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defaultThemeVersion="124226"/>
  <xr:revisionPtr revIDLastSave="0" documentId="8_{AAE5BED2-4B43-46D1-B118-55C700E2CDED}" xr6:coauthVersionLast="47" xr6:coauthVersionMax="47" xr10:uidLastSave="{00000000-0000-0000-0000-000000000000}"/>
  <bookViews>
    <workbookView xWindow="28680" yWindow="-2700" windowWidth="29040" windowHeight="16440" tabRatio="956" firstSheet="11" activeTab="14" xr2:uid="{00000000-000D-0000-FFFF-FFFF00000000}"/>
  </bookViews>
  <sheets>
    <sheet name="JAN " sheetId="94" state="hidden" r:id="rId1"/>
    <sheet name="JAN" sheetId="151" r:id="rId2"/>
    <sheet name="JAN-DESC" sheetId="152" r:id="rId3"/>
    <sheet name="FEB" sheetId="153" r:id="rId4"/>
    <sheet name="FEB-DESC" sheetId="154" r:id="rId5"/>
    <sheet name="MAR" sheetId="155" r:id="rId6"/>
    <sheet name="MAR-DESC" sheetId="156" r:id="rId7"/>
    <sheet name="APR" sheetId="157" r:id="rId8"/>
    <sheet name="APR-DESC" sheetId="158" r:id="rId9"/>
    <sheet name="MAY" sheetId="159" r:id="rId10"/>
    <sheet name="MAY-DESC" sheetId="160" r:id="rId11"/>
    <sheet name="JUN" sheetId="161" r:id="rId12"/>
    <sheet name="JUN-DESC" sheetId="162" r:id="rId13"/>
    <sheet name="JUL" sheetId="147" r:id="rId14"/>
    <sheet name="JUL-DESC" sheetId="148" r:id="rId15"/>
    <sheet name="AUG" sheetId="149" r:id="rId16"/>
    <sheet name="AUG-DESC" sheetId="150" r:id="rId17"/>
    <sheet name="SEP" sheetId="143" r:id="rId18"/>
    <sheet name="SEP-DESC" sheetId="144" r:id="rId19"/>
    <sheet name="OCT" sheetId="145" r:id="rId20"/>
    <sheet name="OCT-DESC" sheetId="146" r:id="rId21"/>
    <sheet name="NOV" sheetId="141" r:id="rId22"/>
    <sheet name="NOV-DESC" sheetId="142" r:id="rId23"/>
    <sheet name="DEC" sheetId="140" r:id="rId24"/>
    <sheet name="DEC-DESC" sheetId="129" r:id="rId25"/>
    <sheet name="Yearly Info" sheetId="31" r:id="rId26"/>
  </sheets>
  <definedNames>
    <definedName name="_xlnm._FilterDatabase" localSheetId="8" hidden="1">'APR-DESC'!$A$1:$A$1000</definedName>
    <definedName name="_xlnm._FilterDatabase" localSheetId="16" hidden="1">'AUG-DESC'!$A$1:$A$1000</definedName>
    <definedName name="_xlnm._FilterDatabase" localSheetId="24" hidden="1">'DEC-DESC'!$A$1:$A$1000</definedName>
    <definedName name="_xlnm._FilterDatabase" localSheetId="4" hidden="1">'FEB-DESC'!$A$1:$A$1000</definedName>
    <definedName name="_xlnm._FilterDatabase" localSheetId="1" hidden="1">JAN!$T$17:$T$18</definedName>
    <definedName name="_xlnm._FilterDatabase" localSheetId="2" hidden="1">'JAN-DESC'!$A$1:$A$1000</definedName>
    <definedName name="_xlnm._FilterDatabase" localSheetId="14" hidden="1">'JUL-DESC'!$A$1:$A$1000</definedName>
    <definedName name="_xlnm._FilterDatabase" localSheetId="12" hidden="1">'JUN-DESC'!$A$1:$A$1000</definedName>
    <definedName name="_xlnm._FilterDatabase" localSheetId="6" hidden="1">'MAR-DESC'!$A$1:$A$1000</definedName>
    <definedName name="_xlnm._FilterDatabase" localSheetId="10" hidden="1">'MAY-DESC'!$A$1:$A$1000</definedName>
    <definedName name="_xlnm._FilterDatabase" localSheetId="22" hidden="1">'NOV-DESC'!$A$1:$A$1000</definedName>
    <definedName name="_xlnm._FilterDatabase" localSheetId="20" hidden="1">'OCT-DESC'!$A$1:$A$1000</definedName>
    <definedName name="_xlnm._FilterDatabase" localSheetId="18" hidden="1">'SEP-DESC'!$A$1:$A$1000</definedName>
    <definedName name="_xlnm.Print_Area" localSheetId="7">APR!$A$52:$AJ$95</definedName>
    <definedName name="_xlnm.Print_Area" localSheetId="8">'APR-DESC'!$A$1:$Q$1001</definedName>
    <definedName name="_xlnm.Print_Area" localSheetId="15">AUG!$A$52:$AJ$94</definedName>
    <definedName name="_xlnm.Print_Area" localSheetId="16">'AUG-DESC'!$A$1:$Q$997</definedName>
    <definedName name="_xlnm.Print_Area" localSheetId="23">DEC!$A$52:$AJ$94</definedName>
    <definedName name="_xlnm.Print_Area" localSheetId="24">'DEC-DESC'!$A$1:$Q$997</definedName>
    <definedName name="_xlnm.Print_Area" localSheetId="3">FEB!$A$52:$AJ$94</definedName>
    <definedName name="_xlnm.Print_Area" localSheetId="4">'FEB-DESC'!$A$1:$Q$997</definedName>
    <definedName name="_xlnm.Print_Area" localSheetId="1">JAN!$A$52:$AJ$70</definedName>
    <definedName name="_xlnm.Print_Area" localSheetId="0">'JAN '!$A$43:$AJ$77</definedName>
    <definedName name="_xlnm.Print_Area" localSheetId="2">'JAN-DESC'!$A$1:$Q$1001</definedName>
    <definedName name="_xlnm.Print_Area" localSheetId="13">JUL!$A$52:$AJ$94</definedName>
    <definedName name="_xlnm.Print_Area" localSheetId="14">'JUL-DESC'!$A$1:$Q$997</definedName>
    <definedName name="_xlnm.Print_Area" localSheetId="11">JUN!$A$52:$AJ$94</definedName>
    <definedName name="_xlnm.Print_Area" localSheetId="12">'JUN-DESC'!$A$1:$Q$997</definedName>
    <definedName name="_xlnm.Print_Area" localSheetId="5">MAR!$A$52:$AJ$73</definedName>
    <definedName name="_xlnm.Print_Area" localSheetId="6">'MAR-DESC'!$A$1:$Q$1001</definedName>
    <definedName name="_xlnm.Print_Area" localSheetId="9">MAY!$A$52:$AJ$71</definedName>
    <definedName name="_xlnm.Print_Area" localSheetId="10">'MAY-DESC'!$A$1:$Q$1001</definedName>
    <definedName name="_xlnm.Print_Area" localSheetId="21">NOV!$A$52:$AJ$94</definedName>
    <definedName name="_xlnm.Print_Area" localSheetId="22">'NOV-DESC'!$A$1:$Q$997</definedName>
    <definedName name="_xlnm.Print_Area" localSheetId="19">OCT!$A$52:$AJ$94</definedName>
    <definedName name="_xlnm.Print_Area" localSheetId="20">'OCT-DESC'!$A$1:$Q$997</definedName>
    <definedName name="_xlnm.Print_Area" localSheetId="17">SEP!$A$52:$AJ$94</definedName>
    <definedName name="_xlnm.Print_Area" localSheetId="18">'SEP-DESC'!$A$1:$Q$997</definedName>
    <definedName name="Projects" localSheetId="7">#REF!</definedName>
    <definedName name="Projects" localSheetId="15">#REF!</definedName>
    <definedName name="Projects" localSheetId="23">#REF!</definedName>
    <definedName name="Projects" localSheetId="3">#REF!</definedName>
    <definedName name="Projects" localSheetId="1">#REF!</definedName>
    <definedName name="Projects" localSheetId="0">#REF!</definedName>
    <definedName name="Projects" localSheetId="13">#REF!</definedName>
    <definedName name="Projects" localSheetId="11">#REF!</definedName>
    <definedName name="Projects" localSheetId="5">#REF!</definedName>
    <definedName name="Projects" localSheetId="9">#REF!</definedName>
    <definedName name="Projects" localSheetId="21">#REF!</definedName>
    <definedName name="Projects" localSheetId="19">#REF!</definedName>
    <definedName name="Projects" localSheetId="17">#REF!</definedName>
    <definedName name="Projects">#REF!</definedName>
    <definedName name="ValidProjects" localSheetId="7">#REF!</definedName>
    <definedName name="ValidProjects" localSheetId="15">#REF!</definedName>
    <definedName name="ValidProjects" localSheetId="23">#REF!</definedName>
    <definedName name="ValidProjects" localSheetId="3">#REF!</definedName>
    <definedName name="ValidProjects" localSheetId="1">#REF!</definedName>
    <definedName name="ValidProjects" localSheetId="0">#REF!</definedName>
    <definedName name="ValidProjects" localSheetId="13">#REF!</definedName>
    <definedName name="ValidProjects" localSheetId="11">#REF!</definedName>
    <definedName name="ValidProjects" localSheetId="5">#REF!</definedName>
    <definedName name="ValidProjects" localSheetId="9">#REF!</definedName>
    <definedName name="ValidProjects" localSheetId="21">#REF!</definedName>
    <definedName name="ValidProjects" localSheetId="19">#REF!</definedName>
    <definedName name="ValidProjects" localSheetId="17">#REF!</definedName>
    <definedName name="ValidProjec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31" l="1"/>
  <c r="A5" i="31"/>
  <c r="D3" i="150"/>
  <c r="D4" i="149"/>
  <c r="D3" i="148"/>
  <c r="D4" i="147"/>
  <c r="D3" i="162"/>
  <c r="D4" i="161"/>
  <c r="D3" i="160"/>
  <c r="D4" i="159"/>
  <c r="D3" i="158"/>
  <c r="D4" i="157"/>
  <c r="D3" i="156"/>
  <c r="D4" i="155"/>
  <c r="D3" i="154"/>
  <c r="D4" i="153"/>
  <c r="D3" i="152"/>
  <c r="D4" i="151"/>
  <c r="K3" i="162"/>
  <c r="D2" i="162"/>
  <c r="N92" i="161"/>
  <c r="AH91" i="161"/>
  <c r="AG91" i="161"/>
  <c r="AF91" i="161"/>
  <c r="AE91" i="161"/>
  <c r="AD91" i="161"/>
  <c r="AC91" i="161"/>
  <c r="AB91" i="161"/>
  <c r="AA91" i="161"/>
  <c r="Z91" i="161"/>
  <c r="Y91" i="161"/>
  <c r="X91" i="161"/>
  <c r="W91" i="161"/>
  <c r="V91" i="161"/>
  <c r="U91" i="161"/>
  <c r="T91" i="161"/>
  <c r="S91" i="161"/>
  <c r="R91" i="161"/>
  <c r="Q91" i="161"/>
  <c r="P91" i="161"/>
  <c r="O91" i="161"/>
  <c r="N91" i="161"/>
  <c r="M91" i="161"/>
  <c r="L91" i="161"/>
  <c r="K91" i="161"/>
  <c r="J91" i="161"/>
  <c r="I91" i="161"/>
  <c r="H91" i="161"/>
  <c r="G91" i="161"/>
  <c r="F91" i="161"/>
  <c r="AI91" i="161"/>
  <c r="E91" i="161"/>
  <c r="D91" i="161"/>
  <c r="C91" i="161"/>
  <c r="B91" i="161"/>
  <c r="A91" i="161"/>
  <c r="AH90" i="161"/>
  <c r="AG90" i="161"/>
  <c r="AF90" i="161"/>
  <c r="AE90" i="161"/>
  <c r="AD90" i="161"/>
  <c r="AC90" i="161"/>
  <c r="AB90" i="161"/>
  <c r="AA90" i="161"/>
  <c r="Z90" i="161"/>
  <c r="Y90" i="161"/>
  <c r="X90" i="161"/>
  <c r="W90" i="161"/>
  <c r="V90" i="161"/>
  <c r="U90" i="161"/>
  <c r="T90" i="161"/>
  <c r="S90" i="161"/>
  <c r="R90" i="161"/>
  <c r="Q90" i="161"/>
  <c r="P90" i="161"/>
  <c r="O90" i="161"/>
  <c r="N90" i="161"/>
  <c r="M90" i="161"/>
  <c r="L90" i="161"/>
  <c r="K90" i="161"/>
  <c r="J90" i="161"/>
  <c r="I90" i="161"/>
  <c r="H90" i="161"/>
  <c r="G90" i="161"/>
  <c r="F90" i="161"/>
  <c r="E90" i="161"/>
  <c r="D90" i="161"/>
  <c r="C90" i="161"/>
  <c r="B90" i="161"/>
  <c r="A90" i="161"/>
  <c r="AH89" i="161"/>
  <c r="AG89" i="161"/>
  <c r="AF89" i="161"/>
  <c r="AE89" i="161"/>
  <c r="AD89" i="161"/>
  <c r="AC89" i="161"/>
  <c r="AB89" i="161"/>
  <c r="AA89" i="161"/>
  <c r="Z89" i="161"/>
  <c r="Y89" i="161"/>
  <c r="X89" i="161"/>
  <c r="W89" i="161"/>
  <c r="V89" i="161"/>
  <c r="U89" i="161"/>
  <c r="T89" i="161"/>
  <c r="S89" i="161"/>
  <c r="R89" i="161"/>
  <c r="Q89" i="161"/>
  <c r="P89" i="161"/>
  <c r="O89" i="161"/>
  <c r="N89" i="161"/>
  <c r="M89" i="161"/>
  <c r="L89" i="161"/>
  <c r="K89" i="161"/>
  <c r="J89" i="161"/>
  <c r="I89" i="161"/>
  <c r="H89" i="161"/>
  <c r="G89" i="161"/>
  <c r="F89" i="161"/>
  <c r="E89" i="161"/>
  <c r="D89" i="161"/>
  <c r="C89" i="161"/>
  <c r="B89" i="161"/>
  <c r="A89" i="161"/>
  <c r="AH88" i="161"/>
  <c r="AG88" i="161"/>
  <c r="AF88" i="161"/>
  <c r="AE88" i="161"/>
  <c r="AD88" i="161"/>
  <c r="AC88" i="161"/>
  <c r="AB88" i="161"/>
  <c r="AA88" i="161"/>
  <c r="Z88" i="161"/>
  <c r="Y88" i="161"/>
  <c r="X88" i="161"/>
  <c r="W88" i="161"/>
  <c r="V88" i="161"/>
  <c r="U88" i="161"/>
  <c r="T88" i="161"/>
  <c r="S88" i="161"/>
  <c r="R88" i="161"/>
  <c r="Q88" i="161"/>
  <c r="P88" i="161"/>
  <c r="O88" i="161"/>
  <c r="N88" i="161"/>
  <c r="M88" i="161"/>
  <c r="L88" i="161"/>
  <c r="K88" i="161"/>
  <c r="J88" i="161"/>
  <c r="I88" i="161"/>
  <c r="H88" i="161"/>
  <c r="AI88" i="161"/>
  <c r="G88" i="161"/>
  <c r="F88" i="161"/>
  <c r="E88" i="161"/>
  <c r="D88" i="161"/>
  <c r="C88" i="161"/>
  <c r="B88" i="161"/>
  <c r="AH87" i="161"/>
  <c r="AG87" i="161"/>
  <c r="AF87" i="161"/>
  <c r="AE87" i="161"/>
  <c r="AD87" i="161"/>
  <c r="AC87" i="161"/>
  <c r="AB87" i="161"/>
  <c r="AA87" i="161"/>
  <c r="Z87" i="161"/>
  <c r="Y87" i="161"/>
  <c r="X87" i="161"/>
  <c r="W87" i="161"/>
  <c r="V87" i="161"/>
  <c r="U87" i="161"/>
  <c r="T87" i="161"/>
  <c r="S87" i="161"/>
  <c r="R87" i="161"/>
  <c r="Q87" i="161"/>
  <c r="P87" i="161"/>
  <c r="O87" i="161"/>
  <c r="N87" i="161"/>
  <c r="M87" i="161"/>
  <c r="L87" i="161"/>
  <c r="K87" i="161"/>
  <c r="J87" i="161"/>
  <c r="I87" i="161"/>
  <c r="H87" i="161"/>
  <c r="G87" i="161"/>
  <c r="F87" i="161"/>
  <c r="E87" i="161"/>
  <c r="D87" i="161"/>
  <c r="C87" i="161"/>
  <c r="B87" i="161"/>
  <c r="AI87" i="161"/>
  <c r="AH86" i="161"/>
  <c r="AG86" i="161"/>
  <c r="AF86" i="161"/>
  <c r="AE86" i="161"/>
  <c r="AD86" i="161"/>
  <c r="AC86" i="161"/>
  <c r="AB86" i="161"/>
  <c r="AA86" i="161"/>
  <c r="Z86" i="161"/>
  <c r="Y86" i="161"/>
  <c r="X86" i="161"/>
  <c r="W86" i="161"/>
  <c r="V86" i="161"/>
  <c r="U86" i="161"/>
  <c r="T86" i="161"/>
  <c r="S86" i="161"/>
  <c r="R86" i="161"/>
  <c r="Q86" i="161"/>
  <c r="P86" i="161"/>
  <c r="O86" i="161"/>
  <c r="N86" i="161"/>
  <c r="M86" i="161"/>
  <c r="L86" i="161"/>
  <c r="K86" i="161"/>
  <c r="J86" i="161"/>
  <c r="I86" i="161"/>
  <c r="H86" i="161"/>
  <c r="G86" i="161"/>
  <c r="F86" i="161"/>
  <c r="E86" i="161"/>
  <c r="D86" i="161"/>
  <c r="C86" i="161"/>
  <c r="B86" i="161"/>
  <c r="AH85" i="161"/>
  <c r="AG85" i="161"/>
  <c r="AF85" i="161"/>
  <c r="AE85" i="161"/>
  <c r="AD85" i="161"/>
  <c r="AC85" i="161"/>
  <c r="AB85" i="161"/>
  <c r="AA85" i="161"/>
  <c r="Z85" i="161"/>
  <c r="Y85" i="161"/>
  <c r="X85" i="161"/>
  <c r="W85" i="161"/>
  <c r="V85" i="161"/>
  <c r="U85" i="161"/>
  <c r="T85" i="161"/>
  <c r="S85" i="161"/>
  <c r="R85" i="161"/>
  <c r="Q85" i="161"/>
  <c r="P85" i="161"/>
  <c r="O85" i="161"/>
  <c r="N85" i="161"/>
  <c r="M85" i="161"/>
  <c r="L85" i="161"/>
  <c r="K85" i="161"/>
  <c r="J85" i="161"/>
  <c r="I85" i="161"/>
  <c r="H85" i="161"/>
  <c r="G85" i="161"/>
  <c r="F85" i="161"/>
  <c r="E85" i="161"/>
  <c r="D85" i="161"/>
  <c r="C85" i="161"/>
  <c r="B85" i="161"/>
  <c r="A85" i="161"/>
  <c r="AH84" i="161"/>
  <c r="AG84" i="161"/>
  <c r="AF84" i="161"/>
  <c r="AE84" i="161"/>
  <c r="AD84" i="161"/>
  <c r="AC84" i="161"/>
  <c r="AB84" i="161"/>
  <c r="AA84" i="161"/>
  <c r="Z84" i="161"/>
  <c r="Y84" i="161"/>
  <c r="X84" i="161"/>
  <c r="W84" i="161"/>
  <c r="V84" i="161"/>
  <c r="U84" i="161"/>
  <c r="T84" i="161"/>
  <c r="S84" i="161"/>
  <c r="R84" i="161"/>
  <c r="Q84" i="161"/>
  <c r="P84" i="161"/>
  <c r="O84" i="161"/>
  <c r="N84" i="161"/>
  <c r="M84" i="161"/>
  <c r="L84" i="161"/>
  <c r="K84" i="161"/>
  <c r="J84" i="161"/>
  <c r="I84" i="161"/>
  <c r="H84" i="161"/>
  <c r="G84" i="161"/>
  <c r="F84" i="161"/>
  <c r="E84" i="161"/>
  <c r="AI84" i="161"/>
  <c r="D84" i="161"/>
  <c r="C84" i="161"/>
  <c r="B84" i="161"/>
  <c r="AH83" i="161"/>
  <c r="AG83" i="161"/>
  <c r="AF83" i="161"/>
  <c r="AE83" i="161"/>
  <c r="AD83" i="161"/>
  <c r="AC83" i="161"/>
  <c r="AB83" i="161"/>
  <c r="AA83" i="161"/>
  <c r="Z83" i="161"/>
  <c r="Y83" i="161"/>
  <c r="X83" i="161"/>
  <c r="W83" i="161"/>
  <c r="V83" i="161"/>
  <c r="U83" i="161"/>
  <c r="T83" i="161"/>
  <c r="S83" i="161"/>
  <c r="R83" i="161"/>
  <c r="Q83" i="161"/>
  <c r="P83" i="161"/>
  <c r="O83" i="161"/>
  <c r="N83" i="161"/>
  <c r="M83" i="161"/>
  <c r="L83" i="161"/>
  <c r="K83" i="161"/>
  <c r="J83" i="161"/>
  <c r="I83" i="161"/>
  <c r="H83" i="161"/>
  <c r="G83" i="161"/>
  <c r="F83" i="161"/>
  <c r="E83" i="161"/>
  <c r="D83" i="161"/>
  <c r="C83" i="161"/>
  <c r="B83" i="161"/>
  <c r="AH82" i="161"/>
  <c r="AG82" i="161"/>
  <c r="AF82" i="161"/>
  <c r="AE82" i="161"/>
  <c r="AD82" i="161"/>
  <c r="AC82" i="161"/>
  <c r="AB82" i="161"/>
  <c r="AA82" i="161"/>
  <c r="Z82" i="161"/>
  <c r="Y82" i="161"/>
  <c r="X82" i="161"/>
  <c r="W82" i="161"/>
  <c r="V82" i="161"/>
  <c r="U82" i="161"/>
  <c r="T82" i="161"/>
  <c r="S82" i="161"/>
  <c r="R82" i="161"/>
  <c r="Q82" i="161"/>
  <c r="P82" i="161"/>
  <c r="O82" i="161"/>
  <c r="N82" i="161"/>
  <c r="M82" i="161"/>
  <c r="L82" i="161"/>
  <c r="K82" i="161"/>
  <c r="J82" i="161"/>
  <c r="I82" i="161"/>
  <c r="H82" i="161"/>
  <c r="G82" i="161"/>
  <c r="F82" i="161"/>
  <c r="E82" i="161"/>
  <c r="D82" i="161"/>
  <c r="C82" i="161"/>
  <c r="B82" i="161"/>
  <c r="A82" i="161"/>
  <c r="AH81" i="161"/>
  <c r="AG81" i="161"/>
  <c r="AF81" i="161"/>
  <c r="Q81" i="161"/>
  <c r="P81" i="161"/>
  <c r="O81" i="161"/>
  <c r="N81" i="161"/>
  <c r="M81" i="161"/>
  <c r="L81" i="161"/>
  <c r="K81" i="161"/>
  <c r="J81" i="161"/>
  <c r="I81" i="161"/>
  <c r="H81" i="161"/>
  <c r="G81" i="161"/>
  <c r="F81" i="161"/>
  <c r="E81" i="161"/>
  <c r="D81" i="161"/>
  <c r="C81" i="161"/>
  <c r="B81" i="161"/>
  <c r="A81" i="161"/>
  <c r="AH80" i="161"/>
  <c r="AG80" i="161"/>
  <c r="AF80" i="161"/>
  <c r="AE80" i="161"/>
  <c r="AD80" i="161"/>
  <c r="AC80" i="161"/>
  <c r="AB80" i="161"/>
  <c r="AA80" i="161"/>
  <c r="Z80" i="161"/>
  <c r="Y80" i="161"/>
  <c r="X80" i="161"/>
  <c r="W80" i="161"/>
  <c r="V80" i="161"/>
  <c r="U80" i="161"/>
  <c r="T80" i="161"/>
  <c r="S80" i="161"/>
  <c r="R80" i="161"/>
  <c r="Q80" i="161"/>
  <c r="P80" i="161"/>
  <c r="O80" i="161"/>
  <c r="N80" i="161"/>
  <c r="M80" i="161"/>
  <c r="L80" i="161"/>
  <c r="K80" i="161"/>
  <c r="J80" i="161"/>
  <c r="I80" i="161"/>
  <c r="H80" i="161"/>
  <c r="G80" i="161"/>
  <c r="F80" i="161"/>
  <c r="E80" i="161"/>
  <c r="D80" i="161"/>
  <c r="C80" i="161"/>
  <c r="B80" i="161"/>
  <c r="AH79" i="161"/>
  <c r="AG79" i="161"/>
  <c r="AF79" i="161"/>
  <c r="AE79" i="161"/>
  <c r="AD79" i="161"/>
  <c r="AC79" i="161"/>
  <c r="AB79" i="161"/>
  <c r="AA79" i="161"/>
  <c r="Z79" i="161"/>
  <c r="Y79" i="161"/>
  <c r="X79" i="161"/>
  <c r="W79" i="161"/>
  <c r="V79" i="161"/>
  <c r="U79" i="161"/>
  <c r="T79" i="161"/>
  <c r="S79" i="161"/>
  <c r="R79" i="161"/>
  <c r="Q79" i="161"/>
  <c r="P79" i="161"/>
  <c r="O79" i="161"/>
  <c r="N79" i="161"/>
  <c r="M79" i="161"/>
  <c r="L79" i="161"/>
  <c r="K79" i="161"/>
  <c r="J79" i="161"/>
  <c r="I79" i="161"/>
  <c r="H79" i="161"/>
  <c r="G79" i="161"/>
  <c r="F79" i="161"/>
  <c r="E79" i="161"/>
  <c r="D79" i="161"/>
  <c r="C79" i="161"/>
  <c r="B79" i="161"/>
  <c r="AH78" i="161"/>
  <c r="AG78" i="161"/>
  <c r="AF78" i="161"/>
  <c r="AE78" i="161"/>
  <c r="AD78" i="161"/>
  <c r="AC78" i="161"/>
  <c r="AB78" i="161"/>
  <c r="AA78" i="161"/>
  <c r="Z78" i="161"/>
  <c r="Y78" i="161"/>
  <c r="X78" i="161"/>
  <c r="W78" i="161"/>
  <c r="V78" i="161"/>
  <c r="U78" i="161"/>
  <c r="T78" i="161"/>
  <c r="S78" i="161"/>
  <c r="R78" i="161"/>
  <c r="Q78" i="161"/>
  <c r="P78" i="161"/>
  <c r="O78" i="161"/>
  <c r="N78" i="161"/>
  <c r="M78" i="161"/>
  <c r="L78" i="161"/>
  <c r="K78" i="161"/>
  <c r="J78" i="161"/>
  <c r="I78" i="161"/>
  <c r="H78" i="161"/>
  <c r="G78" i="161"/>
  <c r="F78" i="161"/>
  <c r="E78" i="161"/>
  <c r="D78" i="161"/>
  <c r="C78" i="161"/>
  <c r="B78" i="161"/>
  <c r="AH77" i="161"/>
  <c r="AG77" i="161"/>
  <c r="AF77" i="161"/>
  <c r="AE77" i="161"/>
  <c r="AD77" i="161"/>
  <c r="AC77" i="161"/>
  <c r="AB77" i="161"/>
  <c r="AA77" i="161"/>
  <c r="Z77" i="161"/>
  <c r="Y77" i="161"/>
  <c r="X77" i="161"/>
  <c r="W77" i="161"/>
  <c r="V77" i="161"/>
  <c r="U77" i="161"/>
  <c r="T77" i="161"/>
  <c r="S77" i="161"/>
  <c r="R77" i="161"/>
  <c r="Q77" i="161"/>
  <c r="P77" i="161"/>
  <c r="O77" i="161"/>
  <c r="N77" i="161"/>
  <c r="M77" i="161"/>
  <c r="L77" i="161"/>
  <c r="K77" i="161"/>
  <c r="J77" i="161"/>
  <c r="I77" i="161"/>
  <c r="H77" i="161"/>
  <c r="G77" i="161"/>
  <c r="F77" i="161"/>
  <c r="E77" i="161"/>
  <c r="D77" i="161"/>
  <c r="C77" i="161"/>
  <c r="B77" i="161"/>
  <c r="AH76" i="161"/>
  <c r="AG76" i="161"/>
  <c r="AF76" i="161"/>
  <c r="AE76" i="161"/>
  <c r="AD76" i="161"/>
  <c r="AC76" i="161"/>
  <c r="AB76" i="161"/>
  <c r="AA76" i="161"/>
  <c r="Z76" i="161"/>
  <c r="Y76" i="161"/>
  <c r="X76" i="161"/>
  <c r="W76" i="161"/>
  <c r="V76" i="161"/>
  <c r="U76" i="161"/>
  <c r="T76" i="161"/>
  <c r="S76" i="161"/>
  <c r="AI76" i="161" s="1"/>
  <c r="R76" i="161"/>
  <c r="Q76" i="161"/>
  <c r="P76" i="161"/>
  <c r="O76" i="161"/>
  <c r="N76" i="161"/>
  <c r="M76" i="161"/>
  <c r="L76" i="161"/>
  <c r="K76" i="161"/>
  <c r="J76" i="161"/>
  <c r="I76" i="161"/>
  <c r="H76" i="161"/>
  <c r="G76" i="161"/>
  <c r="F76" i="161"/>
  <c r="E76" i="161"/>
  <c r="D76" i="161"/>
  <c r="C76" i="161"/>
  <c r="B76" i="161"/>
  <c r="AH75" i="161"/>
  <c r="AG75" i="161"/>
  <c r="AF75" i="161"/>
  <c r="AE75" i="161"/>
  <c r="AD75" i="161"/>
  <c r="AC75" i="161"/>
  <c r="AB75" i="161"/>
  <c r="AA75" i="161"/>
  <c r="Z75" i="161"/>
  <c r="Y75" i="161"/>
  <c r="X75" i="161"/>
  <c r="W75" i="161"/>
  <c r="V75" i="161"/>
  <c r="U75" i="161"/>
  <c r="T75" i="161"/>
  <c r="AI75" i="161" s="1"/>
  <c r="S75" i="161"/>
  <c r="R75" i="161"/>
  <c r="Q75" i="161"/>
  <c r="P75" i="161"/>
  <c r="O75" i="161"/>
  <c r="N75" i="161"/>
  <c r="M75" i="161"/>
  <c r="L75" i="161"/>
  <c r="K75" i="161"/>
  <c r="J75" i="161"/>
  <c r="I75" i="161"/>
  <c r="H75" i="161"/>
  <c r="G75" i="161"/>
  <c r="F75" i="161"/>
  <c r="E75" i="161"/>
  <c r="D75" i="161"/>
  <c r="C75" i="161"/>
  <c r="B75" i="161"/>
  <c r="A75" i="161"/>
  <c r="AH74" i="161"/>
  <c r="AG74" i="161"/>
  <c r="AF74" i="161"/>
  <c r="AE74" i="161"/>
  <c r="AD74" i="161"/>
  <c r="AC74" i="161"/>
  <c r="AB74" i="161"/>
  <c r="AA74" i="161"/>
  <c r="Z74" i="161"/>
  <c r="Y74" i="161"/>
  <c r="X74" i="161"/>
  <c r="W74" i="161"/>
  <c r="V74" i="161"/>
  <c r="U74" i="161"/>
  <c r="T74" i="161"/>
  <c r="S74" i="161"/>
  <c r="AI74" i="161" s="1"/>
  <c r="R74" i="161"/>
  <c r="Q74" i="161"/>
  <c r="P74" i="161"/>
  <c r="O74" i="161"/>
  <c r="N74" i="161"/>
  <c r="M74" i="161"/>
  <c r="L74" i="161"/>
  <c r="K74" i="161"/>
  <c r="J74" i="161"/>
  <c r="I74" i="161"/>
  <c r="H74" i="161"/>
  <c r="G74" i="161"/>
  <c r="F74" i="161"/>
  <c r="E74" i="161"/>
  <c r="D74" i="161"/>
  <c r="C74" i="161"/>
  <c r="B74" i="161"/>
  <c r="AH73" i="161"/>
  <c r="AG73" i="161"/>
  <c r="AF73" i="161"/>
  <c r="AE73" i="161"/>
  <c r="AD73" i="161"/>
  <c r="AC73" i="161"/>
  <c r="AB73" i="161"/>
  <c r="AA73" i="161"/>
  <c r="Z73" i="161"/>
  <c r="Y73" i="161"/>
  <c r="X73" i="161"/>
  <c r="W73" i="161"/>
  <c r="V73" i="161"/>
  <c r="U73" i="161"/>
  <c r="T73" i="161"/>
  <c r="S73" i="161"/>
  <c r="R73" i="161"/>
  <c r="Q73" i="161"/>
  <c r="AI73" i="161" s="1"/>
  <c r="P73" i="161"/>
  <c r="O73" i="161"/>
  <c r="N73" i="161"/>
  <c r="M73" i="161"/>
  <c r="L73" i="161"/>
  <c r="K73" i="161"/>
  <c r="J73" i="161"/>
  <c r="I73" i="161"/>
  <c r="H73" i="161"/>
  <c r="G73" i="161"/>
  <c r="F73" i="161"/>
  <c r="E73" i="161"/>
  <c r="D73" i="161"/>
  <c r="C73" i="161"/>
  <c r="B73" i="161"/>
  <c r="AH72" i="161"/>
  <c r="AG72" i="161"/>
  <c r="AF72" i="161"/>
  <c r="AE72" i="161"/>
  <c r="AD72" i="161"/>
  <c r="AC72" i="161"/>
  <c r="AB72" i="161"/>
  <c r="AA72" i="161"/>
  <c r="Z72" i="161"/>
  <c r="Y72" i="161"/>
  <c r="X72" i="161"/>
  <c r="W72" i="161"/>
  <c r="V72" i="161"/>
  <c r="U72" i="161"/>
  <c r="T72" i="161"/>
  <c r="S72" i="161"/>
  <c r="R72" i="161"/>
  <c r="AI72" i="161" s="1"/>
  <c r="Q72" i="161"/>
  <c r="P72" i="161"/>
  <c r="O72" i="161"/>
  <c r="N72" i="161"/>
  <c r="M72" i="161"/>
  <c r="L72" i="161"/>
  <c r="K72" i="161"/>
  <c r="J72" i="161"/>
  <c r="I72" i="161"/>
  <c r="H72" i="161"/>
  <c r="G72" i="161"/>
  <c r="F72" i="161"/>
  <c r="E72" i="161"/>
  <c r="D72" i="161"/>
  <c r="C72" i="161"/>
  <c r="B72" i="161"/>
  <c r="A72" i="161"/>
  <c r="AH71" i="161"/>
  <c r="AG71" i="161"/>
  <c r="AF71" i="161"/>
  <c r="AE71" i="161"/>
  <c r="AD71" i="161"/>
  <c r="AC71" i="161"/>
  <c r="AB71" i="161"/>
  <c r="AA71" i="161"/>
  <c r="Z71" i="161"/>
  <c r="Y71" i="161"/>
  <c r="X71" i="161"/>
  <c r="W71" i="161"/>
  <c r="V71" i="161"/>
  <c r="U71" i="161"/>
  <c r="T71" i="161"/>
  <c r="S71" i="161"/>
  <c r="R71" i="161"/>
  <c r="Q71" i="161"/>
  <c r="P71" i="161"/>
  <c r="O71" i="161"/>
  <c r="AI71" i="161"/>
  <c r="N71" i="161"/>
  <c r="M71" i="161"/>
  <c r="L71" i="161"/>
  <c r="K71" i="161"/>
  <c r="J71" i="161"/>
  <c r="I71" i="161"/>
  <c r="H71" i="161"/>
  <c r="G71" i="161"/>
  <c r="F71" i="161"/>
  <c r="E71" i="161"/>
  <c r="D71" i="161"/>
  <c r="C71" i="161"/>
  <c r="B71" i="161"/>
  <c r="A71" i="161"/>
  <c r="AH70" i="161"/>
  <c r="AG70" i="161"/>
  <c r="AF70" i="161"/>
  <c r="AE70" i="161"/>
  <c r="AD70" i="161"/>
  <c r="AC70" i="161"/>
  <c r="AB70" i="161"/>
  <c r="AA70" i="161"/>
  <c r="Z70" i="161"/>
  <c r="Y70" i="161"/>
  <c r="X70" i="161"/>
  <c r="W70" i="161"/>
  <c r="V70" i="161"/>
  <c r="U70" i="161"/>
  <c r="T70" i="161"/>
  <c r="S70" i="161"/>
  <c r="R70" i="161"/>
  <c r="R92" i="161" s="1"/>
  <c r="Q70" i="161"/>
  <c r="P70" i="161"/>
  <c r="O70" i="161"/>
  <c r="N70" i="161"/>
  <c r="M70" i="161"/>
  <c r="L70" i="161"/>
  <c r="K70" i="161"/>
  <c r="J70" i="161"/>
  <c r="I70" i="161"/>
  <c r="H70" i="161"/>
  <c r="G70" i="161"/>
  <c r="F70" i="161"/>
  <c r="E70" i="161"/>
  <c r="D70" i="161"/>
  <c r="C70" i="161"/>
  <c r="B70" i="161"/>
  <c r="AH69" i="161"/>
  <c r="AG69" i="161"/>
  <c r="AG92" i="161" s="1"/>
  <c r="AF69" i="161"/>
  <c r="AE69" i="161"/>
  <c r="AD69" i="161"/>
  <c r="AC69" i="161"/>
  <c r="AB69" i="161"/>
  <c r="AA69" i="161"/>
  <c r="Z69" i="161"/>
  <c r="Y69" i="161"/>
  <c r="X69" i="161"/>
  <c r="W69" i="161"/>
  <c r="V69" i="161"/>
  <c r="U69" i="161"/>
  <c r="T69" i="161"/>
  <c r="S69" i="161"/>
  <c r="AI69" i="161" s="1"/>
  <c r="R69" i="161"/>
  <c r="Q69" i="161"/>
  <c r="P69" i="161"/>
  <c r="O69" i="161"/>
  <c r="N69" i="161"/>
  <c r="M69" i="161"/>
  <c r="L69" i="161"/>
  <c r="K69" i="161"/>
  <c r="J69" i="161"/>
  <c r="I69" i="161"/>
  <c r="H69" i="161"/>
  <c r="G69" i="161"/>
  <c r="F69" i="161"/>
  <c r="E69" i="161"/>
  <c r="D69" i="161"/>
  <c r="C69" i="161"/>
  <c r="B69" i="161"/>
  <c r="AH68" i="161"/>
  <c r="AG68" i="161"/>
  <c r="AF68" i="161"/>
  <c r="AE68" i="161"/>
  <c r="AD68" i="161"/>
  <c r="AC68" i="161"/>
  <c r="AB68" i="161"/>
  <c r="AA68" i="161"/>
  <c r="Z68" i="161"/>
  <c r="Y68" i="161"/>
  <c r="X68" i="161"/>
  <c r="W68" i="161"/>
  <c r="V68" i="161"/>
  <c r="U68" i="161"/>
  <c r="T68" i="161"/>
  <c r="S68" i="161"/>
  <c r="R68" i="161"/>
  <c r="Q68" i="161"/>
  <c r="P68" i="161"/>
  <c r="O68" i="161"/>
  <c r="N68" i="161"/>
  <c r="M68" i="161"/>
  <c r="L68" i="161"/>
  <c r="K68" i="161"/>
  <c r="J68" i="161"/>
  <c r="I68" i="161"/>
  <c r="H68" i="161"/>
  <c r="G68" i="161"/>
  <c r="F68" i="161"/>
  <c r="E68" i="161"/>
  <c r="D68" i="161"/>
  <c r="C68" i="161"/>
  <c r="C92" i="161" s="1"/>
  <c r="B68" i="161"/>
  <c r="AH67" i="161"/>
  <c r="AG67" i="161"/>
  <c r="AF67" i="161"/>
  <c r="AE67" i="161"/>
  <c r="AD67" i="161"/>
  <c r="AC67" i="161"/>
  <c r="AB67" i="161"/>
  <c r="AA67" i="161"/>
  <c r="Z67" i="161"/>
  <c r="Y67" i="161"/>
  <c r="X67" i="161"/>
  <c r="W67" i="161"/>
  <c r="V67" i="161"/>
  <c r="V92" i="161" s="1"/>
  <c r="U67" i="161"/>
  <c r="T67" i="161"/>
  <c r="AI67" i="161" s="1"/>
  <c r="S67" i="161"/>
  <c r="R67" i="161"/>
  <c r="Q67" i="161"/>
  <c r="P67" i="161"/>
  <c r="O67" i="161"/>
  <c r="N67" i="161"/>
  <c r="M67" i="161"/>
  <c r="L67" i="161"/>
  <c r="K67" i="161"/>
  <c r="J67" i="161"/>
  <c r="I67" i="161"/>
  <c r="H67" i="161"/>
  <c r="G67" i="161"/>
  <c r="F67" i="161"/>
  <c r="E67" i="161"/>
  <c r="D67" i="161"/>
  <c r="C67" i="161"/>
  <c r="B67" i="161"/>
  <c r="AH66" i="161"/>
  <c r="AG66" i="161"/>
  <c r="AF66" i="161"/>
  <c r="AF92" i="161" s="1"/>
  <c r="AE66" i="161"/>
  <c r="AD66" i="161"/>
  <c r="AC66" i="161"/>
  <c r="AB66" i="161"/>
  <c r="AA66" i="161"/>
  <c r="Z66" i="161"/>
  <c r="Y66" i="161"/>
  <c r="X66" i="161"/>
  <c r="W66" i="161"/>
  <c r="V66" i="161"/>
  <c r="U66" i="161"/>
  <c r="T66" i="161"/>
  <c r="S66" i="161"/>
  <c r="R66" i="161"/>
  <c r="Q66" i="161"/>
  <c r="AI66" i="161" s="1"/>
  <c r="P66" i="161"/>
  <c r="O66" i="161"/>
  <c r="N66" i="161"/>
  <c r="M66" i="161"/>
  <c r="L66" i="161"/>
  <c r="K66" i="161"/>
  <c r="J66" i="161"/>
  <c r="I66" i="161"/>
  <c r="H66" i="161"/>
  <c r="G66" i="161"/>
  <c r="F66" i="161"/>
  <c r="E66" i="161"/>
  <c r="D66" i="161"/>
  <c r="C66" i="161"/>
  <c r="B66" i="161"/>
  <c r="AH65" i="161"/>
  <c r="AG65" i="161"/>
  <c r="AF65" i="161"/>
  <c r="AE65" i="161"/>
  <c r="AD65" i="161"/>
  <c r="AC65" i="161"/>
  <c r="AB65" i="161"/>
  <c r="AA65" i="161"/>
  <c r="Z65" i="161"/>
  <c r="Y65" i="161"/>
  <c r="X65" i="161"/>
  <c r="W65" i="161"/>
  <c r="W92" i="161" s="1"/>
  <c r="V65" i="161"/>
  <c r="U65" i="161"/>
  <c r="T65" i="161"/>
  <c r="S65" i="161"/>
  <c r="R65" i="161"/>
  <c r="Q65" i="161"/>
  <c r="P65" i="161"/>
  <c r="O65" i="161"/>
  <c r="N65" i="161"/>
  <c r="M65" i="161"/>
  <c r="L65" i="161"/>
  <c r="K65" i="161"/>
  <c r="J65" i="161"/>
  <c r="I65" i="161"/>
  <c r="H65" i="161"/>
  <c r="G65" i="161"/>
  <c r="F65" i="161"/>
  <c r="E65" i="161"/>
  <c r="D65" i="161"/>
  <c r="C65" i="161"/>
  <c r="B65" i="161"/>
  <c r="AH64" i="161"/>
  <c r="AG64" i="161"/>
  <c r="AF64" i="161"/>
  <c r="AE64" i="161"/>
  <c r="AD64" i="161"/>
  <c r="AC64" i="161"/>
  <c r="AB64" i="161"/>
  <c r="AA64" i="161"/>
  <c r="Z64" i="161"/>
  <c r="Y64" i="161"/>
  <c r="X64" i="161"/>
  <c r="X92" i="161" s="1"/>
  <c r="W64" i="161"/>
  <c r="V64" i="161"/>
  <c r="U64" i="161"/>
  <c r="T64" i="161"/>
  <c r="S64" i="161"/>
  <c r="AI64" i="161" s="1"/>
  <c r="R64" i="161"/>
  <c r="Q64" i="161"/>
  <c r="P64" i="161"/>
  <c r="O64" i="161"/>
  <c r="N64" i="161"/>
  <c r="M64" i="161"/>
  <c r="L64" i="161"/>
  <c r="K64" i="161"/>
  <c r="J64" i="161"/>
  <c r="I64" i="161"/>
  <c r="H64" i="161"/>
  <c r="G64" i="161"/>
  <c r="F64" i="161"/>
  <c r="E64" i="161"/>
  <c r="D64" i="161"/>
  <c r="C64" i="161"/>
  <c r="B64" i="161"/>
  <c r="AH63" i="161"/>
  <c r="AG63" i="161"/>
  <c r="AF63" i="161"/>
  <c r="AE63" i="161"/>
  <c r="AD63" i="161"/>
  <c r="AC63" i="161"/>
  <c r="AB63" i="161"/>
  <c r="AA63" i="161"/>
  <c r="Z63" i="161"/>
  <c r="Y63" i="161"/>
  <c r="Y92" i="161" s="1"/>
  <c r="X63" i="161"/>
  <c r="W63" i="161"/>
  <c r="V63" i="161"/>
  <c r="U63" i="161"/>
  <c r="T63" i="161"/>
  <c r="S63" i="161"/>
  <c r="R63" i="161"/>
  <c r="Q63" i="161"/>
  <c r="P63" i="161"/>
  <c r="O63" i="161"/>
  <c r="N63" i="161"/>
  <c r="M63" i="161"/>
  <c r="L63" i="161"/>
  <c r="K63" i="161"/>
  <c r="J63" i="161"/>
  <c r="I63" i="161"/>
  <c r="H63" i="161"/>
  <c r="G63" i="161"/>
  <c r="F63" i="161"/>
  <c r="E63" i="161"/>
  <c r="D63" i="161"/>
  <c r="C63" i="161"/>
  <c r="B63" i="161"/>
  <c r="AH62" i="161"/>
  <c r="AH92" i="161" s="1"/>
  <c r="AG62" i="161"/>
  <c r="AF62" i="161"/>
  <c r="AE62" i="161"/>
  <c r="AD62" i="161"/>
  <c r="AD92" i="161" s="1"/>
  <c r="AC62" i="161"/>
  <c r="AC92" i="161" s="1"/>
  <c r="AB62" i="161"/>
  <c r="AB92" i="161" s="1"/>
  <c r="AA62" i="161"/>
  <c r="Z62" i="161"/>
  <c r="Z92" i="161" s="1"/>
  <c r="Y62" i="161"/>
  <c r="X62" i="161"/>
  <c r="W62" i="161"/>
  <c r="V62" i="161"/>
  <c r="U62" i="161"/>
  <c r="U92" i="161" s="1"/>
  <c r="T62" i="161"/>
  <c r="S62" i="161"/>
  <c r="R62" i="161"/>
  <c r="Q62" i="161"/>
  <c r="P62" i="161"/>
  <c r="O62" i="161"/>
  <c r="N62" i="161"/>
  <c r="M62" i="161"/>
  <c r="M92" i="161" s="1"/>
  <c r="L62" i="161"/>
  <c r="K62" i="161"/>
  <c r="J62" i="161"/>
  <c r="I62" i="161"/>
  <c r="H62" i="161"/>
  <c r="G62" i="161"/>
  <c r="F62" i="161"/>
  <c r="E62" i="161"/>
  <c r="D62" i="161"/>
  <c r="C62" i="161"/>
  <c r="B62" i="161"/>
  <c r="A61" i="161"/>
  <c r="L55" i="161"/>
  <c r="D55" i="161"/>
  <c r="AH42" i="161"/>
  <c r="AG42" i="161"/>
  <c r="AF42" i="161"/>
  <c r="AE42" i="161"/>
  <c r="AD42" i="161"/>
  <c r="AD46" i="161" s="1"/>
  <c r="AC42" i="161"/>
  <c r="AB42" i="161"/>
  <c r="AA42" i="161"/>
  <c r="Z42" i="161"/>
  <c r="Z46" i="161" s="1"/>
  <c r="Y42" i="161"/>
  <c r="X42" i="161"/>
  <c r="W42" i="161"/>
  <c r="V42" i="161"/>
  <c r="U42" i="161"/>
  <c r="T42" i="161"/>
  <c r="S42" i="161"/>
  <c r="R42" i="161"/>
  <c r="Q42" i="161"/>
  <c r="Q46" i="161" s="1"/>
  <c r="P42" i="161"/>
  <c r="O42" i="161"/>
  <c r="N42" i="161"/>
  <c r="M42" i="161"/>
  <c r="L42" i="161"/>
  <c r="K42" i="161"/>
  <c r="J42" i="161"/>
  <c r="I42" i="161"/>
  <c r="H42" i="161"/>
  <c r="G42" i="161"/>
  <c r="F42" i="161"/>
  <c r="E42" i="161"/>
  <c r="D42" i="161"/>
  <c r="C42" i="161"/>
  <c r="B42" i="161"/>
  <c r="AI41" i="161"/>
  <c r="AI40" i="161"/>
  <c r="A40" i="161"/>
  <c r="AI39" i="161"/>
  <c r="A39" i="161"/>
  <c r="AI38" i="161"/>
  <c r="A38" i="161"/>
  <c r="AI37" i="161"/>
  <c r="A37" i="161"/>
  <c r="A88" i="161"/>
  <c r="AI36" i="161"/>
  <c r="A36" i="161"/>
  <c r="A87" i="161"/>
  <c r="AI35" i="161"/>
  <c r="A35" i="161"/>
  <c r="A86" i="161"/>
  <c r="AI34" i="161"/>
  <c r="A34" i="161"/>
  <c r="AI33" i="161"/>
  <c r="A33" i="161"/>
  <c r="A84" i="161"/>
  <c r="AI32" i="161"/>
  <c r="A32" i="161"/>
  <c r="A83" i="161"/>
  <c r="AI31" i="161"/>
  <c r="A31" i="161"/>
  <c r="AI30" i="161"/>
  <c r="A30" i="161"/>
  <c r="AI29" i="161"/>
  <c r="A29" i="161"/>
  <c r="A80" i="161"/>
  <c r="AI28" i="161"/>
  <c r="A28" i="161"/>
  <c r="A79" i="161"/>
  <c r="AI27" i="161"/>
  <c r="A27" i="161"/>
  <c r="A78" i="161"/>
  <c r="AI26" i="161"/>
  <c r="A26" i="161"/>
  <c r="A77" i="161"/>
  <c r="AI25" i="161"/>
  <c r="A25" i="161"/>
  <c r="A76" i="161"/>
  <c r="AI24" i="161"/>
  <c r="A24" i="161"/>
  <c r="AI23" i="161"/>
  <c r="A23" i="161"/>
  <c r="A74" i="161"/>
  <c r="AI22" i="161"/>
  <c r="A22" i="161"/>
  <c r="A73" i="161"/>
  <c r="AI21" i="161"/>
  <c r="A21" i="161"/>
  <c r="AI20" i="161"/>
  <c r="A20" i="161"/>
  <c r="AI19" i="161"/>
  <c r="A19" i="161"/>
  <c r="A70" i="161" s="1"/>
  <c r="AI18" i="161"/>
  <c r="A18" i="161"/>
  <c r="A69" i="161" s="1"/>
  <c r="AI17" i="161"/>
  <c r="A17" i="161"/>
  <c r="A68" i="161"/>
  <c r="AI16" i="161"/>
  <c r="A16" i="161"/>
  <c r="A67" i="161"/>
  <c r="AI15" i="161"/>
  <c r="A15" i="161"/>
  <c r="A66" i="161"/>
  <c r="AI14" i="161"/>
  <c r="A14" i="161"/>
  <c r="A65" i="161"/>
  <c r="AI13" i="161"/>
  <c r="A13" i="161"/>
  <c r="A64" i="161"/>
  <c r="AI12" i="161"/>
  <c r="A12" i="161"/>
  <c r="A63" i="161"/>
  <c r="AI11" i="161"/>
  <c r="A11" i="161"/>
  <c r="A62" i="161"/>
  <c r="A10" i="161"/>
  <c r="L4" i="161"/>
  <c r="D3" i="161"/>
  <c r="D54" i="161"/>
  <c r="K3" i="160"/>
  <c r="D2" i="160"/>
  <c r="AH91" i="159"/>
  <c r="AG91" i="159"/>
  <c r="AF91" i="159"/>
  <c r="AE91" i="159"/>
  <c r="AD91" i="159"/>
  <c r="AC91" i="159"/>
  <c r="AB91" i="159"/>
  <c r="AA91" i="159"/>
  <c r="Z91" i="159"/>
  <c r="Y91" i="159"/>
  <c r="X91" i="159"/>
  <c r="W91" i="159"/>
  <c r="V91" i="159"/>
  <c r="U91" i="159"/>
  <c r="T91" i="159"/>
  <c r="S91" i="159"/>
  <c r="R91" i="159"/>
  <c r="Q91" i="159"/>
  <c r="P91" i="159"/>
  <c r="O91" i="159"/>
  <c r="N91" i="159"/>
  <c r="M91" i="159"/>
  <c r="L91" i="159"/>
  <c r="K91" i="159"/>
  <c r="J91" i="159"/>
  <c r="I91" i="159"/>
  <c r="H91" i="159"/>
  <c r="G91" i="159"/>
  <c r="F91" i="159"/>
  <c r="E91" i="159"/>
  <c r="D91" i="159"/>
  <c r="C91" i="159"/>
  <c r="B91" i="159"/>
  <c r="AH90" i="159"/>
  <c r="AG90" i="159"/>
  <c r="AF90" i="159"/>
  <c r="AE90" i="159"/>
  <c r="AD90" i="159"/>
  <c r="AC90" i="159"/>
  <c r="AB90" i="159"/>
  <c r="AA90" i="159"/>
  <c r="Z90" i="159"/>
  <c r="Y90" i="159"/>
  <c r="X90" i="159"/>
  <c r="W90" i="159"/>
  <c r="V90" i="159"/>
  <c r="U90" i="159"/>
  <c r="T90" i="159"/>
  <c r="S90" i="159"/>
  <c r="R90" i="159"/>
  <c r="Q90" i="159"/>
  <c r="P90" i="159"/>
  <c r="O90" i="159"/>
  <c r="N90" i="159"/>
  <c r="M90" i="159"/>
  <c r="L90" i="159"/>
  <c r="K90" i="159"/>
  <c r="J90" i="159"/>
  <c r="I90" i="159"/>
  <c r="H90" i="159"/>
  <c r="G90" i="159"/>
  <c r="F90" i="159"/>
  <c r="E90" i="159"/>
  <c r="D90" i="159"/>
  <c r="C90" i="159"/>
  <c r="B90" i="159"/>
  <c r="AH89" i="159"/>
  <c r="AG89" i="159"/>
  <c r="AF89" i="159"/>
  <c r="AE89" i="159"/>
  <c r="AD89" i="159"/>
  <c r="AC89" i="159"/>
  <c r="AB89" i="159"/>
  <c r="AA89" i="159"/>
  <c r="Z89" i="159"/>
  <c r="Y89" i="159"/>
  <c r="X89" i="159"/>
  <c r="W89" i="159"/>
  <c r="V89" i="159"/>
  <c r="U89" i="159"/>
  <c r="T89" i="159"/>
  <c r="S89" i="159"/>
  <c r="R89" i="159"/>
  <c r="Q89" i="159"/>
  <c r="P89" i="159"/>
  <c r="O89" i="159"/>
  <c r="N89" i="159"/>
  <c r="M89" i="159"/>
  <c r="L89" i="159"/>
  <c r="K89" i="159"/>
  <c r="J89" i="159"/>
  <c r="I89" i="159"/>
  <c r="H89" i="159"/>
  <c r="G89" i="159"/>
  <c r="F89" i="159"/>
  <c r="E89" i="159"/>
  <c r="D89" i="159"/>
  <c r="C89" i="159"/>
  <c r="B89" i="159"/>
  <c r="A89" i="159"/>
  <c r="AH88" i="159"/>
  <c r="AG88" i="159"/>
  <c r="AF88" i="159"/>
  <c r="AE88" i="159"/>
  <c r="AD88" i="159"/>
  <c r="AC88" i="159"/>
  <c r="AB88" i="159"/>
  <c r="AA88" i="159"/>
  <c r="Z88" i="159"/>
  <c r="Y88" i="159"/>
  <c r="X88" i="159"/>
  <c r="W88" i="159"/>
  <c r="V88" i="159"/>
  <c r="U88" i="159"/>
  <c r="T88" i="159"/>
  <c r="S88" i="159"/>
  <c r="R88" i="159"/>
  <c r="Q88" i="159"/>
  <c r="P88" i="159"/>
  <c r="O88" i="159"/>
  <c r="N88" i="159"/>
  <c r="M88" i="159"/>
  <c r="L88" i="159"/>
  <c r="K88" i="159"/>
  <c r="J88" i="159"/>
  <c r="I88" i="159"/>
  <c r="H88" i="159"/>
  <c r="G88" i="159"/>
  <c r="F88" i="159"/>
  <c r="E88" i="159"/>
  <c r="D88" i="159"/>
  <c r="C88" i="159"/>
  <c r="B88" i="159"/>
  <c r="AI88" i="159"/>
  <c r="AH87" i="159"/>
  <c r="AG87" i="159"/>
  <c r="AF87" i="159"/>
  <c r="AE87" i="159"/>
  <c r="AD87" i="159"/>
  <c r="AC87" i="159"/>
  <c r="AB87" i="159"/>
  <c r="AA87" i="159"/>
  <c r="Z87" i="159"/>
  <c r="Y87" i="159"/>
  <c r="X87" i="159"/>
  <c r="W87" i="159"/>
  <c r="V87" i="159"/>
  <c r="U87" i="159"/>
  <c r="T87" i="159"/>
  <c r="S87" i="159"/>
  <c r="R87" i="159"/>
  <c r="Q87" i="159"/>
  <c r="P87" i="159"/>
  <c r="O87" i="159"/>
  <c r="N87" i="159"/>
  <c r="M87" i="159"/>
  <c r="L87" i="159"/>
  <c r="K87" i="159"/>
  <c r="J87" i="159"/>
  <c r="I87" i="159"/>
  <c r="H87" i="159"/>
  <c r="G87" i="159"/>
  <c r="F87" i="159"/>
  <c r="E87" i="159"/>
  <c r="D87" i="159"/>
  <c r="C87" i="159"/>
  <c r="B87" i="159"/>
  <c r="AH86" i="159"/>
  <c r="AG86" i="159"/>
  <c r="AF86" i="159"/>
  <c r="AE86" i="159"/>
  <c r="AD86" i="159"/>
  <c r="AC86" i="159"/>
  <c r="AB86" i="159"/>
  <c r="AA86" i="159"/>
  <c r="Z86" i="159"/>
  <c r="Y86" i="159"/>
  <c r="X86" i="159"/>
  <c r="W86" i="159"/>
  <c r="V86" i="159"/>
  <c r="U86" i="159"/>
  <c r="T86" i="159"/>
  <c r="S86" i="159"/>
  <c r="R86" i="159"/>
  <c r="Q86" i="159"/>
  <c r="P86" i="159"/>
  <c r="O86" i="159"/>
  <c r="N86" i="159"/>
  <c r="M86" i="159"/>
  <c r="L86" i="159"/>
  <c r="K86" i="159"/>
  <c r="J86" i="159"/>
  <c r="I86" i="159"/>
  <c r="H86" i="159"/>
  <c r="G86" i="159"/>
  <c r="F86" i="159"/>
  <c r="E86" i="159"/>
  <c r="D86" i="159"/>
  <c r="C86" i="159"/>
  <c r="B86" i="159"/>
  <c r="AH85" i="159"/>
  <c r="AG85" i="159"/>
  <c r="AF85" i="159"/>
  <c r="AE85" i="159"/>
  <c r="AD85" i="159"/>
  <c r="AC85" i="159"/>
  <c r="AB85" i="159"/>
  <c r="AA85" i="159"/>
  <c r="Z85" i="159"/>
  <c r="Y85" i="159"/>
  <c r="X85" i="159"/>
  <c r="W85" i="159"/>
  <c r="V85" i="159"/>
  <c r="U85" i="159"/>
  <c r="T85" i="159"/>
  <c r="S85" i="159"/>
  <c r="R85" i="159"/>
  <c r="Q85" i="159"/>
  <c r="P85" i="159"/>
  <c r="O85" i="159"/>
  <c r="N85" i="159"/>
  <c r="M85" i="159"/>
  <c r="L85" i="159"/>
  <c r="K85" i="159"/>
  <c r="J85" i="159"/>
  <c r="I85" i="159"/>
  <c r="H85" i="159"/>
  <c r="G85" i="159"/>
  <c r="F85" i="159"/>
  <c r="E85" i="159"/>
  <c r="AI85" i="159"/>
  <c r="D85" i="159"/>
  <c r="C85" i="159"/>
  <c r="B85" i="159"/>
  <c r="A85" i="159"/>
  <c r="AH84" i="159"/>
  <c r="AG84" i="159"/>
  <c r="AF84" i="159"/>
  <c r="AE84" i="159"/>
  <c r="AD84" i="159"/>
  <c r="AC84" i="159"/>
  <c r="AB84" i="159"/>
  <c r="AA84" i="159"/>
  <c r="Z84" i="159"/>
  <c r="Y84" i="159"/>
  <c r="X84" i="159"/>
  <c r="W84" i="159"/>
  <c r="V84" i="159"/>
  <c r="U84" i="159"/>
  <c r="T84" i="159"/>
  <c r="S84" i="159"/>
  <c r="R84" i="159"/>
  <c r="Q84" i="159"/>
  <c r="P84" i="159"/>
  <c r="O84" i="159"/>
  <c r="N84" i="159"/>
  <c r="M84" i="159"/>
  <c r="L84" i="159"/>
  <c r="K84" i="159"/>
  <c r="J84" i="159"/>
  <c r="I84" i="159"/>
  <c r="H84" i="159"/>
  <c r="G84" i="159"/>
  <c r="F84" i="159"/>
  <c r="E84" i="159"/>
  <c r="D84" i="159"/>
  <c r="C84" i="159"/>
  <c r="B84" i="159"/>
  <c r="AH83" i="159"/>
  <c r="AG83" i="159"/>
  <c r="AF83" i="159"/>
  <c r="AE83" i="159"/>
  <c r="AD83" i="159"/>
  <c r="AC83" i="159"/>
  <c r="AB83" i="159"/>
  <c r="AA83" i="159"/>
  <c r="Z83" i="159"/>
  <c r="Y83" i="159"/>
  <c r="X83" i="159"/>
  <c r="W83" i="159"/>
  <c r="V83" i="159"/>
  <c r="U83" i="159"/>
  <c r="T83" i="159"/>
  <c r="S83" i="159"/>
  <c r="R83" i="159"/>
  <c r="Q83" i="159"/>
  <c r="P83" i="159"/>
  <c r="O83" i="159"/>
  <c r="N83" i="159"/>
  <c r="M83" i="159"/>
  <c r="L83" i="159"/>
  <c r="K83" i="159"/>
  <c r="J83" i="159"/>
  <c r="I83" i="159"/>
  <c r="H83" i="159"/>
  <c r="G83" i="159"/>
  <c r="F83" i="159"/>
  <c r="E83" i="159"/>
  <c r="D83" i="159"/>
  <c r="C83" i="159"/>
  <c r="B83" i="159"/>
  <c r="AH82" i="159"/>
  <c r="AG82" i="159"/>
  <c r="AF82" i="159"/>
  <c r="AE82" i="159"/>
  <c r="AD82" i="159"/>
  <c r="AC82" i="159"/>
  <c r="AB82" i="159"/>
  <c r="AA82" i="159"/>
  <c r="Z82" i="159"/>
  <c r="Y82" i="159"/>
  <c r="X82" i="159"/>
  <c r="W82" i="159"/>
  <c r="V82" i="159"/>
  <c r="U82" i="159"/>
  <c r="T82" i="159"/>
  <c r="S82" i="159"/>
  <c r="R82" i="159"/>
  <c r="Q82" i="159"/>
  <c r="P82" i="159"/>
  <c r="O82" i="159"/>
  <c r="N82" i="159"/>
  <c r="M82" i="159"/>
  <c r="L82" i="159"/>
  <c r="K82" i="159"/>
  <c r="J82" i="159"/>
  <c r="I82" i="159"/>
  <c r="H82" i="159"/>
  <c r="G82" i="159"/>
  <c r="F82" i="159"/>
  <c r="E82" i="159"/>
  <c r="D82" i="159"/>
  <c r="AI82" i="159"/>
  <c r="C82" i="159"/>
  <c r="B82" i="159"/>
  <c r="AH81" i="159"/>
  <c r="AG81" i="159"/>
  <c r="AF81" i="159"/>
  <c r="Q81" i="159"/>
  <c r="P81" i="159"/>
  <c r="O81" i="159"/>
  <c r="N81" i="159"/>
  <c r="M81" i="159"/>
  <c r="L81" i="159"/>
  <c r="K81" i="159"/>
  <c r="J81" i="159"/>
  <c r="I81" i="159"/>
  <c r="H81" i="159"/>
  <c r="G81" i="159"/>
  <c r="F81" i="159"/>
  <c r="E81" i="159"/>
  <c r="D81" i="159"/>
  <c r="C81" i="159"/>
  <c r="B81" i="159"/>
  <c r="AH80" i="159"/>
  <c r="AG80" i="159"/>
  <c r="AF80" i="159"/>
  <c r="AE80" i="159"/>
  <c r="AD80" i="159"/>
  <c r="AC80" i="159"/>
  <c r="AB80" i="159"/>
  <c r="AA80" i="159"/>
  <c r="Z80" i="159"/>
  <c r="Y80" i="159"/>
  <c r="X80" i="159"/>
  <c r="W80" i="159"/>
  <c r="V80" i="159"/>
  <c r="U80" i="159"/>
  <c r="T80" i="159"/>
  <c r="S80" i="159"/>
  <c r="R80" i="159"/>
  <c r="Q80" i="159"/>
  <c r="P80" i="159"/>
  <c r="O80" i="159"/>
  <c r="N80" i="159"/>
  <c r="M80" i="159"/>
  <c r="L80" i="159"/>
  <c r="K80" i="159"/>
  <c r="J80" i="159"/>
  <c r="I80" i="159"/>
  <c r="H80" i="159"/>
  <c r="G80" i="159"/>
  <c r="F80" i="159"/>
  <c r="E80" i="159"/>
  <c r="D80" i="159"/>
  <c r="C80" i="159"/>
  <c r="B80" i="159"/>
  <c r="A80" i="159"/>
  <c r="AH79" i="159"/>
  <c r="AG79" i="159"/>
  <c r="AF79" i="159"/>
  <c r="AE79" i="159"/>
  <c r="AD79" i="159"/>
  <c r="AC79" i="159"/>
  <c r="AB79" i="159"/>
  <c r="AA79" i="159"/>
  <c r="Z79" i="159"/>
  <c r="Y79" i="159"/>
  <c r="X79" i="159"/>
  <c r="W79" i="159"/>
  <c r="V79" i="159"/>
  <c r="U79" i="159"/>
  <c r="T79" i="159"/>
  <c r="S79" i="159"/>
  <c r="R79" i="159"/>
  <c r="Q79" i="159"/>
  <c r="P79" i="159"/>
  <c r="O79" i="159"/>
  <c r="N79" i="159"/>
  <c r="M79" i="159"/>
  <c r="L79" i="159"/>
  <c r="K79" i="159"/>
  <c r="J79" i="159"/>
  <c r="I79" i="159"/>
  <c r="H79" i="159"/>
  <c r="G79" i="159"/>
  <c r="F79" i="159"/>
  <c r="E79" i="159"/>
  <c r="D79" i="159"/>
  <c r="C79" i="159"/>
  <c r="B79" i="159"/>
  <c r="A79" i="159"/>
  <c r="AH78" i="159"/>
  <c r="AG78" i="159"/>
  <c r="AF78" i="159"/>
  <c r="AE78" i="159"/>
  <c r="AD78" i="159"/>
  <c r="AC78" i="159"/>
  <c r="AB78" i="159"/>
  <c r="AA78" i="159"/>
  <c r="Z78" i="159"/>
  <c r="Y78" i="159"/>
  <c r="X78" i="159"/>
  <c r="W78" i="159"/>
  <c r="V78" i="159"/>
  <c r="U78" i="159"/>
  <c r="T78" i="159"/>
  <c r="S78" i="159"/>
  <c r="R78" i="159"/>
  <c r="Q78" i="159"/>
  <c r="P78" i="159"/>
  <c r="O78" i="159"/>
  <c r="N78" i="159"/>
  <c r="M78" i="159"/>
  <c r="L78" i="159"/>
  <c r="K78" i="159"/>
  <c r="J78" i="159"/>
  <c r="I78" i="159"/>
  <c r="H78" i="159"/>
  <c r="G78" i="159"/>
  <c r="F78" i="159"/>
  <c r="E78" i="159"/>
  <c r="D78" i="159"/>
  <c r="C78" i="159"/>
  <c r="B78" i="159"/>
  <c r="AI78" i="159"/>
  <c r="AH77" i="159"/>
  <c r="AG77" i="159"/>
  <c r="AF77" i="159"/>
  <c r="AE77" i="159"/>
  <c r="AD77" i="159"/>
  <c r="AC77" i="159"/>
  <c r="AB77" i="159"/>
  <c r="AA77" i="159"/>
  <c r="Z77" i="159"/>
  <c r="Y77" i="159"/>
  <c r="X77" i="159"/>
  <c r="W77" i="159"/>
  <c r="V77" i="159"/>
  <c r="U77" i="159"/>
  <c r="T77" i="159"/>
  <c r="S77" i="159"/>
  <c r="R77" i="159"/>
  <c r="Q77" i="159"/>
  <c r="P77" i="159"/>
  <c r="O77" i="159"/>
  <c r="N77" i="159"/>
  <c r="M77" i="159"/>
  <c r="L77" i="159"/>
  <c r="K77" i="159"/>
  <c r="J77" i="159"/>
  <c r="I77" i="159"/>
  <c r="H77" i="159"/>
  <c r="G77" i="159"/>
  <c r="F77" i="159"/>
  <c r="E77" i="159"/>
  <c r="D77" i="159"/>
  <c r="C77" i="159"/>
  <c r="B77" i="159"/>
  <c r="AH76" i="159"/>
  <c r="AG76" i="159"/>
  <c r="AF76" i="159"/>
  <c r="AE76" i="159"/>
  <c r="AD76" i="159"/>
  <c r="AC76" i="159"/>
  <c r="AB76" i="159"/>
  <c r="AA76" i="159"/>
  <c r="Z76" i="159"/>
  <c r="Y76" i="159"/>
  <c r="X76" i="159"/>
  <c r="W76" i="159"/>
  <c r="V76" i="159"/>
  <c r="U76" i="159"/>
  <c r="T76" i="159"/>
  <c r="S76" i="159"/>
  <c r="R76" i="159"/>
  <c r="Q76" i="159"/>
  <c r="P76" i="159"/>
  <c r="O76" i="159"/>
  <c r="N76" i="159"/>
  <c r="M76" i="159"/>
  <c r="L76" i="159"/>
  <c r="K76" i="159"/>
  <c r="J76" i="159"/>
  <c r="I76" i="159"/>
  <c r="H76" i="159"/>
  <c r="AI76" i="159"/>
  <c r="G76" i="159"/>
  <c r="F76" i="159"/>
  <c r="E76" i="159"/>
  <c r="D76" i="159"/>
  <c r="C76" i="159"/>
  <c r="B76" i="159"/>
  <c r="AH75" i="159"/>
  <c r="AG75" i="159"/>
  <c r="AF75" i="159"/>
  <c r="AE75" i="159"/>
  <c r="AD75" i="159"/>
  <c r="AC75" i="159"/>
  <c r="AB75" i="159"/>
  <c r="AA75" i="159"/>
  <c r="Z75" i="159"/>
  <c r="Y75" i="159"/>
  <c r="X75" i="159"/>
  <c r="W75" i="159"/>
  <c r="V75" i="159"/>
  <c r="U75" i="159"/>
  <c r="T75" i="159"/>
  <c r="S75" i="159"/>
  <c r="R75" i="159"/>
  <c r="Q75" i="159"/>
  <c r="P75" i="159"/>
  <c r="O75" i="159"/>
  <c r="N75" i="159"/>
  <c r="M75" i="159"/>
  <c r="L75" i="159"/>
  <c r="K75" i="159"/>
  <c r="J75" i="159"/>
  <c r="I75" i="159"/>
  <c r="H75" i="159"/>
  <c r="G75" i="159"/>
  <c r="F75" i="159"/>
  <c r="E75" i="159"/>
  <c r="D75" i="159"/>
  <c r="C75" i="159"/>
  <c r="B75" i="159"/>
  <c r="A75" i="159"/>
  <c r="AH74" i="159"/>
  <c r="AG74" i="159"/>
  <c r="AF74" i="159"/>
  <c r="AE74" i="159"/>
  <c r="AD74" i="159"/>
  <c r="AC74" i="159"/>
  <c r="AB74" i="159"/>
  <c r="AA74" i="159"/>
  <c r="Z74" i="159"/>
  <c r="Y74" i="159"/>
  <c r="X74" i="159"/>
  <c r="W74" i="159"/>
  <c r="V74" i="159"/>
  <c r="U74" i="159"/>
  <c r="T74" i="159"/>
  <c r="S74" i="159"/>
  <c r="R74" i="159"/>
  <c r="Q74" i="159"/>
  <c r="P74" i="159"/>
  <c r="O74" i="159"/>
  <c r="N74" i="159"/>
  <c r="M74" i="159"/>
  <c r="L74" i="159"/>
  <c r="K74" i="159"/>
  <c r="J74" i="159"/>
  <c r="I74" i="159"/>
  <c r="H74" i="159"/>
  <c r="G74" i="159"/>
  <c r="F74" i="159"/>
  <c r="E74" i="159"/>
  <c r="D74" i="159"/>
  <c r="C74" i="159"/>
  <c r="B74" i="159"/>
  <c r="AH73" i="159"/>
  <c r="AG73" i="159"/>
  <c r="AF73" i="159"/>
  <c r="AE73" i="159"/>
  <c r="AD73" i="159"/>
  <c r="AC73" i="159"/>
  <c r="AB73" i="159"/>
  <c r="AA73" i="159"/>
  <c r="Z73" i="159"/>
  <c r="Y73" i="159"/>
  <c r="X73" i="159"/>
  <c r="W73" i="159"/>
  <c r="V73" i="159"/>
  <c r="U73" i="159"/>
  <c r="T73" i="159"/>
  <c r="S73" i="159"/>
  <c r="R73" i="159"/>
  <c r="Q73" i="159"/>
  <c r="P73" i="159"/>
  <c r="O73" i="159"/>
  <c r="N73" i="159"/>
  <c r="M73" i="159"/>
  <c r="L73" i="159"/>
  <c r="K73" i="159"/>
  <c r="J73" i="159"/>
  <c r="I73" i="159"/>
  <c r="H73" i="159"/>
  <c r="G73" i="159"/>
  <c r="F73" i="159"/>
  <c r="E73" i="159"/>
  <c r="D73" i="159"/>
  <c r="C73" i="159"/>
  <c r="B73" i="159"/>
  <c r="AH72" i="159"/>
  <c r="AG72" i="159"/>
  <c r="AF72" i="159"/>
  <c r="AE72" i="159"/>
  <c r="AD72" i="159"/>
  <c r="AC72" i="159"/>
  <c r="AB72" i="159"/>
  <c r="AA72" i="159"/>
  <c r="Z72" i="159"/>
  <c r="Y72" i="159"/>
  <c r="X72" i="159"/>
  <c r="W72" i="159"/>
  <c r="V72" i="159"/>
  <c r="U72" i="159"/>
  <c r="T72" i="159"/>
  <c r="S72" i="159"/>
  <c r="R72" i="159"/>
  <c r="Q72" i="159"/>
  <c r="P72" i="159"/>
  <c r="O72" i="159"/>
  <c r="N72" i="159"/>
  <c r="M72" i="159"/>
  <c r="AI72" i="159"/>
  <c r="L72" i="159"/>
  <c r="K72" i="159"/>
  <c r="J72" i="159"/>
  <c r="I72" i="159"/>
  <c r="H72" i="159"/>
  <c r="G72" i="159"/>
  <c r="F72" i="159"/>
  <c r="E72" i="159"/>
  <c r="D72" i="159"/>
  <c r="C72" i="159"/>
  <c r="B72" i="159"/>
  <c r="AH71" i="159"/>
  <c r="AG71" i="159"/>
  <c r="AF71" i="159"/>
  <c r="AE71" i="159"/>
  <c r="AD71" i="159"/>
  <c r="AC71" i="159"/>
  <c r="AB71" i="159"/>
  <c r="AA71" i="159"/>
  <c r="Z71" i="159"/>
  <c r="Y71" i="159"/>
  <c r="X71" i="159"/>
  <c r="W71" i="159"/>
  <c r="V71" i="159"/>
  <c r="U71" i="159"/>
  <c r="T71" i="159"/>
  <c r="S71" i="159"/>
  <c r="R71" i="159"/>
  <c r="Q71" i="159"/>
  <c r="P71" i="159"/>
  <c r="O71" i="159"/>
  <c r="N71" i="159"/>
  <c r="M71" i="159"/>
  <c r="L71" i="159"/>
  <c r="K71" i="159"/>
  <c r="J71" i="159"/>
  <c r="I71" i="159"/>
  <c r="H71" i="159"/>
  <c r="G71" i="159"/>
  <c r="F71" i="159"/>
  <c r="E71" i="159"/>
  <c r="D71" i="159"/>
  <c r="C71" i="159"/>
  <c r="B71" i="159"/>
  <c r="AH70" i="159"/>
  <c r="AG70" i="159"/>
  <c r="AF70" i="159"/>
  <c r="AE70" i="159"/>
  <c r="AD70" i="159"/>
  <c r="AC70" i="159"/>
  <c r="AB70" i="159"/>
  <c r="AA70" i="159"/>
  <c r="Z70" i="159"/>
  <c r="Y70" i="159"/>
  <c r="X70" i="159"/>
  <c r="W70" i="159"/>
  <c r="V70" i="159"/>
  <c r="U70" i="159"/>
  <c r="T70" i="159"/>
  <c r="S70" i="159"/>
  <c r="R70" i="159"/>
  <c r="R92" i="159" s="1"/>
  <c r="Q70" i="159"/>
  <c r="P70" i="159"/>
  <c r="O70" i="159"/>
  <c r="N70" i="159"/>
  <c r="M70" i="159"/>
  <c r="L70" i="159"/>
  <c r="K70" i="159"/>
  <c r="J70" i="159"/>
  <c r="I70" i="159"/>
  <c r="H70" i="159"/>
  <c r="G70" i="159"/>
  <c r="F70" i="159"/>
  <c r="F92" i="159" s="1"/>
  <c r="E70" i="159"/>
  <c r="D70" i="159"/>
  <c r="C70" i="159"/>
  <c r="B70" i="159"/>
  <c r="AH69" i="159"/>
  <c r="AG69" i="159"/>
  <c r="AF69" i="159"/>
  <c r="AE69" i="159"/>
  <c r="AD69" i="159"/>
  <c r="AC69" i="159"/>
  <c r="AB69" i="159"/>
  <c r="AA69" i="159"/>
  <c r="Z69" i="159"/>
  <c r="Y69" i="159"/>
  <c r="X69" i="159"/>
  <c r="W69" i="159"/>
  <c r="V69" i="159"/>
  <c r="U69" i="159"/>
  <c r="T69" i="159"/>
  <c r="S69" i="159"/>
  <c r="R69" i="159"/>
  <c r="Q69" i="159"/>
  <c r="P69" i="159"/>
  <c r="O69" i="159"/>
  <c r="N69" i="159"/>
  <c r="M69" i="159"/>
  <c r="L69" i="159"/>
  <c r="K69" i="159"/>
  <c r="J69" i="159"/>
  <c r="I69" i="159"/>
  <c r="H69" i="159"/>
  <c r="G69" i="159"/>
  <c r="F69" i="159"/>
  <c r="E69" i="159"/>
  <c r="D69" i="159"/>
  <c r="C69" i="159"/>
  <c r="B69" i="159"/>
  <c r="AH68" i="159"/>
  <c r="AG68" i="159"/>
  <c r="AF68" i="159"/>
  <c r="AE68" i="159"/>
  <c r="AD68" i="159"/>
  <c r="AC68" i="159"/>
  <c r="AB68" i="159"/>
  <c r="AA68" i="159"/>
  <c r="Z68" i="159"/>
  <c r="Y68" i="159"/>
  <c r="X68" i="159"/>
  <c r="W68" i="159"/>
  <c r="V68" i="159"/>
  <c r="U68" i="159"/>
  <c r="T68" i="159"/>
  <c r="S68" i="159"/>
  <c r="R68" i="159"/>
  <c r="Q68" i="159"/>
  <c r="P68" i="159"/>
  <c r="O68" i="159"/>
  <c r="N68" i="159"/>
  <c r="M68" i="159"/>
  <c r="L68" i="159"/>
  <c r="K68" i="159"/>
  <c r="J68" i="159"/>
  <c r="I68" i="159"/>
  <c r="H68" i="159"/>
  <c r="G68" i="159"/>
  <c r="F68" i="159"/>
  <c r="E68" i="159"/>
  <c r="D68" i="159"/>
  <c r="C68" i="159"/>
  <c r="B68" i="159"/>
  <c r="AH67" i="159"/>
  <c r="AH92" i="159" s="1"/>
  <c r="AG67" i="159"/>
  <c r="AF67" i="159"/>
  <c r="AE67" i="159"/>
  <c r="AD67" i="159"/>
  <c r="AC67" i="159"/>
  <c r="AB67" i="159"/>
  <c r="AA67" i="159"/>
  <c r="Z67" i="159"/>
  <c r="Y67" i="159"/>
  <c r="X67" i="159"/>
  <c r="W67" i="159"/>
  <c r="V67" i="159"/>
  <c r="U67" i="159"/>
  <c r="T67" i="159"/>
  <c r="S67" i="159"/>
  <c r="R67" i="159"/>
  <c r="Q67" i="159"/>
  <c r="P67" i="159"/>
  <c r="O67" i="159"/>
  <c r="N67" i="159"/>
  <c r="M67" i="159"/>
  <c r="L67" i="159"/>
  <c r="K67" i="159"/>
  <c r="J67" i="159"/>
  <c r="I67" i="159"/>
  <c r="H67" i="159"/>
  <c r="G67" i="159"/>
  <c r="F67" i="159"/>
  <c r="E67" i="159"/>
  <c r="D67" i="159"/>
  <c r="C67" i="159"/>
  <c r="B67" i="159"/>
  <c r="AH66" i="159"/>
  <c r="AG66" i="159"/>
  <c r="AF66" i="159"/>
  <c r="AE66" i="159"/>
  <c r="AD66" i="159"/>
  <c r="AC66" i="159"/>
  <c r="AB66" i="159"/>
  <c r="AA66" i="159"/>
  <c r="Z66" i="159"/>
  <c r="Y66" i="159"/>
  <c r="X66" i="159"/>
  <c r="W66" i="159"/>
  <c r="V66" i="159"/>
  <c r="U66" i="159"/>
  <c r="T66" i="159"/>
  <c r="S66" i="159"/>
  <c r="R66" i="159"/>
  <c r="Q66" i="159"/>
  <c r="P66" i="159"/>
  <c r="O66" i="159"/>
  <c r="N66" i="159"/>
  <c r="M66" i="159"/>
  <c r="L66" i="159"/>
  <c r="K66" i="159"/>
  <c r="J66" i="159"/>
  <c r="I66" i="159"/>
  <c r="H66" i="159"/>
  <c r="G66" i="159"/>
  <c r="F66" i="159"/>
  <c r="AI66" i="159"/>
  <c r="E66" i="159"/>
  <c r="D66" i="159"/>
  <c r="C66" i="159"/>
  <c r="B66" i="159"/>
  <c r="AH65" i="159"/>
  <c r="AG65" i="159"/>
  <c r="AF65" i="159"/>
  <c r="AE65" i="159"/>
  <c r="AD65" i="159"/>
  <c r="AC65" i="159"/>
  <c r="AB65" i="159"/>
  <c r="AA65" i="159"/>
  <c r="Z65" i="159"/>
  <c r="Y65" i="159"/>
  <c r="X65" i="159"/>
  <c r="W65" i="159"/>
  <c r="V65" i="159"/>
  <c r="U65" i="159"/>
  <c r="T65" i="159"/>
  <c r="S65" i="159"/>
  <c r="R65" i="159"/>
  <c r="Q65" i="159"/>
  <c r="Q92" i="159" s="1"/>
  <c r="P65" i="159"/>
  <c r="O65" i="159"/>
  <c r="N65" i="159"/>
  <c r="M65" i="159"/>
  <c r="L65" i="159"/>
  <c r="K65" i="159"/>
  <c r="J65" i="159"/>
  <c r="I65" i="159"/>
  <c r="H65" i="159"/>
  <c r="G65" i="159"/>
  <c r="F65" i="159"/>
  <c r="E65" i="159"/>
  <c r="D65" i="159"/>
  <c r="C65" i="159"/>
  <c r="B65" i="159"/>
  <c r="AH64" i="159"/>
  <c r="AG64" i="159"/>
  <c r="AF64" i="159"/>
  <c r="AE64" i="159"/>
  <c r="AD64" i="159"/>
  <c r="AC64" i="159"/>
  <c r="AB64" i="159"/>
  <c r="AA64" i="159"/>
  <c r="Z64" i="159"/>
  <c r="Y64" i="159"/>
  <c r="X64" i="159"/>
  <c r="W64" i="159"/>
  <c r="V64" i="159"/>
  <c r="U64" i="159"/>
  <c r="T64" i="159"/>
  <c r="S64" i="159"/>
  <c r="R64" i="159"/>
  <c r="Q64" i="159"/>
  <c r="P64" i="159"/>
  <c r="O64" i="159"/>
  <c r="N64" i="159"/>
  <c r="M64" i="159"/>
  <c r="L64" i="159"/>
  <c r="L92" i="159"/>
  <c r="K64" i="159"/>
  <c r="J64" i="159"/>
  <c r="J92" i="159" s="1"/>
  <c r="I64" i="159"/>
  <c r="H64" i="159"/>
  <c r="G64" i="159"/>
  <c r="F64" i="159"/>
  <c r="E64" i="159"/>
  <c r="D64" i="159"/>
  <c r="C64" i="159"/>
  <c r="B64" i="159"/>
  <c r="AH63" i="159"/>
  <c r="AG63" i="159"/>
  <c r="AF63" i="159"/>
  <c r="AE63" i="159"/>
  <c r="AD63" i="159"/>
  <c r="AC63" i="159"/>
  <c r="AB63" i="159"/>
  <c r="AA63" i="159"/>
  <c r="Z63" i="159"/>
  <c r="Y63" i="159"/>
  <c r="X63" i="159"/>
  <c r="W63" i="159"/>
  <c r="V63" i="159"/>
  <c r="U63" i="159"/>
  <c r="T63" i="159"/>
  <c r="S63" i="159"/>
  <c r="R63" i="159"/>
  <c r="Q63" i="159"/>
  <c r="P63" i="159"/>
  <c r="O63" i="159"/>
  <c r="N63" i="159"/>
  <c r="M63" i="159"/>
  <c r="L63" i="159"/>
  <c r="K63" i="159"/>
  <c r="J63" i="159"/>
  <c r="I63" i="159"/>
  <c r="H63" i="159"/>
  <c r="G63" i="159"/>
  <c r="G92" i="159"/>
  <c r="F63" i="159"/>
  <c r="E63" i="159"/>
  <c r="D63" i="159"/>
  <c r="C63" i="159"/>
  <c r="B63" i="159"/>
  <c r="AH62" i="159"/>
  <c r="AG62" i="159"/>
  <c r="AF62" i="159"/>
  <c r="AE62" i="159"/>
  <c r="AD62" i="159"/>
  <c r="AC62" i="159"/>
  <c r="AB62" i="159"/>
  <c r="AA62" i="159"/>
  <c r="Z62" i="159"/>
  <c r="Y62" i="159"/>
  <c r="X62" i="159"/>
  <c r="W62" i="159"/>
  <c r="V62" i="159"/>
  <c r="U62" i="159"/>
  <c r="T62" i="159"/>
  <c r="S62" i="159"/>
  <c r="R62" i="159"/>
  <c r="Q62" i="159"/>
  <c r="P62" i="159"/>
  <c r="O62" i="159"/>
  <c r="N62" i="159"/>
  <c r="M62" i="159"/>
  <c r="L62" i="159"/>
  <c r="K62" i="159"/>
  <c r="K92" i="159" s="1"/>
  <c r="J62" i="159"/>
  <c r="I62" i="159"/>
  <c r="H62" i="159"/>
  <c r="G62" i="159"/>
  <c r="F62" i="159"/>
  <c r="E62" i="159"/>
  <c r="D62" i="159"/>
  <c r="C62" i="159"/>
  <c r="B62" i="159"/>
  <c r="A61" i="159"/>
  <c r="AD46" i="159"/>
  <c r="AH42" i="159"/>
  <c r="AG42" i="159"/>
  <c r="AF42" i="159"/>
  <c r="AE42" i="159"/>
  <c r="AE46" i="159" s="1"/>
  <c r="AD42" i="159"/>
  <c r="AC42" i="159"/>
  <c r="AB42" i="159"/>
  <c r="AA42" i="159"/>
  <c r="Z42" i="159"/>
  <c r="Y42" i="159"/>
  <c r="Y46" i="159" s="1"/>
  <c r="X42" i="159"/>
  <c r="W42" i="159"/>
  <c r="V42" i="159"/>
  <c r="U42" i="159"/>
  <c r="T42" i="159"/>
  <c r="T46" i="159" s="1"/>
  <c r="S42" i="159"/>
  <c r="R42" i="159"/>
  <c r="Q42" i="159"/>
  <c r="Q46" i="159" s="1"/>
  <c r="P42" i="159"/>
  <c r="O42" i="159"/>
  <c r="N42" i="159"/>
  <c r="M42" i="159"/>
  <c r="L42" i="159"/>
  <c r="K42" i="159"/>
  <c r="J42" i="159"/>
  <c r="I42" i="159"/>
  <c r="H42" i="159"/>
  <c r="G42" i="159"/>
  <c r="F42" i="159"/>
  <c r="E42" i="159"/>
  <c r="D42" i="159"/>
  <c r="C42" i="159"/>
  <c r="B42" i="159"/>
  <c r="AI41" i="159"/>
  <c r="AI40" i="159"/>
  <c r="A40" i="159"/>
  <c r="A91" i="159"/>
  <c r="AI39" i="159"/>
  <c r="A39" i="159"/>
  <c r="A90" i="159"/>
  <c r="AI38" i="159"/>
  <c r="A38" i="159"/>
  <c r="AI37" i="159"/>
  <c r="A37" i="159"/>
  <c r="A88" i="159"/>
  <c r="AI36" i="159"/>
  <c r="A36" i="159"/>
  <c r="A87" i="159"/>
  <c r="AI35" i="159"/>
  <c r="A35" i="159"/>
  <c r="A86" i="159"/>
  <c r="AI34" i="159"/>
  <c r="A34" i="159"/>
  <c r="AI33" i="159"/>
  <c r="A33" i="159"/>
  <c r="A84" i="159"/>
  <c r="AI32" i="159"/>
  <c r="A32" i="159"/>
  <c r="A83" i="159"/>
  <c r="AI31" i="159"/>
  <c r="A31" i="159"/>
  <c r="A82" i="159"/>
  <c r="AI30" i="159"/>
  <c r="A30" i="159"/>
  <c r="A81" i="159"/>
  <c r="AI29" i="159"/>
  <c r="A29" i="159"/>
  <c r="AI28" i="159"/>
  <c r="A28" i="159"/>
  <c r="AI27" i="159"/>
  <c r="A27" i="159"/>
  <c r="A78" i="159"/>
  <c r="AI26" i="159"/>
  <c r="A26" i="159"/>
  <c r="A77" i="159"/>
  <c r="AI25" i="159"/>
  <c r="A25" i="159"/>
  <c r="A76" i="159"/>
  <c r="AI24" i="159"/>
  <c r="A24" i="159"/>
  <c r="AI23" i="159"/>
  <c r="A23" i="159"/>
  <c r="A74" i="159"/>
  <c r="AI22" i="159"/>
  <c r="A22" i="159"/>
  <c r="A73" i="159"/>
  <c r="AI21" i="159"/>
  <c r="A21" i="159"/>
  <c r="A72" i="159"/>
  <c r="AI20" i="159"/>
  <c r="A20" i="159"/>
  <c r="A71" i="159"/>
  <c r="AI19" i="159"/>
  <c r="A19" i="159"/>
  <c r="A70" i="159" s="1"/>
  <c r="AI18" i="159"/>
  <c r="A18" i="159"/>
  <c r="A69" i="159" s="1"/>
  <c r="AI17" i="159"/>
  <c r="A17" i="159"/>
  <c r="A68" i="159"/>
  <c r="AI16" i="159"/>
  <c r="A16" i="159"/>
  <c r="A67" i="159"/>
  <c r="AI15" i="159"/>
  <c r="A15" i="159"/>
  <c r="A66" i="159"/>
  <c r="AI14" i="159"/>
  <c r="A14" i="159"/>
  <c r="A65" i="159"/>
  <c r="AI13" i="159"/>
  <c r="A13" i="159"/>
  <c r="A64" i="159"/>
  <c r="AI12" i="159"/>
  <c r="A12" i="159"/>
  <c r="A63" i="159"/>
  <c r="AI11" i="159"/>
  <c r="A11" i="159"/>
  <c r="A62" i="159"/>
  <c r="A10" i="159"/>
  <c r="L4" i="159"/>
  <c r="L55" i="159"/>
  <c r="D3" i="159"/>
  <c r="D54" i="159"/>
  <c r="K3" i="158"/>
  <c r="D2" i="158"/>
  <c r="AH91" i="157"/>
  <c r="AG91" i="157"/>
  <c r="AF91" i="157"/>
  <c r="AE91" i="157"/>
  <c r="AD91" i="157"/>
  <c r="AC91" i="157"/>
  <c r="AB91" i="157"/>
  <c r="AA91" i="157"/>
  <c r="Z91" i="157"/>
  <c r="Y91" i="157"/>
  <c r="X91" i="157"/>
  <c r="W91" i="157"/>
  <c r="V91" i="157"/>
  <c r="U91" i="157"/>
  <c r="T91" i="157"/>
  <c r="S91" i="157"/>
  <c r="R91" i="157"/>
  <c r="Q91" i="157"/>
  <c r="P91" i="157"/>
  <c r="O91" i="157"/>
  <c r="N91" i="157"/>
  <c r="M91" i="157"/>
  <c r="L91" i="157"/>
  <c r="K91" i="157"/>
  <c r="J91" i="157"/>
  <c r="I91" i="157"/>
  <c r="H91" i="157"/>
  <c r="G91" i="157"/>
  <c r="F91" i="157"/>
  <c r="E91" i="157"/>
  <c r="D91" i="157"/>
  <c r="C91" i="157"/>
  <c r="B91" i="157"/>
  <c r="AH90" i="157"/>
  <c r="AG90" i="157"/>
  <c r="AF90" i="157"/>
  <c r="AE90" i="157"/>
  <c r="AD90" i="157"/>
  <c r="AC90" i="157"/>
  <c r="AB90" i="157"/>
  <c r="AA90" i="157"/>
  <c r="Z90" i="157"/>
  <c r="Y90" i="157"/>
  <c r="X90" i="157"/>
  <c r="W90" i="157"/>
  <c r="V90" i="157"/>
  <c r="U90" i="157"/>
  <c r="T90" i="157"/>
  <c r="S90" i="157"/>
  <c r="R90" i="157"/>
  <c r="Q90" i="157"/>
  <c r="P90" i="157"/>
  <c r="O90" i="157"/>
  <c r="N90" i="157"/>
  <c r="M90" i="157"/>
  <c r="L90" i="157"/>
  <c r="K90" i="157"/>
  <c r="J90" i="157"/>
  <c r="I90" i="157"/>
  <c r="H90" i="157"/>
  <c r="G90" i="157"/>
  <c r="F90" i="157"/>
  <c r="AI90" i="157"/>
  <c r="E90" i="157"/>
  <c r="D90" i="157"/>
  <c r="C90" i="157"/>
  <c r="B90" i="157"/>
  <c r="AH89" i="157"/>
  <c r="AG89" i="157"/>
  <c r="AF89" i="157"/>
  <c r="AE89" i="157"/>
  <c r="AD89" i="157"/>
  <c r="AC89" i="157"/>
  <c r="AB89" i="157"/>
  <c r="AA89" i="157"/>
  <c r="Z89" i="157"/>
  <c r="Y89" i="157"/>
  <c r="X89" i="157"/>
  <c r="W89" i="157"/>
  <c r="V89" i="157"/>
  <c r="U89" i="157"/>
  <c r="T89" i="157"/>
  <c r="S89" i="157"/>
  <c r="R89" i="157"/>
  <c r="Q89" i="157"/>
  <c r="P89" i="157"/>
  <c r="O89" i="157"/>
  <c r="N89" i="157"/>
  <c r="M89" i="157"/>
  <c r="L89" i="157"/>
  <c r="K89" i="157"/>
  <c r="J89" i="157"/>
  <c r="I89" i="157"/>
  <c r="H89" i="157"/>
  <c r="G89" i="157"/>
  <c r="F89" i="157"/>
  <c r="E89" i="157"/>
  <c r="D89" i="157"/>
  <c r="C89" i="157"/>
  <c r="B89" i="157"/>
  <c r="AH88" i="157"/>
  <c r="AG88" i="157"/>
  <c r="AF88" i="157"/>
  <c r="AE88" i="157"/>
  <c r="AD88" i="157"/>
  <c r="AC88" i="157"/>
  <c r="AB88" i="157"/>
  <c r="AA88" i="157"/>
  <c r="Z88" i="157"/>
  <c r="Y88" i="157"/>
  <c r="X88" i="157"/>
  <c r="W88" i="157"/>
  <c r="V88" i="157"/>
  <c r="U88" i="157"/>
  <c r="T88" i="157"/>
  <c r="S88" i="157"/>
  <c r="R88" i="157"/>
  <c r="Q88" i="157"/>
  <c r="P88" i="157"/>
  <c r="O88" i="157"/>
  <c r="AI88" i="157"/>
  <c r="N88" i="157"/>
  <c r="M88" i="157"/>
  <c r="L88" i="157"/>
  <c r="K88" i="157"/>
  <c r="J88" i="157"/>
  <c r="I88" i="157"/>
  <c r="H88" i="157"/>
  <c r="G88" i="157"/>
  <c r="F88" i="157"/>
  <c r="E88" i="157"/>
  <c r="D88" i="157"/>
  <c r="C88" i="157"/>
  <c r="B88" i="157"/>
  <c r="A88" i="157"/>
  <c r="AH87" i="157"/>
  <c r="AG87" i="157"/>
  <c r="AF87" i="157"/>
  <c r="AE87" i="157"/>
  <c r="AD87" i="157"/>
  <c r="AC87" i="157"/>
  <c r="AB87" i="157"/>
  <c r="AA87" i="157"/>
  <c r="Z87" i="157"/>
  <c r="Y87" i="157"/>
  <c r="X87" i="157"/>
  <c r="W87" i="157"/>
  <c r="V87" i="157"/>
  <c r="U87" i="157"/>
  <c r="T87" i="157"/>
  <c r="S87" i="157"/>
  <c r="R87" i="157"/>
  <c r="Q87" i="157"/>
  <c r="P87" i="157"/>
  <c r="O87" i="157"/>
  <c r="N87" i="157"/>
  <c r="M87" i="157"/>
  <c r="L87" i="157"/>
  <c r="K87" i="157"/>
  <c r="J87" i="157"/>
  <c r="I87" i="157"/>
  <c r="H87" i="157"/>
  <c r="AI87" i="157"/>
  <c r="G87" i="157"/>
  <c r="F87" i="157"/>
  <c r="E87" i="157"/>
  <c r="D87" i="157"/>
  <c r="C87" i="157"/>
  <c r="B87" i="157"/>
  <c r="AH86" i="157"/>
  <c r="AG86" i="157"/>
  <c r="AF86" i="157"/>
  <c r="AE86" i="157"/>
  <c r="AD86" i="157"/>
  <c r="AC86" i="157"/>
  <c r="AB86" i="157"/>
  <c r="AA86" i="157"/>
  <c r="Z86" i="157"/>
  <c r="Y86" i="157"/>
  <c r="X86" i="157"/>
  <c r="W86" i="157"/>
  <c r="V86" i="157"/>
  <c r="U86" i="157"/>
  <c r="T86" i="157"/>
  <c r="S86" i="157"/>
  <c r="R86" i="157"/>
  <c r="Q86" i="157"/>
  <c r="P86" i="157"/>
  <c r="O86" i="157"/>
  <c r="N86" i="157"/>
  <c r="M86" i="157"/>
  <c r="L86" i="157"/>
  <c r="K86" i="157"/>
  <c r="J86" i="157"/>
  <c r="I86" i="157"/>
  <c r="H86" i="157"/>
  <c r="G86" i="157"/>
  <c r="F86" i="157"/>
  <c r="E86" i="157"/>
  <c r="D86" i="157"/>
  <c r="C86" i="157"/>
  <c r="B86" i="157"/>
  <c r="AH85" i="157"/>
  <c r="AG85" i="157"/>
  <c r="AF85" i="157"/>
  <c r="AE85" i="157"/>
  <c r="AD85" i="157"/>
  <c r="AC85" i="157"/>
  <c r="AB85" i="157"/>
  <c r="AA85" i="157"/>
  <c r="Z85" i="157"/>
  <c r="Y85" i="157"/>
  <c r="X85" i="157"/>
  <c r="W85" i="157"/>
  <c r="V85" i="157"/>
  <c r="U85" i="157"/>
  <c r="T85" i="157"/>
  <c r="S85" i="157"/>
  <c r="R85" i="157"/>
  <c r="Q85" i="157"/>
  <c r="P85" i="157"/>
  <c r="O85" i="157"/>
  <c r="N85" i="157"/>
  <c r="M85" i="157"/>
  <c r="L85" i="157"/>
  <c r="K85" i="157"/>
  <c r="J85" i="157"/>
  <c r="I85" i="157"/>
  <c r="H85" i="157"/>
  <c r="G85" i="157"/>
  <c r="F85" i="157"/>
  <c r="E85" i="157"/>
  <c r="D85" i="157"/>
  <c r="C85" i="157"/>
  <c r="B85" i="157"/>
  <c r="AH84" i="157"/>
  <c r="AG84" i="157"/>
  <c r="AF84" i="157"/>
  <c r="AE84" i="157"/>
  <c r="AD84" i="157"/>
  <c r="AC84" i="157"/>
  <c r="AB84" i="157"/>
  <c r="AA84" i="157"/>
  <c r="Z84" i="157"/>
  <c r="Y84" i="157"/>
  <c r="X84" i="157"/>
  <c r="W84" i="157"/>
  <c r="V84" i="157"/>
  <c r="U84" i="157"/>
  <c r="T84" i="157"/>
  <c r="S84" i="157"/>
  <c r="R84" i="157"/>
  <c r="Q84" i="157"/>
  <c r="P84" i="157"/>
  <c r="O84" i="157"/>
  <c r="N84" i="157"/>
  <c r="M84" i="157"/>
  <c r="L84" i="157"/>
  <c r="K84" i="157"/>
  <c r="J84" i="157"/>
  <c r="I84" i="157"/>
  <c r="H84" i="157"/>
  <c r="G84" i="157"/>
  <c r="F84" i="157"/>
  <c r="E84" i="157"/>
  <c r="D84" i="157"/>
  <c r="C84" i="157"/>
  <c r="B84" i="157"/>
  <c r="AH83" i="157"/>
  <c r="AG83" i="157"/>
  <c r="AF83" i="157"/>
  <c r="AE83" i="157"/>
  <c r="AD83" i="157"/>
  <c r="AC83" i="157"/>
  <c r="AB83" i="157"/>
  <c r="AA83" i="157"/>
  <c r="Z83" i="157"/>
  <c r="Y83" i="157"/>
  <c r="X83" i="157"/>
  <c r="W83" i="157"/>
  <c r="V83" i="157"/>
  <c r="U83" i="157"/>
  <c r="T83" i="157"/>
  <c r="S83" i="157"/>
  <c r="R83" i="157"/>
  <c r="Q83" i="157"/>
  <c r="P83" i="157"/>
  <c r="O83" i="157"/>
  <c r="N83" i="157"/>
  <c r="M83" i="157"/>
  <c r="L83" i="157"/>
  <c r="K83" i="157"/>
  <c r="J83" i="157"/>
  <c r="I83" i="157"/>
  <c r="H83" i="157"/>
  <c r="G83" i="157"/>
  <c r="F83" i="157"/>
  <c r="E83" i="157"/>
  <c r="D83" i="157"/>
  <c r="C83" i="157"/>
  <c r="B83" i="157"/>
  <c r="AH82" i="157"/>
  <c r="AG82" i="157"/>
  <c r="AF82" i="157"/>
  <c r="AE82" i="157"/>
  <c r="AD82" i="157"/>
  <c r="AC82" i="157"/>
  <c r="AB82" i="157"/>
  <c r="AA82" i="157"/>
  <c r="Z82" i="157"/>
  <c r="Y82" i="157"/>
  <c r="X82" i="157"/>
  <c r="W82" i="157"/>
  <c r="V82" i="157"/>
  <c r="U82" i="157"/>
  <c r="T82" i="157"/>
  <c r="S82" i="157"/>
  <c r="R82" i="157"/>
  <c r="Q82" i="157"/>
  <c r="P82" i="157"/>
  <c r="O82" i="157"/>
  <c r="N82" i="157"/>
  <c r="M82" i="157"/>
  <c r="L82" i="157"/>
  <c r="K82" i="157"/>
  <c r="J82" i="157"/>
  <c r="I82" i="157"/>
  <c r="H82" i="157"/>
  <c r="G82" i="157"/>
  <c r="F82" i="157"/>
  <c r="E82" i="157"/>
  <c r="D82" i="157"/>
  <c r="C82" i="157"/>
  <c r="B82" i="157"/>
  <c r="A82" i="157"/>
  <c r="AH81" i="157"/>
  <c r="AG81" i="157"/>
  <c r="AF81" i="157"/>
  <c r="Q81" i="157"/>
  <c r="P81" i="157"/>
  <c r="O81" i="157"/>
  <c r="N81" i="157"/>
  <c r="M81" i="157"/>
  <c r="L81" i="157"/>
  <c r="K81" i="157"/>
  <c r="J81" i="157"/>
  <c r="I81" i="157"/>
  <c r="H81" i="157"/>
  <c r="G81" i="157"/>
  <c r="F81" i="157"/>
  <c r="E81" i="157"/>
  <c r="D81" i="157"/>
  <c r="C81" i="157"/>
  <c r="B81" i="157"/>
  <c r="AH80" i="157"/>
  <c r="AG80" i="157"/>
  <c r="AF80" i="157"/>
  <c r="AE80" i="157"/>
  <c r="AD80" i="157"/>
  <c r="AC80" i="157"/>
  <c r="AB80" i="157"/>
  <c r="AA80" i="157"/>
  <c r="Z80" i="157"/>
  <c r="Y80" i="157"/>
  <c r="X80" i="157"/>
  <c r="W80" i="157"/>
  <c r="V80" i="157"/>
  <c r="U80" i="157"/>
  <c r="T80" i="157"/>
  <c r="S80" i="157"/>
  <c r="R80" i="157"/>
  <c r="Q80" i="157"/>
  <c r="P80" i="157"/>
  <c r="O80" i="157"/>
  <c r="N80" i="157"/>
  <c r="M80" i="157"/>
  <c r="L80" i="157"/>
  <c r="K80" i="157"/>
  <c r="J80" i="157"/>
  <c r="I80" i="157"/>
  <c r="H80" i="157"/>
  <c r="AI80" i="157"/>
  <c r="G80" i="157"/>
  <c r="F80" i="157"/>
  <c r="E80" i="157"/>
  <c r="D80" i="157"/>
  <c r="C80" i="157"/>
  <c r="B80" i="157"/>
  <c r="AH79" i="157"/>
  <c r="AG79" i="157"/>
  <c r="AF79" i="157"/>
  <c r="AE79" i="157"/>
  <c r="AD79" i="157"/>
  <c r="AC79" i="157"/>
  <c r="AB79" i="157"/>
  <c r="AA79" i="157"/>
  <c r="Z79" i="157"/>
  <c r="Y79" i="157"/>
  <c r="X79" i="157"/>
  <c r="W79" i="157"/>
  <c r="V79" i="157"/>
  <c r="U79" i="157"/>
  <c r="T79" i="157"/>
  <c r="S79" i="157"/>
  <c r="R79" i="157"/>
  <c r="Q79" i="157"/>
  <c r="P79" i="157"/>
  <c r="O79" i="157"/>
  <c r="N79" i="157"/>
  <c r="M79" i="157"/>
  <c r="L79" i="157"/>
  <c r="K79" i="157"/>
  <c r="J79" i="157"/>
  <c r="I79" i="157"/>
  <c r="H79" i="157"/>
  <c r="G79" i="157"/>
  <c r="F79" i="157"/>
  <c r="E79" i="157"/>
  <c r="D79" i="157"/>
  <c r="C79" i="157"/>
  <c r="B79" i="157"/>
  <c r="AH78" i="157"/>
  <c r="AG78" i="157"/>
  <c r="AF78" i="157"/>
  <c r="AE78" i="157"/>
  <c r="AD78" i="157"/>
  <c r="AC78" i="157"/>
  <c r="AB78" i="157"/>
  <c r="AA78" i="157"/>
  <c r="Z78" i="157"/>
  <c r="Y78" i="157"/>
  <c r="X78" i="157"/>
  <c r="W78" i="157"/>
  <c r="V78" i="157"/>
  <c r="U78" i="157"/>
  <c r="T78" i="157"/>
  <c r="S78" i="157"/>
  <c r="R78" i="157"/>
  <c r="Q78" i="157"/>
  <c r="P78" i="157"/>
  <c r="O78" i="157"/>
  <c r="N78" i="157"/>
  <c r="M78" i="157"/>
  <c r="L78" i="157"/>
  <c r="K78" i="157"/>
  <c r="J78" i="157"/>
  <c r="I78" i="157"/>
  <c r="H78" i="157"/>
  <c r="G78" i="157"/>
  <c r="F78" i="157"/>
  <c r="E78" i="157"/>
  <c r="D78" i="157"/>
  <c r="C78" i="157"/>
  <c r="B78" i="157"/>
  <c r="AH77" i="157"/>
  <c r="AG77" i="157"/>
  <c r="AF77" i="157"/>
  <c r="AE77" i="157"/>
  <c r="AD77" i="157"/>
  <c r="AC77" i="157"/>
  <c r="AB77" i="157"/>
  <c r="AA77" i="157"/>
  <c r="Z77" i="157"/>
  <c r="Y77" i="157"/>
  <c r="X77" i="157"/>
  <c r="W77" i="157"/>
  <c r="V77" i="157"/>
  <c r="U77" i="157"/>
  <c r="T77" i="157"/>
  <c r="S77" i="157"/>
  <c r="R77" i="157"/>
  <c r="Q77" i="157"/>
  <c r="P77" i="157"/>
  <c r="O77" i="157"/>
  <c r="N77" i="157"/>
  <c r="M77" i="157"/>
  <c r="L77" i="157"/>
  <c r="K77" i="157"/>
  <c r="J77" i="157"/>
  <c r="I77" i="157"/>
  <c r="H77" i="157"/>
  <c r="G77" i="157"/>
  <c r="F77" i="157"/>
  <c r="E77" i="157"/>
  <c r="D77" i="157"/>
  <c r="C77" i="157"/>
  <c r="B77" i="157"/>
  <c r="AH76" i="157"/>
  <c r="AG76" i="157"/>
  <c r="AF76" i="157"/>
  <c r="AE76" i="157"/>
  <c r="AD76" i="157"/>
  <c r="AC76" i="157"/>
  <c r="AB76" i="157"/>
  <c r="AA76" i="157"/>
  <c r="Z76" i="157"/>
  <c r="Y76" i="157"/>
  <c r="X76" i="157"/>
  <c r="W76" i="157"/>
  <c r="V76" i="157"/>
  <c r="U76" i="157"/>
  <c r="T76" i="157"/>
  <c r="S76" i="157"/>
  <c r="R76" i="157"/>
  <c r="Q76" i="157"/>
  <c r="P76" i="157"/>
  <c r="O76" i="157"/>
  <c r="N76" i="157"/>
  <c r="M76" i="157"/>
  <c r="L76" i="157"/>
  <c r="K76" i="157"/>
  <c r="J76" i="157"/>
  <c r="I76" i="157"/>
  <c r="H76" i="157"/>
  <c r="G76" i="157"/>
  <c r="F76" i="157"/>
  <c r="E76" i="157"/>
  <c r="D76" i="157"/>
  <c r="C76" i="157"/>
  <c r="B76" i="157"/>
  <c r="AH75" i="157"/>
  <c r="AG75" i="157"/>
  <c r="AF75" i="157"/>
  <c r="AE75" i="157"/>
  <c r="AD75" i="157"/>
  <c r="AC75" i="157"/>
  <c r="AB75" i="157"/>
  <c r="AA75" i="157"/>
  <c r="Z75" i="157"/>
  <c r="Y75" i="157"/>
  <c r="X75" i="157"/>
  <c r="W75" i="157"/>
  <c r="V75" i="157"/>
  <c r="U75" i="157"/>
  <c r="T75" i="157"/>
  <c r="S75" i="157"/>
  <c r="R75" i="157"/>
  <c r="Q75" i="157"/>
  <c r="P75" i="157"/>
  <c r="O75" i="157"/>
  <c r="N75" i="157"/>
  <c r="M75" i="157"/>
  <c r="L75" i="157"/>
  <c r="K75" i="157"/>
  <c r="J75" i="157"/>
  <c r="I75" i="157"/>
  <c r="H75" i="157"/>
  <c r="G75" i="157"/>
  <c r="F75" i="157"/>
  <c r="E75" i="157"/>
  <c r="D75" i="157"/>
  <c r="C75" i="157"/>
  <c r="B75" i="157"/>
  <c r="AH74" i="157"/>
  <c r="AG74" i="157"/>
  <c r="AF74" i="157"/>
  <c r="AE74" i="157"/>
  <c r="AD74" i="157"/>
  <c r="AC74" i="157"/>
  <c r="AB74" i="157"/>
  <c r="AA74" i="157"/>
  <c r="Z74" i="157"/>
  <c r="Y74" i="157"/>
  <c r="X74" i="157"/>
  <c r="W74" i="157"/>
  <c r="V74" i="157"/>
  <c r="U74" i="157"/>
  <c r="T74" i="157"/>
  <c r="S74" i="157"/>
  <c r="R74" i="157"/>
  <c r="Q74" i="157"/>
  <c r="P74" i="157"/>
  <c r="O74" i="157"/>
  <c r="N74" i="157"/>
  <c r="M74" i="157"/>
  <c r="L74" i="157"/>
  <c r="K74" i="157"/>
  <c r="J74" i="157"/>
  <c r="I74" i="157"/>
  <c r="H74" i="157"/>
  <c r="G74" i="157"/>
  <c r="F74" i="157"/>
  <c r="E74" i="157"/>
  <c r="D74" i="157"/>
  <c r="C74" i="157"/>
  <c r="B74" i="157"/>
  <c r="AH73" i="157"/>
  <c r="AG73" i="157"/>
  <c r="AF73" i="157"/>
  <c r="AE73" i="157"/>
  <c r="AD73" i="157"/>
  <c r="AC73" i="157"/>
  <c r="AB73" i="157"/>
  <c r="AA73" i="157"/>
  <c r="Z73" i="157"/>
  <c r="Y73" i="157"/>
  <c r="X73" i="157"/>
  <c r="W73" i="157"/>
  <c r="V73" i="157"/>
  <c r="U73" i="157"/>
  <c r="T73" i="157"/>
  <c r="S73" i="157"/>
  <c r="R73" i="157"/>
  <c r="Q73" i="157"/>
  <c r="P73" i="157"/>
  <c r="O73" i="157"/>
  <c r="N73" i="157"/>
  <c r="M73" i="157"/>
  <c r="L73" i="157"/>
  <c r="K73" i="157"/>
  <c r="J73" i="157"/>
  <c r="I73" i="157"/>
  <c r="H73" i="157"/>
  <c r="G73" i="157"/>
  <c r="F73" i="157"/>
  <c r="E73" i="157"/>
  <c r="D73" i="157"/>
  <c r="C73" i="157"/>
  <c r="B73" i="157"/>
  <c r="AH72" i="157"/>
  <c r="AG72" i="157"/>
  <c r="AF72" i="157"/>
  <c r="AE72" i="157"/>
  <c r="AD72" i="157"/>
  <c r="AC72" i="157"/>
  <c r="AB72" i="157"/>
  <c r="AA72" i="157"/>
  <c r="Z72" i="157"/>
  <c r="Y72" i="157"/>
  <c r="X72" i="157"/>
  <c r="W72" i="157"/>
  <c r="V72" i="157"/>
  <c r="U72" i="157"/>
  <c r="T72" i="157"/>
  <c r="S72" i="157"/>
  <c r="R72" i="157"/>
  <c r="Q72" i="157"/>
  <c r="P72" i="157"/>
  <c r="O72" i="157"/>
  <c r="N72" i="157"/>
  <c r="M72" i="157"/>
  <c r="L72" i="157"/>
  <c r="K72" i="157"/>
  <c r="J72" i="157"/>
  <c r="I72" i="157"/>
  <c r="H72" i="157"/>
  <c r="G72" i="157"/>
  <c r="F72" i="157"/>
  <c r="E72" i="157"/>
  <c r="D72" i="157"/>
  <c r="C72" i="157"/>
  <c r="B72" i="157"/>
  <c r="A72" i="157"/>
  <c r="AH71" i="157"/>
  <c r="AG71" i="157"/>
  <c r="AF71" i="157"/>
  <c r="AE71" i="157"/>
  <c r="AD71" i="157"/>
  <c r="AC71" i="157"/>
  <c r="AB71" i="157"/>
  <c r="AA71" i="157"/>
  <c r="Z71" i="157"/>
  <c r="Y71" i="157"/>
  <c r="X71" i="157"/>
  <c r="W71" i="157"/>
  <c r="V71" i="157"/>
  <c r="U71" i="157"/>
  <c r="T71" i="157"/>
  <c r="S71" i="157"/>
  <c r="R71" i="157"/>
  <c r="Q71" i="157"/>
  <c r="P71" i="157"/>
  <c r="O71" i="157"/>
  <c r="N71" i="157"/>
  <c r="M71" i="157"/>
  <c r="L71" i="157"/>
  <c r="K71" i="157"/>
  <c r="J71" i="157"/>
  <c r="I71" i="157"/>
  <c r="H71" i="157"/>
  <c r="G71" i="157"/>
  <c r="F71" i="157"/>
  <c r="E71" i="157"/>
  <c r="D71" i="157"/>
  <c r="C71" i="157"/>
  <c r="B71" i="157"/>
  <c r="AH70" i="157"/>
  <c r="AG70" i="157"/>
  <c r="AF70" i="157"/>
  <c r="AE70" i="157"/>
  <c r="AD70" i="157"/>
  <c r="AC70" i="157"/>
  <c r="AB70" i="157"/>
  <c r="AA70" i="157"/>
  <c r="Z70" i="157"/>
  <c r="Y70" i="157"/>
  <c r="X70" i="157"/>
  <c r="W70" i="157"/>
  <c r="V70" i="157"/>
  <c r="U70" i="157"/>
  <c r="T70" i="157"/>
  <c r="S70" i="157"/>
  <c r="R70" i="157"/>
  <c r="Q70" i="157"/>
  <c r="P70" i="157"/>
  <c r="O70" i="157"/>
  <c r="N70" i="157"/>
  <c r="M70" i="157"/>
  <c r="L70" i="157"/>
  <c r="K70" i="157"/>
  <c r="J70" i="157"/>
  <c r="I70" i="157"/>
  <c r="H70" i="157"/>
  <c r="G70" i="157"/>
  <c r="F70" i="157"/>
  <c r="E70" i="157"/>
  <c r="D70" i="157"/>
  <c r="C70" i="157"/>
  <c r="B70" i="157"/>
  <c r="AH69" i="157"/>
  <c r="AG69" i="157"/>
  <c r="AF69" i="157"/>
  <c r="AE69" i="157"/>
  <c r="AD69" i="157"/>
  <c r="AC69" i="157"/>
  <c r="AB69" i="157"/>
  <c r="AA69" i="157"/>
  <c r="Z69" i="157"/>
  <c r="Y69" i="157"/>
  <c r="X69" i="157"/>
  <c r="AI69" i="157" s="1"/>
  <c r="W69" i="157"/>
  <c r="V69" i="157"/>
  <c r="U69" i="157"/>
  <c r="T69" i="157"/>
  <c r="S69" i="157"/>
  <c r="R69" i="157"/>
  <c r="Q69" i="157"/>
  <c r="P69" i="157"/>
  <c r="O69" i="157"/>
  <c r="N69" i="157"/>
  <c r="M69" i="157"/>
  <c r="L69" i="157"/>
  <c r="K69" i="157"/>
  <c r="J69" i="157"/>
  <c r="I69" i="157"/>
  <c r="H69" i="157"/>
  <c r="G69" i="157"/>
  <c r="F69" i="157"/>
  <c r="E69" i="157"/>
  <c r="D69" i="157"/>
  <c r="C69" i="157"/>
  <c r="B69" i="157"/>
  <c r="AH68" i="157"/>
  <c r="AG68" i="157"/>
  <c r="AF68" i="157"/>
  <c r="AE68" i="157"/>
  <c r="AD68" i="157"/>
  <c r="AC68" i="157"/>
  <c r="AB68" i="157"/>
  <c r="AA68" i="157"/>
  <c r="Z68" i="157"/>
  <c r="Y68" i="157"/>
  <c r="Y92" i="157" s="1"/>
  <c r="X68" i="157"/>
  <c r="W68" i="157"/>
  <c r="V68" i="157"/>
  <c r="U68" i="157"/>
  <c r="T68" i="157"/>
  <c r="S68" i="157"/>
  <c r="R68" i="157"/>
  <c r="Q68" i="157"/>
  <c r="P68" i="157"/>
  <c r="O68" i="157"/>
  <c r="N68" i="157"/>
  <c r="M68" i="157"/>
  <c r="L68" i="157"/>
  <c r="K68" i="157"/>
  <c r="J68" i="157"/>
  <c r="I68" i="157"/>
  <c r="H68" i="157"/>
  <c r="G68" i="157"/>
  <c r="F68" i="157"/>
  <c r="E68" i="157"/>
  <c r="D68" i="157"/>
  <c r="C68" i="157"/>
  <c r="B68" i="157"/>
  <c r="AH67" i="157"/>
  <c r="AG67" i="157"/>
  <c r="AF67" i="157"/>
  <c r="AE67" i="157"/>
  <c r="AD67" i="157"/>
  <c r="AC67" i="157"/>
  <c r="AB67" i="157"/>
  <c r="AA67" i="157"/>
  <c r="Z67" i="157"/>
  <c r="Y67" i="157"/>
  <c r="X67" i="157"/>
  <c r="W67" i="157"/>
  <c r="V67" i="157"/>
  <c r="U67" i="157"/>
  <c r="T67" i="157"/>
  <c r="S67" i="157"/>
  <c r="R67" i="157"/>
  <c r="Q67" i="157"/>
  <c r="P67" i="157"/>
  <c r="O67" i="157"/>
  <c r="N67" i="157"/>
  <c r="M67" i="157"/>
  <c r="L67" i="157"/>
  <c r="K67" i="157"/>
  <c r="J67" i="157"/>
  <c r="I67" i="157"/>
  <c r="H67" i="157"/>
  <c r="G67" i="157"/>
  <c r="F67" i="157"/>
  <c r="E67" i="157"/>
  <c r="D67" i="157"/>
  <c r="C67" i="157"/>
  <c r="B67" i="157"/>
  <c r="AH66" i="157"/>
  <c r="AG66" i="157"/>
  <c r="AF66" i="157"/>
  <c r="AI66" i="157" s="1"/>
  <c r="AE66" i="157"/>
  <c r="AD66" i="157"/>
  <c r="AC66" i="157"/>
  <c r="AB66" i="157"/>
  <c r="AA66" i="157"/>
  <c r="Z66" i="157"/>
  <c r="Y66" i="157"/>
  <c r="X66" i="157"/>
  <c r="W66" i="157"/>
  <c r="V66" i="157"/>
  <c r="U66" i="157"/>
  <c r="T66" i="157"/>
  <c r="S66" i="157"/>
  <c r="R66" i="157"/>
  <c r="Q66" i="157"/>
  <c r="P66" i="157"/>
  <c r="O66" i="157"/>
  <c r="N66" i="157"/>
  <c r="M66" i="157"/>
  <c r="L66" i="157"/>
  <c r="K66" i="157"/>
  <c r="J66" i="157"/>
  <c r="I66" i="157"/>
  <c r="H66" i="157"/>
  <c r="G66" i="157"/>
  <c r="F66" i="157"/>
  <c r="E66" i="157"/>
  <c r="D66" i="157"/>
  <c r="C66" i="157"/>
  <c r="B66" i="157"/>
  <c r="AH65" i="157"/>
  <c r="AG65" i="157"/>
  <c r="AF65" i="157"/>
  <c r="AE65" i="157"/>
  <c r="AD65" i="157"/>
  <c r="AC65" i="157"/>
  <c r="AB65" i="157"/>
  <c r="Z65" i="157"/>
  <c r="Y65" i="157"/>
  <c r="X65" i="157"/>
  <c r="W65" i="157"/>
  <c r="V65" i="157"/>
  <c r="U65" i="157"/>
  <c r="T65" i="157"/>
  <c r="T92" i="157" s="1"/>
  <c r="S65" i="157"/>
  <c r="R65" i="157"/>
  <c r="R92" i="157" s="1"/>
  <c r="Q65" i="157"/>
  <c r="P65" i="157"/>
  <c r="O65" i="157"/>
  <c r="N65" i="157"/>
  <c r="M65" i="157"/>
  <c r="L65" i="157"/>
  <c r="K65" i="157"/>
  <c r="J65" i="157"/>
  <c r="I65" i="157"/>
  <c r="H65" i="157"/>
  <c r="G65" i="157"/>
  <c r="F65" i="157"/>
  <c r="F92" i="157" s="1"/>
  <c r="E65" i="157"/>
  <c r="D65" i="157"/>
  <c r="C65" i="157"/>
  <c r="B65" i="157"/>
  <c r="AH64" i="157"/>
  <c r="AG64" i="157"/>
  <c r="AF64" i="157"/>
  <c r="AE64" i="157"/>
  <c r="AD64" i="157"/>
  <c r="AC64" i="157"/>
  <c r="AB64" i="157"/>
  <c r="AA64" i="157"/>
  <c r="Z64" i="157"/>
  <c r="Y64" i="157"/>
  <c r="X64" i="157"/>
  <c r="W64" i="157"/>
  <c r="V64" i="157"/>
  <c r="U64" i="157"/>
  <c r="T64" i="157"/>
  <c r="S64" i="157"/>
  <c r="R64" i="157"/>
  <c r="Q64" i="157"/>
  <c r="P64" i="157"/>
  <c r="O64" i="157"/>
  <c r="N64" i="157"/>
  <c r="M64" i="157"/>
  <c r="L64" i="157"/>
  <c r="K64" i="157"/>
  <c r="J64" i="157"/>
  <c r="I64" i="157"/>
  <c r="H64" i="157"/>
  <c r="G64" i="157"/>
  <c r="F64" i="157"/>
  <c r="E64" i="157"/>
  <c r="D64" i="157"/>
  <c r="C64" i="157"/>
  <c r="B64" i="157"/>
  <c r="AH63" i="157"/>
  <c r="AG63" i="157"/>
  <c r="AF63" i="157"/>
  <c r="AE63" i="157"/>
  <c r="AD63" i="157"/>
  <c r="AC63" i="157"/>
  <c r="AB63" i="157"/>
  <c r="AA63" i="157"/>
  <c r="Z63" i="157"/>
  <c r="Y63" i="157"/>
  <c r="X63" i="157"/>
  <c r="W63" i="157"/>
  <c r="V63" i="157"/>
  <c r="U63" i="157"/>
  <c r="T63" i="157"/>
  <c r="S63" i="157"/>
  <c r="R63" i="157"/>
  <c r="Q63" i="157"/>
  <c r="P63" i="157"/>
  <c r="O63" i="157"/>
  <c r="N63" i="157"/>
  <c r="M63" i="157"/>
  <c r="L63" i="157"/>
  <c r="K63" i="157"/>
  <c r="J63" i="157"/>
  <c r="I63" i="157"/>
  <c r="AI63" i="157"/>
  <c r="H63" i="157"/>
  <c r="G63" i="157"/>
  <c r="F63" i="157"/>
  <c r="E63" i="157"/>
  <c r="D63" i="157"/>
  <c r="C63" i="157"/>
  <c r="B63" i="157"/>
  <c r="AH62" i="157"/>
  <c r="AG62" i="157"/>
  <c r="AF62" i="157"/>
  <c r="AE62" i="157"/>
  <c r="AD62" i="157"/>
  <c r="AC62" i="157"/>
  <c r="AB62" i="157"/>
  <c r="AB92" i="157"/>
  <c r="Z62" i="157"/>
  <c r="Z92" i="157" s="1"/>
  <c r="Y62" i="157"/>
  <c r="X62" i="157"/>
  <c r="W62" i="157"/>
  <c r="V62" i="157"/>
  <c r="U62" i="157"/>
  <c r="T62" i="157"/>
  <c r="S62" i="157"/>
  <c r="R62" i="157"/>
  <c r="Q62" i="157"/>
  <c r="P62" i="157"/>
  <c r="O62" i="157"/>
  <c r="N62" i="157"/>
  <c r="M62" i="157"/>
  <c r="L62" i="157"/>
  <c r="K62" i="157"/>
  <c r="J62" i="157"/>
  <c r="I62" i="157"/>
  <c r="H62" i="157"/>
  <c r="G62" i="157"/>
  <c r="F62" i="157"/>
  <c r="D62" i="157"/>
  <c r="D92" i="157" s="1"/>
  <c r="C62" i="157"/>
  <c r="B62" i="157"/>
  <c r="AD46" i="157"/>
  <c r="AH42" i="157"/>
  <c r="AG42" i="157"/>
  <c r="AF42" i="157"/>
  <c r="AF46" i="157" s="1"/>
  <c r="AE42" i="157"/>
  <c r="AD42" i="157"/>
  <c r="AC42" i="157"/>
  <c r="AB42" i="157"/>
  <c r="AA42" i="157"/>
  <c r="AA46" i="157" s="1"/>
  <c r="Z42" i="157"/>
  <c r="Y42" i="157"/>
  <c r="Y46" i="157" s="1"/>
  <c r="X42" i="157"/>
  <c r="W42" i="157"/>
  <c r="V42" i="157"/>
  <c r="U42" i="157"/>
  <c r="T42" i="157"/>
  <c r="S42" i="157"/>
  <c r="R42" i="157"/>
  <c r="Q42" i="157"/>
  <c r="P42" i="157"/>
  <c r="O42" i="157"/>
  <c r="N42" i="157"/>
  <c r="M42" i="157"/>
  <c r="L42" i="157"/>
  <c r="K42" i="157"/>
  <c r="J42" i="157"/>
  <c r="I42" i="157"/>
  <c r="H42" i="157"/>
  <c r="G42" i="157"/>
  <c r="F42" i="157"/>
  <c r="E42" i="157"/>
  <c r="D42" i="157"/>
  <c r="C42" i="157"/>
  <c r="B42" i="157"/>
  <c r="AI41" i="157"/>
  <c r="AI40" i="157"/>
  <c r="A40" i="157"/>
  <c r="A91" i="157"/>
  <c r="AI39" i="157"/>
  <c r="A39" i="157"/>
  <c r="A90" i="157"/>
  <c r="AI38" i="157"/>
  <c r="A38" i="157"/>
  <c r="A89" i="157"/>
  <c r="AI37" i="157"/>
  <c r="A37" i="157"/>
  <c r="AI36" i="157"/>
  <c r="A36" i="157"/>
  <c r="A87" i="157"/>
  <c r="AI35" i="157"/>
  <c r="A35" i="157"/>
  <c r="A86" i="157"/>
  <c r="AI34" i="157"/>
  <c r="A34" i="157"/>
  <c r="A85" i="157"/>
  <c r="AI33" i="157"/>
  <c r="A33" i="157"/>
  <c r="A84" i="157"/>
  <c r="AI32" i="157"/>
  <c r="A32" i="157"/>
  <c r="A83" i="157"/>
  <c r="AI31" i="157"/>
  <c r="A31" i="157"/>
  <c r="AI30" i="157"/>
  <c r="A30" i="157"/>
  <c r="A81" i="157"/>
  <c r="AI29" i="157"/>
  <c r="A29" i="157"/>
  <c r="A80" i="157"/>
  <c r="AI28" i="157"/>
  <c r="A28" i="157"/>
  <c r="A79" i="157"/>
  <c r="AI27" i="157"/>
  <c r="A27" i="157"/>
  <c r="A78" i="157"/>
  <c r="AI26" i="157"/>
  <c r="A26" i="157"/>
  <c r="A77" i="157"/>
  <c r="AI25" i="157"/>
  <c r="A25" i="157"/>
  <c r="A76" i="157"/>
  <c r="AI24" i="157"/>
  <c r="A24" i="157"/>
  <c r="A75" i="157"/>
  <c r="AI23" i="157"/>
  <c r="A23" i="157"/>
  <c r="A74" i="157"/>
  <c r="AI22" i="157"/>
  <c r="A22" i="157"/>
  <c r="A73" i="157"/>
  <c r="AI21" i="157"/>
  <c r="A21" i="157"/>
  <c r="AI20" i="157"/>
  <c r="A20" i="157"/>
  <c r="A71" i="157"/>
  <c r="AI19" i="157"/>
  <c r="A19" i="157"/>
  <c r="A70" i="157" s="1"/>
  <c r="AI18" i="157"/>
  <c r="A18" i="157"/>
  <c r="A69" i="157" s="1"/>
  <c r="AI17" i="157"/>
  <c r="A17" i="157"/>
  <c r="A68" i="157"/>
  <c r="AI16" i="157"/>
  <c r="A16" i="157"/>
  <c r="A67" i="157"/>
  <c r="AI15" i="157"/>
  <c r="A15" i="157"/>
  <c r="A66" i="157"/>
  <c r="AI14" i="157"/>
  <c r="A14" i="157"/>
  <c r="A65" i="157"/>
  <c r="AI13" i="157"/>
  <c r="A13" i="157"/>
  <c r="A64" i="157"/>
  <c r="AI12" i="157"/>
  <c r="A12" i="157"/>
  <c r="A63" i="157"/>
  <c r="AI11" i="157"/>
  <c r="A11" i="157"/>
  <c r="A62" i="157"/>
  <c r="A10" i="157"/>
  <c r="A61" i="157"/>
  <c r="L4" i="157"/>
  <c r="L55" i="157"/>
  <c r="D3" i="157"/>
  <c r="D54" i="157"/>
  <c r="K3" i="156"/>
  <c r="D2" i="156"/>
  <c r="AH91" i="155"/>
  <c r="AG91" i="155"/>
  <c r="AF91" i="155"/>
  <c r="AE91" i="155"/>
  <c r="AD91" i="155"/>
  <c r="AC91" i="155"/>
  <c r="AB91" i="155"/>
  <c r="AA91" i="155"/>
  <c r="Z91" i="155"/>
  <c r="Y91" i="155"/>
  <c r="X91" i="155"/>
  <c r="W91" i="155"/>
  <c r="V91" i="155"/>
  <c r="U91" i="155"/>
  <c r="T91" i="155"/>
  <c r="S91" i="155"/>
  <c r="R91" i="155"/>
  <c r="Q91" i="155"/>
  <c r="P91" i="155"/>
  <c r="O91" i="155"/>
  <c r="N91" i="155"/>
  <c r="M91" i="155"/>
  <c r="L91" i="155"/>
  <c r="K91" i="155"/>
  <c r="J91" i="155"/>
  <c r="I91" i="155"/>
  <c r="H91" i="155"/>
  <c r="G91" i="155"/>
  <c r="F91" i="155"/>
  <c r="E91" i="155"/>
  <c r="D91" i="155"/>
  <c r="C91" i="155"/>
  <c r="B91" i="155"/>
  <c r="A91" i="155"/>
  <c r="AH90" i="155"/>
  <c r="AG90" i="155"/>
  <c r="AF90" i="155"/>
  <c r="AE90" i="155"/>
  <c r="AD90" i="155"/>
  <c r="AC90" i="155"/>
  <c r="AB90" i="155"/>
  <c r="AA90" i="155"/>
  <c r="Z90" i="155"/>
  <c r="Y90" i="155"/>
  <c r="X90" i="155"/>
  <c r="W90" i="155"/>
  <c r="V90" i="155"/>
  <c r="U90" i="155"/>
  <c r="T90" i="155"/>
  <c r="S90" i="155"/>
  <c r="R90" i="155"/>
  <c r="Q90" i="155"/>
  <c r="P90" i="155"/>
  <c r="O90" i="155"/>
  <c r="N90" i="155"/>
  <c r="M90" i="155"/>
  <c r="L90" i="155"/>
  <c r="K90" i="155"/>
  <c r="J90" i="155"/>
  <c r="I90" i="155"/>
  <c r="H90" i="155"/>
  <c r="G90" i="155"/>
  <c r="F90" i="155"/>
  <c r="E90" i="155"/>
  <c r="D90" i="155"/>
  <c r="C90" i="155"/>
  <c r="B90" i="155"/>
  <c r="AH89" i="155"/>
  <c r="AG89" i="155"/>
  <c r="AF89" i="155"/>
  <c r="AE89" i="155"/>
  <c r="AD89" i="155"/>
  <c r="AC89" i="155"/>
  <c r="AB89" i="155"/>
  <c r="AA89" i="155"/>
  <c r="Z89" i="155"/>
  <c r="Y89" i="155"/>
  <c r="X89" i="155"/>
  <c r="W89" i="155"/>
  <c r="V89" i="155"/>
  <c r="U89" i="155"/>
  <c r="T89" i="155"/>
  <c r="S89" i="155"/>
  <c r="R89" i="155"/>
  <c r="Q89" i="155"/>
  <c r="P89" i="155"/>
  <c r="O89" i="155"/>
  <c r="N89" i="155"/>
  <c r="M89" i="155"/>
  <c r="L89" i="155"/>
  <c r="K89" i="155"/>
  <c r="J89" i="155"/>
  <c r="I89" i="155"/>
  <c r="H89" i="155"/>
  <c r="G89" i="155"/>
  <c r="F89" i="155"/>
  <c r="E89" i="155"/>
  <c r="D89" i="155"/>
  <c r="C89" i="155"/>
  <c r="B89" i="155"/>
  <c r="AH88" i="155"/>
  <c r="AG88" i="155"/>
  <c r="AF88" i="155"/>
  <c r="AE88" i="155"/>
  <c r="AD88" i="155"/>
  <c r="AC88" i="155"/>
  <c r="AB88" i="155"/>
  <c r="AA88" i="155"/>
  <c r="Z88" i="155"/>
  <c r="Y88" i="155"/>
  <c r="X88" i="155"/>
  <c r="W88" i="155"/>
  <c r="V88" i="155"/>
  <c r="U88" i="155"/>
  <c r="T88" i="155"/>
  <c r="S88" i="155"/>
  <c r="R88" i="155"/>
  <c r="Q88" i="155"/>
  <c r="P88" i="155"/>
  <c r="O88" i="155"/>
  <c r="AI88" i="155"/>
  <c r="N88" i="155"/>
  <c r="M88" i="155"/>
  <c r="L88" i="155"/>
  <c r="K88" i="155"/>
  <c r="J88" i="155"/>
  <c r="I88" i="155"/>
  <c r="H88" i="155"/>
  <c r="G88" i="155"/>
  <c r="F88" i="155"/>
  <c r="E88" i="155"/>
  <c r="D88" i="155"/>
  <c r="C88" i="155"/>
  <c r="B88" i="155"/>
  <c r="AH87" i="155"/>
  <c r="AG87" i="155"/>
  <c r="AF87" i="155"/>
  <c r="AE87" i="155"/>
  <c r="AD87" i="155"/>
  <c r="AC87" i="155"/>
  <c r="AB87" i="155"/>
  <c r="AA87" i="155"/>
  <c r="Z87" i="155"/>
  <c r="Y87" i="155"/>
  <c r="X87" i="155"/>
  <c r="W87" i="155"/>
  <c r="V87" i="155"/>
  <c r="U87" i="155"/>
  <c r="T87" i="155"/>
  <c r="S87" i="155"/>
  <c r="R87" i="155"/>
  <c r="Q87" i="155"/>
  <c r="P87" i="155"/>
  <c r="O87" i="155"/>
  <c r="N87" i="155"/>
  <c r="M87" i="155"/>
  <c r="L87" i="155"/>
  <c r="K87" i="155"/>
  <c r="J87" i="155"/>
  <c r="I87" i="155"/>
  <c r="H87" i="155"/>
  <c r="G87" i="155"/>
  <c r="F87" i="155"/>
  <c r="E87" i="155"/>
  <c r="D87" i="155"/>
  <c r="C87" i="155"/>
  <c r="B87" i="155"/>
  <c r="AH86" i="155"/>
  <c r="AG86" i="155"/>
  <c r="AF86" i="155"/>
  <c r="AE86" i="155"/>
  <c r="AD86" i="155"/>
  <c r="AC86" i="155"/>
  <c r="AB86" i="155"/>
  <c r="AA86" i="155"/>
  <c r="Z86" i="155"/>
  <c r="Y86" i="155"/>
  <c r="X86" i="155"/>
  <c r="W86" i="155"/>
  <c r="V86" i="155"/>
  <c r="U86" i="155"/>
  <c r="T86" i="155"/>
  <c r="S86" i="155"/>
  <c r="R86" i="155"/>
  <c r="Q86" i="155"/>
  <c r="P86" i="155"/>
  <c r="O86" i="155"/>
  <c r="N86" i="155"/>
  <c r="M86" i="155"/>
  <c r="L86" i="155"/>
  <c r="K86" i="155"/>
  <c r="J86" i="155"/>
  <c r="I86" i="155"/>
  <c r="H86" i="155"/>
  <c r="G86" i="155"/>
  <c r="F86" i="155"/>
  <c r="E86" i="155"/>
  <c r="D86" i="155"/>
  <c r="C86" i="155"/>
  <c r="B86" i="155"/>
  <c r="A86" i="155"/>
  <c r="AH85" i="155"/>
  <c r="AG85" i="155"/>
  <c r="AF85" i="155"/>
  <c r="AE85" i="155"/>
  <c r="AD85" i="155"/>
  <c r="AC85" i="155"/>
  <c r="AB85" i="155"/>
  <c r="AA85" i="155"/>
  <c r="Z85" i="155"/>
  <c r="Y85" i="155"/>
  <c r="X85" i="155"/>
  <c r="W85" i="155"/>
  <c r="V85" i="155"/>
  <c r="U85" i="155"/>
  <c r="T85" i="155"/>
  <c r="S85" i="155"/>
  <c r="R85" i="155"/>
  <c r="Q85" i="155"/>
  <c r="P85" i="155"/>
  <c r="O85" i="155"/>
  <c r="N85" i="155"/>
  <c r="M85" i="155"/>
  <c r="L85" i="155"/>
  <c r="K85" i="155"/>
  <c r="J85" i="155"/>
  <c r="I85" i="155"/>
  <c r="H85" i="155"/>
  <c r="G85" i="155"/>
  <c r="F85" i="155"/>
  <c r="E85" i="155"/>
  <c r="D85" i="155"/>
  <c r="C85" i="155"/>
  <c r="B85" i="155"/>
  <c r="AH84" i="155"/>
  <c r="AG84" i="155"/>
  <c r="AF84" i="155"/>
  <c r="AE84" i="155"/>
  <c r="AD84" i="155"/>
  <c r="AC84" i="155"/>
  <c r="AB84" i="155"/>
  <c r="AA84" i="155"/>
  <c r="Z84" i="155"/>
  <c r="Y84" i="155"/>
  <c r="X84" i="155"/>
  <c r="W84" i="155"/>
  <c r="V84" i="155"/>
  <c r="U84" i="155"/>
  <c r="T84" i="155"/>
  <c r="S84" i="155"/>
  <c r="R84" i="155"/>
  <c r="Q84" i="155"/>
  <c r="P84" i="155"/>
  <c r="O84" i="155"/>
  <c r="N84" i="155"/>
  <c r="M84" i="155"/>
  <c r="L84" i="155"/>
  <c r="K84" i="155"/>
  <c r="J84" i="155"/>
  <c r="I84" i="155"/>
  <c r="H84" i="155"/>
  <c r="G84" i="155"/>
  <c r="F84" i="155"/>
  <c r="E84" i="155"/>
  <c r="D84" i="155"/>
  <c r="AI84" i="155"/>
  <c r="C84" i="155"/>
  <c r="B84" i="155"/>
  <c r="AH83" i="155"/>
  <c r="AG83" i="155"/>
  <c r="AF83" i="155"/>
  <c r="AE83" i="155"/>
  <c r="AD83" i="155"/>
  <c r="AC83" i="155"/>
  <c r="AB83" i="155"/>
  <c r="AA83" i="155"/>
  <c r="Z83" i="155"/>
  <c r="Y83" i="155"/>
  <c r="X83" i="155"/>
  <c r="W83" i="155"/>
  <c r="V83" i="155"/>
  <c r="U83" i="155"/>
  <c r="T83" i="155"/>
  <c r="S83" i="155"/>
  <c r="R83" i="155"/>
  <c r="Q83" i="155"/>
  <c r="P83" i="155"/>
  <c r="O83" i="155"/>
  <c r="N83" i="155"/>
  <c r="M83" i="155"/>
  <c r="L83" i="155"/>
  <c r="K83" i="155"/>
  <c r="J83" i="155"/>
  <c r="I83" i="155"/>
  <c r="H83" i="155"/>
  <c r="G83" i="155"/>
  <c r="F83" i="155"/>
  <c r="E83" i="155"/>
  <c r="D83" i="155"/>
  <c r="C83" i="155"/>
  <c r="B83" i="155"/>
  <c r="AH82" i="155"/>
  <c r="AG82" i="155"/>
  <c r="AF82" i="155"/>
  <c r="AE82" i="155"/>
  <c r="AD82" i="155"/>
  <c r="AC82" i="155"/>
  <c r="AB82" i="155"/>
  <c r="AA82" i="155"/>
  <c r="Z82" i="155"/>
  <c r="Y82" i="155"/>
  <c r="X82" i="155"/>
  <c r="W82" i="155"/>
  <c r="V82" i="155"/>
  <c r="U82" i="155"/>
  <c r="T82" i="155"/>
  <c r="S82" i="155"/>
  <c r="R82" i="155"/>
  <c r="Q82" i="155"/>
  <c r="P82" i="155"/>
  <c r="O82" i="155"/>
  <c r="N82" i="155"/>
  <c r="M82" i="155"/>
  <c r="L82" i="155"/>
  <c r="K82" i="155"/>
  <c r="J82" i="155"/>
  <c r="I82" i="155"/>
  <c r="H82" i="155"/>
  <c r="G82" i="155"/>
  <c r="F82" i="155"/>
  <c r="E82" i="155"/>
  <c r="D82" i="155"/>
  <c r="C82" i="155"/>
  <c r="B82" i="155"/>
  <c r="AH81" i="155"/>
  <c r="AG81" i="155"/>
  <c r="AF81" i="155"/>
  <c r="Q81" i="155"/>
  <c r="P81" i="155"/>
  <c r="O81" i="155"/>
  <c r="N81" i="155"/>
  <c r="M81" i="155"/>
  <c r="L81" i="155"/>
  <c r="K81" i="155"/>
  <c r="J81" i="155"/>
  <c r="I81" i="155"/>
  <c r="H81" i="155"/>
  <c r="G81" i="155"/>
  <c r="F81" i="155"/>
  <c r="E81" i="155"/>
  <c r="D81" i="155"/>
  <c r="C81" i="155"/>
  <c r="B81" i="155"/>
  <c r="A81" i="155"/>
  <c r="AH80" i="155"/>
  <c r="AG80" i="155"/>
  <c r="AF80" i="155"/>
  <c r="AE80" i="155"/>
  <c r="AD80" i="155"/>
  <c r="AC80" i="155"/>
  <c r="AB80" i="155"/>
  <c r="AA80" i="155"/>
  <c r="Z80" i="155"/>
  <c r="Y80" i="155"/>
  <c r="X80" i="155"/>
  <c r="W80" i="155"/>
  <c r="V80" i="155"/>
  <c r="U80" i="155"/>
  <c r="T80" i="155"/>
  <c r="S80" i="155"/>
  <c r="R80" i="155"/>
  <c r="Q80" i="155"/>
  <c r="P80" i="155"/>
  <c r="O80" i="155"/>
  <c r="N80" i="155"/>
  <c r="M80" i="155"/>
  <c r="L80" i="155"/>
  <c r="K80" i="155"/>
  <c r="J80" i="155"/>
  <c r="I80" i="155"/>
  <c r="H80" i="155"/>
  <c r="G80" i="155"/>
  <c r="F80" i="155"/>
  <c r="E80" i="155"/>
  <c r="D80" i="155"/>
  <c r="C80" i="155"/>
  <c r="B80" i="155"/>
  <c r="AH79" i="155"/>
  <c r="AG79" i="155"/>
  <c r="AF79" i="155"/>
  <c r="AE79" i="155"/>
  <c r="AD79" i="155"/>
  <c r="AC79" i="155"/>
  <c r="AB79" i="155"/>
  <c r="AA79" i="155"/>
  <c r="Z79" i="155"/>
  <c r="Y79" i="155"/>
  <c r="X79" i="155"/>
  <c r="W79" i="155"/>
  <c r="V79" i="155"/>
  <c r="U79" i="155"/>
  <c r="T79" i="155"/>
  <c r="S79" i="155"/>
  <c r="R79" i="155"/>
  <c r="Q79" i="155"/>
  <c r="P79" i="155"/>
  <c r="O79" i="155"/>
  <c r="N79" i="155"/>
  <c r="M79" i="155"/>
  <c r="L79" i="155"/>
  <c r="K79" i="155"/>
  <c r="J79" i="155"/>
  <c r="I79" i="155"/>
  <c r="H79" i="155"/>
  <c r="G79" i="155"/>
  <c r="F79" i="155"/>
  <c r="E79" i="155"/>
  <c r="D79" i="155"/>
  <c r="C79" i="155"/>
  <c r="B79" i="155"/>
  <c r="AH78" i="155"/>
  <c r="AG78" i="155"/>
  <c r="AF78" i="155"/>
  <c r="AE78" i="155"/>
  <c r="AD78" i="155"/>
  <c r="AC78" i="155"/>
  <c r="AB78" i="155"/>
  <c r="AA78" i="155"/>
  <c r="Z78" i="155"/>
  <c r="Y78" i="155"/>
  <c r="X78" i="155"/>
  <c r="W78" i="155"/>
  <c r="V78" i="155"/>
  <c r="U78" i="155"/>
  <c r="T78" i="155"/>
  <c r="S78" i="155"/>
  <c r="R78" i="155"/>
  <c r="Q78" i="155"/>
  <c r="P78" i="155"/>
  <c r="O78" i="155"/>
  <c r="N78" i="155"/>
  <c r="M78" i="155"/>
  <c r="L78" i="155"/>
  <c r="K78" i="155"/>
  <c r="J78" i="155"/>
  <c r="I78" i="155"/>
  <c r="H78" i="155"/>
  <c r="G78" i="155"/>
  <c r="F78" i="155"/>
  <c r="E78" i="155"/>
  <c r="D78" i="155"/>
  <c r="C78" i="155"/>
  <c r="B78" i="155"/>
  <c r="AH77" i="155"/>
  <c r="AG77" i="155"/>
  <c r="AF77" i="155"/>
  <c r="AE77" i="155"/>
  <c r="AD77" i="155"/>
  <c r="AC77" i="155"/>
  <c r="AB77" i="155"/>
  <c r="AA77" i="155"/>
  <c r="Z77" i="155"/>
  <c r="Y77" i="155"/>
  <c r="X77" i="155"/>
  <c r="W77" i="155"/>
  <c r="V77" i="155"/>
  <c r="U77" i="155"/>
  <c r="T77" i="155"/>
  <c r="S77" i="155"/>
  <c r="R77" i="155"/>
  <c r="Q77" i="155"/>
  <c r="P77" i="155"/>
  <c r="O77" i="155"/>
  <c r="N77" i="155"/>
  <c r="M77" i="155"/>
  <c r="L77" i="155"/>
  <c r="K77" i="155"/>
  <c r="J77" i="155"/>
  <c r="I77" i="155"/>
  <c r="H77" i="155"/>
  <c r="G77" i="155"/>
  <c r="F77" i="155"/>
  <c r="E77" i="155"/>
  <c r="D77" i="155"/>
  <c r="C77" i="155"/>
  <c r="B77" i="155"/>
  <c r="AH76" i="155"/>
  <c r="AG76" i="155"/>
  <c r="AF76" i="155"/>
  <c r="AE76" i="155"/>
  <c r="AD76" i="155"/>
  <c r="AC76" i="155"/>
  <c r="AB76" i="155"/>
  <c r="AA76" i="155"/>
  <c r="Z76" i="155"/>
  <c r="Y76" i="155"/>
  <c r="X76" i="155"/>
  <c r="W76" i="155"/>
  <c r="V76" i="155"/>
  <c r="U76" i="155"/>
  <c r="T76" i="155"/>
  <c r="S76" i="155"/>
  <c r="R76" i="155"/>
  <c r="Q76" i="155"/>
  <c r="P76" i="155"/>
  <c r="O76" i="155"/>
  <c r="N76" i="155"/>
  <c r="M76" i="155"/>
  <c r="L76" i="155"/>
  <c r="K76" i="155"/>
  <c r="J76" i="155"/>
  <c r="I76" i="155"/>
  <c r="H76" i="155"/>
  <c r="G76" i="155"/>
  <c r="F76" i="155"/>
  <c r="E76" i="155"/>
  <c r="D76" i="155"/>
  <c r="C76" i="155"/>
  <c r="B76" i="155"/>
  <c r="AI76" i="155" s="1"/>
  <c r="A76" i="155"/>
  <c r="AH75" i="155"/>
  <c r="AG75" i="155"/>
  <c r="AF75" i="155"/>
  <c r="AE75" i="155"/>
  <c r="AD75" i="155"/>
  <c r="AC75" i="155"/>
  <c r="AB75" i="155"/>
  <c r="AA75" i="155"/>
  <c r="Z75" i="155"/>
  <c r="Y75" i="155"/>
  <c r="X75" i="155"/>
  <c r="W75" i="155"/>
  <c r="V75" i="155"/>
  <c r="U75" i="155"/>
  <c r="T75" i="155"/>
  <c r="S75" i="155"/>
  <c r="R75" i="155"/>
  <c r="Q75" i="155"/>
  <c r="P75" i="155"/>
  <c r="O75" i="155"/>
  <c r="N75" i="155"/>
  <c r="M75" i="155"/>
  <c r="L75" i="155"/>
  <c r="K75" i="155"/>
  <c r="J75" i="155"/>
  <c r="I75" i="155"/>
  <c r="H75" i="155"/>
  <c r="G75" i="155"/>
  <c r="F75" i="155"/>
  <c r="E75" i="155"/>
  <c r="D75" i="155"/>
  <c r="AI75" i="155" s="1"/>
  <c r="C75" i="155"/>
  <c r="B75" i="155"/>
  <c r="AH74" i="155"/>
  <c r="AG74" i="155"/>
  <c r="AF74" i="155"/>
  <c r="AE74" i="155"/>
  <c r="AD74" i="155"/>
  <c r="AC74" i="155"/>
  <c r="AB74" i="155"/>
  <c r="AA74" i="155"/>
  <c r="Z74" i="155"/>
  <c r="Y74" i="155"/>
  <c r="X74" i="155"/>
  <c r="W74" i="155"/>
  <c r="V74" i="155"/>
  <c r="U74" i="155"/>
  <c r="T74" i="155"/>
  <c r="S74" i="155"/>
  <c r="R74" i="155"/>
  <c r="Q74" i="155"/>
  <c r="P74" i="155"/>
  <c r="O74" i="155"/>
  <c r="N74" i="155"/>
  <c r="M74" i="155"/>
  <c r="L74" i="155"/>
  <c r="K74" i="155"/>
  <c r="J74" i="155"/>
  <c r="I74" i="155"/>
  <c r="H74" i="155"/>
  <c r="G74" i="155"/>
  <c r="F74" i="155"/>
  <c r="E74" i="155"/>
  <c r="AI74" i="155" s="1"/>
  <c r="D74" i="155"/>
  <c r="C74" i="155"/>
  <c r="B74" i="155"/>
  <c r="AH73" i="155"/>
  <c r="AG73" i="155"/>
  <c r="AF73" i="155"/>
  <c r="AE73" i="155"/>
  <c r="AD73" i="155"/>
  <c r="AC73" i="155"/>
  <c r="AB73" i="155"/>
  <c r="AA73" i="155"/>
  <c r="Z73" i="155"/>
  <c r="Y73" i="155"/>
  <c r="X73" i="155"/>
  <c r="W73" i="155"/>
  <c r="V73" i="155"/>
  <c r="U73" i="155"/>
  <c r="T73" i="155"/>
  <c r="S73" i="155"/>
  <c r="R73" i="155"/>
  <c r="Q73" i="155"/>
  <c r="P73" i="155"/>
  <c r="O73" i="155"/>
  <c r="N73" i="155"/>
  <c r="M73" i="155"/>
  <c r="L73" i="155"/>
  <c r="K73" i="155"/>
  <c r="J73" i="155"/>
  <c r="I73" i="155"/>
  <c r="H73" i="155"/>
  <c r="G73" i="155"/>
  <c r="F73" i="155"/>
  <c r="E73" i="155"/>
  <c r="D73" i="155"/>
  <c r="C73" i="155"/>
  <c r="B73" i="155"/>
  <c r="AI73" i="155" s="1"/>
  <c r="AH72" i="155"/>
  <c r="AG72" i="155"/>
  <c r="AF72" i="155"/>
  <c r="AE72" i="155"/>
  <c r="AD72" i="155"/>
  <c r="AC72" i="155"/>
  <c r="AB72" i="155"/>
  <c r="AA72" i="155"/>
  <c r="Z72" i="155"/>
  <c r="Y72" i="155"/>
  <c r="X72" i="155"/>
  <c r="W72" i="155"/>
  <c r="V72" i="155"/>
  <c r="U72" i="155"/>
  <c r="T72" i="155"/>
  <c r="S72" i="155"/>
  <c r="R72" i="155"/>
  <c r="Q72" i="155"/>
  <c r="P72" i="155"/>
  <c r="O72" i="155"/>
  <c r="N72" i="155"/>
  <c r="M72" i="155"/>
  <c r="L72" i="155"/>
  <c r="K72" i="155"/>
  <c r="J72" i="155"/>
  <c r="I72" i="155"/>
  <c r="H72" i="155"/>
  <c r="G72" i="155"/>
  <c r="F72" i="155"/>
  <c r="E72" i="155"/>
  <c r="D72" i="155"/>
  <c r="C72" i="155"/>
  <c r="B72" i="155"/>
  <c r="AI72" i="155" s="1"/>
  <c r="AH71" i="155"/>
  <c r="AG71" i="155"/>
  <c r="AF71" i="155"/>
  <c r="AE71" i="155"/>
  <c r="AD71" i="155"/>
  <c r="AC71" i="155"/>
  <c r="AB71" i="155"/>
  <c r="AA71" i="155"/>
  <c r="Z71" i="155"/>
  <c r="Y71" i="155"/>
  <c r="X71" i="155"/>
  <c r="W71" i="155"/>
  <c r="V71" i="155"/>
  <c r="U71" i="155"/>
  <c r="T71" i="155"/>
  <c r="S71" i="155"/>
  <c r="R71" i="155"/>
  <c r="Q71" i="155"/>
  <c r="P71" i="155"/>
  <c r="O71" i="155"/>
  <c r="N71" i="155"/>
  <c r="M71" i="155"/>
  <c r="L71" i="155"/>
  <c r="K71" i="155"/>
  <c r="J71" i="155"/>
  <c r="I71" i="155"/>
  <c r="H71" i="155"/>
  <c r="G71" i="155"/>
  <c r="F71" i="155"/>
  <c r="E71" i="155"/>
  <c r="D71" i="155"/>
  <c r="C71" i="155"/>
  <c r="B71" i="155"/>
  <c r="AI71" i="155" s="1"/>
  <c r="AH70" i="155"/>
  <c r="AG70" i="155"/>
  <c r="AF70" i="155"/>
  <c r="AE70" i="155"/>
  <c r="AD70" i="155"/>
  <c r="AC70" i="155"/>
  <c r="AB70" i="155"/>
  <c r="AA70" i="155"/>
  <c r="Z70" i="155"/>
  <c r="Y70" i="155"/>
  <c r="X70" i="155"/>
  <c r="W70" i="155"/>
  <c r="V70" i="155"/>
  <c r="U70" i="155"/>
  <c r="T70" i="155"/>
  <c r="S70" i="155"/>
  <c r="R70" i="155"/>
  <c r="R92" i="155" s="1"/>
  <c r="Q70" i="155"/>
  <c r="P70" i="155"/>
  <c r="O70" i="155"/>
  <c r="N70" i="155"/>
  <c r="M70" i="155"/>
  <c r="L70" i="155"/>
  <c r="K70" i="155"/>
  <c r="J70" i="155"/>
  <c r="I70" i="155"/>
  <c r="H70" i="155"/>
  <c r="G70" i="155"/>
  <c r="F70" i="155"/>
  <c r="E70" i="155"/>
  <c r="D70" i="155"/>
  <c r="C70" i="155"/>
  <c r="B70" i="155"/>
  <c r="AH69" i="155"/>
  <c r="AG69" i="155"/>
  <c r="AF69" i="155"/>
  <c r="AE69" i="155"/>
  <c r="AD69" i="155"/>
  <c r="AC69" i="155"/>
  <c r="AB69" i="155"/>
  <c r="AA69" i="155"/>
  <c r="Z69" i="155"/>
  <c r="Y69" i="155"/>
  <c r="X69" i="155"/>
  <c r="W69" i="155"/>
  <c r="V69" i="155"/>
  <c r="U69" i="155"/>
  <c r="T69" i="155"/>
  <c r="S69" i="155"/>
  <c r="R69" i="155"/>
  <c r="Q69" i="155"/>
  <c r="P69" i="155"/>
  <c r="O69" i="155"/>
  <c r="N69" i="155"/>
  <c r="M69" i="155"/>
  <c r="L69" i="155"/>
  <c r="K69" i="155"/>
  <c r="J69" i="155"/>
  <c r="I69" i="155"/>
  <c r="H69" i="155"/>
  <c r="G69" i="155"/>
  <c r="F69" i="155"/>
  <c r="E69" i="155"/>
  <c r="D69" i="155"/>
  <c r="C69" i="155"/>
  <c r="AI69" i="155" s="1"/>
  <c r="B69" i="155"/>
  <c r="AH68" i="155"/>
  <c r="AG68" i="155"/>
  <c r="AF68" i="155"/>
  <c r="AE68" i="155"/>
  <c r="AD68" i="155"/>
  <c r="AC68" i="155"/>
  <c r="AB68" i="155"/>
  <c r="AA68" i="155"/>
  <c r="Z68" i="155"/>
  <c r="Y68" i="155"/>
  <c r="X68" i="155"/>
  <c r="W68" i="155"/>
  <c r="V68" i="155"/>
  <c r="U68" i="155"/>
  <c r="T68" i="155"/>
  <c r="S68" i="155"/>
  <c r="R68" i="155"/>
  <c r="Q68" i="155"/>
  <c r="P68" i="155"/>
  <c r="O68" i="155"/>
  <c r="N68" i="155"/>
  <c r="M68" i="155"/>
  <c r="L68" i="155"/>
  <c r="K68" i="155"/>
  <c r="J68" i="155"/>
  <c r="I68" i="155"/>
  <c r="H68" i="155"/>
  <c r="G68" i="155"/>
  <c r="F68" i="155"/>
  <c r="E68" i="155"/>
  <c r="D68" i="155"/>
  <c r="C68" i="155"/>
  <c r="B68" i="155"/>
  <c r="AH67" i="155"/>
  <c r="AG67" i="155"/>
  <c r="AF67" i="155"/>
  <c r="AE67" i="155"/>
  <c r="AD67" i="155"/>
  <c r="AC67" i="155"/>
  <c r="AB67" i="155"/>
  <c r="AA67" i="155"/>
  <c r="Z67" i="155"/>
  <c r="Y67" i="155"/>
  <c r="X67" i="155"/>
  <c r="W67" i="155"/>
  <c r="V67" i="155"/>
  <c r="U67" i="155"/>
  <c r="T67" i="155"/>
  <c r="S67" i="155"/>
  <c r="R67" i="155"/>
  <c r="Q67" i="155"/>
  <c r="P67" i="155"/>
  <c r="O67" i="155"/>
  <c r="O92" i="155" s="1"/>
  <c r="N67" i="155"/>
  <c r="M67" i="155"/>
  <c r="M92" i="155" s="1"/>
  <c r="L67" i="155"/>
  <c r="K67" i="155"/>
  <c r="J67" i="155"/>
  <c r="I67" i="155"/>
  <c r="H67" i="155"/>
  <c r="G67" i="155"/>
  <c r="G92" i="155" s="1"/>
  <c r="F67" i="155"/>
  <c r="AI67" i="155" s="1"/>
  <c r="E67" i="155"/>
  <c r="D67" i="155"/>
  <c r="C67" i="155"/>
  <c r="B67" i="155"/>
  <c r="AH66" i="155"/>
  <c r="AG66" i="155"/>
  <c r="AF66" i="155"/>
  <c r="AE66" i="155"/>
  <c r="AD66" i="155"/>
  <c r="AC66" i="155"/>
  <c r="AB66" i="155"/>
  <c r="AA66" i="155"/>
  <c r="Z66" i="155"/>
  <c r="Y66" i="155"/>
  <c r="X66" i="155"/>
  <c r="W66" i="155"/>
  <c r="V66" i="155"/>
  <c r="U66" i="155"/>
  <c r="T66" i="155"/>
  <c r="T92" i="155"/>
  <c r="S66" i="155"/>
  <c r="R66" i="155"/>
  <c r="Q66" i="155"/>
  <c r="P66" i="155"/>
  <c r="O66" i="155"/>
  <c r="N66" i="155"/>
  <c r="M66" i="155"/>
  <c r="L66" i="155"/>
  <c r="K66" i="155"/>
  <c r="J66" i="155"/>
  <c r="I66" i="155"/>
  <c r="H66" i="155"/>
  <c r="G66" i="155"/>
  <c r="F66" i="155"/>
  <c r="E66" i="155"/>
  <c r="D66" i="155"/>
  <c r="C66" i="155"/>
  <c r="B66" i="155"/>
  <c r="AH65" i="155"/>
  <c r="AG65" i="155"/>
  <c r="AF65" i="155"/>
  <c r="AE65" i="155"/>
  <c r="AD65" i="155"/>
  <c r="AC65" i="155"/>
  <c r="AB65" i="155"/>
  <c r="AA65" i="155"/>
  <c r="Z65" i="155"/>
  <c r="Y65" i="155"/>
  <c r="Y92" i="155" s="1"/>
  <c r="X65" i="155"/>
  <c r="W65" i="155"/>
  <c r="V65" i="155"/>
  <c r="U65" i="155"/>
  <c r="T65" i="155"/>
  <c r="S65" i="155"/>
  <c r="R65" i="155"/>
  <c r="Q65" i="155"/>
  <c r="Q92" i="155" s="1"/>
  <c r="P65" i="155"/>
  <c r="O65" i="155"/>
  <c r="N65" i="155"/>
  <c r="M65" i="155"/>
  <c r="L65" i="155"/>
  <c r="K65" i="155"/>
  <c r="J65" i="155"/>
  <c r="I65" i="155"/>
  <c r="I92" i="155" s="1"/>
  <c r="H65" i="155"/>
  <c r="G65" i="155"/>
  <c r="F65" i="155"/>
  <c r="D65" i="155"/>
  <c r="C65" i="155"/>
  <c r="B65" i="155"/>
  <c r="AH64" i="155"/>
  <c r="AG64" i="155"/>
  <c r="AF64" i="155"/>
  <c r="AE64" i="155"/>
  <c r="AD64" i="155"/>
  <c r="AC64" i="155"/>
  <c r="AB64" i="155"/>
  <c r="AA64" i="155"/>
  <c r="Z64" i="155"/>
  <c r="Y64" i="155"/>
  <c r="X64" i="155"/>
  <c r="W64" i="155"/>
  <c r="V64" i="155"/>
  <c r="U64" i="155"/>
  <c r="T64" i="155"/>
  <c r="S64" i="155"/>
  <c r="R64" i="155"/>
  <c r="Q64" i="155"/>
  <c r="P64" i="155"/>
  <c r="O64" i="155"/>
  <c r="N64" i="155"/>
  <c r="M64" i="155"/>
  <c r="L64" i="155"/>
  <c r="K64" i="155"/>
  <c r="J64" i="155"/>
  <c r="I64" i="155"/>
  <c r="H64" i="155"/>
  <c r="G64" i="155"/>
  <c r="F64" i="155"/>
  <c r="E64" i="155"/>
  <c r="D64" i="155"/>
  <c r="C64" i="155"/>
  <c r="B64" i="155"/>
  <c r="B92" i="155" s="1"/>
  <c r="AH63" i="155"/>
  <c r="AG63" i="155"/>
  <c r="AF63" i="155"/>
  <c r="AE63" i="155"/>
  <c r="AD63" i="155"/>
  <c r="AC63" i="155"/>
  <c r="AB63" i="155"/>
  <c r="AA63" i="155"/>
  <c r="Z63" i="155"/>
  <c r="Y63" i="155"/>
  <c r="X63" i="155"/>
  <c r="W63" i="155"/>
  <c r="V63" i="155"/>
  <c r="U63" i="155"/>
  <c r="T63" i="155"/>
  <c r="S63" i="155"/>
  <c r="R63" i="155"/>
  <c r="Q63" i="155"/>
  <c r="P63" i="155"/>
  <c r="O63" i="155"/>
  <c r="N63" i="155"/>
  <c r="M63" i="155"/>
  <c r="L63" i="155"/>
  <c r="K63" i="155"/>
  <c r="J63" i="155"/>
  <c r="I63" i="155"/>
  <c r="H63" i="155"/>
  <c r="G63" i="155"/>
  <c r="F63" i="155"/>
  <c r="E63" i="155"/>
  <c r="D63" i="155"/>
  <c r="C63" i="155"/>
  <c r="AI63" i="155" s="1"/>
  <c r="B63" i="155"/>
  <c r="AH62" i="155"/>
  <c r="AG62" i="155"/>
  <c r="AF62" i="155"/>
  <c r="AE62" i="155"/>
  <c r="AD62" i="155"/>
  <c r="AC62" i="155"/>
  <c r="AB62" i="155"/>
  <c r="AA62" i="155"/>
  <c r="Z62" i="155"/>
  <c r="Y62" i="155"/>
  <c r="X62" i="155"/>
  <c r="W62" i="155"/>
  <c r="V62" i="155"/>
  <c r="U62" i="155"/>
  <c r="T62" i="155"/>
  <c r="S62" i="155"/>
  <c r="R62" i="155"/>
  <c r="Q62" i="155"/>
  <c r="P62" i="155"/>
  <c r="O62" i="155"/>
  <c r="N62" i="155"/>
  <c r="N92" i="155" s="1"/>
  <c r="M62" i="155"/>
  <c r="L62" i="155"/>
  <c r="K62" i="155"/>
  <c r="J62" i="155"/>
  <c r="I62" i="155"/>
  <c r="H62" i="155"/>
  <c r="G62" i="155"/>
  <c r="F62" i="155"/>
  <c r="E62" i="155"/>
  <c r="D62" i="155"/>
  <c r="C62" i="155"/>
  <c r="B62" i="155"/>
  <c r="AH42" i="155"/>
  <c r="AG42" i="155"/>
  <c r="AF42" i="155"/>
  <c r="AE42" i="155"/>
  <c r="AD42" i="155"/>
  <c r="AD46" i="155" s="1"/>
  <c r="AC42" i="155"/>
  <c r="AB42" i="155"/>
  <c r="AA42" i="155"/>
  <c r="Z42" i="155"/>
  <c r="Y42" i="155"/>
  <c r="X42" i="155"/>
  <c r="W42" i="155"/>
  <c r="V42" i="155"/>
  <c r="U42" i="155"/>
  <c r="T42" i="155"/>
  <c r="S42" i="155"/>
  <c r="R42" i="155"/>
  <c r="Q42" i="155"/>
  <c r="P42" i="155"/>
  <c r="O42" i="155"/>
  <c r="N42" i="155"/>
  <c r="M42" i="155"/>
  <c r="L42" i="155"/>
  <c r="K42" i="155"/>
  <c r="J42" i="155"/>
  <c r="I42" i="155"/>
  <c r="H42" i="155"/>
  <c r="G42" i="155"/>
  <c r="F42" i="155"/>
  <c r="E42" i="155"/>
  <c r="D42" i="155"/>
  <c r="C42" i="155"/>
  <c r="B42" i="155"/>
  <c r="AI41" i="155"/>
  <c r="AI40" i="155"/>
  <c r="A40" i="155"/>
  <c r="AI39" i="155"/>
  <c r="A39" i="155"/>
  <c r="A90" i="155"/>
  <c r="AI38" i="155"/>
  <c r="A38" i="155"/>
  <c r="A89" i="155"/>
  <c r="AI37" i="155"/>
  <c r="A37" i="155"/>
  <c r="A88" i="155"/>
  <c r="AI36" i="155"/>
  <c r="A36" i="155"/>
  <c r="A87" i="155"/>
  <c r="AI35" i="155"/>
  <c r="A35" i="155"/>
  <c r="AI34" i="155"/>
  <c r="A34" i="155"/>
  <c r="A85" i="155"/>
  <c r="AI33" i="155"/>
  <c r="A33" i="155"/>
  <c r="A84" i="155"/>
  <c r="AI32" i="155"/>
  <c r="A32" i="155"/>
  <c r="A83" i="155"/>
  <c r="AI31" i="155"/>
  <c r="A31" i="155"/>
  <c r="A82" i="155"/>
  <c r="AI30" i="155"/>
  <c r="A30" i="155"/>
  <c r="AI29" i="155"/>
  <c r="A29" i="155"/>
  <c r="A80" i="155"/>
  <c r="AI28" i="155"/>
  <c r="A28" i="155"/>
  <c r="A79" i="155"/>
  <c r="AI27" i="155"/>
  <c r="A27" i="155"/>
  <c r="A78" i="155"/>
  <c r="AI26" i="155"/>
  <c r="A26" i="155"/>
  <c r="A77" i="155"/>
  <c r="AI25" i="155"/>
  <c r="A25" i="155"/>
  <c r="AI24" i="155"/>
  <c r="A24" i="155"/>
  <c r="A75" i="155"/>
  <c r="AI23" i="155"/>
  <c r="A23" i="155"/>
  <c r="A74" i="155"/>
  <c r="AI22" i="155"/>
  <c r="A22" i="155"/>
  <c r="A73" i="155"/>
  <c r="AI21" i="155"/>
  <c r="A21" i="155"/>
  <c r="A72" i="155"/>
  <c r="AI20" i="155"/>
  <c r="A20" i="155"/>
  <c r="A71" i="155"/>
  <c r="AI19" i="155"/>
  <c r="A19" i="155"/>
  <c r="A70" i="155" s="1"/>
  <c r="AI18" i="155"/>
  <c r="A18" i="155"/>
  <c r="A69" i="155" s="1"/>
  <c r="AI17" i="155"/>
  <c r="A17" i="155"/>
  <c r="A68" i="155"/>
  <c r="AI16" i="155"/>
  <c r="A16" i="155"/>
  <c r="A67" i="155"/>
  <c r="AI15" i="155"/>
  <c r="A15" i="155"/>
  <c r="A66" i="155"/>
  <c r="AI14" i="155"/>
  <c r="A14" i="155"/>
  <c r="A65" i="155"/>
  <c r="AI13" i="155"/>
  <c r="A13" i="155"/>
  <c r="A64" i="155"/>
  <c r="AI12" i="155"/>
  <c r="A12" i="155"/>
  <c r="A63" i="155"/>
  <c r="AI11" i="155"/>
  <c r="A11" i="155"/>
  <c r="A62" i="155"/>
  <c r="A10" i="155"/>
  <c r="A61" i="155"/>
  <c r="L4" i="155"/>
  <c r="L55" i="155"/>
  <c r="D3" i="155"/>
  <c r="D54" i="155"/>
  <c r="K3" i="154"/>
  <c r="D2" i="154"/>
  <c r="AH91" i="153"/>
  <c r="AG91" i="153"/>
  <c r="AF91" i="153"/>
  <c r="AE91" i="153"/>
  <c r="AD91" i="153"/>
  <c r="AC91" i="153"/>
  <c r="AB91" i="153"/>
  <c r="AA91" i="153"/>
  <c r="Z91" i="153"/>
  <c r="Y91" i="153"/>
  <c r="X91" i="153"/>
  <c r="W91" i="153"/>
  <c r="V91" i="153"/>
  <c r="U91" i="153"/>
  <c r="T91" i="153"/>
  <c r="S91" i="153"/>
  <c r="R91" i="153"/>
  <c r="Q91" i="153"/>
  <c r="P91" i="153"/>
  <c r="O91" i="153"/>
  <c r="N91" i="153"/>
  <c r="M91" i="153"/>
  <c r="L91" i="153"/>
  <c r="K91" i="153"/>
  <c r="J91" i="153"/>
  <c r="I91" i="153"/>
  <c r="H91" i="153"/>
  <c r="G91" i="153"/>
  <c r="F91" i="153"/>
  <c r="E91" i="153"/>
  <c r="D91" i="153"/>
  <c r="C91" i="153"/>
  <c r="B91" i="153"/>
  <c r="AH90" i="153"/>
  <c r="AG90" i="153"/>
  <c r="AF90" i="153"/>
  <c r="AE90" i="153"/>
  <c r="AD90" i="153"/>
  <c r="AC90" i="153"/>
  <c r="AB90" i="153"/>
  <c r="AA90" i="153"/>
  <c r="Z90" i="153"/>
  <c r="Y90" i="153"/>
  <c r="X90" i="153"/>
  <c r="W90" i="153"/>
  <c r="V90" i="153"/>
  <c r="U90" i="153"/>
  <c r="T90" i="153"/>
  <c r="S90" i="153"/>
  <c r="R90" i="153"/>
  <c r="Q90" i="153"/>
  <c r="P90" i="153"/>
  <c r="O90" i="153"/>
  <c r="N90" i="153"/>
  <c r="M90" i="153"/>
  <c r="L90" i="153"/>
  <c r="K90" i="153"/>
  <c r="J90" i="153"/>
  <c r="I90" i="153"/>
  <c r="H90" i="153"/>
  <c r="G90" i="153"/>
  <c r="F90" i="153"/>
  <c r="E90" i="153"/>
  <c r="D90" i="153"/>
  <c r="C90" i="153"/>
  <c r="B90" i="153"/>
  <c r="AH89" i="153"/>
  <c r="AG89" i="153"/>
  <c r="AF89" i="153"/>
  <c r="AE89" i="153"/>
  <c r="AD89" i="153"/>
  <c r="AC89" i="153"/>
  <c r="AB89" i="153"/>
  <c r="AA89" i="153"/>
  <c r="Z89" i="153"/>
  <c r="Y89" i="153"/>
  <c r="X89" i="153"/>
  <c r="W89" i="153"/>
  <c r="V89" i="153"/>
  <c r="U89" i="153"/>
  <c r="T89" i="153"/>
  <c r="S89" i="153"/>
  <c r="R89" i="153"/>
  <c r="Q89" i="153"/>
  <c r="P89" i="153"/>
  <c r="O89" i="153"/>
  <c r="N89" i="153"/>
  <c r="M89" i="153"/>
  <c r="L89" i="153"/>
  <c r="K89" i="153"/>
  <c r="J89" i="153"/>
  <c r="I89" i="153"/>
  <c r="H89" i="153"/>
  <c r="G89" i="153"/>
  <c r="F89" i="153"/>
  <c r="E89" i="153"/>
  <c r="D89" i="153"/>
  <c r="C89" i="153"/>
  <c r="B89" i="153"/>
  <c r="AH88" i="153"/>
  <c r="AG88" i="153"/>
  <c r="AF88" i="153"/>
  <c r="AE88" i="153"/>
  <c r="AD88" i="153"/>
  <c r="AC88" i="153"/>
  <c r="AB88" i="153"/>
  <c r="AA88" i="153"/>
  <c r="Z88" i="153"/>
  <c r="Y88" i="153"/>
  <c r="X88" i="153"/>
  <c r="W88" i="153"/>
  <c r="V88" i="153"/>
  <c r="U88" i="153"/>
  <c r="T88" i="153"/>
  <c r="S88" i="153"/>
  <c r="R88" i="153"/>
  <c r="Q88" i="153"/>
  <c r="P88" i="153"/>
  <c r="O88" i="153"/>
  <c r="N88" i="153"/>
  <c r="M88" i="153"/>
  <c r="L88" i="153"/>
  <c r="K88" i="153"/>
  <c r="J88" i="153"/>
  <c r="I88" i="153"/>
  <c r="H88" i="153"/>
  <c r="G88" i="153"/>
  <c r="F88" i="153"/>
  <c r="E88" i="153"/>
  <c r="D88" i="153"/>
  <c r="C88" i="153"/>
  <c r="B88" i="153"/>
  <c r="AH87" i="153"/>
  <c r="AG87" i="153"/>
  <c r="AF87" i="153"/>
  <c r="AE87" i="153"/>
  <c r="AD87" i="153"/>
  <c r="AC87" i="153"/>
  <c r="AB87" i="153"/>
  <c r="AA87" i="153"/>
  <c r="Z87" i="153"/>
  <c r="Y87" i="153"/>
  <c r="X87" i="153"/>
  <c r="W87" i="153"/>
  <c r="V87" i="153"/>
  <c r="U87" i="153"/>
  <c r="T87" i="153"/>
  <c r="S87" i="153"/>
  <c r="R87" i="153"/>
  <c r="Q87" i="153"/>
  <c r="P87" i="153"/>
  <c r="O87" i="153"/>
  <c r="N87" i="153"/>
  <c r="M87" i="153"/>
  <c r="L87" i="153"/>
  <c r="K87" i="153"/>
  <c r="J87" i="153"/>
  <c r="I87" i="153"/>
  <c r="H87" i="153"/>
  <c r="G87" i="153"/>
  <c r="F87" i="153"/>
  <c r="E87" i="153"/>
  <c r="D87" i="153"/>
  <c r="C87" i="153"/>
  <c r="B87" i="153"/>
  <c r="A87" i="153"/>
  <c r="AH86" i="153"/>
  <c r="AG86" i="153"/>
  <c r="AF86" i="153"/>
  <c r="AE86" i="153"/>
  <c r="AD86" i="153"/>
  <c r="AC86" i="153"/>
  <c r="AB86" i="153"/>
  <c r="AA86" i="153"/>
  <c r="Z86" i="153"/>
  <c r="Y86" i="153"/>
  <c r="X86" i="153"/>
  <c r="W86" i="153"/>
  <c r="V86" i="153"/>
  <c r="U86" i="153"/>
  <c r="T86" i="153"/>
  <c r="S86" i="153"/>
  <c r="R86" i="153"/>
  <c r="Q86" i="153"/>
  <c r="P86" i="153"/>
  <c r="O86" i="153"/>
  <c r="N86" i="153"/>
  <c r="AI86" i="153"/>
  <c r="M86" i="153"/>
  <c r="L86" i="153"/>
  <c r="K86" i="153"/>
  <c r="J86" i="153"/>
  <c r="I86" i="153"/>
  <c r="H86" i="153"/>
  <c r="G86" i="153"/>
  <c r="F86" i="153"/>
  <c r="E86" i="153"/>
  <c r="D86" i="153"/>
  <c r="C86" i="153"/>
  <c r="B86" i="153"/>
  <c r="AH85" i="153"/>
  <c r="AG85" i="153"/>
  <c r="AF85" i="153"/>
  <c r="AE85" i="153"/>
  <c r="AD85" i="153"/>
  <c r="AC85" i="153"/>
  <c r="AB85" i="153"/>
  <c r="AA85" i="153"/>
  <c r="Z85" i="153"/>
  <c r="Y85" i="153"/>
  <c r="X85" i="153"/>
  <c r="W85" i="153"/>
  <c r="V85" i="153"/>
  <c r="U85" i="153"/>
  <c r="T85" i="153"/>
  <c r="S85" i="153"/>
  <c r="R85" i="153"/>
  <c r="Q85" i="153"/>
  <c r="P85" i="153"/>
  <c r="O85" i="153"/>
  <c r="N85" i="153"/>
  <c r="M85" i="153"/>
  <c r="L85" i="153"/>
  <c r="K85" i="153"/>
  <c r="J85" i="153"/>
  <c r="I85" i="153"/>
  <c r="H85" i="153"/>
  <c r="AI85" i="153"/>
  <c r="G85" i="153"/>
  <c r="F85" i="153"/>
  <c r="E85" i="153"/>
  <c r="D85" i="153"/>
  <c r="C85" i="153"/>
  <c r="B85" i="153"/>
  <c r="AH84" i="153"/>
  <c r="AG84" i="153"/>
  <c r="AF84" i="153"/>
  <c r="AE84" i="153"/>
  <c r="AD84" i="153"/>
  <c r="AC84" i="153"/>
  <c r="AB84" i="153"/>
  <c r="AA84" i="153"/>
  <c r="Z84" i="153"/>
  <c r="Y84" i="153"/>
  <c r="X84" i="153"/>
  <c r="W84" i="153"/>
  <c r="V84" i="153"/>
  <c r="U84" i="153"/>
  <c r="T84" i="153"/>
  <c r="S84" i="153"/>
  <c r="R84" i="153"/>
  <c r="Q84" i="153"/>
  <c r="P84" i="153"/>
  <c r="O84" i="153"/>
  <c r="N84" i="153"/>
  <c r="M84" i="153"/>
  <c r="L84" i="153"/>
  <c r="K84" i="153"/>
  <c r="J84" i="153"/>
  <c r="I84" i="153"/>
  <c r="H84" i="153"/>
  <c r="G84" i="153"/>
  <c r="F84" i="153"/>
  <c r="E84" i="153"/>
  <c r="D84" i="153"/>
  <c r="C84" i="153"/>
  <c r="B84" i="153"/>
  <c r="AH83" i="153"/>
  <c r="AG83" i="153"/>
  <c r="AF83" i="153"/>
  <c r="AE83" i="153"/>
  <c r="AD83" i="153"/>
  <c r="AC83" i="153"/>
  <c r="AB83" i="153"/>
  <c r="AA83" i="153"/>
  <c r="Z83" i="153"/>
  <c r="Y83" i="153"/>
  <c r="X83" i="153"/>
  <c r="W83" i="153"/>
  <c r="V83" i="153"/>
  <c r="U83" i="153"/>
  <c r="T83" i="153"/>
  <c r="S83" i="153"/>
  <c r="R83" i="153"/>
  <c r="Q83" i="153"/>
  <c r="P83" i="153"/>
  <c r="O83" i="153"/>
  <c r="N83" i="153"/>
  <c r="M83" i="153"/>
  <c r="L83" i="153"/>
  <c r="K83" i="153"/>
  <c r="J83" i="153"/>
  <c r="I83" i="153"/>
  <c r="H83" i="153"/>
  <c r="G83" i="153"/>
  <c r="F83" i="153"/>
  <c r="E83" i="153"/>
  <c r="D83" i="153"/>
  <c r="C83" i="153"/>
  <c r="B83" i="153"/>
  <c r="AH82" i="153"/>
  <c r="AG82" i="153"/>
  <c r="AF82" i="153"/>
  <c r="AE82" i="153"/>
  <c r="AD82" i="153"/>
  <c r="AC82" i="153"/>
  <c r="AB82" i="153"/>
  <c r="AA82" i="153"/>
  <c r="Z82" i="153"/>
  <c r="Y82" i="153"/>
  <c r="X82" i="153"/>
  <c r="W82" i="153"/>
  <c r="V82" i="153"/>
  <c r="U82" i="153"/>
  <c r="T82" i="153"/>
  <c r="S82" i="153"/>
  <c r="R82" i="153"/>
  <c r="Q82" i="153"/>
  <c r="P82" i="153"/>
  <c r="O82" i="153"/>
  <c r="N82" i="153"/>
  <c r="M82" i="153"/>
  <c r="L82" i="153"/>
  <c r="K82" i="153"/>
  <c r="J82" i="153"/>
  <c r="I82" i="153"/>
  <c r="H82" i="153"/>
  <c r="G82" i="153"/>
  <c r="F82" i="153"/>
  <c r="E82" i="153"/>
  <c r="D82" i="153"/>
  <c r="AI82" i="153"/>
  <c r="C82" i="153"/>
  <c r="B82" i="153"/>
  <c r="AH81" i="153"/>
  <c r="AG81" i="153"/>
  <c r="AF81" i="153"/>
  <c r="Q81" i="153"/>
  <c r="P81" i="153"/>
  <c r="O81" i="153"/>
  <c r="N81" i="153"/>
  <c r="M81" i="153"/>
  <c r="L81" i="153"/>
  <c r="K81" i="153"/>
  <c r="J81" i="153"/>
  <c r="I81" i="153"/>
  <c r="H81" i="153"/>
  <c r="G81" i="153"/>
  <c r="F81" i="153"/>
  <c r="E81" i="153"/>
  <c r="D81" i="153"/>
  <c r="C81" i="153"/>
  <c r="AI81" i="153"/>
  <c r="B81" i="153"/>
  <c r="AH80" i="153"/>
  <c r="AG80" i="153"/>
  <c r="AF80" i="153"/>
  <c r="AE80" i="153"/>
  <c r="AD80" i="153"/>
  <c r="AC80" i="153"/>
  <c r="AB80" i="153"/>
  <c r="AA80" i="153"/>
  <c r="Z80" i="153"/>
  <c r="Y80" i="153"/>
  <c r="X80" i="153"/>
  <c r="W80" i="153"/>
  <c r="V80" i="153"/>
  <c r="U80" i="153"/>
  <c r="T80" i="153"/>
  <c r="S80" i="153"/>
  <c r="R80" i="153"/>
  <c r="Q80" i="153"/>
  <c r="P80" i="153"/>
  <c r="O80" i="153"/>
  <c r="N80" i="153"/>
  <c r="M80" i="153"/>
  <c r="L80" i="153"/>
  <c r="K80" i="153"/>
  <c r="J80" i="153"/>
  <c r="I80" i="153"/>
  <c r="H80" i="153"/>
  <c r="G80" i="153"/>
  <c r="F80" i="153"/>
  <c r="E80" i="153"/>
  <c r="D80" i="153"/>
  <c r="AI80" i="153"/>
  <c r="C80" i="153"/>
  <c r="B80" i="153"/>
  <c r="AH79" i="153"/>
  <c r="AG79" i="153"/>
  <c r="AF79" i="153"/>
  <c r="AE79" i="153"/>
  <c r="AD79" i="153"/>
  <c r="AC79" i="153"/>
  <c r="AB79" i="153"/>
  <c r="AA79" i="153"/>
  <c r="Z79" i="153"/>
  <c r="Y79" i="153"/>
  <c r="X79" i="153"/>
  <c r="W79" i="153"/>
  <c r="V79" i="153"/>
  <c r="U79" i="153"/>
  <c r="T79" i="153"/>
  <c r="S79" i="153"/>
  <c r="R79" i="153"/>
  <c r="Q79" i="153"/>
  <c r="P79" i="153"/>
  <c r="O79" i="153"/>
  <c r="N79" i="153"/>
  <c r="M79" i="153"/>
  <c r="L79" i="153"/>
  <c r="K79" i="153"/>
  <c r="J79" i="153"/>
  <c r="I79" i="153"/>
  <c r="H79" i="153"/>
  <c r="G79" i="153"/>
  <c r="F79" i="153"/>
  <c r="E79" i="153"/>
  <c r="D79" i="153"/>
  <c r="C79" i="153"/>
  <c r="B79" i="153"/>
  <c r="AH78" i="153"/>
  <c r="AG78" i="153"/>
  <c r="AF78" i="153"/>
  <c r="AE78" i="153"/>
  <c r="AD78" i="153"/>
  <c r="AC78" i="153"/>
  <c r="AB78" i="153"/>
  <c r="AA78" i="153"/>
  <c r="Z78" i="153"/>
  <c r="Y78" i="153"/>
  <c r="X78" i="153"/>
  <c r="W78" i="153"/>
  <c r="V78" i="153"/>
  <c r="U78" i="153"/>
  <c r="T78" i="153"/>
  <c r="S78" i="153"/>
  <c r="R78" i="153"/>
  <c r="Q78" i="153"/>
  <c r="P78" i="153"/>
  <c r="O78" i="153"/>
  <c r="N78" i="153"/>
  <c r="M78" i="153"/>
  <c r="L78" i="153"/>
  <c r="K78" i="153"/>
  <c r="J78" i="153"/>
  <c r="I78" i="153"/>
  <c r="H78" i="153"/>
  <c r="G78" i="153"/>
  <c r="F78" i="153"/>
  <c r="E78" i="153"/>
  <c r="D78" i="153"/>
  <c r="C78" i="153"/>
  <c r="B78" i="153"/>
  <c r="AH77" i="153"/>
  <c r="AG77" i="153"/>
  <c r="AF77" i="153"/>
  <c r="AE77" i="153"/>
  <c r="AD77" i="153"/>
  <c r="AC77" i="153"/>
  <c r="AB77" i="153"/>
  <c r="AA77" i="153"/>
  <c r="Z77" i="153"/>
  <c r="Y77" i="153"/>
  <c r="X77" i="153"/>
  <c r="W77" i="153"/>
  <c r="V77" i="153"/>
  <c r="U77" i="153"/>
  <c r="T77" i="153"/>
  <c r="S77" i="153"/>
  <c r="R77" i="153"/>
  <c r="Q77" i="153"/>
  <c r="P77" i="153"/>
  <c r="O77" i="153"/>
  <c r="N77" i="153"/>
  <c r="M77" i="153"/>
  <c r="L77" i="153"/>
  <c r="K77" i="153"/>
  <c r="J77" i="153"/>
  <c r="I77" i="153"/>
  <c r="H77" i="153"/>
  <c r="G77" i="153"/>
  <c r="AI77" i="153"/>
  <c r="F77" i="153"/>
  <c r="E77" i="153"/>
  <c r="D77" i="153"/>
  <c r="C77" i="153"/>
  <c r="B77" i="153"/>
  <c r="A77" i="153"/>
  <c r="AH76" i="153"/>
  <c r="AG76" i="153"/>
  <c r="AF76" i="153"/>
  <c r="AE76" i="153"/>
  <c r="AD76" i="153"/>
  <c r="AC76" i="153"/>
  <c r="AB76" i="153"/>
  <c r="AA76" i="153"/>
  <c r="Z76" i="153"/>
  <c r="Y76" i="153"/>
  <c r="X76" i="153"/>
  <c r="W76" i="153"/>
  <c r="V76" i="153"/>
  <c r="U76" i="153"/>
  <c r="T76" i="153"/>
  <c r="S76" i="153"/>
  <c r="R76" i="153"/>
  <c r="Q76" i="153"/>
  <c r="AI76" i="153" s="1"/>
  <c r="P76" i="153"/>
  <c r="O76" i="153"/>
  <c r="N76" i="153"/>
  <c r="M76" i="153"/>
  <c r="L76" i="153"/>
  <c r="K76" i="153"/>
  <c r="J76" i="153"/>
  <c r="I76" i="153"/>
  <c r="H76" i="153"/>
  <c r="G76" i="153"/>
  <c r="F76" i="153"/>
  <c r="E76" i="153"/>
  <c r="D76" i="153"/>
  <c r="C76" i="153"/>
  <c r="B76" i="153"/>
  <c r="AH75" i="153"/>
  <c r="AG75" i="153"/>
  <c r="AF75" i="153"/>
  <c r="AE75" i="153"/>
  <c r="AD75" i="153"/>
  <c r="AC75" i="153"/>
  <c r="AB75" i="153"/>
  <c r="AA75" i="153"/>
  <c r="Z75" i="153"/>
  <c r="Y75" i="153"/>
  <c r="X75" i="153"/>
  <c r="W75" i="153"/>
  <c r="V75" i="153"/>
  <c r="U75" i="153"/>
  <c r="T75" i="153"/>
  <c r="S75" i="153"/>
  <c r="R75" i="153"/>
  <c r="Q75" i="153"/>
  <c r="P75" i="153"/>
  <c r="O75" i="153"/>
  <c r="N75" i="153"/>
  <c r="M75" i="153"/>
  <c r="L75" i="153"/>
  <c r="K75" i="153"/>
  <c r="J75" i="153"/>
  <c r="I75" i="153"/>
  <c r="H75" i="153"/>
  <c r="G75" i="153"/>
  <c r="F75" i="153"/>
  <c r="E75" i="153"/>
  <c r="D75" i="153"/>
  <c r="C75" i="153"/>
  <c r="B75" i="153"/>
  <c r="AH74" i="153"/>
  <c r="AG74" i="153"/>
  <c r="AF74" i="153"/>
  <c r="AE74" i="153"/>
  <c r="AD74" i="153"/>
  <c r="AC74" i="153"/>
  <c r="AB74" i="153"/>
  <c r="AA74" i="153"/>
  <c r="Z74" i="153"/>
  <c r="Y74" i="153"/>
  <c r="X74" i="153"/>
  <c r="W74" i="153"/>
  <c r="V74" i="153"/>
  <c r="U74" i="153"/>
  <c r="T74" i="153"/>
  <c r="S74" i="153"/>
  <c r="AI74" i="153" s="1"/>
  <c r="R74" i="153"/>
  <c r="Q74" i="153"/>
  <c r="P74" i="153"/>
  <c r="O74" i="153"/>
  <c r="N74" i="153"/>
  <c r="M74" i="153"/>
  <c r="L74" i="153"/>
  <c r="K74" i="153"/>
  <c r="J74" i="153"/>
  <c r="I74" i="153"/>
  <c r="H74" i="153"/>
  <c r="G74" i="153"/>
  <c r="F74" i="153"/>
  <c r="E74" i="153"/>
  <c r="D74" i="153"/>
  <c r="C74" i="153"/>
  <c r="B74" i="153"/>
  <c r="AH73" i="153"/>
  <c r="AG73" i="153"/>
  <c r="AF73" i="153"/>
  <c r="AE73" i="153"/>
  <c r="AD73" i="153"/>
  <c r="AC73" i="153"/>
  <c r="AB73" i="153"/>
  <c r="AA73" i="153"/>
  <c r="Z73" i="153"/>
  <c r="Y73" i="153"/>
  <c r="X73" i="153"/>
  <c r="W73" i="153"/>
  <c r="V73" i="153"/>
  <c r="U73" i="153"/>
  <c r="T73" i="153"/>
  <c r="AI73" i="153" s="1"/>
  <c r="S73" i="153"/>
  <c r="R73" i="153"/>
  <c r="Q73" i="153"/>
  <c r="P73" i="153"/>
  <c r="O73" i="153"/>
  <c r="N73" i="153"/>
  <c r="M73" i="153"/>
  <c r="L73" i="153"/>
  <c r="K73" i="153"/>
  <c r="J73" i="153"/>
  <c r="I73" i="153"/>
  <c r="H73" i="153"/>
  <c r="G73" i="153"/>
  <c r="F73" i="153"/>
  <c r="E73" i="153"/>
  <c r="D73" i="153"/>
  <c r="C73" i="153"/>
  <c r="B73" i="153"/>
  <c r="AH72" i="153"/>
  <c r="AG72" i="153"/>
  <c r="AF72" i="153"/>
  <c r="AE72" i="153"/>
  <c r="AD72" i="153"/>
  <c r="AC72" i="153"/>
  <c r="AB72" i="153"/>
  <c r="AA72" i="153"/>
  <c r="Z72" i="153"/>
  <c r="Y72" i="153"/>
  <c r="X72" i="153"/>
  <c r="W72" i="153"/>
  <c r="V72" i="153"/>
  <c r="U72" i="153"/>
  <c r="T72" i="153"/>
  <c r="S72" i="153"/>
  <c r="R72" i="153"/>
  <c r="Q72" i="153"/>
  <c r="P72" i="153"/>
  <c r="O72" i="153"/>
  <c r="N72" i="153"/>
  <c r="M72" i="153"/>
  <c r="L72" i="153"/>
  <c r="K72" i="153"/>
  <c r="J72" i="153"/>
  <c r="I72" i="153"/>
  <c r="H72" i="153"/>
  <c r="G72" i="153"/>
  <c r="F72" i="153"/>
  <c r="E72" i="153"/>
  <c r="D72" i="153"/>
  <c r="C72" i="153"/>
  <c r="B72" i="153"/>
  <c r="AH71" i="153"/>
  <c r="AG71" i="153"/>
  <c r="AF71" i="153"/>
  <c r="AE71" i="153"/>
  <c r="AD71" i="153"/>
  <c r="AC71" i="153"/>
  <c r="AB71" i="153"/>
  <c r="AA71" i="153"/>
  <c r="Z71" i="153"/>
  <c r="Y71" i="153"/>
  <c r="X71" i="153"/>
  <c r="W71" i="153"/>
  <c r="V71" i="153"/>
  <c r="U71" i="153"/>
  <c r="T71" i="153"/>
  <c r="S71" i="153"/>
  <c r="R71" i="153"/>
  <c r="Q71" i="153"/>
  <c r="P71" i="153"/>
  <c r="O71" i="153"/>
  <c r="N71" i="153"/>
  <c r="M71" i="153"/>
  <c r="L71" i="153"/>
  <c r="K71" i="153"/>
  <c r="J71" i="153"/>
  <c r="I71" i="153"/>
  <c r="H71" i="153"/>
  <c r="G71" i="153"/>
  <c r="F71" i="153"/>
  <c r="E71" i="153"/>
  <c r="D71" i="153"/>
  <c r="C71" i="153"/>
  <c r="B71" i="153"/>
  <c r="AH70" i="153"/>
  <c r="AG70" i="153"/>
  <c r="AF70" i="153"/>
  <c r="AE70" i="153"/>
  <c r="AD70" i="153"/>
  <c r="AC70" i="153"/>
  <c r="AB70" i="153"/>
  <c r="AA70" i="153"/>
  <c r="Z70" i="153"/>
  <c r="Y70" i="153"/>
  <c r="X70" i="153"/>
  <c r="W70" i="153"/>
  <c r="V70" i="153"/>
  <c r="U70" i="153"/>
  <c r="T70" i="153"/>
  <c r="S70" i="153"/>
  <c r="R70" i="153"/>
  <c r="Q70" i="153"/>
  <c r="P70" i="153"/>
  <c r="O70" i="153"/>
  <c r="N70" i="153"/>
  <c r="M70" i="153"/>
  <c r="L70" i="153"/>
  <c r="K70" i="153"/>
  <c r="J70" i="153"/>
  <c r="I70" i="153"/>
  <c r="H70" i="153"/>
  <c r="G70" i="153"/>
  <c r="F70" i="153"/>
  <c r="E70" i="153"/>
  <c r="D70" i="153"/>
  <c r="C70" i="153"/>
  <c r="B70" i="153"/>
  <c r="AH69" i="153"/>
  <c r="AG69" i="153"/>
  <c r="AF69" i="153"/>
  <c r="AE69" i="153"/>
  <c r="AD69" i="153"/>
  <c r="AC69" i="153"/>
  <c r="AB69" i="153"/>
  <c r="AA69" i="153"/>
  <c r="Z69" i="153"/>
  <c r="Y69" i="153"/>
  <c r="X69" i="153"/>
  <c r="W69" i="153"/>
  <c r="V69" i="153"/>
  <c r="U69" i="153"/>
  <c r="T69" i="153"/>
  <c r="S69" i="153"/>
  <c r="R69" i="153"/>
  <c r="Q69" i="153"/>
  <c r="P69" i="153"/>
  <c r="O69" i="153"/>
  <c r="N69" i="153"/>
  <c r="M69" i="153"/>
  <c r="L69" i="153"/>
  <c r="K69" i="153"/>
  <c r="J69" i="153"/>
  <c r="I69" i="153"/>
  <c r="H69" i="153"/>
  <c r="G69" i="153"/>
  <c r="F69" i="153"/>
  <c r="E69" i="153"/>
  <c r="D69" i="153"/>
  <c r="C69" i="153"/>
  <c r="B69" i="153"/>
  <c r="AH68" i="153"/>
  <c r="AG68" i="153"/>
  <c r="AF68" i="153"/>
  <c r="AE68" i="153"/>
  <c r="AD68" i="153"/>
  <c r="AC68" i="153"/>
  <c r="AB68" i="153"/>
  <c r="AA68" i="153"/>
  <c r="Z68" i="153"/>
  <c r="Y68" i="153"/>
  <c r="X68" i="153"/>
  <c r="W68" i="153"/>
  <c r="V68" i="153"/>
  <c r="U68" i="153"/>
  <c r="T68" i="153"/>
  <c r="S68" i="153"/>
  <c r="R68" i="153"/>
  <c r="Q68" i="153"/>
  <c r="P68" i="153"/>
  <c r="O68" i="153"/>
  <c r="N68" i="153"/>
  <c r="M68" i="153"/>
  <c r="L68" i="153"/>
  <c r="K68" i="153"/>
  <c r="J68" i="153"/>
  <c r="I68" i="153"/>
  <c r="H68" i="153"/>
  <c r="G68" i="153"/>
  <c r="F68" i="153"/>
  <c r="E68" i="153"/>
  <c r="D68" i="153"/>
  <c r="C68" i="153"/>
  <c r="B68" i="153"/>
  <c r="AH67" i="153"/>
  <c r="AG67" i="153"/>
  <c r="AF67" i="153"/>
  <c r="AE67" i="153"/>
  <c r="AD67" i="153"/>
  <c r="AC67" i="153"/>
  <c r="AB67" i="153"/>
  <c r="AA67" i="153"/>
  <c r="Z67" i="153"/>
  <c r="Y67" i="153"/>
  <c r="X67" i="153"/>
  <c r="W67" i="153"/>
  <c r="V67" i="153"/>
  <c r="U67" i="153"/>
  <c r="T67" i="153"/>
  <c r="S67" i="153"/>
  <c r="R67" i="153"/>
  <c r="Q67" i="153"/>
  <c r="P67" i="153"/>
  <c r="O67" i="153"/>
  <c r="N67" i="153"/>
  <c r="M67" i="153"/>
  <c r="L67" i="153"/>
  <c r="K67" i="153"/>
  <c r="J67" i="153"/>
  <c r="I67" i="153"/>
  <c r="H67" i="153"/>
  <c r="G67" i="153"/>
  <c r="F67" i="153"/>
  <c r="E67" i="153"/>
  <c r="D67" i="153"/>
  <c r="C67" i="153"/>
  <c r="B67" i="153"/>
  <c r="AH66" i="153"/>
  <c r="AG66" i="153"/>
  <c r="AF66" i="153"/>
  <c r="AE66" i="153"/>
  <c r="AD66" i="153"/>
  <c r="AC66" i="153"/>
  <c r="AB66" i="153"/>
  <c r="AA66" i="153"/>
  <c r="Z66" i="153"/>
  <c r="Y66" i="153"/>
  <c r="X66" i="153"/>
  <c r="W66" i="153"/>
  <c r="V66" i="153"/>
  <c r="U66" i="153"/>
  <c r="T66" i="153"/>
  <c r="S66" i="153"/>
  <c r="R66" i="153"/>
  <c r="Q66" i="153"/>
  <c r="P66" i="153"/>
  <c r="O66" i="153"/>
  <c r="N66" i="153"/>
  <c r="M66" i="153"/>
  <c r="L66" i="153"/>
  <c r="K66" i="153"/>
  <c r="J66" i="153"/>
  <c r="I66" i="153"/>
  <c r="H66" i="153"/>
  <c r="G66" i="153"/>
  <c r="F66" i="153"/>
  <c r="E66" i="153"/>
  <c r="D66" i="153"/>
  <c r="C66" i="153"/>
  <c r="B66" i="153"/>
  <c r="AH65" i="153"/>
  <c r="AG65" i="153"/>
  <c r="AF65" i="153"/>
  <c r="AE65" i="153"/>
  <c r="AD65" i="153"/>
  <c r="AC65" i="153"/>
  <c r="AB65" i="153"/>
  <c r="AA65" i="153"/>
  <c r="Z65" i="153"/>
  <c r="Y65" i="153"/>
  <c r="X65" i="153"/>
  <c r="W65" i="153"/>
  <c r="V65" i="153"/>
  <c r="U65" i="153"/>
  <c r="T65" i="153"/>
  <c r="S65" i="153"/>
  <c r="R65" i="153"/>
  <c r="Q65" i="153"/>
  <c r="P65" i="153"/>
  <c r="O65" i="153"/>
  <c r="N65" i="153"/>
  <c r="M65" i="153"/>
  <c r="L65" i="153"/>
  <c r="K65" i="153"/>
  <c r="K92" i="153" s="1"/>
  <c r="J65" i="153"/>
  <c r="J92" i="153" s="1"/>
  <c r="I65" i="153"/>
  <c r="H65" i="153"/>
  <c r="G65" i="153"/>
  <c r="F65" i="153"/>
  <c r="E65" i="153"/>
  <c r="D65" i="153"/>
  <c r="C65" i="153"/>
  <c r="B65" i="153"/>
  <c r="AH64" i="153"/>
  <c r="AG64" i="153"/>
  <c r="AF64" i="153"/>
  <c r="AF92" i="153" s="1"/>
  <c r="AE64" i="153"/>
  <c r="AD64" i="153"/>
  <c r="AC64" i="153"/>
  <c r="AB64" i="153"/>
  <c r="AA64" i="153"/>
  <c r="Z64" i="153"/>
  <c r="Y64" i="153"/>
  <c r="X64" i="153"/>
  <c r="X92" i="153" s="1"/>
  <c r="W64" i="153"/>
  <c r="V64" i="153"/>
  <c r="U64" i="153"/>
  <c r="T64" i="153"/>
  <c r="S64" i="153"/>
  <c r="R64" i="153"/>
  <c r="Q64" i="153"/>
  <c r="P64" i="153"/>
  <c r="O64" i="153"/>
  <c r="N64" i="153"/>
  <c r="M64" i="153"/>
  <c r="L64" i="153"/>
  <c r="K64" i="153"/>
  <c r="J64" i="153"/>
  <c r="I64" i="153"/>
  <c r="H64" i="153"/>
  <c r="G64" i="153"/>
  <c r="F64" i="153"/>
  <c r="E64" i="153"/>
  <c r="D64" i="153"/>
  <c r="C64" i="153"/>
  <c r="B64" i="153"/>
  <c r="AH63" i="153"/>
  <c r="AH92" i="153" s="1"/>
  <c r="AG63" i="153"/>
  <c r="AF63" i="153"/>
  <c r="AE63" i="153"/>
  <c r="AD63" i="153"/>
  <c r="AC63" i="153"/>
  <c r="AB63" i="153"/>
  <c r="AA63" i="153"/>
  <c r="Z63" i="153"/>
  <c r="Y63" i="153"/>
  <c r="X63" i="153"/>
  <c r="W63" i="153"/>
  <c r="V63" i="153"/>
  <c r="U63" i="153"/>
  <c r="T63" i="153"/>
  <c r="S63" i="153"/>
  <c r="R63" i="153"/>
  <c r="Q63" i="153"/>
  <c r="P63" i="153"/>
  <c r="O63" i="153"/>
  <c r="N63" i="153"/>
  <c r="M63" i="153"/>
  <c r="M92" i="153"/>
  <c r="L63" i="153"/>
  <c r="K63" i="153"/>
  <c r="J63" i="153"/>
  <c r="I63" i="153"/>
  <c r="H63" i="153"/>
  <c r="G63" i="153"/>
  <c r="F63" i="153"/>
  <c r="E63" i="153"/>
  <c r="D63" i="153"/>
  <c r="C63" i="153"/>
  <c r="B63" i="153"/>
  <c r="AH62" i="153"/>
  <c r="AG62" i="153"/>
  <c r="AF62" i="153"/>
  <c r="AE62" i="153"/>
  <c r="AD62" i="153"/>
  <c r="AC62" i="153"/>
  <c r="AB62" i="153"/>
  <c r="AA62" i="153"/>
  <c r="Z62" i="153"/>
  <c r="Y62" i="153"/>
  <c r="X62" i="153"/>
  <c r="W62" i="153"/>
  <c r="V62" i="153"/>
  <c r="U62" i="153"/>
  <c r="T62" i="153"/>
  <c r="S62" i="153"/>
  <c r="R62" i="153"/>
  <c r="Q62" i="153"/>
  <c r="P62" i="153"/>
  <c r="O62" i="153"/>
  <c r="N62" i="153"/>
  <c r="M62" i="153"/>
  <c r="L62" i="153"/>
  <c r="K62" i="153"/>
  <c r="J62" i="153"/>
  <c r="I62" i="153"/>
  <c r="H62" i="153"/>
  <c r="G62" i="153"/>
  <c r="F62" i="153"/>
  <c r="E62" i="153"/>
  <c r="D62" i="153"/>
  <c r="C62" i="153"/>
  <c r="C92" i="153" s="1"/>
  <c r="B62" i="153"/>
  <c r="B58" i="153"/>
  <c r="C58" i="153"/>
  <c r="D55" i="153"/>
  <c r="AH42" i="153"/>
  <c r="AG42" i="153"/>
  <c r="AF42" i="153"/>
  <c r="AE42" i="153"/>
  <c r="AD42" i="153"/>
  <c r="AD46" i="153" s="1"/>
  <c r="AC42" i="153"/>
  <c r="AB42" i="153"/>
  <c r="AA42" i="153"/>
  <c r="Z42" i="153"/>
  <c r="Y42" i="153"/>
  <c r="X42" i="153"/>
  <c r="W42" i="153"/>
  <c r="V42" i="153"/>
  <c r="U42" i="153"/>
  <c r="T42" i="153"/>
  <c r="S42" i="153"/>
  <c r="R42" i="153"/>
  <c r="Q42" i="153"/>
  <c r="P42" i="153"/>
  <c r="O42" i="153"/>
  <c r="N42" i="153"/>
  <c r="M42" i="153"/>
  <c r="L42" i="153"/>
  <c r="K42" i="153"/>
  <c r="J42" i="153"/>
  <c r="I42" i="153"/>
  <c r="H42" i="153"/>
  <c r="G42" i="153"/>
  <c r="F42" i="153"/>
  <c r="E42" i="153"/>
  <c r="D42" i="153"/>
  <c r="C42" i="153"/>
  <c r="B42" i="153"/>
  <c r="AI41" i="153"/>
  <c r="AI40" i="153"/>
  <c r="A40" i="153"/>
  <c r="A91" i="153"/>
  <c r="AI39" i="153"/>
  <c r="A39" i="153"/>
  <c r="A90" i="153"/>
  <c r="AI38" i="153"/>
  <c r="A38" i="153"/>
  <c r="A89" i="153"/>
  <c r="AI37" i="153"/>
  <c r="A37" i="153"/>
  <c r="A88" i="153"/>
  <c r="AI36" i="153"/>
  <c r="A36" i="153"/>
  <c r="AI35" i="153"/>
  <c r="A35" i="153"/>
  <c r="A86" i="153"/>
  <c r="AI34" i="153"/>
  <c r="A34" i="153"/>
  <c r="A85" i="153"/>
  <c r="AI33" i="153"/>
  <c r="A33" i="153"/>
  <c r="A84" i="153"/>
  <c r="AI32" i="153"/>
  <c r="A32" i="153"/>
  <c r="A83" i="153"/>
  <c r="AI31" i="153"/>
  <c r="A31" i="153"/>
  <c r="A82" i="153"/>
  <c r="AI30" i="153"/>
  <c r="A30" i="153"/>
  <c r="A81" i="153"/>
  <c r="AI29" i="153"/>
  <c r="A29" i="153"/>
  <c r="A80" i="153"/>
  <c r="AI28" i="153"/>
  <c r="A28" i="153"/>
  <c r="A79" i="153"/>
  <c r="AI27" i="153"/>
  <c r="A27" i="153"/>
  <c r="A78" i="153"/>
  <c r="AI26" i="153"/>
  <c r="A26" i="153"/>
  <c r="AI25" i="153"/>
  <c r="A25" i="153"/>
  <c r="A76" i="153"/>
  <c r="AI24" i="153"/>
  <c r="A24" i="153"/>
  <c r="A75" i="153"/>
  <c r="AI23" i="153"/>
  <c r="A23" i="153"/>
  <c r="A74" i="153"/>
  <c r="AI22" i="153"/>
  <c r="A22" i="153"/>
  <c r="A73" i="153"/>
  <c r="AI21" i="153"/>
  <c r="A21" i="153"/>
  <c r="A72" i="153"/>
  <c r="AI20" i="153"/>
  <c r="A20" i="153"/>
  <c r="A71" i="153"/>
  <c r="AI19" i="153"/>
  <c r="A19" i="153"/>
  <c r="A70" i="153" s="1"/>
  <c r="AI18" i="153"/>
  <c r="A18" i="153"/>
  <c r="A69" i="153" s="1"/>
  <c r="AI17" i="153"/>
  <c r="A17" i="153"/>
  <c r="A68" i="153"/>
  <c r="AI16" i="153"/>
  <c r="A16" i="153"/>
  <c r="A67" i="153"/>
  <c r="AI15" i="153"/>
  <c r="A15" i="153"/>
  <c r="A66" i="153"/>
  <c r="AI14" i="153"/>
  <c r="A14" i="153"/>
  <c r="A65" i="153"/>
  <c r="AI13" i="153"/>
  <c r="A13" i="153"/>
  <c r="A64" i="153"/>
  <c r="AI12" i="153"/>
  <c r="A12" i="153"/>
  <c r="A63" i="153"/>
  <c r="AI11" i="153"/>
  <c r="A11" i="153"/>
  <c r="A62" i="153"/>
  <c r="A10" i="153"/>
  <c r="A61" i="153"/>
  <c r="B7" i="153"/>
  <c r="L4" i="153"/>
  <c r="L55" i="153"/>
  <c r="D3" i="153"/>
  <c r="D54" i="153"/>
  <c r="K3" i="152"/>
  <c r="D2" i="152"/>
  <c r="AH91" i="151"/>
  <c r="AG91" i="151"/>
  <c r="AF91" i="151"/>
  <c r="AE91" i="151"/>
  <c r="AD91" i="151"/>
  <c r="AC91" i="151"/>
  <c r="AB91" i="151"/>
  <c r="AA91" i="151"/>
  <c r="Z91" i="151"/>
  <c r="Y91" i="151"/>
  <c r="X91" i="151"/>
  <c r="W91" i="151"/>
  <c r="V91" i="151"/>
  <c r="U91" i="151"/>
  <c r="T91" i="151"/>
  <c r="S91" i="151"/>
  <c r="R91" i="151"/>
  <c r="Q91" i="151"/>
  <c r="P91" i="151"/>
  <c r="O91" i="151"/>
  <c r="N91" i="151"/>
  <c r="M91" i="151"/>
  <c r="L91" i="151"/>
  <c r="K91" i="151"/>
  <c r="J91" i="151"/>
  <c r="I91" i="151"/>
  <c r="H91" i="151"/>
  <c r="G91" i="151"/>
  <c r="F91" i="151"/>
  <c r="E91" i="151"/>
  <c r="D91" i="151"/>
  <c r="C91" i="151"/>
  <c r="B91" i="151"/>
  <c r="A91" i="151"/>
  <c r="AH90" i="151"/>
  <c r="AG90" i="151"/>
  <c r="AF90" i="151"/>
  <c r="AE90" i="151"/>
  <c r="AD90" i="151"/>
  <c r="AC90" i="151"/>
  <c r="AB90" i="151"/>
  <c r="AA90" i="151"/>
  <c r="Z90" i="151"/>
  <c r="Y90" i="151"/>
  <c r="X90" i="151"/>
  <c r="W90" i="151"/>
  <c r="V90" i="151"/>
  <c r="U90" i="151"/>
  <c r="T90" i="151"/>
  <c r="S90" i="151"/>
  <c r="R90" i="151"/>
  <c r="Q90" i="151"/>
  <c r="P90" i="151"/>
  <c r="O90" i="151"/>
  <c r="N90" i="151"/>
  <c r="AI90" i="151"/>
  <c r="M90" i="151"/>
  <c r="L90" i="151"/>
  <c r="K90" i="151"/>
  <c r="J90" i="151"/>
  <c r="I90" i="151"/>
  <c r="H90" i="151"/>
  <c r="G90" i="151"/>
  <c r="F90" i="151"/>
  <c r="E90" i="151"/>
  <c r="D90" i="151"/>
  <c r="C90" i="151"/>
  <c r="B90" i="151"/>
  <c r="A90" i="151"/>
  <c r="AH89" i="151"/>
  <c r="AG89" i="151"/>
  <c r="AF89" i="151"/>
  <c r="AE89" i="151"/>
  <c r="AD89" i="151"/>
  <c r="AC89" i="151"/>
  <c r="AB89" i="151"/>
  <c r="AA89" i="151"/>
  <c r="Z89" i="151"/>
  <c r="Y89" i="151"/>
  <c r="X89" i="151"/>
  <c r="W89" i="151"/>
  <c r="V89" i="151"/>
  <c r="U89" i="151"/>
  <c r="T89" i="151"/>
  <c r="S89" i="151"/>
  <c r="R89" i="151"/>
  <c r="Q89" i="151"/>
  <c r="P89" i="151"/>
  <c r="O89" i="151"/>
  <c r="N89" i="151"/>
  <c r="M89" i="151"/>
  <c r="L89" i="151"/>
  <c r="K89" i="151"/>
  <c r="J89" i="151"/>
  <c r="I89" i="151"/>
  <c r="H89" i="151"/>
  <c r="G89" i="151"/>
  <c r="F89" i="151"/>
  <c r="E89" i="151"/>
  <c r="D89" i="151"/>
  <c r="C89" i="151"/>
  <c r="B89" i="151"/>
  <c r="AI89" i="151"/>
  <c r="AH88" i="151"/>
  <c r="AG88" i="151"/>
  <c r="AF88" i="151"/>
  <c r="AE88" i="151"/>
  <c r="AD88" i="151"/>
  <c r="AC88" i="151"/>
  <c r="AB88" i="151"/>
  <c r="AA88" i="151"/>
  <c r="Z88" i="151"/>
  <c r="Y88" i="151"/>
  <c r="X88" i="151"/>
  <c r="W88" i="151"/>
  <c r="V88" i="151"/>
  <c r="U88" i="151"/>
  <c r="T88" i="151"/>
  <c r="S88" i="151"/>
  <c r="R88" i="151"/>
  <c r="Q88" i="151"/>
  <c r="P88" i="151"/>
  <c r="O88" i="151"/>
  <c r="N88" i="151"/>
  <c r="M88" i="151"/>
  <c r="L88" i="151"/>
  <c r="K88" i="151"/>
  <c r="J88" i="151"/>
  <c r="I88" i="151"/>
  <c r="H88" i="151"/>
  <c r="G88" i="151"/>
  <c r="F88" i="151"/>
  <c r="E88" i="151"/>
  <c r="D88" i="151"/>
  <c r="AI88" i="151"/>
  <c r="C88" i="151"/>
  <c r="B88" i="151"/>
  <c r="A88" i="151"/>
  <c r="AH87" i="151"/>
  <c r="AG87" i="151"/>
  <c r="AF87" i="151"/>
  <c r="AE87" i="151"/>
  <c r="AD87" i="151"/>
  <c r="AC87" i="151"/>
  <c r="AB87" i="151"/>
  <c r="AA87" i="151"/>
  <c r="Z87" i="151"/>
  <c r="Y87" i="151"/>
  <c r="X87" i="151"/>
  <c r="W87" i="151"/>
  <c r="V87" i="151"/>
  <c r="U87" i="151"/>
  <c r="T87" i="151"/>
  <c r="S87" i="151"/>
  <c r="R87" i="151"/>
  <c r="Q87" i="151"/>
  <c r="P87" i="151"/>
  <c r="O87" i="151"/>
  <c r="N87" i="151"/>
  <c r="M87" i="151"/>
  <c r="L87" i="151"/>
  <c r="K87" i="151"/>
  <c r="J87" i="151"/>
  <c r="I87" i="151"/>
  <c r="H87" i="151"/>
  <c r="G87" i="151"/>
  <c r="F87" i="151"/>
  <c r="E87" i="151"/>
  <c r="D87" i="151"/>
  <c r="C87" i="151"/>
  <c r="B87" i="151"/>
  <c r="AH86" i="151"/>
  <c r="AG86" i="151"/>
  <c r="AF86" i="151"/>
  <c r="AE86" i="151"/>
  <c r="AD86" i="151"/>
  <c r="AC86" i="151"/>
  <c r="AB86" i="151"/>
  <c r="AA86" i="151"/>
  <c r="Z86" i="151"/>
  <c r="Y86" i="151"/>
  <c r="X86" i="151"/>
  <c r="W86" i="151"/>
  <c r="V86" i="151"/>
  <c r="U86" i="151"/>
  <c r="T86" i="151"/>
  <c r="S86" i="151"/>
  <c r="R86" i="151"/>
  <c r="Q86" i="151"/>
  <c r="P86" i="151"/>
  <c r="O86" i="151"/>
  <c r="N86" i="151"/>
  <c r="M86" i="151"/>
  <c r="L86" i="151"/>
  <c r="K86" i="151"/>
  <c r="J86" i="151"/>
  <c r="I86" i="151"/>
  <c r="H86" i="151"/>
  <c r="G86" i="151"/>
  <c r="F86" i="151"/>
  <c r="AI86" i="151"/>
  <c r="E86" i="151"/>
  <c r="D86" i="151"/>
  <c r="C86" i="151"/>
  <c r="B86" i="151"/>
  <c r="AH85" i="151"/>
  <c r="AG85" i="151"/>
  <c r="AF85" i="151"/>
  <c r="AE85" i="151"/>
  <c r="AD85" i="151"/>
  <c r="AC85" i="151"/>
  <c r="AB85" i="151"/>
  <c r="AA85" i="151"/>
  <c r="Z85" i="151"/>
  <c r="Y85" i="151"/>
  <c r="X85" i="151"/>
  <c r="W85" i="151"/>
  <c r="V85" i="151"/>
  <c r="U85" i="151"/>
  <c r="T85" i="151"/>
  <c r="S85" i="151"/>
  <c r="R85" i="151"/>
  <c r="Q85" i="151"/>
  <c r="P85" i="151"/>
  <c r="O85" i="151"/>
  <c r="N85" i="151"/>
  <c r="M85" i="151"/>
  <c r="L85" i="151"/>
  <c r="K85" i="151"/>
  <c r="J85" i="151"/>
  <c r="I85" i="151"/>
  <c r="H85" i="151"/>
  <c r="G85" i="151"/>
  <c r="AI85" i="151"/>
  <c r="F85" i="151"/>
  <c r="E85" i="151"/>
  <c r="D85" i="151"/>
  <c r="C85" i="151"/>
  <c r="B85" i="151"/>
  <c r="AH84" i="151"/>
  <c r="AG84" i="151"/>
  <c r="AF84" i="151"/>
  <c r="AE84" i="151"/>
  <c r="AD84" i="151"/>
  <c r="AC84" i="151"/>
  <c r="AB84" i="151"/>
  <c r="AA84" i="151"/>
  <c r="Z84" i="151"/>
  <c r="Y84" i="151"/>
  <c r="X84" i="151"/>
  <c r="W84" i="151"/>
  <c r="V84" i="151"/>
  <c r="U84" i="151"/>
  <c r="T84" i="151"/>
  <c r="S84" i="151"/>
  <c r="R84" i="151"/>
  <c r="Q84" i="151"/>
  <c r="P84" i="151"/>
  <c r="O84" i="151"/>
  <c r="N84" i="151"/>
  <c r="M84" i="151"/>
  <c r="L84" i="151"/>
  <c r="K84" i="151"/>
  <c r="J84" i="151"/>
  <c r="I84" i="151"/>
  <c r="H84" i="151"/>
  <c r="G84" i="151"/>
  <c r="F84" i="151"/>
  <c r="E84" i="151"/>
  <c r="D84" i="151"/>
  <c r="C84" i="151"/>
  <c r="B84" i="151"/>
  <c r="AI84" i="151"/>
  <c r="AH83" i="151"/>
  <c r="AG83" i="151"/>
  <c r="AF83" i="151"/>
  <c r="AE83" i="151"/>
  <c r="AD83" i="151"/>
  <c r="AC83" i="151"/>
  <c r="AB83" i="151"/>
  <c r="AA83" i="151"/>
  <c r="Z83" i="151"/>
  <c r="Y83" i="151"/>
  <c r="X83" i="151"/>
  <c r="W83" i="151"/>
  <c r="V83" i="151"/>
  <c r="U83" i="151"/>
  <c r="T83" i="151"/>
  <c r="S83" i="151"/>
  <c r="R83" i="151"/>
  <c r="Q83" i="151"/>
  <c r="P83" i="151"/>
  <c r="O83" i="151"/>
  <c r="N83" i="151"/>
  <c r="M83" i="151"/>
  <c r="L83" i="151"/>
  <c r="K83" i="151"/>
  <c r="J83" i="151"/>
  <c r="I83" i="151"/>
  <c r="H83" i="151"/>
  <c r="G83" i="151"/>
  <c r="F83" i="151"/>
  <c r="E83" i="151"/>
  <c r="D83" i="151"/>
  <c r="C83" i="151"/>
  <c r="B83" i="151"/>
  <c r="AH82" i="151"/>
  <c r="AG82" i="151"/>
  <c r="AF82" i="151"/>
  <c r="AE82" i="151"/>
  <c r="AD82" i="151"/>
  <c r="AC82" i="151"/>
  <c r="AB82" i="151"/>
  <c r="AA82" i="151"/>
  <c r="Z82" i="151"/>
  <c r="Y82" i="151"/>
  <c r="X82" i="151"/>
  <c r="W82" i="151"/>
  <c r="V82" i="151"/>
  <c r="U82" i="151"/>
  <c r="T82" i="151"/>
  <c r="S82" i="151"/>
  <c r="R82" i="151"/>
  <c r="Q82" i="151"/>
  <c r="P82" i="151"/>
  <c r="O82" i="151"/>
  <c r="N82" i="151"/>
  <c r="M82" i="151"/>
  <c r="L82" i="151"/>
  <c r="K82" i="151"/>
  <c r="J82" i="151"/>
  <c r="I82" i="151"/>
  <c r="H82" i="151"/>
  <c r="G82" i="151"/>
  <c r="F82" i="151"/>
  <c r="E82" i="151"/>
  <c r="D82" i="151"/>
  <c r="AI82" i="151"/>
  <c r="C82" i="151"/>
  <c r="B82" i="151"/>
  <c r="AH81" i="151"/>
  <c r="AG81" i="151"/>
  <c r="AF81" i="151"/>
  <c r="Q81" i="151"/>
  <c r="P81" i="151"/>
  <c r="O81" i="151"/>
  <c r="N81" i="151"/>
  <c r="M81" i="151"/>
  <c r="L81" i="151"/>
  <c r="K81" i="151"/>
  <c r="J81" i="151"/>
  <c r="I81" i="151"/>
  <c r="H81" i="151"/>
  <c r="G81" i="151"/>
  <c r="F81" i="151"/>
  <c r="E81" i="151"/>
  <c r="AI81" i="151"/>
  <c r="D81" i="151"/>
  <c r="C81" i="151"/>
  <c r="B81" i="151"/>
  <c r="A81" i="151"/>
  <c r="AH80" i="151"/>
  <c r="AG80" i="151"/>
  <c r="AF80" i="151"/>
  <c r="AE80" i="151"/>
  <c r="AD80" i="151"/>
  <c r="AC80" i="151"/>
  <c r="AB80" i="151"/>
  <c r="AA80" i="151"/>
  <c r="Z80" i="151"/>
  <c r="Y80" i="151"/>
  <c r="X80" i="151"/>
  <c r="W80" i="151"/>
  <c r="V80" i="151"/>
  <c r="U80" i="151"/>
  <c r="T80" i="151"/>
  <c r="S80" i="151"/>
  <c r="R80" i="151"/>
  <c r="Q80" i="151"/>
  <c r="P80" i="151"/>
  <c r="O80" i="151"/>
  <c r="N80" i="151"/>
  <c r="M80" i="151"/>
  <c r="L80" i="151"/>
  <c r="K80" i="151"/>
  <c r="J80" i="151"/>
  <c r="I80" i="151"/>
  <c r="H80" i="151"/>
  <c r="G80" i="151"/>
  <c r="F80" i="151"/>
  <c r="E80" i="151"/>
  <c r="D80" i="151"/>
  <c r="C80" i="151"/>
  <c r="B80" i="151"/>
  <c r="AI80" i="151"/>
  <c r="AH79" i="151"/>
  <c r="AG79" i="151"/>
  <c r="AF79" i="151"/>
  <c r="AE79" i="151"/>
  <c r="AD79" i="151"/>
  <c r="AC79" i="151"/>
  <c r="AB79" i="151"/>
  <c r="AA79" i="151"/>
  <c r="Z79" i="151"/>
  <c r="Y79" i="151"/>
  <c r="X79" i="151"/>
  <c r="W79" i="151"/>
  <c r="V79" i="151"/>
  <c r="U79" i="151"/>
  <c r="T79" i="151"/>
  <c r="S79" i="151"/>
  <c r="R79" i="151"/>
  <c r="Q79" i="151"/>
  <c r="P79" i="151"/>
  <c r="O79" i="151"/>
  <c r="N79" i="151"/>
  <c r="M79" i="151"/>
  <c r="L79" i="151"/>
  <c r="K79" i="151"/>
  <c r="J79" i="151"/>
  <c r="I79" i="151"/>
  <c r="H79" i="151"/>
  <c r="G79" i="151"/>
  <c r="F79" i="151"/>
  <c r="E79" i="151"/>
  <c r="D79" i="151"/>
  <c r="C79" i="151"/>
  <c r="B79" i="151"/>
  <c r="AI79" i="151"/>
  <c r="AH78" i="151"/>
  <c r="AG78" i="151"/>
  <c r="AF78" i="151"/>
  <c r="AE78" i="151"/>
  <c r="AD78" i="151"/>
  <c r="AC78" i="151"/>
  <c r="AB78" i="151"/>
  <c r="AA78" i="151"/>
  <c r="Z78" i="151"/>
  <c r="Y78" i="151"/>
  <c r="X78" i="151"/>
  <c r="W78" i="151"/>
  <c r="V78" i="151"/>
  <c r="U78" i="151"/>
  <c r="T78" i="151"/>
  <c r="S78" i="151"/>
  <c r="R78" i="151"/>
  <c r="Q78" i="151"/>
  <c r="P78" i="151"/>
  <c r="O78" i="151"/>
  <c r="N78" i="151"/>
  <c r="M78" i="151"/>
  <c r="L78" i="151"/>
  <c r="K78" i="151"/>
  <c r="J78" i="151"/>
  <c r="I78" i="151"/>
  <c r="H78" i="151"/>
  <c r="G78" i="151"/>
  <c r="F78" i="151"/>
  <c r="E78" i="151"/>
  <c r="D78" i="151"/>
  <c r="C78" i="151"/>
  <c r="B78" i="151"/>
  <c r="A78" i="151"/>
  <c r="AH77" i="151"/>
  <c r="AG77" i="151"/>
  <c r="AF77" i="151"/>
  <c r="AE77" i="151"/>
  <c r="AD77" i="151"/>
  <c r="AC77" i="151"/>
  <c r="AB77" i="151"/>
  <c r="AA77" i="151"/>
  <c r="Z77" i="151"/>
  <c r="Y77" i="151"/>
  <c r="X77" i="151"/>
  <c r="W77" i="151"/>
  <c r="V77" i="151"/>
  <c r="U77" i="151"/>
  <c r="T77" i="151"/>
  <c r="S77" i="151"/>
  <c r="R77" i="151"/>
  <c r="Q77" i="151"/>
  <c r="P77" i="151"/>
  <c r="O77" i="151"/>
  <c r="N77" i="151"/>
  <c r="M77" i="151"/>
  <c r="L77" i="151"/>
  <c r="K77" i="151"/>
  <c r="J77" i="151"/>
  <c r="I77" i="151"/>
  <c r="H77" i="151"/>
  <c r="G77" i="151"/>
  <c r="F77" i="151"/>
  <c r="E77" i="151"/>
  <c r="AI77" i="151"/>
  <c r="D77" i="151"/>
  <c r="C77" i="151"/>
  <c r="B77" i="151"/>
  <c r="AH76" i="151"/>
  <c r="AG76" i="151"/>
  <c r="AF76" i="151"/>
  <c r="AE76" i="151"/>
  <c r="AD76" i="151"/>
  <c r="AC76" i="151"/>
  <c r="AB76" i="151"/>
  <c r="AA76" i="151"/>
  <c r="Z76" i="151"/>
  <c r="Y76" i="151"/>
  <c r="X76" i="151"/>
  <c r="W76" i="151"/>
  <c r="V76" i="151"/>
  <c r="U76" i="151"/>
  <c r="T76" i="151"/>
  <c r="S76" i="151"/>
  <c r="R76" i="151"/>
  <c r="Q76" i="151"/>
  <c r="P76" i="151"/>
  <c r="O76" i="151"/>
  <c r="N76" i="151"/>
  <c r="M76" i="151"/>
  <c r="L76" i="151"/>
  <c r="K76" i="151"/>
  <c r="J76" i="151"/>
  <c r="I76" i="151"/>
  <c r="H76" i="151"/>
  <c r="G76" i="151"/>
  <c r="AI76" i="151"/>
  <c r="F76" i="151"/>
  <c r="E76" i="151"/>
  <c r="D76" i="151"/>
  <c r="C76" i="151"/>
  <c r="B76" i="151"/>
  <c r="AH75" i="151"/>
  <c r="AG75" i="151"/>
  <c r="AF75" i="151"/>
  <c r="AE75" i="151"/>
  <c r="AD75" i="151"/>
  <c r="AC75" i="151"/>
  <c r="AB75" i="151"/>
  <c r="AA75" i="151"/>
  <c r="Z75" i="151"/>
  <c r="Y75" i="151"/>
  <c r="X75" i="151"/>
  <c r="W75" i="151"/>
  <c r="V75" i="151"/>
  <c r="U75" i="151"/>
  <c r="T75" i="151"/>
  <c r="S75" i="151"/>
  <c r="R75" i="151"/>
  <c r="Q75" i="151"/>
  <c r="P75" i="151"/>
  <c r="O75" i="151"/>
  <c r="N75" i="151"/>
  <c r="M75" i="151"/>
  <c r="L75" i="151"/>
  <c r="K75" i="151"/>
  <c r="J75" i="151"/>
  <c r="I75" i="151"/>
  <c r="H75" i="151"/>
  <c r="G75" i="151"/>
  <c r="F75" i="151"/>
  <c r="E75" i="151"/>
  <c r="D75" i="151"/>
  <c r="C75" i="151"/>
  <c r="B75" i="151"/>
  <c r="AH74" i="151"/>
  <c r="AG74" i="151"/>
  <c r="AF74" i="151"/>
  <c r="AE74" i="151"/>
  <c r="AD74" i="151"/>
  <c r="AC74" i="151"/>
  <c r="AB74" i="151"/>
  <c r="AA74" i="151"/>
  <c r="Z74" i="151"/>
  <c r="Y74" i="151"/>
  <c r="X74" i="151"/>
  <c r="W74" i="151"/>
  <c r="V74" i="151"/>
  <c r="U74" i="151"/>
  <c r="T74" i="151"/>
  <c r="S74" i="151"/>
  <c r="R74" i="151"/>
  <c r="Q74" i="151"/>
  <c r="P74" i="151"/>
  <c r="O74" i="151"/>
  <c r="N74" i="151"/>
  <c r="M74" i="151"/>
  <c r="L74" i="151"/>
  <c r="K74" i="151"/>
  <c r="J74" i="151"/>
  <c r="I74" i="151"/>
  <c r="H74" i="151"/>
  <c r="G74" i="151"/>
  <c r="F74" i="151"/>
  <c r="E74" i="151"/>
  <c r="D74" i="151"/>
  <c r="C74" i="151"/>
  <c r="B74" i="151"/>
  <c r="AH73" i="151"/>
  <c r="AG73" i="151"/>
  <c r="AF73" i="151"/>
  <c r="AE73" i="151"/>
  <c r="AD73" i="151"/>
  <c r="AC73" i="151"/>
  <c r="AB73" i="151"/>
  <c r="AA73" i="151"/>
  <c r="Z73" i="151"/>
  <c r="Y73" i="151"/>
  <c r="X73" i="151"/>
  <c r="W73" i="151"/>
  <c r="V73" i="151"/>
  <c r="U73" i="151"/>
  <c r="T73" i="151"/>
  <c r="S73" i="151"/>
  <c r="R73" i="151"/>
  <c r="Q73" i="151"/>
  <c r="P73" i="151"/>
  <c r="O73" i="151"/>
  <c r="N73" i="151"/>
  <c r="M73" i="151"/>
  <c r="L73" i="151"/>
  <c r="K73" i="151"/>
  <c r="J73" i="151"/>
  <c r="I73" i="151"/>
  <c r="H73" i="151"/>
  <c r="G73" i="151"/>
  <c r="F73" i="151"/>
  <c r="E73" i="151"/>
  <c r="D73" i="151"/>
  <c r="C73" i="151"/>
  <c r="B73" i="151"/>
  <c r="AH72" i="151"/>
  <c r="AG72" i="151"/>
  <c r="AF72" i="151"/>
  <c r="AE72" i="151"/>
  <c r="AD72" i="151"/>
  <c r="AC72" i="151"/>
  <c r="AB72" i="151"/>
  <c r="AA72" i="151"/>
  <c r="Z72" i="151"/>
  <c r="Y72" i="151"/>
  <c r="X72" i="151"/>
  <c r="W72" i="151"/>
  <c r="V72" i="151"/>
  <c r="U72" i="151"/>
  <c r="T72" i="151"/>
  <c r="S72" i="151"/>
  <c r="R72" i="151"/>
  <c r="Q72" i="151"/>
  <c r="P72" i="151"/>
  <c r="O72" i="151"/>
  <c r="N72" i="151"/>
  <c r="M72" i="151"/>
  <c r="L72" i="151"/>
  <c r="K72" i="151"/>
  <c r="J72" i="151"/>
  <c r="I72" i="151"/>
  <c r="H72" i="151"/>
  <c r="G72" i="151"/>
  <c r="F72" i="151"/>
  <c r="E72" i="151"/>
  <c r="D72" i="151"/>
  <c r="C72" i="151"/>
  <c r="B72" i="151"/>
  <c r="AH71" i="151"/>
  <c r="AG71" i="151"/>
  <c r="AF71" i="151"/>
  <c r="AE71" i="151"/>
  <c r="AD71" i="151"/>
  <c r="AC71" i="151"/>
  <c r="AB71" i="151"/>
  <c r="AA71" i="151"/>
  <c r="Z71" i="151"/>
  <c r="Y71" i="151"/>
  <c r="X71" i="151"/>
  <c r="W71" i="151"/>
  <c r="V71" i="151"/>
  <c r="U71" i="151"/>
  <c r="T71" i="151"/>
  <c r="S71" i="151"/>
  <c r="R71" i="151"/>
  <c r="Q71" i="151"/>
  <c r="P71" i="151"/>
  <c r="O71" i="151"/>
  <c r="N71" i="151"/>
  <c r="M71" i="151"/>
  <c r="L71" i="151"/>
  <c r="K71" i="151"/>
  <c r="J71" i="151"/>
  <c r="I71" i="151"/>
  <c r="H71" i="151"/>
  <c r="G71" i="151"/>
  <c r="F71" i="151"/>
  <c r="E71" i="151"/>
  <c r="D71" i="151"/>
  <c r="C71" i="151"/>
  <c r="B71" i="151"/>
  <c r="AH70" i="151"/>
  <c r="AG70" i="151"/>
  <c r="AF70" i="151"/>
  <c r="AE70" i="151"/>
  <c r="AD70" i="151"/>
  <c r="AC70" i="151"/>
  <c r="AB70" i="151"/>
  <c r="AA70" i="151"/>
  <c r="Z70" i="151"/>
  <c r="Y70" i="151"/>
  <c r="X70" i="151"/>
  <c r="W70" i="151"/>
  <c r="V70" i="151"/>
  <c r="U70" i="151"/>
  <c r="T70" i="151"/>
  <c r="S70" i="151"/>
  <c r="R70" i="151"/>
  <c r="Q70" i="151"/>
  <c r="P70" i="151"/>
  <c r="O70" i="151"/>
  <c r="N70" i="151"/>
  <c r="M70" i="151"/>
  <c r="L70" i="151"/>
  <c r="K70" i="151"/>
  <c r="J70" i="151"/>
  <c r="I70" i="151"/>
  <c r="H70" i="151"/>
  <c r="AI70" i="151" s="1"/>
  <c r="G70" i="151"/>
  <c r="F70" i="151"/>
  <c r="E70" i="151"/>
  <c r="D70" i="151"/>
  <c r="C70" i="151"/>
  <c r="B70" i="151"/>
  <c r="AG69" i="151"/>
  <c r="AF69" i="151"/>
  <c r="AE69" i="151"/>
  <c r="AD69" i="151"/>
  <c r="AC69" i="151"/>
  <c r="AB69" i="151"/>
  <c r="AA69" i="151"/>
  <c r="Z69" i="151"/>
  <c r="Y69" i="151"/>
  <c r="X69" i="151"/>
  <c r="W69" i="151"/>
  <c r="V69" i="151"/>
  <c r="U69" i="151"/>
  <c r="T69" i="151"/>
  <c r="S69" i="151"/>
  <c r="R69" i="151"/>
  <c r="Q69" i="151"/>
  <c r="P69" i="151"/>
  <c r="O69" i="151"/>
  <c r="N69" i="151"/>
  <c r="M69" i="151"/>
  <c r="L69" i="151"/>
  <c r="K69" i="151"/>
  <c r="J69" i="151"/>
  <c r="I69" i="151"/>
  <c r="H69" i="151"/>
  <c r="G69" i="151"/>
  <c r="F69" i="151"/>
  <c r="E69" i="151"/>
  <c r="D69" i="151"/>
  <c r="C69" i="151"/>
  <c r="B69" i="151"/>
  <c r="AH68" i="151"/>
  <c r="AG68" i="151"/>
  <c r="AF68" i="151"/>
  <c r="AE68" i="151"/>
  <c r="AD68" i="151"/>
  <c r="AC68" i="151"/>
  <c r="AB68" i="151"/>
  <c r="AA68" i="151"/>
  <c r="Z68" i="151"/>
  <c r="Y68" i="151"/>
  <c r="X68" i="151"/>
  <c r="W68" i="151"/>
  <c r="V68" i="151"/>
  <c r="U68" i="151"/>
  <c r="T68" i="151"/>
  <c r="S68" i="151"/>
  <c r="R68" i="151"/>
  <c r="Q68" i="151"/>
  <c r="P68" i="151"/>
  <c r="O68" i="151"/>
  <c r="N68" i="151"/>
  <c r="M68" i="151"/>
  <c r="L68" i="151"/>
  <c r="K68" i="151"/>
  <c r="J68" i="151"/>
  <c r="I68" i="151"/>
  <c r="H68" i="151"/>
  <c r="G68" i="151"/>
  <c r="F68" i="151"/>
  <c r="E68" i="151"/>
  <c r="D68" i="151"/>
  <c r="C68" i="151"/>
  <c r="B68" i="151"/>
  <c r="AI68" i="151" s="1"/>
  <c r="AH67" i="151"/>
  <c r="AG67" i="151"/>
  <c r="AF67" i="151"/>
  <c r="AE67" i="151"/>
  <c r="AD67" i="151"/>
  <c r="AC67" i="151"/>
  <c r="AB67" i="151"/>
  <c r="AA67" i="151"/>
  <c r="Z67" i="151"/>
  <c r="Y67" i="151"/>
  <c r="X67" i="151"/>
  <c r="W67" i="151"/>
  <c r="V67" i="151"/>
  <c r="U67" i="151"/>
  <c r="T67" i="151"/>
  <c r="S67" i="151"/>
  <c r="R67" i="151"/>
  <c r="Q67" i="151"/>
  <c r="P67" i="151"/>
  <c r="O67" i="151"/>
  <c r="N67" i="151"/>
  <c r="M67" i="151"/>
  <c r="L67" i="151"/>
  <c r="K67" i="151"/>
  <c r="J67" i="151"/>
  <c r="I67" i="151"/>
  <c r="H67" i="151"/>
  <c r="G67" i="151"/>
  <c r="AI67" i="151" s="1"/>
  <c r="F67" i="151"/>
  <c r="E67" i="151"/>
  <c r="D67" i="151"/>
  <c r="C67" i="151"/>
  <c r="B67" i="151"/>
  <c r="AH66" i="151"/>
  <c r="AG66" i="151"/>
  <c r="AF66" i="151"/>
  <c r="AE66" i="151"/>
  <c r="AD66" i="151"/>
  <c r="AC66" i="151"/>
  <c r="AB66" i="151"/>
  <c r="AA66" i="151"/>
  <c r="Z66" i="151"/>
  <c r="Y66" i="151"/>
  <c r="X66" i="151"/>
  <c r="W66" i="151"/>
  <c r="V66" i="151"/>
  <c r="U66" i="151"/>
  <c r="U92" i="151" s="1"/>
  <c r="T66" i="151"/>
  <c r="T92" i="151" s="1"/>
  <c r="S66" i="151"/>
  <c r="R66" i="151"/>
  <c r="Q66" i="151"/>
  <c r="P66" i="151"/>
  <c r="O66" i="151"/>
  <c r="N66" i="151"/>
  <c r="M66" i="151"/>
  <c r="L66" i="151"/>
  <c r="K66" i="151"/>
  <c r="J66" i="151"/>
  <c r="I66" i="151"/>
  <c r="H66" i="151"/>
  <c r="H92" i="151" s="1"/>
  <c r="G66" i="151"/>
  <c r="F66" i="151"/>
  <c r="E66" i="151"/>
  <c r="D66" i="151"/>
  <c r="AI66" i="151" s="1"/>
  <c r="C66" i="151"/>
  <c r="B66" i="151"/>
  <c r="AH65" i="151"/>
  <c r="AG65" i="151"/>
  <c r="AF65" i="151"/>
  <c r="AE65" i="151"/>
  <c r="AD65" i="151"/>
  <c r="AC65" i="151"/>
  <c r="AB65" i="151"/>
  <c r="AA65" i="151"/>
  <c r="Z65" i="151"/>
  <c r="Y65" i="151"/>
  <c r="X65" i="151"/>
  <c r="W65" i="151"/>
  <c r="V65" i="151"/>
  <c r="U65" i="151"/>
  <c r="T65" i="151"/>
  <c r="S65" i="151"/>
  <c r="R65" i="151"/>
  <c r="Q65" i="151"/>
  <c r="P65" i="151"/>
  <c r="O65" i="151"/>
  <c r="N65" i="151"/>
  <c r="M65" i="151"/>
  <c r="L65" i="151"/>
  <c r="K65" i="151"/>
  <c r="J65" i="151"/>
  <c r="I65" i="151"/>
  <c r="H65" i="151"/>
  <c r="G65" i="151"/>
  <c r="G92" i="151" s="1"/>
  <c r="F65" i="151"/>
  <c r="F92" i="151" s="1"/>
  <c r="E65" i="151"/>
  <c r="E92" i="151" s="1"/>
  <c r="D65" i="151"/>
  <c r="C65" i="151"/>
  <c r="B65" i="151"/>
  <c r="AH64" i="151"/>
  <c r="AG64" i="151"/>
  <c r="AF64" i="151"/>
  <c r="AE64" i="151"/>
  <c r="AD64" i="151"/>
  <c r="AC64" i="151"/>
  <c r="AC92" i="151" s="1"/>
  <c r="AB64" i="151"/>
  <c r="AA64" i="151"/>
  <c r="Z64" i="151"/>
  <c r="Y64" i="151"/>
  <c r="X64" i="151"/>
  <c r="W64" i="151"/>
  <c r="V64" i="151"/>
  <c r="U64" i="151"/>
  <c r="T64" i="151"/>
  <c r="R64" i="151"/>
  <c r="Q64" i="151"/>
  <c r="P64" i="151"/>
  <c r="O64" i="151"/>
  <c r="O92" i="151" s="1"/>
  <c r="N64" i="151"/>
  <c r="N92" i="151" s="1"/>
  <c r="M64" i="151"/>
  <c r="L64" i="151"/>
  <c r="K64" i="151"/>
  <c r="J64" i="151"/>
  <c r="I64" i="151"/>
  <c r="I92" i="151" s="1"/>
  <c r="H64" i="151"/>
  <c r="G64" i="151"/>
  <c r="F64" i="151"/>
  <c r="E64" i="151"/>
  <c r="D64" i="151"/>
  <c r="C64" i="151"/>
  <c r="B64" i="151"/>
  <c r="AI64" i="151" s="1"/>
  <c r="AH63" i="151"/>
  <c r="AG63" i="151"/>
  <c r="AF63" i="151"/>
  <c r="AE63" i="151"/>
  <c r="AD63" i="151"/>
  <c r="AC63" i="151"/>
  <c r="AB63" i="151"/>
  <c r="AA63" i="151"/>
  <c r="Z63" i="151"/>
  <c r="Y63" i="151"/>
  <c r="X63" i="151"/>
  <c r="W63" i="151"/>
  <c r="V63" i="151"/>
  <c r="U63" i="151"/>
  <c r="T63" i="151"/>
  <c r="S63" i="151"/>
  <c r="R63" i="151"/>
  <c r="Q63" i="151"/>
  <c r="P63" i="151"/>
  <c r="O63" i="151"/>
  <c r="N63" i="151"/>
  <c r="M63" i="151"/>
  <c r="L63" i="151"/>
  <c r="L92" i="151" s="1"/>
  <c r="K63" i="151"/>
  <c r="K92" i="151" s="1"/>
  <c r="J63" i="151"/>
  <c r="I63" i="151"/>
  <c r="H63" i="151"/>
  <c r="G63" i="151"/>
  <c r="F63" i="151"/>
  <c r="E63" i="151"/>
  <c r="D63" i="151"/>
  <c r="C63" i="151"/>
  <c r="B63" i="151"/>
  <c r="AH62" i="151"/>
  <c r="AG62" i="151"/>
  <c r="AF62" i="151"/>
  <c r="AE62" i="151"/>
  <c r="AD62" i="151"/>
  <c r="AC62" i="151"/>
  <c r="AB62" i="151"/>
  <c r="AA62" i="151"/>
  <c r="Z62" i="151"/>
  <c r="Y62" i="151"/>
  <c r="X62" i="151"/>
  <c r="W62" i="151"/>
  <c r="W92" i="151" s="1"/>
  <c r="V62" i="151"/>
  <c r="V92" i="151" s="1"/>
  <c r="U62" i="151"/>
  <c r="T62" i="151"/>
  <c r="S62" i="151"/>
  <c r="R62" i="151"/>
  <c r="Q62" i="151"/>
  <c r="P62" i="151"/>
  <c r="O62" i="151"/>
  <c r="N62" i="151"/>
  <c r="M62" i="151"/>
  <c r="L62" i="151"/>
  <c r="K62" i="151"/>
  <c r="J62" i="151"/>
  <c r="I62" i="151"/>
  <c r="H62" i="151"/>
  <c r="G62" i="151"/>
  <c r="F62" i="151"/>
  <c r="E62" i="151"/>
  <c r="D62" i="151"/>
  <c r="D92" i="151"/>
  <c r="C62" i="151"/>
  <c r="C92" i="151" s="1"/>
  <c r="B62" i="151"/>
  <c r="AI62" i="151" s="1"/>
  <c r="A61" i="151"/>
  <c r="AH42" i="151"/>
  <c r="AG42" i="151"/>
  <c r="AF42" i="151"/>
  <c r="AE42" i="151"/>
  <c r="AD42" i="151"/>
  <c r="AD46" i="151" s="1"/>
  <c r="AC42" i="151"/>
  <c r="AB42" i="151"/>
  <c r="AA42" i="151"/>
  <c r="Z42" i="151"/>
  <c r="Y42" i="151"/>
  <c r="X42" i="151"/>
  <c r="W42" i="151"/>
  <c r="V42" i="151"/>
  <c r="U42" i="151"/>
  <c r="T42" i="151"/>
  <c r="S42" i="151"/>
  <c r="R42" i="151"/>
  <c r="Q42" i="151"/>
  <c r="P42" i="151"/>
  <c r="O42" i="151"/>
  <c r="N42" i="151"/>
  <c r="M42" i="151"/>
  <c r="L42" i="151"/>
  <c r="K42" i="151"/>
  <c r="J42" i="151"/>
  <c r="I42" i="151"/>
  <c r="H42" i="151"/>
  <c r="G42" i="151"/>
  <c r="F42" i="151"/>
  <c r="E42" i="151"/>
  <c r="D42" i="151"/>
  <c r="C42" i="151"/>
  <c r="B42" i="151"/>
  <c r="AI41" i="151"/>
  <c r="AI40" i="151"/>
  <c r="A40" i="151"/>
  <c r="AI39" i="151"/>
  <c r="A39" i="151"/>
  <c r="AI38" i="151"/>
  <c r="A38" i="151"/>
  <c r="A89" i="151"/>
  <c r="AI37" i="151"/>
  <c r="A37" i="151"/>
  <c r="AI36" i="151"/>
  <c r="A36" i="151"/>
  <c r="A87" i="151"/>
  <c r="AI35" i="151"/>
  <c r="A35" i="151"/>
  <c r="A86" i="151"/>
  <c r="AI34" i="151"/>
  <c r="A34" i="151"/>
  <c r="A85" i="151"/>
  <c r="AI33" i="151"/>
  <c r="A33" i="151"/>
  <c r="A84" i="151"/>
  <c r="AI32" i="151"/>
  <c r="A32" i="151"/>
  <c r="A83" i="151"/>
  <c r="AI31" i="151"/>
  <c r="A31" i="151"/>
  <c r="A82" i="151"/>
  <c r="AI30" i="151"/>
  <c r="A30" i="151"/>
  <c r="AI29" i="151"/>
  <c r="A29" i="151"/>
  <c r="A80" i="151"/>
  <c r="AI28" i="151"/>
  <c r="A28" i="151"/>
  <c r="A79" i="151"/>
  <c r="AI27" i="151"/>
  <c r="A27" i="151"/>
  <c r="AI26" i="151"/>
  <c r="A26" i="151"/>
  <c r="A77" i="151"/>
  <c r="AI25" i="151"/>
  <c r="A25" i="151"/>
  <c r="A76" i="151"/>
  <c r="AI24" i="151"/>
  <c r="A24" i="151"/>
  <c r="A75" i="151"/>
  <c r="AI23" i="151"/>
  <c r="A23" i="151"/>
  <c r="A74" i="151"/>
  <c r="AI22" i="151"/>
  <c r="A22" i="151"/>
  <c r="A73" i="151"/>
  <c r="AI21" i="151"/>
  <c r="A21" i="151"/>
  <c r="A72" i="151"/>
  <c r="AI20" i="151"/>
  <c r="A20" i="151"/>
  <c r="A71" i="151"/>
  <c r="AI19" i="151"/>
  <c r="A19" i="151"/>
  <c r="A70" i="151" s="1"/>
  <c r="AI18" i="151"/>
  <c r="A18" i="151"/>
  <c r="A69" i="151" s="1"/>
  <c r="AI17" i="151"/>
  <c r="A17" i="151"/>
  <c r="A68" i="151"/>
  <c r="AI16" i="151"/>
  <c r="A16" i="151"/>
  <c r="A67" i="151"/>
  <c r="AI15" i="151"/>
  <c r="A15" i="151"/>
  <c r="A66" i="151"/>
  <c r="AI14" i="151"/>
  <c r="A14" i="151"/>
  <c r="A65" i="151"/>
  <c r="AI13" i="151"/>
  <c r="A13" i="151"/>
  <c r="A64" i="151"/>
  <c r="AI12" i="151"/>
  <c r="A12" i="151"/>
  <c r="A63" i="151"/>
  <c r="AI11" i="151"/>
  <c r="A11" i="151"/>
  <c r="A62" i="151"/>
  <c r="A10" i="151"/>
  <c r="L4" i="151"/>
  <c r="L55" i="151"/>
  <c r="B58" i="151"/>
  <c r="D3" i="151"/>
  <c r="D54" i="151"/>
  <c r="K3" i="150"/>
  <c r="D2" i="150"/>
  <c r="Q92" i="149"/>
  <c r="P92" i="149"/>
  <c r="L92" i="149"/>
  <c r="AH91" i="149"/>
  <c r="AG91" i="149"/>
  <c r="AF91" i="149"/>
  <c r="AE91" i="149"/>
  <c r="AD91" i="149"/>
  <c r="AC91" i="149"/>
  <c r="AB91" i="149"/>
  <c r="AA91" i="149"/>
  <c r="Z91" i="149"/>
  <c r="Y91" i="149"/>
  <c r="X91" i="149"/>
  <c r="W91" i="149"/>
  <c r="V91" i="149"/>
  <c r="U91" i="149"/>
  <c r="T91" i="149"/>
  <c r="S91" i="149"/>
  <c r="R91" i="149"/>
  <c r="Q91" i="149"/>
  <c r="P91" i="149"/>
  <c r="O91" i="149"/>
  <c r="N91" i="149"/>
  <c r="M91" i="149"/>
  <c r="L91" i="149"/>
  <c r="K91" i="149"/>
  <c r="J91" i="149"/>
  <c r="I91" i="149"/>
  <c r="H91" i="149"/>
  <c r="G91" i="149"/>
  <c r="F91" i="149"/>
  <c r="E91" i="149"/>
  <c r="D91" i="149"/>
  <c r="C91" i="149"/>
  <c r="B91" i="149"/>
  <c r="AH90" i="149"/>
  <c r="AG90" i="149"/>
  <c r="AF90" i="149"/>
  <c r="AE90" i="149"/>
  <c r="AD90" i="149"/>
  <c r="AC90" i="149"/>
  <c r="AB90" i="149"/>
  <c r="AA90" i="149"/>
  <c r="Z90" i="149"/>
  <c r="Y90" i="149"/>
  <c r="X90" i="149"/>
  <c r="W90" i="149"/>
  <c r="V90" i="149"/>
  <c r="U90" i="149"/>
  <c r="T90" i="149"/>
  <c r="S90" i="149"/>
  <c r="R90" i="149"/>
  <c r="Q90" i="149"/>
  <c r="P90" i="149"/>
  <c r="O90" i="149"/>
  <c r="N90" i="149"/>
  <c r="M90" i="149"/>
  <c r="L90" i="149"/>
  <c r="K90" i="149"/>
  <c r="J90" i="149"/>
  <c r="I90" i="149"/>
  <c r="H90" i="149"/>
  <c r="G90" i="149"/>
  <c r="F90" i="149"/>
  <c r="E90" i="149"/>
  <c r="D90" i="149"/>
  <c r="C90" i="149"/>
  <c r="B90" i="149"/>
  <c r="A90" i="149"/>
  <c r="AH89" i="149"/>
  <c r="AG89" i="149"/>
  <c r="AF89" i="149"/>
  <c r="AE89" i="149"/>
  <c r="AD89" i="149"/>
  <c r="AC89" i="149"/>
  <c r="AB89" i="149"/>
  <c r="AA89" i="149"/>
  <c r="Z89" i="149"/>
  <c r="Y89" i="149"/>
  <c r="X89" i="149"/>
  <c r="W89" i="149"/>
  <c r="V89" i="149"/>
  <c r="U89" i="149"/>
  <c r="T89" i="149"/>
  <c r="S89" i="149"/>
  <c r="R89" i="149"/>
  <c r="Q89" i="149"/>
  <c r="P89" i="149"/>
  <c r="O89" i="149"/>
  <c r="N89" i="149"/>
  <c r="M89" i="149"/>
  <c r="L89" i="149"/>
  <c r="K89" i="149"/>
  <c r="J89" i="149"/>
  <c r="I89" i="149"/>
  <c r="H89" i="149"/>
  <c r="G89" i="149"/>
  <c r="F89" i="149"/>
  <c r="E89" i="149"/>
  <c r="D89" i="149"/>
  <c r="C89" i="149"/>
  <c r="B89" i="149"/>
  <c r="A89" i="149"/>
  <c r="AH88" i="149"/>
  <c r="AG88" i="149"/>
  <c r="AF88" i="149"/>
  <c r="AE88" i="149"/>
  <c r="AD88" i="149"/>
  <c r="AC88" i="149"/>
  <c r="AB88" i="149"/>
  <c r="AA88" i="149"/>
  <c r="Z88" i="149"/>
  <c r="Y88" i="149"/>
  <c r="X88" i="149"/>
  <c r="W88" i="149"/>
  <c r="V88" i="149"/>
  <c r="U88" i="149"/>
  <c r="T88" i="149"/>
  <c r="S88" i="149"/>
  <c r="R88" i="149"/>
  <c r="Q88" i="149"/>
  <c r="P88" i="149"/>
  <c r="O88" i="149"/>
  <c r="N88" i="149"/>
  <c r="M88" i="149"/>
  <c r="L88" i="149"/>
  <c r="K88" i="149"/>
  <c r="J88" i="149"/>
  <c r="I88" i="149"/>
  <c r="H88" i="149"/>
  <c r="G88" i="149"/>
  <c r="F88" i="149"/>
  <c r="E88" i="149"/>
  <c r="D88" i="149"/>
  <c r="C88" i="149"/>
  <c r="B88" i="149"/>
  <c r="AH87" i="149"/>
  <c r="AG87" i="149"/>
  <c r="AF87" i="149"/>
  <c r="AE87" i="149"/>
  <c r="AD87" i="149"/>
  <c r="AC87" i="149"/>
  <c r="AB87" i="149"/>
  <c r="AA87" i="149"/>
  <c r="Z87" i="149"/>
  <c r="Y87" i="149"/>
  <c r="X87" i="149"/>
  <c r="W87" i="149"/>
  <c r="V87" i="149"/>
  <c r="U87" i="149"/>
  <c r="T87" i="149"/>
  <c r="S87" i="149"/>
  <c r="R87" i="149"/>
  <c r="Q87" i="149"/>
  <c r="P87" i="149"/>
  <c r="O87" i="149"/>
  <c r="N87" i="149"/>
  <c r="M87" i="149"/>
  <c r="L87" i="149"/>
  <c r="K87" i="149"/>
  <c r="J87" i="149"/>
  <c r="I87" i="149"/>
  <c r="H87" i="149"/>
  <c r="G87" i="149"/>
  <c r="F87" i="149"/>
  <c r="E87" i="149"/>
  <c r="D87" i="149"/>
  <c r="C87" i="149"/>
  <c r="B87" i="149"/>
  <c r="A87" i="149"/>
  <c r="AH86" i="149"/>
  <c r="AG86" i="149"/>
  <c r="AF86" i="149"/>
  <c r="AE86" i="149"/>
  <c r="AD86" i="149"/>
  <c r="AC86" i="149"/>
  <c r="AB86" i="149"/>
  <c r="AA86" i="149"/>
  <c r="Z86" i="149"/>
  <c r="Y86" i="149"/>
  <c r="X86" i="149"/>
  <c r="W86" i="149"/>
  <c r="V86" i="149"/>
  <c r="U86" i="149"/>
  <c r="T86" i="149"/>
  <c r="S86" i="149"/>
  <c r="R86" i="149"/>
  <c r="Q86" i="149"/>
  <c r="P86" i="149"/>
  <c r="O86" i="149"/>
  <c r="N86" i="149"/>
  <c r="M86" i="149"/>
  <c r="L86" i="149"/>
  <c r="K86" i="149"/>
  <c r="J86" i="149"/>
  <c r="I86" i="149"/>
  <c r="H86" i="149"/>
  <c r="G86" i="149"/>
  <c r="F86" i="149"/>
  <c r="E86" i="149"/>
  <c r="D86" i="149"/>
  <c r="C86" i="149"/>
  <c r="B86" i="149"/>
  <c r="A86" i="149"/>
  <c r="AH85" i="149"/>
  <c r="AG85" i="149"/>
  <c r="AF85" i="149"/>
  <c r="AE85" i="149"/>
  <c r="AD85" i="149"/>
  <c r="AC85" i="149"/>
  <c r="AB85" i="149"/>
  <c r="AA85" i="149"/>
  <c r="Z85" i="149"/>
  <c r="Y85" i="149"/>
  <c r="X85" i="149"/>
  <c r="W85" i="149"/>
  <c r="V85" i="149"/>
  <c r="U85" i="149"/>
  <c r="T85" i="149"/>
  <c r="S85" i="149"/>
  <c r="R85" i="149"/>
  <c r="Q85" i="149"/>
  <c r="P85" i="149"/>
  <c r="O85" i="149"/>
  <c r="N85" i="149"/>
  <c r="M85" i="149"/>
  <c r="AI85" i="149"/>
  <c r="L85" i="149"/>
  <c r="K85" i="149"/>
  <c r="J85" i="149"/>
  <c r="I85" i="149"/>
  <c r="H85" i="149"/>
  <c r="G85" i="149"/>
  <c r="F85" i="149"/>
  <c r="E85" i="149"/>
  <c r="D85" i="149"/>
  <c r="C85" i="149"/>
  <c r="B85" i="149"/>
  <c r="AH84" i="149"/>
  <c r="AG84" i="149"/>
  <c r="AF84" i="149"/>
  <c r="AE84" i="149"/>
  <c r="AD84" i="149"/>
  <c r="AC84" i="149"/>
  <c r="AB84" i="149"/>
  <c r="AA84" i="149"/>
  <c r="Z84" i="149"/>
  <c r="Y84" i="149"/>
  <c r="X84" i="149"/>
  <c r="W84" i="149"/>
  <c r="V84" i="149"/>
  <c r="U84" i="149"/>
  <c r="T84" i="149"/>
  <c r="S84" i="149"/>
  <c r="R84" i="149"/>
  <c r="Q84" i="149"/>
  <c r="P84" i="149"/>
  <c r="O84" i="149"/>
  <c r="N84" i="149"/>
  <c r="M84" i="149"/>
  <c r="L84" i="149"/>
  <c r="K84" i="149"/>
  <c r="J84" i="149"/>
  <c r="I84" i="149"/>
  <c r="H84" i="149"/>
  <c r="G84" i="149"/>
  <c r="F84" i="149"/>
  <c r="E84" i="149"/>
  <c r="D84" i="149"/>
  <c r="C84" i="149"/>
  <c r="B84" i="149"/>
  <c r="AH83" i="149"/>
  <c r="AG83" i="149"/>
  <c r="AF83" i="149"/>
  <c r="AE83" i="149"/>
  <c r="AD83" i="149"/>
  <c r="AC83" i="149"/>
  <c r="AB83" i="149"/>
  <c r="AA83" i="149"/>
  <c r="Z83" i="149"/>
  <c r="Y83" i="149"/>
  <c r="X83" i="149"/>
  <c r="W83" i="149"/>
  <c r="V83" i="149"/>
  <c r="U83" i="149"/>
  <c r="T83" i="149"/>
  <c r="S83" i="149"/>
  <c r="R83" i="149"/>
  <c r="Q83" i="149"/>
  <c r="P83" i="149"/>
  <c r="O83" i="149"/>
  <c r="N83" i="149"/>
  <c r="M83" i="149"/>
  <c r="L83" i="149"/>
  <c r="K83" i="149"/>
  <c r="J83" i="149"/>
  <c r="I83" i="149"/>
  <c r="H83" i="149"/>
  <c r="G83" i="149"/>
  <c r="F83" i="149"/>
  <c r="E83" i="149"/>
  <c r="D83" i="149"/>
  <c r="C83" i="149"/>
  <c r="B83" i="149"/>
  <c r="AH82" i="149"/>
  <c r="AG82" i="149"/>
  <c r="AF82" i="149"/>
  <c r="AE82" i="149"/>
  <c r="AD82" i="149"/>
  <c r="AC82" i="149"/>
  <c r="AB82" i="149"/>
  <c r="AA82" i="149"/>
  <c r="Z82" i="149"/>
  <c r="Y82" i="149"/>
  <c r="X82" i="149"/>
  <c r="W82" i="149"/>
  <c r="V82" i="149"/>
  <c r="U82" i="149"/>
  <c r="T82" i="149"/>
  <c r="S82" i="149"/>
  <c r="R82" i="149"/>
  <c r="Q82" i="149"/>
  <c r="P82" i="149"/>
  <c r="O82" i="149"/>
  <c r="N82" i="149"/>
  <c r="M82" i="149"/>
  <c r="L82" i="149"/>
  <c r="K82" i="149"/>
  <c r="J82" i="149"/>
  <c r="I82" i="149"/>
  <c r="H82" i="149"/>
  <c r="G82" i="149"/>
  <c r="F82" i="149"/>
  <c r="E82" i="149"/>
  <c r="D82" i="149"/>
  <c r="C82" i="149"/>
  <c r="B82" i="149"/>
  <c r="AH81" i="149"/>
  <c r="AG81" i="149"/>
  <c r="AF81" i="149"/>
  <c r="Q81" i="149"/>
  <c r="P81" i="149"/>
  <c r="O81" i="149"/>
  <c r="N81" i="149"/>
  <c r="M81" i="149"/>
  <c r="L81" i="149"/>
  <c r="K81" i="149"/>
  <c r="J81" i="149"/>
  <c r="I81" i="149"/>
  <c r="H81" i="149"/>
  <c r="G81" i="149"/>
  <c r="F81" i="149"/>
  <c r="E81" i="149"/>
  <c r="D81" i="149"/>
  <c r="C81" i="149"/>
  <c r="B81" i="149"/>
  <c r="A81" i="149"/>
  <c r="AH80" i="149"/>
  <c r="AG80" i="149"/>
  <c r="AF80" i="149"/>
  <c r="AE80" i="149"/>
  <c r="AD80" i="149"/>
  <c r="AC80" i="149"/>
  <c r="AB80" i="149"/>
  <c r="AA80" i="149"/>
  <c r="Z80" i="149"/>
  <c r="Y80" i="149"/>
  <c r="X80" i="149"/>
  <c r="W80" i="149"/>
  <c r="V80" i="149"/>
  <c r="U80" i="149"/>
  <c r="T80" i="149"/>
  <c r="S80" i="149"/>
  <c r="R80" i="149"/>
  <c r="Q80" i="149"/>
  <c r="P80" i="149"/>
  <c r="O80" i="149"/>
  <c r="N80" i="149"/>
  <c r="M80" i="149"/>
  <c r="L80" i="149"/>
  <c r="K80" i="149"/>
  <c r="J80" i="149"/>
  <c r="I80" i="149"/>
  <c r="H80" i="149"/>
  <c r="G80" i="149"/>
  <c r="F80" i="149"/>
  <c r="E80" i="149"/>
  <c r="D80" i="149"/>
  <c r="C80" i="149"/>
  <c r="B80" i="149"/>
  <c r="AH79" i="149"/>
  <c r="AG79" i="149"/>
  <c r="AF79" i="149"/>
  <c r="AE79" i="149"/>
  <c r="AD79" i="149"/>
  <c r="AC79" i="149"/>
  <c r="AB79" i="149"/>
  <c r="AA79" i="149"/>
  <c r="Z79" i="149"/>
  <c r="Y79" i="149"/>
  <c r="X79" i="149"/>
  <c r="W79" i="149"/>
  <c r="V79" i="149"/>
  <c r="U79" i="149"/>
  <c r="T79" i="149"/>
  <c r="S79" i="149"/>
  <c r="R79" i="149"/>
  <c r="Q79" i="149"/>
  <c r="P79" i="149"/>
  <c r="O79" i="149"/>
  <c r="N79" i="149"/>
  <c r="M79" i="149"/>
  <c r="L79" i="149"/>
  <c r="K79" i="149"/>
  <c r="J79" i="149"/>
  <c r="I79" i="149"/>
  <c r="H79" i="149"/>
  <c r="G79" i="149"/>
  <c r="F79" i="149"/>
  <c r="E79" i="149"/>
  <c r="D79" i="149"/>
  <c r="C79" i="149"/>
  <c r="B79" i="149"/>
  <c r="AH78" i="149"/>
  <c r="AG78" i="149"/>
  <c r="AF78" i="149"/>
  <c r="AE78" i="149"/>
  <c r="AD78" i="149"/>
  <c r="AC78" i="149"/>
  <c r="AB78" i="149"/>
  <c r="AA78" i="149"/>
  <c r="Z78" i="149"/>
  <c r="Y78" i="149"/>
  <c r="X78" i="149"/>
  <c r="W78" i="149"/>
  <c r="V78" i="149"/>
  <c r="U78" i="149"/>
  <c r="T78" i="149"/>
  <c r="S78" i="149"/>
  <c r="R78" i="149"/>
  <c r="Q78" i="149"/>
  <c r="P78" i="149"/>
  <c r="O78" i="149"/>
  <c r="N78" i="149"/>
  <c r="M78" i="149"/>
  <c r="L78" i="149"/>
  <c r="K78" i="149"/>
  <c r="J78" i="149"/>
  <c r="I78" i="149"/>
  <c r="H78" i="149"/>
  <c r="G78" i="149"/>
  <c r="F78" i="149"/>
  <c r="E78" i="149"/>
  <c r="D78" i="149"/>
  <c r="C78" i="149"/>
  <c r="B78" i="149"/>
  <c r="AH77" i="149"/>
  <c r="AG77" i="149"/>
  <c r="AF77" i="149"/>
  <c r="AE77" i="149"/>
  <c r="AD77" i="149"/>
  <c r="AC77" i="149"/>
  <c r="AB77" i="149"/>
  <c r="AA77" i="149"/>
  <c r="Z77" i="149"/>
  <c r="Y77" i="149"/>
  <c r="X77" i="149"/>
  <c r="W77" i="149"/>
  <c r="V77" i="149"/>
  <c r="U77" i="149"/>
  <c r="T77" i="149"/>
  <c r="S77" i="149"/>
  <c r="R77" i="149"/>
  <c r="Q77" i="149"/>
  <c r="P77" i="149"/>
  <c r="O77" i="149"/>
  <c r="N77" i="149"/>
  <c r="M77" i="149"/>
  <c r="L77" i="149"/>
  <c r="K77" i="149"/>
  <c r="J77" i="149"/>
  <c r="I77" i="149"/>
  <c r="H77" i="149"/>
  <c r="G77" i="149"/>
  <c r="F77" i="149"/>
  <c r="E77" i="149"/>
  <c r="D77" i="149"/>
  <c r="C77" i="149"/>
  <c r="B77" i="149"/>
  <c r="AH76" i="149"/>
  <c r="AG76" i="149"/>
  <c r="AF76" i="149"/>
  <c r="AE76" i="149"/>
  <c r="AD76" i="149"/>
  <c r="AC76" i="149"/>
  <c r="AB76" i="149"/>
  <c r="AA76" i="149"/>
  <c r="Z76" i="149"/>
  <c r="Y76" i="149"/>
  <c r="X76" i="149"/>
  <c r="W76" i="149"/>
  <c r="V76" i="149"/>
  <c r="U76" i="149"/>
  <c r="T76" i="149"/>
  <c r="S76" i="149"/>
  <c r="R76" i="149"/>
  <c r="Q76" i="149"/>
  <c r="P76" i="149"/>
  <c r="O76" i="149"/>
  <c r="N76" i="149"/>
  <c r="M76" i="149"/>
  <c r="L76" i="149"/>
  <c r="K76" i="149"/>
  <c r="J76" i="149"/>
  <c r="I76" i="149"/>
  <c r="H76" i="149"/>
  <c r="G76" i="149"/>
  <c r="F76" i="149"/>
  <c r="E76" i="149"/>
  <c r="D76" i="149"/>
  <c r="C76" i="149"/>
  <c r="B76" i="149"/>
  <c r="AH75" i="149"/>
  <c r="AG75" i="149"/>
  <c r="AF75" i="149"/>
  <c r="AE75" i="149"/>
  <c r="AD75" i="149"/>
  <c r="AC75" i="149"/>
  <c r="AB75" i="149"/>
  <c r="AA75" i="149"/>
  <c r="Z75" i="149"/>
  <c r="Y75" i="149"/>
  <c r="X75" i="149"/>
  <c r="W75" i="149"/>
  <c r="V75" i="149"/>
  <c r="U75" i="149"/>
  <c r="T75" i="149"/>
  <c r="S75" i="149"/>
  <c r="R75" i="149"/>
  <c r="Q75" i="149"/>
  <c r="P75" i="149"/>
  <c r="O75" i="149"/>
  <c r="N75" i="149"/>
  <c r="M75" i="149"/>
  <c r="L75" i="149"/>
  <c r="K75" i="149"/>
  <c r="J75" i="149"/>
  <c r="I75" i="149"/>
  <c r="H75" i="149"/>
  <c r="G75" i="149"/>
  <c r="F75" i="149"/>
  <c r="E75" i="149"/>
  <c r="D75" i="149"/>
  <c r="C75" i="149"/>
  <c r="B75" i="149"/>
  <c r="AH74" i="149"/>
  <c r="AG74" i="149"/>
  <c r="AF74" i="149"/>
  <c r="AE74" i="149"/>
  <c r="AD74" i="149"/>
  <c r="AC74" i="149"/>
  <c r="AB74" i="149"/>
  <c r="AA74" i="149"/>
  <c r="Z74" i="149"/>
  <c r="Y74" i="149"/>
  <c r="X74" i="149"/>
  <c r="W74" i="149"/>
  <c r="V74" i="149"/>
  <c r="U74" i="149"/>
  <c r="T74" i="149"/>
  <c r="S74" i="149"/>
  <c r="R74" i="149"/>
  <c r="Q74" i="149"/>
  <c r="P74" i="149"/>
  <c r="O74" i="149"/>
  <c r="N74" i="149"/>
  <c r="M74" i="149"/>
  <c r="L74" i="149"/>
  <c r="K74" i="149"/>
  <c r="J74" i="149"/>
  <c r="I74" i="149"/>
  <c r="H74" i="149"/>
  <c r="G74" i="149"/>
  <c r="F74" i="149"/>
  <c r="E74" i="149"/>
  <c r="D74" i="149"/>
  <c r="C74" i="149"/>
  <c r="B74" i="149"/>
  <c r="AH73" i="149"/>
  <c r="AG73" i="149"/>
  <c r="AF73" i="149"/>
  <c r="AE73" i="149"/>
  <c r="AD73" i="149"/>
  <c r="AC73" i="149"/>
  <c r="AB73" i="149"/>
  <c r="AA73" i="149"/>
  <c r="Z73" i="149"/>
  <c r="Y73" i="149"/>
  <c r="X73" i="149"/>
  <c r="W73" i="149"/>
  <c r="V73" i="149"/>
  <c r="U73" i="149"/>
  <c r="T73" i="149"/>
  <c r="S73" i="149"/>
  <c r="R73" i="149"/>
  <c r="Q73" i="149"/>
  <c r="P73" i="149"/>
  <c r="O73" i="149"/>
  <c r="N73" i="149"/>
  <c r="M73" i="149"/>
  <c r="L73" i="149"/>
  <c r="K73" i="149"/>
  <c r="J73" i="149"/>
  <c r="I73" i="149"/>
  <c r="H73" i="149"/>
  <c r="G73" i="149"/>
  <c r="F73" i="149"/>
  <c r="E73" i="149"/>
  <c r="D73" i="149"/>
  <c r="C73" i="149"/>
  <c r="B73" i="149"/>
  <c r="AH72" i="149"/>
  <c r="AG72" i="149"/>
  <c r="AF72" i="149"/>
  <c r="AE72" i="149"/>
  <c r="AE92" i="149"/>
  <c r="AD72" i="149"/>
  <c r="AC72" i="149"/>
  <c r="AB72" i="149"/>
  <c r="AA72" i="149"/>
  <c r="Z72" i="149"/>
  <c r="Y72" i="149"/>
  <c r="X72" i="149"/>
  <c r="W72" i="149"/>
  <c r="V72" i="149"/>
  <c r="U72" i="149"/>
  <c r="T72" i="149"/>
  <c r="S72" i="149"/>
  <c r="R72" i="149"/>
  <c r="Q72" i="149"/>
  <c r="P72" i="149"/>
  <c r="O72" i="149"/>
  <c r="N72" i="149"/>
  <c r="M72" i="149"/>
  <c r="L72" i="149"/>
  <c r="K72" i="149"/>
  <c r="J72" i="149"/>
  <c r="I72" i="149"/>
  <c r="H72" i="149"/>
  <c r="G72" i="149"/>
  <c r="F72" i="149"/>
  <c r="E72" i="149"/>
  <c r="D72" i="149"/>
  <c r="C72" i="149"/>
  <c r="B72" i="149"/>
  <c r="AH71" i="149"/>
  <c r="AG71" i="149"/>
  <c r="AF71" i="149"/>
  <c r="AE71" i="149"/>
  <c r="AD71" i="149"/>
  <c r="AC71" i="149"/>
  <c r="AB71" i="149"/>
  <c r="AA71" i="149"/>
  <c r="Z71" i="149"/>
  <c r="Y71" i="149"/>
  <c r="X71" i="149"/>
  <c r="W71" i="149"/>
  <c r="V71" i="149"/>
  <c r="U71" i="149"/>
  <c r="T71" i="149"/>
  <c r="S71" i="149"/>
  <c r="R71" i="149"/>
  <c r="Q71" i="149"/>
  <c r="P71" i="149"/>
  <c r="O71" i="149"/>
  <c r="N71" i="149"/>
  <c r="M71" i="149"/>
  <c r="L71" i="149"/>
  <c r="K71" i="149"/>
  <c r="J71" i="149"/>
  <c r="I71" i="149"/>
  <c r="H71" i="149"/>
  <c r="G71" i="149"/>
  <c r="F71" i="149"/>
  <c r="E71" i="149"/>
  <c r="D71" i="149"/>
  <c r="C71" i="149"/>
  <c r="B71" i="149"/>
  <c r="AH70" i="149"/>
  <c r="AG70" i="149"/>
  <c r="AF70" i="149"/>
  <c r="AE70" i="149"/>
  <c r="AD70" i="149"/>
  <c r="AC70" i="149"/>
  <c r="AB70" i="149"/>
  <c r="AA70" i="149"/>
  <c r="Z70" i="149"/>
  <c r="Y70" i="149"/>
  <c r="X70" i="149"/>
  <c r="W70" i="149"/>
  <c r="V70" i="149"/>
  <c r="U70" i="149"/>
  <c r="T70" i="149"/>
  <c r="S70" i="149"/>
  <c r="R70" i="149"/>
  <c r="Q70" i="149"/>
  <c r="P70" i="149"/>
  <c r="O70" i="149"/>
  <c r="N70" i="149"/>
  <c r="M70" i="149"/>
  <c r="L70" i="149"/>
  <c r="K70" i="149"/>
  <c r="J70" i="149"/>
  <c r="I70" i="149"/>
  <c r="H70" i="149"/>
  <c r="AI70" i="149"/>
  <c r="G70" i="149"/>
  <c r="F70" i="149"/>
  <c r="E70" i="149"/>
  <c r="D70" i="149"/>
  <c r="C70" i="149"/>
  <c r="B70" i="149"/>
  <c r="AH69" i="149"/>
  <c r="AG69" i="149"/>
  <c r="AF69" i="149"/>
  <c r="AE69" i="149"/>
  <c r="AD69" i="149"/>
  <c r="AC69" i="149"/>
  <c r="AB69" i="149"/>
  <c r="AA69" i="149"/>
  <c r="Z69" i="149"/>
  <c r="Y69" i="149"/>
  <c r="X69" i="149"/>
  <c r="W69" i="149"/>
  <c r="V69" i="149"/>
  <c r="U69" i="149"/>
  <c r="T69" i="149"/>
  <c r="S69" i="149"/>
  <c r="R69" i="149"/>
  <c r="Q69" i="149"/>
  <c r="P69" i="149"/>
  <c r="O69" i="149"/>
  <c r="N69" i="149"/>
  <c r="M69" i="149"/>
  <c r="L69" i="149"/>
  <c r="K69" i="149"/>
  <c r="J69" i="149"/>
  <c r="I69" i="149"/>
  <c r="H69" i="149"/>
  <c r="G69" i="149"/>
  <c r="F69" i="149"/>
  <c r="E69" i="149"/>
  <c r="D69" i="149"/>
  <c r="C69" i="149"/>
  <c r="AI69" i="149"/>
  <c r="B69" i="149"/>
  <c r="AH68" i="149"/>
  <c r="AG68" i="149"/>
  <c r="AF68" i="149"/>
  <c r="AE68" i="149"/>
  <c r="AD68" i="149"/>
  <c r="AC68" i="149"/>
  <c r="AB68" i="149"/>
  <c r="AA68" i="149"/>
  <c r="Z68" i="149"/>
  <c r="Y68" i="149"/>
  <c r="X68" i="149"/>
  <c r="W68" i="149"/>
  <c r="V68" i="149"/>
  <c r="U68" i="149"/>
  <c r="T68" i="149"/>
  <c r="S68" i="149"/>
  <c r="R68" i="149"/>
  <c r="Q68" i="149"/>
  <c r="P68" i="149"/>
  <c r="O68" i="149"/>
  <c r="AI68" i="149"/>
  <c r="N68" i="149"/>
  <c r="M68" i="149"/>
  <c r="L68" i="149"/>
  <c r="K68" i="149"/>
  <c r="J68" i="149"/>
  <c r="I68" i="149"/>
  <c r="H68" i="149"/>
  <c r="G68" i="149"/>
  <c r="F68" i="149"/>
  <c r="E68" i="149"/>
  <c r="D68" i="149"/>
  <c r="C68" i="149"/>
  <c r="B68" i="149"/>
  <c r="AH67" i="149"/>
  <c r="AG67" i="149"/>
  <c r="AF67" i="149"/>
  <c r="AE67" i="149"/>
  <c r="AD67" i="149"/>
  <c r="AC67" i="149"/>
  <c r="AB67" i="149"/>
  <c r="AA67" i="149"/>
  <c r="Z67" i="149"/>
  <c r="Y67" i="149"/>
  <c r="X67" i="149"/>
  <c r="W67" i="149"/>
  <c r="V67" i="149"/>
  <c r="U67" i="149"/>
  <c r="T67" i="149"/>
  <c r="S67" i="149"/>
  <c r="R67" i="149"/>
  <c r="Q67" i="149"/>
  <c r="P67" i="149"/>
  <c r="O67" i="149"/>
  <c r="N67" i="149"/>
  <c r="M67" i="149"/>
  <c r="L67" i="149"/>
  <c r="K67" i="149"/>
  <c r="J67" i="149"/>
  <c r="I67" i="149"/>
  <c r="H67" i="149"/>
  <c r="G67" i="149"/>
  <c r="F67" i="149"/>
  <c r="E67" i="149"/>
  <c r="D67" i="149"/>
  <c r="C67" i="149"/>
  <c r="B67" i="149"/>
  <c r="AH66" i="149"/>
  <c r="AG66" i="149"/>
  <c r="AF66" i="149"/>
  <c r="AE66" i="149"/>
  <c r="AD66" i="149"/>
  <c r="AC66" i="149"/>
  <c r="AB66" i="149"/>
  <c r="AA66" i="149"/>
  <c r="Z66" i="149"/>
  <c r="Y66" i="149"/>
  <c r="X66" i="149"/>
  <c r="W66" i="149"/>
  <c r="V66" i="149"/>
  <c r="U66" i="149"/>
  <c r="T66" i="149"/>
  <c r="S66" i="149"/>
  <c r="R66" i="149"/>
  <c r="Q66" i="149"/>
  <c r="P66" i="149"/>
  <c r="O66" i="149"/>
  <c r="AI66" i="149"/>
  <c r="N66" i="149"/>
  <c r="M66" i="149"/>
  <c r="L66" i="149"/>
  <c r="K66" i="149"/>
  <c r="J66" i="149"/>
  <c r="I66" i="149"/>
  <c r="H66" i="149"/>
  <c r="G66" i="149"/>
  <c r="F66" i="149"/>
  <c r="E66" i="149"/>
  <c r="D66" i="149"/>
  <c r="C66" i="149"/>
  <c r="B66" i="149"/>
  <c r="AH65" i="149"/>
  <c r="AG65" i="149"/>
  <c r="AF65" i="149"/>
  <c r="AE65" i="149"/>
  <c r="AD65" i="149"/>
  <c r="AC65" i="149"/>
  <c r="AB65" i="149"/>
  <c r="AA65" i="149"/>
  <c r="Z65" i="149"/>
  <c r="Y65" i="149"/>
  <c r="X65" i="149"/>
  <c r="W65" i="149"/>
  <c r="V65" i="149"/>
  <c r="U65" i="149"/>
  <c r="T65" i="149"/>
  <c r="S65" i="149"/>
  <c r="R65" i="149"/>
  <c r="Q65" i="149"/>
  <c r="P65" i="149"/>
  <c r="O65" i="149"/>
  <c r="N65" i="149"/>
  <c r="N92" i="149"/>
  <c r="M65" i="149"/>
  <c r="L65" i="149"/>
  <c r="K65" i="149"/>
  <c r="J65" i="149"/>
  <c r="I65" i="149"/>
  <c r="H65" i="149"/>
  <c r="G65" i="149"/>
  <c r="F65" i="149"/>
  <c r="E65" i="149"/>
  <c r="D65" i="149"/>
  <c r="C65" i="149"/>
  <c r="B65" i="149"/>
  <c r="AH64" i="149"/>
  <c r="AG64" i="149"/>
  <c r="AF64" i="149"/>
  <c r="AE64" i="149"/>
  <c r="AD64" i="149"/>
  <c r="AC64" i="149"/>
  <c r="AB64" i="149"/>
  <c r="AA64" i="149"/>
  <c r="Z64" i="149"/>
  <c r="Y64" i="149"/>
  <c r="X64" i="149"/>
  <c r="W64" i="149"/>
  <c r="V64" i="149"/>
  <c r="U64" i="149"/>
  <c r="T64" i="149"/>
  <c r="S64" i="149"/>
  <c r="R64" i="149"/>
  <c r="Q64" i="149"/>
  <c r="P64" i="149"/>
  <c r="O64" i="149"/>
  <c r="N64" i="149"/>
  <c r="M64" i="149"/>
  <c r="M92" i="149"/>
  <c r="L64" i="149"/>
  <c r="K64" i="149"/>
  <c r="J64" i="149"/>
  <c r="I64" i="149"/>
  <c r="H64" i="149"/>
  <c r="G64" i="149"/>
  <c r="F64" i="149"/>
  <c r="E64" i="149"/>
  <c r="D64" i="149"/>
  <c r="C64" i="149"/>
  <c r="B64" i="149"/>
  <c r="AH63" i="149"/>
  <c r="AG63" i="149"/>
  <c r="AF63" i="149"/>
  <c r="AE63" i="149"/>
  <c r="AD63" i="149"/>
  <c r="AC63" i="149"/>
  <c r="AB63" i="149"/>
  <c r="AA63" i="149"/>
  <c r="Z63" i="149"/>
  <c r="Y63" i="149"/>
  <c r="X63" i="149"/>
  <c r="W63" i="149"/>
  <c r="V63" i="149"/>
  <c r="U63" i="149"/>
  <c r="T63" i="149"/>
  <c r="S63" i="149"/>
  <c r="R63" i="149"/>
  <c r="Q63" i="149"/>
  <c r="P63" i="149"/>
  <c r="O63" i="149"/>
  <c r="N63" i="149"/>
  <c r="M63" i="149"/>
  <c r="L63" i="149"/>
  <c r="K63" i="149"/>
  <c r="J63" i="149"/>
  <c r="I63" i="149"/>
  <c r="H63" i="149"/>
  <c r="G63" i="149"/>
  <c r="F63" i="149"/>
  <c r="E63" i="149"/>
  <c r="D63" i="149"/>
  <c r="C63" i="149"/>
  <c r="B63" i="149"/>
  <c r="AH62" i="149"/>
  <c r="AG62" i="149"/>
  <c r="AF62" i="149"/>
  <c r="AE62" i="149"/>
  <c r="AD62" i="149"/>
  <c r="AD92" i="149"/>
  <c r="AC62" i="149"/>
  <c r="AB62" i="149"/>
  <c r="AA62" i="149"/>
  <c r="Z62" i="149"/>
  <c r="Y62" i="149"/>
  <c r="X62" i="149"/>
  <c r="W62" i="149"/>
  <c r="V62" i="149"/>
  <c r="U62" i="149"/>
  <c r="U92" i="149"/>
  <c r="T62" i="149"/>
  <c r="S62" i="149"/>
  <c r="R62" i="149"/>
  <c r="Q62" i="149"/>
  <c r="P62" i="149"/>
  <c r="O62" i="149"/>
  <c r="N62" i="149"/>
  <c r="M62" i="149"/>
  <c r="L62" i="149"/>
  <c r="K62" i="149"/>
  <c r="J62" i="149"/>
  <c r="J92" i="149"/>
  <c r="I62" i="149"/>
  <c r="H62" i="149"/>
  <c r="G62" i="149"/>
  <c r="F62" i="149"/>
  <c r="E62" i="149"/>
  <c r="D62" i="149"/>
  <c r="D92" i="149"/>
  <c r="C62" i="149"/>
  <c r="B62" i="149"/>
  <c r="B58" i="149"/>
  <c r="L55" i="149"/>
  <c r="AD46" i="149"/>
  <c r="AH42" i="149"/>
  <c r="AG42" i="149"/>
  <c r="AF42" i="149"/>
  <c r="AE42" i="149"/>
  <c r="AD42" i="149"/>
  <c r="AC42" i="149"/>
  <c r="AB42" i="149"/>
  <c r="AA42" i="149"/>
  <c r="Z42" i="149"/>
  <c r="Y42" i="149"/>
  <c r="X42" i="149"/>
  <c r="W42" i="149"/>
  <c r="V42" i="149"/>
  <c r="U42" i="149"/>
  <c r="T42" i="149"/>
  <c r="S42" i="149"/>
  <c r="R42" i="149"/>
  <c r="Q42" i="149"/>
  <c r="P42" i="149"/>
  <c r="O42" i="149"/>
  <c r="N42" i="149"/>
  <c r="M42" i="149"/>
  <c r="L42" i="149"/>
  <c r="K42" i="149"/>
  <c r="J42" i="149"/>
  <c r="I42" i="149"/>
  <c r="H42" i="149"/>
  <c r="G42" i="149"/>
  <c r="F42" i="149"/>
  <c r="E42" i="149"/>
  <c r="D42" i="149"/>
  <c r="C42" i="149"/>
  <c r="B42" i="149"/>
  <c r="AI41" i="149"/>
  <c r="AI40" i="149"/>
  <c r="A40" i="149"/>
  <c r="A91" i="149"/>
  <c r="AI39" i="149"/>
  <c r="A39" i="149"/>
  <c r="AI38" i="149"/>
  <c r="A38" i="149"/>
  <c r="AI37" i="149"/>
  <c r="A37" i="149"/>
  <c r="A88" i="149"/>
  <c r="AI36" i="149"/>
  <c r="A36" i="149"/>
  <c r="AI35" i="149"/>
  <c r="A35" i="149"/>
  <c r="AI34" i="149"/>
  <c r="A34" i="149"/>
  <c r="A85" i="149"/>
  <c r="AI33" i="149"/>
  <c r="A33" i="149"/>
  <c r="A84" i="149"/>
  <c r="AI32" i="149"/>
  <c r="A32" i="149"/>
  <c r="A83" i="149"/>
  <c r="AI31" i="149"/>
  <c r="A31" i="149"/>
  <c r="A82" i="149"/>
  <c r="AI30" i="149"/>
  <c r="A30" i="149"/>
  <c r="AI29" i="149"/>
  <c r="A29" i="149"/>
  <c r="A80" i="149"/>
  <c r="AI28" i="149"/>
  <c r="A28" i="149"/>
  <c r="A79" i="149"/>
  <c r="AI27" i="149"/>
  <c r="A27" i="149"/>
  <c r="A78" i="149"/>
  <c r="AI26" i="149"/>
  <c r="A26" i="149"/>
  <c r="A77" i="149"/>
  <c r="AI25" i="149"/>
  <c r="A25" i="149"/>
  <c r="A76" i="149"/>
  <c r="AI24" i="149"/>
  <c r="A24" i="149"/>
  <c r="A75" i="149"/>
  <c r="AI23" i="149"/>
  <c r="A23" i="149"/>
  <c r="A74" i="149"/>
  <c r="AI22" i="149"/>
  <c r="A22" i="149"/>
  <c r="A73" i="149"/>
  <c r="AI21" i="149"/>
  <c r="A21" i="149"/>
  <c r="A72" i="149"/>
  <c r="AI20" i="149"/>
  <c r="A20" i="149"/>
  <c r="A71" i="149"/>
  <c r="AI19" i="149"/>
  <c r="A19" i="149"/>
  <c r="A70" i="149" s="1"/>
  <c r="AI18" i="149"/>
  <c r="A18" i="149"/>
  <c r="A69" i="149" s="1"/>
  <c r="AI17" i="149"/>
  <c r="A17" i="149"/>
  <c r="A68" i="149"/>
  <c r="AI16" i="149"/>
  <c r="A16" i="149"/>
  <c r="A67" i="149"/>
  <c r="AI15" i="149"/>
  <c r="A15" i="149"/>
  <c r="A66" i="149"/>
  <c r="AI14" i="149"/>
  <c r="A14" i="149"/>
  <c r="A65" i="149"/>
  <c r="AI13" i="149"/>
  <c r="A13" i="149"/>
  <c r="A64" i="149"/>
  <c r="AI12" i="149"/>
  <c r="A12" i="149"/>
  <c r="A63" i="149"/>
  <c r="AI11" i="149"/>
  <c r="AI42" i="149"/>
  <c r="A11" i="149"/>
  <c r="A62" i="149"/>
  <c r="A10" i="149"/>
  <c r="A61" i="149"/>
  <c r="B7" i="149"/>
  <c r="B8" i="149"/>
  <c r="B47" i="149"/>
  <c r="L4" i="149"/>
  <c r="D3" i="149"/>
  <c r="D54" i="149"/>
  <c r="K3" i="148"/>
  <c r="D2" i="148"/>
  <c r="AH91" i="147"/>
  <c r="AG91" i="147"/>
  <c r="AF91" i="147"/>
  <c r="AE91" i="147"/>
  <c r="AD91" i="147"/>
  <c r="AC91" i="147"/>
  <c r="AB91" i="147"/>
  <c r="AA91" i="147"/>
  <c r="Z91" i="147"/>
  <c r="Y91" i="147"/>
  <c r="X91" i="147"/>
  <c r="W91" i="147"/>
  <c r="V91" i="147"/>
  <c r="U91" i="147"/>
  <c r="T91" i="147"/>
  <c r="S91" i="147"/>
  <c r="R91" i="147"/>
  <c r="Q91" i="147"/>
  <c r="P91" i="147"/>
  <c r="O91" i="147"/>
  <c r="N91" i="147"/>
  <c r="M91" i="147"/>
  <c r="AI91" i="147"/>
  <c r="L91" i="147"/>
  <c r="K91" i="147"/>
  <c r="J91" i="147"/>
  <c r="I91" i="147"/>
  <c r="H91" i="147"/>
  <c r="G91" i="147"/>
  <c r="F91" i="147"/>
  <c r="E91" i="147"/>
  <c r="D91" i="147"/>
  <c r="C91" i="147"/>
  <c r="B91" i="147"/>
  <c r="AH90" i="147"/>
  <c r="AG90" i="147"/>
  <c r="AF90" i="147"/>
  <c r="AE90" i="147"/>
  <c r="AD90" i="147"/>
  <c r="AC90" i="147"/>
  <c r="AB90" i="147"/>
  <c r="AA90" i="147"/>
  <c r="Z90" i="147"/>
  <c r="Y90" i="147"/>
  <c r="X90" i="147"/>
  <c r="W90" i="147"/>
  <c r="V90" i="147"/>
  <c r="U90" i="147"/>
  <c r="T90" i="147"/>
  <c r="S90" i="147"/>
  <c r="R90" i="147"/>
  <c r="Q90" i="147"/>
  <c r="P90" i="147"/>
  <c r="O90" i="147"/>
  <c r="AI90" i="147"/>
  <c r="N90" i="147"/>
  <c r="M90" i="147"/>
  <c r="L90" i="147"/>
  <c r="K90" i="147"/>
  <c r="J90" i="147"/>
  <c r="I90" i="147"/>
  <c r="H90" i="147"/>
  <c r="G90" i="147"/>
  <c r="F90" i="147"/>
  <c r="E90" i="147"/>
  <c r="D90" i="147"/>
  <c r="C90" i="147"/>
  <c r="B90" i="147"/>
  <c r="AH89" i="147"/>
  <c r="AG89" i="147"/>
  <c r="AF89" i="147"/>
  <c r="AE89" i="147"/>
  <c r="AD89" i="147"/>
  <c r="AC89" i="147"/>
  <c r="AB89" i="147"/>
  <c r="AA89" i="147"/>
  <c r="Z89" i="147"/>
  <c r="Y89" i="147"/>
  <c r="X89" i="147"/>
  <c r="W89" i="147"/>
  <c r="V89" i="147"/>
  <c r="U89" i="147"/>
  <c r="T89" i="147"/>
  <c r="S89" i="147"/>
  <c r="R89" i="147"/>
  <c r="Q89" i="147"/>
  <c r="P89" i="147"/>
  <c r="O89" i="147"/>
  <c r="N89" i="147"/>
  <c r="M89" i="147"/>
  <c r="L89" i="147"/>
  <c r="K89" i="147"/>
  <c r="J89" i="147"/>
  <c r="I89" i="147"/>
  <c r="H89" i="147"/>
  <c r="G89" i="147"/>
  <c r="F89" i="147"/>
  <c r="E89" i="147"/>
  <c r="D89" i="147"/>
  <c r="C89" i="147"/>
  <c r="B89" i="147"/>
  <c r="A89" i="147"/>
  <c r="AH88" i="147"/>
  <c r="AG88" i="147"/>
  <c r="AF88" i="147"/>
  <c r="AE88" i="147"/>
  <c r="AD88" i="147"/>
  <c r="AC88" i="147"/>
  <c r="AB88" i="147"/>
  <c r="AA88" i="147"/>
  <c r="Z88" i="147"/>
  <c r="Y88" i="147"/>
  <c r="X88" i="147"/>
  <c r="W88" i="147"/>
  <c r="V88" i="147"/>
  <c r="U88" i="147"/>
  <c r="T88" i="147"/>
  <c r="S88" i="147"/>
  <c r="R88" i="147"/>
  <c r="Q88" i="147"/>
  <c r="P88" i="147"/>
  <c r="O88" i="147"/>
  <c r="N88" i="147"/>
  <c r="M88" i="147"/>
  <c r="L88" i="147"/>
  <c r="K88" i="147"/>
  <c r="J88" i="147"/>
  <c r="I88" i="147"/>
  <c r="H88" i="147"/>
  <c r="G88" i="147"/>
  <c r="F88" i="147"/>
  <c r="E88" i="147"/>
  <c r="D88" i="147"/>
  <c r="C88" i="147"/>
  <c r="B88" i="147"/>
  <c r="AI88" i="147"/>
  <c r="AH87" i="147"/>
  <c r="AG87" i="147"/>
  <c r="AF87" i="147"/>
  <c r="AE87" i="147"/>
  <c r="AD87" i="147"/>
  <c r="AC87" i="147"/>
  <c r="AB87" i="147"/>
  <c r="AA87" i="147"/>
  <c r="Z87" i="147"/>
  <c r="Y87" i="147"/>
  <c r="X87" i="147"/>
  <c r="W87" i="147"/>
  <c r="V87" i="147"/>
  <c r="U87" i="147"/>
  <c r="T87" i="147"/>
  <c r="S87" i="147"/>
  <c r="R87" i="147"/>
  <c r="Q87" i="147"/>
  <c r="P87" i="147"/>
  <c r="O87" i="147"/>
  <c r="N87" i="147"/>
  <c r="M87" i="147"/>
  <c r="L87" i="147"/>
  <c r="K87" i="147"/>
  <c r="J87" i="147"/>
  <c r="I87" i="147"/>
  <c r="H87" i="147"/>
  <c r="G87" i="147"/>
  <c r="F87" i="147"/>
  <c r="E87" i="147"/>
  <c r="D87" i="147"/>
  <c r="C87" i="147"/>
  <c r="B87" i="147"/>
  <c r="AH86" i="147"/>
  <c r="AG86" i="147"/>
  <c r="AF86" i="147"/>
  <c r="AE86" i="147"/>
  <c r="AD86" i="147"/>
  <c r="AC86" i="147"/>
  <c r="AB86" i="147"/>
  <c r="AA86" i="147"/>
  <c r="Z86" i="147"/>
  <c r="Y86" i="147"/>
  <c r="X86" i="147"/>
  <c r="W86" i="147"/>
  <c r="V86" i="147"/>
  <c r="U86" i="147"/>
  <c r="T86" i="147"/>
  <c r="S86" i="147"/>
  <c r="R86" i="147"/>
  <c r="Q86" i="147"/>
  <c r="P86" i="147"/>
  <c r="O86" i="147"/>
  <c r="N86" i="147"/>
  <c r="M86" i="147"/>
  <c r="L86" i="147"/>
  <c r="K86" i="147"/>
  <c r="K92" i="147"/>
  <c r="J86" i="147"/>
  <c r="I86" i="147"/>
  <c r="H86" i="147"/>
  <c r="G86" i="147"/>
  <c r="F86" i="147"/>
  <c r="E86" i="147"/>
  <c r="D86" i="147"/>
  <c r="C86" i="147"/>
  <c r="B86" i="147"/>
  <c r="AH85" i="147"/>
  <c r="AG85" i="147"/>
  <c r="AF85" i="147"/>
  <c r="AE85" i="147"/>
  <c r="AD85" i="147"/>
  <c r="AC85" i="147"/>
  <c r="AB85" i="147"/>
  <c r="AA85" i="147"/>
  <c r="Z85" i="147"/>
  <c r="Y85" i="147"/>
  <c r="X85" i="147"/>
  <c r="W85" i="147"/>
  <c r="V85" i="147"/>
  <c r="U85" i="147"/>
  <c r="T85" i="147"/>
  <c r="S85" i="147"/>
  <c r="R85" i="147"/>
  <c r="Q85" i="147"/>
  <c r="P85" i="147"/>
  <c r="O85" i="147"/>
  <c r="N85" i="147"/>
  <c r="M85" i="147"/>
  <c r="L85" i="147"/>
  <c r="K85" i="147"/>
  <c r="J85" i="147"/>
  <c r="I85" i="147"/>
  <c r="H85" i="147"/>
  <c r="G85" i="147"/>
  <c r="F85" i="147"/>
  <c r="E85" i="147"/>
  <c r="D85" i="147"/>
  <c r="C85" i="147"/>
  <c r="B85" i="147"/>
  <c r="AH84" i="147"/>
  <c r="AG84" i="147"/>
  <c r="AF84" i="147"/>
  <c r="AE84" i="147"/>
  <c r="AD84" i="147"/>
  <c r="AC84" i="147"/>
  <c r="AB84" i="147"/>
  <c r="AA84" i="147"/>
  <c r="Z84" i="147"/>
  <c r="Y84" i="147"/>
  <c r="X84" i="147"/>
  <c r="W84" i="147"/>
  <c r="V84" i="147"/>
  <c r="U84" i="147"/>
  <c r="T84" i="147"/>
  <c r="S84" i="147"/>
  <c r="R84" i="147"/>
  <c r="Q84" i="147"/>
  <c r="P84" i="147"/>
  <c r="O84" i="147"/>
  <c r="N84" i="147"/>
  <c r="M84" i="147"/>
  <c r="L84" i="147"/>
  <c r="K84" i="147"/>
  <c r="J84" i="147"/>
  <c r="I84" i="147"/>
  <c r="H84" i="147"/>
  <c r="G84" i="147"/>
  <c r="F84" i="147"/>
  <c r="E84" i="147"/>
  <c r="D84" i="147"/>
  <c r="C84" i="147"/>
  <c r="AI84" i="147"/>
  <c r="B84" i="147"/>
  <c r="A84" i="147"/>
  <c r="AH83" i="147"/>
  <c r="AG83" i="147"/>
  <c r="AF83" i="147"/>
  <c r="AE83" i="147"/>
  <c r="AD83" i="147"/>
  <c r="AC83" i="147"/>
  <c r="AB83" i="147"/>
  <c r="AA83" i="147"/>
  <c r="Z83" i="147"/>
  <c r="Y83" i="147"/>
  <c r="X83" i="147"/>
  <c r="W83" i="147"/>
  <c r="V83" i="147"/>
  <c r="U83" i="147"/>
  <c r="T83" i="147"/>
  <c r="S83" i="147"/>
  <c r="R83" i="147"/>
  <c r="Q83" i="147"/>
  <c r="P83" i="147"/>
  <c r="O83" i="147"/>
  <c r="N83" i="147"/>
  <c r="M83" i="147"/>
  <c r="L83" i="147"/>
  <c r="K83" i="147"/>
  <c r="J83" i="147"/>
  <c r="I83" i="147"/>
  <c r="H83" i="147"/>
  <c r="G83" i="147"/>
  <c r="F83" i="147"/>
  <c r="E83" i="147"/>
  <c r="D83" i="147"/>
  <c r="C83" i="147"/>
  <c r="B83" i="147"/>
  <c r="A83" i="147"/>
  <c r="AH82" i="147"/>
  <c r="AG82" i="147"/>
  <c r="AF82" i="147"/>
  <c r="AE82" i="147"/>
  <c r="AD82" i="147"/>
  <c r="AC82" i="147"/>
  <c r="AB82" i="147"/>
  <c r="AA82" i="147"/>
  <c r="Z82" i="147"/>
  <c r="Y82" i="147"/>
  <c r="X82" i="147"/>
  <c r="W82" i="147"/>
  <c r="V82" i="147"/>
  <c r="U82" i="147"/>
  <c r="T82" i="147"/>
  <c r="S82" i="147"/>
  <c r="R82" i="147"/>
  <c r="Q82" i="147"/>
  <c r="P82" i="147"/>
  <c r="O82" i="147"/>
  <c r="N82" i="147"/>
  <c r="M82" i="147"/>
  <c r="L82" i="147"/>
  <c r="K82" i="147"/>
  <c r="J82" i="147"/>
  <c r="I82" i="147"/>
  <c r="H82" i="147"/>
  <c r="G82" i="147"/>
  <c r="F82" i="147"/>
  <c r="E82" i="147"/>
  <c r="D82" i="147"/>
  <c r="C82" i="147"/>
  <c r="AI82" i="147"/>
  <c r="B82" i="147"/>
  <c r="AH81" i="147"/>
  <c r="AG81" i="147"/>
  <c r="AF81" i="147"/>
  <c r="Q81" i="147"/>
  <c r="P81" i="147"/>
  <c r="O81" i="147"/>
  <c r="N81" i="147"/>
  <c r="M81" i="147"/>
  <c r="L81" i="147"/>
  <c r="K81" i="147"/>
  <c r="J81" i="147"/>
  <c r="I81" i="147"/>
  <c r="H81" i="147"/>
  <c r="G81" i="147"/>
  <c r="F81" i="147"/>
  <c r="E81" i="147"/>
  <c r="D81" i="147"/>
  <c r="C81" i="147"/>
  <c r="B81" i="147"/>
  <c r="AH80" i="147"/>
  <c r="AG80" i="147"/>
  <c r="AF80" i="147"/>
  <c r="AE80" i="147"/>
  <c r="AD80" i="147"/>
  <c r="AC80" i="147"/>
  <c r="AB80" i="147"/>
  <c r="AA80" i="147"/>
  <c r="Z80" i="147"/>
  <c r="Y80" i="147"/>
  <c r="X80" i="147"/>
  <c r="W80" i="147"/>
  <c r="V80" i="147"/>
  <c r="U80" i="147"/>
  <c r="T80" i="147"/>
  <c r="S80" i="147"/>
  <c r="R80" i="147"/>
  <c r="Q80" i="147"/>
  <c r="P80" i="147"/>
  <c r="O80" i="147"/>
  <c r="N80" i="147"/>
  <c r="M80" i="147"/>
  <c r="L80" i="147"/>
  <c r="K80" i="147"/>
  <c r="J80" i="147"/>
  <c r="I80" i="147"/>
  <c r="H80" i="147"/>
  <c r="G80" i="147"/>
  <c r="F80" i="147"/>
  <c r="E80" i="147"/>
  <c r="D80" i="147"/>
  <c r="C80" i="147"/>
  <c r="B80" i="147"/>
  <c r="AH79" i="147"/>
  <c r="AG79" i="147"/>
  <c r="AF79" i="147"/>
  <c r="AE79" i="147"/>
  <c r="AD79" i="147"/>
  <c r="AC79" i="147"/>
  <c r="AB79" i="147"/>
  <c r="AA79" i="147"/>
  <c r="Z79" i="147"/>
  <c r="Y79" i="147"/>
  <c r="X79" i="147"/>
  <c r="W79" i="147"/>
  <c r="V79" i="147"/>
  <c r="U79" i="147"/>
  <c r="T79" i="147"/>
  <c r="S79" i="147"/>
  <c r="R79" i="147"/>
  <c r="Q79" i="147"/>
  <c r="P79" i="147"/>
  <c r="O79" i="147"/>
  <c r="AI79" i="147"/>
  <c r="N79" i="147"/>
  <c r="M79" i="147"/>
  <c r="L79" i="147"/>
  <c r="K79" i="147"/>
  <c r="J79" i="147"/>
  <c r="I79" i="147"/>
  <c r="H79" i="147"/>
  <c r="G79" i="147"/>
  <c r="F79" i="147"/>
  <c r="E79" i="147"/>
  <c r="D79" i="147"/>
  <c r="C79" i="147"/>
  <c r="B79" i="147"/>
  <c r="AH78" i="147"/>
  <c r="AG78" i="147"/>
  <c r="AF78" i="147"/>
  <c r="AE78" i="147"/>
  <c r="AD78" i="147"/>
  <c r="AC78" i="147"/>
  <c r="AB78" i="147"/>
  <c r="AA78" i="147"/>
  <c r="Z78" i="147"/>
  <c r="Y78" i="147"/>
  <c r="X78" i="147"/>
  <c r="W78" i="147"/>
  <c r="V78" i="147"/>
  <c r="U78" i="147"/>
  <c r="T78" i="147"/>
  <c r="S78" i="147"/>
  <c r="R78" i="147"/>
  <c r="Q78" i="147"/>
  <c r="P78" i="147"/>
  <c r="O78" i="147"/>
  <c r="N78" i="147"/>
  <c r="M78" i="147"/>
  <c r="L78" i="147"/>
  <c r="K78" i="147"/>
  <c r="J78" i="147"/>
  <c r="I78" i="147"/>
  <c r="H78" i="147"/>
  <c r="G78" i="147"/>
  <c r="F78" i="147"/>
  <c r="E78" i="147"/>
  <c r="D78" i="147"/>
  <c r="C78" i="147"/>
  <c r="B78" i="147"/>
  <c r="A78" i="147"/>
  <c r="AH77" i="147"/>
  <c r="AG77" i="147"/>
  <c r="AF77" i="147"/>
  <c r="AE77" i="147"/>
  <c r="AD77" i="147"/>
  <c r="AC77" i="147"/>
  <c r="AB77" i="147"/>
  <c r="AA77" i="147"/>
  <c r="Z77" i="147"/>
  <c r="Y77" i="147"/>
  <c r="X77" i="147"/>
  <c r="W77" i="147"/>
  <c r="V77" i="147"/>
  <c r="U77" i="147"/>
  <c r="T77" i="147"/>
  <c r="S77" i="147"/>
  <c r="R77" i="147"/>
  <c r="Q77" i="147"/>
  <c r="P77" i="147"/>
  <c r="O77" i="147"/>
  <c r="N77" i="147"/>
  <c r="M77" i="147"/>
  <c r="L77" i="147"/>
  <c r="K77" i="147"/>
  <c r="J77" i="147"/>
  <c r="I77" i="147"/>
  <c r="H77" i="147"/>
  <c r="G77" i="147"/>
  <c r="F77" i="147"/>
  <c r="E77" i="147"/>
  <c r="D77" i="147"/>
  <c r="C77" i="147"/>
  <c r="AI77" i="147"/>
  <c r="B77" i="147"/>
  <c r="AH76" i="147"/>
  <c r="AG76" i="147"/>
  <c r="AF76" i="147"/>
  <c r="AE76" i="147"/>
  <c r="AD76" i="147"/>
  <c r="AC76" i="147"/>
  <c r="AB76" i="147"/>
  <c r="AA76" i="147"/>
  <c r="Z76" i="147"/>
  <c r="Y76" i="147"/>
  <c r="X76" i="147"/>
  <c r="W76" i="147"/>
  <c r="V76" i="147"/>
  <c r="U76" i="147"/>
  <c r="T76" i="147"/>
  <c r="S76" i="147"/>
  <c r="R76" i="147"/>
  <c r="Q76" i="147"/>
  <c r="P76" i="147"/>
  <c r="O76" i="147"/>
  <c r="N76" i="147"/>
  <c r="M76" i="147"/>
  <c r="L76" i="147"/>
  <c r="K76" i="147"/>
  <c r="J76" i="147"/>
  <c r="I76" i="147"/>
  <c r="H76" i="147"/>
  <c r="G76" i="147"/>
  <c r="F76" i="147"/>
  <c r="E76" i="147"/>
  <c r="D76" i="147"/>
  <c r="C76" i="147"/>
  <c r="AI76" i="147"/>
  <c r="B76" i="147"/>
  <c r="AH75" i="147"/>
  <c r="AG75" i="147"/>
  <c r="AF75" i="147"/>
  <c r="AE75" i="147"/>
  <c r="AD75" i="147"/>
  <c r="AC75" i="147"/>
  <c r="AB75" i="147"/>
  <c r="AA75" i="147"/>
  <c r="Z75" i="147"/>
  <c r="Y75" i="147"/>
  <c r="X75" i="147"/>
  <c r="W75" i="147"/>
  <c r="V75" i="147"/>
  <c r="U75" i="147"/>
  <c r="T75" i="147"/>
  <c r="S75" i="147"/>
  <c r="R75" i="147"/>
  <c r="Q75" i="147"/>
  <c r="P75" i="147"/>
  <c r="O75" i="147"/>
  <c r="N75" i="147"/>
  <c r="M75" i="147"/>
  <c r="L75" i="147"/>
  <c r="K75" i="147"/>
  <c r="J75" i="147"/>
  <c r="I75" i="147"/>
  <c r="H75" i="147"/>
  <c r="G75" i="147"/>
  <c r="F75" i="147"/>
  <c r="E75" i="147"/>
  <c r="D75" i="147"/>
  <c r="C75" i="147"/>
  <c r="AI75" i="147"/>
  <c r="B75" i="147"/>
  <c r="A75" i="147"/>
  <c r="AH74" i="147"/>
  <c r="AG74" i="147"/>
  <c r="AF74" i="147"/>
  <c r="AE74" i="147"/>
  <c r="AD74" i="147"/>
  <c r="AC74" i="147"/>
  <c r="AB74" i="147"/>
  <c r="AA74" i="147"/>
  <c r="Z74" i="147"/>
  <c r="Y74" i="147"/>
  <c r="X74" i="147"/>
  <c r="W74" i="147"/>
  <c r="V74" i="147"/>
  <c r="U74" i="147"/>
  <c r="T74" i="147"/>
  <c r="S74" i="147"/>
  <c r="R74" i="147"/>
  <c r="Q74" i="147"/>
  <c r="P74" i="147"/>
  <c r="O74" i="147"/>
  <c r="N74" i="147"/>
  <c r="M74" i="147"/>
  <c r="L74" i="147"/>
  <c r="K74" i="147"/>
  <c r="J74" i="147"/>
  <c r="I74" i="147"/>
  <c r="H74" i="147"/>
  <c r="AI74" i="147"/>
  <c r="G74" i="147"/>
  <c r="F74" i="147"/>
  <c r="E74" i="147"/>
  <c r="D74" i="147"/>
  <c r="C74" i="147"/>
  <c r="B74" i="147"/>
  <c r="A74" i="147"/>
  <c r="AH73" i="147"/>
  <c r="AG73" i="147"/>
  <c r="AF73" i="147"/>
  <c r="AE73" i="147"/>
  <c r="AD73" i="147"/>
  <c r="AC73" i="147"/>
  <c r="AB73" i="147"/>
  <c r="AA73" i="147"/>
  <c r="Z73" i="147"/>
  <c r="Y73" i="147"/>
  <c r="X73" i="147"/>
  <c r="W73" i="147"/>
  <c r="V73" i="147"/>
  <c r="U73" i="147"/>
  <c r="T73" i="147"/>
  <c r="S73" i="147"/>
  <c r="R73" i="147"/>
  <c r="Q73" i="147"/>
  <c r="P73" i="147"/>
  <c r="O73" i="147"/>
  <c r="N73" i="147"/>
  <c r="M73" i="147"/>
  <c r="L73" i="147"/>
  <c r="K73" i="147"/>
  <c r="J73" i="147"/>
  <c r="I73" i="147"/>
  <c r="H73" i="147"/>
  <c r="G73" i="147"/>
  <c r="F73" i="147"/>
  <c r="E73" i="147"/>
  <c r="D73" i="147"/>
  <c r="C73" i="147"/>
  <c r="AI73" i="147"/>
  <c r="B73" i="147"/>
  <c r="AH72" i="147"/>
  <c r="AG72" i="147"/>
  <c r="AF72" i="147"/>
  <c r="AE72" i="147"/>
  <c r="AD72" i="147"/>
  <c r="AC72" i="147"/>
  <c r="AB72" i="147"/>
  <c r="AA72" i="147"/>
  <c r="Z72" i="147"/>
  <c r="Y72" i="147"/>
  <c r="X72" i="147"/>
  <c r="W72" i="147"/>
  <c r="V72" i="147"/>
  <c r="U72" i="147"/>
  <c r="T72" i="147"/>
  <c r="S72" i="147"/>
  <c r="R72" i="147"/>
  <c r="Q72" i="147"/>
  <c r="P72" i="147"/>
  <c r="O72" i="147"/>
  <c r="N72" i="147"/>
  <c r="M72" i="147"/>
  <c r="L72" i="147"/>
  <c r="K72" i="147"/>
  <c r="J72" i="147"/>
  <c r="I72" i="147"/>
  <c r="H72" i="147"/>
  <c r="G72" i="147"/>
  <c r="F72" i="147"/>
  <c r="E72" i="147"/>
  <c r="AI72" i="147"/>
  <c r="D72" i="147"/>
  <c r="C72" i="147"/>
  <c r="B72" i="147"/>
  <c r="AH71" i="147"/>
  <c r="AG71" i="147"/>
  <c r="AF71" i="147"/>
  <c r="AE71" i="147"/>
  <c r="AD71" i="147"/>
  <c r="AC71" i="147"/>
  <c r="AB71" i="147"/>
  <c r="AA71" i="147"/>
  <c r="Z71" i="147"/>
  <c r="Y71" i="147"/>
  <c r="X71" i="147"/>
  <c r="W71" i="147"/>
  <c r="V71" i="147"/>
  <c r="U71" i="147"/>
  <c r="T71" i="147"/>
  <c r="S71" i="147"/>
  <c r="R71" i="147"/>
  <c r="Q71" i="147"/>
  <c r="P71" i="147"/>
  <c r="O71" i="147"/>
  <c r="N71" i="147"/>
  <c r="M71" i="147"/>
  <c r="L71" i="147"/>
  <c r="K71" i="147"/>
  <c r="J71" i="147"/>
  <c r="I71" i="147"/>
  <c r="H71" i="147"/>
  <c r="G71" i="147"/>
  <c r="F71" i="147"/>
  <c r="E71" i="147"/>
  <c r="D71" i="147"/>
  <c r="C71" i="147"/>
  <c r="B71" i="147"/>
  <c r="AI71" i="147"/>
  <c r="AH70" i="147"/>
  <c r="AG70" i="147"/>
  <c r="AF70" i="147"/>
  <c r="AE70" i="147"/>
  <c r="AD70" i="147"/>
  <c r="AC70" i="147"/>
  <c r="AB70" i="147"/>
  <c r="AA70" i="147"/>
  <c r="Z70" i="147"/>
  <c r="Y70" i="147"/>
  <c r="X70" i="147"/>
  <c r="W70" i="147"/>
  <c r="V70" i="147"/>
  <c r="U70" i="147"/>
  <c r="T70" i="147"/>
  <c r="S70" i="147"/>
  <c r="R70" i="147"/>
  <c r="Q70" i="147"/>
  <c r="P70" i="147"/>
  <c r="O70" i="147"/>
  <c r="AI70" i="147"/>
  <c r="N70" i="147"/>
  <c r="M70" i="147"/>
  <c r="L70" i="147"/>
  <c r="K70" i="147"/>
  <c r="J70" i="147"/>
  <c r="I70" i="147"/>
  <c r="H70" i="147"/>
  <c r="G70" i="147"/>
  <c r="F70" i="147"/>
  <c r="E70" i="147"/>
  <c r="D70" i="147"/>
  <c r="C70" i="147"/>
  <c r="B70" i="147"/>
  <c r="AH69" i="147"/>
  <c r="AG69" i="147"/>
  <c r="AF69" i="147"/>
  <c r="AF92" i="147"/>
  <c r="AE69" i="147"/>
  <c r="AD69" i="147"/>
  <c r="AC69" i="147"/>
  <c r="AB69" i="147"/>
  <c r="AA69" i="147"/>
  <c r="Z69" i="147"/>
  <c r="Y69" i="147"/>
  <c r="X69" i="147"/>
  <c r="W69" i="147"/>
  <c r="V69" i="147"/>
  <c r="U69" i="147"/>
  <c r="T69" i="147"/>
  <c r="S69" i="147"/>
  <c r="R69" i="147"/>
  <c r="Q69" i="147"/>
  <c r="P69" i="147"/>
  <c r="O69" i="147"/>
  <c r="N69" i="147"/>
  <c r="M69" i="147"/>
  <c r="L69" i="147"/>
  <c r="L92" i="147"/>
  <c r="K69" i="147"/>
  <c r="J69" i="147"/>
  <c r="I69" i="147"/>
  <c r="H69" i="147"/>
  <c r="G69" i="147"/>
  <c r="F69" i="147"/>
  <c r="E69" i="147"/>
  <c r="D69" i="147"/>
  <c r="C69" i="147"/>
  <c r="AI69" i="147"/>
  <c r="B69" i="147"/>
  <c r="AH68" i="147"/>
  <c r="AG68" i="147"/>
  <c r="AF68" i="147"/>
  <c r="AE68" i="147"/>
  <c r="AD68" i="147"/>
  <c r="AC68" i="147"/>
  <c r="AB68" i="147"/>
  <c r="AA68" i="147"/>
  <c r="Z68" i="147"/>
  <c r="Y68" i="147"/>
  <c r="X68" i="147"/>
  <c r="W68" i="147"/>
  <c r="V68" i="147"/>
  <c r="U68" i="147"/>
  <c r="T68" i="147"/>
  <c r="S68" i="147"/>
  <c r="R68" i="147"/>
  <c r="Q68" i="147"/>
  <c r="P68" i="147"/>
  <c r="O68" i="147"/>
  <c r="N68" i="147"/>
  <c r="M68" i="147"/>
  <c r="L68" i="147"/>
  <c r="K68" i="147"/>
  <c r="J68" i="147"/>
  <c r="I68" i="147"/>
  <c r="H68" i="147"/>
  <c r="G68" i="147"/>
  <c r="F68" i="147"/>
  <c r="E68" i="147"/>
  <c r="AI68" i="147" s="1"/>
  <c r="D68" i="147"/>
  <c r="C68" i="147"/>
  <c r="B68" i="147"/>
  <c r="AH67" i="147"/>
  <c r="AG67" i="147"/>
  <c r="AF67" i="147"/>
  <c r="AE67" i="147"/>
  <c r="AD67" i="147"/>
  <c r="AC67" i="147"/>
  <c r="AB67" i="147"/>
  <c r="AA67" i="147"/>
  <c r="Z67" i="147"/>
  <c r="Y67" i="147"/>
  <c r="X67" i="147"/>
  <c r="W67" i="147"/>
  <c r="V67" i="147"/>
  <c r="U67" i="147"/>
  <c r="T67" i="147"/>
  <c r="T92" i="147"/>
  <c r="S67" i="147"/>
  <c r="R67" i="147"/>
  <c r="Q67" i="147"/>
  <c r="P67" i="147"/>
  <c r="O67" i="147"/>
  <c r="N67" i="147"/>
  <c r="M67" i="147"/>
  <c r="L67" i="147"/>
  <c r="K67" i="147"/>
  <c r="J67" i="147"/>
  <c r="I67" i="147"/>
  <c r="H67" i="147"/>
  <c r="G67" i="147"/>
  <c r="F67" i="147"/>
  <c r="E67" i="147"/>
  <c r="D67" i="147"/>
  <c r="C67" i="147"/>
  <c r="B67" i="147"/>
  <c r="AH66" i="147"/>
  <c r="AG66" i="147"/>
  <c r="AF66" i="147"/>
  <c r="AE66" i="147"/>
  <c r="AD66" i="147"/>
  <c r="AC66" i="147"/>
  <c r="AB66" i="147"/>
  <c r="AA66" i="147"/>
  <c r="Z66" i="147"/>
  <c r="Y66" i="147"/>
  <c r="X66" i="147"/>
  <c r="W66" i="147"/>
  <c r="V66" i="147"/>
  <c r="U66" i="147"/>
  <c r="T66" i="147"/>
  <c r="S66" i="147"/>
  <c r="R66" i="147"/>
  <c r="Q66" i="147"/>
  <c r="Q92" i="147"/>
  <c r="P66" i="147"/>
  <c r="O66" i="147"/>
  <c r="N66" i="147"/>
  <c r="M66" i="147"/>
  <c r="L66" i="147"/>
  <c r="K66" i="147"/>
  <c r="J66" i="147"/>
  <c r="I66" i="147"/>
  <c r="H66" i="147"/>
  <c r="G66" i="147"/>
  <c r="F66" i="147"/>
  <c r="E66" i="147"/>
  <c r="D66" i="147"/>
  <c r="C66" i="147"/>
  <c r="B66" i="147"/>
  <c r="AH65" i="147"/>
  <c r="AG65" i="147"/>
  <c r="AF65" i="147"/>
  <c r="AE65" i="147"/>
  <c r="AD65" i="147"/>
  <c r="AC65" i="147"/>
  <c r="AB65" i="147"/>
  <c r="AA65" i="147"/>
  <c r="Z65" i="147"/>
  <c r="Y65" i="147"/>
  <c r="X65" i="147"/>
  <c r="W65" i="147"/>
  <c r="V65" i="147"/>
  <c r="U65" i="147"/>
  <c r="T65" i="147"/>
  <c r="S65" i="147"/>
  <c r="R65" i="147"/>
  <c r="Q65" i="147"/>
  <c r="P65" i="147"/>
  <c r="O65" i="147"/>
  <c r="N65" i="147"/>
  <c r="M65" i="147"/>
  <c r="L65" i="147"/>
  <c r="K65" i="147"/>
  <c r="J65" i="147"/>
  <c r="I65" i="147"/>
  <c r="H65" i="147"/>
  <c r="G65" i="147"/>
  <c r="F65" i="147"/>
  <c r="E65" i="147"/>
  <c r="D65" i="147"/>
  <c r="C65" i="147"/>
  <c r="B65" i="147"/>
  <c r="AH64" i="147"/>
  <c r="AG64" i="147"/>
  <c r="AF64" i="147"/>
  <c r="AE64" i="147"/>
  <c r="AD64" i="147"/>
  <c r="AC64" i="147"/>
  <c r="AB64" i="147"/>
  <c r="AA64" i="147"/>
  <c r="Z64" i="147"/>
  <c r="Y64" i="147"/>
  <c r="Y92" i="147"/>
  <c r="X64" i="147"/>
  <c r="X92" i="147"/>
  <c r="W64" i="147"/>
  <c r="V64" i="147"/>
  <c r="U64" i="147"/>
  <c r="T64" i="147"/>
  <c r="S64" i="147"/>
  <c r="R64" i="147"/>
  <c r="Q64" i="147"/>
  <c r="P64" i="147"/>
  <c r="O64" i="147"/>
  <c r="N64" i="147"/>
  <c r="M64" i="147"/>
  <c r="L64" i="147"/>
  <c r="K64" i="147"/>
  <c r="J64" i="147"/>
  <c r="I64" i="147"/>
  <c r="H64" i="147"/>
  <c r="G64" i="147"/>
  <c r="F64" i="147"/>
  <c r="E64" i="147"/>
  <c r="D64" i="147"/>
  <c r="D92" i="147"/>
  <c r="C64" i="147"/>
  <c r="B64" i="147"/>
  <c r="AI64" i="147"/>
  <c r="AH63" i="147"/>
  <c r="AG63" i="147"/>
  <c r="AF63" i="147"/>
  <c r="AE63" i="147"/>
  <c r="AD63" i="147"/>
  <c r="AC63" i="147"/>
  <c r="AB63" i="147"/>
  <c r="AA63" i="147"/>
  <c r="Z63" i="147"/>
  <c r="Y63" i="147"/>
  <c r="X63" i="147"/>
  <c r="W63" i="147"/>
  <c r="V63" i="147"/>
  <c r="U63" i="147"/>
  <c r="T63" i="147"/>
  <c r="S63" i="147"/>
  <c r="S92" i="147"/>
  <c r="R63" i="147"/>
  <c r="Q63" i="147"/>
  <c r="P63" i="147"/>
  <c r="O63" i="147"/>
  <c r="AI63" i="147"/>
  <c r="N63" i="147"/>
  <c r="M63" i="147"/>
  <c r="L63" i="147"/>
  <c r="K63" i="147"/>
  <c r="J63" i="147"/>
  <c r="I63" i="147"/>
  <c r="H63" i="147"/>
  <c r="G63" i="147"/>
  <c r="F63" i="147"/>
  <c r="E63" i="147"/>
  <c r="D63" i="147"/>
  <c r="C63" i="147"/>
  <c r="B63" i="147"/>
  <c r="AH62" i="147"/>
  <c r="AH92" i="147"/>
  <c r="AG62" i="147"/>
  <c r="AF62" i="147"/>
  <c r="AE62" i="147"/>
  <c r="AD62" i="147"/>
  <c r="AD92" i="147"/>
  <c r="AC62" i="147"/>
  <c r="AB62" i="147"/>
  <c r="AB92" i="147"/>
  <c r="AA62" i="147"/>
  <c r="Z62" i="147"/>
  <c r="Z92" i="147"/>
  <c r="Y62" i="147"/>
  <c r="X62" i="147"/>
  <c r="W62" i="147"/>
  <c r="V62" i="147"/>
  <c r="U62" i="147"/>
  <c r="T62" i="147"/>
  <c r="S62" i="147"/>
  <c r="R62" i="147"/>
  <c r="Q62" i="147"/>
  <c r="P62" i="147"/>
  <c r="O62" i="147"/>
  <c r="N62" i="147"/>
  <c r="N92" i="147"/>
  <c r="M62" i="147"/>
  <c r="L62" i="147"/>
  <c r="K62" i="147"/>
  <c r="J62" i="147"/>
  <c r="J92" i="147"/>
  <c r="I62" i="147"/>
  <c r="H62" i="147"/>
  <c r="H92" i="147"/>
  <c r="G62" i="147"/>
  <c r="F62" i="147"/>
  <c r="E62" i="147"/>
  <c r="E92" i="147" s="1"/>
  <c r="D62" i="147"/>
  <c r="C62" i="147"/>
  <c r="B62" i="147"/>
  <c r="L55" i="147"/>
  <c r="D55" i="147"/>
  <c r="AH42" i="147"/>
  <c r="AG42" i="147"/>
  <c r="AF42" i="147"/>
  <c r="AE42" i="147"/>
  <c r="AD42" i="147"/>
  <c r="AD46" i="147"/>
  <c r="AC42" i="147"/>
  <c r="AB42" i="147"/>
  <c r="AA42" i="147"/>
  <c r="Z42" i="147"/>
  <c r="Y42" i="147"/>
  <c r="X42" i="147"/>
  <c r="W42" i="147"/>
  <c r="V42" i="147"/>
  <c r="U42" i="147"/>
  <c r="T42" i="147"/>
  <c r="S42" i="147"/>
  <c r="R42" i="147"/>
  <c r="Q42" i="147"/>
  <c r="P42" i="147"/>
  <c r="O42" i="147"/>
  <c r="N42" i="147"/>
  <c r="M42" i="147"/>
  <c r="L42" i="147"/>
  <c r="K42" i="147"/>
  <c r="J42" i="147"/>
  <c r="I42" i="147"/>
  <c r="H42" i="147"/>
  <c r="G42" i="147"/>
  <c r="F42" i="147"/>
  <c r="E42" i="147"/>
  <c r="D42" i="147"/>
  <c r="C42" i="147"/>
  <c r="B42" i="147"/>
  <c r="AI41" i="147"/>
  <c r="AI40" i="147"/>
  <c r="A40" i="147"/>
  <c r="A91" i="147"/>
  <c r="AI39" i="147"/>
  <c r="A39" i="147"/>
  <c r="A90" i="147"/>
  <c r="AI38" i="147"/>
  <c r="A38" i="147"/>
  <c r="AI37" i="147"/>
  <c r="A37" i="147"/>
  <c r="A88" i="147"/>
  <c r="AI36" i="147"/>
  <c r="A36" i="147"/>
  <c r="A87" i="147"/>
  <c r="AI35" i="147"/>
  <c r="A35" i="147"/>
  <c r="A86" i="147"/>
  <c r="AI34" i="147"/>
  <c r="A34" i="147"/>
  <c r="A85" i="147"/>
  <c r="AI33" i="147"/>
  <c r="A33" i="147"/>
  <c r="AI32" i="147"/>
  <c r="A32" i="147"/>
  <c r="AI31" i="147"/>
  <c r="A31" i="147"/>
  <c r="A82" i="147"/>
  <c r="AI30" i="147"/>
  <c r="A30" i="147"/>
  <c r="A81" i="147"/>
  <c r="AI29" i="147"/>
  <c r="A29" i="147"/>
  <c r="A80" i="147"/>
  <c r="AI28" i="147"/>
  <c r="A28" i="147"/>
  <c r="A79" i="147"/>
  <c r="AI27" i="147"/>
  <c r="A27" i="147"/>
  <c r="AI26" i="147"/>
  <c r="A26" i="147"/>
  <c r="A77" i="147"/>
  <c r="AI25" i="147"/>
  <c r="A25" i="147"/>
  <c r="A76" i="147"/>
  <c r="AI24" i="147"/>
  <c r="A24" i="147"/>
  <c r="AI23" i="147"/>
  <c r="A23" i="147"/>
  <c r="AI22" i="147"/>
  <c r="A22" i="147"/>
  <c r="A73" i="147"/>
  <c r="AI21" i="147"/>
  <c r="A21" i="147"/>
  <c r="A72" i="147"/>
  <c r="AI20" i="147"/>
  <c r="A20" i="147"/>
  <c r="A71" i="147"/>
  <c r="AI19" i="147"/>
  <c r="A19" i="147"/>
  <c r="A70" i="147" s="1"/>
  <c r="AI18" i="147"/>
  <c r="A18" i="147"/>
  <c r="A69" i="147" s="1"/>
  <c r="AI17" i="147"/>
  <c r="A17" i="147"/>
  <c r="A68" i="147"/>
  <c r="AI16" i="147"/>
  <c r="A16" i="147"/>
  <c r="A67" i="147"/>
  <c r="AI15" i="147"/>
  <c r="A15" i="147"/>
  <c r="A66" i="147"/>
  <c r="AI14" i="147"/>
  <c r="AI42" i="147" s="1"/>
  <c r="A14" i="147"/>
  <c r="A65" i="147"/>
  <c r="AI13" i="147"/>
  <c r="A13" i="147"/>
  <c r="A64" i="147"/>
  <c r="AI12" i="147"/>
  <c r="A12" i="147"/>
  <c r="A63" i="147"/>
  <c r="AI11" i="147"/>
  <c r="A11" i="147"/>
  <c r="A62" i="147"/>
  <c r="A10" i="147"/>
  <c r="A61" i="147"/>
  <c r="B7" i="147"/>
  <c r="B8" i="147"/>
  <c r="B47" i="147"/>
  <c r="L4" i="147"/>
  <c r="B58" i="147"/>
  <c r="D3" i="147"/>
  <c r="D54" i="147"/>
  <c r="D3" i="146"/>
  <c r="D4" i="145"/>
  <c r="D3" i="144"/>
  <c r="D4" i="143"/>
  <c r="K3" i="146"/>
  <c r="D2" i="146"/>
  <c r="W92" i="145"/>
  <c r="Q92" i="145"/>
  <c r="O92" i="145"/>
  <c r="AH91" i="145"/>
  <c r="AG91" i="145"/>
  <c r="AF91" i="145"/>
  <c r="AE91" i="145"/>
  <c r="AD91" i="145"/>
  <c r="AC91" i="145"/>
  <c r="AB91" i="145"/>
  <c r="AA91" i="145"/>
  <c r="Z91" i="145"/>
  <c r="Y91" i="145"/>
  <c r="X91" i="145"/>
  <c r="W91" i="145"/>
  <c r="V91" i="145"/>
  <c r="U91" i="145"/>
  <c r="T91" i="145"/>
  <c r="S91" i="145"/>
  <c r="R91" i="145"/>
  <c r="Q91" i="145"/>
  <c r="P91" i="145"/>
  <c r="O91" i="145"/>
  <c r="N91" i="145"/>
  <c r="M91" i="145"/>
  <c r="L91" i="145"/>
  <c r="K91" i="145"/>
  <c r="J91" i="145"/>
  <c r="I91" i="145"/>
  <c r="H91" i="145"/>
  <c r="G91" i="145"/>
  <c r="F91" i="145"/>
  <c r="E91" i="145"/>
  <c r="D91" i="145"/>
  <c r="C91" i="145"/>
  <c r="AI91" i="145"/>
  <c r="B91" i="145"/>
  <c r="AH90" i="145"/>
  <c r="AG90" i="145"/>
  <c r="AF90" i="145"/>
  <c r="AE90" i="145"/>
  <c r="AD90" i="145"/>
  <c r="AC90" i="145"/>
  <c r="AB90" i="145"/>
  <c r="AA90" i="145"/>
  <c r="Z90" i="145"/>
  <c r="Y90" i="145"/>
  <c r="X90" i="145"/>
  <c r="W90" i="145"/>
  <c r="V90" i="145"/>
  <c r="U90" i="145"/>
  <c r="T90" i="145"/>
  <c r="S90" i="145"/>
  <c r="R90" i="145"/>
  <c r="Q90" i="145"/>
  <c r="P90" i="145"/>
  <c r="O90" i="145"/>
  <c r="N90" i="145"/>
  <c r="M90" i="145"/>
  <c r="L90" i="145"/>
  <c r="K90" i="145"/>
  <c r="J90" i="145"/>
  <c r="I90" i="145"/>
  <c r="H90" i="145"/>
  <c r="G90" i="145"/>
  <c r="F90" i="145"/>
  <c r="E90" i="145"/>
  <c r="D90" i="145"/>
  <c r="C90" i="145"/>
  <c r="B90" i="145"/>
  <c r="A90" i="145"/>
  <c r="AH89" i="145"/>
  <c r="AG89" i="145"/>
  <c r="AF89" i="145"/>
  <c r="AE89" i="145"/>
  <c r="AD89" i="145"/>
  <c r="AC89" i="145"/>
  <c r="AB89" i="145"/>
  <c r="AA89" i="145"/>
  <c r="Z89" i="145"/>
  <c r="Y89" i="145"/>
  <c r="X89" i="145"/>
  <c r="W89" i="145"/>
  <c r="V89" i="145"/>
  <c r="U89" i="145"/>
  <c r="T89" i="145"/>
  <c r="S89" i="145"/>
  <c r="R89" i="145"/>
  <c r="Q89" i="145"/>
  <c r="P89" i="145"/>
  <c r="O89" i="145"/>
  <c r="N89" i="145"/>
  <c r="M89" i="145"/>
  <c r="L89" i="145"/>
  <c r="K89" i="145"/>
  <c r="J89" i="145"/>
  <c r="I89" i="145"/>
  <c r="H89" i="145"/>
  <c r="G89" i="145"/>
  <c r="F89" i="145"/>
  <c r="E89" i="145"/>
  <c r="D89" i="145"/>
  <c r="C89" i="145"/>
  <c r="B89" i="145"/>
  <c r="AH88" i="145"/>
  <c r="AG88" i="145"/>
  <c r="AF88" i="145"/>
  <c r="AE88" i="145"/>
  <c r="AD88" i="145"/>
  <c r="AC88" i="145"/>
  <c r="AB88" i="145"/>
  <c r="AA88" i="145"/>
  <c r="Z88" i="145"/>
  <c r="Y88" i="145"/>
  <c r="X88" i="145"/>
  <c r="W88" i="145"/>
  <c r="V88" i="145"/>
  <c r="U88" i="145"/>
  <c r="T88" i="145"/>
  <c r="S88" i="145"/>
  <c r="R88" i="145"/>
  <c r="Q88" i="145"/>
  <c r="P88" i="145"/>
  <c r="O88" i="145"/>
  <c r="N88" i="145"/>
  <c r="M88" i="145"/>
  <c r="L88" i="145"/>
  <c r="K88" i="145"/>
  <c r="J88" i="145"/>
  <c r="I88" i="145"/>
  <c r="H88" i="145"/>
  <c r="G88" i="145"/>
  <c r="F88" i="145"/>
  <c r="E88" i="145"/>
  <c r="D88" i="145"/>
  <c r="C88" i="145"/>
  <c r="B88" i="145"/>
  <c r="A88" i="145"/>
  <c r="AH87" i="145"/>
  <c r="AG87" i="145"/>
  <c r="AF87" i="145"/>
  <c r="AE87" i="145"/>
  <c r="AD87" i="145"/>
  <c r="AC87" i="145"/>
  <c r="AB87" i="145"/>
  <c r="AA87" i="145"/>
  <c r="Z87" i="145"/>
  <c r="Y87" i="145"/>
  <c r="X87" i="145"/>
  <c r="W87" i="145"/>
  <c r="V87" i="145"/>
  <c r="U87" i="145"/>
  <c r="T87" i="145"/>
  <c r="S87" i="145"/>
  <c r="R87" i="145"/>
  <c r="Q87" i="145"/>
  <c r="P87" i="145"/>
  <c r="O87" i="145"/>
  <c r="AI87" i="145"/>
  <c r="N87" i="145"/>
  <c r="M87" i="145"/>
  <c r="L87" i="145"/>
  <c r="K87" i="145"/>
  <c r="J87" i="145"/>
  <c r="I87" i="145"/>
  <c r="H87" i="145"/>
  <c r="G87" i="145"/>
  <c r="F87" i="145"/>
  <c r="E87" i="145"/>
  <c r="D87" i="145"/>
  <c r="C87" i="145"/>
  <c r="B87" i="145"/>
  <c r="AH86" i="145"/>
  <c r="AG86" i="145"/>
  <c r="AF86" i="145"/>
  <c r="AE86" i="145"/>
  <c r="AD86" i="145"/>
  <c r="AC86" i="145"/>
  <c r="AB86" i="145"/>
  <c r="AA86" i="145"/>
  <c r="Z86" i="145"/>
  <c r="Y86" i="145"/>
  <c r="X86" i="145"/>
  <c r="W86" i="145"/>
  <c r="V86" i="145"/>
  <c r="U86" i="145"/>
  <c r="T86" i="145"/>
  <c r="S86" i="145"/>
  <c r="R86" i="145"/>
  <c r="Q86" i="145"/>
  <c r="P86" i="145"/>
  <c r="O86" i="145"/>
  <c r="N86" i="145"/>
  <c r="M86" i="145"/>
  <c r="L86" i="145"/>
  <c r="K86" i="145"/>
  <c r="J86" i="145"/>
  <c r="I86" i="145"/>
  <c r="H86" i="145"/>
  <c r="G86" i="145"/>
  <c r="F86" i="145"/>
  <c r="E86" i="145"/>
  <c r="D86" i="145"/>
  <c r="C86" i="145"/>
  <c r="B86" i="145"/>
  <c r="A86" i="145"/>
  <c r="AH85" i="145"/>
  <c r="AG85" i="145"/>
  <c r="AF85" i="145"/>
  <c r="AE85" i="145"/>
  <c r="AD85" i="145"/>
  <c r="AC85" i="145"/>
  <c r="AB85" i="145"/>
  <c r="AA85" i="145"/>
  <c r="Z85" i="145"/>
  <c r="Y85" i="145"/>
  <c r="X85" i="145"/>
  <c r="W85" i="145"/>
  <c r="V85" i="145"/>
  <c r="U85" i="145"/>
  <c r="T85" i="145"/>
  <c r="S85" i="145"/>
  <c r="R85" i="145"/>
  <c r="Q85" i="145"/>
  <c r="P85" i="145"/>
  <c r="O85" i="145"/>
  <c r="N85" i="145"/>
  <c r="M85" i="145"/>
  <c r="L85" i="145"/>
  <c r="K85" i="145"/>
  <c r="J85" i="145"/>
  <c r="I85" i="145"/>
  <c r="H85" i="145"/>
  <c r="G85" i="145"/>
  <c r="F85" i="145"/>
  <c r="E85" i="145"/>
  <c r="AI85" i="145"/>
  <c r="D85" i="145"/>
  <c r="C85" i="145"/>
  <c r="B85" i="145"/>
  <c r="AH84" i="145"/>
  <c r="AG84" i="145"/>
  <c r="AF84" i="145"/>
  <c r="AE84" i="145"/>
  <c r="AD84" i="145"/>
  <c r="AC84" i="145"/>
  <c r="AB84" i="145"/>
  <c r="AA84" i="145"/>
  <c r="Z84" i="145"/>
  <c r="Y84" i="145"/>
  <c r="X84" i="145"/>
  <c r="W84" i="145"/>
  <c r="V84" i="145"/>
  <c r="U84" i="145"/>
  <c r="T84" i="145"/>
  <c r="S84" i="145"/>
  <c r="R84" i="145"/>
  <c r="Q84" i="145"/>
  <c r="P84" i="145"/>
  <c r="O84" i="145"/>
  <c r="N84" i="145"/>
  <c r="M84" i="145"/>
  <c r="L84" i="145"/>
  <c r="K84" i="145"/>
  <c r="J84" i="145"/>
  <c r="I84" i="145"/>
  <c r="H84" i="145"/>
  <c r="G84" i="145"/>
  <c r="F84" i="145"/>
  <c r="E84" i="145"/>
  <c r="D84" i="145"/>
  <c r="C84" i="145"/>
  <c r="B84" i="145"/>
  <c r="A84" i="145"/>
  <c r="AH83" i="145"/>
  <c r="AG83" i="145"/>
  <c r="AF83" i="145"/>
  <c r="AE83" i="145"/>
  <c r="AD83" i="145"/>
  <c r="AC83" i="145"/>
  <c r="AB83" i="145"/>
  <c r="AA83" i="145"/>
  <c r="Z83" i="145"/>
  <c r="Y83" i="145"/>
  <c r="X83" i="145"/>
  <c r="W83" i="145"/>
  <c r="V83" i="145"/>
  <c r="U83" i="145"/>
  <c r="T83" i="145"/>
  <c r="S83" i="145"/>
  <c r="R83" i="145"/>
  <c r="Q83" i="145"/>
  <c r="P83" i="145"/>
  <c r="O83" i="145"/>
  <c r="AI83" i="145"/>
  <c r="N83" i="145"/>
  <c r="M83" i="145"/>
  <c r="L83" i="145"/>
  <c r="K83" i="145"/>
  <c r="J83" i="145"/>
  <c r="I83" i="145"/>
  <c r="H83" i="145"/>
  <c r="G83" i="145"/>
  <c r="F83" i="145"/>
  <c r="E83" i="145"/>
  <c r="D83" i="145"/>
  <c r="C83" i="145"/>
  <c r="B83" i="145"/>
  <c r="AH82" i="145"/>
  <c r="AG82" i="145"/>
  <c r="AF82" i="145"/>
  <c r="AE82" i="145"/>
  <c r="AD82" i="145"/>
  <c r="AC82" i="145"/>
  <c r="AB82" i="145"/>
  <c r="AA82" i="145"/>
  <c r="Z82" i="145"/>
  <c r="Y82" i="145"/>
  <c r="X82" i="145"/>
  <c r="W82" i="145"/>
  <c r="V82" i="145"/>
  <c r="U82" i="145"/>
  <c r="T82" i="145"/>
  <c r="S82" i="145"/>
  <c r="R82" i="145"/>
  <c r="Q82" i="145"/>
  <c r="P82" i="145"/>
  <c r="O82" i="145"/>
  <c r="N82" i="145"/>
  <c r="M82" i="145"/>
  <c r="L82" i="145"/>
  <c r="K82" i="145"/>
  <c r="J82" i="145"/>
  <c r="I82" i="145"/>
  <c r="H82" i="145"/>
  <c r="G82" i="145"/>
  <c r="F82" i="145"/>
  <c r="E82" i="145"/>
  <c r="D82" i="145"/>
  <c r="C82" i="145"/>
  <c r="B82" i="145"/>
  <c r="A82" i="145"/>
  <c r="AH81" i="145"/>
  <c r="AG81" i="145"/>
  <c r="AF81" i="145"/>
  <c r="Q81" i="145"/>
  <c r="P81" i="145"/>
  <c r="O81" i="145"/>
  <c r="N81" i="145"/>
  <c r="M81" i="145"/>
  <c r="L81" i="145"/>
  <c r="K81" i="145"/>
  <c r="J81" i="145"/>
  <c r="I81" i="145"/>
  <c r="H81" i="145"/>
  <c r="G81" i="145"/>
  <c r="F81" i="145"/>
  <c r="E81" i="145"/>
  <c r="D81" i="145"/>
  <c r="C81" i="145"/>
  <c r="B81" i="145"/>
  <c r="A81" i="145"/>
  <c r="AH80" i="145"/>
  <c r="AG80" i="145"/>
  <c r="AF80" i="145"/>
  <c r="AE80" i="145"/>
  <c r="AD80" i="145"/>
  <c r="AC80" i="145"/>
  <c r="AB80" i="145"/>
  <c r="AA80" i="145"/>
  <c r="Z80" i="145"/>
  <c r="Y80" i="145"/>
  <c r="X80" i="145"/>
  <c r="W80" i="145"/>
  <c r="V80" i="145"/>
  <c r="U80" i="145"/>
  <c r="T80" i="145"/>
  <c r="S80" i="145"/>
  <c r="R80" i="145"/>
  <c r="Q80" i="145"/>
  <c r="P80" i="145"/>
  <c r="P92" i="145"/>
  <c r="O80" i="145"/>
  <c r="N80" i="145"/>
  <c r="M80" i="145"/>
  <c r="L80" i="145"/>
  <c r="K80" i="145"/>
  <c r="J80" i="145"/>
  <c r="I80" i="145"/>
  <c r="H80" i="145"/>
  <c r="G80" i="145"/>
  <c r="F80" i="145"/>
  <c r="E80" i="145"/>
  <c r="D80" i="145"/>
  <c r="C80" i="145"/>
  <c r="B80" i="145"/>
  <c r="AH79" i="145"/>
  <c r="AG79" i="145"/>
  <c r="AF79" i="145"/>
  <c r="AE79" i="145"/>
  <c r="AD79" i="145"/>
  <c r="AC79" i="145"/>
  <c r="AB79" i="145"/>
  <c r="AA79" i="145"/>
  <c r="Z79" i="145"/>
  <c r="Y79" i="145"/>
  <c r="X79" i="145"/>
  <c r="X92" i="145"/>
  <c r="W79" i="145"/>
  <c r="V79" i="145"/>
  <c r="U79" i="145"/>
  <c r="T79" i="145"/>
  <c r="S79" i="145"/>
  <c r="R79" i="145"/>
  <c r="Q79" i="145"/>
  <c r="P79" i="145"/>
  <c r="O79" i="145"/>
  <c r="N79" i="145"/>
  <c r="M79" i="145"/>
  <c r="L79" i="145"/>
  <c r="K79" i="145"/>
  <c r="J79" i="145"/>
  <c r="I79" i="145"/>
  <c r="H79" i="145"/>
  <c r="G79" i="145"/>
  <c r="F79" i="145"/>
  <c r="E79" i="145"/>
  <c r="D79" i="145"/>
  <c r="C79" i="145"/>
  <c r="B79" i="145"/>
  <c r="AH78" i="145"/>
  <c r="AG78" i="145"/>
  <c r="AF78" i="145"/>
  <c r="AE78" i="145"/>
  <c r="AD78" i="145"/>
  <c r="AC78" i="145"/>
  <c r="AB78" i="145"/>
  <c r="AA78" i="145"/>
  <c r="Z78" i="145"/>
  <c r="Y78" i="145"/>
  <c r="X78" i="145"/>
  <c r="W78" i="145"/>
  <c r="V78" i="145"/>
  <c r="U78" i="145"/>
  <c r="T78" i="145"/>
  <c r="S78" i="145"/>
  <c r="R78" i="145"/>
  <c r="Q78" i="145"/>
  <c r="P78" i="145"/>
  <c r="O78" i="145"/>
  <c r="N78" i="145"/>
  <c r="M78" i="145"/>
  <c r="L78" i="145"/>
  <c r="K78" i="145"/>
  <c r="J78" i="145"/>
  <c r="I78" i="145"/>
  <c r="H78" i="145"/>
  <c r="G78" i="145"/>
  <c r="F78" i="145"/>
  <c r="E78" i="145"/>
  <c r="D78" i="145"/>
  <c r="C78" i="145"/>
  <c r="B78" i="145"/>
  <c r="AH77" i="145"/>
  <c r="AG77" i="145"/>
  <c r="AF77" i="145"/>
  <c r="AE77" i="145"/>
  <c r="AD77" i="145"/>
  <c r="AC77" i="145"/>
  <c r="AB77" i="145"/>
  <c r="AA77" i="145"/>
  <c r="Z77" i="145"/>
  <c r="Y77" i="145"/>
  <c r="X77" i="145"/>
  <c r="W77" i="145"/>
  <c r="V77" i="145"/>
  <c r="U77" i="145"/>
  <c r="T77" i="145"/>
  <c r="S77" i="145"/>
  <c r="R77" i="145"/>
  <c r="Q77" i="145"/>
  <c r="P77" i="145"/>
  <c r="O77" i="145"/>
  <c r="N77" i="145"/>
  <c r="M77" i="145"/>
  <c r="L77" i="145"/>
  <c r="K77" i="145"/>
  <c r="J77" i="145"/>
  <c r="I77" i="145"/>
  <c r="H77" i="145"/>
  <c r="G77" i="145"/>
  <c r="F77" i="145"/>
  <c r="E77" i="145"/>
  <c r="D77" i="145"/>
  <c r="C77" i="145"/>
  <c r="B77" i="145"/>
  <c r="AH76" i="145"/>
  <c r="AG76" i="145"/>
  <c r="AF76" i="145"/>
  <c r="AE76" i="145"/>
  <c r="AD76" i="145"/>
  <c r="AC76" i="145"/>
  <c r="AB76" i="145"/>
  <c r="AA76" i="145"/>
  <c r="Z76" i="145"/>
  <c r="Y76" i="145"/>
  <c r="X76" i="145"/>
  <c r="W76" i="145"/>
  <c r="V76" i="145"/>
  <c r="U76" i="145"/>
  <c r="T76" i="145"/>
  <c r="S76" i="145"/>
  <c r="R76" i="145"/>
  <c r="Q76" i="145"/>
  <c r="P76" i="145"/>
  <c r="O76" i="145"/>
  <c r="AI76" i="145"/>
  <c r="N76" i="145"/>
  <c r="M76" i="145"/>
  <c r="L76" i="145"/>
  <c r="K76" i="145"/>
  <c r="J76" i="145"/>
  <c r="I76" i="145"/>
  <c r="H76" i="145"/>
  <c r="G76" i="145"/>
  <c r="F76" i="145"/>
  <c r="E76" i="145"/>
  <c r="D76" i="145"/>
  <c r="C76" i="145"/>
  <c r="B76" i="145"/>
  <c r="A76" i="145"/>
  <c r="AH75" i="145"/>
  <c r="AG75" i="145"/>
  <c r="AF75" i="145"/>
  <c r="AE75" i="145"/>
  <c r="AD75" i="145"/>
  <c r="AC75" i="145"/>
  <c r="AB75" i="145"/>
  <c r="AA75" i="145"/>
  <c r="Z75" i="145"/>
  <c r="Y75" i="145"/>
  <c r="X75" i="145"/>
  <c r="W75" i="145"/>
  <c r="V75" i="145"/>
  <c r="U75" i="145"/>
  <c r="T75" i="145"/>
  <c r="S75" i="145"/>
  <c r="R75" i="145"/>
  <c r="Q75" i="145"/>
  <c r="P75" i="145"/>
  <c r="O75" i="145"/>
  <c r="N75" i="145"/>
  <c r="AI75" i="145"/>
  <c r="M75" i="145"/>
  <c r="L75" i="145"/>
  <c r="K75" i="145"/>
  <c r="J75" i="145"/>
  <c r="I75" i="145"/>
  <c r="H75" i="145"/>
  <c r="G75" i="145"/>
  <c r="F75" i="145"/>
  <c r="E75" i="145"/>
  <c r="D75" i="145"/>
  <c r="C75" i="145"/>
  <c r="B75" i="145"/>
  <c r="AH74" i="145"/>
  <c r="AG74" i="145"/>
  <c r="AF74" i="145"/>
  <c r="AE74" i="145"/>
  <c r="AD74" i="145"/>
  <c r="AC74" i="145"/>
  <c r="AB74" i="145"/>
  <c r="AA74" i="145"/>
  <c r="Z74" i="145"/>
  <c r="Y74" i="145"/>
  <c r="X74" i="145"/>
  <c r="W74" i="145"/>
  <c r="V74" i="145"/>
  <c r="U74" i="145"/>
  <c r="T74" i="145"/>
  <c r="S74" i="145"/>
  <c r="R74" i="145"/>
  <c r="Q74" i="145"/>
  <c r="P74" i="145"/>
  <c r="O74" i="145"/>
  <c r="N74" i="145"/>
  <c r="M74" i="145"/>
  <c r="L74" i="145"/>
  <c r="K74" i="145"/>
  <c r="J74" i="145"/>
  <c r="I74" i="145"/>
  <c r="H74" i="145"/>
  <c r="G74" i="145"/>
  <c r="F74" i="145"/>
  <c r="E74" i="145"/>
  <c r="D74" i="145"/>
  <c r="C74" i="145"/>
  <c r="B74" i="145"/>
  <c r="AH73" i="145"/>
  <c r="AG73" i="145"/>
  <c r="AF73" i="145"/>
  <c r="AE73" i="145"/>
  <c r="AD73" i="145"/>
  <c r="AC73" i="145"/>
  <c r="AB73" i="145"/>
  <c r="AA73" i="145"/>
  <c r="Z73" i="145"/>
  <c r="Y73" i="145"/>
  <c r="X73" i="145"/>
  <c r="W73" i="145"/>
  <c r="V73" i="145"/>
  <c r="U73" i="145"/>
  <c r="T73" i="145"/>
  <c r="S73" i="145"/>
  <c r="R73" i="145"/>
  <c r="Q73" i="145"/>
  <c r="P73" i="145"/>
  <c r="O73" i="145"/>
  <c r="N73" i="145"/>
  <c r="M73" i="145"/>
  <c r="L73" i="145"/>
  <c r="K73" i="145"/>
  <c r="J73" i="145"/>
  <c r="I73" i="145"/>
  <c r="H73" i="145"/>
  <c r="G73" i="145"/>
  <c r="F73" i="145"/>
  <c r="E73" i="145"/>
  <c r="D73" i="145"/>
  <c r="C73" i="145"/>
  <c r="B73" i="145"/>
  <c r="AH72" i="145"/>
  <c r="AG72" i="145"/>
  <c r="AF72" i="145"/>
  <c r="AE72" i="145"/>
  <c r="AD72" i="145"/>
  <c r="AC72" i="145"/>
  <c r="AB72" i="145"/>
  <c r="AA72" i="145"/>
  <c r="Z72" i="145"/>
  <c r="Y72" i="145"/>
  <c r="X72" i="145"/>
  <c r="W72" i="145"/>
  <c r="V72" i="145"/>
  <c r="U72" i="145"/>
  <c r="T72" i="145"/>
  <c r="S72" i="145"/>
  <c r="R72" i="145"/>
  <c r="Q72" i="145"/>
  <c r="P72" i="145"/>
  <c r="O72" i="145"/>
  <c r="N72" i="145"/>
  <c r="M72" i="145"/>
  <c r="L72" i="145"/>
  <c r="K72" i="145"/>
  <c r="J72" i="145"/>
  <c r="I72" i="145"/>
  <c r="H72" i="145"/>
  <c r="G72" i="145"/>
  <c r="F72" i="145"/>
  <c r="E72" i="145"/>
  <c r="D72" i="145"/>
  <c r="C72" i="145"/>
  <c r="B72" i="145"/>
  <c r="A72" i="145"/>
  <c r="AH71" i="145"/>
  <c r="AG71" i="145"/>
  <c r="AF71" i="145"/>
  <c r="AE71" i="145"/>
  <c r="AD71" i="145"/>
  <c r="AC71" i="145"/>
  <c r="AB71" i="145"/>
  <c r="AA71" i="145"/>
  <c r="Z71" i="145"/>
  <c r="Y71" i="145"/>
  <c r="X71" i="145"/>
  <c r="W71" i="145"/>
  <c r="V71" i="145"/>
  <c r="U71" i="145"/>
  <c r="T71" i="145"/>
  <c r="S71" i="145"/>
  <c r="R71" i="145"/>
  <c r="Q71" i="145"/>
  <c r="P71" i="145"/>
  <c r="O71" i="145"/>
  <c r="N71" i="145"/>
  <c r="M71" i="145"/>
  <c r="L71" i="145"/>
  <c r="K71" i="145"/>
  <c r="J71" i="145"/>
  <c r="I71" i="145"/>
  <c r="H71" i="145"/>
  <c r="G71" i="145"/>
  <c r="F71" i="145"/>
  <c r="AI71" i="145"/>
  <c r="E71" i="145"/>
  <c r="D71" i="145"/>
  <c r="C71" i="145"/>
  <c r="B71" i="145"/>
  <c r="AH70" i="145"/>
  <c r="AG70" i="145"/>
  <c r="AF70" i="145"/>
  <c r="AE70" i="145"/>
  <c r="AD70" i="145"/>
  <c r="AC70" i="145"/>
  <c r="AB70" i="145"/>
  <c r="AA70" i="145"/>
  <c r="Z70" i="145"/>
  <c r="Y70" i="145"/>
  <c r="X70" i="145"/>
  <c r="W70" i="145"/>
  <c r="V70" i="145"/>
  <c r="U70" i="145"/>
  <c r="T70" i="145"/>
  <c r="S70" i="145"/>
  <c r="R70" i="145"/>
  <c r="Q70" i="145"/>
  <c r="P70" i="145"/>
  <c r="O70" i="145"/>
  <c r="N70" i="145"/>
  <c r="M70" i="145"/>
  <c r="L70" i="145"/>
  <c r="K70" i="145"/>
  <c r="J70" i="145"/>
  <c r="I70" i="145"/>
  <c r="H70" i="145"/>
  <c r="G70" i="145"/>
  <c r="F70" i="145"/>
  <c r="E70" i="145"/>
  <c r="D70" i="145"/>
  <c r="C70" i="145"/>
  <c r="B70" i="145"/>
  <c r="AI70" i="145"/>
  <c r="AH69" i="145"/>
  <c r="AG69" i="145"/>
  <c r="AF69" i="145"/>
  <c r="AE69" i="145"/>
  <c r="AD69" i="145"/>
  <c r="AC69" i="145"/>
  <c r="AB69" i="145"/>
  <c r="AA69" i="145"/>
  <c r="Z69" i="145"/>
  <c r="Y69" i="145"/>
  <c r="X69" i="145"/>
  <c r="W69" i="145"/>
  <c r="V69" i="145"/>
  <c r="U69" i="145"/>
  <c r="T69" i="145"/>
  <c r="S69" i="145"/>
  <c r="R69" i="145"/>
  <c r="Q69" i="145"/>
  <c r="P69" i="145"/>
  <c r="O69" i="145"/>
  <c r="AI69" i="145"/>
  <c r="N69" i="145"/>
  <c r="M69" i="145"/>
  <c r="L69" i="145"/>
  <c r="K69" i="145"/>
  <c r="J69" i="145"/>
  <c r="I69" i="145"/>
  <c r="H69" i="145"/>
  <c r="G69" i="145"/>
  <c r="F69" i="145"/>
  <c r="E69" i="145"/>
  <c r="D69" i="145"/>
  <c r="C69" i="145"/>
  <c r="B69" i="145"/>
  <c r="AH68" i="145"/>
  <c r="AG68" i="145"/>
  <c r="AF68" i="145"/>
  <c r="AE68" i="145"/>
  <c r="AD68" i="145"/>
  <c r="AC68" i="145"/>
  <c r="AB68" i="145"/>
  <c r="AA68" i="145"/>
  <c r="Z68" i="145"/>
  <c r="Y68" i="145"/>
  <c r="X68" i="145"/>
  <c r="W68" i="145"/>
  <c r="V68" i="145"/>
  <c r="U68" i="145"/>
  <c r="T68" i="145"/>
  <c r="S68" i="145"/>
  <c r="R68" i="145"/>
  <c r="Q68" i="145"/>
  <c r="P68" i="145"/>
  <c r="O68" i="145"/>
  <c r="N68" i="145"/>
  <c r="M68" i="145"/>
  <c r="L68" i="145"/>
  <c r="K68" i="145"/>
  <c r="J68" i="145"/>
  <c r="I68" i="145"/>
  <c r="H68" i="145"/>
  <c r="G68" i="145"/>
  <c r="F68" i="145"/>
  <c r="E68" i="145"/>
  <c r="D68" i="145"/>
  <c r="C68" i="145"/>
  <c r="B68" i="145"/>
  <c r="AH67" i="145"/>
  <c r="AG67" i="145"/>
  <c r="AF67" i="145"/>
  <c r="AE67" i="145"/>
  <c r="AD67" i="145"/>
  <c r="AC67" i="145"/>
  <c r="AB67" i="145"/>
  <c r="AA67" i="145"/>
  <c r="Z67" i="145"/>
  <c r="Y67" i="145"/>
  <c r="X67" i="145"/>
  <c r="W67" i="145"/>
  <c r="V67" i="145"/>
  <c r="U67" i="145"/>
  <c r="T67" i="145"/>
  <c r="S67" i="145"/>
  <c r="R67" i="145"/>
  <c r="Q67" i="145"/>
  <c r="P67" i="145"/>
  <c r="O67" i="145"/>
  <c r="N67" i="145"/>
  <c r="M67" i="145"/>
  <c r="L67" i="145"/>
  <c r="K67" i="145"/>
  <c r="J67" i="145"/>
  <c r="I67" i="145"/>
  <c r="H67" i="145"/>
  <c r="G67" i="145"/>
  <c r="F67" i="145"/>
  <c r="E67" i="145"/>
  <c r="AI67" i="145"/>
  <c r="D67" i="145"/>
  <c r="C67" i="145"/>
  <c r="B67" i="145"/>
  <c r="AH66" i="145"/>
  <c r="AG66" i="145"/>
  <c r="AF66" i="145"/>
  <c r="AE66" i="145"/>
  <c r="AD66" i="145"/>
  <c r="AC66" i="145"/>
  <c r="AB66" i="145"/>
  <c r="AA66" i="145"/>
  <c r="Z66" i="145"/>
  <c r="Y66" i="145"/>
  <c r="X66" i="145"/>
  <c r="W66" i="145"/>
  <c r="V66" i="145"/>
  <c r="U66" i="145"/>
  <c r="T66" i="145"/>
  <c r="S66" i="145"/>
  <c r="R66" i="145"/>
  <c r="Q66" i="145"/>
  <c r="P66" i="145"/>
  <c r="O66" i="145"/>
  <c r="N66" i="145"/>
  <c r="M66" i="145"/>
  <c r="L66" i="145"/>
  <c r="K66" i="145"/>
  <c r="J66" i="145"/>
  <c r="I66" i="145"/>
  <c r="H66" i="145"/>
  <c r="G66" i="145"/>
  <c r="F66" i="145"/>
  <c r="E66" i="145"/>
  <c r="D66" i="145"/>
  <c r="C66" i="145"/>
  <c r="B66" i="145"/>
  <c r="AH65" i="145"/>
  <c r="AG65" i="145"/>
  <c r="AF65" i="145"/>
  <c r="AE65" i="145"/>
  <c r="AD65" i="145"/>
  <c r="AC65" i="145"/>
  <c r="AB65" i="145"/>
  <c r="AB92" i="145"/>
  <c r="AA65" i="145"/>
  <c r="Z65" i="145"/>
  <c r="Y65" i="145"/>
  <c r="X65" i="145"/>
  <c r="W65" i="145"/>
  <c r="V65" i="145"/>
  <c r="U65" i="145"/>
  <c r="T65" i="145"/>
  <c r="S65" i="145"/>
  <c r="R65" i="145"/>
  <c r="Q65" i="145"/>
  <c r="P65" i="145"/>
  <c r="O65" i="145"/>
  <c r="N65" i="145"/>
  <c r="M65" i="145"/>
  <c r="L65" i="145"/>
  <c r="K65" i="145"/>
  <c r="J65" i="145"/>
  <c r="I65" i="145"/>
  <c r="H65" i="145"/>
  <c r="G65" i="145"/>
  <c r="F65" i="145"/>
  <c r="E65" i="145"/>
  <c r="D65" i="145"/>
  <c r="C65" i="145"/>
  <c r="B65" i="145"/>
  <c r="AH64" i="145"/>
  <c r="AG64" i="145"/>
  <c r="AF64" i="145"/>
  <c r="AE64" i="145"/>
  <c r="AD64" i="145"/>
  <c r="AC64" i="145"/>
  <c r="AB64" i="145"/>
  <c r="AA64" i="145"/>
  <c r="Z64" i="145"/>
  <c r="Y64" i="145"/>
  <c r="X64" i="145"/>
  <c r="W64" i="145"/>
  <c r="V64" i="145"/>
  <c r="U64" i="145"/>
  <c r="T64" i="145"/>
  <c r="S64" i="145"/>
  <c r="R64" i="145"/>
  <c r="Q64" i="145"/>
  <c r="P64" i="145"/>
  <c r="O64" i="145"/>
  <c r="N64" i="145"/>
  <c r="M64" i="145"/>
  <c r="L64" i="145"/>
  <c r="K64" i="145"/>
  <c r="J64" i="145"/>
  <c r="I64" i="145"/>
  <c r="H64" i="145"/>
  <c r="G64" i="145"/>
  <c r="F64" i="145"/>
  <c r="E64" i="145"/>
  <c r="D64" i="145"/>
  <c r="C64" i="145"/>
  <c r="B64" i="145"/>
  <c r="AH63" i="145"/>
  <c r="AG63" i="145"/>
  <c r="AF63" i="145"/>
  <c r="AE63" i="145"/>
  <c r="AD63" i="145"/>
  <c r="AC63" i="145"/>
  <c r="AB63" i="145"/>
  <c r="AA63" i="145"/>
  <c r="Z63" i="145"/>
  <c r="Y63" i="145"/>
  <c r="X63" i="145"/>
  <c r="W63" i="145"/>
  <c r="V63" i="145"/>
  <c r="U63" i="145"/>
  <c r="T63" i="145"/>
  <c r="S63" i="145"/>
  <c r="R63" i="145"/>
  <c r="R92" i="145"/>
  <c r="Q63" i="145"/>
  <c r="P63" i="145"/>
  <c r="O63" i="145"/>
  <c r="N63" i="145"/>
  <c r="M63" i="145"/>
  <c r="L63" i="145"/>
  <c r="K63" i="145"/>
  <c r="J63" i="145"/>
  <c r="I63" i="145"/>
  <c r="H63" i="145"/>
  <c r="G63" i="145"/>
  <c r="F63" i="145"/>
  <c r="E63" i="145"/>
  <c r="D63" i="145"/>
  <c r="C63" i="145"/>
  <c r="B63" i="145"/>
  <c r="AH62" i="145"/>
  <c r="AG62" i="145"/>
  <c r="AF62" i="145"/>
  <c r="AE62" i="145"/>
  <c r="AE92" i="145"/>
  <c r="AD62" i="145"/>
  <c r="AC62" i="145"/>
  <c r="AB62" i="145"/>
  <c r="AA62" i="145"/>
  <c r="Z62" i="145"/>
  <c r="Y62" i="145"/>
  <c r="X62" i="145"/>
  <c r="W62" i="145"/>
  <c r="V62" i="145"/>
  <c r="U62" i="145"/>
  <c r="T62" i="145"/>
  <c r="S62" i="145"/>
  <c r="R62" i="145"/>
  <c r="Q62" i="145"/>
  <c r="P62" i="145"/>
  <c r="O62" i="145"/>
  <c r="N62" i="145"/>
  <c r="M62" i="145"/>
  <c r="L62" i="145"/>
  <c r="K62" i="145"/>
  <c r="K92" i="145"/>
  <c r="J62" i="145"/>
  <c r="I62" i="145"/>
  <c r="H62" i="145"/>
  <c r="G62" i="145"/>
  <c r="F62" i="145"/>
  <c r="E62" i="145"/>
  <c r="D62" i="145"/>
  <c r="C62" i="145"/>
  <c r="B62" i="145"/>
  <c r="A61" i="145"/>
  <c r="L55" i="145"/>
  <c r="D55" i="145"/>
  <c r="AD46" i="145"/>
  <c r="AI42" i="145"/>
  <c r="AH42" i="145"/>
  <c r="AG42" i="145"/>
  <c r="AF42" i="145"/>
  <c r="AE42" i="145"/>
  <c r="AD42" i="145"/>
  <c r="AC42" i="145"/>
  <c r="AB42" i="145"/>
  <c r="AA42" i="145"/>
  <c r="Z42" i="145"/>
  <c r="Y42" i="145"/>
  <c r="X42" i="145"/>
  <c r="W42" i="145"/>
  <c r="V42" i="145"/>
  <c r="U42" i="145"/>
  <c r="T42" i="145"/>
  <c r="S42" i="145"/>
  <c r="R42" i="145"/>
  <c r="Q42" i="145"/>
  <c r="P42" i="145"/>
  <c r="O42" i="145"/>
  <c r="N42" i="145"/>
  <c r="M42" i="145"/>
  <c r="L42" i="145"/>
  <c r="K42" i="145"/>
  <c r="J42" i="145"/>
  <c r="I42" i="145"/>
  <c r="H42" i="145"/>
  <c r="G42" i="145"/>
  <c r="F42" i="145"/>
  <c r="E42" i="145"/>
  <c r="D42" i="145"/>
  <c r="C42" i="145"/>
  <c r="B42" i="145"/>
  <c r="AI41" i="145"/>
  <c r="AI40" i="145"/>
  <c r="A40" i="145"/>
  <c r="A91" i="145"/>
  <c r="AI39" i="145"/>
  <c r="A39" i="145"/>
  <c r="AI38" i="145"/>
  <c r="A38" i="145"/>
  <c r="A89" i="145"/>
  <c r="AI37" i="145"/>
  <c r="A37" i="145"/>
  <c r="AI36" i="145"/>
  <c r="A36" i="145"/>
  <c r="A87" i="145"/>
  <c r="AI35" i="145"/>
  <c r="A35" i="145"/>
  <c r="AI34" i="145"/>
  <c r="A34" i="145"/>
  <c r="A85" i="145"/>
  <c r="AI33" i="145"/>
  <c r="A33" i="145"/>
  <c r="AI32" i="145"/>
  <c r="A32" i="145"/>
  <c r="A83" i="145"/>
  <c r="AI31" i="145"/>
  <c r="A31" i="145"/>
  <c r="AI30" i="145"/>
  <c r="A30" i="145"/>
  <c r="AI29" i="145"/>
  <c r="A29" i="145"/>
  <c r="A80" i="145"/>
  <c r="AI28" i="145"/>
  <c r="A28" i="145"/>
  <c r="A79" i="145"/>
  <c r="AI27" i="145"/>
  <c r="A27" i="145"/>
  <c r="A78" i="145"/>
  <c r="AI26" i="145"/>
  <c r="A26" i="145"/>
  <c r="A77" i="145"/>
  <c r="AI25" i="145"/>
  <c r="A25" i="145"/>
  <c r="AI24" i="145"/>
  <c r="A24" i="145"/>
  <c r="A75" i="145"/>
  <c r="AI23" i="145"/>
  <c r="A23" i="145"/>
  <c r="A74" i="145"/>
  <c r="AI22" i="145"/>
  <c r="A22" i="145"/>
  <c r="A73" i="145"/>
  <c r="AI21" i="145"/>
  <c r="A21" i="145"/>
  <c r="AI20" i="145"/>
  <c r="A20" i="145"/>
  <c r="A71" i="145"/>
  <c r="AI19" i="145"/>
  <c r="A19" i="145"/>
  <c r="A70" i="145"/>
  <c r="AI18" i="145"/>
  <c r="A18" i="145"/>
  <c r="A69" i="145"/>
  <c r="AI17" i="145"/>
  <c r="A17" i="145"/>
  <c r="A68" i="145"/>
  <c r="AI16" i="145"/>
  <c r="A16" i="145"/>
  <c r="A67" i="145"/>
  <c r="AI15" i="145"/>
  <c r="A15" i="145"/>
  <c r="A66" i="145"/>
  <c r="AI14" i="145"/>
  <c r="A14" i="145"/>
  <c r="A65" i="145"/>
  <c r="AI13" i="145"/>
  <c r="A13" i="145"/>
  <c r="A64" i="145"/>
  <c r="AI12" i="145"/>
  <c r="A12" i="145"/>
  <c r="A63" i="145"/>
  <c r="AI11" i="145"/>
  <c r="A11" i="145"/>
  <c r="A62" i="145"/>
  <c r="A10" i="145"/>
  <c r="L4" i="145"/>
  <c r="D3" i="145"/>
  <c r="D54" i="145"/>
  <c r="K3" i="144"/>
  <c r="D2" i="144"/>
  <c r="AH91" i="143"/>
  <c r="AG91" i="143"/>
  <c r="AF91" i="143"/>
  <c r="AE91" i="143"/>
  <c r="AD91" i="143"/>
  <c r="AC91" i="143"/>
  <c r="AB91" i="143"/>
  <c r="AA91" i="143"/>
  <c r="Z91" i="143"/>
  <c r="Y91" i="143"/>
  <c r="X91" i="143"/>
  <c r="W91" i="143"/>
  <c r="V91" i="143"/>
  <c r="U91" i="143"/>
  <c r="T91" i="143"/>
  <c r="S91" i="143"/>
  <c r="R91" i="143"/>
  <c r="Q91" i="143"/>
  <c r="P91" i="143"/>
  <c r="O91" i="143"/>
  <c r="N91" i="143"/>
  <c r="M91" i="143"/>
  <c r="L91" i="143"/>
  <c r="K91" i="143"/>
  <c r="J91" i="143"/>
  <c r="I91" i="143"/>
  <c r="H91" i="143"/>
  <c r="G91" i="143"/>
  <c r="F91" i="143"/>
  <c r="E91" i="143"/>
  <c r="D91" i="143"/>
  <c r="C91" i="143"/>
  <c r="B91" i="143"/>
  <c r="AH90" i="143"/>
  <c r="AG90" i="143"/>
  <c r="AF90" i="143"/>
  <c r="AE90" i="143"/>
  <c r="AD90" i="143"/>
  <c r="AC90" i="143"/>
  <c r="AB90" i="143"/>
  <c r="AA90" i="143"/>
  <c r="Z90" i="143"/>
  <c r="Y90" i="143"/>
  <c r="X90" i="143"/>
  <c r="W90" i="143"/>
  <c r="V90" i="143"/>
  <c r="U90" i="143"/>
  <c r="T90" i="143"/>
  <c r="S90" i="143"/>
  <c r="R90" i="143"/>
  <c r="Q90" i="143"/>
  <c r="P90" i="143"/>
  <c r="O90" i="143"/>
  <c r="N90" i="143"/>
  <c r="M90" i="143"/>
  <c r="L90" i="143"/>
  <c r="K90" i="143"/>
  <c r="J90" i="143"/>
  <c r="I90" i="143"/>
  <c r="H90" i="143"/>
  <c r="G90" i="143"/>
  <c r="F90" i="143"/>
  <c r="E90" i="143"/>
  <c r="D90" i="143"/>
  <c r="C90" i="143"/>
  <c r="B90" i="143"/>
  <c r="A90" i="143"/>
  <c r="AH89" i="143"/>
  <c r="AG89" i="143"/>
  <c r="AF89" i="143"/>
  <c r="AE89" i="143"/>
  <c r="AD89" i="143"/>
  <c r="AC89" i="143"/>
  <c r="AB89" i="143"/>
  <c r="AA89" i="143"/>
  <c r="Z89" i="143"/>
  <c r="Y89" i="143"/>
  <c r="X89" i="143"/>
  <c r="W89" i="143"/>
  <c r="V89" i="143"/>
  <c r="U89" i="143"/>
  <c r="T89" i="143"/>
  <c r="S89" i="143"/>
  <c r="R89" i="143"/>
  <c r="Q89" i="143"/>
  <c r="P89" i="143"/>
  <c r="O89" i="143"/>
  <c r="AI89" i="143"/>
  <c r="N89" i="143"/>
  <c r="M89" i="143"/>
  <c r="L89" i="143"/>
  <c r="K89" i="143"/>
  <c r="J89" i="143"/>
  <c r="I89" i="143"/>
  <c r="H89" i="143"/>
  <c r="G89" i="143"/>
  <c r="F89" i="143"/>
  <c r="E89" i="143"/>
  <c r="D89" i="143"/>
  <c r="C89" i="143"/>
  <c r="B89" i="143"/>
  <c r="A89" i="143"/>
  <c r="AH88" i="143"/>
  <c r="AG88" i="143"/>
  <c r="AF88" i="143"/>
  <c r="AE88" i="143"/>
  <c r="AD88" i="143"/>
  <c r="AC88" i="143"/>
  <c r="AB88" i="143"/>
  <c r="AA88" i="143"/>
  <c r="Z88" i="143"/>
  <c r="Y88" i="143"/>
  <c r="X88" i="143"/>
  <c r="W88" i="143"/>
  <c r="V88" i="143"/>
  <c r="U88" i="143"/>
  <c r="T88" i="143"/>
  <c r="S88" i="143"/>
  <c r="R88" i="143"/>
  <c r="Q88" i="143"/>
  <c r="P88" i="143"/>
  <c r="O88" i="143"/>
  <c r="N88" i="143"/>
  <c r="M88" i="143"/>
  <c r="L88" i="143"/>
  <c r="K88" i="143"/>
  <c r="J88" i="143"/>
  <c r="I88" i="143"/>
  <c r="H88" i="143"/>
  <c r="G88" i="143"/>
  <c r="F88" i="143"/>
  <c r="E88" i="143"/>
  <c r="D88" i="143"/>
  <c r="C88" i="143"/>
  <c r="B88" i="143"/>
  <c r="A88" i="143"/>
  <c r="AH87" i="143"/>
  <c r="AG87" i="143"/>
  <c r="AF87" i="143"/>
  <c r="AE87" i="143"/>
  <c r="AD87" i="143"/>
  <c r="AC87" i="143"/>
  <c r="AB87" i="143"/>
  <c r="AA87" i="143"/>
  <c r="Z87" i="143"/>
  <c r="Y87" i="143"/>
  <c r="X87" i="143"/>
  <c r="W87" i="143"/>
  <c r="V87" i="143"/>
  <c r="U87" i="143"/>
  <c r="T87" i="143"/>
  <c r="S87" i="143"/>
  <c r="R87" i="143"/>
  <c r="Q87" i="143"/>
  <c r="P87" i="143"/>
  <c r="O87" i="143"/>
  <c r="N87" i="143"/>
  <c r="M87" i="143"/>
  <c r="L87" i="143"/>
  <c r="K87" i="143"/>
  <c r="J87" i="143"/>
  <c r="I87" i="143"/>
  <c r="H87" i="143"/>
  <c r="G87" i="143"/>
  <c r="F87" i="143"/>
  <c r="E87" i="143"/>
  <c r="D87" i="143"/>
  <c r="C87" i="143"/>
  <c r="B87" i="143"/>
  <c r="AH86" i="143"/>
  <c r="AG86" i="143"/>
  <c r="AF86" i="143"/>
  <c r="AE86" i="143"/>
  <c r="AD86" i="143"/>
  <c r="AC86" i="143"/>
  <c r="AB86" i="143"/>
  <c r="AA86" i="143"/>
  <c r="Z86" i="143"/>
  <c r="Y86" i="143"/>
  <c r="X86" i="143"/>
  <c r="W86" i="143"/>
  <c r="V86" i="143"/>
  <c r="U86" i="143"/>
  <c r="T86" i="143"/>
  <c r="T92" i="143"/>
  <c r="S86" i="143"/>
  <c r="R86" i="143"/>
  <c r="Q86" i="143"/>
  <c r="P86" i="143"/>
  <c r="O86" i="143"/>
  <c r="N86" i="143"/>
  <c r="M86" i="143"/>
  <c r="L86" i="143"/>
  <c r="K86" i="143"/>
  <c r="J86" i="143"/>
  <c r="I86" i="143"/>
  <c r="H86" i="143"/>
  <c r="G86" i="143"/>
  <c r="F86" i="143"/>
  <c r="E86" i="143"/>
  <c r="D86" i="143"/>
  <c r="C86" i="143"/>
  <c r="B86" i="143"/>
  <c r="AH85" i="143"/>
  <c r="AG85" i="143"/>
  <c r="AF85" i="143"/>
  <c r="AE85" i="143"/>
  <c r="AD85" i="143"/>
  <c r="AC85" i="143"/>
  <c r="AB85" i="143"/>
  <c r="AA85" i="143"/>
  <c r="Z85" i="143"/>
  <c r="Y85" i="143"/>
  <c r="X85" i="143"/>
  <c r="W85" i="143"/>
  <c r="V85" i="143"/>
  <c r="U85" i="143"/>
  <c r="T85" i="143"/>
  <c r="S85" i="143"/>
  <c r="R85" i="143"/>
  <c r="Q85" i="143"/>
  <c r="P85" i="143"/>
  <c r="O85" i="143"/>
  <c r="N85" i="143"/>
  <c r="M85" i="143"/>
  <c r="AI85" i="143"/>
  <c r="L85" i="143"/>
  <c r="K85" i="143"/>
  <c r="J85" i="143"/>
  <c r="I85" i="143"/>
  <c r="H85" i="143"/>
  <c r="G85" i="143"/>
  <c r="F85" i="143"/>
  <c r="E85" i="143"/>
  <c r="D85" i="143"/>
  <c r="C85" i="143"/>
  <c r="B85" i="143"/>
  <c r="AH84" i="143"/>
  <c r="AG84" i="143"/>
  <c r="AF84" i="143"/>
  <c r="AE84" i="143"/>
  <c r="AD84" i="143"/>
  <c r="AC84" i="143"/>
  <c r="AB84" i="143"/>
  <c r="AA84" i="143"/>
  <c r="Z84" i="143"/>
  <c r="Y84" i="143"/>
  <c r="X84" i="143"/>
  <c r="W84" i="143"/>
  <c r="V84" i="143"/>
  <c r="U84" i="143"/>
  <c r="T84" i="143"/>
  <c r="S84" i="143"/>
  <c r="R84" i="143"/>
  <c r="Q84" i="143"/>
  <c r="P84" i="143"/>
  <c r="O84" i="143"/>
  <c r="N84" i="143"/>
  <c r="M84" i="143"/>
  <c r="L84" i="143"/>
  <c r="K84" i="143"/>
  <c r="J84" i="143"/>
  <c r="I84" i="143"/>
  <c r="H84" i="143"/>
  <c r="G84" i="143"/>
  <c r="AI84" i="143"/>
  <c r="F84" i="143"/>
  <c r="E84" i="143"/>
  <c r="D84" i="143"/>
  <c r="C84" i="143"/>
  <c r="B84" i="143"/>
  <c r="AH83" i="143"/>
  <c r="AG83" i="143"/>
  <c r="AF83" i="143"/>
  <c r="AE83" i="143"/>
  <c r="AD83" i="143"/>
  <c r="AC83" i="143"/>
  <c r="AB83" i="143"/>
  <c r="AA83" i="143"/>
  <c r="Z83" i="143"/>
  <c r="Y83" i="143"/>
  <c r="X83" i="143"/>
  <c r="W83" i="143"/>
  <c r="V83" i="143"/>
  <c r="U83" i="143"/>
  <c r="T83" i="143"/>
  <c r="S83" i="143"/>
  <c r="R83" i="143"/>
  <c r="Q83" i="143"/>
  <c r="P83" i="143"/>
  <c r="O83" i="143"/>
  <c r="N83" i="143"/>
  <c r="M83" i="143"/>
  <c r="L83" i="143"/>
  <c r="K83" i="143"/>
  <c r="J83" i="143"/>
  <c r="I83" i="143"/>
  <c r="H83" i="143"/>
  <c r="G83" i="143"/>
  <c r="F83" i="143"/>
  <c r="E83" i="143"/>
  <c r="D83" i="143"/>
  <c r="C83" i="143"/>
  <c r="B83" i="143"/>
  <c r="AH82" i="143"/>
  <c r="AG82" i="143"/>
  <c r="AF82" i="143"/>
  <c r="AE82" i="143"/>
  <c r="AD82" i="143"/>
  <c r="AC82" i="143"/>
  <c r="AB82" i="143"/>
  <c r="AA82" i="143"/>
  <c r="Z82" i="143"/>
  <c r="Y82" i="143"/>
  <c r="X82" i="143"/>
  <c r="W82" i="143"/>
  <c r="V82" i="143"/>
  <c r="U82" i="143"/>
  <c r="T82" i="143"/>
  <c r="S82" i="143"/>
  <c r="R82" i="143"/>
  <c r="Q82" i="143"/>
  <c r="P82" i="143"/>
  <c r="O82" i="143"/>
  <c r="N82" i="143"/>
  <c r="M82" i="143"/>
  <c r="L82" i="143"/>
  <c r="K82" i="143"/>
  <c r="J82" i="143"/>
  <c r="I82" i="143"/>
  <c r="H82" i="143"/>
  <c r="G82" i="143"/>
  <c r="F82" i="143"/>
  <c r="E82" i="143"/>
  <c r="D82" i="143"/>
  <c r="C82" i="143"/>
  <c r="B82" i="143"/>
  <c r="A82" i="143"/>
  <c r="AH81" i="143"/>
  <c r="AG81" i="143"/>
  <c r="AF81" i="143"/>
  <c r="Q81" i="143"/>
  <c r="P81" i="143"/>
  <c r="O81" i="143"/>
  <c r="N81" i="143"/>
  <c r="M81" i="143"/>
  <c r="L81" i="143"/>
  <c r="K81" i="143"/>
  <c r="J81" i="143"/>
  <c r="I81" i="143"/>
  <c r="H81" i="143"/>
  <c r="G81" i="143"/>
  <c r="F81" i="143"/>
  <c r="E81" i="143"/>
  <c r="D81" i="143"/>
  <c r="C81" i="143"/>
  <c r="B81" i="143"/>
  <c r="AH80" i="143"/>
  <c r="AG80" i="143"/>
  <c r="AF80" i="143"/>
  <c r="AE80" i="143"/>
  <c r="AD80" i="143"/>
  <c r="AC80" i="143"/>
  <c r="AB80" i="143"/>
  <c r="AA80" i="143"/>
  <c r="Z80" i="143"/>
  <c r="Y80" i="143"/>
  <c r="X80" i="143"/>
  <c r="W80" i="143"/>
  <c r="V80" i="143"/>
  <c r="U80" i="143"/>
  <c r="T80" i="143"/>
  <c r="S80" i="143"/>
  <c r="R80" i="143"/>
  <c r="Q80" i="143"/>
  <c r="P80" i="143"/>
  <c r="O80" i="143"/>
  <c r="N80" i="143"/>
  <c r="M80" i="143"/>
  <c r="L80" i="143"/>
  <c r="AI80" i="143"/>
  <c r="K80" i="143"/>
  <c r="J80" i="143"/>
  <c r="I80" i="143"/>
  <c r="H80" i="143"/>
  <c r="G80" i="143"/>
  <c r="F80" i="143"/>
  <c r="E80" i="143"/>
  <c r="D80" i="143"/>
  <c r="C80" i="143"/>
  <c r="B80" i="143"/>
  <c r="AH79" i="143"/>
  <c r="AG79" i="143"/>
  <c r="AF79" i="143"/>
  <c r="AE79" i="143"/>
  <c r="AD79" i="143"/>
  <c r="AC79" i="143"/>
  <c r="AB79" i="143"/>
  <c r="AA79" i="143"/>
  <c r="Z79" i="143"/>
  <c r="Y79" i="143"/>
  <c r="X79" i="143"/>
  <c r="W79" i="143"/>
  <c r="V79" i="143"/>
  <c r="U79" i="143"/>
  <c r="T79" i="143"/>
  <c r="S79" i="143"/>
  <c r="R79" i="143"/>
  <c r="Q79" i="143"/>
  <c r="P79" i="143"/>
  <c r="O79" i="143"/>
  <c r="N79" i="143"/>
  <c r="M79" i="143"/>
  <c r="L79" i="143"/>
  <c r="K79" i="143"/>
  <c r="J79" i="143"/>
  <c r="I79" i="143"/>
  <c r="H79" i="143"/>
  <c r="G79" i="143"/>
  <c r="F79" i="143"/>
  <c r="E79" i="143"/>
  <c r="D79" i="143"/>
  <c r="C79" i="143"/>
  <c r="B79" i="143"/>
  <c r="AH78" i="143"/>
  <c r="AG78" i="143"/>
  <c r="AF78" i="143"/>
  <c r="AE78" i="143"/>
  <c r="AD78" i="143"/>
  <c r="AC78" i="143"/>
  <c r="AB78" i="143"/>
  <c r="AA78" i="143"/>
  <c r="Z78" i="143"/>
  <c r="Y78" i="143"/>
  <c r="X78" i="143"/>
  <c r="W78" i="143"/>
  <c r="V78" i="143"/>
  <c r="U78" i="143"/>
  <c r="T78" i="143"/>
  <c r="S78" i="143"/>
  <c r="R78" i="143"/>
  <c r="Q78" i="143"/>
  <c r="P78" i="143"/>
  <c r="O78" i="143"/>
  <c r="N78" i="143"/>
  <c r="M78" i="143"/>
  <c r="L78" i="143"/>
  <c r="K78" i="143"/>
  <c r="J78" i="143"/>
  <c r="I78" i="143"/>
  <c r="H78" i="143"/>
  <c r="G78" i="143"/>
  <c r="F78" i="143"/>
  <c r="E78" i="143"/>
  <c r="D78" i="143"/>
  <c r="C78" i="143"/>
  <c r="B78" i="143"/>
  <c r="AI78" i="143"/>
  <c r="AH77" i="143"/>
  <c r="AG77" i="143"/>
  <c r="AF77" i="143"/>
  <c r="AE77" i="143"/>
  <c r="AD77" i="143"/>
  <c r="AC77" i="143"/>
  <c r="AB77" i="143"/>
  <c r="AA77" i="143"/>
  <c r="Z77" i="143"/>
  <c r="Y77" i="143"/>
  <c r="X77" i="143"/>
  <c r="W77" i="143"/>
  <c r="V77" i="143"/>
  <c r="U77" i="143"/>
  <c r="T77" i="143"/>
  <c r="S77" i="143"/>
  <c r="R77" i="143"/>
  <c r="Q77" i="143"/>
  <c r="P77" i="143"/>
  <c r="O77" i="143"/>
  <c r="N77" i="143"/>
  <c r="M77" i="143"/>
  <c r="L77" i="143"/>
  <c r="K77" i="143"/>
  <c r="J77" i="143"/>
  <c r="I77" i="143"/>
  <c r="H77" i="143"/>
  <c r="G77" i="143"/>
  <c r="F77" i="143"/>
  <c r="E77" i="143"/>
  <c r="D77" i="143"/>
  <c r="C77" i="143"/>
  <c r="B77" i="143"/>
  <c r="AH76" i="143"/>
  <c r="AG76" i="143"/>
  <c r="AF76" i="143"/>
  <c r="AE76" i="143"/>
  <c r="AD76" i="143"/>
  <c r="AC76" i="143"/>
  <c r="AB76" i="143"/>
  <c r="AA76" i="143"/>
  <c r="Z76" i="143"/>
  <c r="Y76" i="143"/>
  <c r="X76" i="143"/>
  <c r="W76" i="143"/>
  <c r="V76" i="143"/>
  <c r="U76" i="143"/>
  <c r="T76" i="143"/>
  <c r="S76" i="143"/>
  <c r="R76" i="143"/>
  <c r="Q76" i="143"/>
  <c r="P76" i="143"/>
  <c r="O76" i="143"/>
  <c r="N76" i="143"/>
  <c r="M76" i="143"/>
  <c r="L76" i="143"/>
  <c r="K76" i="143"/>
  <c r="J76" i="143"/>
  <c r="I76" i="143"/>
  <c r="H76" i="143"/>
  <c r="G76" i="143"/>
  <c r="F76" i="143"/>
  <c r="E76" i="143"/>
  <c r="D76" i="143"/>
  <c r="C76" i="143"/>
  <c r="B76" i="143"/>
  <c r="AH75" i="143"/>
  <c r="AG75" i="143"/>
  <c r="AF75" i="143"/>
  <c r="AE75" i="143"/>
  <c r="AD75" i="143"/>
  <c r="AC75" i="143"/>
  <c r="AB75" i="143"/>
  <c r="AA75" i="143"/>
  <c r="Z75" i="143"/>
  <c r="Y75" i="143"/>
  <c r="X75" i="143"/>
  <c r="W75" i="143"/>
  <c r="V75" i="143"/>
  <c r="U75" i="143"/>
  <c r="T75" i="143"/>
  <c r="S75" i="143"/>
  <c r="R75" i="143"/>
  <c r="Q75" i="143"/>
  <c r="P75" i="143"/>
  <c r="O75" i="143"/>
  <c r="N75" i="143"/>
  <c r="M75" i="143"/>
  <c r="L75" i="143"/>
  <c r="K75" i="143"/>
  <c r="J75" i="143"/>
  <c r="I75" i="143"/>
  <c r="H75" i="143"/>
  <c r="G75" i="143"/>
  <c r="F75" i="143"/>
  <c r="E75" i="143"/>
  <c r="D75" i="143"/>
  <c r="C75" i="143"/>
  <c r="B75" i="143"/>
  <c r="AH74" i="143"/>
  <c r="AG74" i="143"/>
  <c r="AF74" i="143"/>
  <c r="AE74" i="143"/>
  <c r="AD74" i="143"/>
  <c r="AC74" i="143"/>
  <c r="AB74" i="143"/>
  <c r="AA74" i="143"/>
  <c r="Z74" i="143"/>
  <c r="Y74" i="143"/>
  <c r="X74" i="143"/>
  <c r="W74" i="143"/>
  <c r="V74" i="143"/>
  <c r="U74" i="143"/>
  <c r="T74" i="143"/>
  <c r="S74" i="143"/>
  <c r="R74" i="143"/>
  <c r="Q74" i="143"/>
  <c r="P74" i="143"/>
  <c r="O74" i="143"/>
  <c r="N74" i="143"/>
  <c r="M74" i="143"/>
  <c r="L74" i="143"/>
  <c r="K74" i="143"/>
  <c r="J74" i="143"/>
  <c r="I74" i="143"/>
  <c r="H74" i="143"/>
  <c r="G74" i="143"/>
  <c r="F74" i="143"/>
  <c r="E74" i="143"/>
  <c r="D74" i="143"/>
  <c r="C74" i="143"/>
  <c r="B74" i="143"/>
  <c r="AH73" i="143"/>
  <c r="AG73" i="143"/>
  <c r="AF73" i="143"/>
  <c r="AE73" i="143"/>
  <c r="AD73" i="143"/>
  <c r="AC73" i="143"/>
  <c r="AB73" i="143"/>
  <c r="AA73" i="143"/>
  <c r="Z73" i="143"/>
  <c r="Y73" i="143"/>
  <c r="X73" i="143"/>
  <c r="W73" i="143"/>
  <c r="V73" i="143"/>
  <c r="U73" i="143"/>
  <c r="T73" i="143"/>
  <c r="S73" i="143"/>
  <c r="R73" i="143"/>
  <c r="Q73" i="143"/>
  <c r="P73" i="143"/>
  <c r="O73" i="143"/>
  <c r="N73" i="143"/>
  <c r="M73" i="143"/>
  <c r="L73" i="143"/>
  <c r="K73" i="143"/>
  <c r="J73" i="143"/>
  <c r="I73" i="143"/>
  <c r="H73" i="143"/>
  <c r="G73" i="143"/>
  <c r="F73" i="143"/>
  <c r="E73" i="143"/>
  <c r="D73" i="143"/>
  <c r="C73" i="143"/>
  <c r="B73" i="143"/>
  <c r="AH72" i="143"/>
  <c r="AG72" i="143"/>
  <c r="AF72" i="143"/>
  <c r="AE72" i="143"/>
  <c r="AD72" i="143"/>
  <c r="AC72" i="143"/>
  <c r="AB72" i="143"/>
  <c r="AA72" i="143"/>
  <c r="Z72" i="143"/>
  <c r="Y72" i="143"/>
  <c r="X72" i="143"/>
  <c r="W72" i="143"/>
  <c r="V72" i="143"/>
  <c r="U72" i="143"/>
  <c r="T72" i="143"/>
  <c r="S72" i="143"/>
  <c r="R72" i="143"/>
  <c r="Q72" i="143"/>
  <c r="P72" i="143"/>
  <c r="O72" i="143"/>
  <c r="N72" i="143"/>
  <c r="M72" i="143"/>
  <c r="L72" i="143"/>
  <c r="K72" i="143"/>
  <c r="J72" i="143"/>
  <c r="I72" i="143"/>
  <c r="H72" i="143"/>
  <c r="G72" i="143"/>
  <c r="F72" i="143"/>
  <c r="AI72" i="143"/>
  <c r="E72" i="143"/>
  <c r="D72" i="143"/>
  <c r="C72" i="143"/>
  <c r="B72" i="143"/>
  <c r="A72" i="143"/>
  <c r="AH71" i="143"/>
  <c r="AG71" i="143"/>
  <c r="AF71" i="143"/>
  <c r="AE71" i="143"/>
  <c r="AD71" i="143"/>
  <c r="AC71" i="143"/>
  <c r="AB71" i="143"/>
  <c r="AA71" i="143"/>
  <c r="Z71" i="143"/>
  <c r="Y71" i="143"/>
  <c r="X71" i="143"/>
  <c r="W71" i="143"/>
  <c r="V71" i="143"/>
  <c r="U71" i="143"/>
  <c r="T71" i="143"/>
  <c r="S71" i="143"/>
  <c r="R71" i="143"/>
  <c r="Q71" i="143"/>
  <c r="P71" i="143"/>
  <c r="O71" i="143"/>
  <c r="N71" i="143"/>
  <c r="M71" i="143"/>
  <c r="L71" i="143"/>
  <c r="K71" i="143"/>
  <c r="J71" i="143"/>
  <c r="I71" i="143"/>
  <c r="H71" i="143"/>
  <c r="G71" i="143"/>
  <c r="F71" i="143"/>
  <c r="E71" i="143"/>
  <c r="D71" i="143"/>
  <c r="C71" i="143"/>
  <c r="B71" i="143"/>
  <c r="AH70" i="143"/>
  <c r="AG70" i="143"/>
  <c r="AF70" i="143"/>
  <c r="AE70" i="143"/>
  <c r="AD70" i="143"/>
  <c r="AC70" i="143"/>
  <c r="AB70" i="143"/>
  <c r="AA70" i="143"/>
  <c r="Z70" i="143"/>
  <c r="Y70" i="143"/>
  <c r="X70" i="143"/>
  <c r="W70" i="143"/>
  <c r="V70" i="143"/>
  <c r="U70" i="143"/>
  <c r="T70" i="143"/>
  <c r="S70" i="143"/>
  <c r="R70" i="143"/>
  <c r="Q70" i="143"/>
  <c r="P70" i="143"/>
  <c r="O70" i="143"/>
  <c r="N70" i="143"/>
  <c r="M70" i="143"/>
  <c r="L70" i="143"/>
  <c r="K70" i="143"/>
  <c r="J70" i="143"/>
  <c r="I70" i="143"/>
  <c r="H70" i="143"/>
  <c r="G70" i="143"/>
  <c r="F70" i="143"/>
  <c r="E70" i="143"/>
  <c r="D70" i="143"/>
  <c r="C70" i="143"/>
  <c r="B70" i="143"/>
  <c r="AH69" i="143"/>
  <c r="AG69" i="143"/>
  <c r="AF69" i="143"/>
  <c r="AE69" i="143"/>
  <c r="AD69" i="143"/>
  <c r="AC69" i="143"/>
  <c r="AB69" i="143"/>
  <c r="AA69" i="143"/>
  <c r="Z69" i="143"/>
  <c r="Y69" i="143"/>
  <c r="X69" i="143"/>
  <c r="W69" i="143"/>
  <c r="V69" i="143"/>
  <c r="U69" i="143"/>
  <c r="T69" i="143"/>
  <c r="S69" i="143"/>
  <c r="R69" i="143"/>
  <c r="Q69" i="143"/>
  <c r="P69" i="143"/>
  <c r="O69" i="143"/>
  <c r="N69" i="143"/>
  <c r="M69" i="143"/>
  <c r="L69" i="143"/>
  <c r="K69" i="143"/>
  <c r="J69" i="143"/>
  <c r="I69" i="143"/>
  <c r="H69" i="143"/>
  <c r="G69" i="143"/>
  <c r="F69" i="143"/>
  <c r="E69" i="143"/>
  <c r="D69" i="143"/>
  <c r="C69" i="143"/>
  <c r="B69" i="143"/>
  <c r="AH68" i="143"/>
  <c r="AG68" i="143"/>
  <c r="AF68" i="143"/>
  <c r="AE68" i="143"/>
  <c r="AD68" i="143"/>
  <c r="AC68" i="143"/>
  <c r="AB68" i="143"/>
  <c r="AA68" i="143"/>
  <c r="Z68" i="143"/>
  <c r="Y68" i="143"/>
  <c r="X68" i="143"/>
  <c r="W68" i="143"/>
  <c r="V68" i="143"/>
  <c r="U68" i="143"/>
  <c r="T68" i="143"/>
  <c r="S68" i="143"/>
  <c r="R68" i="143"/>
  <c r="Q68" i="143"/>
  <c r="P68" i="143"/>
  <c r="O68" i="143"/>
  <c r="N68" i="143"/>
  <c r="M68" i="143"/>
  <c r="L68" i="143"/>
  <c r="K68" i="143"/>
  <c r="J68" i="143"/>
  <c r="I68" i="143"/>
  <c r="H68" i="143"/>
  <c r="G68" i="143"/>
  <c r="F68" i="143"/>
  <c r="E68" i="143"/>
  <c r="AI68" i="143"/>
  <c r="D68" i="143"/>
  <c r="C68" i="143"/>
  <c r="B68" i="143"/>
  <c r="AH67" i="143"/>
  <c r="AG67" i="143"/>
  <c r="AF67" i="143"/>
  <c r="AE67" i="143"/>
  <c r="AD67" i="143"/>
  <c r="AC67" i="143"/>
  <c r="AB67" i="143"/>
  <c r="AA67" i="143"/>
  <c r="Z67" i="143"/>
  <c r="Y67" i="143"/>
  <c r="X67" i="143"/>
  <c r="W67" i="143"/>
  <c r="V67" i="143"/>
  <c r="U67" i="143"/>
  <c r="T67" i="143"/>
  <c r="S67" i="143"/>
  <c r="R67" i="143"/>
  <c r="Q67" i="143"/>
  <c r="P67" i="143"/>
  <c r="O67" i="143"/>
  <c r="N67" i="143"/>
  <c r="M67" i="143"/>
  <c r="L67" i="143"/>
  <c r="K67" i="143"/>
  <c r="J67" i="143"/>
  <c r="I67" i="143"/>
  <c r="H67" i="143"/>
  <c r="G67" i="143"/>
  <c r="F67" i="143"/>
  <c r="E67" i="143"/>
  <c r="D67" i="143"/>
  <c r="C67" i="143"/>
  <c r="B67" i="143"/>
  <c r="AH66" i="143"/>
  <c r="AG66" i="143"/>
  <c r="AF66" i="143"/>
  <c r="AF92" i="143"/>
  <c r="AE66" i="143"/>
  <c r="AD66" i="143"/>
  <c r="AC66" i="143"/>
  <c r="AB66" i="143"/>
  <c r="AA66" i="143"/>
  <c r="Z66" i="143"/>
  <c r="Y66" i="143"/>
  <c r="X66" i="143"/>
  <c r="W66" i="143"/>
  <c r="V66" i="143"/>
  <c r="U66" i="143"/>
  <c r="T66" i="143"/>
  <c r="S66" i="143"/>
  <c r="R66" i="143"/>
  <c r="Q66" i="143"/>
  <c r="P66" i="143"/>
  <c r="O66" i="143"/>
  <c r="N66" i="143"/>
  <c r="M66" i="143"/>
  <c r="L66" i="143"/>
  <c r="K66" i="143"/>
  <c r="J66" i="143"/>
  <c r="I66" i="143"/>
  <c r="H66" i="143"/>
  <c r="G66" i="143"/>
  <c r="F66" i="143"/>
  <c r="E66" i="143"/>
  <c r="D66" i="143"/>
  <c r="C66" i="143"/>
  <c r="B66" i="143"/>
  <c r="AH65" i="143"/>
  <c r="AG65" i="143"/>
  <c r="AF65" i="143"/>
  <c r="AE65" i="143"/>
  <c r="AD65" i="143"/>
  <c r="AC65" i="143"/>
  <c r="AB65" i="143"/>
  <c r="AA65" i="143"/>
  <c r="Z65" i="143"/>
  <c r="Y65" i="143"/>
  <c r="X65" i="143"/>
  <c r="W65" i="143"/>
  <c r="V65" i="143"/>
  <c r="U65" i="143"/>
  <c r="U92" i="143"/>
  <c r="T65" i="143"/>
  <c r="S65" i="143"/>
  <c r="R65" i="143"/>
  <c r="Q65" i="143"/>
  <c r="P65" i="143"/>
  <c r="O65" i="143"/>
  <c r="N65" i="143"/>
  <c r="M65" i="143"/>
  <c r="L65" i="143"/>
  <c r="K65" i="143"/>
  <c r="J65" i="143"/>
  <c r="I65" i="143"/>
  <c r="H65" i="143"/>
  <c r="G65" i="143"/>
  <c r="F65" i="143"/>
  <c r="E65" i="143"/>
  <c r="D65" i="143"/>
  <c r="C65" i="143"/>
  <c r="B65" i="143"/>
  <c r="AH64" i="143"/>
  <c r="AG64" i="143"/>
  <c r="AF64" i="143"/>
  <c r="AE64" i="143"/>
  <c r="AD64" i="143"/>
  <c r="AC64" i="143"/>
  <c r="AB64" i="143"/>
  <c r="AA64" i="143"/>
  <c r="Z64" i="143"/>
  <c r="Y64" i="143"/>
  <c r="X64" i="143"/>
  <c r="W64" i="143"/>
  <c r="V64" i="143"/>
  <c r="U64" i="143"/>
  <c r="T64" i="143"/>
  <c r="S64" i="143"/>
  <c r="R64" i="143"/>
  <c r="Q64" i="143"/>
  <c r="P64" i="143"/>
  <c r="O64" i="143"/>
  <c r="N64" i="143"/>
  <c r="M64" i="143"/>
  <c r="L64" i="143"/>
  <c r="K64" i="143"/>
  <c r="J64" i="143"/>
  <c r="I64" i="143"/>
  <c r="H64" i="143"/>
  <c r="G64" i="143"/>
  <c r="F64" i="143"/>
  <c r="E64" i="143"/>
  <c r="D64" i="143"/>
  <c r="C64" i="143"/>
  <c r="B64" i="143"/>
  <c r="AH63" i="143"/>
  <c r="AG63" i="143"/>
  <c r="AF63" i="143"/>
  <c r="AE63" i="143"/>
  <c r="AD63" i="143"/>
  <c r="AC63" i="143"/>
  <c r="AB63" i="143"/>
  <c r="AB92" i="143"/>
  <c r="AA63" i="143"/>
  <c r="AA92" i="143"/>
  <c r="Z63" i="143"/>
  <c r="Y63" i="143"/>
  <c r="X63" i="143"/>
  <c r="W63" i="143"/>
  <c r="V63" i="143"/>
  <c r="U63" i="143"/>
  <c r="T63" i="143"/>
  <c r="S63" i="143"/>
  <c r="S92" i="143"/>
  <c r="R63" i="143"/>
  <c r="Q63" i="143"/>
  <c r="P63" i="143"/>
  <c r="O63" i="143"/>
  <c r="N63" i="143"/>
  <c r="M63" i="143"/>
  <c r="L63" i="143"/>
  <c r="K63" i="143"/>
  <c r="J63" i="143"/>
  <c r="I63" i="143"/>
  <c r="H63" i="143"/>
  <c r="H92" i="143"/>
  <c r="G63" i="143"/>
  <c r="F63" i="143"/>
  <c r="E63" i="143"/>
  <c r="D63" i="143"/>
  <c r="C63" i="143"/>
  <c r="B63" i="143"/>
  <c r="AH62" i="143"/>
  <c r="AG62" i="143"/>
  <c r="AF62" i="143"/>
  <c r="AE62" i="143"/>
  <c r="AD62" i="143"/>
  <c r="AC62" i="143"/>
  <c r="AB62" i="143"/>
  <c r="AA62" i="143"/>
  <c r="Z62" i="143"/>
  <c r="Y62" i="143"/>
  <c r="X62" i="143"/>
  <c r="W62" i="143"/>
  <c r="V62" i="143"/>
  <c r="V92" i="143"/>
  <c r="U62" i="143"/>
  <c r="T62" i="143"/>
  <c r="S62" i="143"/>
  <c r="R62" i="143"/>
  <c r="Q62" i="143"/>
  <c r="P62" i="143"/>
  <c r="O62" i="143"/>
  <c r="N62" i="143"/>
  <c r="M62" i="143"/>
  <c r="L62" i="143"/>
  <c r="K62" i="143"/>
  <c r="J62" i="143"/>
  <c r="I62" i="143"/>
  <c r="H62" i="143"/>
  <c r="G62" i="143"/>
  <c r="F62" i="143"/>
  <c r="E62" i="143"/>
  <c r="D62" i="143"/>
  <c r="C62" i="143"/>
  <c r="B62" i="143"/>
  <c r="L55" i="143"/>
  <c r="D55" i="143"/>
  <c r="AH42" i="143"/>
  <c r="AG42" i="143"/>
  <c r="AF42" i="143"/>
  <c r="AE42" i="143"/>
  <c r="AD42" i="143"/>
  <c r="AD46" i="143"/>
  <c r="AC42" i="143"/>
  <c r="AB42" i="143"/>
  <c r="AA42" i="143"/>
  <c r="Z42" i="143"/>
  <c r="Y42" i="143"/>
  <c r="X42" i="143"/>
  <c r="W42" i="143"/>
  <c r="V42" i="143"/>
  <c r="U42" i="143"/>
  <c r="T42" i="143"/>
  <c r="S42" i="143"/>
  <c r="R42" i="143"/>
  <c r="Q42" i="143"/>
  <c r="P42" i="143"/>
  <c r="O42" i="143"/>
  <c r="N42" i="143"/>
  <c r="M42" i="143"/>
  <c r="L42" i="143"/>
  <c r="K42" i="143"/>
  <c r="J42" i="143"/>
  <c r="I42" i="143"/>
  <c r="H42" i="143"/>
  <c r="G42" i="143"/>
  <c r="F42" i="143"/>
  <c r="E42" i="143"/>
  <c r="D42" i="143"/>
  <c r="C42" i="143"/>
  <c r="B42" i="143"/>
  <c r="AI41" i="143"/>
  <c r="AI40" i="143"/>
  <c r="A40" i="143"/>
  <c r="A91" i="143"/>
  <c r="AI39" i="143"/>
  <c r="A39" i="143"/>
  <c r="AI38" i="143"/>
  <c r="A38" i="143"/>
  <c r="AI37" i="143"/>
  <c r="A37" i="143"/>
  <c r="AI36" i="143"/>
  <c r="A36" i="143"/>
  <c r="A87" i="143"/>
  <c r="AI35" i="143"/>
  <c r="A35" i="143"/>
  <c r="A86" i="143"/>
  <c r="AI34" i="143"/>
  <c r="A34" i="143"/>
  <c r="A85" i="143"/>
  <c r="AI33" i="143"/>
  <c r="A33" i="143"/>
  <c r="A84" i="143"/>
  <c r="AI32" i="143"/>
  <c r="A32" i="143"/>
  <c r="A83" i="143"/>
  <c r="AI31" i="143"/>
  <c r="A31" i="143"/>
  <c r="AI30" i="143"/>
  <c r="A30" i="143"/>
  <c r="A81" i="143"/>
  <c r="AI29" i="143"/>
  <c r="A29" i="143"/>
  <c r="A80" i="143"/>
  <c r="AI28" i="143"/>
  <c r="A28" i="143"/>
  <c r="A79" i="143"/>
  <c r="AI27" i="143"/>
  <c r="A27" i="143"/>
  <c r="A78" i="143"/>
  <c r="AI26" i="143"/>
  <c r="A26" i="143"/>
  <c r="A77" i="143"/>
  <c r="AI25" i="143"/>
  <c r="A25" i="143"/>
  <c r="A76" i="143"/>
  <c r="AI24" i="143"/>
  <c r="A24" i="143"/>
  <c r="A75" i="143"/>
  <c r="AI23" i="143"/>
  <c r="A23" i="143"/>
  <c r="A74" i="143"/>
  <c r="AI22" i="143"/>
  <c r="A22" i="143"/>
  <c r="A73" i="143"/>
  <c r="AI21" i="143"/>
  <c r="A21" i="143"/>
  <c r="AI20" i="143"/>
  <c r="A20" i="143"/>
  <c r="A71" i="143"/>
  <c r="AI19" i="143"/>
  <c r="A19" i="143"/>
  <c r="A70" i="143" s="1"/>
  <c r="AI18" i="143"/>
  <c r="A18" i="143"/>
  <c r="A69" i="143"/>
  <c r="AI17" i="143"/>
  <c r="A17" i="143"/>
  <c r="A68" i="143"/>
  <c r="AI16" i="143"/>
  <c r="A16" i="143"/>
  <c r="A67" i="143"/>
  <c r="AI15" i="143"/>
  <c r="A15" i="143"/>
  <c r="A66" i="143"/>
  <c r="AI14" i="143"/>
  <c r="A14" i="143"/>
  <c r="A65" i="143"/>
  <c r="AI13" i="143"/>
  <c r="A13" i="143"/>
  <c r="A64" i="143"/>
  <c r="AI12" i="143"/>
  <c r="A12" i="143"/>
  <c r="A63" i="143"/>
  <c r="AI11" i="143"/>
  <c r="A11" i="143"/>
  <c r="A62" i="143"/>
  <c r="A10" i="143"/>
  <c r="A61" i="143"/>
  <c r="L4" i="143"/>
  <c r="D3" i="143"/>
  <c r="D54" i="143"/>
  <c r="D3" i="142"/>
  <c r="D4" i="141"/>
  <c r="K3" i="142"/>
  <c r="D2" i="142"/>
  <c r="AH91" i="141"/>
  <c r="AG91" i="141"/>
  <c r="AF91" i="141"/>
  <c r="AE91" i="141"/>
  <c r="AD91" i="141"/>
  <c r="AC91" i="141"/>
  <c r="AB91" i="141"/>
  <c r="AA91" i="141"/>
  <c r="Z91" i="141"/>
  <c r="Y91" i="141"/>
  <c r="X91" i="141"/>
  <c r="W91" i="141"/>
  <c r="V91" i="141"/>
  <c r="U91" i="141"/>
  <c r="T91" i="141"/>
  <c r="S91" i="141"/>
  <c r="R91" i="141"/>
  <c r="Q91" i="141"/>
  <c r="P91" i="141"/>
  <c r="O91" i="141"/>
  <c r="N91" i="141"/>
  <c r="M91" i="141"/>
  <c r="L91" i="141"/>
  <c r="K91" i="141"/>
  <c r="AI91" i="141"/>
  <c r="J91" i="141"/>
  <c r="I91" i="141"/>
  <c r="H91" i="141"/>
  <c r="G91" i="141"/>
  <c r="F91" i="141"/>
  <c r="E91" i="141"/>
  <c r="D91" i="141"/>
  <c r="C91" i="141"/>
  <c r="B91" i="141"/>
  <c r="A91" i="141"/>
  <c r="AH90" i="141"/>
  <c r="AG90" i="141"/>
  <c r="AF90" i="141"/>
  <c r="AE90" i="141"/>
  <c r="AD90" i="141"/>
  <c r="AC90" i="141"/>
  <c r="AB90" i="141"/>
  <c r="AA90" i="141"/>
  <c r="Z90" i="141"/>
  <c r="Y90" i="141"/>
  <c r="X90" i="141"/>
  <c r="W90" i="141"/>
  <c r="V90" i="141"/>
  <c r="U90" i="141"/>
  <c r="T90" i="141"/>
  <c r="S90" i="141"/>
  <c r="R90" i="141"/>
  <c r="Q90" i="141"/>
  <c r="P90" i="141"/>
  <c r="O90" i="141"/>
  <c r="N90" i="141"/>
  <c r="M90" i="141"/>
  <c r="L90" i="141"/>
  <c r="K90" i="141"/>
  <c r="J90" i="141"/>
  <c r="I90" i="141"/>
  <c r="H90" i="141"/>
  <c r="G90" i="141"/>
  <c r="F90" i="141"/>
  <c r="AI90" i="141"/>
  <c r="E90" i="141"/>
  <c r="D90" i="141"/>
  <c r="C90" i="141"/>
  <c r="B90" i="141"/>
  <c r="AH89" i="141"/>
  <c r="AG89" i="141"/>
  <c r="AF89" i="141"/>
  <c r="AE89" i="141"/>
  <c r="AD89" i="141"/>
  <c r="AC89" i="141"/>
  <c r="AB89" i="141"/>
  <c r="AA89" i="141"/>
  <c r="Z89" i="141"/>
  <c r="Y89" i="141"/>
  <c r="X89" i="141"/>
  <c r="W89" i="141"/>
  <c r="V89" i="141"/>
  <c r="U89" i="141"/>
  <c r="T89" i="141"/>
  <c r="S89" i="141"/>
  <c r="R89" i="141"/>
  <c r="Q89" i="141"/>
  <c r="P89" i="141"/>
  <c r="O89" i="141"/>
  <c r="N89" i="141"/>
  <c r="M89" i="141"/>
  <c r="L89" i="141"/>
  <c r="K89" i="141"/>
  <c r="J89" i="141"/>
  <c r="I89" i="141"/>
  <c r="H89" i="141"/>
  <c r="G89" i="141"/>
  <c r="F89" i="141"/>
  <c r="E89" i="141"/>
  <c r="D89" i="141"/>
  <c r="C89" i="141"/>
  <c r="B89" i="141"/>
  <c r="A89" i="141"/>
  <c r="AH88" i="141"/>
  <c r="AG88" i="141"/>
  <c r="AF88" i="141"/>
  <c r="AE88" i="141"/>
  <c r="AD88" i="141"/>
  <c r="AC88" i="141"/>
  <c r="AB88" i="141"/>
  <c r="AA88" i="141"/>
  <c r="Z88" i="141"/>
  <c r="Y88" i="141"/>
  <c r="X88" i="141"/>
  <c r="W88" i="141"/>
  <c r="V88" i="141"/>
  <c r="U88" i="141"/>
  <c r="T88" i="141"/>
  <c r="S88" i="141"/>
  <c r="R88" i="141"/>
  <c r="Q88" i="141"/>
  <c r="P88" i="141"/>
  <c r="O88" i="141"/>
  <c r="N88" i="141"/>
  <c r="M88" i="141"/>
  <c r="L88" i="141"/>
  <c r="K88" i="141"/>
  <c r="J88" i="141"/>
  <c r="I88" i="141"/>
  <c r="H88" i="141"/>
  <c r="G88" i="141"/>
  <c r="F88" i="141"/>
  <c r="E88" i="141"/>
  <c r="D88" i="141"/>
  <c r="C88" i="141"/>
  <c r="B88" i="141"/>
  <c r="AI88" i="141"/>
  <c r="A88" i="141"/>
  <c r="AH87" i="141"/>
  <c r="AG87" i="141"/>
  <c r="AF87" i="141"/>
  <c r="AE87" i="141"/>
  <c r="AD87" i="141"/>
  <c r="AC87" i="141"/>
  <c r="AB87" i="141"/>
  <c r="AA87" i="141"/>
  <c r="Z87" i="141"/>
  <c r="Y87" i="141"/>
  <c r="X87" i="141"/>
  <c r="W87" i="141"/>
  <c r="V87" i="141"/>
  <c r="U87" i="141"/>
  <c r="T87" i="141"/>
  <c r="S87" i="141"/>
  <c r="R87" i="141"/>
  <c r="Q87" i="141"/>
  <c r="P87" i="141"/>
  <c r="O87" i="141"/>
  <c r="N87" i="141"/>
  <c r="M87" i="141"/>
  <c r="L87" i="141"/>
  <c r="K87" i="141"/>
  <c r="J87" i="141"/>
  <c r="I87" i="141"/>
  <c r="H87" i="141"/>
  <c r="G87" i="141"/>
  <c r="F87" i="141"/>
  <c r="E87" i="141"/>
  <c r="D87" i="141"/>
  <c r="C87" i="141"/>
  <c r="B87" i="141"/>
  <c r="AH86" i="141"/>
  <c r="AG86" i="141"/>
  <c r="AF86" i="141"/>
  <c r="AE86" i="141"/>
  <c r="AD86" i="141"/>
  <c r="AC86" i="141"/>
  <c r="AB86" i="141"/>
  <c r="AA86" i="141"/>
  <c r="Z86" i="141"/>
  <c r="Y86" i="141"/>
  <c r="X86" i="141"/>
  <c r="W86" i="141"/>
  <c r="V86" i="141"/>
  <c r="U86" i="141"/>
  <c r="T86" i="141"/>
  <c r="S86" i="141"/>
  <c r="R86" i="141"/>
  <c r="Q86" i="141"/>
  <c r="P86" i="141"/>
  <c r="O86" i="141"/>
  <c r="N86" i="141"/>
  <c r="M86" i="141"/>
  <c r="L86" i="141"/>
  <c r="K86" i="141"/>
  <c r="J86" i="141"/>
  <c r="I86" i="141"/>
  <c r="H86" i="141"/>
  <c r="G86" i="141"/>
  <c r="F86" i="141"/>
  <c r="E86" i="141"/>
  <c r="D86" i="141"/>
  <c r="C86" i="141"/>
  <c r="B86" i="141"/>
  <c r="AH85" i="141"/>
  <c r="AG85" i="141"/>
  <c r="AF85" i="141"/>
  <c r="AE85" i="141"/>
  <c r="AD85" i="141"/>
  <c r="AC85" i="141"/>
  <c r="AB85" i="141"/>
  <c r="AA85" i="141"/>
  <c r="Z85" i="141"/>
  <c r="Y85" i="141"/>
  <c r="X85" i="141"/>
  <c r="W85" i="141"/>
  <c r="V85" i="141"/>
  <c r="U85" i="141"/>
  <c r="T85" i="141"/>
  <c r="S85" i="141"/>
  <c r="R85" i="141"/>
  <c r="Q85" i="141"/>
  <c r="P85" i="141"/>
  <c r="O85" i="141"/>
  <c r="N85" i="141"/>
  <c r="M85" i="141"/>
  <c r="L85" i="141"/>
  <c r="K85" i="141"/>
  <c r="J85" i="141"/>
  <c r="I85" i="141"/>
  <c r="H85" i="141"/>
  <c r="G85" i="141"/>
  <c r="F85" i="141"/>
  <c r="E85" i="141"/>
  <c r="D85" i="141"/>
  <c r="C85" i="141"/>
  <c r="B85" i="141"/>
  <c r="AH84" i="141"/>
  <c r="AG84" i="141"/>
  <c r="AF84" i="141"/>
  <c r="AE84" i="141"/>
  <c r="AD84" i="141"/>
  <c r="AC84" i="141"/>
  <c r="AB84" i="141"/>
  <c r="AA84" i="141"/>
  <c r="Z84" i="141"/>
  <c r="Y84" i="141"/>
  <c r="X84" i="141"/>
  <c r="W84" i="141"/>
  <c r="V84" i="141"/>
  <c r="U84" i="141"/>
  <c r="T84" i="141"/>
  <c r="S84" i="141"/>
  <c r="R84" i="141"/>
  <c r="Q84" i="141"/>
  <c r="P84" i="141"/>
  <c r="O84" i="141"/>
  <c r="N84" i="141"/>
  <c r="M84" i="141"/>
  <c r="L84" i="141"/>
  <c r="K84" i="141"/>
  <c r="J84" i="141"/>
  <c r="I84" i="141"/>
  <c r="H84" i="141"/>
  <c r="G84" i="141"/>
  <c r="F84" i="141"/>
  <c r="E84" i="141"/>
  <c r="D84" i="141"/>
  <c r="C84" i="141"/>
  <c r="B84" i="141"/>
  <c r="A84" i="141"/>
  <c r="AH83" i="141"/>
  <c r="AG83" i="141"/>
  <c r="AF83" i="141"/>
  <c r="AE83" i="141"/>
  <c r="AD83" i="141"/>
  <c r="AC83" i="141"/>
  <c r="AB83" i="141"/>
  <c r="AA83" i="141"/>
  <c r="Z83" i="141"/>
  <c r="Y83" i="141"/>
  <c r="X83" i="141"/>
  <c r="W83" i="141"/>
  <c r="V83" i="141"/>
  <c r="U83" i="141"/>
  <c r="T83" i="141"/>
  <c r="S83" i="141"/>
  <c r="R83" i="141"/>
  <c r="Q83" i="141"/>
  <c r="P83" i="141"/>
  <c r="O83" i="141"/>
  <c r="N83" i="141"/>
  <c r="M83" i="141"/>
  <c r="L83" i="141"/>
  <c r="K83" i="141"/>
  <c r="AI83" i="141"/>
  <c r="J83" i="141"/>
  <c r="I83" i="141"/>
  <c r="H83" i="141"/>
  <c r="G83" i="141"/>
  <c r="F83" i="141"/>
  <c r="E83" i="141"/>
  <c r="D83" i="141"/>
  <c r="C83" i="141"/>
  <c r="B83" i="141"/>
  <c r="AH82" i="141"/>
  <c r="AG82" i="141"/>
  <c r="AF82" i="141"/>
  <c r="AE82" i="141"/>
  <c r="AD82" i="141"/>
  <c r="AC82" i="141"/>
  <c r="AB82" i="141"/>
  <c r="AA82" i="141"/>
  <c r="Z82" i="141"/>
  <c r="Y82" i="141"/>
  <c r="X82" i="141"/>
  <c r="W82" i="141"/>
  <c r="V82" i="141"/>
  <c r="U82" i="141"/>
  <c r="T82" i="141"/>
  <c r="S82" i="141"/>
  <c r="R82" i="141"/>
  <c r="Q82" i="141"/>
  <c r="P82" i="141"/>
  <c r="O82" i="141"/>
  <c r="N82" i="141"/>
  <c r="M82" i="141"/>
  <c r="L82" i="141"/>
  <c r="K82" i="141"/>
  <c r="J82" i="141"/>
  <c r="I82" i="141"/>
  <c r="H82" i="141"/>
  <c r="G82" i="141"/>
  <c r="F82" i="141"/>
  <c r="AI82" i="141"/>
  <c r="E82" i="141"/>
  <c r="D82" i="141"/>
  <c r="C82" i="141"/>
  <c r="B82" i="141"/>
  <c r="AH81" i="141"/>
  <c r="AG81" i="141"/>
  <c r="AF81" i="141"/>
  <c r="Q81" i="141"/>
  <c r="P81" i="141"/>
  <c r="O81" i="141"/>
  <c r="N81" i="141"/>
  <c r="M81" i="141"/>
  <c r="L81" i="141"/>
  <c r="K81" i="141"/>
  <c r="J81" i="141"/>
  <c r="I81" i="141"/>
  <c r="H81" i="141"/>
  <c r="G81" i="141"/>
  <c r="F81" i="141"/>
  <c r="AI81" i="141"/>
  <c r="E81" i="141"/>
  <c r="D81" i="141"/>
  <c r="C81" i="141"/>
  <c r="B81" i="141"/>
  <c r="AH80" i="141"/>
  <c r="AG80" i="141"/>
  <c r="AF80" i="141"/>
  <c r="AE80" i="141"/>
  <c r="AD80" i="141"/>
  <c r="AC80" i="141"/>
  <c r="AB80" i="141"/>
  <c r="AA80" i="141"/>
  <c r="Z80" i="141"/>
  <c r="Y80" i="141"/>
  <c r="X80" i="141"/>
  <c r="W80" i="141"/>
  <c r="V80" i="141"/>
  <c r="U80" i="141"/>
  <c r="T80" i="141"/>
  <c r="S80" i="141"/>
  <c r="R80" i="141"/>
  <c r="Q80" i="141"/>
  <c r="P80" i="141"/>
  <c r="O80" i="141"/>
  <c r="N80" i="141"/>
  <c r="M80" i="141"/>
  <c r="L80" i="141"/>
  <c r="K80" i="141"/>
  <c r="J80" i="141"/>
  <c r="I80" i="141"/>
  <c r="H80" i="141"/>
  <c r="G80" i="141"/>
  <c r="F80" i="141"/>
  <c r="E80" i="141"/>
  <c r="D80" i="141"/>
  <c r="C80" i="141"/>
  <c r="B80" i="141"/>
  <c r="AI80" i="141"/>
  <c r="AH79" i="141"/>
  <c r="AG79" i="141"/>
  <c r="AF79" i="141"/>
  <c r="AE79" i="141"/>
  <c r="AD79" i="141"/>
  <c r="AC79" i="141"/>
  <c r="AB79" i="141"/>
  <c r="AA79" i="141"/>
  <c r="Z79" i="141"/>
  <c r="Y79" i="141"/>
  <c r="X79" i="141"/>
  <c r="W79" i="141"/>
  <c r="V79" i="141"/>
  <c r="U79" i="141"/>
  <c r="T79" i="141"/>
  <c r="S79" i="141"/>
  <c r="R79" i="141"/>
  <c r="Q79" i="141"/>
  <c r="P79" i="141"/>
  <c r="O79" i="141"/>
  <c r="N79" i="141"/>
  <c r="M79" i="141"/>
  <c r="L79" i="141"/>
  <c r="K79" i="141"/>
  <c r="J79" i="141"/>
  <c r="I79" i="141"/>
  <c r="H79" i="141"/>
  <c r="G79" i="141"/>
  <c r="F79" i="141"/>
  <c r="E79" i="141"/>
  <c r="D79" i="141"/>
  <c r="C79" i="141"/>
  <c r="B79" i="141"/>
  <c r="A79" i="141"/>
  <c r="AH78" i="141"/>
  <c r="AG78" i="141"/>
  <c r="AF78" i="141"/>
  <c r="AE78" i="141"/>
  <c r="AD78" i="141"/>
  <c r="AC78" i="141"/>
  <c r="AB78" i="141"/>
  <c r="AA78" i="141"/>
  <c r="Z78" i="141"/>
  <c r="Y78" i="141"/>
  <c r="X78" i="141"/>
  <c r="W78" i="141"/>
  <c r="V78" i="141"/>
  <c r="U78" i="141"/>
  <c r="T78" i="141"/>
  <c r="S78" i="141"/>
  <c r="R78" i="141"/>
  <c r="Q78" i="141"/>
  <c r="P78" i="141"/>
  <c r="O78" i="141"/>
  <c r="N78" i="141"/>
  <c r="M78" i="141"/>
  <c r="L78" i="141"/>
  <c r="AI78" i="141"/>
  <c r="K78" i="141"/>
  <c r="J78" i="141"/>
  <c r="I78" i="141"/>
  <c r="H78" i="141"/>
  <c r="G78" i="141"/>
  <c r="F78" i="141"/>
  <c r="E78" i="141"/>
  <c r="D78" i="141"/>
  <c r="C78" i="141"/>
  <c r="B78" i="141"/>
  <c r="AH77" i="141"/>
  <c r="AG77" i="141"/>
  <c r="AF77" i="141"/>
  <c r="AE77" i="141"/>
  <c r="AD77" i="141"/>
  <c r="AC77" i="141"/>
  <c r="AB77" i="141"/>
  <c r="AA77" i="141"/>
  <c r="Z77" i="141"/>
  <c r="Y77" i="141"/>
  <c r="X77" i="141"/>
  <c r="W77" i="141"/>
  <c r="V77" i="141"/>
  <c r="U77" i="141"/>
  <c r="T77" i="141"/>
  <c r="S77" i="141"/>
  <c r="R77" i="141"/>
  <c r="Q77" i="141"/>
  <c r="P77" i="141"/>
  <c r="O77" i="141"/>
  <c r="N77" i="141"/>
  <c r="M77" i="141"/>
  <c r="L77" i="141"/>
  <c r="K77" i="141"/>
  <c r="J77" i="141"/>
  <c r="I77" i="141"/>
  <c r="H77" i="141"/>
  <c r="G77" i="141"/>
  <c r="AI77" i="141"/>
  <c r="F77" i="141"/>
  <c r="E77" i="141"/>
  <c r="D77" i="141"/>
  <c r="C77" i="141"/>
  <c r="B77" i="141"/>
  <c r="AH76" i="141"/>
  <c r="AG76" i="141"/>
  <c r="AF76" i="141"/>
  <c r="AE76" i="141"/>
  <c r="AD76" i="141"/>
  <c r="AC76" i="141"/>
  <c r="AB76" i="141"/>
  <c r="AA76" i="141"/>
  <c r="Z76" i="141"/>
  <c r="Y76" i="141"/>
  <c r="X76" i="141"/>
  <c r="W76" i="141"/>
  <c r="V76" i="141"/>
  <c r="U76" i="141"/>
  <c r="T76" i="141"/>
  <c r="S76" i="141"/>
  <c r="R76" i="141"/>
  <c r="Q76" i="141"/>
  <c r="P76" i="141"/>
  <c r="O76" i="141"/>
  <c r="N76" i="141"/>
  <c r="M76" i="141"/>
  <c r="L76" i="141"/>
  <c r="K76" i="141"/>
  <c r="J76" i="141"/>
  <c r="I76" i="141"/>
  <c r="H76" i="141"/>
  <c r="G76" i="141"/>
  <c r="F76" i="141"/>
  <c r="E76" i="141"/>
  <c r="D76" i="141"/>
  <c r="C76" i="141"/>
  <c r="B76" i="141"/>
  <c r="AH75" i="141"/>
  <c r="AG75" i="141"/>
  <c r="AF75" i="141"/>
  <c r="AE75" i="141"/>
  <c r="AD75" i="141"/>
  <c r="AC75" i="141"/>
  <c r="AB75" i="141"/>
  <c r="AA75" i="141"/>
  <c r="Z75" i="141"/>
  <c r="Y75" i="141"/>
  <c r="X75" i="141"/>
  <c r="W75" i="141"/>
  <c r="V75" i="141"/>
  <c r="U75" i="141"/>
  <c r="T75" i="141"/>
  <c r="S75" i="141"/>
  <c r="R75" i="141"/>
  <c r="Q75" i="141"/>
  <c r="P75" i="141"/>
  <c r="O75" i="141"/>
  <c r="N75" i="141"/>
  <c r="M75" i="141"/>
  <c r="L75" i="141"/>
  <c r="K75" i="141"/>
  <c r="J75" i="141"/>
  <c r="I75" i="141"/>
  <c r="H75" i="141"/>
  <c r="G75" i="141"/>
  <c r="F75" i="141"/>
  <c r="E75" i="141"/>
  <c r="D75" i="141"/>
  <c r="C75" i="141"/>
  <c r="B75" i="141"/>
  <c r="AH74" i="141"/>
  <c r="AG74" i="141"/>
  <c r="AF74" i="141"/>
  <c r="AE74" i="141"/>
  <c r="AD74" i="141"/>
  <c r="AC74" i="141"/>
  <c r="AB74" i="141"/>
  <c r="AA74" i="141"/>
  <c r="Z74" i="141"/>
  <c r="Y74" i="141"/>
  <c r="X74" i="141"/>
  <c r="W74" i="141"/>
  <c r="V74" i="141"/>
  <c r="U74" i="141"/>
  <c r="T74" i="141"/>
  <c r="S74" i="141"/>
  <c r="R74" i="141"/>
  <c r="Q74" i="141"/>
  <c r="P74" i="141"/>
  <c r="O74" i="141"/>
  <c r="N74" i="141"/>
  <c r="AI74" i="141"/>
  <c r="M74" i="141"/>
  <c r="L74" i="141"/>
  <c r="K74" i="141"/>
  <c r="J74" i="141"/>
  <c r="I74" i="141"/>
  <c r="H74" i="141"/>
  <c r="G74" i="141"/>
  <c r="F74" i="141"/>
  <c r="E74" i="141"/>
  <c r="D74" i="141"/>
  <c r="C74" i="141"/>
  <c r="B74" i="141"/>
  <c r="A74" i="141"/>
  <c r="AH73" i="141"/>
  <c r="AG73" i="141"/>
  <c r="AF73" i="141"/>
  <c r="AE73" i="141"/>
  <c r="AD73" i="141"/>
  <c r="AC73" i="141"/>
  <c r="AB73" i="141"/>
  <c r="AA73" i="141"/>
  <c r="Z73" i="141"/>
  <c r="Y73" i="141"/>
  <c r="X73" i="141"/>
  <c r="W73" i="141"/>
  <c r="V73" i="141"/>
  <c r="U73" i="141"/>
  <c r="T73" i="141"/>
  <c r="S73" i="141"/>
  <c r="R73" i="141"/>
  <c r="Q73" i="141"/>
  <c r="P73" i="141"/>
  <c r="O73" i="141"/>
  <c r="N73" i="141"/>
  <c r="M73" i="141"/>
  <c r="L73" i="141"/>
  <c r="K73" i="141"/>
  <c r="J73" i="141"/>
  <c r="I73" i="141"/>
  <c r="H73" i="141"/>
  <c r="G73" i="141"/>
  <c r="F73" i="141"/>
  <c r="E73" i="141"/>
  <c r="D73" i="141"/>
  <c r="C73" i="141"/>
  <c r="B73" i="141"/>
  <c r="AH72" i="141"/>
  <c r="AG72" i="141"/>
  <c r="AF72" i="141"/>
  <c r="AE72" i="141"/>
  <c r="AD72" i="141"/>
  <c r="AC72" i="141"/>
  <c r="AB72" i="141"/>
  <c r="AA72" i="141"/>
  <c r="Z72" i="141"/>
  <c r="Y72" i="141"/>
  <c r="X72" i="141"/>
  <c r="W72" i="141"/>
  <c r="V72" i="141"/>
  <c r="U72" i="141"/>
  <c r="T72" i="141"/>
  <c r="S72" i="141"/>
  <c r="R72" i="141"/>
  <c r="Q72" i="141"/>
  <c r="P72" i="141"/>
  <c r="O72" i="141"/>
  <c r="N72" i="141"/>
  <c r="M72" i="141"/>
  <c r="L72" i="141"/>
  <c r="K72" i="141"/>
  <c r="J72" i="141"/>
  <c r="I72" i="141"/>
  <c r="H72" i="141"/>
  <c r="G72" i="141"/>
  <c r="F72" i="141"/>
  <c r="E72" i="141"/>
  <c r="D72" i="141"/>
  <c r="C72" i="141"/>
  <c r="B72" i="141"/>
  <c r="AH71" i="141"/>
  <c r="AG71" i="141"/>
  <c r="AF71" i="141"/>
  <c r="AE71" i="141"/>
  <c r="AD71" i="141"/>
  <c r="AC71" i="141"/>
  <c r="AB71" i="141"/>
  <c r="AA71" i="141"/>
  <c r="Z71" i="141"/>
  <c r="Y71" i="141"/>
  <c r="X71" i="141"/>
  <c r="W71" i="141"/>
  <c r="V71" i="141"/>
  <c r="U71" i="141"/>
  <c r="T71" i="141"/>
  <c r="S71" i="141"/>
  <c r="S92" i="141"/>
  <c r="R71" i="141"/>
  <c r="Q71" i="141"/>
  <c r="P71" i="141"/>
  <c r="O71" i="141"/>
  <c r="N71" i="141"/>
  <c r="M71" i="141"/>
  <c r="L71" i="141"/>
  <c r="K71" i="141"/>
  <c r="J71" i="141"/>
  <c r="I71" i="141"/>
  <c r="H71" i="141"/>
  <c r="G71" i="141"/>
  <c r="F71" i="141"/>
  <c r="E71" i="141"/>
  <c r="D71" i="141"/>
  <c r="C71" i="141"/>
  <c r="B71" i="141"/>
  <c r="A71" i="141"/>
  <c r="AH70" i="141"/>
  <c r="AG70" i="141"/>
  <c r="AF70" i="141"/>
  <c r="AE70" i="141"/>
  <c r="AD70" i="141"/>
  <c r="AC70" i="141"/>
  <c r="AB70" i="141"/>
  <c r="AA70" i="141"/>
  <c r="Z70" i="141"/>
  <c r="Y70" i="141"/>
  <c r="X70" i="141"/>
  <c r="W70" i="141"/>
  <c r="V70" i="141"/>
  <c r="U70" i="141"/>
  <c r="T70" i="141"/>
  <c r="S70" i="141"/>
  <c r="R70" i="141"/>
  <c r="Q70" i="141"/>
  <c r="P70" i="141"/>
  <c r="O70" i="141"/>
  <c r="N70" i="141"/>
  <c r="M70" i="141"/>
  <c r="L70" i="141"/>
  <c r="AI70" i="141"/>
  <c r="K70" i="141"/>
  <c r="J70" i="141"/>
  <c r="I70" i="141"/>
  <c r="H70" i="141"/>
  <c r="G70" i="141"/>
  <c r="F70" i="141"/>
  <c r="E70" i="141"/>
  <c r="D70" i="141"/>
  <c r="C70" i="141"/>
  <c r="B70" i="141"/>
  <c r="AH69" i="141"/>
  <c r="AG69" i="141"/>
  <c r="AF69" i="141"/>
  <c r="AE69" i="141"/>
  <c r="AD69" i="141"/>
  <c r="AC69" i="141"/>
  <c r="AB69" i="141"/>
  <c r="AA69" i="141"/>
  <c r="Z69" i="141"/>
  <c r="Y69" i="141"/>
  <c r="X69" i="141"/>
  <c r="W69" i="141"/>
  <c r="V69" i="141"/>
  <c r="U69" i="141"/>
  <c r="T69" i="141"/>
  <c r="S69" i="141"/>
  <c r="R69" i="141"/>
  <c r="Q69" i="141"/>
  <c r="P69" i="141"/>
  <c r="O69" i="141"/>
  <c r="N69" i="141"/>
  <c r="M69" i="141"/>
  <c r="L69" i="141"/>
  <c r="K69" i="141"/>
  <c r="J69" i="141"/>
  <c r="I69" i="141"/>
  <c r="H69" i="141"/>
  <c r="G69" i="141"/>
  <c r="AI69" i="141"/>
  <c r="F69" i="141"/>
  <c r="E69" i="141"/>
  <c r="D69" i="141"/>
  <c r="C69" i="141"/>
  <c r="B69" i="141"/>
  <c r="AH68" i="141"/>
  <c r="AG68" i="141"/>
  <c r="AF68" i="141"/>
  <c r="AE68" i="141"/>
  <c r="AD68" i="141"/>
  <c r="AC68" i="141"/>
  <c r="AB68" i="141"/>
  <c r="AA68" i="141"/>
  <c r="Z68" i="141"/>
  <c r="Y68" i="141"/>
  <c r="X68" i="141"/>
  <c r="W68" i="141"/>
  <c r="V68" i="141"/>
  <c r="U68" i="141"/>
  <c r="T68" i="141"/>
  <c r="S68" i="141"/>
  <c r="R68" i="141"/>
  <c r="Q68" i="141"/>
  <c r="P68" i="141"/>
  <c r="O68" i="141"/>
  <c r="N68" i="141"/>
  <c r="M68" i="141"/>
  <c r="L68" i="141"/>
  <c r="K68" i="141"/>
  <c r="J68" i="141"/>
  <c r="I68" i="141"/>
  <c r="H68" i="141"/>
  <c r="G68" i="141"/>
  <c r="F68" i="141"/>
  <c r="E68" i="141"/>
  <c r="D68" i="141"/>
  <c r="C68" i="141"/>
  <c r="B68" i="141"/>
  <c r="AI68" i="141"/>
  <c r="AH67" i="141"/>
  <c r="AG67" i="141"/>
  <c r="AF67" i="141"/>
  <c r="AE67" i="141"/>
  <c r="AD67" i="141"/>
  <c r="AC67" i="141"/>
  <c r="AB67" i="141"/>
  <c r="AA67" i="141"/>
  <c r="Z67" i="141"/>
  <c r="Y67" i="141"/>
  <c r="X67" i="141"/>
  <c r="W67" i="141"/>
  <c r="V67" i="141"/>
  <c r="U67" i="141"/>
  <c r="T67" i="141"/>
  <c r="T92" i="141"/>
  <c r="S67" i="141"/>
  <c r="R67" i="141"/>
  <c r="Q67" i="141"/>
  <c r="P67" i="141"/>
  <c r="O67" i="141"/>
  <c r="N67" i="141"/>
  <c r="M67" i="141"/>
  <c r="L67" i="141"/>
  <c r="K67" i="141"/>
  <c r="J67" i="141"/>
  <c r="I67" i="141"/>
  <c r="H67" i="141"/>
  <c r="G67" i="141"/>
  <c r="F67" i="141"/>
  <c r="E67" i="141"/>
  <c r="D67" i="141"/>
  <c r="C67" i="141"/>
  <c r="B67" i="141"/>
  <c r="AH66" i="141"/>
  <c r="AG66" i="141"/>
  <c r="AF66" i="141"/>
  <c r="AE66" i="141"/>
  <c r="AD66" i="141"/>
  <c r="AC66" i="141"/>
  <c r="AB66" i="141"/>
  <c r="AA66" i="141"/>
  <c r="Z66" i="141"/>
  <c r="Y66" i="141"/>
  <c r="X66" i="141"/>
  <c r="W66" i="141"/>
  <c r="V66" i="141"/>
  <c r="U66" i="141"/>
  <c r="T66" i="141"/>
  <c r="S66" i="141"/>
  <c r="R66" i="141"/>
  <c r="Q66" i="141"/>
  <c r="P66" i="141"/>
  <c r="O66" i="141"/>
  <c r="N66" i="141"/>
  <c r="M66" i="141"/>
  <c r="L66" i="141"/>
  <c r="AI66" i="141"/>
  <c r="K66" i="141"/>
  <c r="J66" i="141"/>
  <c r="I66" i="141"/>
  <c r="H66" i="141"/>
  <c r="G66" i="141"/>
  <c r="F66" i="141"/>
  <c r="E66" i="141"/>
  <c r="D66" i="141"/>
  <c r="C66" i="141"/>
  <c r="B66" i="141"/>
  <c r="AH65" i="141"/>
  <c r="AG65" i="141"/>
  <c r="AF65" i="141"/>
  <c r="AE65" i="141"/>
  <c r="AD65" i="141"/>
  <c r="AC65" i="141"/>
  <c r="AB65" i="141"/>
  <c r="AA65" i="141"/>
  <c r="Z65" i="141"/>
  <c r="Y65" i="141"/>
  <c r="X65" i="141"/>
  <c r="W65" i="141"/>
  <c r="V65" i="141"/>
  <c r="U65" i="141"/>
  <c r="T65" i="141"/>
  <c r="S65" i="141"/>
  <c r="R65" i="141"/>
  <c r="Q65" i="141"/>
  <c r="P65" i="141"/>
  <c r="O65" i="141"/>
  <c r="N65" i="141"/>
  <c r="M65" i="141"/>
  <c r="L65" i="141"/>
  <c r="K65" i="141"/>
  <c r="J65" i="141"/>
  <c r="I65" i="141"/>
  <c r="H65" i="141"/>
  <c r="G65" i="141"/>
  <c r="AI65" i="141"/>
  <c r="F65" i="141"/>
  <c r="E65" i="141"/>
  <c r="D65" i="141"/>
  <c r="C65" i="141"/>
  <c r="B65" i="141"/>
  <c r="AH64" i="141"/>
  <c r="AG64" i="141"/>
  <c r="AF64" i="141"/>
  <c r="AE64" i="141"/>
  <c r="AD64" i="141"/>
  <c r="AC64" i="141"/>
  <c r="AB64" i="141"/>
  <c r="AA64" i="141"/>
  <c r="Z64" i="141"/>
  <c r="Y64" i="141"/>
  <c r="X64" i="141"/>
  <c r="W64" i="141"/>
  <c r="V64" i="141"/>
  <c r="U64" i="141"/>
  <c r="T64" i="141"/>
  <c r="S64" i="141"/>
  <c r="R64" i="141"/>
  <c r="Q64" i="141"/>
  <c r="P64" i="141"/>
  <c r="O64" i="141"/>
  <c r="N64" i="141"/>
  <c r="M64" i="141"/>
  <c r="L64" i="141"/>
  <c r="K64" i="141"/>
  <c r="J64" i="141"/>
  <c r="I64" i="141"/>
  <c r="H64" i="141"/>
  <c r="G64" i="141"/>
  <c r="F64" i="141"/>
  <c r="E64" i="141"/>
  <c r="D64" i="141"/>
  <c r="C64" i="141"/>
  <c r="B64" i="141"/>
  <c r="AI64" i="141"/>
  <c r="AH63" i="141"/>
  <c r="AG63" i="141"/>
  <c r="AF63" i="141"/>
  <c r="AE63" i="141"/>
  <c r="AD63" i="141"/>
  <c r="AC63" i="141"/>
  <c r="AB63" i="141"/>
  <c r="AA63" i="141"/>
  <c r="Z63" i="141"/>
  <c r="Z92" i="141"/>
  <c r="Y63" i="141"/>
  <c r="X63" i="141"/>
  <c r="W63" i="141"/>
  <c r="V63" i="141"/>
  <c r="U63" i="141"/>
  <c r="T63" i="141"/>
  <c r="S63" i="141"/>
  <c r="R63" i="141"/>
  <c r="R92" i="141"/>
  <c r="Q63" i="141"/>
  <c r="Q92" i="141"/>
  <c r="P63" i="141"/>
  <c r="O63" i="141"/>
  <c r="N63" i="141"/>
  <c r="M63" i="141"/>
  <c r="L63" i="141"/>
  <c r="K63" i="141"/>
  <c r="J63" i="141"/>
  <c r="I63" i="141"/>
  <c r="H63" i="141"/>
  <c r="G63" i="141"/>
  <c r="F63" i="141"/>
  <c r="F92" i="141"/>
  <c r="E63" i="141"/>
  <c r="D63" i="141"/>
  <c r="C63" i="141"/>
  <c r="B63" i="141"/>
  <c r="AH62" i="141"/>
  <c r="AG62" i="141"/>
  <c r="AF62" i="141"/>
  <c r="AE62" i="141"/>
  <c r="AD62" i="141"/>
  <c r="AC62" i="141"/>
  <c r="AB62" i="141"/>
  <c r="AA62" i="141"/>
  <c r="Z62" i="141"/>
  <c r="Y62" i="141"/>
  <c r="X62" i="141"/>
  <c r="W62" i="141"/>
  <c r="V62" i="141"/>
  <c r="U62" i="141"/>
  <c r="T62" i="141"/>
  <c r="S62" i="141"/>
  <c r="R62" i="141"/>
  <c r="Q62" i="141"/>
  <c r="P62" i="141"/>
  <c r="O62" i="141"/>
  <c r="N62" i="141"/>
  <c r="M62" i="141"/>
  <c r="L62" i="141"/>
  <c r="K62" i="141"/>
  <c r="J62" i="141"/>
  <c r="I62" i="141"/>
  <c r="H62" i="141"/>
  <c r="G62" i="141"/>
  <c r="F62" i="141"/>
  <c r="E62" i="141"/>
  <c r="D62" i="141"/>
  <c r="C62" i="141"/>
  <c r="B62" i="141"/>
  <c r="A61" i="141"/>
  <c r="B58" i="141"/>
  <c r="B59" i="141"/>
  <c r="L55" i="141"/>
  <c r="D55" i="141"/>
  <c r="AH42" i="141"/>
  <c r="AG42" i="141"/>
  <c r="AF42" i="141"/>
  <c r="AE42" i="141"/>
  <c r="AD42" i="141"/>
  <c r="AD46" i="141"/>
  <c r="AC42" i="141"/>
  <c r="AB42" i="141"/>
  <c r="AA42" i="141"/>
  <c r="Z42" i="141"/>
  <c r="Y42" i="141"/>
  <c r="X42" i="141"/>
  <c r="W42" i="141"/>
  <c r="V42" i="141"/>
  <c r="U42" i="141"/>
  <c r="T42" i="141"/>
  <c r="S42" i="141"/>
  <c r="R42" i="141"/>
  <c r="Q42" i="141"/>
  <c r="P42" i="141"/>
  <c r="O42" i="141"/>
  <c r="N42" i="141"/>
  <c r="M42" i="141"/>
  <c r="L42" i="141"/>
  <c r="K42" i="141"/>
  <c r="J42" i="141"/>
  <c r="I42" i="141"/>
  <c r="H42" i="141"/>
  <c r="G42" i="141"/>
  <c r="F42" i="141"/>
  <c r="E42" i="141"/>
  <c r="D42" i="141"/>
  <c r="C42" i="141"/>
  <c r="B42" i="141"/>
  <c r="AI41" i="141"/>
  <c r="AI40" i="141"/>
  <c r="A40" i="141"/>
  <c r="AI39" i="141"/>
  <c r="A39" i="141"/>
  <c r="A90" i="141"/>
  <c r="AI38" i="141"/>
  <c r="A38" i="141"/>
  <c r="AI37" i="141"/>
  <c r="A37" i="141"/>
  <c r="AI36" i="141"/>
  <c r="A36" i="141"/>
  <c r="A87" i="141"/>
  <c r="AI35" i="141"/>
  <c r="A35" i="141"/>
  <c r="A86" i="141"/>
  <c r="AI34" i="141"/>
  <c r="A34" i="141"/>
  <c r="A85" i="141"/>
  <c r="AI33" i="141"/>
  <c r="A33" i="141"/>
  <c r="AI32" i="141"/>
  <c r="A32" i="141"/>
  <c r="A83" i="141"/>
  <c r="AI31" i="141"/>
  <c r="A31" i="141"/>
  <c r="A82" i="141"/>
  <c r="AI30" i="141"/>
  <c r="A30" i="141"/>
  <c r="A81" i="141"/>
  <c r="AI29" i="141"/>
  <c r="A29" i="141"/>
  <c r="A80" i="141"/>
  <c r="AI28" i="141"/>
  <c r="A28" i="141"/>
  <c r="AI27" i="141"/>
  <c r="A27" i="141"/>
  <c r="A78" i="141"/>
  <c r="AI26" i="141"/>
  <c r="A26" i="141"/>
  <c r="A77" i="141"/>
  <c r="AI25" i="141"/>
  <c r="A25" i="141"/>
  <c r="A76" i="141"/>
  <c r="AI24" i="141"/>
  <c r="A24" i="141"/>
  <c r="A75" i="141"/>
  <c r="AI23" i="141"/>
  <c r="A23" i="141"/>
  <c r="AI22" i="141"/>
  <c r="A22" i="141"/>
  <c r="A73" i="141"/>
  <c r="AI21" i="141"/>
  <c r="A21" i="141"/>
  <c r="A72" i="141"/>
  <c r="AI20" i="141"/>
  <c r="A20" i="141"/>
  <c r="AI19" i="141"/>
  <c r="A19" i="141"/>
  <c r="A70" i="141" s="1"/>
  <c r="AI18" i="141"/>
  <c r="A18" i="141"/>
  <c r="A69" i="141" s="1"/>
  <c r="AI17" i="141"/>
  <c r="A17" i="141"/>
  <c r="A68" i="141"/>
  <c r="AI16" i="141"/>
  <c r="A16" i="141"/>
  <c r="A67" i="141"/>
  <c r="AI15" i="141"/>
  <c r="A15" i="141"/>
  <c r="A66" i="141"/>
  <c r="AI14" i="141"/>
  <c r="A14" i="141"/>
  <c r="A65" i="141"/>
  <c r="AI13" i="141"/>
  <c r="A13" i="141"/>
  <c r="A64" i="141"/>
  <c r="AI12" i="141"/>
  <c r="A12" i="141"/>
  <c r="A63" i="141"/>
  <c r="AI11" i="141"/>
  <c r="A11" i="141"/>
  <c r="A62" i="141"/>
  <c r="A10" i="141"/>
  <c r="L4" i="141"/>
  <c r="D3" i="141"/>
  <c r="D54" i="141"/>
  <c r="A12" i="140"/>
  <c r="A13" i="140"/>
  <c r="A14" i="140"/>
  <c r="A15" i="140"/>
  <c r="A16" i="140"/>
  <c r="A17" i="140"/>
  <c r="A18" i="140"/>
  <c r="A19" i="140"/>
  <c r="A70" i="140" s="1"/>
  <c r="A20" i="140"/>
  <c r="A21" i="140"/>
  <c r="A22" i="140"/>
  <c r="A23" i="140"/>
  <c r="A24" i="140"/>
  <c r="A25" i="140"/>
  <c r="A26" i="140"/>
  <c r="A27" i="140"/>
  <c r="A28" i="140"/>
  <c r="A29" i="140"/>
  <c r="A30" i="140"/>
  <c r="A31" i="140"/>
  <c r="A32" i="140"/>
  <c r="A33" i="140"/>
  <c r="A34" i="140"/>
  <c r="A35" i="140"/>
  <c r="A36" i="140"/>
  <c r="A37" i="140"/>
  <c r="A38" i="140"/>
  <c r="A39" i="140"/>
  <c r="A40" i="140"/>
  <c r="AI41" i="140"/>
  <c r="AF42" i="140"/>
  <c r="AI75" i="151"/>
  <c r="AI73" i="151"/>
  <c r="AI71" i="151"/>
  <c r="AI72" i="151"/>
  <c r="S92" i="151"/>
  <c r="R92" i="151"/>
  <c r="Q92" i="151"/>
  <c r="B48" i="147"/>
  <c r="B59" i="153"/>
  <c r="B59" i="151"/>
  <c r="C58" i="151"/>
  <c r="AI91" i="151"/>
  <c r="AI87" i="151"/>
  <c r="AI83" i="151"/>
  <c r="AI77" i="155"/>
  <c r="D55" i="151"/>
  <c r="B7" i="151"/>
  <c r="AI78" i="151"/>
  <c r="AI74" i="151"/>
  <c r="O92" i="153"/>
  <c r="B92" i="153"/>
  <c r="I92" i="153"/>
  <c r="AI89" i="153"/>
  <c r="AI90" i="153"/>
  <c r="AI84" i="153"/>
  <c r="G92" i="153"/>
  <c r="C59" i="153"/>
  <c r="D58" i="153"/>
  <c r="B48" i="153"/>
  <c r="B8" i="153"/>
  <c r="B47" i="153"/>
  <c r="C7" i="153"/>
  <c r="AI79" i="153"/>
  <c r="AI91" i="153"/>
  <c r="AI87" i="153"/>
  <c r="H92" i="153"/>
  <c r="AA92" i="155"/>
  <c r="AI83" i="153"/>
  <c r="AI81" i="155"/>
  <c r="S92" i="155"/>
  <c r="AI78" i="153"/>
  <c r="N92" i="153"/>
  <c r="H92" i="155"/>
  <c r="AB92" i="155"/>
  <c r="P92" i="153"/>
  <c r="W92" i="155"/>
  <c r="AI90" i="155"/>
  <c r="Z92" i="155"/>
  <c r="AI88" i="153"/>
  <c r="U92" i="155"/>
  <c r="V92" i="155"/>
  <c r="AI79" i="155"/>
  <c r="X92" i="155"/>
  <c r="AE92" i="155"/>
  <c r="AI86" i="155"/>
  <c r="AI89" i="155"/>
  <c r="B58" i="159"/>
  <c r="D55" i="159"/>
  <c r="B7" i="159"/>
  <c r="B8" i="159"/>
  <c r="B47" i="159"/>
  <c r="AG92" i="155"/>
  <c r="B58" i="155"/>
  <c r="AC92" i="155"/>
  <c r="P92" i="155"/>
  <c r="AI82" i="155"/>
  <c r="AI64" i="157"/>
  <c r="B7" i="155"/>
  <c r="D55" i="155"/>
  <c r="AI85" i="155"/>
  <c r="AF92" i="155"/>
  <c r="AH92" i="155"/>
  <c r="AI80" i="155"/>
  <c r="AI86" i="157"/>
  <c r="AI66" i="155"/>
  <c r="AD92" i="157"/>
  <c r="AI67" i="157"/>
  <c r="AI73" i="157"/>
  <c r="AI76" i="157"/>
  <c r="U92" i="157"/>
  <c r="AI82" i="157"/>
  <c r="AF92" i="157"/>
  <c r="AI91" i="155"/>
  <c r="AI87" i="155"/>
  <c r="AI83" i="155"/>
  <c r="AC92" i="157"/>
  <c r="AI78" i="155"/>
  <c r="AI74" i="157"/>
  <c r="AI79" i="157"/>
  <c r="AI72" i="157"/>
  <c r="C92" i="157"/>
  <c r="W92" i="157"/>
  <c r="AI83" i="157"/>
  <c r="G92" i="157"/>
  <c r="AI78" i="157"/>
  <c r="AG92" i="157"/>
  <c r="H92" i="157"/>
  <c r="N92" i="157"/>
  <c r="I92" i="157"/>
  <c r="O92" i="157"/>
  <c r="AI79" i="159"/>
  <c r="J92" i="157"/>
  <c r="AI71" i="157"/>
  <c r="AI75" i="159"/>
  <c r="L92" i="157"/>
  <c r="B92" i="157"/>
  <c r="K92" i="157"/>
  <c r="AI81" i="157"/>
  <c r="B92" i="159"/>
  <c r="V92" i="159"/>
  <c r="I92" i="159"/>
  <c r="AC92" i="159"/>
  <c r="H92" i="159"/>
  <c r="C92" i="159"/>
  <c r="W92" i="159"/>
  <c r="AD92" i="159"/>
  <c r="AI77" i="159"/>
  <c r="D92" i="159"/>
  <c r="X92" i="159"/>
  <c r="P92" i="157"/>
  <c r="AI77" i="157"/>
  <c r="Q92" i="157"/>
  <c r="O92" i="159"/>
  <c r="B58" i="157"/>
  <c r="D55" i="157"/>
  <c r="S92" i="157"/>
  <c r="AI84" i="157"/>
  <c r="B7" i="157"/>
  <c r="V92" i="157"/>
  <c r="AI91" i="157"/>
  <c r="AI84" i="159"/>
  <c r="AI83" i="159"/>
  <c r="M92" i="157"/>
  <c r="AI75" i="157"/>
  <c r="AH92" i="157"/>
  <c r="E92" i="159"/>
  <c r="Y92" i="159"/>
  <c r="AI89" i="159"/>
  <c r="AI86" i="161"/>
  <c r="AI74" i="159"/>
  <c r="AI87" i="159"/>
  <c r="AI89" i="157"/>
  <c r="AI63" i="159"/>
  <c r="AI73" i="159"/>
  <c r="AI85" i="157"/>
  <c r="AI80" i="159"/>
  <c r="U92" i="159"/>
  <c r="AB92" i="159"/>
  <c r="AI90" i="159"/>
  <c r="AI86" i="159"/>
  <c r="AI81" i="159"/>
  <c r="AI71" i="159"/>
  <c r="AI90" i="161"/>
  <c r="AA92" i="159"/>
  <c r="AI83" i="161"/>
  <c r="AI91" i="159"/>
  <c r="AI79" i="161"/>
  <c r="N92" i="159"/>
  <c r="AI81" i="161"/>
  <c r="AI82" i="161"/>
  <c r="AI78" i="161"/>
  <c r="T92" i="161"/>
  <c r="F92" i="161"/>
  <c r="G92" i="161"/>
  <c r="H92" i="161"/>
  <c r="J92" i="161"/>
  <c r="AI89" i="161"/>
  <c r="I92" i="161"/>
  <c r="O92" i="161"/>
  <c r="B7" i="161"/>
  <c r="B58" i="161"/>
  <c r="AI80" i="161"/>
  <c r="AI85" i="161"/>
  <c r="D92" i="161"/>
  <c r="AI77" i="161"/>
  <c r="E92" i="161"/>
  <c r="L92" i="161"/>
  <c r="B92" i="161"/>
  <c r="B59" i="147"/>
  <c r="C58" i="147"/>
  <c r="AI86" i="147"/>
  <c r="AI66" i="147"/>
  <c r="B92" i="147"/>
  <c r="C92" i="147"/>
  <c r="AE92" i="147"/>
  <c r="AI87" i="147"/>
  <c r="R92" i="147"/>
  <c r="AI80" i="147"/>
  <c r="C7" i="147"/>
  <c r="V92" i="147"/>
  <c r="W92" i="147"/>
  <c r="H92" i="149"/>
  <c r="AI63" i="149"/>
  <c r="B43" i="147"/>
  <c r="B46" i="147" s="1"/>
  <c r="AI90" i="149"/>
  <c r="F92" i="147"/>
  <c r="AI65" i="147"/>
  <c r="AI73" i="149"/>
  <c r="AI83" i="147"/>
  <c r="AI78" i="147"/>
  <c r="AG92" i="147"/>
  <c r="O92" i="147"/>
  <c r="AI81" i="147"/>
  <c r="P92" i="147"/>
  <c r="U92" i="147"/>
  <c r="M92" i="147"/>
  <c r="AI67" i="147"/>
  <c r="AI89" i="147"/>
  <c r="AI85" i="147"/>
  <c r="AB92" i="149"/>
  <c r="O92" i="149"/>
  <c r="AI65" i="149"/>
  <c r="AI64" i="149"/>
  <c r="I92" i="147"/>
  <c r="AC92" i="147"/>
  <c r="AI76" i="149"/>
  <c r="AI79" i="149"/>
  <c r="C7" i="149"/>
  <c r="B48" i="149"/>
  <c r="AI72" i="149"/>
  <c r="AI89" i="149"/>
  <c r="AI82" i="149"/>
  <c r="B59" i="149"/>
  <c r="C58" i="149"/>
  <c r="Z92" i="149"/>
  <c r="AI81" i="149"/>
  <c r="G92" i="149"/>
  <c r="AI74" i="149"/>
  <c r="AI78" i="149"/>
  <c r="F92" i="149"/>
  <c r="R92" i="149"/>
  <c r="I92" i="149"/>
  <c r="AC92" i="149"/>
  <c r="AA92" i="149"/>
  <c r="AI88" i="149"/>
  <c r="AI91" i="149"/>
  <c r="K92" i="149"/>
  <c r="AI77" i="149"/>
  <c r="G92" i="147"/>
  <c r="AA92" i="147"/>
  <c r="S92" i="149"/>
  <c r="AI80" i="149"/>
  <c r="AI84" i="149"/>
  <c r="AI62" i="149"/>
  <c r="B92" i="149"/>
  <c r="V92" i="149"/>
  <c r="AI83" i="149"/>
  <c r="Y92" i="149"/>
  <c r="AI71" i="149"/>
  <c r="X92" i="149"/>
  <c r="AI75" i="149"/>
  <c r="E92" i="149"/>
  <c r="AI87" i="149"/>
  <c r="AF92" i="149"/>
  <c r="AG92" i="149"/>
  <c r="AI67" i="149"/>
  <c r="AH92" i="149"/>
  <c r="D55" i="149"/>
  <c r="T92" i="149"/>
  <c r="AI86" i="149"/>
  <c r="C92" i="149"/>
  <c r="W92" i="149"/>
  <c r="B7" i="143"/>
  <c r="B8" i="143"/>
  <c r="B47" i="143"/>
  <c r="B92" i="143"/>
  <c r="AI62" i="143"/>
  <c r="P92" i="143"/>
  <c r="AI91" i="143"/>
  <c r="C92" i="143"/>
  <c r="W92" i="143"/>
  <c r="AI87" i="143"/>
  <c r="O92" i="143"/>
  <c r="AI90" i="143"/>
  <c r="B58" i="143"/>
  <c r="AI76" i="143"/>
  <c r="AC92" i="143"/>
  <c r="AI83" i="143"/>
  <c r="J92" i="143"/>
  <c r="Q92" i="143"/>
  <c r="R92" i="143"/>
  <c r="AI79" i="143"/>
  <c r="AI66" i="143"/>
  <c r="AI81" i="143"/>
  <c r="Y92" i="143"/>
  <c r="AI75" i="143"/>
  <c r="AI63" i="143"/>
  <c r="G92" i="143"/>
  <c r="E92" i="143"/>
  <c r="AI86" i="143"/>
  <c r="I92" i="143"/>
  <c r="AI71" i="143"/>
  <c r="K92" i="143"/>
  <c r="AI64" i="143"/>
  <c r="AI74" i="143"/>
  <c r="AI63" i="145"/>
  <c r="L92" i="143"/>
  <c r="AD92" i="143"/>
  <c r="M92" i="143"/>
  <c r="N92" i="143"/>
  <c r="AH92" i="143"/>
  <c r="AE92" i="143"/>
  <c r="AG92" i="143"/>
  <c r="AI88" i="143"/>
  <c r="AI42" i="143"/>
  <c r="AI67" i="143"/>
  <c r="J92" i="145"/>
  <c r="C92" i="145"/>
  <c r="AI64" i="145"/>
  <c r="AI70" i="143"/>
  <c r="AI82" i="143"/>
  <c r="AI77" i="143"/>
  <c r="AI73" i="143"/>
  <c r="B92" i="145"/>
  <c r="D92" i="143"/>
  <c r="X92" i="143"/>
  <c r="AI69" i="143"/>
  <c r="L92" i="145"/>
  <c r="F92" i="143"/>
  <c r="Z92" i="143"/>
  <c r="AI65" i="143"/>
  <c r="Z92" i="145"/>
  <c r="AI81" i="145"/>
  <c r="AI65" i="145"/>
  <c r="AI80" i="145"/>
  <c r="I92" i="145"/>
  <c r="AC92" i="145"/>
  <c r="AI88" i="145"/>
  <c r="AI84" i="145"/>
  <c r="AI73" i="145"/>
  <c r="D92" i="145"/>
  <c r="AI90" i="145"/>
  <c r="S92" i="145"/>
  <c r="E92" i="145"/>
  <c r="Y92" i="145"/>
  <c r="AI72" i="145"/>
  <c r="F92" i="145"/>
  <c r="AI89" i="145"/>
  <c r="G92" i="145"/>
  <c r="AA92" i="145"/>
  <c r="AI68" i="145"/>
  <c r="AI86" i="145"/>
  <c r="AI79" i="145"/>
  <c r="AD92" i="145"/>
  <c r="V92" i="145"/>
  <c r="AI78" i="145"/>
  <c r="B58" i="145"/>
  <c r="M92" i="145"/>
  <c r="AG92" i="145"/>
  <c r="B7" i="145"/>
  <c r="B8" i="145"/>
  <c r="B47" i="145"/>
  <c r="AI74" i="145"/>
  <c r="AF92" i="145"/>
  <c r="T92" i="145"/>
  <c r="AI66" i="145"/>
  <c r="U92" i="145"/>
  <c r="H92" i="145"/>
  <c r="AI77" i="145"/>
  <c r="AI82" i="145"/>
  <c r="AI62" i="145"/>
  <c r="N92" i="145"/>
  <c r="AH92" i="145"/>
  <c r="G92" i="141"/>
  <c r="H92" i="141"/>
  <c r="L92" i="141"/>
  <c r="C58" i="141"/>
  <c r="AB92" i="141"/>
  <c r="AI85" i="141"/>
  <c r="I92" i="141"/>
  <c r="AD92" i="141"/>
  <c r="K92" i="141"/>
  <c r="AF92" i="141"/>
  <c r="M92" i="141"/>
  <c r="AG92" i="141"/>
  <c r="AH92" i="141"/>
  <c r="O92" i="141"/>
  <c r="AI62" i="141"/>
  <c r="AI76" i="141"/>
  <c r="AI63" i="141"/>
  <c r="V92" i="141"/>
  <c r="AI89" i="141"/>
  <c r="AI42" i="141"/>
  <c r="AA92" i="141"/>
  <c r="AI75" i="141"/>
  <c r="AC92" i="141"/>
  <c r="J92" i="141"/>
  <c r="AI71" i="141"/>
  <c r="AI84" i="141"/>
  <c r="AE92" i="141"/>
  <c r="AI67" i="141"/>
  <c r="N92" i="141"/>
  <c r="P92" i="141"/>
  <c r="U92" i="141"/>
  <c r="AI79" i="141"/>
  <c r="C92" i="141"/>
  <c r="W92" i="141"/>
  <c r="AI73" i="141"/>
  <c r="AI87" i="141"/>
  <c r="D92" i="141"/>
  <c r="X92" i="141"/>
  <c r="E92" i="141"/>
  <c r="Y92" i="141"/>
  <c r="AI72" i="141"/>
  <c r="AI86" i="141"/>
  <c r="B7" i="141"/>
  <c r="B92" i="141"/>
  <c r="AH91" i="140"/>
  <c r="AG91" i="140"/>
  <c r="AF91" i="140"/>
  <c r="AE91" i="140"/>
  <c r="AD91" i="140"/>
  <c r="AC91" i="140"/>
  <c r="AB91" i="140"/>
  <c r="AA91" i="140"/>
  <c r="Z91" i="140"/>
  <c r="Y91" i="140"/>
  <c r="X91" i="140"/>
  <c r="W91" i="140"/>
  <c r="V91" i="140"/>
  <c r="U91" i="140"/>
  <c r="T91" i="140"/>
  <c r="S91" i="140"/>
  <c r="R91" i="140"/>
  <c r="Q91" i="140"/>
  <c r="P91" i="140"/>
  <c r="O91" i="140"/>
  <c r="N91" i="140"/>
  <c r="M91" i="140"/>
  <c r="L91" i="140"/>
  <c r="K91" i="140"/>
  <c r="J91" i="140"/>
  <c r="I91" i="140"/>
  <c r="H91" i="140"/>
  <c r="G91" i="140"/>
  <c r="F91" i="140"/>
  <c r="E91" i="140"/>
  <c r="D91" i="140"/>
  <c r="C91" i="140"/>
  <c r="B91" i="140"/>
  <c r="AH90" i="140"/>
  <c r="AG90" i="140"/>
  <c r="AF90" i="140"/>
  <c r="AE90" i="140"/>
  <c r="AD90" i="140"/>
  <c r="AC90" i="140"/>
  <c r="AB90" i="140"/>
  <c r="AA90" i="140"/>
  <c r="Z90" i="140"/>
  <c r="Y90" i="140"/>
  <c r="X90" i="140"/>
  <c r="W90" i="140"/>
  <c r="V90" i="140"/>
  <c r="U90" i="140"/>
  <c r="T90" i="140"/>
  <c r="S90" i="140"/>
  <c r="R90" i="140"/>
  <c r="Q90" i="140"/>
  <c r="P90" i="140"/>
  <c r="O90" i="140"/>
  <c r="N90" i="140"/>
  <c r="M90" i="140"/>
  <c r="L90" i="140"/>
  <c r="K90" i="140"/>
  <c r="J90" i="140"/>
  <c r="I90" i="140"/>
  <c r="H90" i="140"/>
  <c r="G90" i="140"/>
  <c r="F90" i="140"/>
  <c r="E90" i="140"/>
  <c r="D90" i="140"/>
  <c r="C90" i="140"/>
  <c r="B90" i="140"/>
  <c r="AH89" i="140"/>
  <c r="AG89" i="140"/>
  <c r="AF89" i="140"/>
  <c r="AE89" i="140"/>
  <c r="AD89" i="140"/>
  <c r="AC89" i="140"/>
  <c r="AB89" i="140"/>
  <c r="AA89" i="140"/>
  <c r="Z89" i="140"/>
  <c r="Y89" i="140"/>
  <c r="X89" i="140"/>
  <c r="W89" i="140"/>
  <c r="V89" i="140"/>
  <c r="U89" i="140"/>
  <c r="T89" i="140"/>
  <c r="S89" i="140"/>
  <c r="R89" i="140"/>
  <c r="Q89" i="140"/>
  <c r="P89" i="140"/>
  <c r="O89" i="140"/>
  <c r="N89" i="140"/>
  <c r="M89" i="140"/>
  <c r="L89" i="140"/>
  <c r="K89" i="140"/>
  <c r="J89" i="140"/>
  <c r="I89" i="140"/>
  <c r="H89" i="140"/>
  <c r="G89" i="140"/>
  <c r="F89" i="140"/>
  <c r="E89" i="140"/>
  <c r="D89" i="140"/>
  <c r="C89" i="140"/>
  <c r="B89" i="140"/>
  <c r="AH88" i="140"/>
  <c r="AG88" i="140"/>
  <c r="AF88" i="140"/>
  <c r="AE88" i="140"/>
  <c r="AD88" i="140"/>
  <c r="AC88" i="140"/>
  <c r="AB88" i="140"/>
  <c r="AA88" i="140"/>
  <c r="Z88" i="140"/>
  <c r="Y88" i="140"/>
  <c r="X88" i="140"/>
  <c r="W88" i="140"/>
  <c r="V88" i="140"/>
  <c r="U88" i="140"/>
  <c r="T88" i="140"/>
  <c r="S88" i="140"/>
  <c r="R88" i="140"/>
  <c r="Q88" i="140"/>
  <c r="P88" i="140"/>
  <c r="O88" i="140"/>
  <c r="N88" i="140"/>
  <c r="M88" i="140"/>
  <c r="L88" i="140"/>
  <c r="K88" i="140"/>
  <c r="J88" i="140"/>
  <c r="I88" i="140"/>
  <c r="H88" i="140"/>
  <c r="G88" i="140"/>
  <c r="F88" i="140"/>
  <c r="E88" i="140"/>
  <c r="D88" i="140"/>
  <c r="C88" i="140"/>
  <c r="B88" i="140"/>
  <c r="AH87" i="140"/>
  <c r="AG87" i="140"/>
  <c r="AF87" i="140"/>
  <c r="AE87" i="140"/>
  <c r="AD87" i="140"/>
  <c r="AC87" i="140"/>
  <c r="AB87" i="140"/>
  <c r="AA87" i="140"/>
  <c r="Z87" i="140"/>
  <c r="Y87" i="140"/>
  <c r="X87" i="140"/>
  <c r="W87" i="140"/>
  <c r="V87" i="140"/>
  <c r="U87" i="140"/>
  <c r="T87" i="140"/>
  <c r="S87" i="140"/>
  <c r="R87" i="140"/>
  <c r="Q87" i="140"/>
  <c r="P87" i="140"/>
  <c r="O87" i="140"/>
  <c r="N87" i="140"/>
  <c r="M87" i="140"/>
  <c r="L87" i="140"/>
  <c r="K87" i="140"/>
  <c r="J87" i="140"/>
  <c r="I87" i="140"/>
  <c r="H87" i="140"/>
  <c r="G87" i="140"/>
  <c r="F87" i="140"/>
  <c r="E87" i="140"/>
  <c r="D87" i="140"/>
  <c r="C87" i="140"/>
  <c r="B87" i="140"/>
  <c r="AH86" i="140"/>
  <c r="AG86" i="140"/>
  <c r="AF86" i="140"/>
  <c r="AE86" i="140"/>
  <c r="AD86" i="140"/>
  <c r="AC86" i="140"/>
  <c r="AB86" i="140"/>
  <c r="AA86" i="140"/>
  <c r="Z86" i="140"/>
  <c r="Y86" i="140"/>
  <c r="X86" i="140"/>
  <c r="W86" i="140"/>
  <c r="V86" i="140"/>
  <c r="U86" i="140"/>
  <c r="T86" i="140"/>
  <c r="S86" i="140"/>
  <c r="R86" i="140"/>
  <c r="Q86" i="140"/>
  <c r="P86" i="140"/>
  <c r="O86" i="140"/>
  <c r="N86" i="140"/>
  <c r="M86" i="140"/>
  <c r="L86" i="140"/>
  <c r="K86" i="140"/>
  <c r="J86" i="140"/>
  <c r="I86" i="140"/>
  <c r="H86" i="140"/>
  <c r="G86" i="140"/>
  <c r="F86" i="140"/>
  <c r="E86" i="140"/>
  <c r="D86" i="140"/>
  <c r="C86" i="140"/>
  <c r="B86" i="140"/>
  <c r="AH85" i="140"/>
  <c r="AG85" i="140"/>
  <c r="AF85" i="140"/>
  <c r="AE85" i="140"/>
  <c r="AD85" i="140"/>
  <c r="AC85" i="140"/>
  <c r="AB85" i="140"/>
  <c r="AA85" i="140"/>
  <c r="Z85" i="140"/>
  <c r="Y85" i="140"/>
  <c r="X85" i="140"/>
  <c r="W85" i="140"/>
  <c r="V85" i="140"/>
  <c r="U85" i="140"/>
  <c r="T85" i="140"/>
  <c r="S85" i="140"/>
  <c r="R85" i="140"/>
  <c r="Q85" i="140"/>
  <c r="P85" i="140"/>
  <c r="O85" i="140"/>
  <c r="N85" i="140"/>
  <c r="M85" i="140"/>
  <c r="L85" i="140"/>
  <c r="K85" i="140"/>
  <c r="J85" i="140"/>
  <c r="I85" i="140"/>
  <c r="H85" i="140"/>
  <c r="G85" i="140"/>
  <c r="F85" i="140"/>
  <c r="E85" i="140"/>
  <c r="D85" i="140"/>
  <c r="C85" i="140"/>
  <c r="B85" i="140"/>
  <c r="AH84" i="140"/>
  <c r="AG84" i="140"/>
  <c r="AF84" i="140"/>
  <c r="AE84" i="140"/>
  <c r="AD84" i="140"/>
  <c r="AC84" i="140"/>
  <c r="AB84" i="140"/>
  <c r="AA84" i="140"/>
  <c r="Z84" i="140"/>
  <c r="Y84" i="140"/>
  <c r="X84" i="140"/>
  <c r="W84" i="140"/>
  <c r="V84" i="140"/>
  <c r="U84" i="140"/>
  <c r="T84" i="140"/>
  <c r="S84" i="140"/>
  <c r="R84" i="140"/>
  <c r="Q84" i="140"/>
  <c r="P84" i="140"/>
  <c r="O84" i="140"/>
  <c r="N84" i="140"/>
  <c r="M84" i="140"/>
  <c r="L84" i="140"/>
  <c r="K84" i="140"/>
  <c r="J84" i="140"/>
  <c r="I84" i="140"/>
  <c r="H84" i="140"/>
  <c r="G84" i="140"/>
  <c r="F84" i="140"/>
  <c r="E84" i="140"/>
  <c r="D84" i="140"/>
  <c r="C84" i="140"/>
  <c r="B84" i="140"/>
  <c r="AH83" i="140"/>
  <c r="AG83" i="140"/>
  <c r="AF83" i="140"/>
  <c r="AE83" i="140"/>
  <c r="AD83" i="140"/>
  <c r="AC83" i="140"/>
  <c r="AB83" i="140"/>
  <c r="AA83" i="140"/>
  <c r="Z83" i="140"/>
  <c r="Y83" i="140"/>
  <c r="X83" i="140"/>
  <c r="W83" i="140"/>
  <c r="V83" i="140"/>
  <c r="U83" i="140"/>
  <c r="T83" i="140"/>
  <c r="S83" i="140"/>
  <c r="R83" i="140"/>
  <c r="Q83" i="140"/>
  <c r="P83" i="140"/>
  <c r="O83" i="140"/>
  <c r="N83" i="140"/>
  <c r="M83" i="140"/>
  <c r="L83" i="140"/>
  <c r="K83" i="140"/>
  <c r="J83" i="140"/>
  <c r="I83" i="140"/>
  <c r="H83" i="140"/>
  <c r="G83" i="140"/>
  <c r="F83" i="140"/>
  <c r="E83" i="140"/>
  <c r="D83" i="140"/>
  <c r="C83" i="140"/>
  <c r="B83" i="140"/>
  <c r="AI83" i="140"/>
  <c r="AH82" i="140"/>
  <c r="AG82" i="140"/>
  <c r="AF82" i="140"/>
  <c r="AE82" i="140"/>
  <c r="AD82" i="140"/>
  <c r="AC82" i="140"/>
  <c r="AB82" i="140"/>
  <c r="AA82" i="140"/>
  <c r="Z82" i="140"/>
  <c r="Y82" i="140"/>
  <c r="X82" i="140"/>
  <c r="W82" i="140"/>
  <c r="V82" i="140"/>
  <c r="U82" i="140"/>
  <c r="T82" i="140"/>
  <c r="S82" i="140"/>
  <c r="R82" i="140"/>
  <c r="Q82" i="140"/>
  <c r="P82" i="140"/>
  <c r="O82" i="140"/>
  <c r="N82" i="140"/>
  <c r="M82" i="140"/>
  <c r="L82" i="140"/>
  <c r="K82" i="140"/>
  <c r="J82" i="140"/>
  <c r="I82" i="140"/>
  <c r="H82" i="140"/>
  <c r="G82" i="140"/>
  <c r="F82" i="140"/>
  <c r="E82" i="140"/>
  <c r="D82" i="140"/>
  <c r="C82" i="140"/>
  <c r="B82" i="140"/>
  <c r="AH81" i="140"/>
  <c r="AG81" i="140"/>
  <c r="AF81" i="140"/>
  <c r="Q81" i="140"/>
  <c r="P81" i="140"/>
  <c r="O81" i="140"/>
  <c r="N81" i="140"/>
  <c r="M81" i="140"/>
  <c r="L81" i="140"/>
  <c r="K81" i="140"/>
  <c r="J81" i="140"/>
  <c r="I81" i="140"/>
  <c r="H81" i="140"/>
  <c r="G81" i="140"/>
  <c r="F81" i="140"/>
  <c r="E81" i="140"/>
  <c r="D81" i="140"/>
  <c r="C81" i="140"/>
  <c r="B81" i="140"/>
  <c r="AH80" i="140"/>
  <c r="AG80" i="140"/>
  <c r="AF80" i="140"/>
  <c r="AE80" i="140"/>
  <c r="AD80" i="140"/>
  <c r="AC80" i="140"/>
  <c r="AB80" i="140"/>
  <c r="AA80" i="140"/>
  <c r="Z80" i="140"/>
  <c r="Y80" i="140"/>
  <c r="X80" i="140"/>
  <c r="W80" i="140"/>
  <c r="V80" i="140"/>
  <c r="U80" i="140"/>
  <c r="T80" i="140"/>
  <c r="S80" i="140"/>
  <c r="R80" i="140"/>
  <c r="Q80" i="140"/>
  <c r="P80" i="140"/>
  <c r="O80" i="140"/>
  <c r="N80" i="140"/>
  <c r="M80" i="140"/>
  <c r="L80" i="140"/>
  <c r="K80" i="140"/>
  <c r="J80" i="140"/>
  <c r="I80" i="140"/>
  <c r="H80" i="140"/>
  <c r="G80" i="140"/>
  <c r="F80" i="140"/>
  <c r="E80" i="140"/>
  <c r="D80" i="140"/>
  <c r="C80" i="140"/>
  <c r="B80" i="140"/>
  <c r="AH79" i="140"/>
  <c r="AG79" i="140"/>
  <c r="AF79" i="140"/>
  <c r="AE79" i="140"/>
  <c r="AD79" i="140"/>
  <c r="AC79" i="140"/>
  <c r="AB79" i="140"/>
  <c r="AA79" i="140"/>
  <c r="Z79" i="140"/>
  <c r="Y79" i="140"/>
  <c r="X79" i="140"/>
  <c r="W79" i="140"/>
  <c r="V79" i="140"/>
  <c r="U79" i="140"/>
  <c r="T79" i="140"/>
  <c r="S79" i="140"/>
  <c r="R79" i="140"/>
  <c r="Q79" i="140"/>
  <c r="P79" i="140"/>
  <c r="O79" i="140"/>
  <c r="N79" i="140"/>
  <c r="M79" i="140"/>
  <c r="L79" i="140"/>
  <c r="K79" i="140"/>
  <c r="J79" i="140"/>
  <c r="I79" i="140"/>
  <c r="H79" i="140"/>
  <c r="G79" i="140"/>
  <c r="F79" i="140"/>
  <c r="E79" i="140"/>
  <c r="D79" i="140"/>
  <c r="C79" i="140"/>
  <c r="B79" i="140"/>
  <c r="AH78" i="140"/>
  <c r="AG78" i="140"/>
  <c r="AF78" i="140"/>
  <c r="AE78" i="140"/>
  <c r="AD78" i="140"/>
  <c r="AC78" i="140"/>
  <c r="AB78" i="140"/>
  <c r="AA78" i="140"/>
  <c r="Z78" i="140"/>
  <c r="Y78" i="140"/>
  <c r="X78" i="140"/>
  <c r="W78" i="140"/>
  <c r="V78" i="140"/>
  <c r="U78" i="140"/>
  <c r="T78" i="140"/>
  <c r="S78" i="140"/>
  <c r="R78" i="140"/>
  <c r="Q78" i="140"/>
  <c r="P78" i="140"/>
  <c r="O78" i="140"/>
  <c r="N78" i="140"/>
  <c r="M78" i="140"/>
  <c r="L78" i="140"/>
  <c r="K78" i="140"/>
  <c r="J78" i="140"/>
  <c r="I78" i="140"/>
  <c r="H78" i="140"/>
  <c r="G78" i="140"/>
  <c r="F78" i="140"/>
  <c r="E78" i="140"/>
  <c r="D78" i="140"/>
  <c r="C78" i="140"/>
  <c r="B78" i="140"/>
  <c r="AH77" i="140"/>
  <c r="AG77" i="140"/>
  <c r="AF77" i="140"/>
  <c r="AE77" i="140"/>
  <c r="AD77" i="140"/>
  <c r="AC77" i="140"/>
  <c r="AB77" i="140"/>
  <c r="AA77" i="140"/>
  <c r="Z77" i="140"/>
  <c r="Y77" i="140"/>
  <c r="X77" i="140"/>
  <c r="W77" i="140"/>
  <c r="V77" i="140"/>
  <c r="U77" i="140"/>
  <c r="T77" i="140"/>
  <c r="S77" i="140"/>
  <c r="R77" i="140"/>
  <c r="Q77" i="140"/>
  <c r="P77" i="140"/>
  <c r="O77" i="140"/>
  <c r="N77" i="140"/>
  <c r="M77" i="140"/>
  <c r="L77" i="140"/>
  <c r="K77" i="140"/>
  <c r="J77" i="140"/>
  <c r="I77" i="140"/>
  <c r="H77" i="140"/>
  <c r="G77" i="140"/>
  <c r="F77" i="140"/>
  <c r="E77" i="140"/>
  <c r="D77" i="140"/>
  <c r="C77" i="140"/>
  <c r="B77" i="140"/>
  <c r="AH76" i="140"/>
  <c r="AG76" i="140"/>
  <c r="AF76" i="140"/>
  <c r="AE76" i="140"/>
  <c r="AD76" i="140"/>
  <c r="AC76" i="140"/>
  <c r="AB76" i="140"/>
  <c r="AA76" i="140"/>
  <c r="Z76" i="140"/>
  <c r="Y76" i="140"/>
  <c r="X76" i="140"/>
  <c r="W76" i="140"/>
  <c r="V76" i="140"/>
  <c r="U76" i="140"/>
  <c r="T76" i="140"/>
  <c r="S76" i="140"/>
  <c r="R76" i="140"/>
  <c r="Q76" i="140"/>
  <c r="P76" i="140"/>
  <c r="O76" i="140"/>
  <c r="N76" i="140"/>
  <c r="M76" i="140"/>
  <c r="L76" i="140"/>
  <c r="K76" i="140"/>
  <c r="J76" i="140"/>
  <c r="I76" i="140"/>
  <c r="H76" i="140"/>
  <c r="G76" i="140"/>
  <c r="F76" i="140"/>
  <c r="E76" i="140"/>
  <c r="D76" i="140"/>
  <c r="C76" i="140"/>
  <c r="B76" i="140"/>
  <c r="AH75" i="140"/>
  <c r="AG75" i="140"/>
  <c r="AF75" i="140"/>
  <c r="AE75" i="140"/>
  <c r="AD75" i="140"/>
  <c r="AC75" i="140"/>
  <c r="AB75" i="140"/>
  <c r="AA75" i="140"/>
  <c r="Z75" i="140"/>
  <c r="Y75" i="140"/>
  <c r="X75" i="140"/>
  <c r="W75" i="140"/>
  <c r="V75" i="140"/>
  <c r="U75" i="140"/>
  <c r="T75" i="140"/>
  <c r="S75" i="140"/>
  <c r="R75" i="140"/>
  <c r="Q75" i="140"/>
  <c r="P75" i="140"/>
  <c r="O75" i="140"/>
  <c r="N75" i="140"/>
  <c r="M75" i="140"/>
  <c r="L75" i="140"/>
  <c r="K75" i="140"/>
  <c r="J75" i="140"/>
  <c r="I75" i="140"/>
  <c r="H75" i="140"/>
  <c r="G75" i="140"/>
  <c r="F75" i="140"/>
  <c r="E75" i="140"/>
  <c r="D75" i="140"/>
  <c r="C75" i="140"/>
  <c r="B75" i="140"/>
  <c r="AH74" i="140"/>
  <c r="AG74" i="140"/>
  <c r="AF74" i="140"/>
  <c r="AE74" i="140"/>
  <c r="AD74" i="140"/>
  <c r="AC74" i="140"/>
  <c r="AB74" i="140"/>
  <c r="AA74" i="140"/>
  <c r="Z74" i="140"/>
  <c r="Y74" i="140"/>
  <c r="X74" i="140"/>
  <c r="W74" i="140"/>
  <c r="V74" i="140"/>
  <c r="U74" i="140"/>
  <c r="T74" i="140"/>
  <c r="S74" i="140"/>
  <c r="R74" i="140"/>
  <c r="Q74" i="140"/>
  <c r="P74" i="140"/>
  <c r="O74" i="140"/>
  <c r="N74" i="140"/>
  <c r="M74" i="140"/>
  <c r="L74" i="140"/>
  <c r="K74" i="140"/>
  <c r="J74" i="140"/>
  <c r="I74" i="140"/>
  <c r="H74" i="140"/>
  <c r="G74" i="140"/>
  <c r="F74" i="140"/>
  <c r="E74" i="140"/>
  <c r="D74" i="140"/>
  <c r="C74" i="140"/>
  <c r="B74" i="140"/>
  <c r="AH73" i="140"/>
  <c r="AG73" i="140"/>
  <c r="AF73" i="140"/>
  <c r="AE73" i="140"/>
  <c r="AD73" i="140"/>
  <c r="AC73" i="140"/>
  <c r="AB73" i="140"/>
  <c r="AA73" i="140"/>
  <c r="Z73" i="140"/>
  <c r="Y73" i="140"/>
  <c r="X73" i="140"/>
  <c r="W73" i="140"/>
  <c r="V73" i="140"/>
  <c r="U73" i="140"/>
  <c r="T73" i="140"/>
  <c r="S73" i="140"/>
  <c r="R73" i="140"/>
  <c r="Q73" i="140"/>
  <c r="P73" i="140"/>
  <c r="O73" i="140"/>
  <c r="N73" i="140"/>
  <c r="M73" i="140"/>
  <c r="L73" i="140"/>
  <c r="K73" i="140"/>
  <c r="J73" i="140"/>
  <c r="I73" i="140"/>
  <c r="H73" i="140"/>
  <c r="G73" i="140"/>
  <c r="F73" i="140"/>
  <c r="E73" i="140"/>
  <c r="D73" i="140"/>
  <c r="C73" i="140"/>
  <c r="B73" i="140"/>
  <c r="AH72" i="140"/>
  <c r="AG72" i="140"/>
  <c r="AF72" i="140"/>
  <c r="AE72" i="140"/>
  <c r="AD72" i="140"/>
  <c r="AC72" i="140"/>
  <c r="AB72" i="140"/>
  <c r="AA72" i="140"/>
  <c r="Z72" i="140"/>
  <c r="Y72" i="140"/>
  <c r="X72" i="140"/>
  <c r="W72" i="140"/>
  <c r="V72" i="140"/>
  <c r="U72" i="140"/>
  <c r="T72" i="140"/>
  <c r="S72" i="140"/>
  <c r="R72" i="140"/>
  <c r="Q72" i="140"/>
  <c r="P72" i="140"/>
  <c r="O72" i="140"/>
  <c r="N72" i="140"/>
  <c r="M72" i="140"/>
  <c r="L72" i="140"/>
  <c r="K72" i="140"/>
  <c r="J72" i="140"/>
  <c r="I72" i="140"/>
  <c r="H72" i="140"/>
  <c r="G72" i="140"/>
  <c r="F72" i="140"/>
  <c r="E72" i="140"/>
  <c r="D72" i="140"/>
  <c r="C72" i="140"/>
  <c r="B72" i="140"/>
  <c r="AH71" i="140"/>
  <c r="AG71" i="140"/>
  <c r="AF71" i="140"/>
  <c r="AE71" i="140"/>
  <c r="AD71" i="140"/>
  <c r="AC71" i="140"/>
  <c r="AB71" i="140"/>
  <c r="AA71" i="140"/>
  <c r="Z71" i="140"/>
  <c r="Y71" i="140"/>
  <c r="X71" i="140"/>
  <c r="W71" i="140"/>
  <c r="V71" i="140"/>
  <c r="U71" i="140"/>
  <c r="T71" i="140"/>
  <c r="S71" i="140"/>
  <c r="R71" i="140"/>
  <c r="Q71" i="140"/>
  <c r="P71" i="140"/>
  <c r="O71" i="140"/>
  <c r="N71" i="140"/>
  <c r="M71" i="140"/>
  <c r="L71" i="140"/>
  <c r="K71" i="140"/>
  <c r="J71" i="140"/>
  <c r="I71" i="140"/>
  <c r="H71" i="140"/>
  <c r="G71" i="140"/>
  <c r="F71" i="140"/>
  <c r="E71" i="140"/>
  <c r="D71" i="140"/>
  <c r="C71" i="140"/>
  <c r="B71" i="140"/>
  <c r="AH70" i="140"/>
  <c r="AG70" i="140"/>
  <c r="AF70" i="140"/>
  <c r="AE70" i="140"/>
  <c r="AD70" i="140"/>
  <c r="AC70" i="140"/>
  <c r="AB70" i="140"/>
  <c r="AA70" i="140"/>
  <c r="Z70" i="140"/>
  <c r="Y70" i="140"/>
  <c r="X70" i="140"/>
  <c r="W70" i="140"/>
  <c r="V70" i="140"/>
  <c r="U70" i="140"/>
  <c r="T70" i="140"/>
  <c r="S70" i="140"/>
  <c r="R70" i="140"/>
  <c r="Q70" i="140"/>
  <c r="P70" i="140"/>
  <c r="O70" i="140"/>
  <c r="N70" i="140"/>
  <c r="M70" i="140"/>
  <c r="L70" i="140"/>
  <c r="K70" i="140"/>
  <c r="J70" i="140"/>
  <c r="I70" i="140"/>
  <c r="H70" i="140"/>
  <c r="G70" i="140"/>
  <c r="F70" i="140"/>
  <c r="E70" i="140"/>
  <c r="D70" i="140"/>
  <c r="C70" i="140"/>
  <c r="B70" i="140"/>
  <c r="AH69" i="140"/>
  <c r="AG69" i="140"/>
  <c r="AF69" i="140"/>
  <c r="AE69" i="140"/>
  <c r="AD69" i="140"/>
  <c r="AC69" i="140"/>
  <c r="AB69" i="140"/>
  <c r="AA69" i="140"/>
  <c r="Z69" i="140"/>
  <c r="Y69" i="140"/>
  <c r="X69" i="140"/>
  <c r="W69" i="140"/>
  <c r="V69" i="140"/>
  <c r="U69" i="140"/>
  <c r="T69" i="140"/>
  <c r="S69" i="140"/>
  <c r="R69" i="140"/>
  <c r="Q69" i="140"/>
  <c r="P69" i="140"/>
  <c r="O69" i="140"/>
  <c r="N69" i="140"/>
  <c r="M69" i="140"/>
  <c r="L69" i="140"/>
  <c r="K69" i="140"/>
  <c r="J69" i="140"/>
  <c r="I69" i="140"/>
  <c r="H69" i="140"/>
  <c r="G69" i="140"/>
  <c r="F69" i="140"/>
  <c r="E69" i="140"/>
  <c r="D69" i="140"/>
  <c r="C69" i="140"/>
  <c r="B69" i="140"/>
  <c r="AH68" i="140"/>
  <c r="AG68" i="140"/>
  <c r="AF68" i="140"/>
  <c r="AE68" i="140"/>
  <c r="AD68" i="140"/>
  <c r="AC68" i="140"/>
  <c r="AB68" i="140"/>
  <c r="AA68" i="140"/>
  <c r="Z68" i="140"/>
  <c r="Y68" i="140"/>
  <c r="X68" i="140"/>
  <c r="W68" i="140"/>
  <c r="V68" i="140"/>
  <c r="U68" i="140"/>
  <c r="T68" i="140"/>
  <c r="S68" i="140"/>
  <c r="R68" i="140"/>
  <c r="Q68" i="140"/>
  <c r="P68" i="140"/>
  <c r="O68" i="140"/>
  <c r="N68" i="140"/>
  <c r="M68" i="140"/>
  <c r="L68" i="140"/>
  <c r="K68" i="140"/>
  <c r="J68" i="140"/>
  <c r="I68" i="140"/>
  <c r="H68" i="140"/>
  <c r="G68" i="140"/>
  <c r="F68" i="140"/>
  <c r="E68" i="140"/>
  <c r="D68" i="140"/>
  <c r="C68" i="140"/>
  <c r="B68" i="140"/>
  <c r="AH67" i="140"/>
  <c r="AG67" i="140"/>
  <c r="AF67" i="140"/>
  <c r="AE67" i="140"/>
  <c r="AD67" i="140"/>
  <c r="AC67" i="140"/>
  <c r="AB67" i="140"/>
  <c r="AA67" i="140"/>
  <c r="Z67" i="140"/>
  <c r="Y67" i="140"/>
  <c r="X67" i="140"/>
  <c r="W67" i="140"/>
  <c r="V67" i="140"/>
  <c r="U67" i="140"/>
  <c r="T67" i="140"/>
  <c r="S67" i="140"/>
  <c r="R67" i="140"/>
  <c r="Q67" i="140"/>
  <c r="P67" i="140"/>
  <c r="O67" i="140"/>
  <c r="N67" i="140"/>
  <c r="M67" i="140"/>
  <c r="L67" i="140"/>
  <c r="K67" i="140"/>
  <c r="J67" i="140"/>
  <c r="I67" i="140"/>
  <c r="H67" i="140"/>
  <c r="G67" i="140"/>
  <c r="F67" i="140"/>
  <c r="E67" i="140"/>
  <c r="D67" i="140"/>
  <c r="C67" i="140"/>
  <c r="B67" i="140"/>
  <c r="AH66" i="140"/>
  <c r="AG66" i="140"/>
  <c r="AF66" i="140"/>
  <c r="AE66" i="140"/>
  <c r="AD66" i="140"/>
  <c r="AC66" i="140"/>
  <c r="AB66" i="140"/>
  <c r="AA66" i="140"/>
  <c r="Z66" i="140"/>
  <c r="Y66" i="140"/>
  <c r="X66" i="140"/>
  <c r="W66" i="140"/>
  <c r="V66" i="140"/>
  <c r="U66" i="140"/>
  <c r="T66" i="140"/>
  <c r="S66" i="140"/>
  <c r="R66" i="140"/>
  <c r="Q66" i="140"/>
  <c r="P66" i="140"/>
  <c r="O66" i="140"/>
  <c r="N66" i="140"/>
  <c r="M66" i="140"/>
  <c r="L66" i="140"/>
  <c r="K66" i="140"/>
  <c r="J66" i="140"/>
  <c r="I66" i="140"/>
  <c r="H66" i="140"/>
  <c r="G66" i="140"/>
  <c r="F66" i="140"/>
  <c r="E66" i="140"/>
  <c r="D66" i="140"/>
  <c r="C66" i="140"/>
  <c r="B66" i="140"/>
  <c r="AH65" i="140"/>
  <c r="AG65" i="140"/>
  <c r="AF65" i="140"/>
  <c r="AE65" i="140"/>
  <c r="AD65" i="140"/>
  <c r="AC65" i="140"/>
  <c r="AB65" i="140"/>
  <c r="AA65" i="140"/>
  <c r="Z65" i="140"/>
  <c r="Y65" i="140"/>
  <c r="X65" i="140"/>
  <c r="W65" i="140"/>
  <c r="V65" i="140"/>
  <c r="U65" i="140"/>
  <c r="T65" i="140"/>
  <c r="S65" i="140"/>
  <c r="R65" i="140"/>
  <c r="Q65" i="140"/>
  <c r="P65" i="140"/>
  <c r="O65" i="140"/>
  <c r="N65" i="140"/>
  <c r="M65" i="140"/>
  <c r="L65" i="140"/>
  <c r="K65" i="140"/>
  <c r="J65" i="140"/>
  <c r="I65" i="140"/>
  <c r="H65" i="140"/>
  <c r="G65" i="140"/>
  <c r="F65" i="140"/>
  <c r="E65" i="140"/>
  <c r="D65" i="140"/>
  <c r="C65" i="140"/>
  <c r="B65" i="140"/>
  <c r="AI65" i="140"/>
  <c r="AH64" i="140"/>
  <c r="AG64" i="140"/>
  <c r="AF64" i="140"/>
  <c r="AE64" i="140"/>
  <c r="AD64" i="140"/>
  <c r="AC64" i="140"/>
  <c r="AB64" i="140"/>
  <c r="AA64" i="140"/>
  <c r="Z64" i="140"/>
  <c r="Y64" i="140"/>
  <c r="X64" i="140"/>
  <c r="W64" i="140"/>
  <c r="V64" i="140"/>
  <c r="U64" i="140"/>
  <c r="T64" i="140"/>
  <c r="S64" i="140"/>
  <c r="R64" i="140"/>
  <c r="Q64" i="140"/>
  <c r="P64" i="140"/>
  <c r="O64" i="140"/>
  <c r="N64" i="140"/>
  <c r="M64" i="140"/>
  <c r="L64" i="140"/>
  <c r="K64" i="140"/>
  <c r="J64" i="140"/>
  <c r="I64" i="140"/>
  <c r="H64" i="140"/>
  <c r="G64" i="140"/>
  <c r="F64" i="140"/>
  <c r="E64" i="140"/>
  <c r="D64" i="140"/>
  <c r="C64" i="140"/>
  <c r="B64" i="140"/>
  <c r="AH63" i="140"/>
  <c r="AG63" i="140"/>
  <c r="AF63" i="140"/>
  <c r="AE63" i="140"/>
  <c r="AD63" i="140"/>
  <c r="AC63" i="140"/>
  <c r="AB63" i="140"/>
  <c r="AA63" i="140"/>
  <c r="Z63" i="140"/>
  <c r="Y63" i="140"/>
  <c r="X63" i="140"/>
  <c r="W63" i="140"/>
  <c r="V63" i="140"/>
  <c r="U63" i="140"/>
  <c r="T63" i="140"/>
  <c r="S63" i="140"/>
  <c r="R63" i="140"/>
  <c r="Q63" i="140"/>
  <c r="P63" i="140"/>
  <c r="O63" i="140"/>
  <c r="N63" i="140"/>
  <c r="M63" i="140"/>
  <c r="L63" i="140"/>
  <c r="K63" i="140"/>
  <c r="J63" i="140"/>
  <c r="I63" i="140"/>
  <c r="H63" i="140"/>
  <c r="G63" i="140"/>
  <c r="F63" i="140"/>
  <c r="E63" i="140"/>
  <c r="D63" i="140"/>
  <c r="C63" i="140"/>
  <c r="B63" i="140"/>
  <c r="AH62" i="140"/>
  <c r="AH92" i="140"/>
  <c r="AG62" i="140"/>
  <c r="AF62" i="140"/>
  <c r="AE62" i="140"/>
  <c r="AD62" i="140"/>
  <c r="AC62" i="140"/>
  <c r="AB62" i="140"/>
  <c r="AA62" i="140"/>
  <c r="Z62" i="140"/>
  <c r="Y62" i="140"/>
  <c r="X62" i="140"/>
  <c r="W62" i="140"/>
  <c r="V62" i="140"/>
  <c r="U62" i="140"/>
  <c r="T62" i="140"/>
  <c r="S62" i="140"/>
  <c r="R62" i="140"/>
  <c r="Q62" i="140"/>
  <c r="P62" i="140"/>
  <c r="O62" i="140"/>
  <c r="N62" i="140"/>
  <c r="M62" i="140"/>
  <c r="L62" i="140"/>
  <c r="K62" i="140"/>
  <c r="J62" i="140"/>
  <c r="I62" i="140"/>
  <c r="H62" i="140"/>
  <c r="G62" i="140"/>
  <c r="F62" i="140"/>
  <c r="E62" i="140"/>
  <c r="D62" i="140"/>
  <c r="C62" i="140"/>
  <c r="B62" i="140"/>
  <c r="AH42" i="140"/>
  <c r="AG42" i="140"/>
  <c r="AE42" i="140"/>
  <c r="AD42" i="140"/>
  <c r="AD46" i="140"/>
  <c r="AC42" i="140"/>
  <c r="AB42" i="140"/>
  <c r="AA42" i="140"/>
  <c r="Z42" i="140"/>
  <c r="Y42" i="140"/>
  <c r="X42" i="140"/>
  <c r="W42" i="140"/>
  <c r="V42" i="140"/>
  <c r="U42" i="140"/>
  <c r="T42" i="140"/>
  <c r="S42" i="140"/>
  <c r="R42" i="140"/>
  <c r="Q42" i="140"/>
  <c r="P42" i="140"/>
  <c r="O42" i="140"/>
  <c r="N42" i="140"/>
  <c r="M42" i="140"/>
  <c r="L42" i="140"/>
  <c r="K42" i="140"/>
  <c r="J42" i="140"/>
  <c r="I42" i="140"/>
  <c r="H42" i="140"/>
  <c r="G42" i="140"/>
  <c r="F42" i="140"/>
  <c r="E42" i="140"/>
  <c r="D42" i="140"/>
  <c r="C42" i="140"/>
  <c r="B42" i="140"/>
  <c r="AI40" i="140"/>
  <c r="A91" i="140"/>
  <c r="AI39" i="140"/>
  <c r="A90" i="140"/>
  <c r="AI38" i="140"/>
  <c r="A89" i="140"/>
  <c r="AI37" i="140"/>
  <c r="A88" i="140"/>
  <c r="AI36" i="140"/>
  <c r="A87" i="140"/>
  <c r="AI35" i="140"/>
  <c r="A86" i="140"/>
  <c r="AI34" i="140"/>
  <c r="A85" i="140"/>
  <c r="AI33" i="140"/>
  <c r="A84" i="140"/>
  <c r="AI32" i="140"/>
  <c r="A83" i="140"/>
  <c r="AI31" i="140"/>
  <c r="A82" i="140"/>
  <c r="AI30" i="140"/>
  <c r="A81" i="140"/>
  <c r="AI29" i="140"/>
  <c r="A80" i="140"/>
  <c r="AI28" i="140"/>
  <c r="A79" i="140"/>
  <c r="AI27" i="140"/>
  <c r="A78" i="140"/>
  <c r="AI26" i="140"/>
  <c r="A77" i="140"/>
  <c r="AI25" i="140"/>
  <c r="A76" i="140"/>
  <c r="AI24" i="140"/>
  <c r="A75" i="140"/>
  <c r="AI23" i="140"/>
  <c r="A74" i="140"/>
  <c r="AI22" i="140"/>
  <c r="A73" i="140"/>
  <c r="AI21" i="140"/>
  <c r="A72" i="140"/>
  <c r="AI20" i="140"/>
  <c r="A71" i="140"/>
  <c r="AI19" i="140"/>
  <c r="AI18" i="140"/>
  <c r="A69" i="140"/>
  <c r="AI17" i="140"/>
  <c r="A68" i="140"/>
  <c r="AI16" i="140"/>
  <c r="A67" i="140"/>
  <c r="AI15" i="140"/>
  <c r="A66" i="140"/>
  <c r="AI14" i="140"/>
  <c r="A65" i="140"/>
  <c r="AI13" i="140"/>
  <c r="A64" i="140"/>
  <c r="AI12" i="140"/>
  <c r="A63" i="140"/>
  <c r="AI11" i="140"/>
  <c r="A11" i="140"/>
  <c r="A62" i="140"/>
  <c r="A10" i="140"/>
  <c r="A61" i="140"/>
  <c r="L4" i="140"/>
  <c r="L55" i="140"/>
  <c r="D3" i="140"/>
  <c r="D54" i="140"/>
  <c r="K3" i="129"/>
  <c r="D2" i="129"/>
  <c r="B59" i="161"/>
  <c r="C58" i="161"/>
  <c r="C7" i="155"/>
  <c r="B48" i="155"/>
  <c r="B8" i="155"/>
  <c r="B47" i="155"/>
  <c r="C7" i="157"/>
  <c r="B48" i="157"/>
  <c r="B43" i="157"/>
  <c r="B46" i="157" s="1"/>
  <c r="B8" i="161"/>
  <c r="B47" i="161"/>
  <c r="C7" i="161"/>
  <c r="B8" i="157"/>
  <c r="B47" i="157"/>
  <c r="B59" i="157"/>
  <c r="C58" i="157"/>
  <c r="B59" i="159"/>
  <c r="C58" i="159"/>
  <c r="E58" i="153"/>
  <c r="D59" i="153"/>
  <c r="C59" i="151"/>
  <c r="D58" i="151"/>
  <c r="C7" i="151"/>
  <c r="B43" i="151"/>
  <c r="B8" i="151"/>
  <c r="B47" i="151"/>
  <c r="B48" i="151"/>
  <c r="C8" i="153"/>
  <c r="C47" i="153"/>
  <c r="D7" i="153"/>
  <c r="B48" i="159"/>
  <c r="B43" i="159"/>
  <c r="B46" i="159" s="1"/>
  <c r="C7" i="159"/>
  <c r="C58" i="155"/>
  <c r="B59" i="155"/>
  <c r="D58" i="149"/>
  <c r="C59" i="149"/>
  <c r="D58" i="147"/>
  <c r="C59" i="147"/>
  <c r="D7" i="149"/>
  <c r="C8" i="149"/>
  <c r="C47" i="149"/>
  <c r="C48" i="149"/>
  <c r="AI92" i="149"/>
  <c r="AI93" i="149"/>
  <c r="C48" i="147"/>
  <c r="C8" i="147"/>
  <c r="C47" i="147"/>
  <c r="C43" i="147"/>
  <c r="C46" i="147" s="1"/>
  <c r="D7" i="147"/>
  <c r="C7" i="143"/>
  <c r="B43" i="143"/>
  <c r="B48" i="143"/>
  <c r="AI92" i="143"/>
  <c r="AI93" i="143"/>
  <c r="AI92" i="145"/>
  <c r="AI93" i="145"/>
  <c r="C58" i="145"/>
  <c r="B59" i="145"/>
  <c r="B43" i="145"/>
  <c r="C7" i="145"/>
  <c r="B48" i="145"/>
  <c r="B59" i="143"/>
  <c r="C58" i="143"/>
  <c r="C7" i="141"/>
  <c r="B8" i="141"/>
  <c r="B47" i="141"/>
  <c r="C59" i="141"/>
  <c r="D58" i="141"/>
  <c r="AI92" i="141"/>
  <c r="AI93" i="141"/>
  <c r="R92" i="140"/>
  <c r="AI74" i="140"/>
  <c r="H92" i="140"/>
  <c r="I92" i="140"/>
  <c r="K92" i="140"/>
  <c r="L92" i="140"/>
  <c r="AI72" i="140"/>
  <c r="AG92" i="140"/>
  <c r="S92" i="140"/>
  <c r="T92" i="140"/>
  <c r="AI68" i="140"/>
  <c r="AI86" i="140"/>
  <c r="C92" i="140"/>
  <c r="X92" i="140"/>
  <c r="AI76" i="140"/>
  <c r="Y92" i="140"/>
  <c r="AI73" i="140"/>
  <c r="AI91" i="140"/>
  <c r="B92" i="140"/>
  <c r="W92" i="140"/>
  <c r="D92" i="140"/>
  <c r="Z92" i="140"/>
  <c r="AI70" i="140"/>
  <c r="AI88" i="140"/>
  <c r="G92" i="140"/>
  <c r="AA92" i="140"/>
  <c r="AI67" i="140"/>
  <c r="AI85" i="140"/>
  <c r="AI66" i="140"/>
  <c r="AI84" i="140"/>
  <c r="AB92" i="140"/>
  <c r="O92" i="140"/>
  <c r="J92" i="140"/>
  <c r="AI78" i="140"/>
  <c r="AI42" i="140"/>
  <c r="AE92" i="140"/>
  <c r="AI75" i="140"/>
  <c r="AF92" i="140"/>
  <c r="AI90" i="140"/>
  <c r="P92" i="140"/>
  <c r="Q92" i="140"/>
  <c r="AI63" i="140"/>
  <c r="E92" i="140"/>
  <c r="F92" i="140"/>
  <c r="M92" i="140"/>
  <c r="N92" i="140"/>
  <c r="U92" i="140"/>
  <c r="V92" i="140"/>
  <c r="AC92" i="140"/>
  <c r="AD92" i="140"/>
  <c r="AI64" i="140"/>
  <c r="AI71" i="140"/>
  <c r="AI77" i="140"/>
  <c r="AI79" i="140"/>
  <c r="AI80" i="140"/>
  <c r="AI87" i="140"/>
  <c r="AI89" i="140"/>
  <c r="AI81" i="140"/>
  <c r="AI69" i="140"/>
  <c r="AI82" i="140"/>
  <c r="AI62" i="140"/>
  <c r="AH74" i="94"/>
  <c r="AG74" i="94"/>
  <c r="AF74" i="94"/>
  <c r="AE74" i="94"/>
  <c r="AD74" i="94"/>
  <c r="AC74" i="94"/>
  <c r="AB74" i="94"/>
  <c r="AA74" i="94"/>
  <c r="Z74" i="94"/>
  <c r="Y74" i="94"/>
  <c r="X74" i="94"/>
  <c r="W74" i="94"/>
  <c r="V74" i="94"/>
  <c r="U74" i="94"/>
  <c r="T74" i="94"/>
  <c r="S74" i="94"/>
  <c r="R74" i="94"/>
  <c r="Q74" i="94"/>
  <c r="P74" i="94"/>
  <c r="O74" i="94"/>
  <c r="N74" i="94"/>
  <c r="M74" i="94"/>
  <c r="L74" i="94"/>
  <c r="K74" i="94"/>
  <c r="J74" i="94"/>
  <c r="I74" i="94"/>
  <c r="H74" i="94"/>
  <c r="G74" i="94"/>
  <c r="F74" i="94"/>
  <c r="E74" i="94"/>
  <c r="D74" i="94"/>
  <c r="C74" i="94"/>
  <c r="B74" i="94"/>
  <c r="AI74" i="94"/>
  <c r="AH73" i="94"/>
  <c r="AG73" i="94"/>
  <c r="AF73" i="94"/>
  <c r="AE73" i="94"/>
  <c r="AD73" i="94"/>
  <c r="AC73" i="94"/>
  <c r="AB73" i="94"/>
  <c r="AA73" i="94"/>
  <c r="Z73" i="94"/>
  <c r="Y73" i="94"/>
  <c r="X73" i="94"/>
  <c r="W73" i="94"/>
  <c r="V73" i="94"/>
  <c r="U73" i="94"/>
  <c r="T73" i="94"/>
  <c r="S73" i="94"/>
  <c r="R73" i="94"/>
  <c r="Q73" i="94"/>
  <c r="P73" i="94"/>
  <c r="O73" i="94"/>
  <c r="N73" i="94"/>
  <c r="M73" i="94"/>
  <c r="L73" i="94"/>
  <c r="K73" i="94"/>
  <c r="J73" i="94"/>
  <c r="I73" i="94"/>
  <c r="H73" i="94"/>
  <c r="G73" i="94"/>
  <c r="F73" i="94"/>
  <c r="E73" i="94"/>
  <c r="D73" i="94"/>
  <c r="C73" i="94"/>
  <c r="B73" i="94"/>
  <c r="AI73" i="94"/>
  <c r="AH72" i="94"/>
  <c r="AG72" i="94"/>
  <c r="AF72" i="94"/>
  <c r="AD72" i="94"/>
  <c r="AC72" i="94"/>
  <c r="AB72" i="94"/>
  <c r="AA72" i="94"/>
  <c r="Z72" i="94"/>
  <c r="Y72" i="94"/>
  <c r="X72" i="94"/>
  <c r="W72" i="94"/>
  <c r="V72" i="94"/>
  <c r="U72" i="94"/>
  <c r="T72" i="94"/>
  <c r="S72" i="94"/>
  <c r="R72" i="94"/>
  <c r="Q72" i="94"/>
  <c r="P72" i="94"/>
  <c r="O72" i="94"/>
  <c r="N72" i="94"/>
  <c r="L72" i="94"/>
  <c r="K72" i="94"/>
  <c r="J72" i="94"/>
  <c r="I72" i="94"/>
  <c r="H72" i="94"/>
  <c r="G72" i="94"/>
  <c r="F72" i="94"/>
  <c r="E72" i="94"/>
  <c r="D72" i="94"/>
  <c r="C72" i="94"/>
  <c r="B72" i="94"/>
  <c r="AH71" i="94"/>
  <c r="AG71" i="94"/>
  <c r="AF71" i="94"/>
  <c r="AE71" i="94"/>
  <c r="AD71" i="94"/>
  <c r="AC71" i="94"/>
  <c r="AB71" i="94"/>
  <c r="AA71" i="94"/>
  <c r="Z71" i="94"/>
  <c r="Y71" i="94"/>
  <c r="X71" i="94"/>
  <c r="W71" i="94"/>
  <c r="V71" i="94"/>
  <c r="U71" i="94"/>
  <c r="T71" i="94"/>
  <c r="S71" i="94"/>
  <c r="R71" i="94"/>
  <c r="Q71" i="94"/>
  <c r="P71" i="94"/>
  <c r="O71" i="94"/>
  <c r="N71" i="94"/>
  <c r="M71" i="94"/>
  <c r="L71" i="94"/>
  <c r="K71" i="94"/>
  <c r="J71" i="94"/>
  <c r="I71" i="94"/>
  <c r="H71" i="94"/>
  <c r="G71" i="94"/>
  <c r="F71" i="94"/>
  <c r="E71" i="94"/>
  <c r="D71" i="94"/>
  <c r="C71" i="94"/>
  <c r="AI71" i="94"/>
  <c r="B71" i="94"/>
  <c r="AI70" i="94"/>
  <c r="AH70" i="94"/>
  <c r="AG70" i="94"/>
  <c r="AF70" i="94"/>
  <c r="AE70" i="94"/>
  <c r="AD70" i="94"/>
  <c r="AC70" i="94"/>
  <c r="AB70" i="94"/>
  <c r="AA70" i="94"/>
  <c r="Z70" i="94"/>
  <c r="Y70" i="94"/>
  <c r="X70" i="94"/>
  <c r="W70" i="94"/>
  <c r="V70" i="94"/>
  <c r="U70" i="94"/>
  <c r="T70" i="94"/>
  <c r="S70" i="94"/>
  <c r="R70" i="94"/>
  <c r="Q70" i="94"/>
  <c r="P70" i="94"/>
  <c r="O70" i="94"/>
  <c r="N70" i="94"/>
  <c r="M70" i="94"/>
  <c r="L70" i="94"/>
  <c r="K70" i="94"/>
  <c r="J70" i="94"/>
  <c r="I70" i="94"/>
  <c r="H70" i="94"/>
  <c r="G70" i="94"/>
  <c r="F70" i="94"/>
  <c r="E70" i="94"/>
  <c r="D70" i="94"/>
  <c r="C70" i="94"/>
  <c r="B70" i="94"/>
  <c r="AH69" i="94"/>
  <c r="AG69" i="94"/>
  <c r="AF69" i="94"/>
  <c r="AE69" i="94"/>
  <c r="AD69" i="94"/>
  <c r="AC69" i="94"/>
  <c r="AB69" i="94"/>
  <c r="AA69" i="94"/>
  <c r="Z69" i="94"/>
  <c r="Y69" i="94"/>
  <c r="X69" i="94"/>
  <c r="W69" i="94"/>
  <c r="V69" i="94"/>
  <c r="U69" i="94"/>
  <c r="T69" i="94"/>
  <c r="S69" i="94"/>
  <c r="R69" i="94"/>
  <c r="Q69" i="94"/>
  <c r="P69" i="94"/>
  <c r="O69" i="94"/>
  <c r="N69" i="94"/>
  <c r="M69" i="94"/>
  <c r="L69" i="94"/>
  <c r="K69" i="94"/>
  <c r="J69" i="94"/>
  <c r="I69" i="94"/>
  <c r="H69" i="94"/>
  <c r="G69" i="94"/>
  <c r="F69" i="94"/>
  <c r="E69" i="94"/>
  <c r="D69" i="94"/>
  <c r="C69" i="94"/>
  <c r="B69" i="94"/>
  <c r="AH68" i="94"/>
  <c r="AG68" i="94"/>
  <c r="AF68" i="94"/>
  <c r="AE68" i="94"/>
  <c r="AD68" i="94"/>
  <c r="AC68" i="94"/>
  <c r="AB68" i="94"/>
  <c r="AA68" i="94"/>
  <c r="Z68" i="94"/>
  <c r="Y68" i="94"/>
  <c r="X68" i="94"/>
  <c r="W68" i="94"/>
  <c r="V68" i="94"/>
  <c r="U68" i="94"/>
  <c r="T68" i="94"/>
  <c r="S68" i="94"/>
  <c r="R68" i="94"/>
  <c r="Q68" i="94"/>
  <c r="P68" i="94"/>
  <c r="O68" i="94"/>
  <c r="N68" i="94"/>
  <c r="M68" i="94"/>
  <c r="L68" i="94"/>
  <c r="K68" i="94"/>
  <c r="J68" i="94"/>
  <c r="I68" i="94"/>
  <c r="H68" i="94"/>
  <c r="G68" i="94"/>
  <c r="F68" i="94"/>
  <c r="E68" i="94"/>
  <c r="D68" i="94"/>
  <c r="C68" i="94"/>
  <c r="B68" i="94"/>
  <c r="AH67" i="94"/>
  <c r="AG67" i="94"/>
  <c r="AF67" i="94"/>
  <c r="AE67" i="94"/>
  <c r="AD67" i="94"/>
  <c r="AC67" i="94"/>
  <c r="AB67" i="94"/>
  <c r="AA67" i="94"/>
  <c r="Z67" i="94"/>
  <c r="Y67" i="94"/>
  <c r="X67" i="94"/>
  <c r="W67" i="94"/>
  <c r="V67" i="94"/>
  <c r="U67" i="94"/>
  <c r="T67" i="94"/>
  <c r="S67" i="94"/>
  <c r="R67" i="94"/>
  <c r="Q67" i="94"/>
  <c r="P67" i="94"/>
  <c r="O67" i="94"/>
  <c r="N67" i="94"/>
  <c r="M67" i="94"/>
  <c r="L67" i="94"/>
  <c r="K67" i="94"/>
  <c r="J67" i="94"/>
  <c r="I67" i="94"/>
  <c r="H67" i="94"/>
  <c r="G67" i="94"/>
  <c r="F67" i="94"/>
  <c r="E67" i="94"/>
  <c r="D67" i="94"/>
  <c r="C67" i="94"/>
  <c r="B67" i="94"/>
  <c r="AH66" i="94"/>
  <c r="AG66" i="94"/>
  <c r="AF66" i="94"/>
  <c r="AE66" i="94"/>
  <c r="AD66" i="94"/>
  <c r="AC66" i="94"/>
  <c r="AB66" i="94"/>
  <c r="AA66" i="94"/>
  <c r="Z66" i="94"/>
  <c r="Y66" i="94"/>
  <c r="X66" i="94"/>
  <c r="W66" i="94"/>
  <c r="V66" i="94"/>
  <c r="U66" i="94"/>
  <c r="T66" i="94"/>
  <c r="S66" i="94"/>
  <c r="R66" i="94"/>
  <c r="Q66" i="94"/>
  <c r="P66" i="94"/>
  <c r="O66" i="94"/>
  <c r="N66" i="94"/>
  <c r="M66" i="94"/>
  <c r="L66" i="94"/>
  <c r="K66" i="94"/>
  <c r="J66" i="94"/>
  <c r="I66" i="94"/>
  <c r="H66" i="94"/>
  <c r="G66" i="94"/>
  <c r="F66" i="94"/>
  <c r="E66" i="94"/>
  <c r="D66" i="94"/>
  <c r="C66" i="94"/>
  <c r="B66" i="94"/>
  <c r="AH65" i="94"/>
  <c r="AG65" i="94"/>
  <c r="AF65" i="94"/>
  <c r="AE65" i="94"/>
  <c r="AD65" i="94"/>
  <c r="AC65" i="94"/>
  <c r="AB65" i="94"/>
  <c r="AA65" i="94"/>
  <c r="Z65" i="94"/>
  <c r="Y65" i="94"/>
  <c r="X65" i="94"/>
  <c r="W65" i="94"/>
  <c r="V65" i="94"/>
  <c r="U65" i="94"/>
  <c r="T65" i="94"/>
  <c r="S65" i="94"/>
  <c r="R65" i="94"/>
  <c r="Q65" i="94"/>
  <c r="P65" i="94"/>
  <c r="O65" i="94"/>
  <c r="N65" i="94"/>
  <c r="M65" i="94"/>
  <c r="L65" i="94"/>
  <c r="K65" i="94"/>
  <c r="J65" i="94"/>
  <c r="I65" i="94"/>
  <c r="H65" i="94"/>
  <c r="G65" i="94"/>
  <c r="F65" i="94"/>
  <c r="E65" i="94"/>
  <c r="D65" i="94"/>
  <c r="C65" i="94"/>
  <c r="B65" i="94"/>
  <c r="AH64" i="94"/>
  <c r="AG64" i="94"/>
  <c r="AF64" i="94"/>
  <c r="AE64" i="94"/>
  <c r="AD64" i="94"/>
  <c r="AC64" i="94"/>
  <c r="AB64" i="94"/>
  <c r="AA64" i="94"/>
  <c r="Z64" i="94"/>
  <c r="Y64" i="94"/>
  <c r="X64" i="94"/>
  <c r="W64" i="94"/>
  <c r="V64" i="94"/>
  <c r="U64" i="94"/>
  <c r="U75" i="94"/>
  <c r="T64" i="94"/>
  <c r="S64" i="94"/>
  <c r="R64" i="94"/>
  <c r="Q64" i="94"/>
  <c r="P64" i="94"/>
  <c r="O64" i="94"/>
  <c r="N64" i="94"/>
  <c r="M64" i="94"/>
  <c r="L64" i="94"/>
  <c r="K64" i="94"/>
  <c r="J64" i="94"/>
  <c r="I64" i="94"/>
  <c r="H64" i="94"/>
  <c r="G64" i="94"/>
  <c r="F64" i="94"/>
  <c r="E64" i="94"/>
  <c r="D64" i="94"/>
  <c r="C64" i="94"/>
  <c r="B64" i="94"/>
  <c r="AH63" i="94"/>
  <c r="AG63" i="94"/>
  <c r="AF63" i="94"/>
  <c r="AE63" i="94"/>
  <c r="AD63" i="94"/>
  <c r="AC63" i="94"/>
  <c r="AB63" i="94"/>
  <c r="AA63" i="94"/>
  <c r="Z63" i="94"/>
  <c r="Y63" i="94"/>
  <c r="X63" i="94"/>
  <c r="W63" i="94"/>
  <c r="V63" i="94"/>
  <c r="U63" i="94"/>
  <c r="T63" i="94"/>
  <c r="S63" i="94"/>
  <c r="R63" i="94"/>
  <c r="Q63" i="94"/>
  <c r="P63" i="94"/>
  <c r="O63" i="94"/>
  <c r="N63" i="94"/>
  <c r="M63" i="94"/>
  <c r="L63" i="94"/>
  <c r="K63" i="94"/>
  <c r="J63" i="94"/>
  <c r="I63" i="94"/>
  <c r="H63" i="94"/>
  <c r="G63" i="94"/>
  <c r="F63" i="94"/>
  <c r="E63" i="94"/>
  <c r="D63" i="94"/>
  <c r="C63" i="94"/>
  <c r="B63" i="94"/>
  <c r="AH62" i="94"/>
  <c r="AG62" i="94"/>
  <c r="AF62" i="94"/>
  <c r="AE62" i="94"/>
  <c r="AD62" i="94"/>
  <c r="AC62" i="94"/>
  <c r="AB62" i="94"/>
  <c r="AA62" i="94"/>
  <c r="Z62" i="94"/>
  <c r="Y62" i="94"/>
  <c r="X62" i="94"/>
  <c r="W62" i="94"/>
  <c r="V62" i="94"/>
  <c r="U62" i="94"/>
  <c r="T62" i="94"/>
  <c r="S62" i="94"/>
  <c r="R62" i="94"/>
  <c r="Q62" i="94"/>
  <c r="P62" i="94"/>
  <c r="O62" i="94"/>
  <c r="N62" i="94"/>
  <c r="M62" i="94"/>
  <c r="L62" i="94"/>
  <c r="K62" i="94"/>
  <c r="J62" i="94"/>
  <c r="I62" i="94"/>
  <c r="H62" i="94"/>
  <c r="G62" i="94"/>
  <c r="F62" i="94"/>
  <c r="E62" i="94"/>
  <c r="D62" i="94"/>
  <c r="C62" i="94"/>
  <c r="AI62" i="94"/>
  <c r="B62" i="94"/>
  <c r="AH61" i="94"/>
  <c r="AG61" i="94"/>
  <c r="AF61" i="94"/>
  <c r="AE61" i="94"/>
  <c r="AD61" i="94"/>
  <c r="AC61" i="94"/>
  <c r="AB61" i="94"/>
  <c r="AA61" i="94"/>
  <c r="Z61" i="94"/>
  <c r="Y61" i="94"/>
  <c r="X61" i="94"/>
  <c r="W61" i="94"/>
  <c r="V61" i="94"/>
  <c r="U61" i="94"/>
  <c r="T61" i="94"/>
  <c r="S61" i="94"/>
  <c r="R61" i="94"/>
  <c r="Q61" i="94"/>
  <c r="P61" i="94"/>
  <c r="O61" i="94"/>
  <c r="N61" i="94"/>
  <c r="M61" i="94"/>
  <c r="L61" i="94"/>
  <c r="K61" i="94"/>
  <c r="J61" i="94"/>
  <c r="I61" i="94"/>
  <c r="H61" i="94"/>
  <c r="G61" i="94"/>
  <c r="F61" i="94"/>
  <c r="E61" i="94"/>
  <c r="D61" i="94"/>
  <c r="C61" i="94"/>
  <c r="B61" i="94"/>
  <c r="AH60" i="94"/>
  <c r="AG60" i="94"/>
  <c r="AF60" i="94"/>
  <c r="AE60" i="94"/>
  <c r="AD60" i="94"/>
  <c r="AC60" i="94"/>
  <c r="AB60" i="94"/>
  <c r="AA60" i="94"/>
  <c r="Z60" i="94"/>
  <c r="Y60" i="94"/>
  <c r="X60" i="94"/>
  <c r="W60" i="94"/>
  <c r="V60" i="94"/>
  <c r="U60" i="94"/>
  <c r="T60" i="94"/>
  <c r="S60" i="94"/>
  <c r="R60" i="94"/>
  <c r="Q60" i="94"/>
  <c r="P60" i="94"/>
  <c r="O60" i="94"/>
  <c r="N60" i="94"/>
  <c r="M60" i="94"/>
  <c r="L60" i="94"/>
  <c r="K60" i="94"/>
  <c r="J60" i="94"/>
  <c r="I60" i="94"/>
  <c r="H60" i="94"/>
  <c r="G60" i="94"/>
  <c r="F60" i="94"/>
  <c r="E60" i="94"/>
  <c r="D60" i="94"/>
  <c r="C60" i="94"/>
  <c r="B60" i="94"/>
  <c r="AH59" i="94"/>
  <c r="AG59" i="94"/>
  <c r="AF59" i="94"/>
  <c r="AE59" i="94"/>
  <c r="AD59" i="94"/>
  <c r="AC59" i="94"/>
  <c r="AB59" i="94"/>
  <c r="AA59" i="94"/>
  <c r="Z59" i="94"/>
  <c r="Y59" i="94"/>
  <c r="X59" i="94"/>
  <c r="W59" i="94"/>
  <c r="V59" i="94"/>
  <c r="U59" i="94"/>
  <c r="T59" i="94"/>
  <c r="S59" i="94"/>
  <c r="R59" i="94"/>
  <c r="Q59" i="94"/>
  <c r="P59" i="94"/>
  <c r="O59" i="94"/>
  <c r="N59" i="94"/>
  <c r="M59" i="94"/>
  <c r="L59" i="94"/>
  <c r="K59" i="94"/>
  <c r="J59" i="94"/>
  <c r="I59" i="94"/>
  <c r="H59" i="94"/>
  <c r="G59" i="94"/>
  <c r="F59" i="94"/>
  <c r="E59" i="94"/>
  <c r="E75" i="94"/>
  <c r="D59" i="94"/>
  <c r="C59" i="94"/>
  <c r="B59" i="94"/>
  <c r="AH58" i="94"/>
  <c r="AG58" i="94"/>
  <c r="AF58" i="94"/>
  <c r="AE58" i="94"/>
  <c r="AD58" i="94"/>
  <c r="AC58" i="94"/>
  <c r="AB58" i="94"/>
  <c r="AA58" i="94"/>
  <c r="Z58" i="94"/>
  <c r="Y58" i="94"/>
  <c r="X58" i="94"/>
  <c r="W58" i="94"/>
  <c r="V58" i="94"/>
  <c r="U58" i="94"/>
  <c r="T58" i="94"/>
  <c r="S58" i="94"/>
  <c r="R58" i="94"/>
  <c r="Q58" i="94"/>
  <c r="P58" i="94"/>
  <c r="O58" i="94"/>
  <c r="N58" i="94"/>
  <c r="M58" i="94"/>
  <c r="L58" i="94"/>
  <c r="K58" i="94"/>
  <c r="J58" i="94"/>
  <c r="I58" i="94"/>
  <c r="H58" i="94"/>
  <c r="G58" i="94"/>
  <c r="F58" i="94"/>
  <c r="E58" i="94"/>
  <c r="D58" i="94"/>
  <c r="C58" i="94"/>
  <c r="B58" i="94"/>
  <c r="AH57" i="94"/>
  <c r="AG57" i="94"/>
  <c r="AF57" i="94"/>
  <c r="AE57" i="94"/>
  <c r="AD57" i="94"/>
  <c r="AC57" i="94"/>
  <c r="AB57" i="94"/>
  <c r="AA57" i="94"/>
  <c r="Z57" i="94"/>
  <c r="Y57" i="94"/>
  <c r="X57" i="94"/>
  <c r="W57" i="94"/>
  <c r="V57" i="94"/>
  <c r="U57" i="94"/>
  <c r="T57" i="94"/>
  <c r="S57" i="94"/>
  <c r="R57" i="94"/>
  <c r="Q57" i="94"/>
  <c r="P57" i="94"/>
  <c r="O57" i="94"/>
  <c r="N57" i="94"/>
  <c r="M57" i="94"/>
  <c r="L57" i="94"/>
  <c r="K57" i="94"/>
  <c r="J57" i="94"/>
  <c r="I57" i="94"/>
  <c r="H57" i="94"/>
  <c r="G57" i="94"/>
  <c r="F57" i="94"/>
  <c r="E57" i="94"/>
  <c r="D57" i="94"/>
  <c r="C57" i="94"/>
  <c r="B57" i="94"/>
  <c r="AH56" i="94"/>
  <c r="AG56" i="94"/>
  <c r="AF56" i="94"/>
  <c r="AE56" i="94"/>
  <c r="AD56" i="94"/>
  <c r="AC56" i="94"/>
  <c r="AB56" i="94"/>
  <c r="AA56" i="94"/>
  <c r="Z56" i="94"/>
  <c r="Y56" i="94"/>
  <c r="X56" i="94"/>
  <c r="W56" i="94"/>
  <c r="V56" i="94"/>
  <c r="U56" i="94"/>
  <c r="T56" i="94"/>
  <c r="S56" i="94"/>
  <c r="R56" i="94"/>
  <c r="Q56" i="94"/>
  <c r="P56" i="94"/>
  <c r="O56" i="94"/>
  <c r="N56" i="94"/>
  <c r="M56" i="94"/>
  <c r="L56" i="94"/>
  <c r="K56" i="94"/>
  <c r="J56" i="94"/>
  <c r="I56" i="94"/>
  <c r="H56" i="94"/>
  <c r="G56" i="94"/>
  <c r="F56" i="94"/>
  <c r="E56" i="94"/>
  <c r="D56" i="94"/>
  <c r="C56" i="94"/>
  <c r="B56" i="94"/>
  <c r="AH55" i="94"/>
  <c r="AG55" i="94"/>
  <c r="AF55" i="94"/>
  <c r="AE55" i="94"/>
  <c r="AD55" i="94"/>
  <c r="AC55" i="94"/>
  <c r="AC75" i="94"/>
  <c r="AB55" i="94"/>
  <c r="AA55" i="94"/>
  <c r="Z55" i="94"/>
  <c r="Y55" i="94"/>
  <c r="X55" i="94"/>
  <c r="W55" i="94"/>
  <c r="V55" i="94"/>
  <c r="U55" i="94"/>
  <c r="T55" i="94"/>
  <c r="S55" i="94"/>
  <c r="R55" i="94"/>
  <c r="Q55" i="94"/>
  <c r="P55" i="94"/>
  <c r="O55" i="94"/>
  <c r="N55" i="94"/>
  <c r="M55" i="94"/>
  <c r="L55" i="94"/>
  <c r="K55" i="94"/>
  <c r="J55" i="94"/>
  <c r="I55" i="94"/>
  <c r="H55" i="94"/>
  <c r="G55" i="94"/>
  <c r="F55" i="94"/>
  <c r="E55" i="94"/>
  <c r="D55" i="94"/>
  <c r="C55" i="94"/>
  <c r="B55" i="94"/>
  <c r="AH54" i="94"/>
  <c r="AG54" i="94"/>
  <c r="AF54" i="94"/>
  <c r="AF75" i="94"/>
  <c r="AE54" i="94"/>
  <c r="AD54" i="94"/>
  <c r="AC54" i="94"/>
  <c r="AB54" i="94"/>
  <c r="AA54" i="94"/>
  <c r="Z54" i="94"/>
  <c r="Y54" i="94"/>
  <c r="X54" i="94"/>
  <c r="W54" i="94"/>
  <c r="V54" i="94"/>
  <c r="U54" i="94"/>
  <c r="T54" i="94"/>
  <c r="S54" i="94"/>
  <c r="R54" i="94"/>
  <c r="Q54" i="94"/>
  <c r="P54" i="94"/>
  <c r="P75" i="94"/>
  <c r="O54" i="94"/>
  <c r="N54" i="94"/>
  <c r="M54" i="94"/>
  <c r="L54" i="94"/>
  <c r="K54" i="94"/>
  <c r="K75" i="94"/>
  <c r="J54" i="94"/>
  <c r="I54" i="94"/>
  <c r="H54" i="94"/>
  <c r="G54" i="94"/>
  <c r="F54" i="94"/>
  <c r="E54" i="94"/>
  <c r="D54" i="94"/>
  <c r="C54" i="94"/>
  <c r="B54" i="94"/>
  <c r="AH53" i="94"/>
  <c r="AH75" i="94"/>
  <c r="AG53" i="94"/>
  <c r="AG75" i="94"/>
  <c r="AF53" i="94"/>
  <c r="AE53" i="94"/>
  <c r="AD53" i="94"/>
  <c r="AC53" i="94"/>
  <c r="AB53" i="94"/>
  <c r="AB75" i="94"/>
  <c r="AA53" i="94"/>
  <c r="Z53" i="94"/>
  <c r="Y53" i="94"/>
  <c r="X53" i="94"/>
  <c r="W53" i="94"/>
  <c r="V53" i="94"/>
  <c r="V75" i="94"/>
  <c r="U53" i="94"/>
  <c r="T53" i="94"/>
  <c r="S53" i="94"/>
  <c r="R53" i="94"/>
  <c r="Q53" i="94"/>
  <c r="P53" i="94"/>
  <c r="O53" i="94"/>
  <c r="O75" i="94"/>
  <c r="N53" i="94"/>
  <c r="N75" i="94"/>
  <c r="M53" i="94"/>
  <c r="L53" i="94"/>
  <c r="L75" i="94"/>
  <c r="K53" i="94"/>
  <c r="J53" i="94"/>
  <c r="I53" i="94"/>
  <c r="H53" i="94"/>
  <c r="H75" i="94"/>
  <c r="G53" i="94"/>
  <c r="G75" i="94"/>
  <c r="F53" i="94"/>
  <c r="E53" i="94"/>
  <c r="D53" i="94"/>
  <c r="C53" i="94"/>
  <c r="B53" i="94"/>
  <c r="B75" i="94"/>
  <c r="AH33" i="94"/>
  <c r="AG33" i="94"/>
  <c r="AF33" i="94"/>
  <c r="AE33" i="94"/>
  <c r="AD33" i="94"/>
  <c r="AD37" i="94"/>
  <c r="AC33" i="94"/>
  <c r="AB33" i="94"/>
  <c r="AA33" i="94"/>
  <c r="Z33" i="94"/>
  <c r="Y33" i="94"/>
  <c r="X33" i="94"/>
  <c r="W33" i="94"/>
  <c r="V33" i="94"/>
  <c r="U33" i="94"/>
  <c r="T33" i="94"/>
  <c r="S33" i="94"/>
  <c r="R33" i="94"/>
  <c r="Q33" i="94"/>
  <c r="P33" i="94"/>
  <c r="O33" i="94"/>
  <c r="N33" i="94"/>
  <c r="M33" i="94"/>
  <c r="L33" i="94"/>
  <c r="K33" i="94"/>
  <c r="J33" i="94"/>
  <c r="I33" i="94"/>
  <c r="H33" i="94"/>
  <c r="G33" i="94"/>
  <c r="F33" i="94"/>
  <c r="E33" i="94"/>
  <c r="D33" i="94"/>
  <c r="C33" i="94"/>
  <c r="B33" i="94"/>
  <c r="AI32" i="94"/>
  <c r="A32" i="94"/>
  <c r="A74" i="94"/>
  <c r="AI31" i="94"/>
  <c r="A31" i="94"/>
  <c r="A73" i="94"/>
  <c r="AI30" i="94"/>
  <c r="A30" i="94"/>
  <c r="A72" i="94"/>
  <c r="AI29" i="94"/>
  <c r="A29" i="94"/>
  <c r="A71" i="94"/>
  <c r="AI28" i="94"/>
  <c r="A28" i="94"/>
  <c r="A70" i="94"/>
  <c r="AI27" i="94"/>
  <c r="A27" i="94"/>
  <c r="A69" i="94"/>
  <c r="AI26" i="94"/>
  <c r="A26" i="94"/>
  <c r="A68" i="94"/>
  <c r="AI25" i="94"/>
  <c r="A25" i="94"/>
  <c r="A67" i="94"/>
  <c r="AI24" i="94"/>
  <c r="A24" i="94"/>
  <c r="A66" i="94"/>
  <c r="AI23" i="94"/>
  <c r="A23" i="94"/>
  <c r="A65" i="94"/>
  <c r="AI22" i="94"/>
  <c r="A22" i="94"/>
  <c r="A64" i="94"/>
  <c r="AI21" i="94"/>
  <c r="A21" i="94"/>
  <c r="A63" i="94"/>
  <c r="AI20" i="94"/>
  <c r="A20" i="94"/>
  <c r="A62" i="94" s="1"/>
  <c r="AI19" i="94"/>
  <c r="A19" i="94"/>
  <c r="A61" i="94" s="1"/>
  <c r="AI18" i="94"/>
  <c r="A18" i="94"/>
  <c r="A60" i="94"/>
  <c r="AI17" i="94"/>
  <c r="A17" i="94"/>
  <c r="A59" i="94"/>
  <c r="AI16" i="94"/>
  <c r="A16" i="94"/>
  <c r="A58" i="94"/>
  <c r="AI15" i="94"/>
  <c r="A15" i="94"/>
  <c r="A57" i="94"/>
  <c r="AI14" i="94"/>
  <c r="A14" i="94"/>
  <c r="A56" i="94"/>
  <c r="AI13" i="94"/>
  <c r="A13" i="94"/>
  <c r="A55" i="94"/>
  <c r="AI12" i="94"/>
  <c r="A12" i="94"/>
  <c r="A54" i="94"/>
  <c r="AI11" i="94"/>
  <c r="A11" i="94"/>
  <c r="A53" i="94"/>
  <c r="A10" i="94"/>
  <c r="A52" i="94"/>
  <c r="L4" i="94"/>
  <c r="L46" i="94"/>
  <c r="D3" i="94"/>
  <c r="D45" i="94"/>
  <c r="B48" i="161"/>
  <c r="C48" i="153"/>
  <c r="D7" i="161"/>
  <c r="C8" i="161"/>
  <c r="C47" i="161"/>
  <c r="B46" i="151"/>
  <c r="C43" i="151"/>
  <c r="C46" i="151"/>
  <c r="D7" i="151"/>
  <c r="C8" i="151"/>
  <c r="C47" i="151"/>
  <c r="D59" i="151"/>
  <c r="E58" i="151"/>
  <c r="C43" i="159"/>
  <c r="C46" i="159"/>
  <c r="D7" i="159"/>
  <c r="C8" i="159"/>
  <c r="C47" i="159"/>
  <c r="D7" i="157"/>
  <c r="C43" i="157"/>
  <c r="C46" i="157"/>
  <c r="C48" i="157"/>
  <c r="C8" i="157"/>
  <c r="C47" i="157"/>
  <c r="E7" i="153"/>
  <c r="D8" i="153"/>
  <c r="D47" i="153"/>
  <c r="F58" i="153"/>
  <c r="E59" i="153"/>
  <c r="C59" i="159"/>
  <c r="D58" i="159"/>
  <c r="D7" i="155"/>
  <c r="C8" i="155"/>
  <c r="C47" i="155"/>
  <c r="D58" i="155"/>
  <c r="C59" i="155"/>
  <c r="C59" i="161"/>
  <c r="D58" i="161"/>
  <c r="C59" i="157"/>
  <c r="D58" i="157"/>
  <c r="D59" i="147"/>
  <c r="E58" i="147"/>
  <c r="D8" i="149"/>
  <c r="D47" i="149"/>
  <c r="E7" i="149"/>
  <c r="D8" i="147"/>
  <c r="D47" i="147"/>
  <c r="E7" i="147"/>
  <c r="D59" i="149"/>
  <c r="E58" i="149"/>
  <c r="C43" i="145"/>
  <c r="C46" i="145" s="1"/>
  <c r="D7" i="145"/>
  <c r="C8" i="145"/>
  <c r="C47" i="145"/>
  <c r="D58" i="143"/>
  <c r="C59" i="143"/>
  <c r="B46" i="143"/>
  <c r="D7" i="143"/>
  <c r="C8" i="143"/>
  <c r="C47" i="143"/>
  <c r="C59" i="145"/>
  <c r="D58" i="145"/>
  <c r="B46" i="145"/>
  <c r="B48" i="141"/>
  <c r="D59" i="141"/>
  <c r="E58" i="141"/>
  <c r="D7" i="141"/>
  <c r="C8" i="141"/>
  <c r="C47" i="141"/>
  <c r="AI92" i="140"/>
  <c r="AI93" i="140"/>
  <c r="AI61" i="94"/>
  <c r="M75" i="94"/>
  <c r="Q75" i="94"/>
  <c r="R75" i="94"/>
  <c r="S75" i="94"/>
  <c r="AE75" i="94"/>
  <c r="AI68" i="94"/>
  <c r="J75" i="94"/>
  <c r="I75" i="94"/>
  <c r="AI54" i="94"/>
  <c r="AI64" i="94"/>
  <c r="AI66" i="94"/>
  <c r="AI72" i="94"/>
  <c r="AI65" i="94"/>
  <c r="AD75" i="94"/>
  <c r="F75" i="94"/>
  <c r="AI63" i="94"/>
  <c r="D75" i="94"/>
  <c r="T75" i="94"/>
  <c r="W75" i="94"/>
  <c r="X75" i="94"/>
  <c r="AI69" i="94"/>
  <c r="Y75" i="94"/>
  <c r="AI58" i="94"/>
  <c r="AI56" i="94"/>
  <c r="Z75" i="94"/>
  <c r="AI55" i="94"/>
  <c r="AI60" i="94"/>
  <c r="AI59" i="94"/>
  <c r="AI67" i="94"/>
  <c r="AI57" i="94"/>
  <c r="AA75" i="94"/>
  <c r="AI33" i="94"/>
  <c r="C75" i="94"/>
  <c r="AI53" i="94"/>
  <c r="D48" i="149"/>
  <c r="D48" i="153"/>
  <c r="D59" i="155"/>
  <c r="E58" i="155"/>
  <c r="D59" i="159"/>
  <c r="E58" i="159"/>
  <c r="D43" i="159"/>
  <c r="D46" i="159"/>
  <c r="E7" i="159"/>
  <c r="D8" i="159"/>
  <c r="D47" i="159"/>
  <c r="C48" i="159"/>
  <c r="D59" i="157"/>
  <c r="E58" i="157"/>
  <c r="F59" i="153"/>
  <c r="G58" i="153"/>
  <c r="E58" i="161"/>
  <c r="D59" i="161"/>
  <c r="C48" i="161"/>
  <c r="E7" i="161"/>
  <c r="D8" i="161"/>
  <c r="D47" i="161"/>
  <c r="E8" i="153"/>
  <c r="E47" i="153"/>
  <c r="F7" i="153"/>
  <c r="E59" i="151"/>
  <c r="F58" i="151"/>
  <c r="E7" i="155"/>
  <c r="D8" i="155"/>
  <c r="D47" i="155"/>
  <c r="C48" i="151"/>
  <c r="E7" i="157"/>
  <c r="D8" i="157"/>
  <c r="D47" i="157"/>
  <c r="E7" i="151"/>
  <c r="D8" i="151"/>
  <c r="D47" i="151"/>
  <c r="D43" i="151"/>
  <c r="D48" i="151"/>
  <c r="C48" i="155"/>
  <c r="E8" i="147"/>
  <c r="E47" i="147"/>
  <c r="F7" i="147"/>
  <c r="F7" i="149"/>
  <c r="E8" i="149"/>
  <c r="E47" i="149"/>
  <c r="F58" i="147"/>
  <c r="E59" i="147"/>
  <c r="E59" i="149"/>
  <c r="F58" i="149"/>
  <c r="D48" i="147"/>
  <c r="C48" i="143"/>
  <c r="C48" i="145"/>
  <c r="E58" i="143"/>
  <c r="D59" i="143"/>
  <c r="D59" i="145"/>
  <c r="E58" i="145"/>
  <c r="E7" i="143"/>
  <c r="D8" i="143"/>
  <c r="D47" i="143"/>
  <c r="D48" i="145"/>
  <c r="D43" i="145"/>
  <c r="D46" i="145" s="1"/>
  <c r="E7" i="145"/>
  <c r="D8" i="145"/>
  <c r="D47" i="145"/>
  <c r="C48" i="141"/>
  <c r="E7" i="141"/>
  <c r="D8" i="141"/>
  <c r="D47" i="141"/>
  <c r="E59" i="141"/>
  <c r="F58" i="141"/>
  <c r="AI75" i="94"/>
  <c r="AI76" i="94"/>
  <c r="E48" i="147"/>
  <c r="D48" i="157"/>
  <c r="F7" i="155"/>
  <c r="E8" i="155"/>
  <c r="E47" i="155"/>
  <c r="E48" i="153"/>
  <c r="D48" i="161"/>
  <c r="F8" i="153"/>
  <c r="G7" i="153"/>
  <c r="F48" i="153"/>
  <c r="F7" i="161"/>
  <c r="E8" i="161"/>
  <c r="E47" i="161"/>
  <c r="D48" i="155"/>
  <c r="E59" i="159"/>
  <c r="F58" i="159"/>
  <c r="F7" i="159"/>
  <c r="E43" i="159"/>
  <c r="E46" i="159" s="1"/>
  <c r="E8" i="159"/>
  <c r="E47" i="159"/>
  <c r="E43" i="151"/>
  <c r="E46" i="151"/>
  <c r="F7" i="151"/>
  <c r="E8" i="151"/>
  <c r="E47" i="151"/>
  <c r="G59" i="153"/>
  <c r="H58" i="153"/>
  <c r="F58" i="155"/>
  <c r="E59" i="155"/>
  <c r="F58" i="161"/>
  <c r="E59" i="161"/>
  <c r="D48" i="159"/>
  <c r="E8" i="157"/>
  <c r="E47" i="157"/>
  <c r="F7" i="157"/>
  <c r="F59" i="151"/>
  <c r="G58" i="151"/>
  <c r="E59" i="157"/>
  <c r="F58" i="157"/>
  <c r="G7" i="149"/>
  <c r="F8" i="149"/>
  <c r="F48" i="149"/>
  <c r="G58" i="149"/>
  <c r="F59" i="149"/>
  <c r="F8" i="147"/>
  <c r="F48" i="147"/>
  <c r="G7" i="147"/>
  <c r="E48" i="149"/>
  <c r="F59" i="147"/>
  <c r="G58" i="147"/>
  <c r="F7" i="143"/>
  <c r="E8" i="143"/>
  <c r="E47" i="143"/>
  <c r="E59" i="143"/>
  <c r="F58" i="143"/>
  <c r="F7" i="145"/>
  <c r="E8" i="145"/>
  <c r="E47" i="145"/>
  <c r="D48" i="143"/>
  <c r="E59" i="145"/>
  <c r="F58" i="145"/>
  <c r="F7" i="141"/>
  <c r="E8" i="141"/>
  <c r="E47" i="141"/>
  <c r="D48" i="141"/>
  <c r="F59" i="141"/>
  <c r="G58" i="141"/>
  <c r="D1" i="31"/>
  <c r="A2" i="31"/>
  <c r="C2" i="31"/>
  <c r="A3" i="31"/>
  <c r="C3" i="31"/>
  <c r="A4" i="31"/>
  <c r="C4" i="31"/>
  <c r="C5" i="31"/>
  <c r="C6" i="31"/>
  <c r="K43" i="159" s="1"/>
  <c r="A7" i="31"/>
  <c r="C7" i="31"/>
  <c r="A8" i="31"/>
  <c r="C8" i="31"/>
  <c r="A9" i="31"/>
  <c r="C9" i="31"/>
  <c r="A10" i="31"/>
  <c r="C10" i="31"/>
  <c r="A11" i="31"/>
  <c r="C11" i="31"/>
  <c r="D2" i="31"/>
  <c r="D3" i="31"/>
  <c r="D4" i="31"/>
  <c r="D5" i="31"/>
  <c r="D7" i="31"/>
  <c r="D8" i="31"/>
  <c r="D9" i="31"/>
  <c r="D10" i="31"/>
  <c r="D11" i="31"/>
  <c r="D12" i="31"/>
  <c r="D6" i="31"/>
  <c r="C20" i="31"/>
  <c r="C25" i="31"/>
  <c r="C24" i="31"/>
  <c r="C23" i="31"/>
  <c r="C22" i="31"/>
  <c r="C21" i="31"/>
  <c r="C19" i="31"/>
  <c r="C18" i="31"/>
  <c r="C17" i="31"/>
  <c r="C16" i="31"/>
  <c r="C15" i="31"/>
  <c r="C14" i="31"/>
  <c r="E48" i="161"/>
  <c r="E48" i="151"/>
  <c r="G7" i="161"/>
  <c r="F8" i="161"/>
  <c r="F48" i="161"/>
  <c r="G7" i="151"/>
  <c r="F8" i="151"/>
  <c r="F48" i="151"/>
  <c r="G59" i="151"/>
  <c r="H58" i="151"/>
  <c r="E48" i="157"/>
  <c r="E48" i="159"/>
  <c r="F8" i="157"/>
  <c r="F48" i="157"/>
  <c r="G7" i="157"/>
  <c r="E48" i="155"/>
  <c r="G8" i="153"/>
  <c r="H7" i="153"/>
  <c r="G48" i="153"/>
  <c r="G7" i="155"/>
  <c r="F8" i="155"/>
  <c r="F48" i="155"/>
  <c r="G58" i="155"/>
  <c r="F59" i="155"/>
  <c r="H59" i="153"/>
  <c r="I58" i="153"/>
  <c r="G7" i="159"/>
  <c r="F8" i="159"/>
  <c r="F48" i="159"/>
  <c r="F59" i="161"/>
  <c r="G58" i="161"/>
  <c r="F59" i="159"/>
  <c r="G58" i="159"/>
  <c r="F59" i="157"/>
  <c r="G58" i="157"/>
  <c r="H58" i="147"/>
  <c r="G59" i="147"/>
  <c r="H7" i="149"/>
  <c r="G8" i="149"/>
  <c r="G48" i="149"/>
  <c r="G59" i="149"/>
  <c r="H58" i="149"/>
  <c r="G8" i="147"/>
  <c r="G48" i="147"/>
  <c r="H7" i="147"/>
  <c r="G58" i="143"/>
  <c r="F59" i="143"/>
  <c r="F59" i="145"/>
  <c r="G58" i="145"/>
  <c r="G7" i="143"/>
  <c r="F8" i="143"/>
  <c r="F48" i="143"/>
  <c r="E48" i="143"/>
  <c r="G7" i="145"/>
  <c r="F8" i="145"/>
  <c r="F48" i="145"/>
  <c r="E48" i="145"/>
  <c r="H58" i="141"/>
  <c r="G59" i="141"/>
  <c r="G7" i="141"/>
  <c r="F8" i="141"/>
  <c r="F48" i="141"/>
  <c r="E48" i="141"/>
  <c r="D3" i="129"/>
  <c r="D4" i="140"/>
  <c r="D4" i="94"/>
  <c r="H58" i="155"/>
  <c r="G59" i="155"/>
  <c r="G8" i="155"/>
  <c r="G48" i="155"/>
  <c r="H7" i="155"/>
  <c r="H58" i="159"/>
  <c r="G59" i="159"/>
  <c r="G8" i="157"/>
  <c r="G48" i="157"/>
  <c r="H7" i="157"/>
  <c r="H58" i="161"/>
  <c r="G59" i="161"/>
  <c r="J58" i="153"/>
  <c r="I59" i="153"/>
  <c r="H59" i="151"/>
  <c r="I58" i="151"/>
  <c r="H7" i="159"/>
  <c r="G8" i="159"/>
  <c r="G48" i="159"/>
  <c r="H8" i="153"/>
  <c r="H48" i="153"/>
  <c r="I7" i="153"/>
  <c r="G8" i="151"/>
  <c r="H7" i="151"/>
  <c r="G48" i="151"/>
  <c r="G59" i="157"/>
  <c r="H58" i="157"/>
  <c r="G43" i="161"/>
  <c r="G46" i="161" s="1"/>
  <c r="H7" i="161"/>
  <c r="G8" i="161"/>
  <c r="G48" i="161"/>
  <c r="H59" i="147"/>
  <c r="I58" i="147"/>
  <c r="H59" i="149"/>
  <c r="I58" i="149"/>
  <c r="H8" i="147"/>
  <c r="H48" i="147"/>
  <c r="I7" i="147"/>
  <c r="H8" i="149"/>
  <c r="H48" i="149"/>
  <c r="I7" i="149"/>
  <c r="H58" i="143"/>
  <c r="G59" i="143"/>
  <c r="G59" i="145"/>
  <c r="H58" i="145"/>
  <c r="G43" i="145"/>
  <c r="G46" i="145"/>
  <c r="H7" i="145"/>
  <c r="G8" i="145"/>
  <c r="G48" i="145"/>
  <c r="H7" i="143"/>
  <c r="G8" i="143"/>
  <c r="G48" i="143"/>
  <c r="H7" i="141"/>
  <c r="G43" i="141"/>
  <c r="G46" i="141" s="1"/>
  <c r="G8" i="141"/>
  <c r="G48" i="141"/>
  <c r="I58" i="141"/>
  <c r="H59" i="141"/>
  <c r="B58" i="140"/>
  <c r="B7" i="140"/>
  <c r="D55" i="140"/>
  <c r="B49" i="94"/>
  <c r="D46" i="94"/>
  <c r="B7" i="94"/>
  <c r="B8" i="94"/>
  <c r="B38" i="94"/>
  <c r="I58" i="159"/>
  <c r="H59" i="159"/>
  <c r="H8" i="155"/>
  <c r="H48" i="155"/>
  <c r="I7" i="155"/>
  <c r="H59" i="157"/>
  <c r="I58" i="157"/>
  <c r="I7" i="161"/>
  <c r="H43" i="161"/>
  <c r="H46" i="161" s="1"/>
  <c r="H8" i="161"/>
  <c r="H48" i="161"/>
  <c r="H59" i="155"/>
  <c r="I58" i="155"/>
  <c r="I7" i="159"/>
  <c r="H8" i="159"/>
  <c r="H48" i="159"/>
  <c r="H48" i="151"/>
  <c r="H8" i="151"/>
  <c r="I7" i="151"/>
  <c r="K58" i="153"/>
  <c r="J59" i="153"/>
  <c r="H8" i="157"/>
  <c r="H48" i="157"/>
  <c r="I7" i="157"/>
  <c r="I8" i="153"/>
  <c r="I47" i="153"/>
  <c r="J7" i="153"/>
  <c r="I59" i="151"/>
  <c r="J58" i="151"/>
  <c r="H59" i="161"/>
  <c r="I58" i="161"/>
  <c r="I59" i="149"/>
  <c r="J58" i="149"/>
  <c r="I43" i="149"/>
  <c r="I46" i="149" s="1"/>
  <c r="I8" i="149"/>
  <c r="I47" i="149"/>
  <c r="J7" i="149"/>
  <c r="I59" i="147"/>
  <c r="J58" i="147"/>
  <c r="I48" i="147"/>
  <c r="J7" i="147"/>
  <c r="I8" i="147"/>
  <c r="I47" i="147"/>
  <c r="H8" i="143"/>
  <c r="I7" i="143"/>
  <c r="H48" i="143"/>
  <c r="H59" i="145"/>
  <c r="I58" i="145"/>
  <c r="I58" i="143"/>
  <c r="H59" i="143"/>
  <c r="I7" i="145"/>
  <c r="H8" i="145"/>
  <c r="H48" i="145"/>
  <c r="H43" i="141"/>
  <c r="H46" i="141" s="1"/>
  <c r="I7" i="141"/>
  <c r="H8" i="141"/>
  <c r="H48" i="141"/>
  <c r="J58" i="141"/>
  <c r="I59" i="141"/>
  <c r="C7" i="140"/>
  <c r="B43" i="140"/>
  <c r="B46" i="140" s="1"/>
  <c r="B8" i="140"/>
  <c r="B59" i="140"/>
  <c r="C58" i="140"/>
  <c r="B34" i="94"/>
  <c r="C7" i="94"/>
  <c r="B39" i="94"/>
  <c r="B50" i="94"/>
  <c r="C49" i="94"/>
  <c r="I48" i="151"/>
  <c r="J7" i="151"/>
  <c r="I8" i="151"/>
  <c r="I47" i="151"/>
  <c r="I59" i="157"/>
  <c r="J58" i="157"/>
  <c r="J58" i="161"/>
  <c r="I59" i="161"/>
  <c r="K58" i="151"/>
  <c r="J59" i="151"/>
  <c r="J7" i="161"/>
  <c r="I8" i="161"/>
  <c r="I47" i="161"/>
  <c r="J58" i="159"/>
  <c r="I59" i="159"/>
  <c r="J7" i="159"/>
  <c r="I8" i="159"/>
  <c r="I47" i="159"/>
  <c r="I48" i="153"/>
  <c r="J8" i="153"/>
  <c r="J47" i="153"/>
  <c r="K7" i="153"/>
  <c r="J48" i="153"/>
  <c r="J7" i="155"/>
  <c r="I8" i="155"/>
  <c r="I47" i="155"/>
  <c r="I8" i="157"/>
  <c r="I47" i="157"/>
  <c r="J7" i="157"/>
  <c r="L58" i="153"/>
  <c r="K59" i="153"/>
  <c r="J58" i="155"/>
  <c r="I59" i="155"/>
  <c r="J59" i="149"/>
  <c r="K58" i="149"/>
  <c r="K58" i="147"/>
  <c r="J59" i="147"/>
  <c r="K7" i="149"/>
  <c r="J8" i="149"/>
  <c r="J47" i="149"/>
  <c r="I48" i="149"/>
  <c r="K7" i="147"/>
  <c r="J43" i="147"/>
  <c r="J8" i="147"/>
  <c r="J47" i="147"/>
  <c r="J7" i="145"/>
  <c r="I8" i="145"/>
  <c r="I47" i="145"/>
  <c r="I43" i="145"/>
  <c r="I46" i="145" s="1"/>
  <c r="I59" i="145"/>
  <c r="J58" i="145"/>
  <c r="J7" i="143"/>
  <c r="I8" i="143"/>
  <c r="I47" i="143"/>
  <c r="J58" i="143"/>
  <c r="I59" i="143"/>
  <c r="I43" i="141"/>
  <c r="J7" i="141"/>
  <c r="I8" i="141"/>
  <c r="I47" i="141"/>
  <c r="K58" i="141"/>
  <c r="J59" i="141"/>
  <c r="C59" i="140"/>
  <c r="D58" i="140"/>
  <c r="B47" i="140"/>
  <c r="B48" i="140"/>
  <c r="C43" i="140"/>
  <c r="C46" i="140" s="1"/>
  <c r="D7" i="140"/>
  <c r="C8" i="140"/>
  <c r="C50" i="94"/>
  <c r="D49" i="94"/>
  <c r="C34" i="94"/>
  <c r="C37" i="94"/>
  <c r="D7" i="94"/>
  <c r="C8" i="94"/>
  <c r="C38" i="94"/>
  <c r="B37" i="94"/>
  <c r="J48" i="149"/>
  <c r="I48" i="157"/>
  <c r="K7" i="155"/>
  <c r="J8" i="155"/>
  <c r="J47" i="155"/>
  <c r="J59" i="155"/>
  <c r="K58" i="155"/>
  <c r="J43" i="157"/>
  <c r="J8" i="157"/>
  <c r="J47" i="157"/>
  <c r="K7" i="157"/>
  <c r="J59" i="157"/>
  <c r="K58" i="157"/>
  <c r="L59" i="153"/>
  <c r="M58" i="153"/>
  <c r="K58" i="159"/>
  <c r="J59" i="159"/>
  <c r="K59" i="151"/>
  <c r="L58" i="151"/>
  <c r="K7" i="161"/>
  <c r="J8" i="161"/>
  <c r="J47" i="161"/>
  <c r="L7" i="153"/>
  <c r="K8" i="153"/>
  <c r="K47" i="153"/>
  <c r="I48" i="161"/>
  <c r="K7" i="159"/>
  <c r="J8" i="159"/>
  <c r="J47" i="159"/>
  <c r="I48" i="159"/>
  <c r="I48" i="155"/>
  <c r="J59" i="161"/>
  <c r="K58" i="161"/>
  <c r="J43" i="151"/>
  <c r="J46" i="151" s="1"/>
  <c r="K7" i="151"/>
  <c r="J8" i="151"/>
  <c r="J47" i="151"/>
  <c r="J48" i="147"/>
  <c r="K43" i="147"/>
  <c r="K46" i="147" s="1"/>
  <c r="K8" i="147"/>
  <c r="K47" i="147"/>
  <c r="L7" i="147"/>
  <c r="L58" i="147"/>
  <c r="K59" i="147"/>
  <c r="K59" i="149"/>
  <c r="L58" i="149"/>
  <c r="L7" i="149"/>
  <c r="K43" i="149"/>
  <c r="K46" i="149" s="1"/>
  <c r="K8" i="149"/>
  <c r="K47" i="149"/>
  <c r="J43" i="145"/>
  <c r="J46" i="145" s="1"/>
  <c r="K7" i="145"/>
  <c r="J8" i="145"/>
  <c r="J47" i="145"/>
  <c r="J59" i="143"/>
  <c r="K58" i="143"/>
  <c r="J59" i="145"/>
  <c r="K58" i="145"/>
  <c r="K7" i="143"/>
  <c r="J43" i="143"/>
  <c r="J46" i="143" s="1"/>
  <c r="J8" i="143"/>
  <c r="J47" i="143"/>
  <c r="I48" i="143"/>
  <c r="I48" i="145"/>
  <c r="L58" i="141"/>
  <c r="K59" i="141"/>
  <c r="I48" i="141"/>
  <c r="J43" i="141"/>
  <c r="J46" i="141" s="1"/>
  <c r="K7" i="141"/>
  <c r="J8" i="141"/>
  <c r="J47" i="141"/>
  <c r="I46" i="141"/>
  <c r="C47" i="140"/>
  <c r="C48" i="140"/>
  <c r="E7" i="140"/>
  <c r="D8" i="140"/>
  <c r="D59" i="140"/>
  <c r="E58" i="140"/>
  <c r="D50" i="94"/>
  <c r="E49" i="94"/>
  <c r="C39" i="94"/>
  <c r="D34" i="94"/>
  <c r="D37" i="94" s="1"/>
  <c r="E7" i="94"/>
  <c r="D8" i="94"/>
  <c r="D38" i="94"/>
  <c r="K48" i="149"/>
  <c r="K48" i="153"/>
  <c r="J48" i="151"/>
  <c r="L7" i="151"/>
  <c r="K8" i="151"/>
  <c r="K47" i="151"/>
  <c r="M58" i="151"/>
  <c r="L59" i="151"/>
  <c r="L58" i="161"/>
  <c r="K59" i="161"/>
  <c r="M59" i="153"/>
  <c r="N58" i="153"/>
  <c r="K8" i="157"/>
  <c r="K47" i="157"/>
  <c r="L7" i="157"/>
  <c r="K43" i="157"/>
  <c r="K46" i="157" s="1"/>
  <c r="M7" i="153"/>
  <c r="L8" i="153"/>
  <c r="L47" i="153"/>
  <c r="K59" i="157"/>
  <c r="L58" i="157"/>
  <c r="J48" i="157"/>
  <c r="J48" i="159"/>
  <c r="L7" i="159"/>
  <c r="K8" i="159"/>
  <c r="K47" i="159"/>
  <c r="K59" i="155"/>
  <c r="L58" i="155"/>
  <c r="J48" i="161"/>
  <c r="L58" i="159"/>
  <c r="K59" i="159"/>
  <c r="J48" i="155"/>
  <c r="K43" i="155"/>
  <c r="L7" i="155"/>
  <c r="K8" i="155"/>
  <c r="K47" i="155"/>
  <c r="L7" i="161"/>
  <c r="K43" i="161"/>
  <c r="K46" i="161" s="1"/>
  <c r="K8" i="161"/>
  <c r="K47" i="161"/>
  <c r="L59" i="147"/>
  <c r="M58" i="147"/>
  <c r="L8" i="147"/>
  <c r="L47" i="147"/>
  <c r="M7" i="147"/>
  <c r="K48" i="147"/>
  <c r="L43" i="149"/>
  <c r="L46" i="149" s="1"/>
  <c r="L8" i="149"/>
  <c r="L47" i="149"/>
  <c r="M7" i="149"/>
  <c r="M58" i="149"/>
  <c r="L59" i="149"/>
  <c r="L7" i="145"/>
  <c r="K8" i="145"/>
  <c r="K47" i="145"/>
  <c r="K43" i="143"/>
  <c r="K46" i="143" s="1"/>
  <c r="L7" i="143"/>
  <c r="K8" i="143"/>
  <c r="K47" i="143"/>
  <c r="J48" i="145"/>
  <c r="K59" i="145"/>
  <c r="L58" i="145"/>
  <c r="J48" i="143"/>
  <c r="L58" i="143"/>
  <c r="K59" i="143"/>
  <c r="J48" i="141"/>
  <c r="K43" i="141"/>
  <c r="K46" i="141" s="1"/>
  <c r="L7" i="141"/>
  <c r="K8" i="141"/>
  <c r="K47" i="141"/>
  <c r="M58" i="141"/>
  <c r="L59" i="141"/>
  <c r="E59" i="140"/>
  <c r="F58" i="140"/>
  <c r="D47" i="140"/>
  <c r="D48" i="140"/>
  <c r="E43" i="140"/>
  <c r="E46" i="140" s="1"/>
  <c r="F7" i="140"/>
  <c r="E8" i="140"/>
  <c r="E50" i="94"/>
  <c r="F49" i="94"/>
  <c r="D39" i="94"/>
  <c r="E34" i="94"/>
  <c r="E37" i="94"/>
  <c r="F7" i="94"/>
  <c r="E8" i="94"/>
  <c r="E38" i="94"/>
  <c r="K48" i="161"/>
  <c r="K48" i="159"/>
  <c r="M7" i="157"/>
  <c r="L8" i="157"/>
  <c r="L47" i="157"/>
  <c r="K48" i="151"/>
  <c r="M7" i="151"/>
  <c r="L8" i="151"/>
  <c r="L47" i="151"/>
  <c r="O58" i="153"/>
  <c r="N59" i="153"/>
  <c r="M58" i="159"/>
  <c r="L59" i="159"/>
  <c r="L59" i="157"/>
  <c r="M58" i="157"/>
  <c r="M58" i="155"/>
  <c r="L59" i="155"/>
  <c r="L48" i="153"/>
  <c r="N7" i="153"/>
  <c r="M48" i="153"/>
  <c r="M43" i="153"/>
  <c r="M8" i="153"/>
  <c r="M58" i="161"/>
  <c r="L59" i="161"/>
  <c r="M7" i="155"/>
  <c r="L43" i="155"/>
  <c r="L8" i="155"/>
  <c r="L47" i="155"/>
  <c r="L8" i="161"/>
  <c r="L47" i="161"/>
  <c r="M7" i="161"/>
  <c r="L43" i="161"/>
  <c r="N58" i="151"/>
  <c r="M59" i="151"/>
  <c r="K48" i="155"/>
  <c r="L48" i="159"/>
  <c r="M7" i="159"/>
  <c r="L8" i="159"/>
  <c r="L47" i="159"/>
  <c r="K48" i="157"/>
  <c r="M43" i="147"/>
  <c r="M46" i="147"/>
  <c r="M8" i="147"/>
  <c r="M48" i="147"/>
  <c r="N7" i="147"/>
  <c r="L48" i="147"/>
  <c r="N58" i="149"/>
  <c r="M59" i="149"/>
  <c r="M59" i="147"/>
  <c r="N58" i="147"/>
  <c r="N7" i="149"/>
  <c r="M8" i="149"/>
  <c r="M48" i="149"/>
  <c r="L48" i="149"/>
  <c r="K48" i="143"/>
  <c r="M58" i="143"/>
  <c r="L59" i="143"/>
  <c r="M58" i="145"/>
  <c r="L59" i="145"/>
  <c r="K48" i="145"/>
  <c r="L43" i="145"/>
  <c r="L46" i="145" s="1"/>
  <c r="M7" i="145"/>
  <c r="L8" i="145"/>
  <c r="L47" i="145"/>
  <c r="M7" i="143"/>
  <c r="L8" i="143"/>
  <c r="L47" i="143"/>
  <c r="K48" i="141"/>
  <c r="M7" i="141"/>
  <c r="L43" i="141"/>
  <c r="L46" i="141" s="1"/>
  <c r="L8" i="141"/>
  <c r="L47" i="141"/>
  <c r="N58" i="141"/>
  <c r="M59" i="141"/>
  <c r="E47" i="140"/>
  <c r="E48" i="140"/>
  <c r="G7" i="140"/>
  <c r="F8" i="140"/>
  <c r="F48" i="140"/>
  <c r="F59" i="140"/>
  <c r="G58" i="140"/>
  <c r="E39" i="94"/>
  <c r="F50" i="94"/>
  <c r="G49" i="94"/>
  <c r="G7" i="94"/>
  <c r="F8" i="94"/>
  <c r="F39" i="94"/>
  <c r="L48" i="157"/>
  <c r="L48" i="155"/>
  <c r="L48" i="151"/>
  <c r="N43" i="153"/>
  <c r="N46" i="153"/>
  <c r="O7" i="153"/>
  <c r="N8" i="153"/>
  <c r="N48" i="153"/>
  <c r="M43" i="155"/>
  <c r="N7" i="155"/>
  <c r="M8" i="155"/>
  <c r="M48" i="155"/>
  <c r="M59" i="161"/>
  <c r="N58" i="161"/>
  <c r="M43" i="157"/>
  <c r="M46" i="157"/>
  <c r="N7" i="157"/>
  <c r="M8" i="157"/>
  <c r="M48" i="157"/>
  <c r="N7" i="161"/>
  <c r="M8" i="161"/>
  <c r="M48" i="161"/>
  <c r="N58" i="159"/>
  <c r="M59" i="159"/>
  <c r="L48" i="161"/>
  <c r="N58" i="157"/>
  <c r="M59" i="157"/>
  <c r="O59" i="153"/>
  <c r="P58" i="153"/>
  <c r="N7" i="151"/>
  <c r="M43" i="151"/>
  <c r="M8" i="151"/>
  <c r="M48" i="151"/>
  <c r="N58" i="155"/>
  <c r="M59" i="155"/>
  <c r="O58" i="151"/>
  <c r="N59" i="151"/>
  <c r="N7" i="159"/>
  <c r="M43" i="159"/>
  <c r="M8" i="159"/>
  <c r="M48" i="159"/>
  <c r="N8" i="147"/>
  <c r="N43" i="147"/>
  <c r="N46" i="147" s="1"/>
  <c r="O7" i="147"/>
  <c r="N48" i="147"/>
  <c r="O7" i="149"/>
  <c r="N43" i="149"/>
  <c r="N46" i="149"/>
  <c r="N8" i="149"/>
  <c r="N48" i="149"/>
  <c r="O58" i="147"/>
  <c r="N59" i="147"/>
  <c r="N59" i="149"/>
  <c r="O58" i="149"/>
  <c r="L48" i="145"/>
  <c r="M43" i="143"/>
  <c r="M46" i="143" s="1"/>
  <c r="N7" i="143"/>
  <c r="M8" i="143"/>
  <c r="M48" i="143"/>
  <c r="N58" i="145"/>
  <c r="M59" i="145"/>
  <c r="M43" i="145"/>
  <c r="M46" i="145" s="1"/>
  <c r="N7" i="145"/>
  <c r="M8" i="145"/>
  <c r="M48" i="145"/>
  <c r="L48" i="143"/>
  <c r="M59" i="143"/>
  <c r="N58" i="143"/>
  <c r="N59" i="141"/>
  <c r="O58" i="141"/>
  <c r="L48" i="141"/>
  <c r="N7" i="141"/>
  <c r="M43" i="141"/>
  <c r="M46" i="141" s="1"/>
  <c r="M8" i="141"/>
  <c r="M48" i="141"/>
  <c r="G59" i="140"/>
  <c r="H58" i="140"/>
  <c r="G8" i="140"/>
  <c r="G48" i="140"/>
  <c r="G43" i="140"/>
  <c r="H7" i="140"/>
  <c r="H49" i="94"/>
  <c r="G50" i="94"/>
  <c r="G8" i="94"/>
  <c r="G39" i="94"/>
  <c r="H7" i="94"/>
  <c r="N8" i="151"/>
  <c r="O7" i="151"/>
  <c r="N48" i="151"/>
  <c r="N43" i="151"/>
  <c r="Q58" i="153"/>
  <c r="P59" i="153"/>
  <c r="O58" i="159"/>
  <c r="N59" i="159"/>
  <c r="N43" i="157"/>
  <c r="N46" i="157"/>
  <c r="O7" i="157"/>
  <c r="N8" i="157"/>
  <c r="N48" i="157"/>
  <c r="N8" i="161"/>
  <c r="N43" i="161"/>
  <c r="N46" i="161"/>
  <c r="N48" i="161"/>
  <c r="O7" i="161"/>
  <c r="O7" i="155"/>
  <c r="N8" i="155"/>
  <c r="N43" i="155"/>
  <c r="N48" i="155"/>
  <c r="O58" i="161"/>
  <c r="N59" i="161"/>
  <c r="N8" i="159"/>
  <c r="O7" i="159"/>
  <c r="N43" i="159"/>
  <c r="N46" i="159"/>
  <c r="N48" i="159"/>
  <c r="P58" i="151"/>
  <c r="O59" i="151"/>
  <c r="O58" i="157"/>
  <c r="N59" i="157"/>
  <c r="P7" i="153"/>
  <c r="O8" i="153"/>
  <c r="O48" i="153"/>
  <c r="O58" i="155"/>
  <c r="N59" i="155"/>
  <c r="P58" i="149"/>
  <c r="O59" i="149"/>
  <c r="P58" i="147"/>
  <c r="O59" i="147"/>
  <c r="O8" i="149"/>
  <c r="O48" i="149"/>
  <c r="O43" i="149"/>
  <c r="O46" i="149" s="1"/>
  <c r="P7" i="149"/>
  <c r="O43" i="147"/>
  <c r="O46" i="147" s="1"/>
  <c r="P7" i="147"/>
  <c r="O8" i="147"/>
  <c r="O48" i="147"/>
  <c r="O58" i="145"/>
  <c r="N59" i="145"/>
  <c r="N43" i="145"/>
  <c r="N46" i="145" s="1"/>
  <c r="O7" i="145"/>
  <c r="N8" i="145"/>
  <c r="N48" i="145"/>
  <c r="N43" i="143"/>
  <c r="N46" i="143"/>
  <c r="N48" i="143"/>
  <c r="O7" i="143"/>
  <c r="N8" i="143"/>
  <c r="N59" i="143"/>
  <c r="O58" i="143"/>
  <c r="O59" i="141"/>
  <c r="P58" i="141"/>
  <c r="N8" i="141"/>
  <c r="N48" i="141"/>
  <c r="O7" i="141"/>
  <c r="N43" i="141"/>
  <c r="N46" i="141"/>
  <c r="G46" i="140"/>
  <c r="H8" i="140"/>
  <c r="H43" i="140"/>
  <c r="H46" i="140" s="1"/>
  <c r="H48" i="140"/>
  <c r="I7" i="140"/>
  <c r="H59" i="140"/>
  <c r="I58" i="140"/>
  <c r="H50" i="94"/>
  <c r="I49" i="94"/>
  <c r="H34" i="94"/>
  <c r="H37" i="94" s="1"/>
  <c r="H8" i="94"/>
  <c r="H39" i="94"/>
  <c r="I7" i="94"/>
  <c r="Q7" i="153"/>
  <c r="P43" i="153"/>
  <c r="P46" i="153"/>
  <c r="P8" i="153"/>
  <c r="P47" i="153"/>
  <c r="O8" i="159"/>
  <c r="O48" i="159"/>
  <c r="P7" i="159"/>
  <c r="O43" i="159"/>
  <c r="O46" i="159" s="1"/>
  <c r="Q59" i="153"/>
  <c r="R58" i="153"/>
  <c r="O59" i="161"/>
  <c r="P58" i="161"/>
  <c r="O48" i="161"/>
  <c r="O8" i="161"/>
  <c r="P7" i="161"/>
  <c r="P58" i="157"/>
  <c r="O59" i="157"/>
  <c r="P58" i="159"/>
  <c r="O59" i="159"/>
  <c r="P7" i="157"/>
  <c r="O8" i="157"/>
  <c r="O48" i="157"/>
  <c r="O43" i="155"/>
  <c r="O8" i="155"/>
  <c r="O48" i="155"/>
  <c r="P7" i="155"/>
  <c r="P58" i="155"/>
  <c r="O59" i="155"/>
  <c r="O43" i="151"/>
  <c r="P7" i="151"/>
  <c r="O8" i="151"/>
  <c r="O48" i="151"/>
  <c r="Q58" i="151"/>
  <c r="P59" i="151"/>
  <c r="Q58" i="149"/>
  <c r="P59" i="149"/>
  <c r="P59" i="147"/>
  <c r="Q58" i="147"/>
  <c r="P48" i="147"/>
  <c r="Q7" i="147"/>
  <c r="P8" i="147"/>
  <c r="P47" i="147"/>
  <c r="P43" i="149"/>
  <c r="P46" i="149"/>
  <c r="Q7" i="149"/>
  <c r="P8" i="149"/>
  <c r="P47" i="149"/>
  <c r="O8" i="143"/>
  <c r="O43" i="143"/>
  <c r="O46" i="143" s="1"/>
  <c r="P7" i="143"/>
  <c r="O48" i="143"/>
  <c r="O43" i="145"/>
  <c r="O46" i="145" s="1"/>
  <c r="P7" i="145"/>
  <c r="O8" i="145"/>
  <c r="O48" i="145"/>
  <c r="P58" i="145"/>
  <c r="O59" i="145"/>
  <c r="O59" i="143"/>
  <c r="P58" i="143"/>
  <c r="Q58" i="141"/>
  <c r="P59" i="141"/>
  <c r="O8" i="141"/>
  <c r="O48" i="141"/>
  <c r="P7" i="141"/>
  <c r="O43" i="141"/>
  <c r="O46" i="141"/>
  <c r="I59" i="140"/>
  <c r="J58" i="140"/>
  <c r="J7" i="140"/>
  <c r="I43" i="140"/>
  <c r="I46" i="140" s="1"/>
  <c r="I8" i="140"/>
  <c r="I34" i="94"/>
  <c r="I37" i="94" s="1"/>
  <c r="M38" i="94" s="1"/>
  <c r="J7" i="94"/>
  <c r="I8" i="94"/>
  <c r="I38" i="94"/>
  <c r="I50" i="94"/>
  <c r="J49" i="94"/>
  <c r="Q7" i="161"/>
  <c r="P8" i="161"/>
  <c r="P47" i="161"/>
  <c r="P48" i="161"/>
  <c r="Q58" i="159"/>
  <c r="P59" i="159"/>
  <c r="Q7" i="159"/>
  <c r="P43" i="159"/>
  <c r="P46" i="159" s="1"/>
  <c r="P8" i="159"/>
  <c r="P47" i="159"/>
  <c r="S58" i="153"/>
  <c r="R59" i="153"/>
  <c r="R58" i="151"/>
  <c r="Q59" i="151"/>
  <c r="Q58" i="157"/>
  <c r="P59" i="157"/>
  <c r="P43" i="155"/>
  <c r="Q7" i="155"/>
  <c r="P8" i="155"/>
  <c r="P47" i="155"/>
  <c r="Q58" i="161"/>
  <c r="P59" i="161"/>
  <c r="P48" i="157"/>
  <c r="Q7" i="157"/>
  <c r="P8" i="157"/>
  <c r="P47" i="157"/>
  <c r="Q7" i="151"/>
  <c r="P8" i="151"/>
  <c r="P47" i="151"/>
  <c r="P43" i="151"/>
  <c r="P46" i="151" s="1"/>
  <c r="Q43" i="153"/>
  <c r="R7" i="153"/>
  <c r="Q48" i="153"/>
  <c r="Q8" i="153"/>
  <c r="Q47" i="153"/>
  <c r="P59" i="155"/>
  <c r="Q58" i="155"/>
  <c r="P48" i="153"/>
  <c r="Q59" i="147"/>
  <c r="R58" i="147"/>
  <c r="R58" i="149"/>
  <c r="Q59" i="149"/>
  <c r="P48" i="149"/>
  <c r="R7" i="149"/>
  <c r="Q8" i="149"/>
  <c r="Q47" i="149"/>
  <c r="Q43" i="149"/>
  <c r="Q46" i="149"/>
  <c r="Q8" i="147"/>
  <c r="Q47" i="147"/>
  <c r="Q43" i="147"/>
  <c r="Q46" i="147"/>
  <c r="R7" i="147"/>
  <c r="P59" i="145"/>
  <c r="Q58" i="145"/>
  <c r="P59" i="143"/>
  <c r="Q58" i="143"/>
  <c r="P43" i="143"/>
  <c r="P46" i="143" s="1"/>
  <c r="T47" i="143" s="1"/>
  <c r="Q7" i="143"/>
  <c r="P8" i="143"/>
  <c r="P47" i="143"/>
  <c r="Q7" i="145"/>
  <c r="P43" i="145"/>
  <c r="P46" i="145"/>
  <c r="P8" i="145"/>
  <c r="P47" i="145"/>
  <c r="P43" i="141"/>
  <c r="P46" i="141"/>
  <c r="Q7" i="141"/>
  <c r="P8" i="141"/>
  <c r="P47" i="141"/>
  <c r="R58" i="141"/>
  <c r="Q59" i="141"/>
  <c r="I47" i="140"/>
  <c r="I48" i="140"/>
  <c r="J43" i="140"/>
  <c r="J46" i="140" s="1"/>
  <c r="K7" i="140"/>
  <c r="J8" i="140"/>
  <c r="J59" i="140"/>
  <c r="K58" i="140"/>
  <c r="J50" i="94"/>
  <c r="K49" i="94"/>
  <c r="J34" i="94"/>
  <c r="J37" i="94" s="1"/>
  <c r="K7" i="94"/>
  <c r="J8" i="94"/>
  <c r="J38" i="94"/>
  <c r="I39" i="94"/>
  <c r="Q48" i="149"/>
  <c r="Q48" i="147"/>
  <c r="Q59" i="155"/>
  <c r="R58" i="155"/>
  <c r="R59" i="151"/>
  <c r="S58" i="151"/>
  <c r="Q43" i="157"/>
  <c r="Q46" i="157" s="1"/>
  <c r="Q8" i="157"/>
  <c r="Q47" i="157"/>
  <c r="R7" i="157"/>
  <c r="P48" i="159"/>
  <c r="R7" i="159"/>
  <c r="Q43" i="159"/>
  <c r="Q8" i="159"/>
  <c r="Q47" i="159"/>
  <c r="R43" i="153"/>
  <c r="S7" i="153"/>
  <c r="R8" i="153"/>
  <c r="R47" i="153"/>
  <c r="Q48" i="151"/>
  <c r="R7" i="151"/>
  <c r="Q43" i="151"/>
  <c r="Q8" i="151"/>
  <c r="Q47" i="151"/>
  <c r="P48" i="151"/>
  <c r="P48" i="155"/>
  <c r="Q59" i="159"/>
  <c r="R58" i="159"/>
  <c r="R7" i="155"/>
  <c r="Q43" i="155"/>
  <c r="Q46" i="155"/>
  <c r="Q8" i="155"/>
  <c r="Q47" i="155"/>
  <c r="S59" i="153"/>
  <c r="T58" i="153"/>
  <c r="Q59" i="161"/>
  <c r="R58" i="161"/>
  <c r="R58" i="157"/>
  <c r="Q59" i="157"/>
  <c r="Q43" i="161"/>
  <c r="R7" i="161"/>
  <c r="Q8" i="161"/>
  <c r="Q47" i="161"/>
  <c r="S58" i="149"/>
  <c r="R59" i="149"/>
  <c r="R59" i="147"/>
  <c r="S58" i="147"/>
  <c r="S7" i="149"/>
  <c r="R43" i="149"/>
  <c r="R46" i="149"/>
  <c r="R8" i="149"/>
  <c r="R47" i="149"/>
  <c r="S7" i="147"/>
  <c r="R8" i="147"/>
  <c r="R47" i="147"/>
  <c r="R43" i="147"/>
  <c r="R46" i="147"/>
  <c r="Q43" i="143"/>
  <c r="Q46" i="143"/>
  <c r="R7" i="143"/>
  <c r="Q8" i="143"/>
  <c r="Q47" i="143"/>
  <c r="Q59" i="143"/>
  <c r="R58" i="143"/>
  <c r="P48" i="143"/>
  <c r="P48" i="145"/>
  <c r="Q43" i="145"/>
  <c r="Q46" i="145" s="1"/>
  <c r="R7" i="145"/>
  <c r="Q8" i="145"/>
  <c r="Q47" i="145"/>
  <c r="R58" i="145"/>
  <c r="Q59" i="145"/>
  <c r="S58" i="141"/>
  <c r="R59" i="141"/>
  <c r="Q43" i="141"/>
  <c r="Q46" i="141" s="1"/>
  <c r="T47" i="141" s="1"/>
  <c r="R7" i="141"/>
  <c r="Q8" i="141"/>
  <c r="Q47" i="141"/>
  <c r="P48" i="141"/>
  <c r="K59" i="140"/>
  <c r="L58" i="140"/>
  <c r="J47" i="140"/>
  <c r="J48" i="140"/>
  <c r="K43" i="140"/>
  <c r="L7" i="140"/>
  <c r="K8" i="140"/>
  <c r="J39" i="94"/>
  <c r="K34" i="94"/>
  <c r="K37" i="94" s="1"/>
  <c r="L7" i="94"/>
  <c r="K8" i="94"/>
  <c r="K50" i="94"/>
  <c r="L49" i="94"/>
  <c r="Q48" i="161"/>
  <c r="Q48" i="157"/>
  <c r="Q48" i="155"/>
  <c r="R48" i="153"/>
  <c r="R48" i="151"/>
  <c r="R43" i="151"/>
  <c r="R8" i="151"/>
  <c r="R47" i="151"/>
  <c r="S7" i="151"/>
  <c r="T59" i="153"/>
  <c r="U58" i="153"/>
  <c r="R59" i="159"/>
  <c r="S58" i="159"/>
  <c r="R48" i="157"/>
  <c r="R43" i="157"/>
  <c r="R46" i="157"/>
  <c r="R8" i="157"/>
  <c r="R47" i="157"/>
  <c r="S7" i="157"/>
  <c r="T7" i="153"/>
  <c r="S43" i="153"/>
  <c r="S8" i="153"/>
  <c r="S47" i="153"/>
  <c r="T58" i="151"/>
  <c r="S59" i="151"/>
  <c r="S7" i="161"/>
  <c r="R43" i="161"/>
  <c r="R46" i="161"/>
  <c r="R8" i="161"/>
  <c r="R47" i="161"/>
  <c r="R43" i="155"/>
  <c r="R46" i="155" s="1"/>
  <c r="R8" i="155"/>
  <c r="R47" i="155"/>
  <c r="S7" i="155"/>
  <c r="Q48" i="159"/>
  <c r="S58" i="157"/>
  <c r="R59" i="157"/>
  <c r="S7" i="159"/>
  <c r="R43" i="159"/>
  <c r="R8" i="159"/>
  <c r="R47" i="159"/>
  <c r="R59" i="161"/>
  <c r="S58" i="161"/>
  <c r="S58" i="155"/>
  <c r="R59" i="155"/>
  <c r="S59" i="147"/>
  <c r="T58" i="147"/>
  <c r="T58" i="149"/>
  <c r="S59" i="149"/>
  <c r="R48" i="149"/>
  <c r="T7" i="147"/>
  <c r="S43" i="147"/>
  <c r="S46" i="147"/>
  <c r="S8" i="147"/>
  <c r="S47" i="147"/>
  <c r="S43" i="149"/>
  <c r="S46" i="149"/>
  <c r="T7" i="149"/>
  <c r="S8" i="149"/>
  <c r="S47" i="149"/>
  <c r="R48" i="147"/>
  <c r="Q48" i="145"/>
  <c r="R43" i="143"/>
  <c r="R46" i="143" s="1"/>
  <c r="S7" i="143"/>
  <c r="R8" i="143"/>
  <c r="R47" i="143"/>
  <c r="Q48" i="143"/>
  <c r="S7" i="145"/>
  <c r="R43" i="145"/>
  <c r="R46" i="145" s="1"/>
  <c r="R8" i="145"/>
  <c r="R47" i="145"/>
  <c r="R59" i="143"/>
  <c r="S58" i="143"/>
  <c r="R59" i="145"/>
  <c r="S58" i="145"/>
  <c r="Q48" i="141"/>
  <c r="R43" i="141"/>
  <c r="R46" i="141" s="1"/>
  <c r="S7" i="141"/>
  <c r="R8" i="141"/>
  <c r="R47" i="141"/>
  <c r="S59" i="141"/>
  <c r="T58" i="141"/>
  <c r="K46" i="140"/>
  <c r="K47" i="140"/>
  <c r="K48" i="140"/>
  <c r="L8" i="140"/>
  <c r="L47" i="140"/>
  <c r="L43" i="140"/>
  <c r="L46" i="140" s="1"/>
  <c r="M7" i="140"/>
  <c r="L48" i="140"/>
  <c r="L59" i="140"/>
  <c r="M58" i="140"/>
  <c r="K38" i="94"/>
  <c r="K39" i="94"/>
  <c r="L34" i="94"/>
  <c r="L37" i="94"/>
  <c r="M7" i="94"/>
  <c r="L8" i="94"/>
  <c r="L38" i="94"/>
  <c r="L50" i="94"/>
  <c r="M49" i="94"/>
  <c r="R48" i="155"/>
  <c r="S48" i="153"/>
  <c r="U7" i="153"/>
  <c r="T43" i="153"/>
  <c r="T8" i="153"/>
  <c r="T48" i="153"/>
  <c r="S59" i="155"/>
  <c r="T58" i="155"/>
  <c r="R48" i="159"/>
  <c r="T7" i="155"/>
  <c r="S43" i="155"/>
  <c r="S8" i="155"/>
  <c r="S47" i="155"/>
  <c r="U59" i="153"/>
  <c r="V58" i="153"/>
  <c r="S43" i="159"/>
  <c r="T7" i="159"/>
  <c r="S8" i="159"/>
  <c r="S47" i="159"/>
  <c r="U58" i="151"/>
  <c r="T59" i="151"/>
  <c r="T7" i="161"/>
  <c r="S43" i="161"/>
  <c r="S46" i="161"/>
  <c r="S8" i="161"/>
  <c r="S47" i="161"/>
  <c r="R48" i="161"/>
  <c r="S59" i="161"/>
  <c r="T58" i="161"/>
  <c r="S48" i="157"/>
  <c r="T7" i="157"/>
  <c r="S43" i="157"/>
  <c r="S46" i="157" s="1"/>
  <c r="S8" i="157"/>
  <c r="S47" i="157"/>
  <c r="S59" i="159"/>
  <c r="T58" i="159"/>
  <c r="S43" i="151"/>
  <c r="S46" i="151"/>
  <c r="T7" i="151"/>
  <c r="S8" i="151"/>
  <c r="S47" i="151"/>
  <c r="T58" i="157"/>
  <c r="S59" i="157"/>
  <c r="T59" i="147"/>
  <c r="U58" i="147"/>
  <c r="S48" i="147"/>
  <c r="U7" i="147"/>
  <c r="T8" i="147"/>
  <c r="T48" i="147"/>
  <c r="T43" i="147"/>
  <c r="T46" i="147" s="1"/>
  <c r="S48" i="149"/>
  <c r="U7" i="149"/>
  <c r="T43" i="149"/>
  <c r="T46" i="149"/>
  <c r="T8" i="149"/>
  <c r="T48" i="149"/>
  <c r="U58" i="149"/>
  <c r="T59" i="149"/>
  <c r="R48" i="145"/>
  <c r="T58" i="145"/>
  <c r="S59" i="145"/>
  <c r="S48" i="145"/>
  <c r="T7" i="145"/>
  <c r="S43" i="145"/>
  <c r="S46" i="145" s="1"/>
  <c r="S8" i="145"/>
  <c r="S47" i="145"/>
  <c r="R48" i="143"/>
  <c r="T58" i="143"/>
  <c r="S59" i="143"/>
  <c r="S43" i="143"/>
  <c r="S46" i="143" s="1"/>
  <c r="T7" i="143"/>
  <c r="S8" i="143"/>
  <c r="S47" i="143"/>
  <c r="T59" i="141"/>
  <c r="U58" i="141"/>
  <c r="R48" i="141"/>
  <c r="T7" i="141"/>
  <c r="S43" i="141"/>
  <c r="S46" i="141" s="1"/>
  <c r="S8" i="141"/>
  <c r="S47" i="141"/>
  <c r="M59" i="140"/>
  <c r="N58" i="140"/>
  <c r="M8" i="140"/>
  <c r="M43" i="140"/>
  <c r="M46" i="140" s="1"/>
  <c r="N7" i="140"/>
  <c r="M48" i="140"/>
  <c r="L39" i="94"/>
  <c r="M34" i="94"/>
  <c r="M37" i="94" s="1"/>
  <c r="N7" i="94"/>
  <c r="M8" i="94"/>
  <c r="M39" i="94"/>
  <c r="M50" i="94"/>
  <c r="N49" i="94"/>
  <c r="S48" i="161"/>
  <c r="S48" i="159"/>
  <c r="S48" i="151"/>
  <c r="V59" i="153"/>
  <c r="W58" i="153"/>
  <c r="V58" i="151"/>
  <c r="U59" i="151"/>
  <c r="U8" i="153"/>
  <c r="U48" i="153"/>
  <c r="V7" i="153"/>
  <c r="U43" i="153"/>
  <c r="T43" i="159"/>
  <c r="U7" i="159"/>
  <c r="T8" i="159"/>
  <c r="T48" i="159"/>
  <c r="U7" i="157"/>
  <c r="T43" i="157"/>
  <c r="T46" i="157" s="1"/>
  <c r="T8" i="157"/>
  <c r="T48" i="157"/>
  <c r="T43" i="161"/>
  <c r="T46" i="161"/>
  <c r="T8" i="161"/>
  <c r="T48" i="161"/>
  <c r="U7" i="161"/>
  <c r="S48" i="155"/>
  <c r="U7" i="155"/>
  <c r="T43" i="155"/>
  <c r="T8" i="155"/>
  <c r="T48" i="155"/>
  <c r="T59" i="161"/>
  <c r="U58" i="161"/>
  <c r="U58" i="155"/>
  <c r="T59" i="155"/>
  <c r="T43" i="151"/>
  <c r="T46" i="151"/>
  <c r="T8" i="151"/>
  <c r="T48" i="151"/>
  <c r="U7" i="151"/>
  <c r="U58" i="157"/>
  <c r="T59" i="157"/>
  <c r="T59" i="159"/>
  <c r="U58" i="159"/>
  <c r="U43" i="147"/>
  <c r="U46" i="147" s="1"/>
  <c r="V7" i="147"/>
  <c r="U8" i="147"/>
  <c r="U48" i="147"/>
  <c r="V58" i="147"/>
  <c r="U59" i="147"/>
  <c r="V58" i="149"/>
  <c r="U59" i="149"/>
  <c r="V7" i="149"/>
  <c r="U43" i="149"/>
  <c r="U46" i="149"/>
  <c r="U8" i="149"/>
  <c r="U48" i="149"/>
  <c r="S48" i="143"/>
  <c r="U58" i="143"/>
  <c r="T59" i="143"/>
  <c r="U58" i="145"/>
  <c r="T59" i="145"/>
  <c r="T43" i="143"/>
  <c r="T46" i="143" s="1"/>
  <c r="U7" i="143"/>
  <c r="T8" i="143"/>
  <c r="T48" i="143"/>
  <c r="U7" i="145"/>
  <c r="T43" i="145"/>
  <c r="T46" i="145"/>
  <c r="T8" i="145"/>
  <c r="T48" i="145"/>
  <c r="T43" i="141"/>
  <c r="T46" i="141" s="1"/>
  <c r="U7" i="141"/>
  <c r="T8" i="141"/>
  <c r="T48" i="141"/>
  <c r="S48" i="141"/>
  <c r="U59" i="141"/>
  <c r="V58" i="141"/>
  <c r="N8" i="140"/>
  <c r="N48" i="140"/>
  <c r="N43" i="140"/>
  <c r="N46" i="140" s="1"/>
  <c r="O7" i="140"/>
  <c r="N59" i="140"/>
  <c r="O58" i="140"/>
  <c r="O7" i="94"/>
  <c r="N34" i="94"/>
  <c r="N37" i="94" s="1"/>
  <c r="N8" i="94"/>
  <c r="N39" i="94"/>
  <c r="O49" i="94"/>
  <c r="N50" i="94"/>
  <c r="U8" i="157"/>
  <c r="U48" i="157"/>
  <c r="V7" i="157"/>
  <c r="U43" i="157"/>
  <c r="U46" i="157"/>
  <c r="U59" i="155"/>
  <c r="V58" i="155"/>
  <c r="V58" i="157"/>
  <c r="U59" i="157"/>
  <c r="W58" i="151"/>
  <c r="V59" i="151"/>
  <c r="U43" i="161"/>
  <c r="U46" i="161" s="1"/>
  <c r="V7" i="161"/>
  <c r="U8" i="161"/>
  <c r="U48" i="161"/>
  <c r="V7" i="159"/>
  <c r="U43" i="159"/>
  <c r="U46" i="159"/>
  <c r="U8" i="159"/>
  <c r="U48" i="159"/>
  <c r="V43" i="153"/>
  <c r="V46" i="153" s="1"/>
  <c r="V8" i="153"/>
  <c r="V48" i="153"/>
  <c r="W7" i="153"/>
  <c r="U8" i="151"/>
  <c r="U48" i="151"/>
  <c r="U43" i="151"/>
  <c r="U46" i="151" s="1"/>
  <c r="V7" i="151"/>
  <c r="U43" i="155"/>
  <c r="U46" i="155"/>
  <c r="U8" i="155"/>
  <c r="U48" i="155"/>
  <c r="V7" i="155"/>
  <c r="U59" i="159"/>
  <c r="V58" i="159"/>
  <c r="V58" i="161"/>
  <c r="U59" i="161"/>
  <c r="W59" i="153"/>
  <c r="X58" i="153"/>
  <c r="V43" i="147"/>
  <c r="V46" i="147" s="1"/>
  <c r="W7" i="147"/>
  <c r="V48" i="147"/>
  <c r="V8" i="147"/>
  <c r="V59" i="149"/>
  <c r="W58" i="149"/>
  <c r="V59" i="147"/>
  <c r="W58" i="147"/>
  <c r="V43" i="149"/>
  <c r="V46" i="149" s="1"/>
  <c r="T47" i="149" s="1"/>
  <c r="W7" i="149"/>
  <c r="V8" i="149"/>
  <c r="V48" i="149"/>
  <c r="V7" i="145"/>
  <c r="U43" i="145"/>
  <c r="U46" i="145" s="1"/>
  <c r="U8" i="145"/>
  <c r="U48" i="145"/>
  <c r="V58" i="145"/>
  <c r="U59" i="145"/>
  <c r="U43" i="143"/>
  <c r="U46" i="143"/>
  <c r="V7" i="143"/>
  <c r="U8" i="143"/>
  <c r="U48" i="143"/>
  <c r="U59" i="143"/>
  <c r="V58" i="143"/>
  <c r="V59" i="141"/>
  <c r="W58" i="141"/>
  <c r="U43" i="141"/>
  <c r="U46" i="141" s="1"/>
  <c r="V7" i="141"/>
  <c r="U8" i="141"/>
  <c r="U48" i="141"/>
  <c r="O59" i="140"/>
  <c r="P58" i="140"/>
  <c r="O8" i="140"/>
  <c r="O48" i="140"/>
  <c r="O43" i="140"/>
  <c r="P7" i="140"/>
  <c r="P49" i="94"/>
  <c r="O50" i="94"/>
  <c r="P7" i="94"/>
  <c r="O34" i="94"/>
  <c r="O37" i="94"/>
  <c r="O8" i="94"/>
  <c r="O39" i="94"/>
  <c r="V59" i="159"/>
  <c r="W58" i="159"/>
  <c r="V43" i="161"/>
  <c r="V46" i="161"/>
  <c r="V8" i="161"/>
  <c r="V48" i="161"/>
  <c r="W7" i="161"/>
  <c r="W59" i="151"/>
  <c r="X58" i="151"/>
  <c r="W7" i="151"/>
  <c r="V8" i="151"/>
  <c r="V48" i="151"/>
  <c r="V43" i="151"/>
  <c r="V46" i="151" s="1"/>
  <c r="V8" i="159"/>
  <c r="V48" i="159"/>
  <c r="W7" i="159"/>
  <c r="V43" i="159"/>
  <c r="V46" i="159" s="1"/>
  <c r="V59" i="161"/>
  <c r="W58" i="161"/>
  <c r="W58" i="155"/>
  <c r="V59" i="155"/>
  <c r="W43" i="153"/>
  <c r="W8" i="153"/>
  <c r="W47" i="153"/>
  <c r="X7" i="153"/>
  <c r="V59" i="157"/>
  <c r="W58" i="157"/>
  <c r="V8" i="157"/>
  <c r="V48" i="157"/>
  <c r="W7" i="157"/>
  <c r="V43" i="157"/>
  <c r="V46" i="157"/>
  <c r="V8" i="155"/>
  <c r="V48" i="155"/>
  <c r="V43" i="155"/>
  <c r="W7" i="155"/>
  <c r="Y58" i="153"/>
  <c r="X59" i="153"/>
  <c r="W43" i="149"/>
  <c r="W46" i="149"/>
  <c r="X7" i="149"/>
  <c r="W8" i="149"/>
  <c r="W47" i="149"/>
  <c r="X58" i="147"/>
  <c r="W59" i="147"/>
  <c r="X58" i="149"/>
  <c r="W59" i="149"/>
  <c r="W43" i="147"/>
  <c r="W46" i="147" s="1"/>
  <c r="AA47" i="147" s="1"/>
  <c r="W8" i="147"/>
  <c r="W47" i="147"/>
  <c r="X7" i="147"/>
  <c r="W58" i="143"/>
  <c r="V59" i="143"/>
  <c r="W58" i="145"/>
  <c r="V59" i="145"/>
  <c r="W7" i="143"/>
  <c r="V43" i="143"/>
  <c r="V46" i="143"/>
  <c r="V8" i="143"/>
  <c r="V48" i="143"/>
  <c r="V43" i="145"/>
  <c r="V46" i="145"/>
  <c r="W7" i="145"/>
  <c r="V8" i="145"/>
  <c r="V48" i="145"/>
  <c r="W7" i="141"/>
  <c r="V43" i="141"/>
  <c r="V46" i="141"/>
  <c r="V8" i="141"/>
  <c r="V48" i="141"/>
  <c r="W59" i="141"/>
  <c r="X58" i="141"/>
  <c r="O46" i="140"/>
  <c r="P8" i="140"/>
  <c r="P47" i="140"/>
  <c r="P43" i="140"/>
  <c r="P46" i="140" s="1"/>
  <c r="Q7" i="140"/>
  <c r="P59" i="140"/>
  <c r="Q58" i="140"/>
  <c r="Q7" i="94"/>
  <c r="P34" i="94"/>
  <c r="P37" i="94" s="1"/>
  <c r="P8" i="94"/>
  <c r="Q49" i="94"/>
  <c r="P50" i="94"/>
  <c r="W48" i="153"/>
  <c r="W59" i="159"/>
  <c r="X58" i="159"/>
  <c r="X7" i="157"/>
  <c r="W43" i="157"/>
  <c r="W46" i="157"/>
  <c r="W8" i="157"/>
  <c r="W47" i="157"/>
  <c r="W48" i="155"/>
  <c r="W43" i="155"/>
  <c r="W8" i="155"/>
  <c r="W47" i="155"/>
  <c r="X7" i="155"/>
  <c r="X43" i="153"/>
  <c r="X8" i="153"/>
  <c r="X47" i="153"/>
  <c r="Y7" i="153"/>
  <c r="X59" i="151"/>
  <c r="Y58" i="151"/>
  <c r="W59" i="161"/>
  <c r="X58" i="161"/>
  <c r="W43" i="159"/>
  <c r="W46" i="159" s="1"/>
  <c r="X7" i="159"/>
  <c r="W8" i="159"/>
  <c r="W47" i="159"/>
  <c r="X7" i="161"/>
  <c r="W43" i="161"/>
  <c r="W46" i="161"/>
  <c r="W8" i="161"/>
  <c r="W47" i="161"/>
  <c r="Z58" i="153"/>
  <c r="Y59" i="153"/>
  <c r="W59" i="157"/>
  <c r="X58" i="157"/>
  <c r="X58" i="155"/>
  <c r="W59" i="155"/>
  <c r="W43" i="151"/>
  <c r="W46" i="151"/>
  <c r="X7" i="151"/>
  <c r="W8" i="151"/>
  <c r="W47" i="151"/>
  <c r="Y58" i="149"/>
  <c r="X59" i="149"/>
  <c r="X43" i="147"/>
  <c r="X46" i="147"/>
  <c r="X8" i="147"/>
  <c r="X47" i="147"/>
  <c r="Y7" i="147"/>
  <c r="W48" i="147"/>
  <c r="W48" i="149"/>
  <c r="Y7" i="149"/>
  <c r="X8" i="149"/>
  <c r="X47" i="149"/>
  <c r="X43" i="149"/>
  <c r="X46" i="149"/>
  <c r="Y58" i="147"/>
  <c r="X59" i="147"/>
  <c r="W43" i="145"/>
  <c r="W46" i="145"/>
  <c r="X7" i="145"/>
  <c r="W8" i="145"/>
  <c r="W47" i="145"/>
  <c r="W59" i="145"/>
  <c r="X58" i="145"/>
  <c r="W59" i="143"/>
  <c r="X58" i="143"/>
  <c r="X7" i="143"/>
  <c r="W43" i="143"/>
  <c r="W46" i="143"/>
  <c r="W8" i="143"/>
  <c r="W47" i="143"/>
  <c r="X59" i="141"/>
  <c r="Y58" i="141"/>
  <c r="X7" i="141"/>
  <c r="W43" i="141"/>
  <c r="W46" i="141"/>
  <c r="AA47" i="141" s="1"/>
  <c r="W8" i="141"/>
  <c r="W47" i="141"/>
  <c r="P48" i="140"/>
  <c r="Q59" i="140"/>
  <c r="R58" i="140"/>
  <c r="Q8" i="140"/>
  <c r="Q47" i="140"/>
  <c r="R7" i="140"/>
  <c r="Q43" i="140"/>
  <c r="Q46" i="140" s="1"/>
  <c r="Q48" i="140"/>
  <c r="P38" i="94"/>
  <c r="P39" i="94"/>
  <c r="R49" i="94"/>
  <c r="Q50" i="94"/>
  <c r="R7" i="94"/>
  <c r="Q34" i="94"/>
  <c r="Q37" i="94"/>
  <c r="Q8" i="94"/>
  <c r="Q38" i="94"/>
  <c r="W48" i="159"/>
  <c r="X48" i="153"/>
  <c r="W48" i="151"/>
  <c r="Y58" i="161"/>
  <c r="X59" i="161"/>
  <c r="W48" i="161"/>
  <c r="Y43" i="153"/>
  <c r="Y8" i="153"/>
  <c r="Y47" i="153"/>
  <c r="Z7" i="153"/>
  <c r="X59" i="155"/>
  <c r="Y58" i="155"/>
  <c r="X43" i="161"/>
  <c r="X46" i="161" s="1"/>
  <c r="Y7" i="161"/>
  <c r="X48" i="161"/>
  <c r="X8" i="161"/>
  <c r="X47" i="161"/>
  <c r="X43" i="159"/>
  <c r="X46" i="159"/>
  <c r="Y7" i="159"/>
  <c r="X8" i="159"/>
  <c r="X47" i="159"/>
  <c r="W48" i="157"/>
  <c r="Y59" i="151"/>
  <c r="Z58" i="151"/>
  <c r="Y7" i="157"/>
  <c r="X8" i="157"/>
  <c r="X47" i="157"/>
  <c r="X43" i="157"/>
  <c r="Y58" i="157"/>
  <c r="X59" i="157"/>
  <c r="X59" i="159"/>
  <c r="Y58" i="159"/>
  <c r="X43" i="155"/>
  <c r="Y7" i="155"/>
  <c r="X8" i="155"/>
  <c r="X47" i="155"/>
  <c r="Y7" i="151"/>
  <c r="X43" i="151"/>
  <c r="X8" i="151"/>
  <c r="X47" i="151"/>
  <c r="Z59" i="153"/>
  <c r="AA58" i="153"/>
  <c r="Y43" i="149"/>
  <c r="Y46" i="149"/>
  <c r="Z7" i="149"/>
  <c r="Y8" i="149"/>
  <c r="Y47" i="149"/>
  <c r="Y43" i="147"/>
  <c r="Y46" i="147"/>
  <c r="Z7" i="147"/>
  <c r="Y8" i="147"/>
  <c r="Y47" i="147"/>
  <c r="X48" i="147"/>
  <c r="Y59" i="147"/>
  <c r="Z58" i="147"/>
  <c r="X48" i="149"/>
  <c r="Y59" i="149"/>
  <c r="Z58" i="149"/>
  <c r="Y58" i="143"/>
  <c r="X59" i="143"/>
  <c r="W48" i="143"/>
  <c r="X48" i="143"/>
  <c r="X43" i="143"/>
  <c r="X46" i="143" s="1"/>
  <c r="Y7" i="143"/>
  <c r="X8" i="143"/>
  <c r="X47" i="143"/>
  <c r="X59" i="145"/>
  <c r="Y58" i="145"/>
  <c r="Y7" i="145"/>
  <c r="X43" i="145"/>
  <c r="X46" i="145"/>
  <c r="AA47" i="145" s="1"/>
  <c r="X8" i="145"/>
  <c r="X47" i="145"/>
  <c r="W48" i="145"/>
  <c r="W48" i="141"/>
  <c r="Y7" i="141"/>
  <c r="X43" i="141"/>
  <c r="X46" i="141"/>
  <c r="X8" i="141"/>
  <c r="X47" i="141"/>
  <c r="Y59" i="141"/>
  <c r="Z58" i="141"/>
  <c r="R8" i="140"/>
  <c r="R47" i="140"/>
  <c r="R43" i="140"/>
  <c r="R46" i="140"/>
  <c r="S7" i="140"/>
  <c r="R59" i="140"/>
  <c r="S58" i="140"/>
  <c r="Q39" i="94"/>
  <c r="R34" i="94"/>
  <c r="R37" i="94" s="1"/>
  <c r="S7" i="94"/>
  <c r="R8" i="94"/>
  <c r="R38" i="94"/>
  <c r="R50" i="94"/>
  <c r="S49" i="94"/>
  <c r="Y48" i="147"/>
  <c r="X48" i="159"/>
  <c r="Z8" i="153"/>
  <c r="Z47" i="153"/>
  <c r="Z43" i="153"/>
  <c r="Z46" i="153"/>
  <c r="AA7" i="153"/>
  <c r="AA59" i="153"/>
  <c r="AB58" i="153"/>
  <c r="X48" i="151"/>
  <c r="Y59" i="157"/>
  <c r="Z58" i="157"/>
  <c r="Y43" i="161"/>
  <c r="Y46" i="161" s="1"/>
  <c r="Z7" i="161"/>
  <c r="Y48" i="161"/>
  <c r="Y8" i="161"/>
  <c r="Y47" i="161"/>
  <c r="Y48" i="153"/>
  <c r="Y59" i="161"/>
  <c r="Z58" i="161"/>
  <c r="Z59" i="151"/>
  <c r="AA58" i="151"/>
  <c r="Z7" i="151"/>
  <c r="Y43" i="151"/>
  <c r="Y8" i="151"/>
  <c r="Y47" i="151"/>
  <c r="Y43" i="159"/>
  <c r="Z7" i="159"/>
  <c r="Y8" i="159"/>
  <c r="Y47" i="159"/>
  <c r="Y59" i="155"/>
  <c r="Z58" i="155"/>
  <c r="Y59" i="159"/>
  <c r="Z58" i="159"/>
  <c r="Y43" i="155"/>
  <c r="Y46" i="155" s="1"/>
  <c r="Z7" i="155"/>
  <c r="Y48" i="155"/>
  <c r="Y8" i="155"/>
  <c r="Y47" i="155"/>
  <c r="X48" i="155"/>
  <c r="X48" i="157"/>
  <c r="Z7" i="157"/>
  <c r="Y43" i="157"/>
  <c r="Y8" i="157"/>
  <c r="Y47" i="157"/>
  <c r="Z59" i="149"/>
  <c r="AA58" i="149"/>
  <c r="Z59" i="147"/>
  <c r="AA58" i="147"/>
  <c r="Z8" i="147"/>
  <c r="Z47" i="147"/>
  <c r="Z43" i="147"/>
  <c r="Z46" i="147" s="1"/>
  <c r="AA7" i="147"/>
  <c r="Y48" i="149"/>
  <c r="Z43" i="149"/>
  <c r="Z46" i="149"/>
  <c r="AA7" i="149"/>
  <c r="Z8" i="149"/>
  <c r="Z47" i="149"/>
  <c r="Y59" i="143"/>
  <c r="Z58" i="143"/>
  <c r="X48" i="145"/>
  <c r="Y43" i="145"/>
  <c r="Y46" i="145" s="1"/>
  <c r="Y8" i="145"/>
  <c r="Y47" i="145"/>
  <c r="Z7" i="145"/>
  <c r="Y59" i="145"/>
  <c r="Z58" i="145"/>
  <c r="Y43" i="143"/>
  <c r="Y46" i="143" s="1"/>
  <c r="Z7" i="143"/>
  <c r="Y8" i="143"/>
  <c r="Y47" i="143"/>
  <c r="Z59" i="141"/>
  <c r="AA58" i="141"/>
  <c r="X48" i="141"/>
  <c r="Z7" i="141"/>
  <c r="Y43" i="141"/>
  <c r="Y46" i="141"/>
  <c r="Y8" i="141"/>
  <c r="Y47" i="141"/>
  <c r="R48" i="140"/>
  <c r="S59" i="140"/>
  <c r="T58" i="140"/>
  <c r="S8" i="140"/>
  <c r="S47" i="140"/>
  <c r="S43" i="140"/>
  <c r="S46" i="140"/>
  <c r="T7" i="140"/>
  <c r="R39" i="94"/>
  <c r="S34" i="94"/>
  <c r="S37" i="94" s="1"/>
  <c r="T7" i="94"/>
  <c r="S8" i="94"/>
  <c r="S50" i="94"/>
  <c r="T49" i="94"/>
  <c r="Z48" i="149"/>
  <c r="Z48" i="147"/>
  <c r="Y48" i="157"/>
  <c r="Z59" i="155"/>
  <c r="AA58" i="155"/>
  <c r="Z59" i="159"/>
  <c r="AA58" i="159"/>
  <c r="AA7" i="161"/>
  <c r="Z8" i="161"/>
  <c r="Z47" i="161"/>
  <c r="Z43" i="161"/>
  <c r="Z48" i="161"/>
  <c r="Y48" i="151"/>
  <c r="Z43" i="151"/>
  <c r="Z48" i="151"/>
  <c r="Z8" i="151"/>
  <c r="Z47" i="151"/>
  <c r="AA7" i="151"/>
  <c r="AB59" i="153"/>
  <c r="AC58" i="153"/>
  <c r="AA58" i="157"/>
  <c r="Z59" i="157"/>
  <c r="AB7" i="153"/>
  <c r="AA43" i="153"/>
  <c r="AA8" i="153"/>
  <c r="AA48" i="153"/>
  <c r="Z48" i="153"/>
  <c r="AA59" i="151"/>
  <c r="AB58" i="151"/>
  <c r="Z59" i="161"/>
  <c r="AA58" i="161"/>
  <c r="Z43" i="159"/>
  <c r="AA7" i="159"/>
  <c r="Z8" i="159"/>
  <c r="Z47" i="159"/>
  <c r="AA7" i="157"/>
  <c r="Z8" i="157"/>
  <c r="Z47" i="157"/>
  <c r="Z43" i="157"/>
  <c r="Z48" i="155"/>
  <c r="Z43" i="155"/>
  <c r="Z46" i="155"/>
  <c r="AA7" i="155"/>
  <c r="Z8" i="155"/>
  <c r="Z47" i="155"/>
  <c r="Y48" i="159"/>
  <c r="AA43" i="149"/>
  <c r="AA46" i="149" s="1"/>
  <c r="AB7" i="149"/>
  <c r="AA8" i="149"/>
  <c r="AA48" i="149"/>
  <c r="AA59" i="147"/>
  <c r="AB58" i="147"/>
  <c r="AA59" i="149"/>
  <c r="AB58" i="149"/>
  <c r="AA43" i="147"/>
  <c r="AA46" i="147"/>
  <c r="AA8" i="147"/>
  <c r="AA48" i="147"/>
  <c r="AB7" i="147"/>
  <c r="Z43" i="145"/>
  <c r="Z46" i="145"/>
  <c r="Z8" i="145"/>
  <c r="Z47" i="145"/>
  <c r="AA7" i="145"/>
  <c r="Y48" i="145"/>
  <c r="AA58" i="143"/>
  <c r="Z59" i="143"/>
  <c r="AA58" i="145"/>
  <c r="Z59" i="145"/>
  <c r="Z43" i="143"/>
  <c r="Z46" i="143" s="1"/>
  <c r="AA7" i="143"/>
  <c r="Z8" i="143"/>
  <c r="Z47" i="143"/>
  <c r="Y48" i="143"/>
  <c r="Y48" i="141"/>
  <c r="AB58" i="141"/>
  <c r="AA59" i="141"/>
  <c r="Z43" i="141"/>
  <c r="Z46" i="141"/>
  <c r="AA7" i="141"/>
  <c r="Z8" i="141"/>
  <c r="Z47" i="141"/>
  <c r="S48" i="140"/>
  <c r="T8" i="140"/>
  <c r="T48" i="140"/>
  <c r="T43" i="140"/>
  <c r="T46" i="140" s="1"/>
  <c r="U7" i="140"/>
  <c r="T59" i="140"/>
  <c r="U58" i="140"/>
  <c r="S38" i="94"/>
  <c r="S39" i="94"/>
  <c r="T34" i="94"/>
  <c r="T37" i="94" s="1"/>
  <c r="U7" i="94"/>
  <c r="T8" i="94"/>
  <c r="T39" i="94"/>
  <c r="T50" i="94"/>
  <c r="U49" i="94"/>
  <c r="AD58" i="153"/>
  <c r="AC59" i="153"/>
  <c r="AA43" i="155"/>
  <c r="AA46" i="155"/>
  <c r="AB7" i="155"/>
  <c r="AA8" i="155"/>
  <c r="AA48" i="155"/>
  <c r="AA59" i="159"/>
  <c r="AB58" i="159"/>
  <c r="AA43" i="159"/>
  <c r="AA46" i="159"/>
  <c r="AB7" i="159"/>
  <c r="AA8" i="159"/>
  <c r="AA48" i="159"/>
  <c r="AA59" i="155"/>
  <c r="AB58" i="155"/>
  <c r="AA43" i="151"/>
  <c r="AB7" i="151"/>
  <c r="AA8" i="151"/>
  <c r="AA48" i="151"/>
  <c r="Z48" i="159"/>
  <c r="Z48" i="157"/>
  <c r="AC7" i="153"/>
  <c r="AB43" i="153"/>
  <c r="AB8" i="153"/>
  <c r="AB48" i="153"/>
  <c r="AB58" i="161"/>
  <c r="AA59" i="161"/>
  <c r="AA59" i="157"/>
  <c r="AB58" i="157"/>
  <c r="AA48" i="161"/>
  <c r="AB7" i="161"/>
  <c r="AA43" i="161"/>
  <c r="AA8" i="161"/>
  <c r="AA43" i="157"/>
  <c r="AB7" i="157"/>
  <c r="AA8" i="157"/>
  <c r="AA48" i="157"/>
  <c r="AB59" i="151"/>
  <c r="AC58" i="151"/>
  <c r="AB48" i="149"/>
  <c r="AB8" i="149"/>
  <c r="AC7" i="149"/>
  <c r="AB43" i="149"/>
  <c r="AB46" i="149"/>
  <c r="AB59" i="149"/>
  <c r="AC58" i="149"/>
  <c r="AC7" i="147"/>
  <c r="AB8" i="147"/>
  <c r="AB48" i="147"/>
  <c r="AB43" i="147"/>
  <c r="AB46" i="147"/>
  <c r="AC58" i="147"/>
  <c r="AB59" i="147"/>
  <c r="Z48" i="145"/>
  <c r="Z48" i="143"/>
  <c r="AA43" i="143"/>
  <c r="AA46" i="143" s="1"/>
  <c r="AB7" i="143"/>
  <c r="AA8" i="143"/>
  <c r="AA48" i="143"/>
  <c r="AA59" i="145"/>
  <c r="AB58" i="145"/>
  <c r="AB58" i="143"/>
  <c r="AA59" i="143"/>
  <c r="AA43" i="145"/>
  <c r="AA46" i="145"/>
  <c r="AA8" i="145"/>
  <c r="AA48" i="145"/>
  <c r="AB7" i="145"/>
  <c r="AB7" i="141"/>
  <c r="AA43" i="141"/>
  <c r="AA46" i="141"/>
  <c r="AA8" i="141"/>
  <c r="AA48" i="141"/>
  <c r="Z48" i="141"/>
  <c r="AC58" i="141"/>
  <c r="AB59" i="141"/>
  <c r="U59" i="140"/>
  <c r="V58" i="140"/>
  <c r="U8" i="140"/>
  <c r="U43" i="140"/>
  <c r="U46" i="140"/>
  <c r="V7" i="140"/>
  <c r="U48" i="140"/>
  <c r="U50" i="94"/>
  <c r="V49" i="94"/>
  <c r="V7" i="94"/>
  <c r="U34" i="94"/>
  <c r="U37" i="94"/>
  <c r="U8" i="94"/>
  <c r="U39" i="94"/>
  <c r="AB48" i="157"/>
  <c r="AB43" i="157"/>
  <c r="AB46" i="157"/>
  <c r="AB8" i="157"/>
  <c r="AC7" i="157"/>
  <c r="AB43" i="155"/>
  <c r="AB46" i="155" s="1"/>
  <c r="AC7" i="155"/>
  <c r="AB8" i="155"/>
  <c r="AB48" i="155"/>
  <c r="AC8" i="153"/>
  <c r="AC48" i="153"/>
  <c r="AD7" i="153"/>
  <c r="AC43" i="153"/>
  <c r="AB59" i="155"/>
  <c r="AC58" i="155"/>
  <c r="AB48" i="161"/>
  <c r="AB8" i="161"/>
  <c r="AC7" i="161"/>
  <c r="AB43" i="161"/>
  <c r="AB46" i="161" s="1"/>
  <c r="AB43" i="159"/>
  <c r="AB46" i="159"/>
  <c r="AC7" i="159"/>
  <c r="AB8" i="159"/>
  <c r="AB48" i="159"/>
  <c r="AB59" i="159"/>
  <c r="AC58" i="159"/>
  <c r="AB59" i="161"/>
  <c r="AC58" i="161"/>
  <c r="AB43" i="151"/>
  <c r="AB8" i="151"/>
  <c r="AB48" i="151"/>
  <c r="AC7" i="151"/>
  <c r="AE58" i="153"/>
  <c r="AD59" i="153"/>
  <c r="AC59" i="151"/>
  <c r="AD58" i="151"/>
  <c r="AB59" i="157"/>
  <c r="AC58" i="157"/>
  <c r="AC59" i="149"/>
  <c r="AD58" i="149"/>
  <c r="AC43" i="149"/>
  <c r="AC46" i="149"/>
  <c r="AD7" i="149"/>
  <c r="AC8" i="149"/>
  <c r="AC48" i="149"/>
  <c r="AC8" i="147"/>
  <c r="AC48" i="147"/>
  <c r="AD7" i="147"/>
  <c r="AC43" i="147"/>
  <c r="AC46" i="147" s="1"/>
  <c r="AC59" i="147"/>
  <c r="AD58" i="147"/>
  <c r="AB59" i="145"/>
  <c r="AC58" i="145"/>
  <c r="AB43" i="145"/>
  <c r="AB46" i="145" s="1"/>
  <c r="AC7" i="145"/>
  <c r="AB8" i="145"/>
  <c r="AB48" i="145"/>
  <c r="AC58" i="143"/>
  <c r="AB59" i="143"/>
  <c r="AB8" i="143"/>
  <c r="AB48" i="143"/>
  <c r="AC7" i="143"/>
  <c r="AB43" i="143"/>
  <c r="AB46" i="143"/>
  <c r="AD58" i="141"/>
  <c r="AC59" i="141"/>
  <c r="AB43" i="141"/>
  <c r="AB46" i="141" s="1"/>
  <c r="AC7" i="141"/>
  <c r="AB8" i="141"/>
  <c r="AB48" i="141"/>
  <c r="V8" i="140"/>
  <c r="V48" i="140"/>
  <c r="V43" i="140"/>
  <c r="V46" i="140" s="1"/>
  <c r="W7" i="140"/>
  <c r="V59" i="140"/>
  <c r="W58" i="140"/>
  <c r="V34" i="94"/>
  <c r="V37" i="94"/>
  <c r="V8" i="94"/>
  <c r="V39" i="94"/>
  <c r="W7" i="94"/>
  <c r="V50" i="94"/>
  <c r="W49" i="94"/>
  <c r="AC8" i="151"/>
  <c r="AC48" i="151"/>
  <c r="AC43" i="151"/>
  <c r="AC46" i="151"/>
  <c r="AD7" i="151"/>
  <c r="AC59" i="159"/>
  <c r="AD58" i="159"/>
  <c r="AD7" i="159"/>
  <c r="AC8" i="159"/>
  <c r="AC48" i="159"/>
  <c r="AC43" i="159"/>
  <c r="AC46" i="159" s="1"/>
  <c r="AC59" i="157"/>
  <c r="AD58" i="157"/>
  <c r="AC8" i="155"/>
  <c r="AC43" i="155"/>
  <c r="AC46" i="155"/>
  <c r="AD7" i="155"/>
  <c r="AC48" i="155"/>
  <c r="AD58" i="155"/>
  <c r="AC59" i="155"/>
  <c r="AE58" i="151"/>
  <c r="AD59" i="151"/>
  <c r="AD58" i="161"/>
  <c r="AC59" i="161"/>
  <c r="AC48" i="161"/>
  <c r="AC8" i="161"/>
  <c r="AD7" i="161"/>
  <c r="AC43" i="161"/>
  <c r="AC46" i="161" s="1"/>
  <c r="AE59" i="153"/>
  <c r="AF58" i="153"/>
  <c r="AD8" i="153"/>
  <c r="AD47" i="153"/>
  <c r="AE7" i="153"/>
  <c r="AC43" i="157"/>
  <c r="AC46" i="157" s="1"/>
  <c r="AD7" i="157"/>
  <c r="AC8" i="157"/>
  <c r="AC48" i="157"/>
  <c r="AD59" i="147"/>
  <c r="AE58" i="147"/>
  <c r="AE7" i="147"/>
  <c r="AD8" i="147"/>
  <c r="AD47" i="147"/>
  <c r="AD8" i="149"/>
  <c r="AD47" i="149"/>
  <c r="AE7" i="149"/>
  <c r="AE58" i="149"/>
  <c r="AD59" i="149"/>
  <c r="AC8" i="143"/>
  <c r="AC48" i="143"/>
  <c r="AD7" i="143"/>
  <c r="AC43" i="143"/>
  <c r="AC46" i="143" s="1"/>
  <c r="AC59" i="145"/>
  <c r="AD58" i="145"/>
  <c r="AD7" i="145"/>
  <c r="AC43" i="145"/>
  <c r="AC46" i="145"/>
  <c r="AC8" i="145"/>
  <c r="AC48" i="145"/>
  <c r="AC59" i="143"/>
  <c r="AD58" i="143"/>
  <c r="AC43" i="141"/>
  <c r="AC46" i="141"/>
  <c r="AD7" i="141"/>
  <c r="AC8" i="141"/>
  <c r="AC48" i="141"/>
  <c r="AE58" i="141"/>
  <c r="AD59" i="141"/>
  <c r="W59" i="140"/>
  <c r="X58" i="140"/>
  <c r="W8" i="140"/>
  <c r="W47" i="140"/>
  <c r="W43" i="140"/>
  <c r="W46" i="140"/>
  <c r="X7" i="140"/>
  <c r="W34" i="94"/>
  <c r="W37" i="94"/>
  <c r="AA38" i="94" s="1"/>
  <c r="X7" i="94"/>
  <c r="W8" i="94"/>
  <c r="W38" i="94"/>
  <c r="W50" i="94"/>
  <c r="X49" i="94"/>
  <c r="AE59" i="151"/>
  <c r="AF58" i="151"/>
  <c r="AD48" i="157"/>
  <c r="AE7" i="157"/>
  <c r="AD8" i="157"/>
  <c r="AD47" i="157"/>
  <c r="AD8" i="151"/>
  <c r="AD47" i="151"/>
  <c r="AE7" i="151"/>
  <c r="AE7" i="161"/>
  <c r="AD8" i="161"/>
  <c r="AD47" i="161"/>
  <c r="AD59" i="155"/>
  <c r="AE58" i="155"/>
  <c r="AE8" i="153"/>
  <c r="AE47" i="153"/>
  <c r="AF7" i="153"/>
  <c r="AE43" i="153"/>
  <c r="AE48" i="153"/>
  <c r="AE7" i="159"/>
  <c r="AD8" i="159"/>
  <c r="AD47" i="159"/>
  <c r="AD48" i="153"/>
  <c r="AD59" i="161"/>
  <c r="AE58" i="161"/>
  <c r="AD59" i="159"/>
  <c r="AE58" i="159"/>
  <c r="AD59" i="157"/>
  <c r="AE58" i="157"/>
  <c r="AF59" i="153"/>
  <c r="AG58" i="153"/>
  <c r="AE7" i="155"/>
  <c r="AD48" i="155"/>
  <c r="AD8" i="155"/>
  <c r="AD47" i="155"/>
  <c r="AE43" i="149"/>
  <c r="AE46" i="149" s="1"/>
  <c r="AF7" i="149"/>
  <c r="AE8" i="149"/>
  <c r="AE47" i="149"/>
  <c r="AE59" i="149"/>
  <c r="AF58" i="149"/>
  <c r="AD48" i="149"/>
  <c r="AF58" i="147"/>
  <c r="AE59" i="147"/>
  <c r="AF7" i="147"/>
  <c r="AE8" i="147"/>
  <c r="AE47" i="147"/>
  <c r="AE43" i="147"/>
  <c r="AE46" i="147"/>
  <c r="AD48" i="147"/>
  <c r="AD59" i="145"/>
  <c r="AE58" i="145"/>
  <c r="AE7" i="143"/>
  <c r="AD8" i="143"/>
  <c r="AD47" i="143"/>
  <c r="AE58" i="143"/>
  <c r="AD59" i="143"/>
  <c r="AE7" i="145"/>
  <c r="AD8" i="145"/>
  <c r="AD47" i="145"/>
  <c r="AF58" i="141"/>
  <c r="AE59" i="141"/>
  <c r="AE7" i="141"/>
  <c r="AD8" i="141"/>
  <c r="AD47" i="141"/>
  <c r="W48" i="140"/>
  <c r="X8" i="140"/>
  <c r="X47" i="140"/>
  <c r="X43" i="140"/>
  <c r="X46" i="140"/>
  <c r="Y7" i="140"/>
  <c r="X59" i="140"/>
  <c r="Y58" i="140"/>
  <c r="X50" i="94"/>
  <c r="Y49" i="94"/>
  <c r="W39" i="94"/>
  <c r="X34" i="94"/>
  <c r="X37" i="94"/>
  <c r="Y7" i="94"/>
  <c r="X8" i="94"/>
  <c r="AD48" i="161"/>
  <c r="AD48" i="151"/>
  <c r="AG59" i="153"/>
  <c r="AH58" i="153"/>
  <c r="AH59" i="153"/>
  <c r="AE48" i="159"/>
  <c r="AF7" i="159"/>
  <c r="AE43" i="159"/>
  <c r="AE8" i="159"/>
  <c r="AE47" i="159"/>
  <c r="AF7" i="161"/>
  <c r="AE43" i="161"/>
  <c r="AE46" i="161"/>
  <c r="AE8" i="161"/>
  <c r="AE47" i="161"/>
  <c r="AE59" i="159"/>
  <c r="AF58" i="159"/>
  <c r="AE59" i="157"/>
  <c r="AF58" i="157"/>
  <c r="AE43" i="157"/>
  <c r="AE46" i="157"/>
  <c r="AF7" i="157"/>
  <c r="AE8" i="157"/>
  <c r="AE47" i="157"/>
  <c r="AE48" i="151"/>
  <c r="AE43" i="151"/>
  <c r="AE46" i="151" s="1"/>
  <c r="AF7" i="151"/>
  <c r="AE8" i="151"/>
  <c r="AE47" i="151"/>
  <c r="AF58" i="161"/>
  <c r="AE59" i="161"/>
  <c r="AF8" i="153"/>
  <c r="AF47" i="153"/>
  <c r="AG7" i="153"/>
  <c r="AF48" i="153"/>
  <c r="AF43" i="153"/>
  <c r="AF46" i="153" s="1"/>
  <c r="AE43" i="155"/>
  <c r="AF7" i="155"/>
  <c r="AE8" i="155"/>
  <c r="AE47" i="155"/>
  <c r="AE59" i="155"/>
  <c r="AF58" i="155"/>
  <c r="AF59" i="151"/>
  <c r="AG58" i="151"/>
  <c r="AD48" i="159"/>
  <c r="AG58" i="147"/>
  <c r="AF59" i="147"/>
  <c r="AF59" i="149"/>
  <c r="AG58" i="149"/>
  <c r="AE48" i="147"/>
  <c r="AF8" i="147"/>
  <c r="AF47" i="147"/>
  <c r="AG7" i="147"/>
  <c r="AF43" i="147"/>
  <c r="AF46" i="147"/>
  <c r="AH47" i="147" s="1"/>
  <c r="AF43" i="149"/>
  <c r="AF46" i="149" s="1"/>
  <c r="AG7" i="149"/>
  <c r="AF8" i="149"/>
  <c r="AF47" i="149"/>
  <c r="AF48" i="149"/>
  <c r="AE48" i="149"/>
  <c r="AE59" i="145"/>
  <c r="AF58" i="145"/>
  <c r="AF7" i="143"/>
  <c r="AE48" i="143"/>
  <c r="AE43" i="143"/>
  <c r="AE46" i="143"/>
  <c r="AE8" i="143"/>
  <c r="AE47" i="143"/>
  <c r="AD48" i="143"/>
  <c r="AE43" i="145"/>
  <c r="AE46" i="145" s="1"/>
  <c r="AH47" i="145" s="1"/>
  <c r="AF7" i="145"/>
  <c r="AE8" i="145"/>
  <c r="AE47" i="145"/>
  <c r="AD48" i="145"/>
  <c r="AF58" i="143"/>
  <c r="AE59" i="143"/>
  <c r="AD48" i="141"/>
  <c r="AE43" i="141"/>
  <c r="AE46" i="141" s="1"/>
  <c r="AF7" i="141"/>
  <c r="AE8" i="141"/>
  <c r="AE47" i="141"/>
  <c r="AG58" i="141"/>
  <c r="AF59" i="141"/>
  <c r="X48" i="140"/>
  <c r="Y59" i="140"/>
  <c r="Z58" i="140"/>
  <c r="Y8" i="140"/>
  <c r="Y47" i="140"/>
  <c r="Y43" i="140"/>
  <c r="Y46" i="140" s="1"/>
  <c r="Z7" i="140"/>
  <c r="X38" i="94"/>
  <c r="X39" i="94"/>
  <c r="Z49" i="94"/>
  <c r="Y50" i="94"/>
  <c r="Y34" i="94"/>
  <c r="Y37" i="94"/>
  <c r="Z7" i="94"/>
  <c r="Y8" i="94"/>
  <c r="Y38" i="94"/>
  <c r="AE48" i="155"/>
  <c r="AF48" i="159"/>
  <c r="AG7" i="159"/>
  <c r="AF43" i="159"/>
  <c r="AF46" i="159" s="1"/>
  <c r="AF8" i="159"/>
  <c r="AF47" i="159"/>
  <c r="AE48" i="161"/>
  <c r="AG7" i="161"/>
  <c r="AF43" i="161"/>
  <c r="AF46" i="161"/>
  <c r="AF8" i="161"/>
  <c r="AF47" i="161"/>
  <c r="AF48" i="161"/>
  <c r="AF59" i="157"/>
  <c r="AG58" i="157"/>
  <c r="AH7" i="153"/>
  <c r="AG43" i="153"/>
  <c r="AG8" i="153"/>
  <c r="AG47" i="153"/>
  <c r="AG48" i="153"/>
  <c r="AG7" i="155"/>
  <c r="AF8" i="155"/>
  <c r="AF47" i="155"/>
  <c r="AF43" i="155"/>
  <c r="AF46" i="155"/>
  <c r="AG58" i="159"/>
  <c r="AF59" i="159"/>
  <c r="AG59" i="151"/>
  <c r="AH58" i="151"/>
  <c r="AH59" i="151"/>
  <c r="AG58" i="155"/>
  <c r="AF59" i="155"/>
  <c r="AG58" i="161"/>
  <c r="AF59" i="161"/>
  <c r="AF43" i="157"/>
  <c r="AG7" i="157"/>
  <c r="AF8" i="157"/>
  <c r="AF47" i="157"/>
  <c r="AF43" i="151"/>
  <c r="AF46" i="151" s="1"/>
  <c r="AG7" i="151"/>
  <c r="AF8" i="151"/>
  <c r="AF47" i="151"/>
  <c r="AE48" i="157"/>
  <c r="AH58" i="147"/>
  <c r="AH59" i="147"/>
  <c r="AG59" i="147"/>
  <c r="AG48" i="149"/>
  <c r="AH7" i="149"/>
  <c r="AG43" i="149"/>
  <c r="AG46" i="149" s="1"/>
  <c r="AG8" i="149"/>
  <c r="AG47" i="149"/>
  <c r="AG48" i="147"/>
  <c r="AG8" i="147"/>
  <c r="AG47" i="147"/>
  <c r="AG43" i="147"/>
  <c r="AG46" i="147"/>
  <c r="AH7" i="147"/>
  <c r="AF48" i="147"/>
  <c r="AH58" i="149"/>
  <c r="AH59" i="149"/>
  <c r="AG59" i="149"/>
  <c r="AG7" i="143"/>
  <c r="AF43" i="143"/>
  <c r="AF46" i="143"/>
  <c r="AF8" i="143"/>
  <c r="AF47" i="143"/>
  <c r="AF59" i="145"/>
  <c r="AG58" i="145"/>
  <c r="AE48" i="145"/>
  <c r="AG7" i="145"/>
  <c r="AF43" i="145"/>
  <c r="AF46" i="145"/>
  <c r="AF8" i="145"/>
  <c r="AF47" i="145"/>
  <c r="AG58" i="143"/>
  <c r="AF59" i="143"/>
  <c r="AG59" i="141"/>
  <c r="AH58" i="141"/>
  <c r="AH59" i="141"/>
  <c r="AF43" i="141"/>
  <c r="AF46" i="141"/>
  <c r="AG7" i="141"/>
  <c r="AF8" i="141"/>
  <c r="AF47" i="141"/>
  <c r="AE48" i="141"/>
  <c r="Y48" i="140"/>
  <c r="Z8" i="140"/>
  <c r="Z47" i="140"/>
  <c r="Z43" i="140"/>
  <c r="Z46" i="140" s="1"/>
  <c r="AA7" i="140"/>
  <c r="Z59" i="140"/>
  <c r="AA58" i="140"/>
  <c r="Z50" i="94"/>
  <c r="AA49" i="94"/>
  <c r="Y39" i="94"/>
  <c r="Z34" i="94"/>
  <c r="Z37" i="94" s="1"/>
  <c r="AA7" i="94"/>
  <c r="Z8" i="94"/>
  <c r="AH58" i="159"/>
  <c r="AH59" i="159"/>
  <c r="AG59" i="159"/>
  <c r="AH43" i="153"/>
  <c r="AH46" i="153" s="1"/>
  <c r="AH8" i="153"/>
  <c r="AH48" i="153"/>
  <c r="AI48" i="153"/>
  <c r="AG43" i="157"/>
  <c r="AG46" i="157" s="1"/>
  <c r="AH7" i="157"/>
  <c r="AG48" i="157"/>
  <c r="AG8" i="157"/>
  <c r="AG47" i="157"/>
  <c r="AH58" i="155"/>
  <c r="AH59" i="155"/>
  <c r="AG59" i="155"/>
  <c r="AF48" i="157"/>
  <c r="AG59" i="157"/>
  <c r="AH58" i="157"/>
  <c r="AH59" i="157"/>
  <c r="AF48" i="151"/>
  <c r="AH7" i="151"/>
  <c r="AG43" i="151"/>
  <c r="AG46" i="151"/>
  <c r="AG8" i="151"/>
  <c r="AG47" i="151"/>
  <c r="AG59" i="161"/>
  <c r="AH58" i="161"/>
  <c r="AH59" i="161"/>
  <c r="AH7" i="161"/>
  <c r="AG43" i="161"/>
  <c r="AG48" i="161"/>
  <c r="AG8" i="161"/>
  <c r="AG47" i="161"/>
  <c r="AF48" i="155"/>
  <c r="AG43" i="159"/>
  <c r="AG46" i="159"/>
  <c r="AH7" i="159"/>
  <c r="AG8" i="159"/>
  <c r="AG47" i="159"/>
  <c r="AH7" i="155"/>
  <c r="AG48" i="155"/>
  <c r="AG43" i="155"/>
  <c r="AG46" i="155" s="1"/>
  <c r="AG8" i="155"/>
  <c r="AG47" i="155"/>
  <c r="AH43" i="147"/>
  <c r="AH46" i="147" s="1"/>
  <c r="AH48" i="147"/>
  <c r="AI48" i="147"/>
  <c r="AH8" i="147"/>
  <c r="AH43" i="149"/>
  <c r="AH46" i="149" s="1"/>
  <c r="AH8" i="149"/>
  <c r="AH48" i="149"/>
  <c r="AI48" i="149"/>
  <c r="AF48" i="143"/>
  <c r="AH58" i="145"/>
  <c r="AH59" i="145"/>
  <c r="AG59" i="145"/>
  <c r="AF48" i="145"/>
  <c r="AG43" i="145"/>
  <c r="AG46" i="145"/>
  <c r="AH7" i="145"/>
  <c r="AG8" i="145"/>
  <c r="AG47" i="145"/>
  <c r="AH7" i="143"/>
  <c r="AG48" i="143"/>
  <c r="AG43" i="143"/>
  <c r="AG46" i="143" s="1"/>
  <c r="AG8" i="143"/>
  <c r="AG47" i="143"/>
  <c r="AG59" i="143"/>
  <c r="AH58" i="143"/>
  <c r="AH59" i="143"/>
  <c r="AG43" i="141"/>
  <c r="AG46" i="141"/>
  <c r="AH7" i="141"/>
  <c r="AG8" i="141"/>
  <c r="AG47" i="141"/>
  <c r="AF48" i="141"/>
  <c r="Z48" i="140"/>
  <c r="AA59" i="140"/>
  <c r="AB58" i="140"/>
  <c r="AA8" i="140"/>
  <c r="AA48" i="140"/>
  <c r="AA43" i="140"/>
  <c r="AA46" i="140" s="1"/>
  <c r="AB7" i="140"/>
  <c r="Z38" i="94"/>
  <c r="Z39" i="94"/>
  <c r="AA34" i="94"/>
  <c r="AA37" i="94"/>
  <c r="AB7" i="94"/>
  <c r="AA8" i="94"/>
  <c r="AA39" i="94"/>
  <c r="AA50" i="94"/>
  <c r="AB49" i="94"/>
  <c r="AG48" i="159"/>
  <c r="AG48" i="151"/>
  <c r="AH48" i="159"/>
  <c r="AI48" i="159"/>
  <c r="AH43" i="159"/>
  <c r="AH8" i="159"/>
  <c r="AH43" i="157"/>
  <c r="AH46" i="157" s="1"/>
  <c r="AH8" i="157"/>
  <c r="AH48" i="157"/>
  <c r="AI48" i="157"/>
  <c r="AH43" i="151"/>
  <c r="AH8" i="151"/>
  <c r="AH48" i="151"/>
  <c r="AI48" i="151"/>
  <c r="AH43" i="155"/>
  <c r="AH48" i="155"/>
  <c r="AI48" i="155"/>
  <c r="AH8" i="155"/>
  <c r="AH48" i="161"/>
  <c r="AI48" i="161"/>
  <c r="AH43" i="161"/>
  <c r="AH46" i="161" s="1"/>
  <c r="AH8" i="161"/>
  <c r="AH48" i="143"/>
  <c r="AI48" i="143"/>
  <c r="AH43" i="143"/>
  <c r="AH46" i="143" s="1"/>
  <c r="AH8" i="143"/>
  <c r="AH43" i="145"/>
  <c r="AH8" i="145"/>
  <c r="AH48" i="145"/>
  <c r="AI48" i="145"/>
  <c r="AG48" i="145"/>
  <c r="AH48" i="141"/>
  <c r="AH43" i="141"/>
  <c r="AH46" i="141" s="1"/>
  <c r="AH8" i="141"/>
  <c r="AG48" i="141"/>
  <c r="AB8" i="140"/>
  <c r="AB48" i="140"/>
  <c r="AB43" i="140"/>
  <c r="AB46" i="140" s="1"/>
  <c r="AC7" i="140"/>
  <c r="AB59" i="140"/>
  <c r="AC58" i="140"/>
  <c r="AB34" i="94"/>
  <c r="AB37" i="94"/>
  <c r="AB8" i="94"/>
  <c r="AB39" i="94"/>
  <c r="AC7" i="94"/>
  <c r="AB50" i="94"/>
  <c r="AC49" i="94"/>
  <c r="AH46" i="151"/>
  <c r="AH46" i="155"/>
  <c r="AH46" i="145"/>
  <c r="AI48" i="141"/>
  <c r="AC59" i="140"/>
  <c r="AD58" i="140"/>
  <c r="AC8" i="140"/>
  <c r="AC48" i="140"/>
  <c r="AC43" i="140"/>
  <c r="AC46" i="140" s="1"/>
  <c r="AD7" i="140"/>
  <c r="AC50" i="94"/>
  <c r="AD49" i="94"/>
  <c r="AC34" i="94"/>
  <c r="AC37" i="94" s="1"/>
  <c r="AC8" i="94"/>
  <c r="AC39" i="94"/>
  <c r="AD7" i="94"/>
  <c r="AD8" i="140"/>
  <c r="AD47" i="140"/>
  <c r="AE7" i="140"/>
  <c r="AD59" i="140"/>
  <c r="AE58" i="140"/>
  <c r="AE7" i="94"/>
  <c r="AD8" i="94"/>
  <c r="AD38" i="94"/>
  <c r="AD50" i="94"/>
  <c r="AE49" i="94"/>
  <c r="AE59" i="140"/>
  <c r="AF58" i="140"/>
  <c r="AD48" i="140"/>
  <c r="AF7" i="140"/>
  <c r="AE43" i="140"/>
  <c r="AE46" i="140" s="1"/>
  <c r="AH47" i="140" s="1"/>
  <c r="AE8" i="140"/>
  <c r="AE47" i="140"/>
  <c r="AE50" i="94"/>
  <c r="AF49" i="94"/>
  <c r="AD39" i="94"/>
  <c r="AE34" i="94"/>
  <c r="AE37" i="94" s="1"/>
  <c r="AF7" i="94"/>
  <c r="AE8" i="94"/>
  <c r="AE38" i="94"/>
  <c r="AF43" i="140"/>
  <c r="AF46" i="140" s="1"/>
  <c r="AG7" i="140"/>
  <c r="AF8" i="140"/>
  <c r="AF47" i="140"/>
  <c r="AF59" i="140"/>
  <c r="AG58" i="140"/>
  <c r="AE48" i="140"/>
  <c r="AF50" i="94"/>
  <c r="AG49" i="94"/>
  <c r="AG7" i="94"/>
  <c r="AF34" i="94"/>
  <c r="AF37" i="94"/>
  <c r="AF8" i="94"/>
  <c r="AE39" i="94"/>
  <c r="AH7" i="140"/>
  <c r="AG43" i="140"/>
  <c r="AG46" i="140"/>
  <c r="AG8" i="140"/>
  <c r="AG47" i="140"/>
  <c r="AG59" i="140"/>
  <c r="AH58" i="140"/>
  <c r="AH59" i="140"/>
  <c r="AF48" i="140"/>
  <c r="AF38" i="94"/>
  <c r="AF39" i="94"/>
  <c r="AH7" i="94"/>
  <c r="AG34" i="94"/>
  <c r="AG37" i="94"/>
  <c r="AG8" i="94"/>
  <c r="AG38" i="94"/>
  <c r="AG50" i="94"/>
  <c r="AH49" i="94"/>
  <c r="AH50" i="94"/>
  <c r="AG48" i="140"/>
  <c r="AH43" i="140"/>
  <c r="AH48" i="140"/>
  <c r="AH8" i="140"/>
  <c r="AG39" i="94"/>
  <c r="AH34" i="94"/>
  <c r="AH37" i="94" s="1"/>
  <c r="AH8" i="94"/>
  <c r="AH39" i="94"/>
  <c r="AI39" i="94"/>
  <c r="AI48" i="140"/>
  <c r="AH46" i="140"/>
  <c r="J46" i="147" l="1"/>
  <c r="F46" i="147"/>
  <c r="AI62" i="147"/>
  <c r="AI92" i="147" s="1"/>
  <c r="AI93" i="147" s="1"/>
  <c r="AE92" i="161"/>
  <c r="AA46" i="161"/>
  <c r="AA47" i="161" s="1"/>
  <c r="AA92" i="161"/>
  <c r="Q92" i="161"/>
  <c r="AI63" i="161"/>
  <c r="S92" i="161"/>
  <c r="AG46" i="161"/>
  <c r="AI70" i="161"/>
  <c r="P92" i="161"/>
  <c r="AI62" i="161"/>
  <c r="L46" i="161"/>
  <c r="K92" i="161"/>
  <c r="AI65" i="161"/>
  <c r="AI42" i="161"/>
  <c r="AI68" i="161"/>
  <c r="AI67" i="159"/>
  <c r="AH46" i="159"/>
  <c r="AH47" i="159" s="1"/>
  <c r="AG92" i="159"/>
  <c r="AF92" i="159"/>
  <c r="AE92" i="159"/>
  <c r="AI62" i="159"/>
  <c r="Z92" i="159"/>
  <c r="Z46" i="159"/>
  <c r="AA47" i="159" s="1"/>
  <c r="T92" i="159"/>
  <c r="AI69" i="159"/>
  <c r="S92" i="159"/>
  <c r="S46" i="159"/>
  <c r="T47" i="159" s="1"/>
  <c r="AI65" i="159"/>
  <c r="R46" i="159"/>
  <c r="P92" i="159"/>
  <c r="AI70" i="159"/>
  <c r="K46" i="159"/>
  <c r="M46" i="159"/>
  <c r="M92" i="159"/>
  <c r="AI68" i="159"/>
  <c r="AI64" i="159"/>
  <c r="AI42" i="159"/>
  <c r="AI70" i="157"/>
  <c r="AE92" i="157"/>
  <c r="AA92" i="157"/>
  <c r="Z46" i="157"/>
  <c r="X46" i="157"/>
  <c r="X92" i="157"/>
  <c r="AI68" i="157"/>
  <c r="J46" i="157"/>
  <c r="AI42" i="157"/>
  <c r="E92" i="157"/>
  <c r="AI65" i="157"/>
  <c r="AI62" i="157"/>
  <c r="AD92" i="155"/>
  <c r="M47" i="140"/>
  <c r="AA47" i="143"/>
  <c r="T38" i="94"/>
  <c r="T47" i="145"/>
  <c r="AH47" i="143"/>
  <c r="AH47" i="157"/>
  <c r="M47" i="145"/>
  <c r="AH38" i="94"/>
  <c r="AH47" i="141"/>
  <c r="AH47" i="149"/>
  <c r="AH47" i="161"/>
  <c r="AA47" i="140"/>
  <c r="T47" i="140"/>
  <c r="AA47" i="149"/>
  <c r="M47" i="141"/>
  <c r="J43" i="149"/>
  <c r="J46" i="149" s="1"/>
  <c r="M47" i="149" s="1"/>
  <c r="I43" i="151"/>
  <c r="I46" i="151" s="1"/>
  <c r="G43" i="157"/>
  <c r="G46" i="157" s="1"/>
  <c r="F43" i="159"/>
  <c r="B43" i="149"/>
  <c r="O46" i="151"/>
  <c r="AA46" i="151"/>
  <c r="I46" i="153"/>
  <c r="U46" i="153"/>
  <c r="AG46" i="153"/>
  <c r="V46" i="155"/>
  <c r="I43" i="161"/>
  <c r="I46" i="161" s="1"/>
  <c r="H43" i="145"/>
  <c r="H46" i="145" s="1"/>
  <c r="H43" i="157"/>
  <c r="H46" i="157" s="1"/>
  <c r="G43" i="159"/>
  <c r="G46" i="159" s="1"/>
  <c r="D43" i="143"/>
  <c r="D46" i="143" s="1"/>
  <c r="D43" i="161"/>
  <c r="D46" i="161" s="1"/>
  <c r="C43" i="143"/>
  <c r="D46" i="151"/>
  <c r="AB46" i="151"/>
  <c r="K46" i="155"/>
  <c r="W46" i="155"/>
  <c r="J43" i="159"/>
  <c r="J46" i="159" s="1"/>
  <c r="I46" i="147"/>
  <c r="E43" i="141"/>
  <c r="E46" i="141" s="1"/>
  <c r="D43" i="155"/>
  <c r="D46" i="155" s="1"/>
  <c r="B43" i="153"/>
  <c r="Q46" i="151"/>
  <c r="W46" i="153"/>
  <c r="L46" i="155"/>
  <c r="X46" i="155"/>
  <c r="O43" i="157"/>
  <c r="O46" i="157" s="1"/>
  <c r="O43" i="161"/>
  <c r="O46" i="161" s="1"/>
  <c r="O43" i="153"/>
  <c r="O46" i="153" s="1"/>
  <c r="G34" i="94"/>
  <c r="G37" i="94" s="1"/>
  <c r="F43" i="140"/>
  <c r="F46" i="140" s="1"/>
  <c r="L43" i="159"/>
  <c r="L46" i="159" s="1"/>
  <c r="D43" i="140"/>
  <c r="I43" i="143"/>
  <c r="I46" i="143" s="1"/>
  <c r="I43" i="157"/>
  <c r="I46" i="157" s="1"/>
  <c r="G43" i="143"/>
  <c r="G46" i="143" s="1"/>
  <c r="G43" i="151"/>
  <c r="G46" i="151" s="1"/>
  <c r="G43" i="155"/>
  <c r="G46" i="155" s="1"/>
  <c r="F43" i="141"/>
  <c r="F46" i="141" s="1"/>
  <c r="G43" i="147"/>
  <c r="G46" i="147" s="1"/>
  <c r="D43" i="141"/>
  <c r="D46" i="141" s="1"/>
  <c r="C43" i="141"/>
  <c r="C46" i="141" s="1"/>
  <c r="B43" i="161"/>
  <c r="F46" i="151"/>
  <c r="F47" i="151" s="1"/>
  <c r="R46" i="151"/>
  <c r="X46" i="153"/>
  <c r="M46" i="155"/>
  <c r="H43" i="159"/>
  <c r="H46" i="159" s="1"/>
  <c r="H43" i="155"/>
  <c r="H46" i="155" s="1"/>
  <c r="F43" i="143"/>
  <c r="F46" i="143" s="1"/>
  <c r="F43" i="151"/>
  <c r="E43" i="143"/>
  <c r="E46" i="143" s="1"/>
  <c r="D43" i="147"/>
  <c r="M46" i="153"/>
  <c r="Y46" i="153"/>
  <c r="AA47" i="153" s="1"/>
  <c r="N46" i="155"/>
  <c r="I43" i="159"/>
  <c r="I46" i="159" s="1"/>
  <c r="I43" i="153"/>
  <c r="H43" i="149"/>
  <c r="H46" i="149" s="1"/>
  <c r="E43" i="161"/>
  <c r="E46" i="161" s="1"/>
  <c r="E43" i="155"/>
  <c r="E46" i="155" s="1"/>
  <c r="E43" i="149"/>
  <c r="E46" i="149" s="1"/>
  <c r="E43" i="153"/>
  <c r="D43" i="153"/>
  <c r="B43" i="141"/>
  <c r="C46" i="155"/>
  <c r="O46" i="155"/>
  <c r="P43" i="157"/>
  <c r="P46" i="157" s="1"/>
  <c r="T47" i="157" s="1"/>
  <c r="P43" i="161"/>
  <c r="P46" i="161" s="1"/>
  <c r="T47" i="161" s="1"/>
  <c r="P43" i="147"/>
  <c r="P46" i="147" s="1"/>
  <c r="T47" i="147" s="1"/>
  <c r="M43" i="161"/>
  <c r="M46" i="161" s="1"/>
  <c r="F34" i="94"/>
  <c r="L43" i="143"/>
  <c r="L46" i="143" s="1"/>
  <c r="L43" i="157"/>
  <c r="L46" i="157" s="1"/>
  <c r="L43" i="153"/>
  <c r="L46" i="153" s="1"/>
  <c r="K43" i="153"/>
  <c r="K46" i="153" s="1"/>
  <c r="I43" i="155"/>
  <c r="I46" i="155" s="1"/>
  <c r="H43" i="143"/>
  <c r="H46" i="143" s="1"/>
  <c r="H43" i="153"/>
  <c r="H46" i="153" s="1"/>
  <c r="E43" i="157"/>
  <c r="E46" i="157" s="1"/>
  <c r="F43" i="153"/>
  <c r="C43" i="153"/>
  <c r="C46" i="153" s="1"/>
  <c r="AA46" i="153"/>
  <c r="P46" i="155"/>
  <c r="T47" i="155" s="1"/>
  <c r="F43" i="155"/>
  <c r="F46" i="155" s="1"/>
  <c r="F43" i="149"/>
  <c r="F46" i="149" s="1"/>
  <c r="D43" i="149"/>
  <c r="D46" i="149" s="1"/>
  <c r="D46" i="153"/>
  <c r="AB46" i="153"/>
  <c r="J43" i="155"/>
  <c r="J46" i="155" s="1"/>
  <c r="J43" i="153"/>
  <c r="J46" i="153" s="1"/>
  <c r="M47" i="153" s="1"/>
  <c r="H43" i="151"/>
  <c r="H46" i="151" s="1"/>
  <c r="F43" i="157"/>
  <c r="F46" i="157" s="1"/>
  <c r="F43" i="161"/>
  <c r="F46" i="161" s="1"/>
  <c r="C43" i="161"/>
  <c r="C46" i="161" s="1"/>
  <c r="C43" i="149"/>
  <c r="C46" i="149" s="1"/>
  <c r="E46" i="153"/>
  <c r="Q46" i="153"/>
  <c r="AC46" i="153"/>
  <c r="E43" i="147"/>
  <c r="E46" i="147" s="1"/>
  <c r="D43" i="157"/>
  <c r="C43" i="155"/>
  <c r="B43" i="155"/>
  <c r="X46" i="151"/>
  <c r="F46" i="153"/>
  <c r="R46" i="153"/>
  <c r="T47" i="153" s="1"/>
  <c r="S46" i="155"/>
  <c r="AE46" i="155"/>
  <c r="AH47" i="155" s="1"/>
  <c r="H43" i="147"/>
  <c r="H46" i="147" s="1"/>
  <c r="G43" i="149"/>
  <c r="G46" i="149" s="1"/>
  <c r="E43" i="145"/>
  <c r="M46" i="151"/>
  <c r="Y46" i="151"/>
  <c r="S46" i="153"/>
  <c r="AE46" i="153"/>
  <c r="AH47" i="153" s="1"/>
  <c r="T46" i="155"/>
  <c r="M43" i="149"/>
  <c r="M46" i="149" s="1"/>
  <c r="L43" i="151"/>
  <c r="L46" i="151" s="1"/>
  <c r="AI46" i="151" s="1"/>
  <c r="K43" i="145"/>
  <c r="K46" i="145" s="1"/>
  <c r="L43" i="147"/>
  <c r="L46" i="147" s="1"/>
  <c r="K43" i="151"/>
  <c r="K46" i="151" s="1"/>
  <c r="J43" i="161"/>
  <c r="J46" i="161" s="1"/>
  <c r="F43" i="145"/>
  <c r="F46" i="145" s="1"/>
  <c r="G43" i="153"/>
  <c r="G46" i="153" s="1"/>
  <c r="N46" i="151"/>
  <c r="Z46" i="151"/>
  <c r="T46" i="153"/>
  <c r="L92" i="155"/>
  <c r="AI70" i="155"/>
  <c r="J92" i="155"/>
  <c r="K92" i="155"/>
  <c r="AI62" i="155"/>
  <c r="M47" i="155"/>
  <c r="AI42" i="155"/>
  <c r="F92" i="155"/>
  <c r="AI65" i="155"/>
  <c r="AI64" i="155"/>
  <c r="D92" i="155"/>
  <c r="E92" i="155"/>
  <c r="AI68" i="155"/>
  <c r="C92" i="155"/>
  <c r="AI64" i="153"/>
  <c r="AE92" i="153"/>
  <c r="U92" i="153"/>
  <c r="AI75" i="153"/>
  <c r="AI66" i="153"/>
  <c r="AC92" i="153"/>
  <c r="Q92" i="153"/>
  <c r="AG92" i="153"/>
  <c r="AI71" i="153"/>
  <c r="AI72" i="153"/>
  <c r="V92" i="153"/>
  <c r="AD92" i="153"/>
  <c r="AI63" i="153"/>
  <c r="AB92" i="153"/>
  <c r="AA92" i="153"/>
  <c r="Z92" i="153"/>
  <c r="R92" i="153"/>
  <c r="T92" i="153"/>
  <c r="AI69" i="153"/>
  <c r="Y92" i="153"/>
  <c r="AI68" i="153"/>
  <c r="W92" i="153"/>
  <c r="AI67" i="153"/>
  <c r="S92" i="153"/>
  <c r="L92" i="153"/>
  <c r="AI65" i="153"/>
  <c r="F92" i="153"/>
  <c r="AI42" i="153"/>
  <c r="E92" i="153"/>
  <c r="J92" i="151"/>
  <c r="M92" i="151"/>
  <c r="AE92" i="151"/>
  <c r="Z92" i="151"/>
  <c r="AA92" i="151"/>
  <c r="P92" i="151"/>
  <c r="AB92" i="151"/>
  <c r="AH92" i="151"/>
  <c r="B92" i="151"/>
  <c r="T47" i="151"/>
  <c r="AD92" i="151"/>
  <c r="AI63" i="151"/>
  <c r="X92" i="151"/>
  <c r="Y92" i="151"/>
  <c r="D92" i="153"/>
  <c r="AI70" i="153"/>
  <c r="AI62" i="153"/>
  <c r="AG92" i="151"/>
  <c r="AI69" i="151"/>
  <c r="AF92" i="151"/>
  <c r="AH47" i="151"/>
  <c r="AI42" i="151"/>
  <c r="AI65" i="151"/>
  <c r="AA47" i="151"/>
  <c r="AI92" i="161" l="1"/>
  <c r="AI93" i="161" s="1"/>
  <c r="AI92" i="159"/>
  <c r="AI93" i="159" s="1"/>
  <c r="AA47" i="157"/>
  <c r="AI92" i="157"/>
  <c r="AI93" i="157" s="1"/>
  <c r="AA47" i="155"/>
  <c r="M47" i="151"/>
  <c r="B46" i="161"/>
  <c r="AI43" i="161"/>
  <c r="B46" i="153"/>
  <c r="AI43" i="153"/>
  <c r="AI45" i="153" s="1"/>
  <c r="B46" i="141"/>
  <c r="AI43" i="141"/>
  <c r="M47" i="147"/>
  <c r="M47" i="161"/>
  <c r="F46" i="159"/>
  <c r="AI43" i="159"/>
  <c r="AI45" i="151"/>
  <c r="AI43" i="147"/>
  <c r="D46" i="147"/>
  <c r="AI43" i="151"/>
  <c r="D46" i="157"/>
  <c r="AI43" i="157"/>
  <c r="AI34" i="94"/>
  <c r="F37" i="94"/>
  <c r="E46" i="145"/>
  <c r="AI43" i="145"/>
  <c r="AI43" i="155"/>
  <c r="AI45" i="155" s="1"/>
  <c r="B46" i="155"/>
  <c r="M47" i="157"/>
  <c r="AI43" i="143"/>
  <c r="C46" i="143"/>
  <c r="AI43" i="140"/>
  <c r="D46" i="140"/>
  <c r="M47" i="159"/>
  <c r="M47" i="143"/>
  <c r="B46" i="149"/>
  <c r="AI43" i="149"/>
  <c r="AI92" i="155"/>
  <c r="AI93" i="155" s="1"/>
  <c r="AI44" i="155"/>
  <c r="AI92" i="151"/>
  <c r="AI93" i="151" s="1"/>
  <c r="AI92" i="153"/>
  <c r="AI93" i="153" s="1"/>
  <c r="AI47" i="151"/>
  <c r="AI44" i="151"/>
  <c r="AI46" i="155" l="1"/>
  <c r="F47" i="155"/>
  <c r="AI47" i="155" s="1"/>
  <c r="AI45" i="149"/>
  <c r="AI44" i="149"/>
  <c r="AI46" i="159"/>
  <c r="F47" i="159"/>
  <c r="AI47" i="159" s="1"/>
  <c r="AI44" i="141"/>
  <c r="AI45" i="141"/>
  <c r="F47" i="149"/>
  <c r="AI47" i="149" s="1"/>
  <c r="AI46" i="149"/>
  <c r="AI44" i="140"/>
  <c r="AI45" i="140"/>
  <c r="AI45" i="159"/>
  <c r="AI44" i="159"/>
  <c r="F47" i="145"/>
  <c r="AI47" i="145" s="1"/>
  <c r="AI46" i="145"/>
  <c r="F38" i="94"/>
  <c r="AI38" i="94" s="1"/>
  <c r="AI37" i="94"/>
  <c r="AI44" i="157"/>
  <c r="AI45" i="157"/>
  <c r="F47" i="140"/>
  <c r="AI47" i="140" s="1"/>
  <c r="AI46" i="140"/>
  <c r="AI46" i="153"/>
  <c r="F47" i="153"/>
  <c r="AI47" i="153" s="1"/>
  <c r="AI44" i="153"/>
  <c r="AI45" i="143"/>
  <c r="AI44" i="143"/>
  <c r="F47" i="147"/>
  <c r="AI47" i="147" s="1"/>
  <c r="AI46" i="147"/>
  <c r="F47" i="161"/>
  <c r="AI47" i="161" s="1"/>
  <c r="AI46" i="161"/>
  <c r="AI44" i="145"/>
  <c r="AI45" i="145"/>
  <c r="AI36" i="94"/>
  <c r="AI35" i="94"/>
  <c r="F47" i="141"/>
  <c r="AI47" i="141" s="1"/>
  <c r="AI46" i="141"/>
  <c r="AI46" i="157"/>
  <c r="F47" i="157"/>
  <c r="AI47" i="157" s="1"/>
  <c r="F47" i="143"/>
  <c r="AI47" i="143" s="1"/>
  <c r="AI46" i="143"/>
  <c r="AI44" i="161"/>
  <c r="AI45" i="161"/>
  <c r="AI44" i="147"/>
  <c r="AI45" i="147"/>
  <c r="D534" i="160"/>
  <c r="D718" i="150"/>
  <c r="D107" i="144"/>
  <c r="D860" i="142"/>
  <c r="D636" i="148"/>
  <c r="D117" i="162"/>
  <c r="D177" i="142"/>
  <c r="D710" i="156"/>
  <c r="D721" i="146"/>
  <c r="D791" i="152"/>
  <c r="D670" i="156"/>
  <c r="D467" i="144"/>
  <c r="D561" i="150"/>
  <c r="D59" i="154"/>
  <c r="D384" i="154"/>
  <c r="D650" i="160"/>
  <c r="D217" i="142"/>
  <c r="D865" i="160"/>
  <c r="D795" i="152"/>
  <c r="D658" i="158"/>
  <c r="D645" i="156"/>
  <c r="D214" i="156"/>
  <c r="D562" i="154"/>
  <c r="D195" i="144"/>
  <c r="D298" i="158"/>
  <c r="D839" i="156"/>
  <c r="D561" i="158"/>
  <c r="D667" i="154"/>
  <c r="D154" i="158"/>
  <c r="D729" i="144"/>
  <c r="D798" i="156"/>
  <c r="I2" i="142"/>
  <c r="D785" i="148"/>
  <c r="D396" i="158"/>
  <c r="D354" i="160"/>
  <c r="D930" i="162"/>
  <c r="D609" i="160"/>
  <c r="D373" i="150"/>
  <c r="D171" i="152"/>
  <c r="D898" i="152"/>
  <c r="D656" i="154"/>
  <c r="D426" i="156"/>
  <c r="D234" i="142"/>
  <c r="D743" i="152"/>
  <c r="D264" i="160"/>
  <c r="D218" i="152"/>
  <c r="D734" i="162"/>
  <c r="D310" i="146"/>
  <c r="D832" i="156"/>
  <c r="D99" i="129"/>
  <c r="D457" i="129"/>
  <c r="D165" i="152"/>
  <c r="D988" i="142"/>
  <c r="D348" i="142"/>
  <c r="D932" i="142"/>
  <c r="D559" i="162"/>
  <c r="D535" i="160"/>
  <c r="D638" i="150"/>
  <c r="D668" i="158"/>
  <c r="D918" i="154"/>
  <c r="D395" i="152"/>
  <c r="D741" i="162"/>
  <c r="D47" i="154"/>
  <c r="D476" i="158"/>
  <c r="D767" i="146"/>
  <c r="D51" i="150"/>
  <c r="D545" i="162"/>
  <c r="D486" i="162"/>
  <c r="D507" i="129"/>
  <c r="D55" i="150"/>
  <c r="D190" i="152"/>
  <c r="D439" i="146"/>
  <c r="D389" i="158"/>
  <c r="D517" i="162"/>
  <c r="D326" i="129"/>
  <c r="D253" i="152"/>
  <c r="D295" i="158"/>
  <c r="D740" i="162"/>
  <c r="D867" i="152"/>
  <c r="D385" i="146"/>
  <c r="D773" i="150"/>
  <c r="D713" i="152"/>
  <c r="D750" i="160"/>
  <c r="D359" i="148"/>
  <c r="D445" i="129"/>
  <c r="D914" i="156"/>
  <c r="D148" i="154"/>
  <c r="D270" i="156"/>
  <c r="D631" i="129"/>
  <c r="D520" i="158"/>
  <c r="D809" i="156"/>
  <c r="D947" i="148"/>
  <c r="D277" i="150"/>
  <c r="D610" i="146"/>
  <c r="D117" i="156"/>
  <c r="D403" i="144"/>
  <c r="D275" i="146"/>
  <c r="D984" i="152"/>
  <c r="D836" i="146"/>
  <c r="D966" i="142"/>
  <c r="D177" i="154"/>
  <c r="D108" i="158"/>
  <c r="D434" i="150"/>
  <c r="D613" i="142"/>
  <c r="D922" i="146"/>
  <c r="D273" i="142"/>
  <c r="D227" i="160"/>
  <c r="D985" i="156"/>
  <c r="D932" i="158"/>
  <c r="D715" i="150"/>
  <c r="D59" i="158"/>
  <c r="D47" i="144"/>
  <c r="D352" i="158"/>
  <c r="D921" i="142"/>
  <c r="D231" i="154"/>
  <c r="D77" i="142"/>
  <c r="D167" i="129"/>
  <c r="D154" i="152"/>
  <c r="D583" i="142"/>
  <c r="D404" i="152"/>
  <c r="D824" i="154"/>
  <c r="D851" i="158"/>
  <c r="D423" i="148"/>
  <c r="D565" i="142"/>
  <c r="D843" i="158"/>
  <c r="D251" i="129"/>
  <c r="D366" i="160"/>
  <c r="D456" i="156"/>
  <c r="D583" i="152"/>
  <c r="D929" i="156"/>
  <c r="D572" i="129"/>
  <c r="D568" i="142"/>
  <c r="D274" i="129"/>
  <c r="D563" i="156"/>
  <c r="D55" i="152"/>
  <c r="D664" i="148"/>
  <c r="D715" i="160"/>
  <c r="D132" i="154"/>
  <c r="D561" i="162"/>
  <c r="D34" i="156"/>
  <c r="D285" i="142"/>
  <c r="D438" i="156"/>
  <c r="D424" i="150"/>
  <c r="D770" i="144"/>
  <c r="D95" i="156"/>
  <c r="D510" i="154"/>
  <c r="D23" i="160"/>
  <c r="D218" i="142"/>
  <c r="D397" i="146"/>
  <c r="D588" i="148"/>
  <c r="D859" i="158"/>
  <c r="D657" i="148"/>
  <c r="D477" i="158"/>
  <c r="D385" i="158"/>
  <c r="D817" i="160"/>
  <c r="D932" i="146"/>
  <c r="D731" i="150"/>
  <c r="D143" i="160"/>
  <c r="D156" i="146"/>
  <c r="D801" i="158"/>
  <c r="D775" i="158"/>
  <c r="D731" i="158"/>
  <c r="D980" i="150"/>
  <c r="D404" i="154"/>
  <c r="D172" i="129"/>
  <c r="D264" i="129"/>
  <c r="D972" i="142"/>
  <c r="D770" i="152"/>
  <c r="D576" i="154"/>
  <c r="D808" i="152"/>
  <c r="D604" i="160"/>
  <c r="D383" i="142"/>
  <c r="D318" i="152"/>
  <c r="D286" i="144"/>
  <c r="D117" i="150"/>
  <c r="D439" i="144"/>
  <c r="D704" i="144"/>
  <c r="D739" i="152"/>
  <c r="D303" i="162"/>
  <c r="D225" i="148"/>
  <c r="D373" i="162"/>
  <c r="D617" i="154"/>
  <c r="D366" i="150"/>
  <c r="D790" i="142"/>
  <c r="D889" i="148"/>
  <c r="D775" i="160"/>
  <c r="D245" i="162"/>
  <c r="D371" i="152"/>
  <c r="D810" i="154"/>
  <c r="D289" i="160"/>
  <c r="D289" i="146"/>
  <c r="D980" i="148"/>
  <c r="D702" i="142"/>
  <c r="D948" i="146"/>
  <c r="D776" i="144"/>
  <c r="D549" i="160"/>
  <c r="D144" i="129"/>
  <c r="D564" i="150"/>
  <c r="D60" i="154"/>
  <c r="D233" i="146"/>
  <c r="D141" i="150"/>
  <c r="D914" i="154"/>
  <c r="D499" i="148"/>
  <c r="D823" i="142"/>
  <c r="D121" i="150"/>
  <c r="D495" i="158"/>
  <c r="D552" i="158"/>
  <c r="D684" i="150"/>
  <c r="D839" i="142"/>
  <c r="D872" i="154"/>
  <c r="D211" i="144"/>
  <c r="D336" i="156"/>
  <c r="D633" i="146"/>
  <c r="D860" i="162"/>
  <c r="D699" i="146"/>
  <c r="D70" i="160"/>
  <c r="D898" i="154"/>
  <c r="D195" i="150"/>
  <c r="D761" i="160"/>
  <c r="D879" i="142"/>
  <c r="D653" i="156"/>
  <c r="D845" i="152"/>
  <c r="D437" i="160"/>
  <c r="D352" i="144"/>
  <c r="D499" i="162"/>
  <c r="D291" i="154"/>
  <c r="D614" i="156"/>
  <c r="D136" i="129"/>
  <c r="D485" i="154"/>
  <c r="D400" i="152"/>
  <c r="D754" i="129"/>
  <c r="D803" i="154"/>
  <c r="D529" i="162"/>
  <c r="D425" i="150"/>
  <c r="D422" i="146"/>
  <c r="D408" i="158"/>
  <c r="D381" i="160"/>
  <c r="D726" i="144"/>
  <c r="D278" i="156"/>
  <c r="D224" i="129"/>
  <c r="D427" i="152"/>
  <c r="D929" i="158"/>
  <c r="D657" i="154"/>
  <c r="D219" i="146"/>
  <c r="D854" i="162"/>
  <c r="D517" i="152"/>
  <c r="D716" i="158"/>
  <c r="D754" i="142"/>
  <c r="D494" i="162"/>
  <c r="D886" i="156"/>
  <c r="D654" i="160"/>
  <c r="D346" i="144"/>
  <c r="D168" i="162"/>
  <c r="D271" i="152"/>
  <c r="D97" i="158"/>
  <c r="D194" i="146"/>
  <c r="D310" i="129"/>
  <c r="D111" i="142"/>
  <c r="D407" i="154"/>
  <c r="D430" i="160"/>
  <c r="D372" i="148"/>
  <c r="D41" i="146"/>
  <c r="D670" i="152"/>
  <c r="D257" i="129"/>
  <c r="D721" i="158"/>
  <c r="D201" i="160"/>
  <c r="D687" i="152"/>
  <c r="D220" i="158"/>
  <c r="D725" i="150"/>
  <c r="D21" i="148"/>
  <c r="D303" i="158"/>
  <c r="D685" i="129"/>
  <c r="D910" i="152"/>
  <c r="D756" i="152"/>
  <c r="D694" i="156"/>
  <c r="D536" i="144"/>
  <c r="D85" i="162"/>
  <c r="D527" i="152"/>
  <c r="D948" i="154"/>
  <c r="D322" i="160"/>
  <c r="D846" i="142"/>
  <c r="D480" i="160"/>
  <c r="D97" i="154"/>
  <c r="D220" i="162"/>
  <c r="D25" i="156"/>
  <c r="D730" i="150"/>
  <c r="D707" i="154"/>
  <c r="D188" i="146"/>
  <c r="D565" i="146"/>
  <c r="D597" i="154"/>
  <c r="D305" i="154"/>
  <c r="D696" i="129"/>
  <c r="D379" i="142"/>
  <c r="D451" i="156"/>
  <c r="D990" i="156"/>
  <c r="D419" i="162"/>
  <c r="D13" i="156"/>
  <c r="D444" i="160"/>
  <c r="D174" i="160"/>
  <c r="D433" i="144"/>
  <c r="D918" i="160"/>
  <c r="D645" i="162"/>
  <c r="D495" i="152"/>
  <c r="D590" i="142"/>
  <c r="D700" i="160"/>
  <c r="D124" i="152"/>
  <c r="D93" i="162"/>
  <c r="D904" i="158"/>
  <c r="D513" i="152"/>
  <c r="D469" i="154"/>
  <c r="D163" i="146"/>
  <c r="D66" i="144"/>
  <c r="D392" i="162"/>
  <c r="D382" i="160"/>
  <c r="D901" i="162"/>
  <c r="D53" i="142"/>
  <c r="D769" i="156"/>
  <c r="D254" i="160"/>
  <c r="D963" i="160"/>
  <c r="D792" i="144"/>
  <c r="D390" i="150"/>
  <c r="D329" i="129"/>
  <c r="D881" i="146"/>
  <c r="D592" i="148"/>
  <c r="D103" i="162"/>
  <c r="D633" i="160"/>
  <c r="D128" i="150"/>
  <c r="D745" i="142"/>
  <c r="D916" i="148"/>
  <c r="D164" i="160"/>
  <c r="D658" i="129"/>
  <c r="D241" i="129"/>
  <c r="D66" i="148"/>
  <c r="D930" i="150"/>
  <c r="D465" i="160"/>
  <c r="I2" i="150"/>
  <c r="D251" i="162"/>
  <c r="D63" i="152"/>
  <c r="D35" i="144"/>
  <c r="D800" i="129"/>
  <c r="D85" i="154"/>
  <c r="D173" i="162"/>
  <c r="D733" i="142"/>
  <c r="D547" i="156"/>
  <c r="D114" i="158"/>
  <c r="D457" i="142"/>
  <c r="D90" i="144"/>
  <c r="N2" i="129"/>
  <c r="D562" i="158"/>
  <c r="D101" i="146"/>
  <c r="D331" i="158"/>
  <c r="D801" i="129"/>
  <c r="D93" i="150"/>
  <c r="D296" i="162"/>
  <c r="D99" i="160"/>
  <c r="D26" i="160"/>
  <c r="D535" i="142"/>
  <c r="D818" i="148"/>
  <c r="D678" i="156"/>
  <c r="D908" i="152"/>
  <c r="D301" i="144"/>
  <c r="D367" i="146"/>
  <c r="D143" i="144"/>
  <c r="D914" i="160"/>
  <c r="D464" i="156"/>
  <c r="D644" i="154"/>
  <c r="D174" i="154"/>
  <c r="D353" i="154"/>
  <c r="D394" i="158"/>
  <c r="D65" i="150"/>
  <c r="D51" i="160"/>
  <c r="D957" i="150"/>
  <c r="D785" i="146"/>
  <c r="D112" i="154"/>
  <c r="D677" i="160"/>
  <c r="D785" i="129"/>
  <c r="D566" i="150"/>
  <c r="D265" i="129"/>
  <c r="D848" i="148"/>
  <c r="D342" i="150"/>
  <c r="F3" i="150"/>
  <c r="D382" i="162"/>
  <c r="D994" i="158"/>
  <c r="D175" i="146"/>
  <c r="D801" i="160"/>
  <c r="D666" i="160"/>
  <c r="D954" i="142"/>
  <c r="D842" i="144"/>
  <c r="E2" i="142"/>
  <c r="D176" i="162"/>
  <c r="D810" i="150"/>
  <c r="D143" i="142"/>
  <c r="D462" i="142"/>
  <c r="D149" i="142"/>
  <c r="D656" i="152"/>
  <c r="D515" i="162"/>
  <c r="D955" i="148"/>
  <c r="D349" i="150"/>
  <c r="D194" i="156"/>
  <c r="D440" i="156"/>
  <c r="D540" i="148"/>
  <c r="D432" i="148"/>
  <c r="D219" i="156"/>
  <c r="D305" i="152"/>
  <c r="D386" i="152"/>
  <c r="D512" i="129"/>
  <c r="D518" i="146"/>
  <c r="D43" i="152"/>
  <c r="D212" i="129"/>
  <c r="D885" i="156"/>
  <c r="D307" i="129"/>
  <c r="D976" i="148"/>
  <c r="D178" i="148"/>
  <c r="D819" i="158"/>
  <c r="D181" i="154"/>
  <c r="D290" i="129"/>
  <c r="D436" i="142"/>
  <c r="D831" i="158"/>
  <c r="D757" i="156"/>
  <c r="D579" i="158"/>
  <c r="D53" i="154"/>
  <c r="D808" i="160"/>
  <c r="D385" i="152"/>
  <c r="D712" i="148"/>
  <c r="D535" i="129"/>
  <c r="D427" i="150"/>
  <c r="D583" i="146"/>
  <c r="D830" i="158"/>
  <c r="D924" i="146"/>
  <c r="D449" i="146"/>
  <c r="D960" i="144"/>
  <c r="D928" i="148"/>
  <c r="D200" i="142"/>
  <c r="D191" i="129"/>
  <c r="D530" i="148"/>
  <c r="D46" i="142"/>
  <c r="D748" i="156"/>
  <c r="D501" i="154"/>
  <c r="D489" i="150"/>
  <c r="D946" i="158"/>
  <c r="D316" i="150"/>
  <c r="D565" i="150"/>
  <c r="D491" i="160"/>
  <c r="D570" i="152"/>
  <c r="D258" i="158"/>
  <c r="D125" i="144"/>
  <c r="D823" i="156"/>
  <c r="D428" i="160"/>
  <c r="D311" i="146"/>
  <c r="D641" i="160"/>
  <c r="D607" i="150"/>
  <c r="D725" i="152"/>
  <c r="D197" i="142"/>
  <c r="D298" i="129"/>
  <c r="D545" i="144"/>
  <c r="D854" i="148"/>
  <c r="D741" i="129"/>
  <c r="D760" i="148"/>
  <c r="D850" i="162"/>
  <c r="D230" i="148"/>
  <c r="D324" i="156"/>
  <c r="D770" i="146"/>
  <c r="D892" i="150"/>
  <c r="D986" i="162"/>
  <c r="D702" i="158"/>
  <c r="D699" i="152"/>
  <c r="D467" i="154"/>
  <c r="D651" i="148"/>
  <c r="D904" i="152"/>
  <c r="D269" i="148"/>
  <c r="D671" i="144"/>
  <c r="D411" i="162"/>
  <c r="D767" i="156"/>
  <c r="D529" i="156"/>
  <c r="D77" i="156"/>
  <c r="D490" i="152"/>
  <c r="D940" i="162"/>
  <c r="D192" i="144"/>
  <c r="D343" i="162"/>
  <c r="D300" i="142"/>
  <c r="D40" i="129"/>
  <c r="D130" i="150"/>
  <c r="D556" i="148"/>
  <c r="D534" i="162"/>
  <c r="D456" i="150"/>
  <c r="D554" i="150"/>
  <c r="D62" i="142"/>
  <c r="D799" i="162"/>
  <c r="D24" i="146"/>
  <c r="D607" i="148"/>
  <c r="D717" i="129"/>
  <c r="D313" i="160"/>
  <c r="D442" i="158"/>
  <c r="D651" i="150"/>
  <c r="D640" i="160"/>
  <c r="D882" i="152"/>
  <c r="D997" i="148"/>
  <c r="D664" i="160"/>
  <c r="D695" i="160"/>
  <c r="D79" i="144"/>
  <c r="D866" i="146"/>
  <c r="D767" i="162"/>
  <c r="D68" i="142"/>
  <c r="D524" i="162"/>
  <c r="D994" i="142"/>
  <c r="D112" i="156"/>
  <c r="D253" i="160"/>
  <c r="D237" i="160"/>
  <c r="D102" i="144"/>
  <c r="D634" i="148"/>
  <c r="D484" i="129"/>
  <c r="D870" i="148"/>
  <c r="D242" i="144"/>
  <c r="D520" i="150"/>
  <c r="D619" i="152"/>
  <c r="D631" i="152"/>
  <c r="D844" i="129"/>
  <c r="D574" i="162"/>
  <c r="D740" i="160"/>
  <c r="D942" i="156"/>
  <c r="D439" i="148"/>
  <c r="D192" i="154"/>
  <c r="D140" i="150"/>
  <c r="D366" i="129"/>
  <c r="D473" i="129"/>
  <c r="D489" i="154"/>
  <c r="D687" i="154"/>
  <c r="D461" i="160"/>
  <c r="D302" i="162"/>
  <c r="D409" i="146"/>
  <c r="D274" i="162"/>
  <c r="D896" i="142"/>
  <c r="D833" i="162"/>
  <c r="D902" i="158"/>
  <c r="D848" i="162"/>
  <c r="D625" i="150"/>
  <c r="D260" i="158"/>
  <c r="D123" i="150"/>
  <c r="D938" i="146"/>
  <c r="D431" i="160"/>
  <c r="D436" i="154"/>
  <c r="D468" i="146"/>
  <c r="D527" i="129"/>
  <c r="D658" i="148"/>
  <c r="D771" i="146"/>
  <c r="D406" i="160"/>
  <c r="D771" i="160"/>
  <c r="D677" i="154"/>
  <c r="D699" i="158"/>
  <c r="D408" i="156"/>
  <c r="D78" i="142"/>
  <c r="D370" i="129"/>
  <c r="D663" i="148"/>
  <c r="D705" i="154"/>
  <c r="D465" i="148"/>
  <c r="D582" i="160"/>
  <c r="D788" i="156"/>
  <c r="D247" i="156"/>
  <c r="D14" i="158"/>
  <c r="D603" i="162"/>
  <c r="D232" i="142"/>
  <c r="D41" i="144"/>
  <c r="D464" i="142"/>
  <c r="D738" i="158"/>
  <c r="D334" i="148"/>
  <c r="D63" i="129"/>
  <c r="D524" i="144"/>
  <c r="D471" i="144"/>
  <c r="D531" i="129"/>
  <c r="D947" i="142"/>
  <c r="D511" i="158"/>
  <c r="D712" i="158"/>
  <c r="D510" i="142"/>
  <c r="D247" i="162"/>
  <c r="D740" i="156"/>
  <c r="D706" i="146"/>
  <c r="D846" i="146"/>
  <c r="D62" i="150"/>
  <c r="D747" i="152"/>
  <c r="D25" i="150"/>
  <c r="D8" i="152"/>
  <c r="D829" i="160"/>
  <c r="D749" i="158"/>
  <c r="D276" i="152"/>
  <c r="D323" i="160"/>
  <c r="D847" i="160"/>
  <c r="D941" i="152"/>
  <c r="D673" i="152"/>
  <c r="D895" i="162"/>
  <c r="D848" i="150"/>
  <c r="D99" i="150"/>
  <c r="D895" i="154"/>
  <c r="D449" i="152"/>
  <c r="D966" i="144"/>
  <c r="D121" i="158"/>
  <c r="F3" i="144"/>
  <c r="D268" i="162"/>
  <c r="D800" i="144"/>
  <c r="D937" i="150"/>
  <c r="D200" i="156"/>
  <c r="D425" i="129"/>
  <c r="D922" i="156"/>
  <c r="D488" i="129"/>
  <c r="D661" i="142"/>
  <c r="D144" i="142"/>
  <c r="E3" i="152"/>
  <c r="D425" i="154"/>
  <c r="D382" i="156"/>
  <c r="D297" i="148"/>
  <c r="D833" i="156"/>
  <c r="D536" i="146"/>
  <c r="D124" i="142"/>
  <c r="D656" i="142"/>
  <c r="D310" i="154"/>
  <c r="D880" i="148"/>
  <c r="D511" i="148"/>
  <c r="J2" i="154"/>
  <c r="D874" i="152"/>
  <c r="D727" i="148"/>
  <c r="D527" i="150"/>
  <c r="D133" i="129"/>
  <c r="D594" i="160"/>
  <c r="D490" i="154"/>
  <c r="D608" i="160"/>
  <c r="D164" i="150"/>
  <c r="D939" i="160"/>
  <c r="D633" i="156"/>
  <c r="D727" i="144"/>
  <c r="D478" i="142"/>
  <c r="D610" i="162"/>
  <c r="D476" i="152"/>
  <c r="D817" i="154"/>
  <c r="D410" i="152"/>
  <c r="D578" i="148"/>
  <c r="D760" i="152"/>
  <c r="D447" i="154"/>
  <c r="D533" i="158"/>
  <c r="G2" i="142"/>
  <c r="D198" i="162"/>
  <c r="D147" i="148"/>
  <c r="D807" i="152"/>
  <c r="D982" i="160"/>
  <c r="D431" i="144"/>
  <c r="D104" i="129"/>
  <c r="D775" i="144"/>
  <c r="D79" i="152"/>
  <c r="D400" i="160"/>
  <c r="D78" i="144"/>
  <c r="D831" i="162"/>
  <c r="D517" i="156"/>
  <c r="D828" i="160"/>
  <c r="D480" i="162"/>
  <c r="D246" i="158"/>
  <c r="D377" i="160"/>
  <c r="D233" i="158"/>
  <c r="D229" i="154"/>
  <c r="D747" i="154"/>
  <c r="D281" i="160"/>
  <c r="D933" i="154"/>
  <c r="D327" i="146"/>
  <c r="D9" i="144"/>
  <c r="D705" i="162"/>
  <c r="D805" i="154"/>
  <c r="D138" i="160"/>
  <c r="D818" i="158"/>
  <c r="D172" i="152"/>
  <c r="D506" i="154"/>
  <c r="D836" i="156"/>
  <c r="D584" i="150"/>
  <c r="C8" i="146"/>
  <c r="D961" i="142"/>
  <c r="D883" i="148"/>
  <c r="D186" i="150"/>
  <c r="D750" i="129"/>
  <c r="D602" i="162"/>
  <c r="D360" i="129"/>
  <c r="D491" i="156"/>
  <c r="D652" i="154"/>
  <c r="D741" i="160"/>
  <c r="D245" i="129"/>
  <c r="D631" i="162"/>
  <c r="D350" i="160"/>
  <c r="D528" i="146"/>
  <c r="D520" i="160"/>
  <c r="D621" i="129"/>
  <c r="D421" i="142"/>
  <c r="D20" i="158"/>
  <c r="E2" i="158"/>
  <c r="D732" i="129"/>
  <c r="D37" i="129"/>
  <c r="D128" i="160"/>
  <c r="D928" i="142"/>
  <c r="D548" i="158"/>
  <c r="D706" i="152"/>
  <c r="D571" i="146"/>
  <c r="D457" i="158"/>
  <c r="D850" i="142"/>
  <c r="D588" i="158"/>
  <c r="D270" i="158"/>
  <c r="D420" i="156"/>
  <c r="D706" i="156"/>
  <c r="D923" i="154"/>
  <c r="D860" i="144"/>
  <c r="D477" i="160"/>
  <c r="D680" i="148"/>
  <c r="D762" i="142"/>
  <c r="D811" i="156"/>
  <c r="D277" i="160"/>
  <c r="D507" i="154"/>
  <c r="D759" i="150"/>
  <c r="D184" i="158"/>
  <c r="D662" i="148"/>
  <c r="D64" i="148"/>
  <c r="D131" i="148"/>
  <c r="D434" i="146"/>
  <c r="D564" i="146"/>
  <c r="D709" i="146"/>
  <c r="D185" i="150"/>
  <c r="D959" i="146"/>
  <c r="D757" i="142"/>
  <c r="D309" i="148"/>
  <c r="D257" i="158"/>
  <c r="D114" i="144"/>
  <c r="D870" i="129"/>
  <c r="D320" i="160"/>
  <c r="D270" i="162"/>
  <c r="D565" i="144"/>
  <c r="D520" i="148"/>
  <c r="D521" i="160"/>
  <c r="D205" i="148"/>
  <c r="D414" i="146"/>
  <c r="D486" i="146"/>
  <c r="D792" i="156"/>
  <c r="D967" i="150"/>
  <c r="D231" i="162"/>
  <c r="D828" i="154"/>
  <c r="D404" i="129"/>
  <c r="D703" i="154"/>
  <c r="D826" i="154"/>
  <c r="D9" i="162"/>
  <c r="D529" i="142"/>
  <c r="D487" i="162"/>
  <c r="D551" i="152"/>
  <c r="D208" i="154"/>
  <c r="D804" i="162"/>
  <c r="D582" i="158"/>
  <c r="D572" i="150"/>
  <c r="D537" i="162"/>
  <c r="D345" i="142"/>
  <c r="D553" i="148"/>
  <c r="D509" i="158"/>
  <c r="D508" i="142"/>
  <c r="D54" i="129"/>
  <c r="D679" i="156"/>
  <c r="D967" i="142"/>
  <c r="D312" i="148"/>
  <c r="D191" i="158"/>
  <c r="D666" i="148"/>
  <c r="D158" i="148"/>
  <c r="D578" i="146"/>
  <c r="D577" i="144"/>
  <c r="D637" i="156"/>
  <c r="D449" i="158"/>
  <c r="D142" i="144"/>
  <c r="D690" i="146"/>
  <c r="D512" i="148"/>
  <c r="D491" i="142"/>
  <c r="D434" i="162"/>
  <c r="H3" i="129"/>
  <c r="D923" i="156"/>
  <c r="D332" i="142"/>
  <c r="D658" i="144"/>
  <c r="D764" i="162"/>
  <c r="D372" i="158"/>
  <c r="D573" i="129"/>
  <c r="D811" i="129"/>
  <c r="D226" i="154"/>
  <c r="D21" i="154"/>
  <c r="D933" i="158"/>
  <c r="D789" i="144"/>
  <c r="D592" i="154"/>
  <c r="D424" i="162"/>
  <c r="D953" i="150"/>
  <c r="D170" i="160"/>
  <c r="D342" i="156"/>
  <c r="D49" i="146"/>
  <c r="D687" i="129"/>
  <c r="D644" i="148"/>
  <c r="D27" i="144"/>
  <c r="D977" i="162"/>
  <c r="D253" i="144"/>
  <c r="D875" i="150"/>
  <c r="D181" i="144"/>
  <c r="D919" i="156"/>
  <c r="D537" i="129"/>
  <c r="D712" i="156"/>
  <c r="D690" i="156"/>
  <c r="D309" i="160"/>
  <c r="D130" i="160"/>
  <c r="D948" i="150"/>
  <c r="N2" i="148"/>
  <c r="D795" i="156"/>
  <c r="D24" i="129"/>
  <c r="D279" i="152"/>
  <c r="D84" i="152"/>
  <c r="D109" i="154"/>
  <c r="D655" i="146"/>
  <c r="D994" i="154"/>
  <c r="D969" i="154"/>
  <c r="D679" i="144"/>
  <c r="L2" i="162"/>
  <c r="D835" i="152"/>
  <c r="D923" i="150"/>
  <c r="D331" i="156"/>
  <c r="D737" i="148"/>
  <c r="D796" i="152"/>
  <c r="D162" i="152"/>
  <c r="D872" i="158"/>
  <c r="D82" i="160"/>
  <c r="D350" i="162"/>
  <c r="D682" i="144"/>
  <c r="D659" i="129"/>
  <c r="D93" i="144"/>
  <c r="D521" i="152"/>
  <c r="D38" i="148"/>
  <c r="D833" i="150"/>
  <c r="D572" i="144"/>
  <c r="D852" i="142"/>
  <c r="D839" i="160"/>
  <c r="D130" i="146"/>
  <c r="D283" i="156"/>
  <c r="D169" i="158"/>
  <c r="D896" i="158"/>
  <c r="D957" i="156"/>
  <c r="D731" i="146"/>
  <c r="D31" i="144"/>
  <c r="D42" i="146"/>
  <c r="D81" i="162"/>
  <c r="D471" i="152"/>
  <c r="D210" i="144"/>
  <c r="D593" i="158"/>
  <c r="D98" i="162"/>
  <c r="D779" i="162"/>
  <c r="D918" i="162"/>
  <c r="D74" i="129"/>
  <c r="D142" i="148"/>
  <c r="D301" i="154"/>
  <c r="D458" i="160"/>
  <c r="D35" i="150"/>
  <c r="D875" i="144"/>
  <c r="D568" i="152"/>
  <c r="D204" i="156"/>
  <c r="D246" i="129"/>
  <c r="D450" i="156"/>
  <c r="D835" i="154"/>
  <c r="D45" i="144"/>
  <c r="D867" i="162"/>
  <c r="D939" i="146"/>
  <c r="D26" i="152"/>
  <c r="D906" i="129"/>
  <c r="M2" i="129"/>
  <c r="D824" i="129"/>
  <c r="D862" i="144"/>
  <c r="D447" i="162"/>
  <c r="D751" i="142"/>
  <c r="D340" i="129"/>
  <c r="D100" i="129"/>
  <c r="D546" i="160"/>
  <c r="D97" i="160"/>
  <c r="D846" i="152"/>
  <c r="D39" i="144"/>
  <c r="D928" i="146"/>
  <c r="D410" i="142"/>
  <c r="D575" i="146"/>
  <c r="D251" i="158"/>
  <c r="D178" i="156"/>
  <c r="D563" i="152"/>
  <c r="D612" i="148"/>
  <c r="D444" i="154"/>
  <c r="D351" i="160"/>
  <c r="D902" i="129"/>
  <c r="D671" i="152"/>
  <c r="D975" i="154"/>
  <c r="D46" i="162"/>
  <c r="D487" i="152"/>
  <c r="D539" i="162"/>
  <c r="D40" i="154"/>
  <c r="D556" i="152"/>
  <c r="D442" i="162"/>
  <c r="D698" i="162"/>
  <c r="D122" i="160"/>
  <c r="D242" i="129"/>
  <c r="D979" i="158"/>
  <c r="D490" i="142"/>
  <c r="D313" i="150"/>
  <c r="D630" i="129"/>
  <c r="D383" i="156"/>
  <c r="D722" i="150"/>
  <c r="D412" i="150"/>
  <c r="D885" i="144"/>
  <c r="D820" i="148"/>
  <c r="D606" i="129"/>
  <c r="D721" i="144"/>
  <c r="D840" i="162"/>
  <c r="D605" i="144"/>
  <c r="D501" i="144"/>
  <c r="D644" i="146"/>
  <c r="D609" i="162"/>
  <c r="D643" i="129"/>
  <c r="D299" i="150"/>
  <c r="D731" i="160"/>
  <c r="D94" i="156"/>
  <c r="D719" i="152"/>
  <c r="D633" i="154"/>
  <c r="D199" i="156"/>
  <c r="D291" i="162"/>
  <c r="D963" i="162"/>
  <c r="D378" i="162"/>
  <c r="D89" i="150"/>
  <c r="D433" i="146"/>
  <c r="D218" i="129"/>
  <c r="D946" i="146"/>
  <c r="D668" i="162"/>
  <c r="D526" i="150"/>
  <c r="D237" i="150"/>
  <c r="D108" i="162"/>
  <c r="D656" i="156"/>
  <c r="D199" i="154"/>
  <c r="D389" i="160"/>
  <c r="D459" i="144"/>
  <c r="D148" i="162"/>
  <c r="D738" i="156"/>
  <c r="D193" i="150"/>
  <c r="D236" i="146"/>
  <c r="D332" i="154"/>
  <c r="D728" i="146"/>
  <c r="D931" i="156"/>
  <c r="D732" i="146"/>
  <c r="D486" i="158"/>
  <c r="D792" i="160"/>
  <c r="K2" i="150"/>
  <c r="D20" i="148"/>
  <c r="D33" i="152"/>
  <c r="D378" i="154"/>
  <c r="F2" i="148"/>
  <c r="D829" i="146"/>
  <c r="D497" i="150"/>
  <c r="D613" i="152"/>
  <c r="D233" i="150"/>
  <c r="D93" i="154"/>
  <c r="D283" i="144"/>
  <c r="D344" i="142"/>
  <c r="D955" i="129"/>
  <c r="D996" i="144"/>
  <c r="D436" i="156"/>
  <c r="E3" i="156"/>
  <c r="D484" i="142"/>
  <c r="D723" i="129"/>
  <c r="H3" i="150"/>
  <c r="D400" i="158"/>
  <c r="D898" i="156"/>
  <c r="D308" i="156"/>
  <c r="D612" i="154"/>
  <c r="D192" i="152"/>
  <c r="D484" i="152"/>
  <c r="D794" i="148"/>
  <c r="D990" i="162"/>
  <c r="D892" i="156"/>
  <c r="D442" i="148"/>
  <c r="D698" i="142"/>
  <c r="D534" i="158"/>
  <c r="D572" i="142"/>
  <c r="D481" i="146"/>
  <c r="D857" i="158"/>
  <c r="D334" i="158"/>
  <c r="D520" i="142"/>
  <c r="D425" i="162"/>
  <c r="D318" i="154"/>
  <c r="D318" i="150"/>
  <c r="D173" i="156"/>
  <c r="D70" i="146"/>
  <c r="D970" i="154"/>
  <c r="D793" i="129"/>
  <c r="D662" i="129"/>
  <c r="D163" i="150"/>
  <c r="D135" i="156"/>
  <c r="D295" i="144"/>
  <c r="D960" i="150"/>
  <c r="D890" i="146"/>
  <c r="D206" i="148"/>
  <c r="D775" i="150"/>
  <c r="D345" i="158"/>
  <c r="D662" i="144"/>
  <c r="D351" i="156"/>
  <c r="D157" i="142"/>
  <c r="D414" i="154"/>
  <c r="D890" i="152"/>
  <c r="D177" i="148"/>
  <c r="D25" i="154"/>
  <c r="D294" i="154"/>
  <c r="D48" i="146"/>
  <c r="D883" i="162"/>
  <c r="D183" i="152"/>
  <c r="D950" i="150"/>
  <c r="D844" i="162"/>
  <c r="D100" i="154"/>
  <c r="D288" i="156"/>
  <c r="D852" i="148"/>
  <c r="D408" i="150"/>
  <c r="M2" i="160"/>
  <c r="D750" i="146"/>
  <c r="D364" i="154"/>
  <c r="J2" i="129"/>
  <c r="D996" i="158"/>
  <c r="D569" i="150"/>
  <c r="D754" i="162"/>
  <c r="D136" i="156"/>
  <c r="D849" i="150"/>
  <c r="D249" i="154"/>
  <c r="D611" i="144"/>
  <c r="D373" i="144"/>
  <c r="D394" i="144"/>
  <c r="D16" i="158"/>
  <c r="D442" i="156"/>
  <c r="D560" i="148"/>
  <c r="D299" i="142"/>
  <c r="D504" i="150"/>
  <c r="D470" i="154"/>
  <c r="D510" i="148"/>
  <c r="D994" i="129"/>
  <c r="D738" i="146"/>
  <c r="D577" i="154"/>
  <c r="D443" i="156"/>
  <c r="D46" i="154"/>
  <c r="D513" i="158"/>
  <c r="D154" i="142"/>
  <c r="D752" i="158"/>
  <c r="D605" i="154"/>
  <c r="D991" i="142"/>
  <c r="D382" i="144"/>
  <c r="D375" i="150"/>
  <c r="D189" i="142"/>
  <c r="D932" i="148"/>
  <c r="D51" i="162"/>
  <c r="D623" i="156"/>
  <c r="D275" i="156"/>
  <c r="D187" i="162"/>
  <c r="D773" i="154"/>
  <c r="D684" i="152"/>
  <c r="D288" i="160"/>
  <c r="D204" i="150"/>
  <c r="D638" i="156"/>
  <c r="D449" i="156"/>
  <c r="D327" i="152"/>
  <c r="D228" i="144"/>
  <c r="D818" i="142"/>
  <c r="D800" i="158"/>
  <c r="D496" i="162"/>
  <c r="D884" i="148"/>
  <c r="D361" i="152"/>
  <c r="D540" i="142"/>
  <c r="D64" i="150"/>
  <c r="D362" i="129"/>
  <c r="D412" i="129"/>
  <c r="D226" i="162"/>
  <c r="D281" i="129"/>
  <c r="D440" i="154"/>
  <c r="D39" i="150"/>
  <c r="D976" i="150"/>
  <c r="D479" i="129"/>
  <c r="D562" i="156"/>
  <c r="D567" i="129"/>
  <c r="D320" i="150"/>
  <c r="D852" i="154"/>
  <c r="D780" i="158"/>
  <c r="D778" i="129"/>
  <c r="D225" i="154"/>
  <c r="D119" i="152"/>
  <c r="D202" i="156"/>
  <c r="D701" i="146"/>
  <c r="D497" i="144"/>
  <c r="D515" i="148"/>
  <c r="D497" i="162"/>
  <c r="D142" i="146"/>
  <c r="D284" i="152"/>
  <c r="D42" i="129"/>
  <c r="D37" i="150"/>
  <c r="D672" i="142"/>
  <c r="D499" i="152"/>
  <c r="D109" i="152"/>
  <c r="D626" i="156"/>
  <c r="D973" i="160"/>
  <c r="D211" i="129"/>
  <c r="D552" i="162"/>
  <c r="D749" i="160"/>
  <c r="D244" i="162"/>
  <c r="D492" i="146"/>
  <c r="D80" i="146"/>
  <c r="D555" i="162"/>
  <c r="D735" i="162"/>
  <c r="D787" i="160"/>
  <c r="D135" i="158"/>
  <c r="D289" i="162"/>
  <c r="D165" i="148"/>
  <c r="D75" i="146"/>
  <c r="D538" i="148"/>
  <c r="D15" i="160"/>
  <c r="D790" i="160"/>
  <c r="D718" i="154"/>
  <c r="D600" i="150"/>
  <c r="D310" i="142"/>
  <c r="D729" i="150"/>
  <c r="D559" i="154"/>
  <c r="D160" i="162"/>
  <c r="D470" i="152"/>
  <c r="D365" i="142"/>
  <c r="D814" i="129"/>
  <c r="D564" i="162"/>
  <c r="D491" i="150"/>
  <c r="D27" i="146"/>
  <c r="D386" i="148"/>
  <c r="D531" i="154"/>
  <c r="D334" i="156"/>
  <c r="D400" i="154"/>
  <c r="D427" i="146"/>
  <c r="D437" i="129"/>
  <c r="D219" i="129"/>
  <c r="D528" i="160"/>
  <c r="D135" i="142"/>
  <c r="D475" i="146"/>
  <c r="D123" i="144"/>
  <c r="D15" i="146"/>
  <c r="D92" i="154"/>
  <c r="D861" i="144"/>
  <c r="D380" i="150"/>
  <c r="D712" i="142"/>
  <c r="D504" i="160"/>
  <c r="D184" i="154"/>
  <c r="D873" i="146"/>
  <c r="D435" i="148"/>
  <c r="D115" i="158"/>
  <c r="D673" i="129"/>
  <c r="D662" i="160"/>
  <c r="D157" i="146"/>
  <c r="D832" i="158"/>
  <c r="D460" i="158"/>
  <c r="D907" i="129"/>
  <c r="D520" i="154"/>
  <c r="D174" i="150"/>
  <c r="D651" i="154"/>
  <c r="D663" i="150"/>
  <c r="D283" i="162"/>
  <c r="D335" i="152"/>
  <c r="D907" i="152"/>
  <c r="D994" i="160"/>
  <c r="D377" i="156"/>
  <c r="D828" i="148"/>
  <c r="D680" i="152"/>
  <c r="D32" i="154"/>
  <c r="D666" i="142"/>
  <c r="D887" i="162"/>
  <c r="D510" i="152"/>
  <c r="D534" i="129"/>
  <c r="D653" i="152"/>
  <c r="D73" i="152"/>
  <c r="D768" i="160"/>
  <c r="D267" i="160"/>
  <c r="D504" i="142"/>
  <c r="D831" i="144"/>
  <c r="D671" i="148"/>
  <c r="D405" i="162"/>
  <c r="D159" i="162"/>
  <c r="D216" i="160"/>
  <c r="D694" i="158"/>
  <c r="D247" i="154"/>
  <c r="D513" i="144"/>
  <c r="D539" i="129"/>
  <c r="D847" i="148"/>
  <c r="D343" i="142"/>
  <c r="D27" i="129"/>
  <c r="C8" i="162"/>
  <c r="D12" i="156"/>
  <c r="D822" i="152"/>
  <c r="D605" i="129"/>
  <c r="D406" i="150"/>
  <c r="D677" i="158"/>
  <c r="D256" i="154"/>
  <c r="D448" i="150"/>
  <c r="D903" i="144"/>
  <c r="D86" i="156"/>
  <c r="D378" i="148"/>
  <c r="D707" i="144"/>
  <c r="D361" i="148"/>
  <c r="D833" i="158"/>
  <c r="D391" i="158"/>
  <c r="D14" i="152"/>
  <c r="D394" i="162"/>
  <c r="D803" i="160"/>
  <c r="D815" i="152"/>
  <c r="D778" i="150"/>
  <c r="D25" i="152"/>
  <c r="D358" i="160"/>
  <c r="D160" i="150"/>
  <c r="D96" i="152"/>
  <c r="D904" i="160"/>
  <c r="D807" i="156"/>
  <c r="D990" i="158"/>
  <c r="D497" i="129"/>
  <c r="D942" i="162"/>
  <c r="D272" i="154"/>
  <c r="D429" i="142"/>
  <c r="D300" i="152"/>
  <c r="D196" i="158"/>
  <c r="D20" i="152"/>
  <c r="D50" i="144"/>
  <c r="D54" i="142"/>
  <c r="D847" i="154"/>
  <c r="D369" i="162"/>
  <c r="D206" i="150"/>
  <c r="D546" i="142"/>
  <c r="D339" i="154"/>
  <c r="D142" i="158"/>
  <c r="D997" i="158"/>
  <c r="D176" i="144"/>
  <c r="D565" i="158"/>
  <c r="D85" i="152"/>
  <c r="D617" i="129"/>
  <c r="D778" i="152"/>
  <c r="D804" i="158"/>
  <c r="D944" i="129"/>
  <c r="D653" i="158"/>
  <c r="D107" i="129"/>
  <c r="D701" i="154"/>
  <c r="D809" i="158"/>
  <c r="D12" i="162"/>
  <c r="D796" i="129"/>
  <c r="D735" i="160"/>
  <c r="D296" i="129"/>
  <c r="G2" i="150"/>
  <c r="D642" i="154"/>
  <c r="D647" i="148"/>
  <c r="D594" i="146"/>
  <c r="D121" i="146"/>
  <c r="D726" i="158"/>
  <c r="D903" i="160"/>
  <c r="D945" i="152"/>
  <c r="D935" i="148"/>
  <c r="D125" i="148"/>
  <c r="D817" i="150"/>
  <c r="D982" i="156"/>
  <c r="D508" i="152"/>
  <c r="D865" i="152"/>
  <c r="D531" i="142"/>
  <c r="D256" i="129"/>
  <c r="D353" i="150"/>
  <c r="D55" i="154"/>
  <c r="D726" i="160"/>
  <c r="D708" i="150"/>
  <c r="D915" i="129"/>
  <c r="D958" i="158"/>
  <c r="D380" i="144"/>
  <c r="D815" i="146"/>
  <c r="D789" i="156"/>
  <c r="D507" i="148"/>
  <c r="D421" i="156"/>
  <c r="D212" i="162"/>
  <c r="D549" i="156"/>
  <c r="D726" i="156"/>
  <c r="D101" i="148"/>
  <c r="D193" i="144"/>
  <c r="D216" i="152"/>
  <c r="D917" i="142"/>
  <c r="D642" i="144"/>
  <c r="D343" i="150"/>
  <c r="D902" i="144"/>
  <c r="D357" i="158"/>
  <c r="D157" i="160"/>
  <c r="D223" i="129"/>
  <c r="D166" i="158"/>
  <c r="D688" i="146"/>
  <c r="D503" i="144"/>
  <c r="D895" i="156"/>
  <c r="D379" i="152"/>
  <c r="D483" i="142"/>
  <c r="D263" i="162"/>
  <c r="D49" i="160"/>
  <c r="D252" i="152"/>
  <c r="D627" i="152"/>
  <c r="D214" i="129"/>
  <c r="D983" i="160"/>
  <c r="D45" i="162"/>
  <c r="L2" i="158"/>
  <c r="D773" i="156"/>
  <c r="D980" i="162"/>
  <c r="D805" i="152"/>
  <c r="D993" i="146"/>
  <c r="D714" i="146"/>
  <c r="D863" i="158"/>
  <c r="D168" i="150"/>
  <c r="D398" i="156"/>
  <c r="D241" i="154"/>
  <c r="D523" i="146"/>
  <c r="D689" i="158"/>
  <c r="D508" i="158"/>
  <c r="D673" i="150"/>
  <c r="D576" i="129"/>
  <c r="D45" i="129"/>
  <c r="D457" i="156"/>
  <c r="D593" i="150"/>
  <c r="D336" i="148"/>
  <c r="D679" i="154"/>
  <c r="D890" i="156"/>
  <c r="D533" i="154"/>
  <c r="D464" i="129"/>
  <c r="D215" i="142"/>
  <c r="D395" i="154"/>
  <c r="D431" i="146"/>
  <c r="D593" i="146"/>
  <c r="D149" i="148"/>
  <c r="D346" i="160"/>
  <c r="D766" i="146"/>
  <c r="D926" i="142"/>
  <c r="D480" i="150"/>
  <c r="D566" i="152"/>
  <c r="D806" i="162"/>
  <c r="D871" i="146"/>
  <c r="D463" i="148"/>
  <c r="D370" i="156"/>
  <c r="D585" i="148"/>
  <c r="D343" i="154"/>
  <c r="N2" i="162"/>
  <c r="D60" i="162"/>
  <c r="D312" i="154"/>
  <c r="D232" i="150"/>
  <c r="D956" i="156"/>
  <c r="D381" i="142"/>
  <c r="D463" i="129"/>
  <c r="D699" i="148"/>
  <c r="D586" i="152"/>
  <c r="D393" i="160"/>
  <c r="D260" i="148"/>
  <c r="D351" i="148"/>
  <c r="D84" i="156"/>
  <c r="D737" i="156"/>
  <c r="D829" i="142"/>
  <c r="D174" i="144"/>
  <c r="D233" i="144"/>
  <c r="D617" i="152"/>
  <c r="D164" i="142"/>
  <c r="D656" i="150"/>
  <c r="D936" i="154"/>
  <c r="D878" i="148"/>
  <c r="D341" i="154"/>
  <c r="D84" i="160"/>
  <c r="D661" i="154"/>
  <c r="D920" i="160"/>
  <c r="D503" i="156"/>
  <c r="D140" i="146"/>
  <c r="D64" i="152"/>
  <c r="D561" i="129"/>
  <c r="D145" i="146"/>
  <c r="D214" i="152"/>
  <c r="D455" i="154"/>
  <c r="D980" i="154"/>
  <c r="D604" i="154"/>
  <c r="D725" i="156"/>
  <c r="D251" i="156"/>
  <c r="D799" i="160"/>
  <c r="D616" i="158"/>
  <c r="D39" i="162"/>
  <c r="D327" i="158"/>
  <c r="D494" i="142"/>
  <c r="D268" i="152"/>
  <c r="D121" i="144"/>
  <c r="D824" i="152"/>
  <c r="D458" i="148"/>
  <c r="D993" i="154"/>
  <c r="D92" i="146"/>
  <c r="D600" i="154"/>
  <c r="D548" i="148"/>
  <c r="D477" i="142"/>
  <c r="D493" i="146"/>
  <c r="D874" i="129"/>
  <c r="D476" i="154"/>
  <c r="D685" i="154"/>
  <c r="D899" i="158"/>
  <c r="D607" i="156"/>
  <c r="D631" i="160"/>
  <c r="D55" i="129"/>
  <c r="D319" i="142"/>
  <c r="D600" i="162"/>
  <c r="D815" i="160"/>
  <c r="D703" i="129"/>
  <c r="D569" i="152"/>
  <c r="D709" i="156"/>
  <c r="D363" i="160"/>
  <c r="D242" i="156"/>
  <c r="D820" i="154"/>
  <c r="D228" i="150"/>
  <c r="D612" i="160"/>
  <c r="D733" i="160"/>
  <c r="D955" i="150"/>
  <c r="D754" i="148"/>
  <c r="D235" i="158"/>
  <c r="D710" i="148"/>
  <c r="D415" i="152"/>
  <c r="D197" i="152"/>
  <c r="D698" i="152"/>
  <c r="D747" i="148"/>
  <c r="D874" i="150"/>
  <c r="D265" i="154"/>
  <c r="D309" i="154"/>
  <c r="D409" i="150"/>
  <c r="D229" i="160"/>
  <c r="D994" i="144"/>
  <c r="D858" i="162"/>
  <c r="D364" i="156"/>
  <c r="D877" i="129"/>
  <c r="D87" i="162"/>
  <c r="D156" i="144"/>
  <c r="D532" i="146"/>
  <c r="D647" i="150"/>
  <c r="D501" i="160"/>
  <c r="D314" i="146"/>
  <c r="D271" i="148"/>
  <c r="D408" i="152"/>
  <c r="D278" i="162"/>
  <c r="D516" i="144"/>
  <c r="D193" i="152"/>
  <c r="D794" i="160"/>
  <c r="D940" i="156"/>
  <c r="D511" i="152"/>
  <c r="D201" i="148"/>
  <c r="D303" i="154"/>
  <c r="D477" i="146"/>
  <c r="D991" i="129"/>
  <c r="D765" i="154"/>
  <c r="D609" i="146"/>
  <c r="D719" i="156"/>
  <c r="D971" i="158"/>
  <c r="D800" i="146"/>
  <c r="D805" i="156"/>
  <c r="D255" i="154"/>
  <c r="D186" i="129"/>
  <c r="D527" i="148"/>
  <c r="D760" i="156"/>
  <c r="D283" i="160"/>
  <c r="D911" i="156"/>
  <c r="D785" i="150"/>
  <c r="D975" i="150"/>
  <c r="D77" i="158"/>
  <c r="D25" i="144"/>
  <c r="D674" i="152"/>
  <c r="D827" i="129"/>
  <c r="D793" i="142"/>
  <c r="D398" i="158"/>
  <c r="G2" i="154"/>
  <c r="D199" i="144"/>
  <c r="D220" i="154"/>
  <c r="D596" i="154"/>
  <c r="D792" i="129"/>
  <c r="D201" i="146"/>
  <c r="D133" i="162"/>
  <c r="D48" i="142"/>
  <c r="D200" i="154"/>
  <c r="D699" i="144"/>
  <c r="D833" i="148"/>
  <c r="D904" i="150"/>
  <c r="D705" i="160"/>
  <c r="D236" i="160"/>
  <c r="D11" i="129"/>
  <c r="D496" i="152"/>
  <c r="E2" i="146"/>
  <c r="D851" i="144"/>
  <c r="D527" i="146"/>
  <c r="D179" i="162"/>
  <c r="D296" i="156"/>
  <c r="D969" i="146"/>
  <c r="D96" i="154"/>
  <c r="D259" i="142"/>
  <c r="D77" i="144"/>
  <c r="D553" i="150"/>
  <c r="D858" i="154"/>
  <c r="D777" i="152"/>
  <c r="D551" i="150"/>
  <c r="D82" i="156"/>
  <c r="D245" i="144"/>
  <c r="D608" i="162"/>
  <c r="D576" i="146"/>
  <c r="D330" i="148"/>
  <c r="D954" i="148"/>
  <c r="D526" i="158"/>
  <c r="D629" i="129"/>
  <c r="D495" i="162"/>
  <c r="D69" i="156"/>
  <c r="D879" i="160"/>
  <c r="D335" i="154"/>
  <c r="D186" i="148"/>
  <c r="D622" i="154"/>
  <c r="D22" i="148"/>
  <c r="D647" i="142"/>
  <c r="D286" i="150"/>
  <c r="D312" i="160"/>
  <c r="D696" i="154"/>
  <c r="D236" i="152"/>
  <c r="D302" i="160"/>
  <c r="D495" i="148"/>
  <c r="D748" i="162"/>
  <c r="D56" i="146"/>
  <c r="D926" i="129"/>
  <c r="D224" i="148"/>
  <c r="D641" i="162"/>
  <c r="D969" i="160"/>
  <c r="D176" i="154"/>
  <c r="D597" i="150"/>
  <c r="D839" i="146"/>
  <c r="D147" i="142"/>
  <c r="D961" i="146"/>
  <c r="D960" i="148"/>
  <c r="D42" i="148"/>
  <c r="D714" i="148"/>
  <c r="D584" i="160"/>
  <c r="D234" i="146"/>
  <c r="D317" i="148"/>
  <c r="D786" i="144"/>
  <c r="D937" i="129"/>
  <c r="D960" i="156"/>
  <c r="D854" i="144"/>
  <c r="D455" i="156"/>
  <c r="D610" i="129"/>
  <c r="D394" i="154"/>
  <c r="D118" i="152"/>
  <c r="D708" i="148"/>
  <c r="D133" i="152"/>
  <c r="D267" i="142"/>
  <c r="D791" i="142"/>
  <c r="D730" i="156"/>
  <c r="D328" i="142"/>
  <c r="D833" i="154"/>
  <c r="D936" i="160"/>
  <c r="D784" i="160"/>
  <c r="D896" i="129"/>
  <c r="D844" i="150"/>
  <c r="D837" i="160"/>
  <c r="D563" i="158"/>
  <c r="D61" i="162"/>
  <c r="D846" i="158"/>
  <c r="D94" i="144"/>
  <c r="D360" i="142"/>
  <c r="D735" i="152"/>
  <c r="D946" i="162"/>
  <c r="D555" i="154"/>
  <c r="D878" i="152"/>
  <c r="D972" i="156"/>
  <c r="D876" i="158"/>
  <c r="D888" i="152"/>
  <c r="D447" i="150"/>
  <c r="D997" i="162"/>
  <c r="D218" i="148"/>
  <c r="D935" i="160"/>
  <c r="D380" i="158"/>
  <c r="D17" i="144"/>
  <c r="D570" i="154"/>
  <c r="D159" i="129"/>
  <c r="D560" i="144"/>
  <c r="D122" i="148"/>
  <c r="D245" i="146"/>
  <c r="D407" i="158"/>
  <c r="D795" i="129"/>
  <c r="D435" i="152"/>
  <c r="D561" i="160"/>
  <c r="D118" i="150"/>
  <c r="D796" i="148"/>
  <c r="D649" i="152"/>
  <c r="D791" i="162"/>
  <c r="D984" i="158"/>
  <c r="D908" i="129"/>
  <c r="D550" i="150"/>
  <c r="D978" i="148"/>
  <c r="D39" i="129"/>
  <c r="D492" i="142"/>
  <c r="D146" i="158"/>
  <c r="D612" i="150"/>
  <c r="D687" i="142"/>
  <c r="D151" i="158"/>
  <c r="D782" i="148"/>
  <c r="D727" i="142"/>
  <c r="D819" i="160"/>
  <c r="D594" i="156"/>
  <c r="D445" i="162"/>
  <c r="D346" i="152"/>
  <c r="D164" i="152"/>
  <c r="D153" i="150"/>
  <c r="D755" i="146"/>
  <c r="D224" i="160"/>
  <c r="D39" i="152"/>
  <c r="D363" i="144"/>
  <c r="D514" i="160"/>
  <c r="D876" i="156"/>
  <c r="D259" i="160"/>
  <c r="D30" i="144"/>
  <c r="D759" i="144"/>
  <c r="D775" i="146"/>
  <c r="D627" i="148"/>
  <c r="D228" i="154"/>
  <c r="D814" i="150"/>
  <c r="D93" i="160"/>
  <c r="D172" i="156"/>
  <c r="D908" i="142"/>
  <c r="D745" i="129"/>
  <c r="D354" i="142"/>
  <c r="D189" i="150"/>
  <c r="D213" i="162"/>
  <c r="D666" i="144"/>
  <c r="D52" i="158"/>
  <c r="D273" i="154"/>
  <c r="D773" i="152"/>
  <c r="D128" i="142"/>
  <c r="D53" i="158"/>
  <c r="D773" i="142"/>
  <c r="D265" i="156"/>
  <c r="D753" i="144"/>
  <c r="D660" i="154"/>
  <c r="L2" i="146"/>
  <c r="D779" i="160"/>
  <c r="D548" i="154"/>
  <c r="D837" i="148"/>
  <c r="D797" i="154"/>
  <c r="D326" i="144"/>
  <c r="D50" i="152"/>
  <c r="D144" i="146"/>
  <c r="D379" i="162"/>
  <c r="D440" i="146"/>
  <c r="D283" i="158"/>
  <c r="D645" i="160"/>
  <c r="D139" i="129"/>
  <c r="D663" i="156"/>
  <c r="D834" i="146"/>
  <c r="D769" i="142"/>
  <c r="D433" i="142"/>
  <c r="D462" i="160"/>
  <c r="D582" i="148"/>
  <c r="D909" i="142"/>
  <c r="D373" i="142"/>
  <c r="D662" i="154"/>
  <c r="D895" i="150"/>
  <c r="D949" i="158"/>
  <c r="D24" i="144"/>
  <c r="D272" i="158"/>
  <c r="D875" i="142"/>
  <c r="D291" i="146"/>
  <c r="D188" i="148"/>
  <c r="D103" i="154"/>
  <c r="D780" i="142"/>
  <c r="D947" i="152"/>
  <c r="D879" i="129"/>
  <c r="D342" i="152"/>
  <c r="D113" i="129"/>
  <c r="D105" i="148"/>
  <c r="D527" i="156"/>
  <c r="D697" i="146"/>
  <c r="D562" i="160"/>
  <c r="D723" i="156"/>
  <c r="D258" i="156"/>
  <c r="D438" i="146"/>
  <c r="D136" i="154"/>
  <c r="D966" i="150"/>
  <c r="D613" i="148"/>
  <c r="D485" i="158"/>
  <c r="D904" i="144"/>
  <c r="D581" i="150"/>
  <c r="D966" i="156"/>
  <c r="D813" i="148"/>
  <c r="D897" i="158"/>
  <c r="D338" i="156"/>
  <c r="D451" i="150"/>
  <c r="D50" i="162"/>
  <c r="D703" i="152"/>
  <c r="D461" i="148"/>
  <c r="D770" i="158"/>
  <c r="D36" i="144"/>
  <c r="D226" i="142"/>
  <c r="D71" i="152"/>
  <c r="D614" i="154"/>
  <c r="D303" i="152"/>
  <c r="D814" i="160"/>
  <c r="D942" i="148"/>
  <c r="D567" i="162"/>
  <c r="D246" i="148"/>
  <c r="D916" i="129"/>
  <c r="D905" i="150"/>
  <c r="D966" i="154"/>
  <c r="D191" i="156"/>
  <c r="D789" i="142"/>
  <c r="D428" i="146"/>
  <c r="D984" i="150"/>
  <c r="D574" i="142"/>
  <c r="D531" i="144"/>
  <c r="D585" i="150"/>
  <c r="D806" i="154"/>
  <c r="L2" i="160"/>
  <c r="D459" i="129"/>
  <c r="D224" i="144"/>
  <c r="D253" i="154"/>
  <c r="D286" i="154"/>
  <c r="D341" i="146"/>
  <c r="D134" i="154"/>
  <c r="D412" i="156"/>
  <c r="D253" i="148"/>
  <c r="E2" i="129"/>
  <c r="D123" i="160"/>
  <c r="D675" i="146"/>
  <c r="D259" i="146"/>
  <c r="D985" i="146"/>
  <c r="D598" i="144"/>
  <c r="D437" i="142"/>
  <c r="D487" i="146"/>
  <c r="D122" i="142"/>
  <c r="D275" i="150"/>
  <c r="D366" i="144"/>
  <c r="D209" i="142"/>
  <c r="D944" i="158"/>
  <c r="D274" i="158"/>
  <c r="D541" i="162"/>
  <c r="D795" i="154"/>
  <c r="D767" i="152"/>
  <c r="D934" i="129"/>
  <c r="D125" i="152"/>
  <c r="D335" i="150"/>
  <c r="D60" i="142"/>
  <c r="D779" i="146"/>
  <c r="D150" i="154"/>
  <c r="D91" i="148"/>
  <c r="D205" i="162"/>
  <c r="D905" i="142"/>
  <c r="D796" i="142"/>
  <c r="D272" i="152"/>
  <c r="D719" i="158"/>
  <c r="D447" i="142"/>
  <c r="D10" i="162"/>
  <c r="D568" i="160"/>
  <c r="D94" i="146"/>
  <c r="D108" i="152"/>
  <c r="D400" i="162"/>
  <c r="D76" i="156"/>
  <c r="D45" i="142"/>
  <c r="D269" i="162"/>
  <c r="D919" i="158"/>
  <c r="D30" i="129"/>
  <c r="D635" i="148"/>
  <c r="D693" i="162"/>
  <c r="D497" i="158"/>
  <c r="D95" i="154"/>
  <c r="D137" i="154"/>
  <c r="D350" i="129"/>
  <c r="D307" i="154"/>
  <c r="D718" i="158"/>
  <c r="D217" i="150"/>
  <c r="D765" i="152"/>
  <c r="D139" i="162"/>
  <c r="D688" i="150"/>
  <c r="D946" i="144"/>
  <c r="D821" i="146"/>
  <c r="D361" i="154"/>
  <c r="D923" i="148"/>
  <c r="D161" i="152"/>
  <c r="D541" i="152"/>
  <c r="D143" i="158"/>
  <c r="D933" i="150"/>
  <c r="D757" i="152"/>
  <c r="D834" i="154"/>
  <c r="D801" i="146"/>
  <c r="D236" i="154"/>
  <c r="D324" i="162"/>
  <c r="D200" i="148"/>
  <c r="D150" i="148"/>
  <c r="D358" i="146"/>
  <c r="D167" i="146"/>
  <c r="D367" i="148"/>
  <c r="D494" i="160"/>
  <c r="D847" i="142"/>
  <c r="D808" i="154"/>
  <c r="D883" i="154"/>
  <c r="D107" i="158"/>
  <c r="D647" i="144"/>
  <c r="D380" i="148"/>
  <c r="D971" i="162"/>
  <c r="D202" i="158"/>
  <c r="D352" i="148"/>
  <c r="D335" i="148"/>
  <c r="D905" i="160"/>
  <c r="D203" i="158"/>
  <c r="D58" i="152"/>
  <c r="D798" i="142"/>
  <c r="D852" i="158"/>
  <c r="D212" i="156"/>
  <c r="D215" i="158"/>
  <c r="D911" i="146"/>
  <c r="D67" i="142"/>
  <c r="D223" i="146"/>
  <c r="D209" i="150"/>
  <c r="D239" i="154"/>
  <c r="D987" i="152"/>
  <c r="D867" i="150"/>
  <c r="D441" i="150"/>
  <c r="D211" i="162"/>
  <c r="D14" i="148"/>
  <c r="D84" i="142"/>
  <c r="D574" i="150"/>
  <c r="D11" i="142"/>
  <c r="D375" i="146"/>
  <c r="D673" i="148"/>
  <c r="D797" i="150"/>
  <c r="D237" i="156"/>
  <c r="D261" i="158"/>
  <c r="D115" i="154"/>
  <c r="D669" i="158"/>
  <c r="D359" i="154"/>
  <c r="H3" i="158"/>
  <c r="D68" i="158"/>
  <c r="D49" i="142"/>
  <c r="D206" i="158"/>
  <c r="D882" i="142"/>
  <c r="D216" i="142"/>
  <c r="D389" i="142"/>
  <c r="D487" i="129"/>
  <c r="D225" i="144"/>
  <c r="D952" i="142"/>
  <c r="D751" i="160"/>
  <c r="D327" i="150"/>
  <c r="D387" i="156"/>
  <c r="D420" i="148"/>
  <c r="D208" i="156"/>
  <c r="D168" i="146"/>
  <c r="D864" i="144"/>
  <c r="D354" i="150"/>
  <c r="D362" i="142"/>
  <c r="D975" i="129"/>
  <c r="D561" i="154"/>
  <c r="D23" i="148"/>
  <c r="D195" i="154"/>
  <c r="D411" i="142"/>
  <c r="D231" i="160"/>
  <c r="D309" i="156"/>
  <c r="D611" i="156"/>
  <c r="D334" i="160"/>
  <c r="D228" i="152"/>
  <c r="D894" i="160"/>
  <c r="D978" i="142"/>
  <c r="D490" i="150"/>
  <c r="D698" i="150"/>
  <c r="D997" i="150"/>
  <c r="D683" i="162"/>
  <c r="D518" i="148"/>
  <c r="D204" i="148"/>
  <c r="D537" i="158"/>
  <c r="D12" i="158"/>
  <c r="D934" i="162"/>
  <c r="D615" i="152"/>
  <c r="D574" i="154"/>
  <c r="D250" i="156"/>
  <c r="D672" i="156"/>
  <c r="D478" i="152"/>
  <c r="D884" i="129"/>
  <c r="D538" i="129"/>
  <c r="D519" i="148"/>
  <c r="D110" i="156"/>
  <c r="D324" i="150"/>
  <c r="D230" i="160"/>
  <c r="D872" i="144"/>
  <c r="D226" i="158"/>
  <c r="D784" i="144"/>
  <c r="D888" i="162"/>
  <c r="D196" i="162"/>
  <c r="D81" i="144"/>
  <c r="D474" i="129"/>
  <c r="D581" i="156"/>
  <c r="D295" i="152"/>
  <c r="D505" i="146"/>
  <c r="D591" i="156"/>
  <c r="D361" i="158"/>
  <c r="D832" i="148"/>
  <c r="D448" i="152"/>
  <c r="D871" i="144"/>
  <c r="D341" i="162"/>
  <c r="D457" i="146"/>
  <c r="D563" i="129"/>
  <c r="D634" i="144"/>
  <c r="D604" i="156"/>
  <c r="D671" i="160"/>
  <c r="D458" i="129"/>
  <c r="D800" i="142"/>
  <c r="D417" i="142"/>
  <c r="D769" i="158"/>
  <c r="D556" i="160"/>
  <c r="D324" i="160"/>
  <c r="D575" i="152"/>
  <c r="D197" i="160"/>
  <c r="D927" i="150"/>
  <c r="D645" i="154"/>
  <c r="D384" i="156"/>
  <c r="L2" i="150"/>
  <c r="D209" i="129"/>
  <c r="D693" i="156"/>
  <c r="D985" i="148"/>
  <c r="D912" i="152"/>
  <c r="D167" i="162"/>
  <c r="D840" i="129"/>
  <c r="D968" i="154"/>
  <c r="D708" i="162"/>
  <c r="D571" i="158"/>
  <c r="D241" i="150"/>
  <c r="D308" i="158"/>
  <c r="D373" i="152"/>
  <c r="D597" i="148"/>
  <c r="H2" i="129"/>
  <c r="D42" i="158"/>
  <c r="D621" i="144"/>
  <c r="D38" i="142"/>
  <c r="D909" i="162"/>
  <c r="D911" i="150"/>
  <c r="D59" i="129"/>
  <c r="D619" i="160"/>
  <c r="D439" i="162"/>
  <c r="D174" i="146"/>
  <c r="D133" i="144"/>
  <c r="D205" i="129"/>
  <c r="D43" i="150"/>
  <c r="D684" i="158"/>
  <c r="D498" i="129"/>
  <c r="D348" i="148"/>
  <c r="D571" i="160"/>
  <c r="D871" i="142"/>
  <c r="D275" i="142"/>
  <c r="D126" i="144"/>
  <c r="D201" i="152"/>
  <c r="D431" i="156"/>
  <c r="D100" i="160"/>
  <c r="D82" i="146"/>
  <c r="D50" i="146"/>
  <c r="D299" i="154"/>
  <c r="D751" i="156"/>
  <c r="D450" i="158"/>
  <c r="D820" i="158"/>
  <c r="D11" i="146"/>
  <c r="D480" i="142"/>
  <c r="D252" i="162"/>
  <c r="D106" i="148"/>
  <c r="D140" i="162"/>
  <c r="D148" i="158"/>
  <c r="D319" i="162"/>
  <c r="D249" i="142"/>
  <c r="D755" i="150"/>
  <c r="D530" i="144"/>
  <c r="D343" i="148"/>
  <c r="D422" i="142"/>
  <c r="D242" i="162"/>
  <c r="D275" i="158"/>
  <c r="D583" i="154"/>
  <c r="D218" i="146"/>
  <c r="D263" i="148"/>
  <c r="D899" i="146"/>
  <c r="D125" i="160"/>
  <c r="N2" i="146"/>
  <c r="G3" i="162"/>
  <c r="D983" i="146"/>
  <c r="D179" i="129"/>
  <c r="D287" i="154"/>
  <c r="D598" i="162"/>
  <c r="D88" i="152"/>
  <c r="D903" i="146"/>
  <c r="D10" i="144"/>
  <c r="D281" i="142"/>
  <c r="D875" i="162"/>
  <c r="D313" i="158"/>
  <c r="D671" i="154"/>
  <c r="D661" i="156"/>
  <c r="D512" i="142"/>
  <c r="D554" i="162"/>
  <c r="D302" i="154"/>
  <c r="D498" i="160"/>
  <c r="D566" i="160"/>
  <c r="D841" i="158"/>
  <c r="D168" i="129"/>
  <c r="D608" i="148"/>
  <c r="D834" i="150"/>
  <c r="D901" i="156"/>
  <c r="D156" i="152"/>
  <c r="D431" i="142"/>
  <c r="D9" i="146"/>
  <c r="D457" i="148"/>
  <c r="D299" i="158"/>
  <c r="H2" i="152"/>
  <c r="D663" i="158"/>
  <c r="D889" i="158"/>
  <c r="D640" i="156"/>
  <c r="D478" i="144"/>
  <c r="D111" i="154"/>
  <c r="D371" i="142"/>
  <c r="D53" i="129"/>
  <c r="D706" i="144"/>
  <c r="D917" i="158"/>
  <c r="D674" i="150"/>
  <c r="D162" i="150"/>
  <c r="D181" i="150"/>
  <c r="D333" i="150"/>
  <c r="D208" i="144"/>
  <c r="D834" i="158"/>
  <c r="D981" i="129"/>
  <c r="D724" i="142"/>
  <c r="D597" i="142"/>
  <c r="D357" i="150"/>
  <c r="F2" i="150"/>
  <c r="D350" i="150"/>
  <c r="D732" i="142"/>
  <c r="D143" i="146"/>
  <c r="D246" i="152"/>
  <c r="D440" i="152"/>
  <c r="D156" i="158"/>
  <c r="D873" i="144"/>
  <c r="D842" i="148"/>
  <c r="D993" i="152"/>
  <c r="D28" i="156"/>
  <c r="D541" i="148"/>
  <c r="D848" i="154"/>
  <c r="D106" i="142"/>
  <c r="D296" i="152"/>
  <c r="D598" i="142"/>
  <c r="D414" i="160"/>
  <c r="D371" i="162"/>
  <c r="D859" i="148"/>
  <c r="D579" i="150"/>
  <c r="D259" i="150"/>
  <c r="D294" i="162"/>
  <c r="D220" i="150"/>
  <c r="D688" i="148"/>
  <c r="D627" i="154"/>
  <c r="D993" i="158"/>
  <c r="D52" i="154"/>
  <c r="D77" i="162"/>
  <c r="D27" i="158"/>
  <c r="D675" i="142"/>
  <c r="D728" i="158"/>
  <c r="D50" i="129"/>
  <c r="D942" i="152"/>
  <c r="D951" i="142"/>
  <c r="M2" i="156"/>
  <c r="D88" i="142"/>
  <c r="D415" i="146"/>
  <c r="D262" i="152"/>
  <c r="D765" i="142"/>
  <c r="D924" i="154"/>
  <c r="D226" i="146"/>
  <c r="D134" i="142"/>
  <c r="D99" i="144"/>
  <c r="D802" i="150"/>
  <c r="D248" i="158"/>
  <c r="D929" i="162"/>
  <c r="D487" i="144"/>
  <c r="D419" i="144"/>
  <c r="D654" i="156"/>
  <c r="D505" i="144"/>
  <c r="D255" i="162"/>
  <c r="D42" i="150"/>
  <c r="D388" i="144"/>
  <c r="D691" i="156"/>
  <c r="D738" i="162"/>
  <c r="D193" i="160"/>
  <c r="D175" i="156"/>
  <c r="D91" i="154"/>
  <c r="D535" i="162"/>
  <c r="D134" i="160"/>
  <c r="D24" i="148"/>
  <c r="D885" i="150"/>
  <c r="D885" i="148"/>
  <c r="D337" i="129"/>
  <c r="D627" i="150"/>
  <c r="D492" i="152"/>
  <c r="D783" i="129"/>
  <c r="D890" i="162"/>
  <c r="D925" i="156"/>
  <c r="D956" i="150"/>
  <c r="D588" i="160"/>
  <c r="D637" i="129"/>
  <c r="D991" i="146"/>
  <c r="D904" i="146"/>
  <c r="D644" i="150"/>
  <c r="D147" i="146"/>
  <c r="D289" i="144"/>
  <c r="D749" i="129"/>
  <c r="D375" i="142"/>
  <c r="D714" i="144"/>
  <c r="D293" i="142"/>
  <c r="D698" i="160"/>
  <c r="D793" i="160"/>
  <c r="D100" i="162"/>
  <c r="D220" i="148"/>
  <c r="D183" i="148"/>
  <c r="D482" i="144"/>
  <c r="D766" i="154"/>
  <c r="D996" i="152"/>
  <c r="D912" i="154"/>
  <c r="D414" i="150"/>
  <c r="D25" i="142"/>
  <c r="D197" i="144"/>
  <c r="D47" i="152"/>
  <c r="D485" i="156"/>
  <c r="D418" i="154"/>
  <c r="D503" i="142"/>
  <c r="D851" i="160"/>
  <c r="D142" i="162"/>
  <c r="D264" i="144"/>
  <c r="D780" i="154"/>
  <c r="D218" i="158"/>
  <c r="D266" i="142"/>
  <c r="D654" i="162"/>
  <c r="D654" i="144"/>
  <c r="D379" i="156"/>
  <c r="D365" i="158"/>
  <c r="D853" i="156"/>
  <c r="D179" i="144"/>
  <c r="D218" i="144"/>
  <c r="D946" i="156"/>
  <c r="D903" i="154"/>
  <c r="D705" i="148"/>
  <c r="D949" i="144"/>
  <c r="D743" i="158"/>
  <c r="D901" i="146"/>
  <c r="D229" i="152"/>
  <c r="D679" i="158"/>
  <c r="D654" i="146"/>
  <c r="D863" i="150"/>
  <c r="D551" i="160"/>
  <c r="D110" i="150"/>
  <c r="D126" i="158"/>
  <c r="D777" i="158"/>
  <c r="D866" i="150"/>
  <c r="D300" i="146"/>
  <c r="D962" i="156"/>
  <c r="D783" i="150"/>
  <c r="D279" i="154"/>
  <c r="D147" i="156"/>
  <c r="D58" i="129"/>
  <c r="D896" i="150"/>
  <c r="D778" i="160"/>
  <c r="D380" i="129"/>
  <c r="D763" i="162"/>
  <c r="D516" i="146"/>
  <c r="D921" i="160"/>
  <c r="D276" i="150"/>
  <c r="D355" i="148"/>
  <c r="D278" i="152"/>
  <c r="D416" i="142"/>
  <c r="D220" i="142"/>
  <c r="D764" i="158"/>
  <c r="D625" i="162"/>
  <c r="D953" i="129"/>
  <c r="D768" i="129"/>
  <c r="D792" i="142"/>
  <c r="D285" i="158"/>
  <c r="D48" i="158"/>
  <c r="D863" i="152"/>
  <c r="D347" i="129"/>
  <c r="D211" i="152"/>
  <c r="D884" i="146"/>
  <c r="D421" i="148"/>
  <c r="D844" i="158"/>
  <c r="D47" i="158"/>
  <c r="D629" i="158"/>
  <c r="D25" i="158"/>
  <c r="D996" i="160"/>
  <c r="D757" i="154"/>
  <c r="D972" i="129"/>
  <c r="D404" i="160"/>
  <c r="D660" i="156"/>
  <c r="D842" i="129"/>
  <c r="D189" i="162"/>
  <c r="D180" i="146"/>
  <c r="D628" i="158"/>
  <c r="D124" i="150"/>
  <c r="D716" i="150"/>
  <c r="D257" i="152"/>
  <c r="D741" i="156"/>
  <c r="D800" i="156"/>
  <c r="D902" i="152"/>
  <c r="D995" i="154"/>
  <c r="D568" i="150"/>
  <c r="D605" i="152"/>
  <c r="D445" i="142"/>
  <c r="D390" i="146"/>
  <c r="D239" i="150"/>
  <c r="D819" i="152"/>
  <c r="D505" i="142"/>
  <c r="C8" i="158"/>
  <c r="D624" i="152"/>
  <c r="D129" i="160"/>
  <c r="D361" i="146"/>
  <c r="D165" i="150"/>
  <c r="D934" i="148"/>
  <c r="D31" i="152"/>
  <c r="D788" i="146"/>
  <c r="D22" i="158"/>
  <c r="D690" i="160"/>
  <c r="D308" i="162"/>
  <c r="D737" i="152"/>
  <c r="D228" i="156"/>
  <c r="D419" i="156"/>
  <c r="D319" i="160"/>
  <c r="D713" i="162"/>
  <c r="D286" i="158"/>
  <c r="D329" i="156"/>
  <c r="D64" i="154"/>
  <c r="D289" i="156"/>
  <c r="D96" i="146"/>
  <c r="D556" i="158"/>
  <c r="D640" i="150"/>
  <c r="D515" i="146"/>
  <c r="D795" i="146"/>
  <c r="D542" i="142"/>
  <c r="D227" i="152"/>
  <c r="D835" i="162"/>
  <c r="D829" i="148"/>
  <c r="D528" i="162"/>
  <c r="D976" i="158"/>
  <c r="D707" i="146"/>
  <c r="D982" i="152"/>
  <c r="D273" i="146"/>
  <c r="D873" i="160"/>
  <c r="D10" i="146"/>
  <c r="D266" i="156"/>
  <c r="D229" i="146"/>
  <c r="D450" i="142"/>
  <c r="D99" i="154"/>
  <c r="D830" i="144"/>
  <c r="D680" i="162"/>
  <c r="D541" i="154"/>
  <c r="D603" i="152"/>
  <c r="D469" i="146"/>
  <c r="D523" i="142"/>
  <c r="D650" i="156"/>
  <c r="D973" i="146"/>
  <c r="D763" i="160"/>
  <c r="D48" i="144"/>
  <c r="D778" i="144"/>
  <c r="D76" i="152"/>
  <c r="D119" i="144"/>
  <c r="D965" i="156"/>
  <c r="D204" i="144"/>
  <c r="D154" i="154"/>
  <c r="D451" i="160"/>
  <c r="D646" i="148"/>
  <c r="D736" i="129"/>
  <c r="D859" i="152"/>
  <c r="D958" i="162"/>
  <c r="D396" i="156"/>
  <c r="D901" i="144"/>
  <c r="D73" i="156"/>
  <c r="D338" i="150"/>
  <c r="D997" i="154"/>
  <c r="D390" i="148"/>
  <c r="D714" i="160"/>
  <c r="D395" i="144"/>
  <c r="D185" i="158"/>
  <c r="D471" i="129"/>
  <c r="D569" i="146"/>
  <c r="D685" i="142"/>
  <c r="D506" i="152"/>
  <c r="D713" i="160"/>
  <c r="D709" i="158"/>
  <c r="D68" i="160"/>
  <c r="D517" i="146"/>
  <c r="D969" i="156"/>
  <c r="D11" i="156"/>
  <c r="D992" i="142"/>
  <c r="D252" i="156"/>
  <c r="D872" i="142"/>
  <c r="D368" i="150"/>
  <c r="D54" i="158"/>
  <c r="D271" i="156"/>
  <c r="D352" i="156"/>
  <c r="D172" i="150"/>
  <c r="D196" i="150"/>
  <c r="D113" i="146"/>
  <c r="D349" i="154"/>
  <c r="D854" i="152"/>
  <c r="D740" i="150"/>
  <c r="D875" i="152"/>
  <c r="D193" i="129"/>
  <c r="D145" i="144"/>
  <c r="D590" i="150"/>
  <c r="D869" i="160"/>
  <c r="D737" i="144"/>
  <c r="D594" i="150"/>
  <c r="D703" i="158"/>
  <c r="D402" i="152"/>
  <c r="D431" i="148"/>
  <c r="D742" i="148"/>
  <c r="D347" i="150"/>
  <c r="D207" i="152"/>
  <c r="D648" i="142"/>
  <c r="D351" i="152"/>
  <c r="D941" i="160"/>
  <c r="D902" i="156"/>
  <c r="D812" i="129"/>
  <c r="D336" i="152"/>
  <c r="D287" i="156"/>
  <c r="D338" i="146"/>
  <c r="D68" i="150"/>
  <c r="D927" i="162"/>
  <c r="D193" i="142"/>
  <c r="D28" i="152"/>
  <c r="D657" i="156"/>
  <c r="D294" i="156"/>
  <c r="D114" i="156"/>
  <c r="D744" i="150"/>
  <c r="D178" i="154"/>
  <c r="D889" i="154"/>
  <c r="D681" i="129"/>
  <c r="D56" i="154"/>
  <c r="D878" i="154"/>
  <c r="D223" i="158"/>
  <c r="D732" i="160"/>
  <c r="D54" i="146"/>
  <c r="D840" i="152"/>
  <c r="D177" i="158"/>
  <c r="D541" i="146"/>
  <c r="D424" i="152"/>
  <c r="D295" i="150"/>
  <c r="D289" i="148"/>
  <c r="D702" i="152"/>
  <c r="D365" i="129"/>
  <c r="D170" i="146"/>
  <c r="D691" i="148"/>
  <c r="D515" i="129"/>
  <c r="D171" i="154"/>
  <c r="D319" i="129"/>
  <c r="D527" i="158"/>
  <c r="D273" i="144"/>
  <c r="D192" i="129"/>
  <c r="D593" i="142"/>
  <c r="D658" i="152"/>
  <c r="D403" i="158"/>
  <c r="D971" i="156"/>
  <c r="F2" i="154"/>
  <c r="D577" i="162"/>
  <c r="D574" i="156"/>
  <c r="D769" i="154"/>
  <c r="D304" i="148"/>
  <c r="D739" i="156"/>
  <c r="D341" i="156"/>
  <c r="D860" i="154"/>
  <c r="D624" i="160"/>
  <c r="D538" i="146"/>
  <c r="D362" i="152"/>
  <c r="D893" i="156"/>
  <c r="D230" i="144"/>
  <c r="D440" i="162"/>
  <c r="H3" i="154"/>
  <c r="D18" i="142"/>
  <c r="I2" i="154"/>
  <c r="D278" i="158"/>
  <c r="D131" i="129"/>
  <c r="D137" i="144"/>
  <c r="D492" i="156"/>
  <c r="D13" i="150"/>
  <c r="D763" i="142"/>
  <c r="D332" i="160"/>
  <c r="D96" i="142"/>
  <c r="D96" i="129"/>
  <c r="D456" i="142"/>
  <c r="D278" i="154"/>
  <c r="D382" i="158"/>
  <c r="D395" i="150"/>
  <c r="D58" i="154"/>
  <c r="D508" i="150"/>
  <c r="D988" i="150"/>
  <c r="D306" i="146"/>
  <c r="D856" i="158"/>
  <c r="D15" i="158"/>
  <c r="D229" i="158"/>
  <c r="F2" i="162"/>
  <c r="D263" i="150"/>
  <c r="D219" i="148"/>
  <c r="D473" i="158"/>
  <c r="D994" i="162"/>
  <c r="D421" i="144"/>
  <c r="D800" i="152"/>
  <c r="D51" i="148"/>
  <c r="D104" i="154"/>
  <c r="D600" i="160"/>
  <c r="D329" i="146"/>
  <c r="D803" i="150"/>
  <c r="D485" i="152"/>
  <c r="D303" i="146"/>
  <c r="D307" i="142"/>
  <c r="D67" i="148"/>
  <c r="D413" i="160"/>
  <c r="D797" i="146"/>
  <c r="D581" i="142"/>
  <c r="D654" i="154"/>
  <c r="D190" i="142"/>
  <c r="D326" i="162"/>
  <c r="D305" i="148"/>
  <c r="D478" i="148"/>
  <c r="D26" i="129"/>
  <c r="D296" i="154"/>
  <c r="D94" i="154"/>
  <c r="D868" i="148"/>
  <c r="D277" i="152"/>
  <c r="D552" i="154"/>
  <c r="D211" i="156"/>
  <c r="D255" i="160"/>
  <c r="D980" i="160"/>
  <c r="D586" i="162"/>
  <c r="D313" i="162"/>
  <c r="D514" i="162"/>
  <c r="D661" i="146"/>
  <c r="D94" i="142"/>
  <c r="D192" i="146"/>
  <c r="D788" i="154"/>
  <c r="D181" i="162"/>
  <c r="D339" i="158"/>
  <c r="D17" i="129"/>
  <c r="D150" i="152"/>
  <c r="D921" i="154"/>
  <c r="D531" i="152"/>
  <c r="D287" i="144"/>
  <c r="D606" i="150"/>
  <c r="D831" i="154"/>
  <c r="D149" i="154"/>
  <c r="D691" i="150"/>
  <c r="D936" i="142"/>
  <c r="D601" i="146"/>
  <c r="D948" i="152"/>
  <c r="D647" i="129"/>
  <c r="D986" i="156"/>
  <c r="D110" i="144"/>
  <c r="D882" i="160"/>
  <c r="D705" i="150"/>
  <c r="D57" i="156"/>
  <c r="D196" i="152"/>
  <c r="D157" i="129"/>
  <c r="D73" i="160"/>
  <c r="D347" i="154"/>
  <c r="D386" i="142"/>
  <c r="D50" i="156"/>
  <c r="D311" i="154"/>
  <c r="D735" i="129"/>
  <c r="D671" i="129"/>
  <c r="D603" i="150"/>
  <c r="D103" i="150"/>
  <c r="D789" i="162"/>
  <c r="D12" i="154"/>
  <c r="L2" i="142"/>
  <c r="D496" i="148"/>
  <c r="D916" i="150"/>
  <c r="D405" i="156"/>
  <c r="D448" i="142"/>
  <c r="D254" i="162"/>
  <c r="D917" i="144"/>
  <c r="D303" i="144"/>
  <c r="D596" i="150"/>
  <c r="D170" i="150"/>
  <c r="D105" i="158"/>
  <c r="D957" i="148"/>
  <c r="D145" i="142"/>
  <c r="D465" i="144"/>
  <c r="D923" i="162"/>
  <c r="D728" i="160"/>
  <c r="D247" i="129"/>
  <c r="D642" i="158"/>
  <c r="D345" i="150"/>
  <c r="D729" i="148"/>
  <c r="D783" i="154"/>
  <c r="D684" i="144"/>
  <c r="D473" i="146"/>
  <c r="D250" i="160"/>
  <c r="D159" i="154"/>
  <c r="D866" i="160"/>
  <c r="D265" i="144"/>
  <c r="D153" i="148"/>
  <c r="D450" i="148"/>
  <c r="D197" i="154"/>
  <c r="D849" i="162"/>
  <c r="D701" i="156"/>
  <c r="D45" i="152"/>
  <c r="D200" i="146"/>
  <c r="D289" i="142"/>
  <c r="D909" i="154"/>
  <c r="D165" i="154"/>
  <c r="D16" i="142"/>
  <c r="D938" i="129"/>
  <c r="D97" i="148"/>
  <c r="D417" i="144"/>
  <c r="D643" i="154"/>
  <c r="D15" i="152"/>
  <c r="D149" i="144"/>
  <c r="D971" i="152"/>
  <c r="D293" i="146"/>
  <c r="D246" i="144"/>
  <c r="D439" i="129"/>
  <c r="D907" i="146"/>
  <c r="D184" i="146"/>
  <c r="D711" i="152"/>
  <c r="D132" i="158"/>
  <c r="D784" i="152"/>
  <c r="D410" i="154"/>
  <c r="D492" i="160"/>
  <c r="D60" i="152"/>
  <c r="D667" i="144"/>
  <c r="D145" i="150"/>
  <c r="D386" i="158"/>
  <c r="D809" i="154"/>
  <c r="D210" i="150"/>
  <c r="D232" i="146"/>
  <c r="D901" i="152"/>
  <c r="D227" i="146"/>
  <c r="D242" i="160"/>
  <c r="D939" i="142"/>
  <c r="D309" i="158"/>
  <c r="D464" i="152"/>
  <c r="D744" i="148"/>
  <c r="D989" i="160"/>
  <c r="D554" i="142"/>
  <c r="D360" i="160"/>
  <c r="D931" i="146"/>
  <c r="D294" i="129"/>
  <c r="D952" i="152"/>
  <c r="D217" i="160"/>
  <c r="D214" i="144"/>
  <c r="D427" i="148"/>
  <c r="D887" i="129"/>
  <c r="D34" i="162"/>
  <c r="D282" i="129"/>
  <c r="D730" i="142"/>
  <c r="D558" i="158"/>
  <c r="D744" i="156"/>
  <c r="D302" i="158"/>
  <c r="D760" i="146"/>
  <c r="D326" i="152"/>
  <c r="D502" i="148"/>
  <c r="D839" i="154"/>
  <c r="D225" i="160"/>
  <c r="D276" i="142"/>
  <c r="D512" i="146"/>
  <c r="D638" i="152"/>
  <c r="D460" i="152"/>
  <c r="D938" i="150"/>
  <c r="D78" i="152"/>
  <c r="D305" i="146"/>
  <c r="D821" i="162"/>
  <c r="D8" i="158"/>
  <c r="D100" i="144"/>
  <c r="D761" i="154"/>
  <c r="D691" i="142"/>
  <c r="D567" i="148"/>
  <c r="D432" i="160"/>
  <c r="D602" i="150"/>
  <c r="D723" i="154"/>
  <c r="D633" i="129"/>
  <c r="D387" i="152"/>
  <c r="D213" i="129"/>
  <c r="D603" i="160"/>
  <c r="D87" i="152"/>
  <c r="D535" i="148"/>
  <c r="D981" i="148"/>
  <c r="D879" i="152"/>
  <c r="D369" i="158"/>
  <c r="D319" i="148"/>
  <c r="D594" i="158"/>
  <c r="D252" i="144"/>
  <c r="D841" i="156"/>
  <c r="D666" i="146"/>
  <c r="D790" i="162"/>
  <c r="D145" i="156"/>
  <c r="D988" i="156"/>
  <c r="D398" i="129"/>
  <c r="D657" i="129"/>
  <c r="D118" i="154"/>
  <c r="D345" i="129"/>
  <c r="D505" i="158"/>
  <c r="D314" i="162"/>
  <c r="D291" i="148"/>
  <c r="D950" i="156"/>
  <c r="D677" i="146"/>
  <c r="D461" i="158"/>
  <c r="D252" i="129"/>
  <c r="D684" i="142"/>
  <c r="D478" i="160"/>
  <c r="D66" i="156"/>
  <c r="D446" i="142"/>
  <c r="D879" i="162"/>
  <c r="D451" i="142"/>
  <c r="D880" i="160"/>
  <c r="D579" i="152"/>
  <c r="D931" i="154"/>
  <c r="D763" i="146"/>
  <c r="D98" i="156"/>
  <c r="D920" i="154"/>
  <c r="D307" i="150"/>
  <c r="J2" i="146"/>
  <c r="D786" i="152"/>
  <c r="D37" i="158"/>
  <c r="D346" i="148"/>
  <c r="D241" i="152"/>
  <c r="D312" i="158"/>
  <c r="D373" i="154"/>
  <c r="D133" i="158"/>
  <c r="D926" i="160"/>
  <c r="D845" i="146"/>
  <c r="D30" i="162"/>
  <c r="D21" i="152"/>
  <c r="D430" i="152"/>
  <c r="D186" i="142"/>
  <c r="D440" i="150"/>
  <c r="D778" i="156"/>
  <c r="D876" i="154"/>
  <c r="D941" i="144"/>
  <c r="D925" i="129"/>
  <c r="D120" i="148"/>
  <c r="D465" i="158"/>
  <c r="D514" i="150"/>
  <c r="D308" i="129"/>
  <c r="D666" i="152"/>
  <c r="D86" i="129"/>
  <c r="D836" i="158"/>
  <c r="D720" i="142"/>
  <c r="D539" i="150"/>
  <c r="D676" i="156"/>
  <c r="D245" i="160"/>
  <c r="D522" i="146"/>
  <c r="D833" i="152"/>
  <c r="D655" i="162"/>
  <c r="D749" i="148"/>
  <c r="D996" i="162"/>
  <c r="D395" i="156"/>
  <c r="D242" i="150"/>
  <c r="D682" i="158"/>
  <c r="D888" i="146"/>
  <c r="D840" i="142"/>
  <c r="D96" i="148"/>
  <c r="D372" i="156"/>
  <c r="D977" i="156"/>
  <c r="D898" i="162"/>
  <c r="D635" i="154"/>
  <c r="D780" i="144"/>
  <c r="D877" i="146"/>
  <c r="D243" i="156"/>
  <c r="D113" i="152"/>
  <c r="D500" i="154"/>
  <c r="D981" i="158"/>
  <c r="D696" i="152"/>
  <c r="D730" i="144"/>
  <c r="D301" i="156"/>
  <c r="D35" i="158"/>
  <c r="D632" i="148"/>
  <c r="D579" i="156"/>
  <c r="D320" i="158"/>
  <c r="D338" i="152"/>
  <c r="D586" i="129"/>
  <c r="D126" i="152"/>
  <c r="D534" i="152"/>
  <c r="D788" i="148"/>
  <c r="D894" i="146"/>
  <c r="D843" i="156"/>
  <c r="D380" i="152"/>
  <c r="F3" i="148"/>
  <c r="D880" i="142"/>
  <c r="D124" i="156"/>
  <c r="D674" i="162"/>
  <c r="D601" i="160"/>
  <c r="D121" i="142"/>
  <c r="D60" i="148"/>
  <c r="D548" i="162"/>
  <c r="D378" i="129"/>
  <c r="D263" i="144"/>
  <c r="D148" i="160"/>
  <c r="D868" i="152"/>
  <c r="D581" i="158"/>
  <c r="D816" i="154"/>
  <c r="D67" i="150"/>
  <c r="D66" i="150"/>
  <c r="D44" i="146"/>
  <c r="D817" i="148"/>
  <c r="D631" i="148"/>
  <c r="D190" i="148"/>
  <c r="D723" i="148"/>
  <c r="D751" i="162"/>
  <c r="D853" i="154"/>
  <c r="D893" i="148"/>
  <c r="D156" i="162"/>
  <c r="D724" i="162"/>
  <c r="D576" i="148"/>
  <c r="D643" i="158"/>
  <c r="D778" i="154"/>
  <c r="D585" i="152"/>
  <c r="D794" i="152"/>
  <c r="D734" i="146"/>
  <c r="D204" i="152"/>
  <c r="D146" i="144"/>
  <c r="D895" i="144"/>
  <c r="D918" i="152"/>
  <c r="D850" i="160"/>
  <c r="D972" i="160"/>
  <c r="D605" i="160"/>
  <c r="D611" i="150"/>
  <c r="D245" i="142"/>
  <c r="D383" i="158"/>
  <c r="D267" i="144"/>
  <c r="D146" i="160"/>
  <c r="D760" i="154"/>
  <c r="D235" i="150"/>
  <c r="D308" i="160"/>
  <c r="D298" i="150"/>
  <c r="D123" i="158"/>
  <c r="D957" i="160"/>
  <c r="D864" i="158"/>
  <c r="D683" i="146"/>
  <c r="D302" i="146"/>
  <c r="D200" i="152"/>
  <c r="D189" i="144"/>
  <c r="D292" i="146"/>
  <c r="D993" i="160"/>
  <c r="D219" i="150"/>
  <c r="D681" i="144"/>
  <c r="D638" i="158"/>
  <c r="D244" i="158"/>
  <c r="D537" i="142"/>
  <c r="D474" i="154"/>
  <c r="D664" i="154"/>
  <c r="D934" i="152"/>
  <c r="D847" i="152"/>
  <c r="D52" i="142"/>
  <c r="D353" i="152"/>
  <c r="D762" i="152"/>
  <c r="D28" i="162"/>
  <c r="D803" i="148"/>
  <c r="D280" i="148"/>
  <c r="D958" i="129"/>
  <c r="D385" i="160"/>
  <c r="D224" i="150"/>
  <c r="D183" i="158"/>
  <c r="D677" i="156"/>
  <c r="D145" i="160"/>
  <c r="D768" i="152"/>
  <c r="D170" i="154"/>
  <c r="D271" i="158"/>
  <c r="D207" i="156"/>
  <c r="D947" i="162"/>
  <c r="D643" i="142"/>
  <c r="D294" i="158"/>
  <c r="D12" i="150"/>
  <c r="D701" i="162"/>
  <c r="D565" i="129"/>
  <c r="D126" i="162"/>
  <c r="D451" i="146"/>
  <c r="D870" i="146"/>
  <c r="D179" i="160"/>
  <c r="D254" i="129"/>
  <c r="D523" i="156"/>
  <c r="D675" i="144"/>
  <c r="D357" i="144"/>
  <c r="D518" i="160"/>
  <c r="D662" i="156"/>
  <c r="D222" i="156"/>
  <c r="D20" i="146"/>
  <c r="D664" i="142"/>
  <c r="D710" i="152"/>
  <c r="D193" i="154"/>
  <c r="D925" i="144"/>
  <c r="D241" i="146"/>
  <c r="D423" i="129"/>
  <c r="D58" i="146"/>
  <c r="D748" i="158"/>
  <c r="D467" i="156"/>
  <c r="D618" i="148"/>
  <c r="D421" i="162"/>
  <c r="D62" i="158"/>
  <c r="D908" i="148"/>
  <c r="D237" i="152"/>
  <c r="D130" i="129"/>
  <c r="D523" i="154"/>
  <c r="D664" i="162"/>
  <c r="D102" i="158"/>
  <c r="D283" i="129"/>
  <c r="D81" i="160"/>
  <c r="D399" i="150"/>
  <c r="D819" i="162"/>
  <c r="D974" i="162"/>
  <c r="D933" i="129"/>
  <c r="D514" i="152"/>
  <c r="D331" i="160"/>
  <c r="D55" i="158"/>
  <c r="D702" i="160"/>
  <c r="D976" i="152"/>
  <c r="D106" i="144"/>
  <c r="D864" i="152"/>
  <c r="D942" i="142"/>
  <c r="D108" i="150"/>
  <c r="D753" i="158"/>
  <c r="D274" i="150"/>
  <c r="D953" i="152"/>
  <c r="D293" i="152"/>
  <c r="D413" i="146"/>
  <c r="D470" i="129"/>
  <c r="D589" i="152"/>
  <c r="D86" i="158"/>
  <c r="D175" i="162"/>
  <c r="D686" i="146"/>
  <c r="D362" i="148"/>
  <c r="D851" i="150"/>
  <c r="D853" i="129"/>
  <c r="D618" i="162"/>
  <c r="D556" i="150"/>
  <c r="D433" i="152"/>
  <c r="D712" i="144"/>
  <c r="D544" i="129"/>
  <c r="D692" i="156"/>
  <c r="D99" i="148"/>
  <c r="D150" i="156"/>
  <c r="D532" i="150"/>
  <c r="D87" i="154"/>
  <c r="D645" i="129"/>
  <c r="D646" i="144"/>
  <c r="D752" i="162"/>
  <c r="D345" i="160"/>
  <c r="D105" i="144"/>
  <c r="D592" i="152"/>
  <c r="D8" i="160"/>
  <c r="D723" i="158"/>
  <c r="D337" i="156"/>
  <c r="D147" i="129"/>
  <c r="D982" i="162"/>
  <c r="D661" i="162"/>
  <c r="D316" i="156"/>
  <c r="D688" i="142"/>
  <c r="D120" i="162"/>
  <c r="D342" i="148"/>
  <c r="D20" i="129"/>
  <c r="D599" i="162"/>
  <c r="D488" i="158"/>
  <c r="D158" i="162"/>
  <c r="D120" i="142"/>
  <c r="D125" i="129"/>
  <c r="D641" i="144"/>
  <c r="D491" i="148"/>
  <c r="D529" i="158"/>
  <c r="D77" i="148"/>
  <c r="D678" i="162"/>
  <c r="D115" i="148"/>
  <c r="D921" i="144"/>
  <c r="D236" i="142"/>
  <c r="D171" i="142"/>
  <c r="D26" i="162"/>
  <c r="D642" i="142"/>
  <c r="D492" i="150"/>
  <c r="D182" i="152"/>
  <c r="D751" i="144"/>
  <c r="D405" i="160"/>
  <c r="D566" i="146"/>
  <c r="D420" i="142"/>
  <c r="D104" i="142"/>
  <c r="D122" i="154"/>
  <c r="D801" i="148"/>
  <c r="D720" i="156"/>
  <c r="D752" i="154"/>
  <c r="D808" i="150"/>
  <c r="D327" i="129"/>
  <c r="D543" i="160"/>
  <c r="D866" i="154"/>
  <c r="D199" i="158"/>
  <c r="D249" i="156"/>
  <c r="D103" i="142"/>
  <c r="D313" i="142"/>
  <c r="D894" i="154"/>
  <c r="D948" i="162"/>
  <c r="D40" i="162"/>
  <c r="D622" i="152"/>
  <c r="D131" i="154"/>
  <c r="D235" i="152"/>
  <c r="D516" i="150"/>
  <c r="D114" i="152"/>
  <c r="D363" i="146"/>
  <c r="D637" i="142"/>
  <c r="D372" i="146"/>
  <c r="D92" i="144"/>
  <c r="D810" i="148"/>
  <c r="D104" i="148"/>
  <c r="D974" i="148"/>
  <c r="D429" i="158"/>
  <c r="D454" i="154"/>
  <c r="D272" i="160"/>
  <c r="D140" i="152"/>
  <c r="D787" i="156"/>
  <c r="D385" i="142"/>
  <c r="D427" i="160"/>
  <c r="D849" i="148"/>
  <c r="D921" i="152"/>
  <c r="D785" i="158"/>
  <c r="D98" i="146"/>
  <c r="D409" i="148"/>
  <c r="D169" i="152"/>
  <c r="D843" i="129"/>
  <c r="D437" i="162"/>
  <c r="D159" i="152"/>
  <c r="D627" i="158"/>
  <c r="D839" i="148"/>
  <c r="D706" i="158"/>
  <c r="D372" i="150"/>
  <c r="D893" i="146"/>
  <c r="D416" i="152"/>
  <c r="D90" i="156"/>
  <c r="D414" i="152"/>
  <c r="D648" i="129"/>
  <c r="D86" i="146"/>
  <c r="D316" i="148"/>
  <c r="D289" i="152"/>
  <c r="D433" i="154"/>
  <c r="D783" i="160"/>
  <c r="D717" i="154"/>
  <c r="D917" i="150"/>
  <c r="D733" i="148"/>
  <c r="D802" i="142"/>
  <c r="D933" i="156"/>
  <c r="D560" i="158"/>
  <c r="D318" i="129"/>
  <c r="D36" i="152"/>
  <c r="D147" i="144"/>
  <c r="D58" i="148"/>
  <c r="D698" i="156"/>
  <c r="D645" i="152"/>
  <c r="D200" i="150"/>
  <c r="D409" i="129"/>
  <c r="D121" i="162"/>
  <c r="D733" i="129"/>
  <c r="D529" i="160"/>
  <c r="D794" i="158"/>
  <c r="D980" i="129"/>
  <c r="D725" i="142"/>
  <c r="D475" i="129"/>
  <c r="D440" i="160"/>
  <c r="D227" i="150"/>
  <c r="D601" i="158"/>
  <c r="D15" i="162"/>
  <c r="D316" i="152"/>
  <c r="D658" i="150"/>
  <c r="D890" i="150"/>
  <c r="D507" i="156"/>
  <c r="D548" i="146"/>
  <c r="D909" i="158"/>
  <c r="D881" i="162"/>
  <c r="D26" i="146"/>
  <c r="D766" i="129"/>
  <c r="D878" i="156"/>
  <c r="D896" i="146"/>
  <c r="D928" i="129"/>
  <c r="D547" i="142"/>
  <c r="D371" i="146"/>
  <c r="D749" i="146"/>
  <c r="D386" i="144"/>
  <c r="D383" i="129"/>
  <c r="D817" i="158"/>
  <c r="D60" i="146"/>
  <c r="D585" i="154"/>
  <c r="D615" i="148"/>
  <c r="D672" i="146"/>
  <c r="D138" i="148"/>
  <c r="D607" i="160"/>
  <c r="D582" i="154"/>
  <c r="D279" i="156"/>
  <c r="D45" i="156"/>
  <c r="D549" i="162"/>
  <c r="D845" i="148"/>
  <c r="D530" i="154"/>
  <c r="D619" i="144"/>
  <c r="D561" i="148"/>
  <c r="D69" i="129"/>
  <c r="D677" i="129"/>
  <c r="D872" i="146"/>
  <c r="D606" i="162"/>
  <c r="D261" i="148"/>
  <c r="D617" i="142"/>
  <c r="D867" i="146"/>
  <c r="D960" i="129"/>
  <c r="D615" i="156"/>
  <c r="D112" i="160"/>
  <c r="D395" i="146"/>
  <c r="D422" i="129"/>
  <c r="D748" i="152"/>
  <c r="D767" i="142"/>
  <c r="D147" i="154"/>
  <c r="D481" i="160"/>
  <c r="D103" i="152"/>
  <c r="D905" i="146"/>
  <c r="D428" i="156"/>
  <c r="D903" i="148"/>
  <c r="D782" i="152"/>
  <c r="D620" i="162"/>
  <c r="D269" i="156"/>
  <c r="D128" i="152"/>
  <c r="D227" i="142"/>
  <c r="D315" i="162"/>
  <c r="D662" i="158"/>
  <c r="D953" i="154"/>
  <c r="D536" i="152"/>
  <c r="D887" i="146"/>
  <c r="D588" i="142"/>
  <c r="D320" i="148"/>
  <c r="D498" i="150"/>
  <c r="D676" i="150"/>
  <c r="D452" i="158"/>
  <c r="D546" i="162"/>
  <c r="D413" i="162"/>
  <c r="D481" i="144"/>
  <c r="D661" i="150"/>
  <c r="D54" i="156"/>
  <c r="D515" i="152"/>
  <c r="D452" i="142"/>
  <c r="D653" i="160"/>
  <c r="D777" i="146"/>
  <c r="D927" i="156"/>
  <c r="D34" i="158"/>
  <c r="D225" i="162"/>
  <c r="D428" i="150"/>
  <c r="D57" i="129"/>
  <c r="D547" i="152"/>
  <c r="D144" i="148"/>
  <c r="D929" i="146"/>
  <c r="D837" i="158"/>
  <c r="D456" i="129"/>
  <c r="D191" i="144"/>
  <c r="D378" i="152"/>
  <c r="D737" i="158"/>
  <c r="D326" i="156"/>
  <c r="D285" i="160"/>
  <c r="D666" i="150"/>
  <c r="D709" i="144"/>
  <c r="D315" i="152"/>
  <c r="D182" i="154"/>
  <c r="D565" i="154"/>
  <c r="D604" i="162"/>
  <c r="D870" i="150"/>
  <c r="D83" i="146"/>
  <c r="D722" i="156"/>
  <c r="D13" i="142"/>
  <c r="D824" i="156"/>
  <c r="D790" i="150"/>
  <c r="D371" i="144"/>
  <c r="D798" i="152"/>
  <c r="D425" i="152"/>
  <c r="D260" i="156"/>
  <c r="D774" i="129"/>
  <c r="D67" i="146"/>
  <c r="D78" i="150"/>
  <c r="D591" i="160"/>
  <c r="D482" i="146"/>
  <c r="D219" i="144"/>
  <c r="D157" i="152"/>
  <c r="E3" i="154"/>
  <c r="D716" i="144"/>
  <c r="D19" i="158"/>
  <c r="D735" i="154"/>
  <c r="D964" i="129"/>
  <c r="D489" i="142"/>
  <c r="D891" i="146"/>
  <c r="D449" i="129"/>
  <c r="D25" i="148"/>
  <c r="D237" i="146"/>
  <c r="D621" i="142"/>
  <c r="D865" i="150"/>
  <c r="D349" i="152"/>
  <c r="D182" i="144"/>
  <c r="D501" i="158"/>
  <c r="D829" i="162"/>
  <c r="D871" i="156"/>
  <c r="D822" i="129"/>
  <c r="D875" i="146"/>
  <c r="D435" i="158"/>
  <c r="D323" i="146"/>
  <c r="D886" i="150"/>
  <c r="D901" i="142"/>
  <c r="D824" i="144"/>
  <c r="D994" i="146"/>
  <c r="D106" i="158"/>
  <c r="D552" i="150"/>
  <c r="D68" i="144"/>
  <c r="D902" i="150"/>
  <c r="D718" i="160"/>
  <c r="D649" i="148"/>
  <c r="D286" i="156"/>
  <c r="D749" i="156"/>
  <c r="D476" i="146"/>
  <c r="D590" i="160"/>
  <c r="D945" i="142"/>
  <c r="D217" i="154"/>
  <c r="D299" i="152"/>
  <c r="D632" i="154"/>
  <c r="D795" i="148"/>
  <c r="D553" i="152"/>
  <c r="D396" i="146"/>
  <c r="D894" i="152"/>
  <c r="D344" i="156"/>
  <c r="D530" i="142"/>
  <c r="D983" i="158"/>
  <c r="D373" i="160"/>
  <c r="D456" i="158"/>
  <c r="D308" i="154"/>
  <c r="D170" i="144"/>
  <c r="D841" i="148"/>
  <c r="D219" i="162"/>
  <c r="D574" i="158"/>
  <c r="D407" i="150"/>
  <c r="G2" i="162"/>
  <c r="D160" i="144"/>
  <c r="D235" i="129"/>
  <c r="D657" i="146"/>
  <c r="D243" i="150"/>
  <c r="D353" i="142"/>
  <c r="D358" i="150"/>
  <c r="D328" i="158"/>
  <c r="D452" i="160"/>
  <c r="D49" i="144"/>
  <c r="D936" i="162"/>
  <c r="D339" i="152"/>
  <c r="D386" i="160"/>
  <c r="D411" i="129"/>
  <c r="D645" i="148"/>
  <c r="G2" i="156"/>
  <c r="D926" i="154"/>
  <c r="D52" i="156"/>
  <c r="D385" i="129"/>
  <c r="D660" i="160"/>
  <c r="D655" i="160"/>
  <c r="L2" i="129"/>
  <c r="D949" i="152"/>
  <c r="D364" i="150"/>
  <c r="D61" i="144"/>
  <c r="D61" i="160"/>
  <c r="D851" i="146"/>
  <c r="D819" i="129"/>
  <c r="D652" i="158"/>
  <c r="D390" i="160"/>
  <c r="D489" i="146"/>
  <c r="D216" i="156"/>
  <c r="D759" i="129"/>
  <c r="D539" i="142"/>
  <c r="D17" i="162"/>
  <c r="D454" i="156"/>
  <c r="D917" i="154"/>
  <c r="D988" i="162"/>
  <c r="D706" i="142"/>
  <c r="D820" i="150"/>
  <c r="D310" i="160"/>
  <c r="D279" i="142"/>
  <c r="D84" i="146"/>
  <c r="D962" i="162"/>
  <c r="D46" i="144"/>
  <c r="D56" i="142"/>
  <c r="D190" i="144"/>
  <c r="D911" i="160"/>
  <c r="D990" i="152"/>
  <c r="D15" i="142"/>
  <c r="D830" i="156"/>
  <c r="D844" i="160"/>
  <c r="D629" i="146"/>
  <c r="D682" i="156"/>
  <c r="D876" i="162"/>
  <c r="D88" i="158"/>
  <c r="D928" i="158"/>
  <c r="D985" i="129"/>
  <c r="D31" i="162"/>
  <c r="D954" i="129"/>
  <c r="D678" i="152"/>
  <c r="D253" i="162"/>
  <c r="D485" i="162"/>
  <c r="D333" i="146"/>
  <c r="D717" i="142"/>
  <c r="D300" i="162"/>
  <c r="D950" i="152"/>
  <c r="D845" i="162"/>
  <c r="D314" i="148"/>
  <c r="D169" i="154"/>
  <c r="D290" i="148"/>
  <c r="D339" i="146"/>
  <c r="D404" i="148"/>
  <c r="D261" i="160"/>
  <c r="D214" i="154"/>
  <c r="D363" i="148"/>
  <c r="D922" i="129"/>
  <c r="D799" i="156"/>
  <c r="D413" i="158"/>
  <c r="D934" i="150"/>
  <c r="D802" i="158"/>
  <c r="D696" i="148"/>
  <c r="D17" i="154"/>
  <c r="D56" i="156"/>
  <c r="D401" i="142"/>
  <c r="D145" i="148"/>
  <c r="D475" i="148"/>
  <c r="D632" i="150"/>
  <c r="D222" i="146"/>
  <c r="D80" i="158"/>
  <c r="D465" i="154"/>
  <c r="D530" i="129"/>
  <c r="D826" i="156"/>
  <c r="D624" i="154"/>
  <c r="D388" i="150"/>
  <c r="D768" i="156"/>
  <c r="D301" i="150"/>
  <c r="D897" i="129"/>
  <c r="D235" i="142"/>
  <c r="D939" i="148"/>
  <c r="D130" i="144"/>
  <c r="D322" i="144"/>
  <c r="D602" i="146"/>
  <c r="D816" i="160"/>
  <c r="D639" i="154"/>
  <c r="D651" i="152"/>
  <c r="D997" i="146"/>
  <c r="D80" i="156"/>
  <c r="D880" i="156"/>
  <c r="D911" i="129"/>
  <c r="D702" i="150"/>
  <c r="D477" i="154"/>
  <c r="D58" i="142"/>
  <c r="D64" i="146"/>
  <c r="D175" i="158"/>
  <c r="D317" i="144"/>
  <c r="D102" i="156"/>
  <c r="D887" i="154"/>
  <c r="D773" i="148"/>
  <c r="D173" i="152"/>
  <c r="D755" i="148"/>
  <c r="D571" i="156"/>
  <c r="D238" i="144"/>
  <c r="D400" i="156"/>
  <c r="D349" i="156"/>
  <c r="D308" i="148"/>
  <c r="D349" i="129"/>
  <c r="D616" i="156"/>
  <c r="J2" i="150"/>
  <c r="D180" i="154"/>
  <c r="D369" i="150"/>
  <c r="D50" i="148"/>
  <c r="D579" i="142"/>
  <c r="D991" i="154"/>
  <c r="D693" i="160"/>
  <c r="D805" i="148"/>
  <c r="D493" i="162"/>
  <c r="D150" i="144"/>
  <c r="D352" i="160"/>
  <c r="D17" i="160"/>
  <c r="D779" i="152"/>
  <c r="D702" i="154"/>
  <c r="D531" i="150"/>
  <c r="D619" i="146"/>
  <c r="D690" i="158"/>
  <c r="D913" i="152"/>
  <c r="D910" i="142"/>
  <c r="D665" i="148"/>
  <c r="D113" i="148"/>
  <c r="D868" i="156"/>
  <c r="D256" i="160"/>
  <c r="D554" i="148"/>
  <c r="D586" i="144"/>
  <c r="D524" i="129"/>
  <c r="D630" i="146"/>
  <c r="D903" i="152"/>
  <c r="D484" i="154"/>
  <c r="D81" i="154"/>
  <c r="D528" i="154"/>
  <c r="D57" i="150"/>
  <c r="D23" i="158"/>
  <c r="D557" i="160"/>
  <c r="D454" i="162"/>
  <c r="D47" i="160"/>
  <c r="D702" i="146"/>
  <c r="D351" i="150"/>
  <c r="D910" i="148"/>
  <c r="D410" i="148"/>
  <c r="D112" i="152"/>
  <c r="D101" i="144"/>
  <c r="D375" i="158"/>
  <c r="D200" i="158"/>
  <c r="D215" i="148"/>
  <c r="D19" i="150"/>
  <c r="D885" i="142"/>
  <c r="D889" i="144"/>
  <c r="D261" i="129"/>
  <c r="D558" i="144"/>
  <c r="D406" i="156"/>
  <c r="D551" i="158"/>
  <c r="D359" i="156"/>
  <c r="D423" i="142"/>
  <c r="D990" i="150"/>
  <c r="D686" i="154"/>
  <c r="D716" i="160"/>
  <c r="D205" i="150"/>
  <c r="D697" i="160"/>
  <c r="D259" i="154"/>
  <c r="D864" i="162"/>
  <c r="D685" i="148"/>
  <c r="F2" i="152"/>
  <c r="D792" i="150"/>
  <c r="D726" i="129"/>
  <c r="D683" i="150"/>
  <c r="D894" i="142"/>
  <c r="D71" i="142"/>
  <c r="D520" i="129"/>
  <c r="D386" i="154"/>
  <c r="D787" i="154"/>
  <c r="D793" i="150"/>
  <c r="D667" i="150"/>
  <c r="D392" i="156"/>
  <c r="D380" i="162"/>
  <c r="D457" i="150"/>
  <c r="D204" i="162"/>
  <c r="D469" i="158"/>
  <c r="D266" i="154"/>
  <c r="D600" i="158"/>
  <c r="D282" i="146"/>
  <c r="D887" i="152"/>
  <c r="D537" i="156"/>
  <c r="D645" i="158"/>
  <c r="D147" i="158"/>
  <c r="D14" i="144"/>
  <c r="D400" i="148"/>
  <c r="D295" i="146"/>
  <c r="D710" i="158"/>
  <c r="D212" i="160"/>
  <c r="D661" i="148"/>
  <c r="D745" i="146"/>
  <c r="D214" i="150"/>
  <c r="D699" i="156"/>
  <c r="D526" i="142"/>
  <c r="D21" i="150"/>
  <c r="D529" i="148"/>
  <c r="D992" i="154"/>
  <c r="D605" i="142"/>
  <c r="D680" i="154"/>
  <c r="D818" i="162"/>
  <c r="D185" i="152"/>
  <c r="D9" i="150"/>
  <c r="D738" i="144"/>
  <c r="D309" i="144"/>
  <c r="D116" i="144"/>
  <c r="D784" i="162"/>
  <c r="D115" i="156"/>
  <c r="D491" i="152"/>
  <c r="D46" i="146"/>
  <c r="D994" i="152"/>
  <c r="D354" i="152"/>
  <c r="D31" i="154"/>
  <c r="D266" i="152"/>
  <c r="D570" i="129"/>
  <c r="D614" i="152"/>
  <c r="D495" i="146"/>
  <c r="D583" i="129"/>
  <c r="D290" i="152"/>
  <c r="D196" i="129"/>
  <c r="D562" i="152"/>
  <c r="D348" i="152"/>
  <c r="D26" i="144"/>
  <c r="D650" i="152"/>
  <c r="D287" i="150"/>
  <c r="D251" i="148"/>
  <c r="D473" i="144"/>
  <c r="D723" i="144"/>
  <c r="D687" i="144"/>
  <c r="D822" i="148"/>
  <c r="D851" i="129"/>
  <c r="D781" i="146"/>
  <c r="D845" i="156"/>
  <c r="D127" i="150"/>
  <c r="D708" i="129"/>
  <c r="D428" i="144"/>
  <c r="D354" i="146"/>
  <c r="D856" i="152"/>
  <c r="D101" i="154"/>
  <c r="D179" i="146"/>
  <c r="D498" i="144"/>
  <c r="D968" i="158"/>
  <c r="D116" i="154"/>
  <c r="D403" i="152"/>
  <c r="D240" i="160"/>
  <c r="D234" i="156"/>
  <c r="D538" i="156"/>
  <c r="D739" i="129"/>
  <c r="D648" i="158"/>
  <c r="D951" i="129"/>
  <c r="D23" i="156"/>
  <c r="D845" i="158"/>
  <c r="D571" i="152"/>
  <c r="D468" i="154"/>
  <c r="D206" i="156"/>
  <c r="D219" i="154"/>
  <c r="D384" i="162"/>
  <c r="D245" i="152"/>
  <c r="D40" i="152"/>
  <c r="D741" i="154"/>
  <c r="D253" i="129"/>
  <c r="D259" i="144"/>
  <c r="D996" i="148"/>
  <c r="D729" i="129"/>
  <c r="D943" i="156"/>
  <c r="D683" i="129"/>
  <c r="D887" i="148"/>
  <c r="D481" i="148"/>
  <c r="D527" i="160"/>
  <c r="D764" i="152"/>
  <c r="D967" i="160"/>
  <c r="D697" i="162"/>
  <c r="D291" i="156"/>
  <c r="D375" i="129"/>
  <c r="D21" i="142"/>
  <c r="D918" i="158"/>
  <c r="D859" i="150"/>
  <c r="D970" i="148"/>
  <c r="D706" i="129"/>
  <c r="D369" i="154"/>
  <c r="D165" i="144"/>
  <c r="D797" i="152"/>
  <c r="D74" i="146"/>
  <c r="D695" i="142"/>
  <c r="D384" i="144"/>
  <c r="D678" i="146"/>
  <c r="D209" i="158"/>
  <c r="D964" i="154"/>
  <c r="D902" i="162"/>
  <c r="D772" i="148"/>
  <c r="D670" i="154"/>
  <c r="D494" i="152"/>
  <c r="D626" i="152"/>
  <c r="D235" i="144"/>
  <c r="D523" i="160"/>
  <c r="D124" i="158"/>
  <c r="D771" i="129"/>
  <c r="D652" i="156"/>
  <c r="D572" i="158"/>
  <c r="D268" i="146"/>
  <c r="D78" i="162"/>
  <c r="D542" i="156"/>
  <c r="D937" i="156"/>
  <c r="D477" i="144"/>
  <c r="D893" i="129"/>
  <c r="D15" i="148"/>
  <c r="D57" i="146"/>
  <c r="D692" i="146"/>
  <c r="D17" i="146"/>
  <c r="D365" i="162"/>
  <c r="D313" i="146"/>
  <c r="D72" i="160"/>
  <c r="D388" i="152"/>
  <c r="D516" i="152"/>
  <c r="D580" i="152"/>
  <c r="D798" i="162"/>
  <c r="D773" i="158"/>
  <c r="D680" i="142"/>
  <c r="D622" i="129"/>
  <c r="D652" i="152"/>
  <c r="F2" i="158"/>
  <c r="D150" i="158"/>
  <c r="D55" i="146"/>
  <c r="D832" i="129"/>
  <c r="D877" i="154"/>
  <c r="D698" i="148"/>
  <c r="D359" i="150"/>
  <c r="D375" i="162"/>
  <c r="D82" i="142"/>
  <c r="D247" i="144"/>
  <c r="D943" i="142"/>
  <c r="D596" i="156"/>
  <c r="D273" i="150"/>
  <c r="G2" i="158"/>
  <c r="D617" i="148"/>
  <c r="D818" i="152"/>
  <c r="D759" i="148"/>
  <c r="D975" i="158"/>
  <c r="D191" i="142"/>
  <c r="D699" i="162"/>
  <c r="D946" i="148"/>
  <c r="D115" i="129"/>
  <c r="D36" i="160"/>
  <c r="D545" i="154"/>
  <c r="D853" i="160"/>
  <c r="D563" i="146"/>
  <c r="D214" i="146"/>
  <c r="D612" i="158"/>
  <c r="D199" i="148"/>
  <c r="D763" i="148"/>
  <c r="D415" i="144"/>
  <c r="D946" i="150"/>
  <c r="D727" i="156"/>
  <c r="D75" i="158"/>
  <c r="D598" i="148"/>
  <c r="D304" i="156"/>
  <c r="D303" i="129"/>
  <c r="D816" i="162"/>
  <c r="D519" i="146"/>
  <c r="D261" i="156"/>
  <c r="D857" i="148"/>
  <c r="D151" i="150"/>
  <c r="D642" i="129"/>
  <c r="D841" i="154"/>
  <c r="D197" i="148"/>
  <c r="D504" i="162"/>
  <c r="D294" i="146"/>
  <c r="D809" i="160"/>
  <c r="D93" i="142"/>
  <c r="D195" i="129"/>
  <c r="D786" i="150"/>
  <c r="D911" i="162"/>
  <c r="D85" i="146"/>
  <c r="D630" i="156"/>
  <c r="D936" i="158"/>
  <c r="D975" i="160"/>
  <c r="D833" i="144"/>
  <c r="D327" i="144"/>
  <c r="D195" i="142"/>
  <c r="D584" i="146"/>
  <c r="D72" i="152"/>
  <c r="D423" i="150"/>
  <c r="D138" i="154"/>
  <c r="D635" i="144"/>
  <c r="D866" i="156"/>
  <c r="D540" i="158"/>
  <c r="D185" i="129"/>
  <c r="D10" i="158"/>
  <c r="D980" i="142"/>
  <c r="D670" i="129"/>
  <c r="D32" i="129"/>
  <c r="D492" i="162"/>
  <c r="D819" i="148"/>
  <c r="D675" i="158"/>
  <c r="D483" i="154"/>
  <c r="D360" i="150"/>
  <c r="D709" i="162"/>
  <c r="D850" i="158"/>
  <c r="D64" i="144"/>
  <c r="D957" i="154"/>
  <c r="D313" i="148"/>
  <c r="D569" i="162"/>
  <c r="D270" i="152"/>
  <c r="D110" i="142"/>
  <c r="D292" i="154"/>
  <c r="D587" i="152"/>
  <c r="D388" i="129"/>
  <c r="D626" i="144"/>
  <c r="D328" i="154"/>
  <c r="D145" i="158"/>
  <c r="D750" i="152"/>
  <c r="D345" i="144"/>
  <c r="D385" i="148"/>
  <c r="D250" i="158"/>
  <c r="D676" i="144"/>
  <c r="D448" i="144"/>
  <c r="D161" i="129"/>
  <c r="D927" i="142"/>
  <c r="D465" i="129"/>
  <c r="D962" i="129"/>
  <c r="D266" i="150"/>
  <c r="D273" i="162"/>
  <c r="D270" i="154"/>
  <c r="D669" i="150"/>
  <c r="D325" i="158"/>
  <c r="D626" i="150"/>
  <c r="D316" i="154"/>
  <c r="D441" i="162"/>
  <c r="D804" i="154"/>
  <c r="D323" i="144"/>
  <c r="D779" i="150"/>
  <c r="D335" i="156"/>
  <c r="D968" i="142"/>
  <c r="D705" i="129"/>
  <c r="D206" i="160"/>
  <c r="D378" i="156"/>
  <c r="D118" i="146"/>
  <c r="D751" i="129"/>
  <c r="D922" i="144"/>
  <c r="D123" i="142"/>
  <c r="D231" i="158"/>
  <c r="D320" i="144"/>
  <c r="D252" i="150"/>
  <c r="D635" i="160"/>
  <c r="D426" i="150"/>
  <c r="D109" i="160"/>
  <c r="D40" i="158"/>
  <c r="D770" i="160"/>
  <c r="D24" i="142"/>
  <c r="D405" i="152"/>
  <c r="D596" i="146"/>
  <c r="D789" i="150"/>
  <c r="D335" i="142"/>
  <c r="D718" i="152"/>
  <c r="D445" i="146"/>
  <c r="D564" i="152"/>
  <c r="D412" i="142"/>
  <c r="D790" i="129"/>
  <c r="D557" i="144"/>
  <c r="D461" i="152"/>
  <c r="D205" i="142"/>
  <c r="D803" i="129"/>
  <c r="D918" i="142"/>
  <c r="D466" i="160"/>
  <c r="D131" i="146"/>
  <c r="H2" i="144"/>
  <c r="D66" i="162"/>
  <c r="D19" i="144"/>
  <c r="D823" i="154"/>
  <c r="D691" i="144"/>
  <c r="D238" i="160"/>
  <c r="D591" i="158"/>
  <c r="D156" i="142"/>
  <c r="D894" i="162"/>
  <c r="D521" i="148"/>
  <c r="D723" i="150"/>
  <c r="D47" i="150"/>
  <c r="D855" i="152"/>
  <c r="D195" i="152"/>
  <c r="D536" i="129"/>
  <c r="D174" i="162"/>
  <c r="D136" i="160"/>
  <c r="D210" i="158"/>
  <c r="D155" i="152"/>
  <c r="D686" i="152"/>
  <c r="D867" i="154"/>
  <c r="D486" i="150"/>
  <c r="D729" i="146"/>
  <c r="D115" i="162"/>
  <c r="D707" i="162"/>
  <c r="D264" i="148"/>
  <c r="D736" i="150"/>
  <c r="D624" i="129"/>
  <c r="D219" i="160"/>
  <c r="D436" i="158"/>
  <c r="D304" i="154"/>
  <c r="D561" i="142"/>
  <c r="D152" i="152"/>
  <c r="D208" i="142"/>
  <c r="D433" i="148"/>
  <c r="D190" i="158"/>
  <c r="D796" i="146"/>
  <c r="D540" i="160"/>
  <c r="D116" i="156"/>
  <c r="D286" i="148"/>
  <c r="D284" i="158"/>
  <c r="D363" i="150"/>
  <c r="D417" i="150"/>
  <c r="D649" i="150"/>
  <c r="D74" i="142"/>
  <c r="D589" i="162"/>
  <c r="D681" i="150"/>
  <c r="D32" i="146"/>
  <c r="D570" i="162"/>
  <c r="D339" i="148"/>
  <c r="D607" i="162"/>
  <c r="D497" i="146"/>
  <c r="D483" i="158"/>
  <c r="D89" i="162"/>
  <c r="D430" i="154"/>
  <c r="D367" i="142"/>
  <c r="D862" i="162"/>
  <c r="D48" i="148"/>
  <c r="D322" i="158"/>
  <c r="D749" i="152"/>
  <c r="D898" i="148"/>
  <c r="D458" i="146"/>
  <c r="D306" i="162"/>
  <c r="D639" i="146"/>
  <c r="D732" i="158"/>
  <c r="D202" i="148"/>
  <c r="D56" i="160"/>
  <c r="D979" i="152"/>
  <c r="D416" i="129"/>
  <c r="D251" i="154"/>
  <c r="D610" i="158"/>
  <c r="D180" i="142"/>
  <c r="D785" i="142"/>
  <c r="D21" i="162"/>
  <c r="D699" i="142"/>
  <c r="D556" i="146"/>
  <c r="D13" i="160"/>
  <c r="D791" i="129"/>
  <c r="D32" i="160"/>
  <c r="D586" i="156"/>
  <c r="D870" i="154"/>
  <c r="D17" i="142"/>
  <c r="D952" i="150"/>
  <c r="D473" i="150"/>
  <c r="D166" i="160"/>
  <c r="D313" i="152"/>
  <c r="D457" i="154"/>
  <c r="D432" i="142"/>
  <c r="D818" i="129"/>
  <c r="D105" i="162"/>
  <c r="D519" i="150"/>
  <c r="D70" i="148"/>
  <c r="D360" i="152"/>
  <c r="D132" i="152"/>
  <c r="D877" i="150"/>
  <c r="D982" i="144"/>
  <c r="D688" i="144"/>
  <c r="D827" i="152"/>
  <c r="D420" i="144"/>
  <c r="D92" i="150"/>
  <c r="D752" i="142"/>
  <c r="D362" i="154"/>
  <c r="D127" i="148"/>
  <c r="D126" i="156"/>
  <c r="D218" i="160"/>
  <c r="D514" i="129"/>
  <c r="D944" i="148"/>
  <c r="D126" i="142"/>
  <c r="D610" i="150"/>
  <c r="D463" i="158"/>
  <c r="D336" i="146"/>
  <c r="D475" i="160"/>
  <c r="D987" i="150"/>
  <c r="D643" i="146"/>
  <c r="D137" i="142"/>
  <c r="D857" i="154"/>
  <c r="D20" i="144"/>
  <c r="D721" i="129"/>
  <c r="D120" i="156"/>
  <c r="D182" i="160"/>
  <c r="D436" i="152"/>
  <c r="D393" i="162"/>
  <c r="D893" i="142"/>
  <c r="D47" i="148"/>
  <c r="E3" i="162"/>
  <c r="D439" i="152"/>
  <c r="D646" i="150"/>
  <c r="D660" i="148"/>
  <c r="D424" i="158"/>
  <c r="D133" i="148"/>
  <c r="D159" i="156"/>
  <c r="D282" i="152"/>
  <c r="D707" i="148"/>
  <c r="D634" i="142"/>
  <c r="D758" i="148"/>
  <c r="D132" i="156"/>
  <c r="D766" i="160"/>
  <c r="D367" i="162"/>
  <c r="D434" i="156"/>
  <c r="D716" i="152"/>
  <c r="D810" i="158"/>
  <c r="D693" i="150"/>
  <c r="D51" i="146"/>
  <c r="D35" i="156"/>
  <c r="D312" i="142"/>
  <c r="D187" i="144"/>
  <c r="D75" i="160"/>
  <c r="D322" i="156"/>
  <c r="D537" i="144"/>
  <c r="D697" i="156"/>
  <c r="D298" i="162"/>
  <c r="D981" i="152"/>
  <c r="D428" i="158"/>
  <c r="D180" i="158"/>
  <c r="D681" i="148"/>
  <c r="D621" i="154"/>
  <c r="D890" i="154"/>
  <c r="D573" i="160"/>
  <c r="D95" i="142"/>
  <c r="D736" i="158"/>
  <c r="D163" i="158"/>
  <c r="D849" i="158"/>
  <c r="D739" i="160"/>
  <c r="D657" i="144"/>
  <c r="D333" i="154"/>
  <c r="D548" i="152"/>
  <c r="D118" i="160"/>
  <c r="D46" i="152"/>
  <c r="D603" i="158"/>
  <c r="D295" i="162"/>
  <c r="D571" i="144"/>
  <c r="D858" i="150"/>
  <c r="D692" i="144"/>
  <c r="G3" i="152"/>
  <c r="D476" i="150"/>
  <c r="D429" i="154"/>
  <c r="D409" i="160"/>
  <c r="D251" i="144"/>
  <c r="D60" i="144"/>
  <c r="D606" i="154"/>
  <c r="D103" i="144"/>
  <c r="D763" i="152"/>
  <c r="D28" i="150"/>
  <c r="D635" i="162"/>
  <c r="D572" i="148"/>
  <c r="D398" i="152"/>
  <c r="D604" i="129"/>
  <c r="D132" i="142"/>
  <c r="D809" i="144"/>
  <c r="D220" i="152"/>
  <c r="D103" i="156"/>
  <c r="D32" i="158"/>
  <c r="D742" i="142"/>
  <c r="D428" i="129"/>
  <c r="D160" i="146"/>
  <c r="D407" i="142"/>
  <c r="D739" i="142"/>
  <c r="D446" i="144"/>
  <c r="D692" i="142"/>
  <c r="D176" i="148"/>
  <c r="D552" i="144"/>
  <c r="D843" i="152"/>
  <c r="D561" i="146"/>
  <c r="D906" i="158"/>
  <c r="D363" i="158"/>
  <c r="D965" i="160"/>
  <c r="D169" i="156"/>
  <c r="D468" i="156"/>
  <c r="D249" i="160"/>
  <c r="D198" i="144"/>
  <c r="D921" i="156"/>
  <c r="D244" i="154"/>
  <c r="D694" i="160"/>
  <c r="D573" i="150"/>
  <c r="D246" i="146"/>
  <c r="D331" i="150"/>
  <c r="D537" i="160"/>
  <c r="D847" i="146"/>
  <c r="D462" i="150"/>
  <c r="D298" i="142"/>
  <c r="D12" i="148"/>
  <c r="D946" i="152"/>
  <c r="D382" i="152"/>
  <c r="D767" i="158"/>
  <c r="D9" i="158"/>
  <c r="D623" i="148"/>
  <c r="D827" i="154"/>
  <c r="D268" i="160"/>
  <c r="D63" i="160"/>
  <c r="D996" i="129"/>
  <c r="D503" i="146"/>
  <c r="D992" i="158"/>
  <c r="D211" i="146"/>
  <c r="D472" i="158"/>
  <c r="D59" i="160"/>
  <c r="D923" i="160"/>
  <c r="D983" i="148"/>
  <c r="D989" i="154"/>
  <c r="D871" i="154"/>
  <c r="D683" i="158"/>
  <c r="D667" i="160"/>
  <c r="D147" i="152"/>
  <c r="D505" i="150"/>
  <c r="D150" i="160"/>
  <c r="D57" i="162"/>
  <c r="D609" i="156"/>
  <c r="D828" i="156"/>
  <c r="D111" i="146"/>
  <c r="D464" i="154"/>
  <c r="D716" i="154"/>
  <c r="D410" i="162"/>
  <c r="D624" i="158"/>
  <c r="D648" i="146"/>
  <c r="D728" i="162"/>
  <c r="D211" i="148"/>
  <c r="D938" i="158"/>
  <c r="D230" i="158"/>
  <c r="D937" i="148"/>
  <c r="D694" i="146"/>
  <c r="D906" i="148"/>
  <c r="D124" i="154"/>
  <c r="D776" i="158"/>
  <c r="D878" i="144"/>
  <c r="D250" i="152"/>
  <c r="D546" i="146"/>
  <c r="D371" i="150"/>
  <c r="D533" i="144"/>
  <c r="D564" i="156"/>
  <c r="I2" i="148"/>
  <c r="D315" i="160"/>
  <c r="D33" i="160"/>
  <c r="D54" i="150"/>
  <c r="D86" i="148"/>
  <c r="D893" i="154"/>
  <c r="D448" i="146"/>
  <c r="D913" i="129"/>
  <c r="D843" i="144"/>
  <c r="D365" i="152"/>
  <c r="D591" i="148"/>
  <c r="D231" i="150"/>
  <c r="D198" i="142"/>
  <c r="D403" i="160"/>
  <c r="D797" i="162"/>
  <c r="D132" i="146"/>
  <c r="D562" i="150"/>
  <c r="D166" i="146"/>
  <c r="D53" i="148"/>
  <c r="D191" i="146"/>
  <c r="K2" i="158"/>
  <c r="D369" i="160"/>
  <c r="D253" i="146"/>
  <c r="D330" i="160"/>
  <c r="D543" i="148"/>
  <c r="D216" i="162"/>
  <c r="D376" i="150"/>
  <c r="D358" i="129"/>
  <c r="D843" i="146"/>
  <c r="D533" i="162"/>
  <c r="D309" i="142"/>
  <c r="D824" i="158"/>
  <c r="D665" i="146"/>
  <c r="D736" i="144"/>
  <c r="D151" i="144"/>
  <c r="D267" i="156"/>
  <c r="D912" i="148"/>
  <c r="D710" i="129"/>
  <c r="D206" i="152"/>
  <c r="D838" i="154"/>
  <c r="D56" i="148"/>
  <c r="D660" i="150"/>
  <c r="D851" i="152"/>
  <c r="D129" i="129"/>
  <c r="D502" i="156"/>
  <c r="D575" i="162"/>
  <c r="D66" i="146"/>
  <c r="D80" i="150"/>
  <c r="D536" i="142"/>
  <c r="D247" i="146"/>
  <c r="D352" i="154"/>
  <c r="D447" i="158"/>
  <c r="D281" i="146"/>
  <c r="D990" i="144"/>
  <c r="D82" i="158"/>
  <c r="D10" i="156"/>
  <c r="D424" i="142"/>
  <c r="D517" i="142"/>
  <c r="D897" i="154"/>
  <c r="D665" i="158"/>
  <c r="D425" i="142"/>
  <c r="D845" i="142"/>
  <c r="D489" i="144"/>
  <c r="D685" i="160"/>
  <c r="D666" i="129"/>
  <c r="D437" i="158"/>
  <c r="D29" i="146"/>
  <c r="D526" i="162"/>
  <c r="D248" i="160"/>
  <c r="D62" i="156"/>
  <c r="D234" i="162"/>
  <c r="D205" i="160"/>
  <c r="D114" i="162"/>
  <c r="D943" i="146"/>
  <c r="D64" i="160"/>
  <c r="D446" i="162"/>
  <c r="D822" i="150"/>
  <c r="D232" i="156"/>
  <c r="D866" i="129"/>
  <c r="D502" i="154"/>
  <c r="D761" i="156"/>
  <c r="D481" i="129"/>
  <c r="D949" i="150"/>
  <c r="D817" i="129"/>
  <c r="D323" i="148"/>
  <c r="D592" i="160"/>
  <c r="D757" i="150"/>
  <c r="H2" i="154"/>
  <c r="D233" i="156"/>
  <c r="D340" i="160"/>
  <c r="D704" i="129"/>
  <c r="D296" i="148"/>
  <c r="D676" i="158"/>
  <c r="D325" i="160"/>
  <c r="D124" i="148"/>
  <c r="D198" i="154"/>
  <c r="D28" i="158"/>
  <c r="D473" i="152"/>
  <c r="D220" i="156"/>
  <c r="D426" i="144"/>
  <c r="D136" i="158"/>
  <c r="H3" i="144"/>
  <c r="D23" i="146"/>
  <c r="D354" i="156"/>
  <c r="D718" i="148"/>
  <c r="D834" i="148"/>
  <c r="D554" i="156"/>
  <c r="D825" i="148"/>
  <c r="D355" i="146"/>
  <c r="D483" i="144"/>
  <c r="D741" i="158"/>
  <c r="D722" i="158"/>
  <c r="D513" i="162"/>
  <c r="D327" i="156"/>
  <c r="D230" i="162"/>
  <c r="D536" i="156"/>
  <c r="D481" i="156"/>
  <c r="D695" i="152"/>
  <c r="D618" i="146"/>
  <c r="D179" i="152"/>
  <c r="D594" i="144"/>
  <c r="D402" i="148"/>
  <c r="D467" i="142"/>
  <c r="D729" i="152"/>
  <c r="D886" i="142"/>
  <c r="D363" i="154"/>
  <c r="D974" i="152"/>
  <c r="D480" i="146"/>
  <c r="D772" i="162"/>
  <c r="D539" i="146"/>
  <c r="D713" i="144"/>
  <c r="D452" i="152"/>
  <c r="D356" i="142"/>
  <c r="D190" i="154"/>
  <c r="D927" i="148"/>
  <c r="D358" i="158"/>
  <c r="D598" i="146"/>
  <c r="D633" i="152"/>
  <c r="D558" i="152"/>
  <c r="D899" i="144"/>
  <c r="D532" i="154"/>
  <c r="D744" i="152"/>
  <c r="D384" i="146"/>
  <c r="D442" i="152"/>
  <c r="D122" i="146"/>
  <c r="D363" i="129"/>
  <c r="D647" i="158"/>
  <c r="D49" i="148"/>
  <c r="D74" i="162"/>
  <c r="D331" i="154"/>
  <c r="D144" i="144"/>
  <c r="D196" i="148"/>
  <c r="D99" i="152"/>
  <c r="D300" i="144"/>
  <c r="D52" i="162"/>
  <c r="D376" i="144"/>
  <c r="D600" i="152"/>
  <c r="D604" i="152"/>
  <c r="D789" i="160"/>
  <c r="D981" i="144"/>
  <c r="D924" i="129"/>
  <c r="D539" i="160"/>
  <c r="D214" i="148"/>
  <c r="D293" i="148"/>
  <c r="D76" i="160"/>
  <c r="D270" i="142"/>
  <c r="D452" i="148"/>
  <c r="D583" i="162"/>
  <c r="D551" i="148"/>
  <c r="D646" i="162"/>
  <c r="D525" i="146"/>
  <c r="D602" i="160"/>
  <c r="K2" i="144"/>
  <c r="D712" i="160"/>
  <c r="D173" i="160"/>
  <c r="N2" i="152"/>
  <c r="D911" i="148"/>
  <c r="D347" i="158"/>
  <c r="D16" i="156"/>
  <c r="D930" i="148"/>
  <c r="D534" i="146"/>
  <c r="D966" i="158"/>
  <c r="D417" i="148"/>
  <c r="D795" i="142"/>
  <c r="D725" i="144"/>
  <c r="D674" i="129"/>
  <c r="D765" i="160"/>
  <c r="D11" i="158"/>
  <c r="D17" i="150"/>
  <c r="D185" i="162"/>
  <c r="D619" i="142"/>
  <c r="D91" i="150"/>
  <c r="D166" i="144"/>
  <c r="D183" i="146"/>
  <c r="D989" i="148"/>
  <c r="D612" i="146"/>
  <c r="D368" i="154"/>
  <c r="D126" i="146"/>
  <c r="E2" i="152"/>
  <c r="D640" i="144"/>
  <c r="D202" i="152"/>
  <c r="D25" i="162"/>
  <c r="D835" i="156"/>
  <c r="D506" i="158"/>
  <c r="D783" i="162"/>
  <c r="D587" i="146"/>
  <c r="D52" i="160"/>
  <c r="D666" i="156"/>
  <c r="D69" i="158"/>
  <c r="D706" i="162"/>
  <c r="D111" i="148"/>
  <c r="D797" i="158"/>
  <c r="D805" i="158"/>
  <c r="D311" i="160"/>
  <c r="D46" i="129"/>
  <c r="D845" i="150"/>
  <c r="D244" i="152"/>
  <c r="D128" i="158"/>
  <c r="D689" i="154"/>
  <c r="D949" i="129"/>
  <c r="D414" i="162"/>
  <c r="D884" i="150"/>
  <c r="D151" i="142"/>
  <c r="D995" i="162"/>
  <c r="D823" i="160"/>
  <c r="D177" i="144"/>
  <c r="D280" i="150"/>
  <c r="D812" i="158"/>
  <c r="D756" i="129"/>
  <c r="D940" i="146"/>
  <c r="D795" i="144"/>
  <c r="D977" i="158"/>
  <c r="D27" i="154"/>
  <c r="D993" i="156"/>
  <c r="D482" i="162"/>
  <c r="D442" i="129"/>
  <c r="D985" i="158"/>
  <c r="D582" i="142"/>
  <c r="D254" i="142"/>
  <c r="D184" i="152"/>
  <c r="D737" i="162"/>
  <c r="D55" i="160"/>
  <c r="D301" i="146"/>
  <c r="D8" i="154"/>
  <c r="D566" i="158"/>
  <c r="D348" i="154"/>
  <c r="D964" i="146"/>
  <c r="D384" i="150"/>
  <c r="D488" i="162"/>
  <c r="D223" i="160"/>
  <c r="D613" i="160"/>
  <c r="D235" i="162"/>
  <c r="D565" i="148"/>
  <c r="D490" i="156"/>
  <c r="D638" i="129"/>
  <c r="D728" i="148"/>
  <c r="D936" i="129"/>
  <c r="D780" i="148"/>
  <c r="D257" i="148"/>
  <c r="D885" i="158"/>
  <c r="D315" i="144"/>
  <c r="D895" i="148"/>
  <c r="D186" i="162"/>
  <c r="D331" i="129"/>
  <c r="D11" i="162"/>
  <c r="D84" i="162"/>
  <c r="D899" i="152"/>
  <c r="D848" i="160"/>
  <c r="D963" i="150"/>
  <c r="D867" i="158"/>
  <c r="D604" i="150"/>
  <c r="D355" i="154"/>
  <c r="D815" i="150"/>
  <c r="D436" i="148"/>
  <c r="D891" i="160"/>
  <c r="D854" i="154"/>
  <c r="D885" i="160"/>
  <c r="D838" i="144"/>
  <c r="D406" i="162"/>
  <c r="D828" i="162"/>
  <c r="E2" i="148"/>
  <c r="D43" i="144"/>
  <c r="D427" i="158"/>
  <c r="D263" i="152"/>
  <c r="D671" i="158"/>
  <c r="D322" i="146"/>
  <c r="D931" i="162"/>
  <c r="D486" i="156"/>
  <c r="D776" i="160"/>
  <c r="D614" i="146"/>
  <c r="D545" i="129"/>
  <c r="D563" i="160"/>
  <c r="D857" i="156"/>
  <c r="D374" i="146"/>
  <c r="D304" i="146"/>
  <c r="D282" i="160"/>
  <c r="D395" i="129"/>
  <c r="D454" i="144"/>
  <c r="D37" i="156"/>
  <c r="D943" i="154"/>
  <c r="D17" i="158"/>
  <c r="D847" i="144"/>
  <c r="D235" i="148"/>
  <c r="D210" i="146"/>
  <c r="D721" i="160"/>
  <c r="D736" i="152"/>
  <c r="D932" i="156"/>
  <c r="D881" i="129"/>
  <c r="D373" i="148"/>
  <c r="D255" i="152"/>
  <c r="D466" i="146"/>
  <c r="D258" i="160"/>
  <c r="D310" i="162"/>
  <c r="D863" i="156"/>
  <c r="D657" i="142"/>
  <c r="D471" i="158"/>
  <c r="D497" i="154"/>
  <c r="D189" i="148"/>
  <c r="D548" i="144"/>
  <c r="D203" i="152"/>
  <c r="D659" i="162"/>
  <c r="D519" i="129"/>
  <c r="D153" i="129"/>
  <c r="D401" i="156"/>
  <c r="D452" i="150"/>
  <c r="D16" i="148"/>
  <c r="D870" i="144"/>
  <c r="D221" i="152"/>
  <c r="D931" i="150"/>
  <c r="D429" i="160"/>
  <c r="D835" i="146"/>
  <c r="D545" i="152"/>
  <c r="D777" i="129"/>
  <c r="D693" i="158"/>
  <c r="D430" i="162"/>
  <c r="D429" i="156"/>
  <c r="D996" i="146"/>
  <c r="D599" i="158"/>
  <c r="D932" i="144"/>
  <c r="D222" i="144"/>
  <c r="D297" i="152"/>
  <c r="D769" i="148"/>
  <c r="D978" i="154"/>
  <c r="D274" i="152"/>
  <c r="D796" i="154"/>
  <c r="D284" i="144"/>
  <c r="D711" i="158"/>
  <c r="D432" i="154"/>
  <c r="D508" i="129"/>
  <c r="D203" i="144"/>
  <c r="D732" i="154"/>
  <c r="D480" i="129"/>
  <c r="D987" i="148"/>
  <c r="D198" i="156"/>
  <c r="D98" i="152"/>
  <c r="D891" i="158"/>
  <c r="D261" i="150"/>
  <c r="D647" i="152"/>
  <c r="D935" i="144"/>
  <c r="D782" i="158"/>
  <c r="D58" i="160"/>
  <c r="D497" i="152"/>
  <c r="D635" i="146"/>
  <c r="D520" i="152"/>
  <c r="D699" i="154"/>
  <c r="D257" i="156"/>
  <c r="D904" i="129"/>
  <c r="D692" i="152"/>
  <c r="D201" i="144"/>
  <c r="D811" i="158"/>
  <c r="G2" i="148"/>
  <c r="D37" i="146"/>
  <c r="D111" i="160"/>
  <c r="D223" i="154"/>
  <c r="D668" i="142"/>
  <c r="D51" i="154"/>
  <c r="D984" i="162"/>
  <c r="D807" i="162"/>
  <c r="D365" i="160"/>
  <c r="D346" i="146"/>
  <c r="D988" i="154"/>
  <c r="D429" i="148"/>
  <c r="D489" i="160"/>
  <c r="D968" i="160"/>
  <c r="E2" i="150"/>
  <c r="D519" i="162"/>
  <c r="D276" i="148"/>
  <c r="D687" i="158"/>
  <c r="D104" i="152"/>
  <c r="D773" i="162"/>
  <c r="D417" i="160"/>
  <c r="D166" i="156"/>
  <c r="D404" i="162"/>
  <c r="D37" i="162"/>
  <c r="D44" i="162"/>
  <c r="D423" i="162"/>
  <c r="D146" i="162"/>
  <c r="D881" i="150"/>
  <c r="D940" i="152"/>
  <c r="D521" i="142"/>
  <c r="D525" i="148"/>
  <c r="D990" i="142"/>
  <c r="D138" i="156"/>
  <c r="D907" i="148"/>
  <c r="D74" i="158"/>
  <c r="D92" i="129"/>
  <c r="D853" i="142"/>
  <c r="D525" i="154"/>
  <c r="D923" i="152"/>
  <c r="D389" i="154"/>
  <c r="D262" i="158"/>
  <c r="D308" i="142"/>
  <c r="D114" i="148"/>
  <c r="D201" i="142"/>
  <c r="D381" i="158"/>
  <c r="D437" i="144"/>
  <c r="D916" i="158"/>
  <c r="D980" i="152"/>
  <c r="D34" i="144"/>
  <c r="D65" i="154"/>
  <c r="D462" i="144"/>
  <c r="D736" i="156"/>
  <c r="D84" i="154"/>
  <c r="D106" i="146"/>
  <c r="D980" i="144"/>
  <c r="D630" i="150"/>
  <c r="D117" i="142"/>
  <c r="D412" i="148"/>
  <c r="D848" i="129"/>
  <c r="D939" i="152"/>
  <c r="D556" i="154"/>
  <c r="D897" i="152"/>
  <c r="D9" i="160"/>
  <c r="D788" i="129"/>
  <c r="D457" i="162"/>
  <c r="D957" i="152"/>
  <c r="D232" i="158"/>
  <c r="D960" i="146"/>
  <c r="D97" i="144"/>
  <c r="D774" i="162"/>
  <c r="D520" i="162"/>
  <c r="D725" i="158"/>
  <c r="D975" i="162"/>
  <c r="D389" i="129"/>
  <c r="D593" i="160"/>
  <c r="D16" i="144"/>
  <c r="D679" i="150"/>
  <c r="D889" i="142"/>
  <c r="D10" i="152"/>
  <c r="D751" i="152"/>
  <c r="D922" i="152"/>
  <c r="D472" i="152"/>
  <c r="D286" i="129"/>
  <c r="D487" i="148"/>
  <c r="D630" i="158"/>
  <c r="D23" i="129"/>
  <c r="D21" i="146"/>
  <c r="D930" i="152"/>
  <c r="D462" i="129"/>
  <c r="D172" i="158"/>
  <c r="D967" i="148"/>
  <c r="D135" i="160"/>
  <c r="D967" i="129"/>
  <c r="D941" i="142"/>
  <c r="D775" i="156"/>
  <c r="F3" i="162"/>
  <c r="D461" i="154"/>
  <c r="D986" i="152"/>
  <c r="D794" i="154"/>
  <c r="D737" i="154"/>
  <c r="D702" i="144"/>
  <c r="D405" i="150"/>
  <c r="D20" i="156"/>
  <c r="D388" i="162"/>
  <c r="D989" i="158"/>
  <c r="D577" i="152"/>
  <c r="D850" i="148"/>
  <c r="D329" i="144"/>
  <c r="D472" i="162"/>
  <c r="D773" i="160"/>
  <c r="D488" i="146"/>
  <c r="D853" i="152"/>
  <c r="D964" i="158"/>
  <c r="D195" i="162"/>
  <c r="D844" i="142"/>
  <c r="D979" i="160"/>
  <c r="D644" i="142"/>
  <c r="D639" i="162"/>
  <c r="D694" i="144"/>
  <c r="H3" i="152"/>
  <c r="D697" i="152"/>
  <c r="D217" i="162"/>
  <c r="D371" i="158"/>
  <c r="D460" i="146"/>
  <c r="D405" i="154"/>
  <c r="D726" i="142"/>
  <c r="D715" i="146"/>
  <c r="D38" i="156"/>
  <c r="D814" i="146"/>
  <c r="D72" i="162"/>
  <c r="D744" i="142"/>
  <c r="D263" i="156"/>
  <c r="D320" i="142"/>
  <c r="D443" i="142"/>
  <c r="D248" i="142"/>
  <c r="D629" i="156"/>
  <c r="D861" i="162"/>
  <c r="D895" i="160"/>
  <c r="D550" i="162"/>
  <c r="D291" i="129"/>
  <c r="D761" i="146"/>
  <c r="D585" i="129"/>
  <c r="D915" i="148"/>
  <c r="D355" i="158"/>
  <c r="D786" i="156"/>
  <c r="D480" i="154"/>
  <c r="D801" i="144"/>
  <c r="D696" i="162"/>
  <c r="D167" i="152"/>
  <c r="D944" i="154"/>
  <c r="D962" i="150"/>
  <c r="D978" i="150"/>
  <c r="D122" i="152"/>
  <c r="D166" i="154"/>
  <c r="D391" i="154"/>
  <c r="E3" i="146"/>
  <c r="D453" i="154"/>
  <c r="D979" i="146"/>
  <c r="D340" i="148"/>
  <c r="D626" i="158"/>
  <c r="D517" i="158"/>
  <c r="D629" i="142"/>
  <c r="D820" i="146"/>
  <c r="D639" i="148"/>
  <c r="D129" i="150"/>
  <c r="D546" i="154"/>
  <c r="D779" i="142"/>
  <c r="D37" i="154"/>
  <c r="D188" i="142"/>
  <c r="D106" i="129"/>
  <c r="D873" i="142"/>
  <c r="D187" i="158"/>
  <c r="D518" i="150"/>
  <c r="D83" i="162"/>
  <c r="D391" i="152"/>
  <c r="D442" i="150"/>
  <c r="D971" i="154"/>
  <c r="D856" i="162"/>
  <c r="D330" i="156"/>
  <c r="D270" i="150"/>
  <c r="D985" i="144"/>
  <c r="D958" i="154"/>
  <c r="D346" i="150"/>
  <c r="D860" i="129"/>
  <c r="D728" i="154"/>
  <c r="D240" i="158"/>
  <c r="D409" i="142"/>
  <c r="D532" i="152"/>
  <c r="D782" i="156"/>
  <c r="D542" i="144"/>
  <c r="D616" i="146"/>
  <c r="D301" i="152"/>
  <c r="D581" i="160"/>
  <c r="D87" i="146"/>
  <c r="D130" i="142"/>
  <c r="D241" i="142"/>
  <c r="D152" i="148"/>
  <c r="D345" i="156"/>
  <c r="D676" i="129"/>
  <c r="D646" i="146"/>
  <c r="D355" i="160"/>
  <c r="D127" i="154"/>
  <c r="D296" i="158"/>
  <c r="D751" i="150"/>
  <c r="D997" i="156"/>
  <c r="D935" i="158"/>
  <c r="D312" i="156"/>
  <c r="D352" i="146"/>
  <c r="D46" i="158"/>
  <c r="D25" i="129"/>
  <c r="D789" i="152"/>
  <c r="D657" i="152"/>
  <c r="D86" i="162"/>
  <c r="D479" i="142"/>
  <c r="D506" i="129"/>
  <c r="D19" i="152"/>
  <c r="D835" i="129"/>
  <c r="D717" i="150"/>
  <c r="D363" i="162"/>
  <c r="D853" i="146"/>
  <c r="D864" i="154"/>
  <c r="D227" i="129"/>
  <c r="D381" i="154"/>
  <c r="D18" i="162"/>
  <c r="D253" i="156"/>
  <c r="D307" i="156"/>
  <c r="D676" i="152"/>
  <c r="D552" i="148"/>
  <c r="D425" i="146"/>
  <c r="D830" i="148"/>
  <c r="D897" i="142"/>
  <c r="D786" i="129"/>
  <c r="D723" i="160"/>
  <c r="D756" i="160"/>
  <c r="D697" i="144"/>
  <c r="D600" i="148"/>
  <c r="D686" i="148"/>
  <c r="D933" i="152"/>
  <c r="D158" i="150"/>
  <c r="D578" i="162"/>
  <c r="D36" i="156"/>
  <c r="D950" i="144"/>
  <c r="D102" i="162"/>
  <c r="D824" i="160"/>
  <c r="D193" i="156"/>
  <c r="D951" i="146"/>
  <c r="D343" i="156"/>
  <c r="D95" i="162"/>
  <c r="D60" i="160"/>
  <c r="D992" i="148"/>
  <c r="D40" i="156"/>
  <c r="D663" i="160"/>
  <c r="D335" i="129"/>
  <c r="D863" i="144"/>
  <c r="D825" i="154"/>
  <c r="D59" i="162"/>
  <c r="D77" i="146"/>
  <c r="D400" i="142"/>
  <c r="D55" i="156"/>
  <c r="D890" i="144"/>
  <c r="D164" i="129"/>
  <c r="D98" i="160"/>
  <c r="D124" i="144"/>
  <c r="D113" i="144"/>
  <c r="D771" i="142"/>
  <c r="D362" i="160"/>
  <c r="D297" i="146"/>
  <c r="D48" i="160"/>
  <c r="D768" i="154"/>
  <c r="D798" i="160"/>
  <c r="D650" i="158"/>
  <c r="D33" i="154"/>
  <c r="D340" i="162"/>
  <c r="D311" i="162"/>
  <c r="D494" i="144"/>
  <c r="D576" i="160"/>
  <c r="D346" i="158"/>
  <c r="D236" i="144"/>
  <c r="D202" i="129"/>
  <c r="D398" i="150"/>
  <c r="D390" i="152"/>
  <c r="F3" i="156"/>
  <c r="D592" i="129"/>
  <c r="D624" i="148"/>
  <c r="D702" i="129"/>
  <c r="D803" i="156"/>
  <c r="D306" i="152"/>
  <c r="D809" i="129"/>
  <c r="D929" i="154"/>
  <c r="D994" i="150"/>
  <c r="D934" i="144"/>
  <c r="D660" i="146"/>
  <c r="D71" i="154"/>
  <c r="D63" i="144"/>
  <c r="D92" i="158"/>
  <c r="D827" i="144"/>
  <c r="D804" i="160"/>
  <c r="D657" i="158"/>
  <c r="D861" i="146"/>
  <c r="D439" i="160"/>
  <c r="D959" i="158"/>
  <c r="D318" i="158"/>
  <c r="D791" i="150"/>
  <c r="D82" i="150"/>
  <c r="D865" i="158"/>
  <c r="D689" i="148"/>
  <c r="D587" i="150"/>
  <c r="D363" i="152"/>
  <c r="D154" i="156"/>
  <c r="H2" i="158"/>
  <c r="D267" i="152"/>
  <c r="D597" i="162"/>
  <c r="D549" i="142"/>
  <c r="D180" i="144"/>
  <c r="D476" i="144"/>
  <c r="D709" i="142"/>
  <c r="D743" i="156"/>
  <c r="D899" i="142"/>
  <c r="D477" i="162"/>
  <c r="D892" i="154"/>
  <c r="D212" i="146"/>
  <c r="D500" i="144"/>
  <c r="D599" i="152"/>
  <c r="D99" i="156"/>
  <c r="D82" i="152"/>
  <c r="D877" i="142"/>
  <c r="D876" i="129"/>
  <c r="D759" i="156"/>
  <c r="D945" i="144"/>
  <c r="D812" i="162"/>
  <c r="D474" i="156"/>
  <c r="D361" i="162"/>
  <c r="D792" i="152"/>
  <c r="D199" i="152"/>
  <c r="D386" i="150"/>
  <c r="D555" i="152"/>
  <c r="D509" i="156"/>
  <c r="D270" i="148"/>
  <c r="D334" i="150"/>
  <c r="D408" i="142"/>
  <c r="D832" i="160"/>
  <c r="D757" i="129"/>
  <c r="D339" i="156"/>
  <c r="D533" i="156"/>
  <c r="D387" i="148"/>
  <c r="D387" i="142"/>
  <c r="D206" i="142"/>
  <c r="D269" i="150"/>
  <c r="D624" i="144"/>
  <c r="D462" i="156"/>
  <c r="D695" i="162"/>
  <c r="D628" i="156"/>
  <c r="D710" i="150"/>
  <c r="D562" i="146"/>
  <c r="D283" i="148"/>
  <c r="D232" i="148"/>
  <c r="D933" i="144"/>
  <c r="D299" i="148"/>
  <c r="D976" i="142"/>
  <c r="D338" i="160"/>
  <c r="D703" i="162"/>
  <c r="D550" i="154"/>
  <c r="D259" i="129"/>
  <c r="D252" i="158"/>
  <c r="D189" i="152"/>
  <c r="D460" i="144"/>
  <c r="D558" i="154"/>
  <c r="D540" i="162"/>
  <c r="D804" i="144"/>
  <c r="D506" i="146"/>
  <c r="D842" i="142"/>
  <c r="D238" i="129"/>
  <c r="D599" i="156"/>
  <c r="D122" i="158"/>
  <c r="D611" i="160"/>
  <c r="D394" i="152"/>
  <c r="D530" i="156"/>
  <c r="D793" i="154"/>
  <c r="D114" i="154"/>
  <c r="D376" i="156"/>
  <c r="D559" i="152"/>
  <c r="D852" i="146"/>
  <c r="D595" i="148"/>
  <c r="D639" i="144"/>
  <c r="D636" i="129"/>
  <c r="D868" i="142"/>
  <c r="D418" i="158"/>
  <c r="D203" i="146"/>
  <c r="D207" i="158"/>
  <c r="D570" i="142"/>
  <c r="D668" i="152"/>
  <c r="D443" i="144"/>
  <c r="D341" i="148"/>
  <c r="D304" i="144"/>
  <c r="D485" i="144"/>
  <c r="D336" i="154"/>
  <c r="D545" i="146"/>
  <c r="D94" i="148"/>
  <c r="D802" i="146"/>
  <c r="D931" i="129"/>
  <c r="D356" i="154"/>
  <c r="D59" i="152"/>
  <c r="D986" i="142"/>
  <c r="D889" i="152"/>
  <c r="D656" i="158"/>
  <c r="D856" i="156"/>
  <c r="D40" i="142"/>
  <c r="D134" i="156"/>
  <c r="D510" i="160"/>
  <c r="D38" i="144"/>
  <c r="D987" i="160"/>
  <c r="D960" i="158"/>
  <c r="D734" i="142"/>
  <c r="D767" i="160"/>
  <c r="D825" i="162"/>
  <c r="H3" i="146"/>
  <c r="D518" i="152"/>
  <c r="D968" i="150"/>
  <c r="D726" i="152"/>
  <c r="D784" i="156"/>
  <c r="D440" i="148"/>
  <c r="D894" i="150"/>
  <c r="D659" i="160"/>
  <c r="D873" i="148"/>
  <c r="D351" i="142"/>
  <c r="D497" i="148"/>
  <c r="D172" i="154"/>
  <c r="D106" i="162"/>
  <c r="D678" i="158"/>
  <c r="D74" i="154"/>
  <c r="D960" i="152"/>
  <c r="D860" i="150"/>
  <c r="D839" i="158"/>
  <c r="D337" i="162"/>
  <c r="D924" i="150"/>
  <c r="D772" i="160"/>
  <c r="D923" i="144"/>
  <c r="D344" i="158"/>
  <c r="D924" i="148"/>
  <c r="D375" i="156"/>
  <c r="D521" i="150"/>
  <c r="D427" i="129"/>
  <c r="D285" i="150"/>
  <c r="D865" i="146"/>
  <c r="D451" i="158"/>
  <c r="D569" i="154"/>
  <c r="D392" i="142"/>
  <c r="D158" i="146"/>
  <c r="D832" i="146"/>
  <c r="D31" i="148"/>
  <c r="D764" i="148"/>
  <c r="D167" i="144"/>
  <c r="E3" i="158"/>
  <c r="D524" i="152"/>
  <c r="D232" i="160"/>
  <c r="D838" i="158"/>
  <c r="D92" i="156"/>
  <c r="D592" i="144"/>
  <c r="D35" i="146"/>
  <c r="D633" i="142"/>
  <c r="D615" i="160"/>
  <c r="D660" i="152"/>
  <c r="D608" i="144"/>
  <c r="D722" i="148"/>
  <c r="D647" i="146"/>
  <c r="D323" i="129"/>
  <c r="D11" i="154"/>
  <c r="D397" i="156"/>
  <c r="D250" i="154"/>
  <c r="D738" i="148"/>
  <c r="D934" i="158"/>
  <c r="D835" i="150"/>
  <c r="D936" i="156"/>
  <c r="D540" i="150"/>
  <c r="D426" i="146"/>
  <c r="D848" i="156"/>
  <c r="D555" i="144"/>
  <c r="D491" i="154"/>
  <c r="D76" i="146"/>
  <c r="D746" i="158"/>
  <c r="D122" i="162"/>
  <c r="D743" i="144"/>
  <c r="D44" i="156"/>
  <c r="D891" i="156"/>
  <c r="D529" i="150"/>
  <c r="D438" i="154"/>
  <c r="D545" i="150"/>
  <c r="D451" i="162"/>
  <c r="D60" i="150"/>
  <c r="D226" i="156"/>
  <c r="D678" i="144"/>
  <c r="D395" i="142"/>
  <c r="D427" i="144"/>
  <c r="D406" i="158"/>
  <c r="D640" i="146"/>
  <c r="D958" i="150"/>
  <c r="D827" i="146"/>
  <c r="D843" i="162"/>
  <c r="D398" i="162"/>
  <c r="D68" i="148"/>
  <c r="D869" i="152"/>
  <c r="D297" i="162"/>
  <c r="D273" i="148"/>
  <c r="D681" i="162"/>
  <c r="D189" i="160"/>
  <c r="D902" i="160"/>
  <c r="D764" i="146"/>
  <c r="D285" i="144"/>
  <c r="D841" i="150"/>
  <c r="D529" i="154"/>
  <c r="D876" i="152"/>
  <c r="D993" i="144"/>
  <c r="D581" i="148"/>
  <c r="D212" i="154"/>
  <c r="D116" i="129"/>
  <c r="D570" i="150"/>
  <c r="D444" i="150"/>
  <c r="D418" i="162"/>
  <c r="D358" i="152"/>
  <c r="D8" i="129"/>
  <c r="D587" i="154"/>
  <c r="D220" i="146"/>
  <c r="D916" i="154"/>
  <c r="D717" i="158"/>
  <c r="D874" i="144"/>
  <c r="D285" i="162"/>
  <c r="D701" i="144"/>
  <c r="D114" i="146"/>
  <c r="D861" i="154"/>
  <c r="D261" i="146"/>
  <c r="D388" i="154"/>
  <c r="D904" i="162"/>
  <c r="D926" i="152"/>
  <c r="D786" i="142"/>
  <c r="D411" i="144"/>
  <c r="D776" i="150"/>
  <c r="D515" i="154"/>
  <c r="D166" i="152"/>
  <c r="D952" i="148"/>
  <c r="D288" i="148"/>
  <c r="D443" i="146"/>
  <c r="D237" i="142"/>
  <c r="G2" i="152"/>
  <c r="D924" i="144"/>
  <c r="D333" i="148"/>
  <c r="D742" i="150"/>
  <c r="D572" i="154"/>
  <c r="D275" i="152"/>
  <c r="D469" i="152"/>
  <c r="D109" i="158"/>
  <c r="D83" i="129"/>
  <c r="D927" i="144"/>
  <c r="D781" i="129"/>
  <c r="D212" i="152"/>
  <c r="D33" i="148"/>
  <c r="D856" i="142"/>
  <c r="D324" i="158"/>
  <c r="D292" i="156"/>
  <c r="D414" i="129"/>
  <c r="D41" i="152"/>
  <c r="D436" i="150"/>
  <c r="D269" i="160"/>
  <c r="D181" i="160"/>
  <c r="D926" i="162"/>
  <c r="D636" i="158"/>
  <c r="D972" i="150"/>
  <c r="D821" i="160"/>
  <c r="D449" i="142"/>
  <c r="D870" i="162"/>
  <c r="D229" i="144"/>
  <c r="D791" i="158"/>
  <c r="D297" i="144"/>
  <c r="D652" i="129"/>
  <c r="D494" i="146"/>
  <c r="D226" i="129"/>
  <c r="D634" i="162"/>
  <c r="D937" i="158"/>
  <c r="D221" i="144"/>
  <c r="D814" i="158"/>
  <c r="D949" i="160"/>
  <c r="D599" i="142"/>
  <c r="D835" i="144"/>
  <c r="D232" i="144"/>
  <c r="D616" i="152"/>
  <c r="D476" i="148"/>
  <c r="D583" i="160"/>
  <c r="D890" i="158"/>
  <c r="D454" i="160"/>
  <c r="D218" i="150"/>
  <c r="D542" i="150"/>
  <c r="D814" i="148"/>
  <c r="D199" i="150"/>
  <c r="D683" i="148"/>
  <c r="D181" i="152"/>
  <c r="D466" i="162"/>
  <c r="D805" i="150"/>
  <c r="D241" i="160"/>
  <c r="D375" i="152"/>
  <c r="D598" i="152"/>
  <c r="D14" i="160"/>
  <c r="D50" i="158"/>
  <c r="D514" i="144"/>
  <c r="D215" i="152"/>
  <c r="D179" i="150"/>
  <c r="D555" i="129"/>
  <c r="D642" i="152"/>
  <c r="D244" i="144"/>
  <c r="D305" i="156"/>
  <c r="D555" i="142"/>
  <c r="D913" i="144"/>
  <c r="D190" i="162"/>
  <c r="D334" i="142"/>
  <c r="D609" i="144"/>
  <c r="D769" i="160"/>
  <c r="D410" i="156"/>
  <c r="D201" i="156"/>
  <c r="D771" i="152"/>
  <c r="D78" i="154"/>
  <c r="D75" i="156"/>
  <c r="D469" i="142"/>
  <c r="D332" i="156"/>
  <c r="D338" i="129"/>
  <c r="D140" i="160"/>
  <c r="D260" i="162"/>
  <c r="D679" i="162"/>
  <c r="D50" i="142"/>
  <c r="D869" i="146"/>
  <c r="D682" i="152"/>
  <c r="D688" i="152"/>
  <c r="D127" i="162"/>
  <c r="D507" i="162"/>
  <c r="D975" i="142"/>
  <c r="D141" i="160"/>
  <c r="D75" i="152"/>
  <c r="D781" i="162"/>
  <c r="D640" i="148"/>
  <c r="D184" i="144"/>
  <c r="D634" i="146"/>
  <c r="D85" i="160"/>
  <c r="D881" i="156"/>
  <c r="D696" i="146"/>
  <c r="D496" i="146"/>
  <c r="D532" i="156"/>
  <c r="D558" i="156"/>
  <c r="D297" i="158"/>
  <c r="D98" i="150"/>
  <c r="D900" i="148"/>
  <c r="D641" i="156"/>
  <c r="D871" i="160"/>
  <c r="D80" i="148"/>
  <c r="D761" i="148"/>
  <c r="D656" i="129"/>
  <c r="D875" i="148"/>
  <c r="D635" i="129"/>
  <c r="D109" i="146"/>
  <c r="D252" i="146"/>
  <c r="D941" i="162"/>
  <c r="D113" i="156"/>
  <c r="D914" i="146"/>
  <c r="D981" i="162"/>
  <c r="D423" i="156"/>
  <c r="D85" i="142"/>
  <c r="D534" i="144"/>
  <c r="D169" i="150"/>
  <c r="D515" i="158"/>
  <c r="D638" i="144"/>
  <c r="D27" i="152"/>
  <c r="D79" i="160"/>
  <c r="D421" i="154"/>
  <c r="D815" i="144"/>
  <c r="D231" i="156"/>
  <c r="D330" i="154"/>
  <c r="D627" i="160"/>
  <c r="D326" i="142"/>
  <c r="D479" i="148"/>
  <c r="D448" i="160"/>
  <c r="D225" i="150"/>
  <c r="D606" i="156"/>
  <c r="D618" i="150"/>
  <c r="D234" i="152"/>
  <c r="D394" i="150"/>
  <c r="D671" i="156"/>
  <c r="D317" i="156"/>
  <c r="D724" i="129"/>
  <c r="D172" i="148"/>
  <c r="D978" i="162"/>
  <c r="D655" i="156"/>
  <c r="D741" i="150"/>
  <c r="D571" i="162"/>
  <c r="D110" i="129"/>
  <c r="D358" i="162"/>
  <c r="D893" i="144"/>
  <c r="D792" i="146"/>
  <c r="D568" i="129"/>
  <c r="D460" i="150"/>
  <c r="D252" i="148"/>
  <c r="D648" i="162"/>
  <c r="D334" i="152"/>
  <c r="D203" i="162"/>
  <c r="D379" i="144"/>
  <c r="D504" i="156"/>
  <c r="D49" i="150"/>
  <c r="D73" i="154"/>
  <c r="D337" i="150"/>
  <c r="D478" i="156"/>
  <c r="D8" i="142"/>
  <c r="D222" i="129"/>
  <c r="D640" i="154"/>
  <c r="D82" i="154"/>
  <c r="D486" i="154"/>
  <c r="D984" i="144"/>
  <c r="D345" i="162"/>
  <c r="D292" i="148"/>
  <c r="D993" i="162"/>
  <c r="D588" i="146"/>
  <c r="D270" i="146"/>
  <c r="D533" i="146"/>
  <c r="D914" i="162"/>
  <c r="D205" i="154"/>
  <c r="D889" i="160"/>
  <c r="D227" i="156"/>
  <c r="D532" i="160"/>
  <c r="D11" i="150"/>
  <c r="D19" i="156"/>
  <c r="D35" i="152"/>
  <c r="D817" i="152"/>
  <c r="D601" i="154"/>
  <c r="D153" i="142"/>
  <c r="D519" i="142"/>
  <c r="D329" i="148"/>
  <c r="D953" i="158"/>
  <c r="D636" i="152"/>
  <c r="D416" i="156"/>
  <c r="D370" i="142"/>
  <c r="D346" i="162"/>
  <c r="D697" i="158"/>
  <c r="D609" i="148"/>
  <c r="D752" i="160"/>
  <c r="D514" i="158"/>
  <c r="D670" i="150"/>
  <c r="D783" i="156"/>
  <c r="D345" i="154"/>
  <c r="D646" i="154"/>
  <c r="D599" i="144"/>
  <c r="D559" i="156"/>
  <c r="D90" i="154"/>
  <c r="D201" i="162"/>
  <c r="D336" i="129"/>
  <c r="D223" i="152"/>
  <c r="D496" i="150"/>
  <c r="D886" i="154"/>
  <c r="D620" i="156"/>
  <c r="D686" i="158"/>
  <c r="D449" i="148"/>
  <c r="D383" i="154"/>
  <c r="D404" i="144"/>
  <c r="D524" i="154"/>
  <c r="D545" i="148"/>
  <c r="D348" i="160"/>
  <c r="D752" i="146"/>
  <c r="D955" i="152"/>
  <c r="D399" i="158"/>
  <c r="D460" i="148"/>
  <c r="D350" i="152"/>
  <c r="D927" i="146"/>
  <c r="D956" i="162"/>
  <c r="D515" i="160"/>
  <c r="D554" i="146"/>
  <c r="D535" i="146"/>
  <c r="D969" i="152"/>
  <c r="D288" i="154"/>
  <c r="D968" i="144"/>
  <c r="D799" i="148"/>
  <c r="D800" i="160"/>
  <c r="D656" i="160"/>
  <c r="D95" i="152"/>
  <c r="D445" i="154"/>
  <c r="D28" i="160"/>
  <c r="D151" i="160"/>
  <c r="D833" i="129"/>
  <c r="D895" i="142"/>
  <c r="D164" i="162"/>
  <c r="D531" i="162"/>
  <c r="D988" i="148"/>
  <c r="D358" i="156"/>
  <c r="D980" i="158"/>
  <c r="D166" i="142"/>
  <c r="D510" i="156"/>
  <c r="D609" i="142"/>
  <c r="D528" i="156"/>
  <c r="D141" i="146"/>
  <c r="D878" i="150"/>
  <c r="D910" i="156"/>
  <c r="D577" i="146"/>
  <c r="D766" i="158"/>
  <c r="D636" i="150"/>
  <c r="D638" i="162"/>
  <c r="D969" i="162"/>
  <c r="D616" i="154"/>
  <c r="D435" i="129"/>
  <c r="D183" i="144"/>
  <c r="D545" i="156"/>
  <c r="D337" i="158"/>
  <c r="D399" i="162"/>
  <c r="D315" i="150"/>
  <c r="D609" i="152"/>
  <c r="D589" i="129"/>
  <c r="D227" i="158"/>
  <c r="D112" i="129"/>
  <c r="D868" i="160"/>
  <c r="D306" i="158"/>
  <c r="D452" i="154"/>
  <c r="D885" i="146"/>
  <c r="D838" i="156"/>
  <c r="D967" i="158"/>
  <c r="D794" i="156"/>
  <c r="D265" i="158"/>
  <c r="D283" i="142"/>
  <c r="D364" i="146"/>
  <c r="D280" i="156"/>
  <c r="D334" i="154"/>
  <c r="D621" i="160"/>
  <c r="D333" i="144"/>
  <c r="D237" i="154"/>
  <c r="D536" i="154"/>
  <c r="D881" i="152"/>
  <c r="D571" i="148"/>
  <c r="D51" i="152"/>
  <c r="D450" i="154"/>
  <c r="D437" i="156"/>
  <c r="D555" i="150"/>
  <c r="D684" i="156"/>
  <c r="D198" i="148"/>
  <c r="D95" i="158"/>
  <c r="D124" i="129"/>
  <c r="D467" i="162"/>
  <c r="D169" i="142"/>
  <c r="D635" i="158"/>
  <c r="D343" i="146"/>
  <c r="D87" i="144"/>
  <c r="D441" i="146"/>
  <c r="D687" i="148"/>
  <c r="D466" i="148"/>
  <c r="D397" i="158"/>
  <c r="D788" i="162"/>
  <c r="D949" i="156"/>
  <c r="D983" i="142"/>
  <c r="D373" i="158"/>
  <c r="D567" i="144"/>
  <c r="D603" i="154"/>
  <c r="D903" i="158"/>
  <c r="D667" i="158"/>
  <c r="D977" i="152"/>
  <c r="D520" i="144"/>
  <c r="D786" i="158"/>
  <c r="D359" i="129"/>
  <c r="D289" i="158"/>
  <c r="D428" i="148"/>
  <c r="D132" i="148"/>
  <c r="D141" i="129"/>
  <c r="D680" i="144"/>
  <c r="D406" i="154"/>
  <c r="D787" i="150"/>
  <c r="D493" i="129"/>
  <c r="D471" i="146"/>
  <c r="D269" i="158"/>
  <c r="D486" i="160"/>
  <c r="D144" i="162"/>
  <c r="D557" i="162"/>
  <c r="D560" i="156"/>
  <c r="D220" i="144"/>
  <c r="D194" i="162"/>
  <c r="D938" i="142"/>
  <c r="D185" i="154"/>
  <c r="D262" i="156"/>
  <c r="D528" i="150"/>
  <c r="D166" i="129"/>
  <c r="D630" i="148"/>
  <c r="D900" i="158"/>
  <c r="D212" i="158"/>
  <c r="D904" i="142"/>
  <c r="D634" i="156"/>
  <c r="D344" i="154"/>
  <c r="D396" i="160"/>
  <c r="M2" i="158"/>
  <c r="D754" i="160"/>
  <c r="D305" i="162"/>
  <c r="D540" i="144"/>
  <c r="D744" i="154"/>
  <c r="D107" i="154"/>
  <c r="D11" i="152"/>
  <c r="D599" i="150"/>
  <c r="D213" i="158"/>
  <c r="D508" i="156"/>
  <c r="D898" i="158"/>
  <c r="D471" i="142"/>
  <c r="D501" i="150"/>
  <c r="D751" i="154"/>
  <c r="D315" i="148"/>
  <c r="D499" i="144"/>
  <c r="D991" i="144"/>
  <c r="D714" i="158"/>
  <c r="D277" i="129"/>
  <c r="D635" i="142"/>
  <c r="D437" i="146"/>
  <c r="D374" i="129"/>
  <c r="D706" i="150"/>
  <c r="D351" i="146"/>
  <c r="D72" i="154"/>
  <c r="D704" i="154"/>
  <c r="D57" i="144"/>
  <c r="D27" i="150"/>
  <c r="D513" i="150"/>
  <c r="D580" i="129"/>
  <c r="D159" i="146"/>
  <c r="D316" i="158"/>
  <c r="D763" i="150"/>
  <c r="D601" i="150"/>
  <c r="D564" i="148"/>
  <c r="D784" i="150"/>
  <c r="D869" i="162"/>
  <c r="D698" i="129"/>
  <c r="D231" i="144"/>
  <c r="D109" i="144"/>
  <c r="D594" i="154"/>
  <c r="F3" i="146"/>
  <c r="D215" i="144"/>
  <c r="D898" i="146"/>
  <c r="D558" i="162"/>
  <c r="D966" i="129"/>
  <c r="D119" i="160"/>
  <c r="D291" i="142"/>
  <c r="D959" i="142"/>
  <c r="D142" i="142"/>
  <c r="D325" i="146"/>
  <c r="D939" i="144"/>
  <c r="D321" i="142"/>
  <c r="D542" i="152"/>
  <c r="D572" i="156"/>
  <c r="D602" i="152"/>
  <c r="D454" i="152"/>
  <c r="D444" i="129"/>
  <c r="D628" i="142"/>
  <c r="D376" i="142"/>
  <c r="D971" i="144"/>
  <c r="D292" i="158"/>
  <c r="D738" i="150"/>
  <c r="D238" i="142"/>
  <c r="D523" i="129"/>
  <c r="D271" i="160"/>
  <c r="D128" i="154"/>
  <c r="D565" i="162"/>
  <c r="D424" i="148"/>
  <c r="D936" i="152"/>
  <c r="D675" i="148"/>
  <c r="D193" i="162"/>
  <c r="D360" i="154"/>
  <c r="D732" i="152"/>
  <c r="D680" i="129"/>
  <c r="D955" i="156"/>
  <c r="D924" i="156"/>
  <c r="D593" i="156"/>
  <c r="D896" i="160"/>
  <c r="D922" i="148"/>
  <c r="D679" i="142"/>
  <c r="D364" i="162"/>
  <c r="D681" i="152"/>
  <c r="D298" i="148"/>
  <c r="D625" i="148"/>
  <c r="D668" i="154"/>
  <c r="D857" i="142"/>
  <c r="D547" i="162"/>
  <c r="D570" i="144"/>
  <c r="D117" i="158"/>
  <c r="D865" i="142"/>
  <c r="D307" i="162"/>
  <c r="D266" i="158"/>
  <c r="D329" i="142"/>
  <c r="D704" i="150"/>
  <c r="D16" i="146"/>
  <c r="D892" i="148"/>
  <c r="D665" i="150"/>
  <c r="D627" i="162"/>
  <c r="D389" i="156"/>
  <c r="D867" i="160"/>
  <c r="D207" i="160"/>
  <c r="D768" i="142"/>
  <c r="D283" i="150"/>
  <c r="D840" i="144"/>
  <c r="D929" i="152"/>
  <c r="D579" i="144"/>
  <c r="D509" i="154"/>
  <c r="D888" i="160"/>
  <c r="D62" i="152"/>
  <c r="D360" i="148"/>
  <c r="D940" i="154"/>
  <c r="D881" i="154"/>
  <c r="D494" i="158"/>
  <c r="D368" i="144"/>
  <c r="D881" i="160"/>
  <c r="D701" i="142"/>
  <c r="D586" i="150"/>
  <c r="D586" i="154"/>
  <c r="D326" i="154"/>
  <c r="D622" i="146"/>
  <c r="D26" i="150"/>
  <c r="J2" i="160"/>
  <c r="D308" i="152"/>
  <c r="D233" i="152"/>
  <c r="D776" i="148"/>
  <c r="D935" i="152"/>
  <c r="D684" i="162"/>
  <c r="D843" i="148"/>
  <c r="D452" i="129"/>
  <c r="D175" i="144"/>
  <c r="D765" i="129"/>
  <c r="D621" i="152"/>
  <c r="D351" i="162"/>
  <c r="D194" i="142"/>
  <c r="D995" i="158"/>
  <c r="D438" i="129"/>
  <c r="D91" i="144"/>
  <c r="D187" i="148"/>
  <c r="D67" i="162"/>
  <c r="D768" i="162"/>
  <c r="D52" i="146"/>
  <c r="D413" i="152"/>
  <c r="D494" i="150"/>
  <c r="D89" i="156"/>
  <c r="D967" i="152"/>
  <c r="D591" i="154"/>
  <c r="D834" i="142"/>
  <c r="D887" i="160"/>
  <c r="D660" i="129"/>
  <c r="D518" i="156"/>
  <c r="D956" i="160"/>
  <c r="D357" i="129"/>
  <c r="F3" i="160"/>
  <c r="D489" i="129"/>
  <c r="D144" i="152"/>
  <c r="D101" i="142"/>
  <c r="D586" i="142"/>
  <c r="D506" i="144"/>
  <c r="D239" i="158"/>
  <c r="D95" i="129"/>
  <c r="D479" i="162"/>
  <c r="D973" i="152"/>
  <c r="D961" i="152"/>
  <c r="D266" i="148"/>
  <c r="D276" i="156"/>
  <c r="K2" i="162"/>
  <c r="D646" i="158"/>
  <c r="D595" i="129"/>
  <c r="D366" i="154"/>
  <c r="D212" i="150"/>
  <c r="D590" i="148"/>
  <c r="D554" i="160"/>
  <c r="D31" i="158"/>
  <c r="D718" i="129"/>
  <c r="D578" i="142"/>
  <c r="D830" i="162"/>
  <c r="D70" i="162"/>
  <c r="D368" i="146"/>
  <c r="D32" i="142"/>
  <c r="D81" i="156"/>
  <c r="D333" i="142"/>
  <c r="D233" i="142"/>
  <c r="D339" i="162"/>
  <c r="J2" i="144"/>
  <c r="D725" i="162"/>
  <c r="D244" i="156"/>
  <c r="D22" i="162"/>
  <c r="D143" i="150"/>
  <c r="D174" i="156"/>
  <c r="D316" i="142"/>
  <c r="D855" i="160"/>
  <c r="D611" i="148"/>
  <c r="D903" i="129"/>
  <c r="D549" i="148"/>
  <c r="D185" i="146"/>
  <c r="D310" i="148"/>
  <c r="D8" i="146"/>
  <c r="D177" i="146"/>
  <c r="D171" i="158"/>
  <c r="D412" i="162"/>
  <c r="D635" i="152"/>
  <c r="D908" i="144"/>
  <c r="D317" i="158"/>
  <c r="D782" i="144"/>
  <c r="D107" i="152"/>
  <c r="D553" i="154"/>
  <c r="D912" i="156"/>
  <c r="D674" i="154"/>
  <c r="D421" i="160"/>
  <c r="D905" i="129"/>
  <c r="D370" i="154"/>
  <c r="D385" i="150"/>
  <c r="D575" i="154"/>
  <c r="D368" i="142"/>
  <c r="D742" i="144"/>
  <c r="D222" i="158"/>
  <c r="D901" i="150"/>
  <c r="D83" i="142"/>
  <c r="D760" i="158"/>
  <c r="D649" i="156"/>
  <c r="D692" i="160"/>
  <c r="D221" i="160"/>
  <c r="D323" i="156"/>
  <c r="D348" i="156"/>
  <c r="D290" i="158"/>
  <c r="D983" i="152"/>
  <c r="D455" i="129"/>
  <c r="D640" i="152"/>
  <c r="D65" i="148"/>
  <c r="D977" i="160"/>
  <c r="D560" i="160"/>
  <c r="D823" i="152"/>
  <c r="D65" i="160"/>
  <c r="D526" i="146"/>
  <c r="D87" i="148"/>
  <c r="D446" i="158"/>
  <c r="D578" i="154"/>
  <c r="D665" i="160"/>
  <c r="D250" i="150"/>
  <c r="D333" i="156"/>
  <c r="D416" i="146"/>
  <c r="D384" i="160"/>
  <c r="D715" i="156"/>
  <c r="D413" i="156"/>
  <c r="D629" i="148"/>
  <c r="D142" i="129"/>
  <c r="D43" i="146"/>
  <c r="D393" i="146"/>
  <c r="D14" i="146"/>
  <c r="D815" i="162"/>
  <c r="D598" i="129"/>
  <c r="D79" i="150"/>
  <c r="D985" i="160"/>
  <c r="D926" i="144"/>
  <c r="D618" i="158"/>
  <c r="D575" i="144"/>
  <c r="D675" i="150"/>
  <c r="D997" i="144"/>
  <c r="D893" i="160"/>
  <c r="D414" i="144"/>
  <c r="D690" i="152"/>
  <c r="D542" i="146"/>
  <c r="D446" i="148"/>
  <c r="D810" i="129"/>
  <c r="D63" i="148"/>
  <c r="D576" i="142"/>
  <c r="D354" i="154"/>
  <c r="D675" i="129"/>
  <c r="D276" i="160"/>
  <c r="D208" i="162"/>
  <c r="D928" i="154"/>
  <c r="D581" i="146"/>
  <c r="D993" i="150"/>
  <c r="D358" i="142"/>
  <c r="D117" i="144"/>
  <c r="D409" i="152"/>
  <c r="D92" i="160"/>
  <c r="D455" i="162"/>
  <c r="D30" i="148"/>
  <c r="D165" i="158"/>
  <c r="D686" i="142"/>
  <c r="D870" i="142"/>
  <c r="D570" i="148"/>
  <c r="D78" i="146"/>
  <c r="D802" i="129"/>
  <c r="D76" i="129"/>
  <c r="D697" i="142"/>
  <c r="D175" i="148"/>
  <c r="D731" i="162"/>
  <c r="D569" i="160"/>
  <c r="D274" i="148"/>
  <c r="D153" i="146"/>
  <c r="D106" i="152"/>
  <c r="D623" i="152"/>
  <c r="D269" i="154"/>
  <c r="D459" i="154"/>
  <c r="D470" i="150"/>
  <c r="D190" i="129"/>
  <c r="D573" i="148"/>
  <c r="D181" i="129"/>
  <c r="D383" i="144"/>
  <c r="D480" i="144"/>
  <c r="D110" i="152"/>
  <c r="D271" i="129"/>
  <c r="D862" i="158"/>
  <c r="C8" i="144"/>
  <c r="D650" i="146"/>
  <c r="D765" i="162"/>
  <c r="D622" i="142"/>
  <c r="D13" i="148"/>
  <c r="D36" i="129"/>
  <c r="D285" i="129"/>
  <c r="D645" i="144"/>
  <c r="D327" i="154"/>
  <c r="D203" i="154"/>
  <c r="D108" i="144"/>
  <c r="D353" i="146"/>
  <c r="D766" i="152"/>
  <c r="D368" i="162"/>
  <c r="D96" i="160"/>
  <c r="D458" i="152"/>
  <c r="D951" i="150"/>
  <c r="D919" i="142"/>
  <c r="D134" i="150"/>
  <c r="D632" i="158"/>
  <c r="D654" i="148"/>
  <c r="D789" i="129"/>
  <c r="D194" i="148"/>
  <c r="D321" i="158"/>
  <c r="D46" i="160"/>
  <c r="D379" i="146"/>
  <c r="D45" i="150"/>
  <c r="D268" i="150"/>
  <c r="D479" i="158"/>
  <c r="D89" i="129"/>
  <c r="D41" i="160"/>
  <c r="D577" i="158"/>
  <c r="D251" i="146"/>
  <c r="D909" i="148"/>
  <c r="D649" i="129"/>
  <c r="D716" i="129"/>
  <c r="D665" i="129"/>
  <c r="D223" i="148"/>
  <c r="D826" i="152"/>
  <c r="D418" i="152"/>
  <c r="D368" i="129"/>
  <c r="D265" i="162"/>
  <c r="D615" i="158"/>
  <c r="D219" i="158"/>
  <c r="D95" i="150"/>
  <c r="D829" i="144"/>
  <c r="D860" i="148"/>
  <c r="D915" i="156"/>
  <c r="D668" i="146"/>
  <c r="D673" i="158"/>
  <c r="D758" i="154"/>
  <c r="D72" i="144"/>
  <c r="D301" i="142"/>
  <c r="D859" i="144"/>
  <c r="D104" i="156"/>
  <c r="D722" i="152"/>
  <c r="D528" i="129"/>
  <c r="D899" i="160"/>
  <c r="D109" i="148"/>
  <c r="D900" i="146"/>
  <c r="D202" i="144"/>
  <c r="D627" i="144"/>
  <c r="D837" i="154"/>
  <c r="D358" i="148"/>
  <c r="D42" i="162"/>
  <c r="D299" i="162"/>
  <c r="D22" i="154"/>
  <c r="D600" i="129"/>
  <c r="D726" i="162"/>
  <c r="D279" i="148"/>
  <c r="D504" i="146"/>
  <c r="D168" i="152"/>
  <c r="D33" i="156"/>
  <c r="D415" i="156"/>
  <c r="D661" i="152"/>
  <c r="D860" i="146"/>
  <c r="D227" i="144"/>
  <c r="D552" i="156"/>
  <c r="D630" i="154"/>
  <c r="D933" i="162"/>
  <c r="D16" i="162"/>
  <c r="D956" i="144"/>
  <c r="D896" i="162"/>
  <c r="D573" i="156"/>
  <c r="D367" i="129"/>
  <c r="D135" i="150"/>
  <c r="D53" i="146"/>
  <c r="L2" i="154"/>
  <c r="D298" i="146"/>
  <c r="D747" i="162"/>
  <c r="D385" i="154"/>
  <c r="D438" i="142"/>
  <c r="D568" i="154"/>
  <c r="D168" i="160"/>
  <c r="D848" i="152"/>
  <c r="D777" i="148"/>
  <c r="D27" i="162"/>
  <c r="D123" i="162"/>
  <c r="D549" i="144"/>
  <c r="D29" i="148"/>
  <c r="D436" i="160"/>
  <c r="D424" i="156"/>
  <c r="D52" i="148"/>
  <c r="D593" i="152"/>
  <c r="D899" i="148"/>
  <c r="D730" i="162"/>
  <c r="D896" i="156"/>
  <c r="D797" i="129"/>
  <c r="D436" i="144"/>
  <c r="D299" i="160"/>
  <c r="D954" i="158"/>
  <c r="D674" i="148"/>
  <c r="D386" i="162"/>
  <c r="D560" i="154"/>
  <c r="D793" i="156"/>
  <c r="D465" i="142"/>
  <c r="D766" i="150"/>
  <c r="D228" i="146"/>
  <c r="D597" i="144"/>
  <c r="D688" i="162"/>
  <c r="D796" i="150"/>
  <c r="D83" i="148"/>
  <c r="D680" i="160"/>
  <c r="D263" i="154"/>
  <c r="D111" i="152"/>
  <c r="D297" i="129"/>
  <c r="D155" i="146"/>
  <c r="D44" i="158"/>
  <c r="D338" i="148"/>
  <c r="D874" i="156"/>
  <c r="D697" i="154"/>
  <c r="D872" i="152"/>
  <c r="D751" i="158"/>
  <c r="D866" i="144"/>
  <c r="D877" i="160"/>
  <c r="D966" i="162"/>
  <c r="D826" i="144"/>
  <c r="D44" i="144"/>
  <c r="D291" i="144"/>
  <c r="D462" i="146"/>
  <c r="D419" i="154"/>
  <c r="D114" i="160"/>
  <c r="D839" i="144"/>
  <c r="D674" i="146"/>
  <c r="D460" i="129"/>
  <c r="D262" i="162"/>
  <c r="D623" i="129"/>
  <c r="D173" i="146"/>
  <c r="D248" i="152"/>
  <c r="D528" i="152"/>
  <c r="D733" i="156"/>
  <c r="D902" i="154"/>
  <c r="D852" i="162"/>
  <c r="D927" i="154"/>
  <c r="D574" i="146"/>
  <c r="D259" i="162"/>
  <c r="D151" i="148"/>
  <c r="D473" i="142"/>
  <c r="D551" i="154"/>
  <c r="D950" i="158"/>
  <c r="D758" i="160"/>
  <c r="D733" i="150"/>
  <c r="D156" i="148"/>
  <c r="D692" i="162"/>
  <c r="D126" i="150"/>
  <c r="D588" i="152"/>
  <c r="D161" i="150"/>
  <c r="D262" i="144"/>
  <c r="D410" i="158"/>
  <c r="D516" i="156"/>
  <c r="D805" i="146"/>
  <c r="D411" i="158"/>
  <c r="D849" i="129"/>
  <c r="D588" i="129"/>
  <c r="D239" i="148"/>
  <c r="D306" i="129"/>
  <c r="D616" i="162"/>
  <c r="D22" i="142"/>
  <c r="D683" i="152"/>
  <c r="D714" i="150"/>
  <c r="D685" i="152"/>
  <c r="D968" i="156"/>
  <c r="D743" i="146"/>
  <c r="D401" i="150"/>
  <c r="D329" i="154"/>
  <c r="D616" i="148"/>
  <c r="D463" i="156"/>
  <c r="D412" i="158"/>
  <c r="D622" i="156"/>
  <c r="D311" i="144"/>
  <c r="D28" i="129"/>
  <c r="D839" i="162"/>
  <c r="D614" i="158"/>
  <c r="D854" i="156"/>
  <c r="D247" i="158"/>
  <c r="D217" i="148"/>
  <c r="D788" i="144"/>
  <c r="D243" i="146"/>
  <c r="D460" i="162"/>
  <c r="D318" i="146"/>
  <c r="D488" i="142"/>
  <c r="D167" i="150"/>
  <c r="D522" i="142"/>
  <c r="D184" i="150"/>
  <c r="D8" i="162"/>
  <c r="D963" i="148"/>
  <c r="D834" i="144"/>
  <c r="D280" i="144"/>
  <c r="D681" i="158"/>
  <c r="D905" i="154"/>
  <c r="D240" i="148"/>
  <c r="D954" i="160"/>
  <c r="D203" i="150"/>
  <c r="D882" i="156"/>
  <c r="D866" i="148"/>
  <c r="D71" i="129"/>
  <c r="D506" i="148"/>
  <c r="D48" i="154"/>
  <c r="D698" i="154"/>
  <c r="D29" i="162"/>
  <c r="D443" i="152"/>
  <c r="D426" i="152"/>
  <c r="D977" i="146"/>
  <c r="D83" i="158"/>
  <c r="D963" i="144"/>
  <c r="D891" i="152"/>
  <c r="D973" i="156"/>
  <c r="D170" i="129"/>
  <c r="D162" i="142"/>
  <c r="D964" i="160"/>
  <c r="D636" i="142"/>
  <c r="D181" i="148"/>
  <c r="D397" i="144"/>
  <c r="D471" i="150"/>
  <c r="D176" i="156"/>
  <c r="D935" i="129"/>
  <c r="D607" i="154"/>
  <c r="D239" i="144"/>
  <c r="D782" i="160"/>
  <c r="D543" i="158"/>
  <c r="D449" i="154"/>
  <c r="D298" i="144"/>
  <c r="D426" i="162"/>
  <c r="D618" i="154"/>
  <c r="D99" i="146"/>
  <c r="D211" i="142"/>
  <c r="D802" i="154"/>
  <c r="D143" i="156"/>
  <c r="D421" i="129"/>
  <c r="D267" i="158"/>
  <c r="D811" i="150"/>
  <c r="D753" i="129"/>
  <c r="D391" i="148"/>
  <c r="D654" i="142"/>
  <c r="D453" i="152"/>
  <c r="D137" i="150"/>
  <c r="D962" i="144"/>
  <c r="D44" i="152"/>
  <c r="D162" i="146"/>
  <c r="D192" i="162"/>
  <c r="D803" i="144"/>
  <c r="D255" i="144"/>
  <c r="D91" i="146"/>
  <c r="D626" i="160"/>
  <c r="D790" i="144"/>
  <c r="D208" i="148"/>
  <c r="D325" i="150"/>
  <c r="D915" i="154"/>
  <c r="D746" i="150"/>
  <c r="D344" i="150"/>
  <c r="D258" i="142"/>
  <c r="D553" i="160"/>
  <c r="D193" i="146"/>
  <c r="D924" i="162"/>
  <c r="D823" i="162"/>
  <c r="D605" i="148"/>
  <c r="D961" i="150"/>
  <c r="D833" i="160"/>
  <c r="D633" i="148"/>
  <c r="D653" i="146"/>
  <c r="D83" i="144"/>
  <c r="D417" i="162"/>
  <c r="D96" i="156"/>
  <c r="D778" i="162"/>
  <c r="D365" i="148"/>
  <c r="D973" i="142"/>
  <c r="D404" i="150"/>
  <c r="D907" i="160"/>
  <c r="D90" i="152"/>
  <c r="D884" i="154"/>
  <c r="D178" i="158"/>
  <c r="D777" i="150"/>
  <c r="D735" i="150"/>
  <c r="D379" i="150"/>
  <c r="D639" i="150"/>
  <c r="D786" i="162"/>
  <c r="D321" i="160"/>
  <c r="D161" i="156"/>
  <c r="D595" i="162"/>
  <c r="D936" i="148"/>
  <c r="D580" i="150"/>
  <c r="D676" i="162"/>
  <c r="D86" i="142"/>
  <c r="D154" i="144"/>
  <c r="D388" i="142"/>
  <c r="D149" i="160"/>
  <c r="D286" i="142"/>
  <c r="M2" i="162"/>
  <c r="D636" i="154"/>
  <c r="D392" i="160"/>
  <c r="D514" i="142"/>
  <c r="D118" i="158"/>
  <c r="D704" i="160"/>
  <c r="D984" i="154"/>
  <c r="D843" i="150"/>
  <c r="D674" i="160"/>
  <c r="D578" i="152"/>
  <c r="D808" i="142"/>
  <c r="D199" i="146"/>
  <c r="C8" i="150"/>
  <c r="D738" i="129"/>
  <c r="D321" i="148"/>
  <c r="D964" i="148"/>
  <c r="D836" i="154"/>
  <c r="D733" i="152"/>
  <c r="D166" i="150"/>
  <c r="D564" i="142"/>
  <c r="D13" i="158"/>
  <c r="D791" i="160"/>
  <c r="D745" i="154"/>
  <c r="D367" i="150"/>
  <c r="D846" i="162"/>
  <c r="D58" i="150"/>
  <c r="D910" i="129"/>
  <c r="D286" i="146"/>
  <c r="D534" i="156"/>
  <c r="D637" i="160"/>
  <c r="D213" i="142"/>
  <c r="D606" i="148"/>
  <c r="D147" i="162"/>
  <c r="D129" i="148"/>
  <c r="D588" i="162"/>
  <c r="D393" i="150"/>
  <c r="D490" i="158"/>
  <c r="D624" i="150"/>
  <c r="D608" i="156"/>
  <c r="D571" i="150"/>
  <c r="D934" i="154"/>
  <c r="D967" i="154"/>
  <c r="D657" i="162"/>
  <c r="D77" i="160"/>
  <c r="D820" i="144"/>
  <c r="D862" i="150"/>
  <c r="D548" i="129"/>
  <c r="D850" i="146"/>
  <c r="D429" i="146"/>
  <c r="D692" i="129"/>
  <c r="D831" i="148"/>
  <c r="D822" i="160"/>
  <c r="D445" i="160"/>
  <c r="D262" i="129"/>
  <c r="D248" i="154"/>
  <c r="D873" i="158"/>
  <c r="D263" i="158"/>
  <c r="D825" i="129"/>
  <c r="D348" i="144"/>
  <c r="D821" i="156"/>
  <c r="D978" i="158"/>
  <c r="D329" i="160"/>
  <c r="D306" i="160"/>
  <c r="D454" i="142"/>
  <c r="D31" i="160"/>
  <c r="D100" i="152"/>
  <c r="D262" i="150"/>
  <c r="D659" i="144"/>
  <c r="D160" i="152"/>
  <c r="D224" i="156"/>
  <c r="D256" i="162"/>
  <c r="D79" i="142"/>
  <c r="D755" i="158"/>
  <c r="D373" i="129"/>
  <c r="D400" i="150"/>
  <c r="D966" i="160"/>
  <c r="D387" i="129"/>
  <c r="C8" i="154"/>
  <c r="D186" i="156"/>
  <c r="D856" i="154"/>
  <c r="D16" i="154"/>
  <c r="D383" i="148"/>
  <c r="D474" i="142"/>
  <c r="D332" i="152"/>
  <c r="D268" i="148"/>
  <c r="D279" i="146"/>
  <c r="D390" i="156"/>
  <c r="D359" i="142"/>
  <c r="D600" i="146"/>
  <c r="D654" i="150"/>
  <c r="D463" i="146"/>
  <c r="D136" i="144"/>
  <c r="D184" i="156"/>
  <c r="D286" i="160"/>
  <c r="D781" i="154"/>
  <c r="D846" i="150"/>
  <c r="D401" i="152"/>
  <c r="D583" i="158"/>
  <c r="D272" i="142"/>
  <c r="D87" i="158"/>
  <c r="D137" i="156"/>
  <c r="D892" i="162"/>
  <c r="D498" i="158"/>
  <c r="D554" i="154"/>
  <c r="D355" i="129"/>
  <c r="D683" i="156"/>
  <c r="D208" i="146"/>
  <c r="D664" i="150"/>
  <c r="D131" i="156"/>
  <c r="D862" i="129"/>
  <c r="D390" i="144"/>
  <c r="D955" i="154"/>
  <c r="D169" i="129"/>
  <c r="D446" i="160"/>
  <c r="D526" i="160"/>
  <c r="D740" i="142"/>
  <c r="D874" i="160"/>
  <c r="D482" i="154"/>
  <c r="D802" i="156"/>
  <c r="D108" i="154"/>
  <c r="D988" i="129"/>
  <c r="D44" i="148"/>
  <c r="D146" i="129"/>
  <c r="D273" i="160"/>
  <c r="D186" i="146"/>
  <c r="D288" i="129"/>
  <c r="D826" i="158"/>
  <c r="D640" i="129"/>
  <c r="D411" i="156"/>
  <c r="D884" i="152"/>
  <c r="D649" i="160"/>
  <c r="D733" i="144"/>
  <c r="D989" i="162"/>
  <c r="D135" i="129"/>
  <c r="D882" i="146"/>
  <c r="D57" i="142"/>
  <c r="D700" i="148"/>
  <c r="D749" i="154"/>
  <c r="D93" i="156"/>
  <c r="D116" i="146"/>
  <c r="D547" i="146"/>
  <c r="D330" i="158"/>
  <c r="D542" i="154"/>
  <c r="D89" i="158"/>
  <c r="D519" i="154"/>
  <c r="D675" i="156"/>
  <c r="D962" i="154"/>
  <c r="D391" i="129"/>
  <c r="D804" i="156"/>
  <c r="D888" i="148"/>
  <c r="D540" i="154"/>
  <c r="D206" i="154"/>
  <c r="D151" i="152"/>
  <c r="D418" i="129"/>
  <c r="D709" i="154"/>
  <c r="D117" i="152"/>
  <c r="D435" i="142"/>
  <c r="D341" i="129"/>
  <c r="D922" i="160"/>
  <c r="D465" i="150"/>
  <c r="D695" i="158"/>
  <c r="D669" i="148"/>
  <c r="D957" i="162"/>
  <c r="D100" i="146"/>
  <c r="D644" i="162"/>
  <c r="D331" i="144"/>
  <c r="D616" i="150"/>
  <c r="D123" i="146"/>
  <c r="D195" i="158"/>
  <c r="D137" i="152"/>
  <c r="D666" i="158"/>
  <c r="D633" i="144"/>
  <c r="D509" i="146"/>
  <c r="D235" i="154"/>
  <c r="D634" i="160"/>
  <c r="D694" i="150"/>
  <c r="D644" i="144"/>
  <c r="D574" i="144"/>
  <c r="D431" i="162"/>
  <c r="D818" i="150"/>
  <c r="D935" i="150"/>
  <c r="D468" i="148"/>
  <c r="D170" i="142"/>
  <c r="D395" i="158"/>
  <c r="D184" i="160"/>
  <c r="D129" i="152"/>
  <c r="D13" i="144"/>
  <c r="D807" i="154"/>
  <c r="D62" i="154"/>
  <c r="D32" i="150"/>
  <c r="D62" i="144"/>
  <c r="D68" i="162"/>
  <c r="D292" i="144"/>
  <c r="D875" i="156"/>
  <c r="D844" i="148"/>
  <c r="D70" i="154"/>
  <c r="D967" i="144"/>
  <c r="D41" i="158"/>
  <c r="D943" i="160"/>
  <c r="D498" i="148"/>
  <c r="D379" i="154"/>
  <c r="D585" i="156"/>
  <c r="D585" i="142"/>
  <c r="D68" i="154"/>
  <c r="D910" i="146"/>
  <c r="D254" i="148"/>
  <c r="D391" i="144"/>
  <c r="D120" i="129"/>
  <c r="D567" i="156"/>
  <c r="D437" i="154"/>
  <c r="D54" i="160"/>
  <c r="D119" i="150"/>
  <c r="D855" i="158"/>
  <c r="D449" i="150"/>
  <c r="D309" i="152"/>
  <c r="D696" i="142"/>
  <c r="D786" i="160"/>
  <c r="D338" i="158"/>
  <c r="D30" i="146"/>
  <c r="D930" i="158"/>
  <c r="D815" i="158"/>
  <c r="D484" i="156"/>
  <c r="D797" i="156"/>
  <c r="D923" i="129"/>
  <c r="D262" i="160"/>
  <c r="D216" i="158"/>
  <c r="D857" i="129"/>
  <c r="D484" i="162"/>
  <c r="D278" i="150"/>
  <c r="D369" i="156"/>
  <c r="D244" i="129"/>
  <c r="C8" i="129"/>
  <c r="D857" i="152"/>
  <c r="D277" i="146"/>
  <c r="D538" i="144"/>
  <c r="D974" i="144"/>
  <c r="D270" i="144"/>
  <c r="D142" i="160"/>
  <c r="D332" i="162"/>
  <c r="D38" i="162"/>
  <c r="D377" i="154"/>
  <c r="D735" i="156"/>
  <c r="D321" i="152"/>
  <c r="D965" i="144"/>
  <c r="D411" i="160"/>
  <c r="D905" i="156"/>
  <c r="D655" i="158"/>
  <c r="D96" i="150"/>
  <c r="D293" i="160"/>
  <c r="D285" i="152"/>
  <c r="D461" i="156"/>
  <c r="D963" i="152"/>
  <c r="D363" i="156"/>
  <c r="D765" i="156"/>
  <c r="D558" i="148"/>
  <c r="D785" i="156"/>
  <c r="D153" i="144"/>
  <c r="D479" i="154"/>
  <c r="D887" i="144"/>
  <c r="D392" i="146"/>
  <c r="D393" i="154"/>
  <c r="D588" i="156"/>
  <c r="D291" i="160"/>
  <c r="D952" i="144"/>
  <c r="D614" i="160"/>
  <c r="D314" i="160"/>
  <c r="D885" i="162"/>
  <c r="D503" i="162"/>
  <c r="D513" i="142"/>
  <c r="D502" i="142"/>
  <c r="D485" i="142"/>
  <c r="D766" i="148"/>
  <c r="D577" i="142"/>
  <c r="D830" i="142"/>
  <c r="D580" i="144"/>
  <c r="D909" i="160"/>
  <c r="D214" i="158"/>
  <c r="D556" i="142"/>
  <c r="D937" i="160"/>
  <c r="D566" i="129"/>
  <c r="D467" i="129"/>
  <c r="D488" i="152"/>
  <c r="D837" i="150"/>
  <c r="D981" i="154"/>
  <c r="D912" i="146"/>
  <c r="D309" i="162"/>
  <c r="D933" i="142"/>
  <c r="D366" i="146"/>
  <c r="D643" i="152"/>
  <c r="D466" i="156"/>
  <c r="D959" i="129"/>
  <c r="D213" i="156"/>
  <c r="D509" i="129"/>
  <c r="D930" i="160"/>
  <c r="D276" i="129"/>
  <c r="D806" i="146"/>
  <c r="D309" i="129"/>
  <c r="D327" i="142"/>
  <c r="D88" i="144"/>
  <c r="D965" i="150"/>
  <c r="D197" i="158"/>
  <c r="D827" i="148"/>
  <c r="D566" i="148"/>
  <c r="D223" i="142"/>
  <c r="D383" i="162"/>
  <c r="D809" i="148"/>
  <c r="D481" i="158"/>
  <c r="D694" i="148"/>
  <c r="D619" i="158"/>
  <c r="D201" i="150"/>
  <c r="D287" i="148"/>
  <c r="D727" i="152"/>
  <c r="D165" i="129"/>
  <c r="D221" i="154"/>
  <c r="D223" i="144"/>
  <c r="D280" i="160"/>
  <c r="D150" i="142"/>
  <c r="D327" i="148"/>
  <c r="D251" i="152"/>
  <c r="D927" i="152"/>
  <c r="D446" i="146"/>
  <c r="D89" i="154"/>
  <c r="D914" i="144"/>
  <c r="D222" i="152"/>
  <c r="D785" i="152"/>
  <c r="D43" i="154"/>
  <c r="D644" i="158"/>
  <c r="D609" i="150"/>
  <c r="D959" i="162"/>
  <c r="D634" i="152"/>
  <c r="D99" i="158"/>
  <c r="D920" i="162"/>
  <c r="D801" i="154"/>
  <c r="D86" i="152"/>
  <c r="D472" i="144"/>
  <c r="D16" i="152"/>
  <c r="D518" i="142"/>
  <c r="D630" i="152"/>
  <c r="D695" i="146"/>
  <c r="D424" i="160"/>
  <c r="D126" i="148"/>
  <c r="D462" i="152"/>
  <c r="D422" i="156"/>
  <c r="D450" i="144"/>
  <c r="D176" i="150"/>
  <c r="D306" i="148"/>
  <c r="D946" i="129"/>
  <c r="D19" i="160"/>
  <c r="D989" i="146"/>
  <c r="D915" i="162"/>
  <c r="D282" i="158"/>
  <c r="D316" i="160"/>
  <c r="D530" i="146"/>
  <c r="D240" i="129"/>
  <c r="D883" i="146"/>
  <c r="D423" i="160"/>
  <c r="D138" i="152"/>
  <c r="D544" i="154"/>
  <c r="J2" i="156"/>
  <c r="D675" i="154"/>
  <c r="D137" i="158"/>
  <c r="D567" i="142"/>
  <c r="D677" i="142"/>
  <c r="D628" i="150"/>
  <c r="D231" i="152"/>
  <c r="D340" i="152"/>
  <c r="D407" i="156"/>
  <c r="D931" i="160"/>
  <c r="D862" i="156"/>
  <c r="D218" i="162"/>
  <c r="D239" i="142"/>
  <c r="D112" i="150"/>
  <c r="D954" i="154"/>
  <c r="D287" i="162"/>
  <c r="D619" i="156"/>
  <c r="D68" i="152"/>
  <c r="D768" i="146"/>
  <c r="D155" i="129"/>
  <c r="D401" i="144"/>
  <c r="D380" i="156"/>
  <c r="D364" i="129"/>
  <c r="D902" i="146"/>
  <c r="D618" i="142"/>
  <c r="D847" i="150"/>
  <c r="D312" i="144"/>
  <c r="D831" i="152"/>
  <c r="D228" i="162"/>
  <c r="D392" i="158"/>
  <c r="D393" i="129"/>
  <c r="D894" i="144"/>
  <c r="D925" i="146"/>
  <c r="D538" i="152"/>
  <c r="D740" i="129"/>
  <c r="D116" i="162"/>
  <c r="D328" i="146"/>
  <c r="D958" i="144"/>
  <c r="D577" i="160"/>
  <c r="D158" i="144"/>
  <c r="D653" i="162"/>
  <c r="D185" i="144"/>
  <c r="D568" i="146"/>
  <c r="D298" i="156"/>
  <c r="D971" i="160"/>
  <c r="D493" i="156"/>
  <c r="D907" i="162"/>
  <c r="D73" i="146"/>
  <c r="D854" i="146"/>
  <c r="D102" i="152"/>
  <c r="D357" i="148"/>
  <c r="D28" i="148"/>
  <c r="D472" i="146"/>
  <c r="D206" i="129"/>
  <c r="D67" i="156"/>
  <c r="D975" i="144"/>
  <c r="D649" i="154"/>
  <c r="D452" i="156"/>
  <c r="D256" i="142"/>
  <c r="D623" i="144"/>
  <c r="D539" i="152"/>
  <c r="D933" i="160"/>
  <c r="D397" i="148"/>
  <c r="D171" i="148"/>
  <c r="D97" i="146"/>
  <c r="D378" i="150"/>
  <c r="D461" i="162"/>
  <c r="D682" i="150"/>
  <c r="D684" i="148"/>
  <c r="D331" i="142"/>
  <c r="D398" i="154"/>
  <c r="D745" i="158"/>
  <c r="D772" i="146"/>
  <c r="D642" i="160"/>
  <c r="D576" i="152"/>
  <c r="D47" i="146"/>
  <c r="D82" i="148"/>
  <c r="D941" i="150"/>
  <c r="D734" i="148"/>
  <c r="D599" i="129"/>
  <c r="D501" i="129"/>
  <c r="D485" i="129"/>
  <c r="D606" i="144"/>
  <c r="D727" i="162"/>
  <c r="D829" i="158"/>
  <c r="D559" i="148"/>
  <c r="D655" i="150"/>
  <c r="D315" i="146"/>
  <c r="D745" i="148"/>
  <c r="D522" i="144"/>
  <c r="D37" i="160"/>
  <c r="H2" i="162"/>
  <c r="D258" i="154"/>
  <c r="D759" i="142"/>
  <c r="D551" i="129"/>
  <c r="D743" i="148"/>
  <c r="D141" i="154"/>
  <c r="D649" i="158"/>
  <c r="D153" i="158"/>
  <c r="D81" i="129"/>
  <c r="D530" i="152"/>
  <c r="D93" i="146"/>
  <c r="D486" i="144"/>
  <c r="D667" i="142"/>
  <c r="D697" i="148"/>
  <c r="D812" i="152"/>
  <c r="D413" i="148"/>
  <c r="D671" i="142"/>
  <c r="D142" i="152"/>
  <c r="D164" i="146"/>
  <c r="D563" i="142"/>
  <c r="D367" i="160"/>
  <c r="D709" i="150"/>
  <c r="D321" i="150"/>
  <c r="D629" i="152"/>
  <c r="D667" i="148"/>
  <c r="D841" i="162"/>
  <c r="D806" i="142"/>
  <c r="D838" i="146"/>
  <c r="D550" i="146"/>
  <c r="D119" i="156"/>
  <c r="D925" i="148"/>
  <c r="D820" i="129"/>
  <c r="D793" i="152"/>
  <c r="D43" i="158"/>
  <c r="D870" i="158"/>
  <c r="D274" i="156"/>
  <c r="D462" i="162"/>
  <c r="D336" i="158"/>
  <c r="D429" i="150"/>
  <c r="D213" i="160"/>
  <c r="D485" i="146"/>
  <c r="D948" i="156"/>
  <c r="D725" i="148"/>
  <c r="D110" i="146"/>
  <c r="D947" i="144"/>
  <c r="D183" i="162"/>
  <c r="D857" i="150"/>
  <c r="D163" i="129"/>
  <c r="D930" i="144"/>
  <c r="D419" i="150"/>
  <c r="D117" i="154"/>
  <c r="D405" i="144"/>
  <c r="D326" i="160"/>
  <c r="D277" i="158"/>
  <c r="D817" i="144"/>
  <c r="D752" i="129"/>
  <c r="D397" i="152"/>
  <c r="D69" i="142"/>
  <c r="D204" i="154"/>
  <c r="D397" i="160"/>
  <c r="D423" i="144"/>
  <c r="D954" i="146"/>
  <c r="K2" i="148"/>
  <c r="D799" i="158"/>
  <c r="D930" i="154"/>
  <c r="D453" i="156"/>
  <c r="D503" i="129"/>
  <c r="D855" i="148"/>
  <c r="D727" i="154"/>
  <c r="D663" i="152"/>
  <c r="D613" i="146"/>
  <c r="D39" i="156"/>
  <c r="D463" i="154"/>
  <c r="D764" i="160"/>
  <c r="D838" i="150"/>
  <c r="D324" i="142"/>
  <c r="D849" i="146"/>
  <c r="D879" i="154"/>
  <c r="D284" i="148"/>
  <c r="D755" i="156"/>
  <c r="J2" i="162"/>
  <c r="D489" i="156"/>
  <c r="D314" i="142"/>
  <c r="D162" i="144"/>
  <c r="D83" i="152"/>
  <c r="D674" i="144"/>
  <c r="D263" i="142"/>
  <c r="D997" i="129"/>
  <c r="D840" i="158"/>
  <c r="D545" i="160"/>
  <c r="D956" i="152"/>
  <c r="D281" i="144"/>
  <c r="D943" i="150"/>
  <c r="D30" i="156"/>
  <c r="D872" i="148"/>
  <c r="D806" i="129"/>
  <c r="D64" i="142"/>
  <c r="D230" i="146"/>
  <c r="D932" i="154"/>
  <c r="D357" i="156"/>
  <c r="D34" i="160"/>
  <c r="D412" i="146"/>
  <c r="D381" i="129"/>
  <c r="D673" i="162"/>
  <c r="D389" i="150"/>
  <c r="D332" i="129"/>
  <c r="D143" i="154"/>
  <c r="D349" i="148"/>
  <c r="D630" i="142"/>
  <c r="D457" i="152"/>
  <c r="D700" i="158"/>
  <c r="D22" i="156"/>
  <c r="D526" i="129"/>
  <c r="D865" i="148"/>
  <c r="D17" i="148"/>
  <c r="D27" i="156"/>
  <c r="D183" i="142"/>
  <c r="D114" i="142"/>
  <c r="D139" i="146"/>
  <c r="D12" i="129"/>
  <c r="D254" i="146"/>
  <c r="D779" i="158"/>
  <c r="D846" i="154"/>
  <c r="D116" i="148"/>
  <c r="D91" i="162"/>
  <c r="D584" i="156"/>
  <c r="D946" i="142"/>
  <c r="D619" i="154"/>
  <c r="D613" i="156"/>
  <c r="E3" i="142"/>
  <c r="D480" i="156"/>
  <c r="D188" i="150"/>
  <c r="D240" i="154"/>
  <c r="D611" i="152"/>
  <c r="D758" i="146"/>
  <c r="D275" i="148"/>
  <c r="D468" i="144"/>
  <c r="D880" i="129"/>
  <c r="D651" i="142"/>
  <c r="D562" i="142"/>
  <c r="D946" i="160"/>
  <c r="D938" i="160"/>
  <c r="D533" i="160"/>
  <c r="D734" i="156"/>
  <c r="D459" i="146"/>
  <c r="D494" i="129"/>
  <c r="D815" i="148"/>
  <c r="D632" i="142"/>
  <c r="D111" i="150"/>
  <c r="D213" i="150"/>
  <c r="D739" i="146"/>
  <c r="D211" i="158"/>
  <c r="D686" i="129"/>
  <c r="D804" i="129"/>
  <c r="D711" i="146"/>
  <c r="D396" i="144"/>
  <c r="D106" i="160"/>
  <c r="D470" i="144"/>
  <c r="D399" i="154"/>
  <c r="D616" i="142"/>
  <c r="D845" i="144"/>
  <c r="D620" i="144"/>
  <c r="D652" i="160"/>
  <c r="D365" i="150"/>
  <c r="D973" i="144"/>
  <c r="D591" i="129"/>
  <c r="D964" i="144"/>
  <c r="D922" i="142"/>
  <c r="D810" i="142"/>
  <c r="D302" i="150"/>
  <c r="D656" i="148"/>
  <c r="I2" i="146"/>
  <c r="D94" i="129"/>
  <c r="D651" i="158"/>
  <c r="D102" i="146"/>
  <c r="D937" i="154"/>
  <c r="D381" i="156"/>
  <c r="D611" i="146"/>
  <c r="D842" i="150"/>
  <c r="D514" i="154"/>
  <c r="D229" i="156"/>
  <c r="D140" i="142"/>
  <c r="D233" i="154"/>
  <c r="D896" i="144"/>
  <c r="D420" i="146"/>
  <c r="D265" i="152"/>
  <c r="D801" i="162"/>
  <c r="D267" i="146"/>
  <c r="D63" i="150"/>
  <c r="D254" i="150"/>
  <c r="D166" i="148"/>
  <c r="D435" i="156"/>
  <c r="D621" i="162"/>
  <c r="D735" i="158"/>
  <c r="D557" i="146"/>
  <c r="D106" i="150"/>
  <c r="D71" i="148"/>
  <c r="D37" i="152"/>
  <c r="D67" i="158"/>
  <c r="L2" i="156"/>
  <c r="D340" i="158"/>
  <c r="D752" i="156"/>
  <c r="D581" i="162"/>
  <c r="D699" i="150"/>
  <c r="D602" i="144"/>
  <c r="C8" i="142"/>
  <c r="D876" i="146"/>
  <c r="D387" i="154"/>
  <c r="D439" i="150"/>
  <c r="D290" i="142"/>
  <c r="D30" i="152"/>
  <c r="D955" i="142"/>
  <c r="D730" i="160"/>
  <c r="D74" i="150"/>
  <c r="D315" i="129"/>
  <c r="D938" i="152"/>
  <c r="D406" i="152"/>
  <c r="N2" i="144"/>
  <c r="D764" i="144"/>
  <c r="D658" i="156"/>
  <c r="D15" i="150"/>
  <c r="D374" i="154"/>
  <c r="D287" i="158"/>
  <c r="D881" i="148"/>
  <c r="D682" i="154"/>
  <c r="D758" i="144"/>
  <c r="D327" i="160"/>
  <c r="D135" i="144"/>
  <c r="D875" i="129"/>
  <c r="D304" i="129"/>
  <c r="D39" i="142"/>
  <c r="D451" i="129"/>
  <c r="D468" i="152"/>
  <c r="D660" i="142"/>
  <c r="D527" i="144"/>
  <c r="D493" i="148"/>
  <c r="D559" i="150"/>
  <c r="D113" i="158"/>
  <c r="D330" i="150"/>
  <c r="D442" i="160"/>
  <c r="D958" i="160"/>
  <c r="D653" i="150"/>
  <c r="D601" i="148"/>
  <c r="D91" i="152"/>
  <c r="D240" i="146"/>
  <c r="D242" i="148"/>
  <c r="D211" i="160"/>
  <c r="D56" i="129"/>
  <c r="D521" i="156"/>
  <c r="D204" i="129"/>
  <c r="D838" i="152"/>
  <c r="D526" i="156"/>
  <c r="D681" i="142"/>
  <c r="D70" i="142"/>
  <c r="D20" i="160"/>
  <c r="D563" i="144"/>
  <c r="D97" i="150"/>
  <c r="D330" i="152"/>
  <c r="D203" i="148"/>
  <c r="D804" i="142"/>
  <c r="D670" i="146"/>
  <c r="D475" i="144"/>
  <c r="D964" i="152"/>
  <c r="D213" i="146"/>
  <c r="D318" i="162"/>
  <c r="D45" i="158"/>
  <c r="D491" i="129"/>
  <c r="D516" i="162"/>
  <c r="D785" i="160"/>
  <c r="D942" i="146"/>
  <c r="D628" i="152"/>
  <c r="D990" i="160"/>
  <c r="D167" i="156"/>
  <c r="D912" i="142"/>
  <c r="D701" i="150"/>
  <c r="D772" i="150"/>
  <c r="D322" i="148"/>
  <c r="D609" i="158"/>
  <c r="D821" i="144"/>
  <c r="D774" i="156"/>
  <c r="D963" i="154"/>
  <c r="D143" i="129"/>
  <c r="D338" i="154"/>
  <c r="D17" i="152"/>
  <c r="D679" i="129"/>
  <c r="D553" i="144"/>
  <c r="D682" i="129"/>
  <c r="D398" i="160"/>
  <c r="D342" i="160"/>
  <c r="D9" i="142"/>
  <c r="D691" i="152"/>
  <c r="D710" i="144"/>
  <c r="D992" i="160"/>
  <c r="D247" i="152"/>
  <c r="I2" i="158"/>
  <c r="D482" i="152"/>
  <c r="D456" i="160"/>
  <c r="D901" i="158"/>
  <c r="D21" i="156"/>
  <c r="D732" i="162"/>
  <c r="D68" i="156"/>
  <c r="D598" i="160"/>
  <c r="D969" i="150"/>
  <c r="D956" i="158"/>
  <c r="D182" i="150"/>
  <c r="D740" i="154"/>
  <c r="D61" i="154"/>
  <c r="D525" i="150"/>
  <c r="D54" i="162"/>
  <c r="D379" i="158"/>
  <c r="D842" i="152"/>
  <c r="D836" i="148"/>
  <c r="D655" i="152"/>
  <c r="D438" i="160"/>
  <c r="D972" i="154"/>
  <c r="D229" i="150"/>
  <c r="D705" i="142"/>
  <c r="D947" i="150"/>
  <c r="D375" i="160"/>
  <c r="D248" i="162"/>
  <c r="D774" i="152"/>
  <c r="D746" i="160"/>
  <c r="D35" i="129"/>
  <c r="D326" i="158"/>
  <c r="D926" i="156"/>
  <c r="D482" i="160"/>
  <c r="D637" i="154"/>
  <c r="D879" i="150"/>
  <c r="D799" i="154"/>
  <c r="H2" i="150"/>
  <c r="D92" i="152"/>
  <c r="D20" i="150"/>
  <c r="D128" i="156"/>
  <c r="D416" i="158"/>
  <c r="D580" i="146"/>
  <c r="D446" i="156"/>
  <c r="D640" i="158"/>
  <c r="D581" i="144"/>
  <c r="D939" i="129"/>
  <c r="D502" i="162"/>
  <c r="D622" i="150"/>
  <c r="D247" i="148"/>
  <c r="D779" i="144"/>
  <c r="D289" i="129"/>
  <c r="D493" i="144"/>
  <c r="D816" i="146"/>
  <c r="D621" i="150"/>
  <c r="D254" i="156"/>
  <c r="D972" i="146"/>
  <c r="D362" i="150"/>
  <c r="D350" i="158"/>
  <c r="F2" i="144"/>
  <c r="D760" i="144"/>
  <c r="D547" i="129"/>
  <c r="D659" i="150"/>
  <c r="D135" i="152"/>
  <c r="D246" i="160"/>
  <c r="D131" i="144"/>
  <c r="D906" i="152"/>
  <c r="D910" i="154"/>
  <c r="D188" i="152"/>
  <c r="D880" i="158"/>
  <c r="D974" i="156"/>
  <c r="D705" i="152"/>
  <c r="D53" i="160"/>
  <c r="D419" i="148"/>
  <c r="D893" i="152"/>
  <c r="D746" i="154"/>
  <c r="D185" i="142"/>
  <c r="D247" i="142"/>
  <c r="D484" i="148"/>
  <c r="D717" i="148"/>
  <c r="D139" i="142"/>
  <c r="D757" i="158"/>
  <c r="D325" i="148"/>
  <c r="D909" i="146"/>
  <c r="D603" i="148"/>
  <c r="D88" i="148"/>
  <c r="D876" i="144"/>
  <c r="D279" i="129"/>
  <c r="D897" i="150"/>
  <c r="D836" i="144"/>
  <c r="D620" i="148"/>
  <c r="D559" i="144"/>
  <c r="D62" i="148"/>
  <c r="C8" i="156"/>
  <c r="D24" i="158"/>
  <c r="D594" i="152"/>
  <c r="D249" i="148"/>
  <c r="D912" i="162"/>
  <c r="D584" i="154"/>
  <c r="D150" i="129"/>
  <c r="D509" i="142"/>
  <c r="D136" i="152"/>
  <c r="D795" i="158"/>
  <c r="D187" i="152"/>
  <c r="D173" i="129"/>
  <c r="D470" i="156"/>
  <c r="D694" i="129"/>
  <c r="D244" i="148"/>
  <c r="D959" i="154"/>
  <c r="D971" i="148"/>
  <c r="D834" i="129"/>
  <c r="D591" i="162"/>
  <c r="D528" i="148"/>
  <c r="D544" i="160"/>
  <c r="D875" i="154"/>
  <c r="D93" i="148"/>
  <c r="D973" i="154"/>
  <c r="D898" i="142"/>
  <c r="D655" i="129"/>
  <c r="D934" i="160"/>
  <c r="D275" i="154"/>
  <c r="D100" i="142"/>
  <c r="D422" i="160"/>
  <c r="D393" i="158"/>
  <c r="D760" i="129"/>
  <c r="D812" i="156"/>
  <c r="D105" i="156"/>
  <c r="D569" i="129"/>
  <c r="G3" i="156"/>
  <c r="D225" i="152"/>
  <c r="D960" i="154"/>
  <c r="D652" i="150"/>
  <c r="D272" i="162"/>
  <c r="D635" i="150"/>
  <c r="D93" i="152"/>
  <c r="D55" i="148"/>
  <c r="D830" i="154"/>
  <c r="D666" i="154"/>
  <c r="D246" i="150"/>
  <c r="D586" i="146"/>
  <c r="D342" i="142"/>
  <c r="D650" i="148"/>
  <c r="D675" i="160"/>
  <c r="D757" i="162"/>
  <c r="D383" i="152"/>
  <c r="D140" i="148"/>
  <c r="D236" i="162"/>
  <c r="D11" i="148"/>
  <c r="D318" i="144"/>
  <c r="D484" i="158"/>
  <c r="D178" i="146"/>
  <c r="D108" i="146"/>
  <c r="D713" i="148"/>
  <c r="D940" i="148"/>
  <c r="D720" i="158"/>
  <c r="D475" i="152"/>
  <c r="D753" i="148"/>
  <c r="D665" i="154"/>
  <c r="D580" i="162"/>
  <c r="D420" i="129"/>
  <c r="D568" i="158"/>
  <c r="D617" i="158"/>
  <c r="D139" i="156"/>
  <c r="D118" i="129"/>
  <c r="D434" i="144"/>
  <c r="D79" i="156"/>
  <c r="D338" i="142"/>
  <c r="D361" i="160"/>
  <c r="D608" i="152"/>
  <c r="D107" i="162"/>
  <c r="D328" i="148"/>
  <c r="D491" i="158"/>
  <c r="D446" i="154"/>
  <c r="D436" i="162"/>
  <c r="D490" i="146"/>
  <c r="D29" i="156"/>
  <c r="D69" i="148"/>
  <c r="D385" i="144"/>
  <c r="D882" i="162"/>
  <c r="D774" i="148"/>
  <c r="D635" i="156"/>
  <c r="D547" i="158"/>
  <c r="D748" i="129"/>
  <c r="D474" i="148"/>
  <c r="D652" i="142"/>
  <c r="D303" i="148"/>
  <c r="D683" i="144"/>
  <c r="D913" i="146"/>
  <c r="D382" i="142"/>
  <c r="D643" i="156"/>
  <c r="D426" i="142"/>
  <c r="D117" i="146"/>
  <c r="D498" i="142"/>
  <c r="D641" i="142"/>
  <c r="D850" i="154"/>
  <c r="D732" i="148"/>
  <c r="D541" i="160"/>
  <c r="D914" i="148"/>
  <c r="D721" i="148"/>
  <c r="D245" i="156"/>
  <c r="D618" i="152"/>
  <c r="D651" i="162"/>
  <c r="D553" i="156"/>
  <c r="D202" i="142"/>
  <c r="D907" i="150"/>
  <c r="D75" i="154"/>
  <c r="D764" i="142"/>
  <c r="D742" i="129"/>
  <c r="D461" i="142"/>
  <c r="D784" i="129"/>
  <c r="D298" i="152"/>
  <c r="D523" i="150"/>
  <c r="D99" i="142"/>
  <c r="D277" i="148"/>
  <c r="D597" i="156"/>
  <c r="D782" i="150"/>
  <c r="D362" i="156"/>
  <c r="D882" i="150"/>
  <c r="D385" i="162"/>
  <c r="D952" i="156"/>
  <c r="D495" i="156"/>
  <c r="D711" i="154"/>
  <c r="D365" i="156"/>
  <c r="D76" i="144"/>
  <c r="D752" i="148"/>
  <c r="D45" i="154"/>
  <c r="D842" i="160"/>
  <c r="D181" i="158"/>
  <c r="D315" i="142"/>
  <c r="D441" i="158"/>
  <c r="D188" i="129"/>
  <c r="D888" i="154"/>
  <c r="D377" i="144"/>
  <c r="D923" i="142"/>
  <c r="D172" i="144"/>
  <c r="D438" i="158"/>
  <c r="D399" i="144"/>
  <c r="D185" i="156"/>
  <c r="D958" i="142"/>
  <c r="D776" i="154"/>
  <c r="D453" i="144"/>
  <c r="D817" i="146"/>
  <c r="D352" i="152"/>
  <c r="D175" i="150"/>
  <c r="D637" i="158"/>
  <c r="D398" i="144"/>
  <c r="D619" i="162"/>
  <c r="D720" i="146"/>
  <c r="D481" i="152"/>
  <c r="D619" i="148"/>
  <c r="D288" i="142"/>
  <c r="D662" i="162"/>
  <c r="M2" i="152"/>
  <c r="D12" i="152"/>
  <c r="D53" i="152"/>
  <c r="D434" i="158"/>
  <c r="D720" i="148"/>
  <c r="D477" i="156"/>
  <c r="D655" i="154"/>
  <c r="D979" i="142"/>
  <c r="D304" i="162"/>
  <c r="D86" i="160"/>
  <c r="D15" i="156"/>
  <c r="D808" i="148"/>
  <c r="H3" i="142"/>
  <c r="D113" i="150"/>
  <c r="D326" i="146"/>
  <c r="D705" i="144"/>
  <c r="D127" i="160"/>
  <c r="D746" i="162"/>
  <c r="D417" i="146"/>
  <c r="D783" i="152"/>
  <c r="L2" i="148"/>
  <c r="D408" i="144"/>
  <c r="D970" i="152"/>
  <c r="D977" i="150"/>
  <c r="D433" i="160"/>
  <c r="D35" i="148"/>
  <c r="D240" i="150"/>
  <c r="D626" i="129"/>
  <c r="D372" i="144"/>
  <c r="D102" i="142"/>
  <c r="D374" i="156"/>
  <c r="D282" i="144"/>
  <c r="D381" i="148"/>
  <c r="D724" i="146"/>
  <c r="D574" i="129"/>
  <c r="N2" i="160"/>
  <c r="D466" i="144"/>
  <c r="D325" i="152"/>
  <c r="D610" i="144"/>
  <c r="D266" i="144"/>
  <c r="D570" i="146"/>
  <c r="D317" i="142"/>
  <c r="D222" i="154"/>
  <c r="D91" i="156"/>
  <c r="D950" i="129"/>
  <c r="D993" i="129"/>
  <c r="D458" i="150"/>
  <c r="D827" i="156"/>
  <c r="D699" i="129"/>
  <c r="D651" i="160"/>
  <c r="D155" i="154"/>
  <c r="D357" i="142"/>
  <c r="D445" i="150"/>
  <c r="D72" i="158"/>
  <c r="D648" i="156"/>
  <c r="D873" i="150"/>
  <c r="D181" i="146"/>
  <c r="D983" i="150"/>
  <c r="D917" i="162"/>
  <c r="D974" i="142"/>
  <c r="D645" i="150"/>
  <c r="D771" i="148"/>
  <c r="D121" i="154"/>
  <c r="D444" i="142"/>
  <c r="D745" i="162"/>
  <c r="D702" i="156"/>
  <c r="D271" i="154"/>
  <c r="D590" i="152"/>
  <c r="D84" i="144"/>
  <c r="D343" i="160"/>
  <c r="D817" i="142"/>
  <c r="D693" i="144"/>
  <c r="D92" i="162"/>
  <c r="D985" i="152"/>
  <c r="D67" i="152"/>
  <c r="D892" i="152"/>
  <c r="D883" i="150"/>
  <c r="D295" i="156"/>
  <c r="D121" i="148"/>
  <c r="D321" i="156"/>
  <c r="D563" i="148"/>
  <c r="D976" i="154"/>
  <c r="D814" i="152"/>
  <c r="D45" i="148"/>
  <c r="D862" i="152"/>
  <c r="D155" i="160"/>
  <c r="D839" i="129"/>
  <c r="D771" i="150"/>
  <c r="D571" i="154"/>
  <c r="D396" i="148"/>
  <c r="D188" i="154"/>
  <c r="D989" i="129"/>
  <c r="D26" i="148"/>
  <c r="D159" i="144"/>
  <c r="D410" i="150"/>
  <c r="D849" i="152"/>
  <c r="D420" i="154"/>
  <c r="D908" i="146"/>
  <c r="D813" i="129"/>
  <c r="D778" i="148"/>
  <c r="D956" i="129"/>
  <c r="D739" i="150"/>
  <c r="D88" i="129"/>
  <c r="D29" i="129"/>
  <c r="D886" i="162"/>
  <c r="D746" i="146"/>
  <c r="D979" i="162"/>
  <c r="D811" i="146"/>
  <c r="D675" i="152"/>
  <c r="D461" i="150"/>
  <c r="D100" i="156"/>
  <c r="D549" i="154"/>
  <c r="D391" i="156"/>
  <c r="D543" i="144"/>
  <c r="D404" i="156"/>
  <c r="D620" i="150"/>
  <c r="D813" i="156"/>
  <c r="D869" i="158"/>
  <c r="D364" i="152"/>
  <c r="D601" i="162"/>
  <c r="D402" i="144"/>
  <c r="G3" i="146"/>
  <c r="D853" i="162"/>
  <c r="D356" i="158"/>
  <c r="D913" i="156"/>
  <c r="D377" i="152"/>
  <c r="D119" i="154"/>
  <c r="D29" i="160"/>
  <c r="D8" i="150"/>
  <c r="D934" i="146"/>
  <c r="D593" i="129"/>
  <c r="D158" i="158"/>
  <c r="D935" i="162"/>
  <c r="D829" i="152"/>
  <c r="D343" i="144"/>
  <c r="D809" i="152"/>
  <c r="D872" i="162"/>
  <c r="D638" i="146"/>
  <c r="D531" i="146"/>
  <c r="D806" i="144"/>
  <c r="D595" i="146"/>
  <c r="F3" i="129"/>
  <c r="D71" i="158"/>
  <c r="D771" i="156"/>
  <c r="D579" i="146"/>
  <c r="D669" i="156"/>
  <c r="D411" i="154"/>
  <c r="D148" i="156"/>
  <c r="D135" i="146"/>
  <c r="D522" i="152"/>
  <c r="D586" i="158"/>
  <c r="D590" i="156"/>
  <c r="D689" i="160"/>
  <c r="D217" i="152"/>
  <c r="D527" i="162"/>
  <c r="D504" i="129"/>
  <c r="D605" i="146"/>
  <c r="D191" i="162"/>
  <c r="D323" i="154"/>
  <c r="D831" i="150"/>
  <c r="D234" i="150"/>
  <c r="D690" i="162"/>
  <c r="D302" i="152"/>
  <c r="D824" i="150"/>
  <c r="D938" i="148"/>
  <c r="D158" i="154"/>
  <c r="D589" i="158"/>
  <c r="D59" i="156"/>
  <c r="D980" i="146"/>
  <c r="D311" i="129"/>
  <c r="D207" i="144"/>
  <c r="D683" i="142"/>
  <c r="D748" i="160"/>
  <c r="D141" i="162"/>
  <c r="D580" i="154"/>
  <c r="D447" i="146"/>
  <c r="D311" i="148"/>
  <c r="D330" i="129"/>
  <c r="D731" i="142"/>
  <c r="D233" i="162"/>
  <c r="D221" i="129"/>
  <c r="D591" i="146"/>
  <c r="D10" i="148"/>
  <c r="D503" i="148"/>
  <c r="D284" i="156"/>
  <c r="D264" i="146"/>
  <c r="D164" i="158"/>
  <c r="D400" i="144"/>
  <c r="D43" i="142"/>
  <c r="D631" i="142"/>
  <c r="D293" i="150"/>
  <c r="D370" i="160"/>
  <c r="D952" i="158"/>
  <c r="D734" i="160"/>
  <c r="D911" i="154"/>
  <c r="D906" i="162"/>
  <c r="D267" i="154"/>
  <c r="D636" i="146"/>
  <c r="D846" i="148"/>
  <c r="D456" i="154"/>
  <c r="D848" i="142"/>
  <c r="D161" i="154"/>
  <c r="D353" i="148"/>
  <c r="D604" i="146"/>
  <c r="D540" i="152"/>
  <c r="D774" i="150"/>
  <c r="D709" i="129"/>
  <c r="D647" i="162"/>
  <c r="D395" i="148"/>
  <c r="D309" i="146"/>
  <c r="D63" i="162"/>
  <c r="D258" i="150"/>
  <c r="D369" i="142"/>
  <c r="D40" i="148"/>
  <c r="D706" i="154"/>
  <c r="D195" i="156"/>
  <c r="D947" i="129"/>
  <c r="D610" i="148"/>
  <c r="D868" i="150"/>
  <c r="D158" i="156"/>
  <c r="D509" i="160"/>
  <c r="D470" i="160"/>
  <c r="D223" i="162"/>
  <c r="D963" i="156"/>
  <c r="D86" i="150"/>
  <c r="D988" i="152"/>
  <c r="D267" i="150"/>
  <c r="D104" i="150"/>
  <c r="D430" i="144"/>
  <c r="D606" i="142"/>
  <c r="D671" i="146"/>
  <c r="D452" i="146"/>
  <c r="D516" i="160"/>
  <c r="D462" i="148"/>
  <c r="D623" i="162"/>
  <c r="D711" i="150"/>
  <c r="D401" i="148"/>
  <c r="D722" i="160"/>
  <c r="D916" i="160"/>
  <c r="D41" i="162"/>
  <c r="D976" i="129"/>
  <c r="D965" i="152"/>
  <c r="D360" i="158"/>
  <c r="D902" i="148"/>
  <c r="D384" i="142"/>
  <c r="D594" i="162"/>
  <c r="D610" i="154"/>
  <c r="D578" i="129"/>
  <c r="D553" i="129"/>
  <c r="D763" i="156"/>
  <c r="D220" i="160"/>
  <c r="D322" i="154"/>
  <c r="D573" i="142"/>
  <c r="D80" i="144"/>
  <c r="D501" i="156"/>
  <c r="D466" i="158"/>
  <c r="D234" i="129"/>
  <c r="D678" i="150"/>
  <c r="D913" i="150"/>
  <c r="D285" i="146"/>
  <c r="D444" i="148"/>
  <c r="D300" i="158"/>
  <c r="D238" i="156"/>
  <c r="D743" i="154"/>
  <c r="D111" i="144"/>
  <c r="D209" i="156"/>
  <c r="D311" i="142"/>
  <c r="D544" i="146"/>
  <c r="D298" i="160"/>
  <c r="D650" i="150"/>
  <c r="D496" i="142"/>
  <c r="D137" i="146"/>
  <c r="D518" i="158"/>
  <c r="D145" i="154"/>
  <c r="D380" i="146"/>
  <c r="D426" i="129"/>
  <c r="D38" i="129"/>
  <c r="D325" i="154"/>
  <c r="D883" i="152"/>
  <c r="D184" i="129"/>
  <c r="D431" i="152"/>
  <c r="D179" i="156"/>
  <c r="D104" i="144"/>
  <c r="D425" i="160"/>
  <c r="D900" i="162"/>
  <c r="D265" i="150"/>
  <c r="D479" i="146"/>
  <c r="D741" i="144"/>
  <c r="D59" i="148"/>
  <c r="D945" i="150"/>
  <c r="D698" i="144"/>
  <c r="D240" i="156"/>
  <c r="D168" i="156"/>
  <c r="D649" i="162"/>
  <c r="D799" i="129"/>
  <c r="D118" i="156"/>
  <c r="D570" i="156"/>
  <c r="D756" i="142"/>
  <c r="D332" i="150"/>
  <c r="D760" i="150"/>
  <c r="D229" i="148"/>
  <c r="D368" i="148"/>
  <c r="D714" i="162"/>
  <c r="D336" i="160"/>
  <c r="D522" i="129"/>
  <c r="D656" i="162"/>
  <c r="D236" i="148"/>
  <c r="D795" i="160"/>
  <c r="D530" i="158"/>
  <c r="D296" i="142"/>
  <c r="D272" i="146"/>
  <c r="D134" i="152"/>
  <c r="D72" i="150"/>
  <c r="D967" i="156"/>
  <c r="D217" i="144"/>
  <c r="D862" i="146"/>
  <c r="D427" i="162"/>
  <c r="D550" i="160"/>
  <c r="D892" i="146"/>
  <c r="D590" i="154"/>
  <c r="D232" i="154"/>
  <c r="D129" i="144"/>
  <c r="D738" i="160"/>
  <c r="D517" i="154"/>
  <c r="D518" i="144"/>
  <c r="D705" i="146"/>
  <c r="D524" i="160"/>
  <c r="D40" i="160"/>
  <c r="D720" i="144"/>
  <c r="D654" i="158"/>
  <c r="D487" i="150"/>
  <c r="D779" i="154"/>
  <c r="D650" i="142"/>
  <c r="D185" i="148"/>
  <c r="D598" i="158"/>
  <c r="D905" i="158"/>
  <c r="D648" i="152"/>
  <c r="D583" i="150"/>
  <c r="D358" i="144"/>
  <c r="D539" i="154"/>
  <c r="D888" i="150"/>
  <c r="D676" i="154"/>
  <c r="D453" i="142"/>
  <c r="D974" i="160"/>
  <c r="D238" i="154"/>
  <c r="D437" i="148"/>
  <c r="D951" i="154"/>
  <c r="D724" i="148"/>
  <c r="D806" i="156"/>
  <c r="D825" i="160"/>
  <c r="D719" i="154"/>
  <c r="D162" i="162"/>
  <c r="D931" i="158"/>
  <c r="D247" i="150"/>
  <c r="D641" i="152"/>
  <c r="D75" i="162"/>
  <c r="D535" i="156"/>
  <c r="D528" i="158"/>
  <c r="D187" i="154"/>
  <c r="D709" i="152"/>
  <c r="D614" i="144"/>
  <c r="D80" i="142"/>
  <c r="D29" i="152"/>
  <c r="D238" i="152"/>
  <c r="D945" i="160"/>
  <c r="N2" i="154"/>
  <c r="D961" i="158"/>
  <c r="D776" i="142"/>
  <c r="D374" i="160"/>
  <c r="D594" i="142"/>
  <c r="D611" i="154"/>
  <c r="D418" i="156"/>
  <c r="D442" i="146"/>
  <c r="D424" i="154"/>
  <c r="D966" i="148"/>
  <c r="D553" i="162"/>
  <c r="D251" i="150"/>
  <c r="D138" i="144"/>
  <c r="D691" i="160"/>
  <c r="D954" i="156"/>
  <c r="D917" i="146"/>
  <c r="D360" i="156"/>
  <c r="D821" i="148"/>
  <c r="D519" i="156"/>
  <c r="D54" i="152"/>
  <c r="D340" i="146"/>
  <c r="D474" i="144"/>
  <c r="D929" i="144"/>
  <c r="D324" i="152"/>
  <c r="D636" i="156"/>
  <c r="D433" i="150"/>
  <c r="D120" i="150"/>
  <c r="D857" i="146"/>
  <c r="F2" i="160"/>
  <c r="D990" i="154"/>
  <c r="D371" i="148"/>
  <c r="D119" i="158"/>
  <c r="D762" i="146"/>
  <c r="D612" i="144"/>
  <c r="D525" i="144"/>
  <c r="D207" i="146"/>
  <c r="D719" i="150"/>
  <c r="D408" i="148"/>
  <c r="D178" i="160"/>
  <c r="D96" i="144"/>
  <c r="D209" i="162"/>
  <c r="D57" i="154"/>
  <c r="D290" i="150"/>
  <c r="D207" i="129"/>
  <c r="D483" i="156"/>
  <c r="D910" i="160"/>
  <c r="D756" i="158"/>
  <c r="D634" i="158"/>
  <c r="D825" i="158"/>
  <c r="D9" i="156"/>
  <c r="D154" i="148"/>
  <c r="D664" i="152"/>
  <c r="D516" i="158"/>
  <c r="D398" i="142"/>
  <c r="D962" i="158"/>
  <c r="D89" i="148"/>
  <c r="D255" i="129"/>
  <c r="D239" i="162"/>
  <c r="D610" i="142"/>
  <c r="D782" i="129"/>
  <c r="D305" i="160"/>
  <c r="D750" i="150"/>
  <c r="D196" i="144"/>
  <c r="D934" i="156"/>
  <c r="D811" i="144"/>
  <c r="D191" i="152"/>
  <c r="D564" i="129"/>
  <c r="D798" i="154"/>
  <c r="D860" i="152"/>
  <c r="D818" i="144"/>
  <c r="D173" i="154"/>
  <c r="D623" i="158"/>
  <c r="D321" i="146"/>
  <c r="D600" i="156"/>
  <c r="D403" i="146"/>
  <c r="D780" i="129"/>
  <c r="D234" i="144"/>
  <c r="D954" i="152"/>
  <c r="D235" i="146"/>
  <c r="D250" i="148"/>
  <c r="I2" i="129"/>
  <c r="D284" i="162"/>
  <c r="D109" i="150"/>
  <c r="D903" i="142"/>
  <c r="D973" i="150"/>
  <c r="D537" i="152"/>
  <c r="D445" i="148"/>
  <c r="D493" i="158"/>
  <c r="D820" i="142"/>
  <c r="D950" i="160"/>
  <c r="D860" i="160"/>
  <c r="D201" i="129"/>
  <c r="D675" i="162"/>
  <c r="D182" i="142"/>
  <c r="D295" i="148"/>
  <c r="D964" i="162"/>
  <c r="D625" i="158"/>
  <c r="D433" i="156"/>
  <c r="D400" i="146"/>
  <c r="D842" i="162"/>
  <c r="D952" i="129"/>
  <c r="D243" i="144"/>
  <c r="D918" i="146"/>
  <c r="D426" i="158"/>
  <c r="D108" i="160"/>
  <c r="D106" i="154"/>
  <c r="D380" i="154"/>
  <c r="D277" i="156"/>
  <c r="D583" i="144"/>
  <c r="D679" i="148"/>
  <c r="D722" i="146"/>
  <c r="D133" i="160"/>
  <c r="D175" i="160"/>
  <c r="D582" i="162"/>
  <c r="D18" i="144"/>
  <c r="D297" i="156"/>
  <c r="D832" i="154"/>
  <c r="D65" i="152"/>
  <c r="D905" i="148"/>
  <c r="D836" i="152"/>
  <c r="D749" i="150"/>
  <c r="D928" i="156"/>
  <c r="D815" i="142"/>
  <c r="D293" i="156"/>
  <c r="D638" i="142"/>
  <c r="F3" i="158"/>
  <c r="D186" i="154"/>
  <c r="D306" i="144"/>
  <c r="D696" i="156"/>
  <c r="D919" i="148"/>
  <c r="D984" i="129"/>
  <c r="D705" i="156"/>
  <c r="D726" i="146"/>
  <c r="J2" i="152"/>
  <c r="D517" i="148"/>
  <c r="D427" i="142"/>
  <c r="D271" i="150"/>
  <c r="D77" i="150"/>
  <c r="D864" i="148"/>
  <c r="D284" i="160"/>
  <c r="D861" i="142"/>
  <c r="D906" i="154"/>
  <c r="D136" i="162"/>
  <c r="D238" i="148"/>
  <c r="D595" i="142"/>
  <c r="D502" i="152"/>
  <c r="D366" i="152"/>
  <c r="D995" i="156"/>
  <c r="D42" i="144"/>
  <c r="D805" i="162"/>
  <c r="D434" i="152"/>
  <c r="D11" i="144"/>
  <c r="D742" i="154"/>
  <c r="D401" i="129"/>
  <c r="D22" i="146"/>
  <c r="D888" i="156"/>
  <c r="D759" i="146"/>
  <c r="D371" i="154"/>
  <c r="D36" i="162"/>
  <c r="D361" i="129"/>
  <c r="D41" i="156"/>
  <c r="D796" i="160"/>
  <c r="D275" i="144"/>
  <c r="D44" i="150"/>
  <c r="D272" i="156"/>
  <c r="D597" i="129"/>
  <c r="D491" i="144"/>
  <c r="D868" i="146"/>
  <c r="D883" i="129"/>
  <c r="D279" i="162"/>
  <c r="D76" i="150"/>
  <c r="D574" i="160"/>
  <c r="D91" i="158"/>
  <c r="D51" i="144"/>
  <c r="D131" i="160"/>
  <c r="D479" i="160"/>
  <c r="D669" i="162"/>
  <c r="D211" i="150"/>
  <c r="D853" i="144"/>
  <c r="D678" i="154"/>
  <c r="D65" i="156"/>
  <c r="H2" i="156"/>
  <c r="D943" i="148"/>
  <c r="D920" i="152"/>
  <c r="D403" i="129"/>
  <c r="D535" i="150"/>
  <c r="D940" i="160"/>
  <c r="D656" i="146"/>
  <c r="D856" i="146"/>
  <c r="D131" i="162"/>
  <c r="D195" i="160"/>
  <c r="D809" i="150"/>
  <c r="D210" i="148"/>
  <c r="D119" i="142"/>
  <c r="D370" i="152"/>
  <c r="D23" i="154"/>
  <c r="D194" i="144"/>
  <c r="D650" i="144"/>
  <c r="D908" i="150"/>
  <c r="D771" i="162"/>
  <c r="D715" i="142"/>
  <c r="D652" i="162"/>
  <c r="D339" i="142"/>
  <c r="D263" i="129"/>
  <c r="D105" i="152"/>
  <c r="D147" i="160"/>
  <c r="D376" i="148"/>
  <c r="D864" i="142"/>
  <c r="D32" i="156"/>
  <c r="D787" i="152"/>
  <c r="D745" i="160"/>
  <c r="D678" i="129"/>
  <c r="D408" i="154"/>
  <c r="D621" i="148"/>
  <c r="D217" i="156"/>
  <c r="D260" i="152"/>
  <c r="D719" i="160"/>
  <c r="D892" i="129"/>
  <c r="D75" i="129"/>
  <c r="D70" i="129"/>
  <c r="D193" i="148"/>
  <c r="D155" i="148"/>
  <c r="D143" i="152"/>
  <c r="D963" i="142"/>
  <c r="D721" i="142"/>
  <c r="D50" i="154"/>
  <c r="D777" i="162"/>
  <c r="D773" i="144"/>
  <c r="D524" i="146"/>
  <c r="D615" i="146"/>
  <c r="D157" i="162"/>
  <c r="D695" i="156"/>
  <c r="D273" i="158"/>
  <c r="D400" i="129"/>
  <c r="D915" i="158"/>
  <c r="D590" i="129"/>
  <c r="D858" i="144"/>
  <c r="D127" i="129"/>
  <c r="D597" i="158"/>
  <c r="D688" i="129"/>
  <c r="D924" i="142"/>
  <c r="D935" i="154"/>
  <c r="D480" i="148"/>
  <c r="D160" i="156"/>
  <c r="D547" i="148"/>
  <c r="D860" i="156"/>
  <c r="D374" i="144"/>
  <c r="D691" i="146"/>
  <c r="D136" i="142"/>
  <c r="D264" i="162"/>
  <c r="D268" i="142"/>
  <c r="D45" i="160"/>
  <c r="D868" i="144"/>
  <c r="D459" i="160"/>
  <c r="D377" i="150"/>
  <c r="D662" i="146"/>
  <c r="D729" i="142"/>
  <c r="D926" i="146"/>
  <c r="D228" i="158"/>
  <c r="D299" i="156"/>
  <c r="D584" i="142"/>
  <c r="D788" i="142"/>
  <c r="D372" i="152"/>
  <c r="D9" i="148"/>
  <c r="D899" i="156"/>
  <c r="D39" i="154"/>
  <c r="D905" i="152"/>
  <c r="D65" i="146"/>
  <c r="D293" i="144"/>
  <c r="D133" i="154"/>
  <c r="D850" i="152"/>
  <c r="D828" i="146"/>
  <c r="D982" i="148"/>
  <c r="D981" i="150"/>
  <c r="D852" i="160"/>
  <c r="D889" i="156"/>
  <c r="D203" i="160"/>
  <c r="D687" i="156"/>
  <c r="D793" i="146"/>
  <c r="D559" i="146"/>
  <c r="D596" i="144"/>
  <c r="D198" i="150"/>
  <c r="D282" i="156"/>
  <c r="D595" i="156"/>
  <c r="D430" i="148"/>
  <c r="D418" i="148"/>
  <c r="D560" i="146"/>
  <c r="D823" i="158"/>
  <c r="D787" i="144"/>
  <c r="D805" i="142"/>
  <c r="D54" i="144"/>
  <c r="D503" i="150"/>
  <c r="D641" i="146"/>
  <c r="D940" i="142"/>
  <c r="D568" i="144"/>
  <c r="D179" i="142"/>
  <c r="D192" i="160"/>
  <c r="D398" i="148"/>
  <c r="D38" i="152"/>
  <c r="D31" i="129"/>
  <c r="D518" i="129"/>
  <c r="D248" i="156"/>
  <c r="D511" i="146"/>
  <c r="D121" i="156"/>
  <c r="D236" i="129"/>
  <c r="D34" i="146"/>
  <c r="D602" i="154"/>
  <c r="D317" i="160"/>
  <c r="D53" i="150"/>
  <c r="D977" i="154"/>
  <c r="D944" i="146"/>
  <c r="D956" i="154"/>
  <c r="D826" i="146"/>
  <c r="D899" i="154"/>
  <c r="D559" i="129"/>
  <c r="D287" i="160"/>
  <c r="D146" i="146"/>
  <c r="D855" i="154"/>
  <c r="D341" i="142"/>
  <c r="D207" i="150"/>
  <c r="D543" i="162"/>
  <c r="I2" i="152"/>
  <c r="D905" i="144"/>
  <c r="D422" i="158"/>
  <c r="D485" i="160"/>
  <c r="D73" i="150"/>
  <c r="D85" i="156"/>
  <c r="D742" i="158"/>
  <c r="D525" i="142"/>
  <c r="D101" i="129"/>
  <c r="D255" i="150"/>
  <c r="D893" i="158"/>
  <c r="D700" i="142"/>
  <c r="D42" i="156"/>
  <c r="D690" i="144"/>
  <c r="D361" i="156"/>
  <c r="D482" i="150"/>
  <c r="D707" i="156"/>
  <c r="D450" i="150"/>
  <c r="D845" i="129"/>
  <c r="D669" i="146"/>
  <c r="D305" i="144"/>
  <c r="D531" i="158"/>
  <c r="D168" i="144"/>
  <c r="D355" i="162"/>
  <c r="D944" i="150"/>
  <c r="D8" i="144"/>
  <c r="D724" i="156"/>
  <c r="D210" i="152"/>
  <c r="D205" i="146"/>
  <c r="D896" i="152"/>
  <c r="D794" i="162"/>
  <c r="D694" i="142"/>
  <c r="D714" i="129"/>
  <c r="D632" i="156"/>
  <c r="D715" i="154"/>
  <c r="D69" i="162"/>
  <c r="D863" i="154"/>
  <c r="D532" i="148"/>
  <c r="D862" i="148"/>
  <c r="D140" i="154"/>
  <c r="D826" i="129"/>
  <c r="D407" i="160"/>
  <c r="D61" i="129"/>
  <c r="D878" i="162"/>
  <c r="D381" i="144"/>
  <c r="D621" i="156"/>
  <c r="D900" i="152"/>
  <c r="D639" i="158"/>
  <c r="D193" i="158"/>
  <c r="D393" i="156"/>
  <c r="D716" i="148"/>
  <c r="D935" i="156"/>
  <c r="D501" i="152"/>
  <c r="D148" i="129"/>
  <c r="D68" i="129"/>
  <c r="D288" i="162"/>
  <c r="D19" i="162"/>
  <c r="D356" i="146"/>
  <c r="D569" i="158"/>
  <c r="D930" i="129"/>
  <c r="D472" i="148"/>
  <c r="D841" i="152"/>
  <c r="D258" i="162"/>
  <c r="D862" i="160"/>
  <c r="D899" i="129"/>
  <c r="D209" i="148"/>
  <c r="D901" i="160"/>
  <c r="D671" i="150"/>
  <c r="D94" i="160"/>
  <c r="D668" i="160"/>
  <c r="D265" i="160"/>
  <c r="D285" i="154"/>
  <c r="D107" i="156"/>
  <c r="D730" i="129"/>
  <c r="D901" i="154"/>
  <c r="D216" i="154"/>
  <c r="D988" i="146"/>
  <c r="D648" i="154"/>
  <c r="D302" i="156"/>
  <c r="D199" i="129"/>
  <c r="D589" i="160"/>
  <c r="D866" i="152"/>
  <c r="D969" i="142"/>
  <c r="D51" i="158"/>
  <c r="D392" i="129"/>
  <c r="D642" i="162"/>
  <c r="D248" i="148"/>
  <c r="D643" i="162"/>
  <c r="D962" i="152"/>
  <c r="D300" i="156"/>
  <c r="D689" i="129"/>
  <c r="D705" i="158"/>
  <c r="D593" i="154"/>
  <c r="D414" i="142"/>
  <c r="D643" i="148"/>
  <c r="M2" i="154"/>
  <c r="D908" i="162"/>
  <c r="D234" i="158"/>
  <c r="D874" i="162"/>
  <c r="D294" i="160"/>
  <c r="D623" i="160"/>
  <c r="D896" i="148"/>
  <c r="D14" i="142"/>
  <c r="D198" i="152"/>
  <c r="D362" i="144"/>
  <c r="D881" i="142"/>
  <c r="D721" i="156"/>
  <c r="D886" i="144"/>
  <c r="D387" i="144"/>
  <c r="D699" i="160"/>
  <c r="D561" i="156"/>
  <c r="D127" i="142"/>
  <c r="D508" i="154"/>
  <c r="D215" i="156"/>
  <c r="D753" i="150"/>
  <c r="D911" i="158"/>
  <c r="D192" i="156"/>
  <c r="D282" i="154"/>
  <c r="D104" i="146"/>
  <c r="D804" i="146"/>
  <c r="D993" i="148"/>
  <c r="D561" i="144"/>
  <c r="D542" i="162"/>
  <c r="D422" i="144"/>
  <c r="D142" i="154"/>
  <c r="D187" i="160"/>
  <c r="D872" i="150"/>
  <c r="D857" i="144"/>
  <c r="D525" i="160"/>
  <c r="D354" i="129"/>
  <c r="D663" i="154"/>
  <c r="D891" i="129"/>
  <c r="D237" i="148"/>
  <c r="D572" i="146"/>
  <c r="D546" i="129"/>
  <c r="D276" i="146"/>
  <c r="D283" i="146"/>
  <c r="D138" i="162"/>
  <c r="D818" i="156"/>
  <c r="D359" i="144"/>
  <c r="D959" i="160"/>
  <c r="D996" i="154"/>
  <c r="D404" i="158"/>
  <c r="D204" i="160"/>
  <c r="D826" i="150"/>
  <c r="D495" i="144"/>
  <c r="D757" i="146"/>
  <c r="D568" i="162"/>
  <c r="D110" i="154"/>
  <c r="D278" i="144"/>
  <c r="D658" i="160"/>
  <c r="D440" i="158"/>
  <c r="D374" i="158"/>
  <c r="D52" i="129"/>
  <c r="D931" i="144"/>
  <c r="D650" i="162"/>
  <c r="D319" i="154"/>
  <c r="D432" i="152"/>
  <c r="D105" i="142"/>
  <c r="D861" i="129"/>
  <c r="D748" i="144"/>
  <c r="D512" i="160"/>
  <c r="D94" i="152"/>
  <c r="D912" i="144"/>
  <c r="D80" i="162"/>
  <c r="D187" i="129"/>
  <c r="D429" i="144"/>
  <c r="D579" i="154"/>
  <c r="D85" i="148"/>
  <c r="D928" i="152"/>
  <c r="D54" i="154"/>
  <c r="D176" i="158"/>
  <c r="D248" i="144"/>
  <c r="D178" i="142"/>
  <c r="D36" i="158"/>
  <c r="D97" i="142"/>
  <c r="D214" i="142"/>
  <c r="D242" i="154"/>
  <c r="D43" i="162"/>
  <c r="D422" i="162"/>
  <c r="D940" i="158"/>
  <c r="D212" i="144"/>
  <c r="D903" i="162"/>
  <c r="D891" i="148"/>
  <c r="D915" i="150"/>
  <c r="D577" i="150"/>
  <c r="D703" i="156"/>
  <c r="D768" i="150"/>
  <c r="D831" i="160"/>
  <c r="D764" i="154"/>
  <c r="D449" i="160"/>
  <c r="D69" i="146"/>
  <c r="D544" i="152"/>
  <c r="D266" i="129"/>
  <c r="D787" i="158"/>
  <c r="D414" i="148"/>
  <c r="D448" i="154"/>
  <c r="D26" i="154"/>
  <c r="D829" i="156"/>
  <c r="D105" i="146"/>
  <c r="D128" i="129"/>
  <c r="D306" i="154"/>
  <c r="D405" i="148"/>
  <c r="D190" i="150"/>
  <c r="D742" i="152"/>
  <c r="D194" i="129"/>
  <c r="D119" i="129"/>
  <c r="D442" i="154"/>
  <c r="D575" i="158"/>
  <c r="D499" i="156"/>
  <c r="D224" i="158"/>
  <c r="D841" i="142"/>
  <c r="D325" i="142"/>
  <c r="D52" i="152"/>
  <c r="D170" i="156"/>
  <c r="D937" i="144"/>
  <c r="D433" i="129"/>
  <c r="D941" i="156"/>
  <c r="D213" i="148"/>
  <c r="D893" i="162"/>
  <c r="D159" i="142"/>
  <c r="D432" i="144"/>
  <c r="D422" i="150"/>
  <c r="D442" i="142"/>
  <c r="D176" i="160"/>
  <c r="D962" i="142"/>
  <c r="D179" i="154"/>
  <c r="D631" i="146"/>
  <c r="D58" i="162"/>
  <c r="D769" i="152"/>
  <c r="D202" i="154"/>
  <c r="D533" i="152"/>
  <c r="D300" i="148"/>
  <c r="D743" i="162"/>
  <c r="D328" i="156"/>
  <c r="D950" i="148"/>
  <c r="D546" i="148"/>
  <c r="D983" i="129"/>
  <c r="D745" i="150"/>
  <c r="D384" i="158"/>
  <c r="D421" i="146"/>
  <c r="D589" i="154"/>
  <c r="D513" i="129"/>
  <c r="D888" i="144"/>
  <c r="D847" i="158"/>
  <c r="D292" i="129"/>
  <c r="D19" i="129"/>
  <c r="D473" i="148"/>
  <c r="D738" i="152"/>
  <c r="D237" i="144"/>
  <c r="D710" i="146"/>
  <c r="D463" i="142"/>
  <c r="D110" i="158"/>
  <c r="D517" i="150"/>
  <c r="D498" i="146"/>
  <c r="D180" i="160"/>
  <c r="D384" i="152"/>
  <c r="D141" i="156"/>
  <c r="D821" i="154"/>
  <c r="D854" i="160"/>
  <c r="D322" i="150"/>
  <c r="D701" i="148"/>
  <c r="D788" i="158"/>
  <c r="D810" i="146"/>
  <c r="D245" i="148"/>
  <c r="D763" i="129"/>
  <c r="D616" i="160"/>
  <c r="D97" i="129"/>
  <c r="D946" i="154"/>
  <c r="D808" i="162"/>
  <c r="D693" i="129"/>
  <c r="D801" i="152"/>
  <c r="D712" i="154"/>
  <c r="D794" i="142"/>
  <c r="D215" i="146"/>
  <c r="D69" i="144"/>
  <c r="D512" i="154"/>
  <c r="D167" i="148"/>
  <c r="D173" i="142"/>
  <c r="D221" i="150"/>
  <c r="D538" i="158"/>
  <c r="D120" i="154"/>
  <c r="D708" i="160"/>
  <c r="D546" i="150"/>
  <c r="D620" i="142"/>
  <c r="D249" i="162"/>
  <c r="D91" i="142"/>
  <c r="D804" i="148"/>
  <c r="D646" i="142"/>
  <c r="D153" i="162"/>
  <c r="D971" i="146"/>
  <c r="D703" i="144"/>
  <c r="D335" i="160"/>
  <c r="D917" i="156"/>
  <c r="D318" i="142"/>
  <c r="N2" i="158"/>
  <c r="D455" i="148"/>
  <c r="D587" i="162"/>
  <c r="D118" i="148"/>
  <c r="D254" i="154"/>
  <c r="D130" i="154"/>
  <c r="D525" i="162"/>
  <c r="D696" i="150"/>
  <c r="D599" i="160"/>
  <c r="D489" i="148"/>
  <c r="D955" i="162"/>
  <c r="D501" i="142"/>
  <c r="D116" i="160"/>
  <c r="E3" i="129"/>
  <c r="D223" i="150"/>
  <c r="D510" i="158"/>
  <c r="D524" i="148"/>
  <c r="D41" i="154"/>
  <c r="D637" i="144"/>
  <c r="D807" i="144"/>
  <c r="D989" i="156"/>
  <c r="D931" i="152"/>
  <c r="D830" i="146"/>
  <c r="D992" i="162"/>
  <c r="D795" i="150"/>
  <c r="D217" i="158"/>
  <c r="D459" i="162"/>
  <c r="D158" i="152"/>
  <c r="D149" i="156"/>
  <c r="D305" i="129"/>
  <c r="D468" i="160"/>
  <c r="D781" i="156"/>
  <c r="D458" i="154"/>
  <c r="D312" i="146"/>
  <c r="D341" i="150"/>
  <c r="D711" i="160"/>
  <c r="D708" i="156"/>
  <c r="D458" i="156"/>
  <c r="D101" i="150"/>
  <c r="D103" i="158"/>
  <c r="D837" i="156"/>
  <c r="E3" i="148"/>
  <c r="D243" i="148"/>
  <c r="D544" i="156"/>
  <c r="D33" i="158"/>
  <c r="D199" i="142"/>
  <c r="D548" i="150"/>
  <c r="D614" i="148"/>
  <c r="D648" i="160"/>
  <c r="D905" i="162"/>
  <c r="D818" i="160"/>
  <c r="D34" i="142"/>
  <c r="D228" i="148"/>
  <c r="D458" i="162"/>
  <c r="D550" i="142"/>
  <c r="D621" i="146"/>
  <c r="D365" i="154"/>
  <c r="H2" i="146"/>
  <c r="D965" i="158"/>
  <c r="D97" i="152"/>
  <c r="D643" i="144"/>
  <c r="D268" i="158"/>
  <c r="D229" i="162"/>
  <c r="D720" i="154"/>
  <c r="D367" i="152"/>
  <c r="D406" i="148"/>
  <c r="D242" i="146"/>
  <c r="D882" i="154"/>
  <c r="D729" i="154"/>
  <c r="D74" i="156"/>
  <c r="D665" i="142"/>
  <c r="D384" i="148"/>
  <c r="D439" i="142"/>
  <c r="D500" i="150"/>
  <c r="D331" i="148"/>
  <c r="D892" i="158"/>
  <c r="D431" i="129"/>
  <c r="D239" i="152"/>
  <c r="D24" i="154"/>
  <c r="D61" i="142"/>
  <c r="D994" i="156"/>
  <c r="D371" i="129"/>
  <c r="D700" i="162"/>
  <c r="D587" i="144"/>
  <c r="D565" i="156"/>
  <c r="D239" i="156"/>
  <c r="D115" i="142"/>
  <c r="D202" i="150"/>
  <c r="D552" i="160"/>
  <c r="D256" i="148"/>
  <c r="D900" i="154"/>
  <c r="D232" i="129"/>
  <c r="D961" i="148"/>
  <c r="D61" i="146"/>
  <c r="D103" i="129"/>
  <c r="D750" i="156"/>
  <c r="D183" i="150"/>
  <c r="D596" i="148"/>
  <c r="D307" i="148"/>
  <c r="D967" i="162"/>
  <c r="D29" i="158"/>
  <c r="D299" i="146"/>
  <c r="D972" i="162"/>
  <c r="D335" i="144"/>
  <c r="D194" i="158"/>
  <c r="D143" i="148"/>
  <c r="D955" i="146"/>
  <c r="D487" i="160"/>
  <c r="D278" i="142"/>
  <c r="D431" i="150"/>
  <c r="D686" i="156"/>
  <c r="D227" i="162"/>
  <c r="D153" i="152"/>
  <c r="D828" i="129"/>
  <c r="D198" i="146"/>
  <c r="D511" i="129"/>
  <c r="D882" i="144"/>
  <c r="D62" i="160"/>
  <c r="D732" i="150"/>
  <c r="D243" i="158"/>
  <c r="D496" i="129"/>
  <c r="D374" i="162"/>
  <c r="D684" i="154"/>
  <c r="D994" i="148"/>
  <c r="D987" i="156"/>
  <c r="D173" i="148"/>
  <c r="D469" i="148"/>
  <c r="D696" i="160"/>
  <c r="D75" i="142"/>
  <c r="D118" i="142"/>
  <c r="D320" i="146"/>
  <c r="D762" i="129"/>
  <c r="D872" i="129"/>
  <c r="D951" i="156"/>
  <c r="D399" i="142"/>
  <c r="D830" i="129"/>
  <c r="D353" i="162"/>
  <c r="D659" i="148"/>
  <c r="D506" i="142"/>
  <c r="D863" i="146"/>
  <c r="D83" i="156"/>
  <c r="D477" i="150"/>
  <c r="D581" i="129"/>
  <c r="D969" i="129"/>
  <c r="D641" i="148"/>
  <c r="D437" i="150"/>
  <c r="D189" i="156"/>
  <c r="D88" i="162"/>
  <c r="D747" i="144"/>
  <c r="D29" i="154"/>
  <c r="D974" i="158"/>
  <c r="D119" i="146"/>
  <c r="D226" i="144"/>
  <c r="D152" i="160"/>
  <c r="D354" i="144"/>
  <c r="D30" i="154"/>
  <c r="D632" i="160"/>
  <c r="D637" i="146"/>
  <c r="D476" i="129"/>
  <c r="D240" i="152"/>
  <c r="D401" i="160"/>
  <c r="D332" i="144"/>
  <c r="D388" i="156"/>
  <c r="D164" i="154"/>
  <c r="D567" i="160"/>
  <c r="D24" i="156"/>
  <c r="D595" i="152"/>
  <c r="D18" i="156"/>
  <c r="D890" i="160"/>
  <c r="D667" i="129"/>
  <c r="D183" i="160"/>
  <c r="D466" i="154"/>
  <c r="D783" i="148"/>
  <c r="D424" i="146"/>
  <c r="D952" i="160"/>
  <c r="D453" i="162"/>
  <c r="D231" i="148"/>
  <c r="D730" i="146"/>
  <c r="D812" i="150"/>
  <c r="D153" i="160"/>
  <c r="D385" i="156"/>
  <c r="D698" i="146"/>
  <c r="D887" i="150"/>
  <c r="D241" i="162"/>
  <c r="D558" i="160"/>
  <c r="D639" i="142"/>
  <c r="D136" i="148"/>
  <c r="D526" i="144"/>
  <c r="D781" i="152"/>
  <c r="D969" i="158"/>
  <c r="D970" i="160"/>
  <c r="D306" i="150"/>
  <c r="D503" i="158"/>
  <c r="D202" i="146"/>
  <c r="D79" i="146"/>
  <c r="D107" i="146"/>
  <c r="D987" i="154"/>
  <c r="D377" i="146"/>
  <c r="D444" i="158"/>
  <c r="D42" i="154"/>
  <c r="D279" i="144"/>
  <c r="D894" i="148"/>
  <c r="D441" i="144"/>
  <c r="D700" i="144"/>
  <c r="D134" i="129"/>
  <c r="D913" i="142"/>
  <c r="D376" i="160"/>
  <c r="D418" i="142"/>
  <c r="D446" i="152"/>
  <c r="D431" i="158"/>
  <c r="D544" i="158"/>
  <c r="D874" i="158"/>
  <c r="D879" i="144"/>
  <c r="D812" i="144"/>
  <c r="D434" i="160"/>
  <c r="D405" i="142"/>
  <c r="D236" i="150"/>
  <c r="D286" i="162"/>
  <c r="D186" i="144"/>
  <c r="D149" i="146"/>
  <c r="D465" i="152"/>
  <c r="D261" i="142"/>
  <c r="D982" i="142"/>
  <c r="D265" i="142"/>
  <c r="D86" i="154"/>
  <c r="D378" i="160"/>
  <c r="D135" i="148"/>
  <c r="D267" i="129"/>
  <c r="D498" i="156"/>
  <c r="D687" i="146"/>
  <c r="D878" i="146"/>
  <c r="D979" i="144"/>
  <c r="D829" i="150"/>
  <c r="D411" i="148"/>
  <c r="D582" i="144"/>
  <c r="D607" i="146"/>
  <c r="D975" i="148"/>
  <c r="D573" i="154"/>
  <c r="D18" i="158"/>
  <c r="D112" i="146"/>
  <c r="D563" i="150"/>
  <c r="D281" i="158"/>
  <c r="D305" i="150"/>
  <c r="D637" i="152"/>
  <c r="D660" i="162"/>
  <c r="D397" i="129"/>
  <c r="D758" i="156"/>
  <c r="D596" i="152"/>
  <c r="D333" i="160"/>
  <c r="D722" i="129"/>
  <c r="D495" i="142"/>
  <c r="D613" i="150"/>
  <c r="D869" i="144"/>
  <c r="D953" i="156"/>
  <c r="D236" i="156"/>
  <c r="D262" i="146"/>
  <c r="D183" i="129"/>
  <c r="D130" i="148"/>
  <c r="D148" i="144"/>
  <c r="D614" i="162"/>
  <c r="D737" i="150"/>
  <c r="D920" i="144"/>
  <c r="D138" i="158"/>
  <c r="D724" i="154"/>
  <c r="D576" i="156"/>
  <c r="D451" i="144"/>
  <c r="D891" i="154"/>
  <c r="D535" i="154"/>
  <c r="D24" i="150"/>
  <c r="D303" i="160"/>
  <c r="D126" i="129"/>
  <c r="D700" i="156"/>
  <c r="D844" i="154"/>
  <c r="D56" i="162"/>
  <c r="D339" i="144"/>
  <c r="D661" i="144"/>
  <c r="D410" i="129"/>
  <c r="D316" i="144"/>
  <c r="D341" i="160"/>
  <c r="D610" i="160"/>
  <c r="D447" i="144"/>
  <c r="D613" i="144"/>
  <c r="D978" i="160"/>
  <c r="D936" i="150"/>
  <c r="D403" i="156"/>
  <c r="D408" i="162"/>
  <c r="D381" i="162"/>
  <c r="D787" i="146"/>
  <c r="D243" i="152"/>
  <c r="D293" i="129"/>
  <c r="D731" i="156"/>
  <c r="D963" i="146"/>
  <c r="D704" i="156"/>
  <c r="D778" i="142"/>
  <c r="D192" i="150"/>
  <c r="D928" i="162"/>
  <c r="D507" i="146"/>
  <c r="D865" i="144"/>
  <c r="D731" i="152"/>
  <c r="D401" i="162"/>
  <c r="D150" i="150"/>
  <c r="D961" i="162"/>
  <c r="D149" i="150"/>
  <c r="D262" i="154"/>
  <c r="D65" i="142"/>
  <c r="D716" i="146"/>
  <c r="D470" i="158"/>
  <c r="D221" i="142"/>
  <c r="D330" i="162"/>
  <c r="D57" i="148"/>
  <c r="D984" i="146"/>
  <c r="D120" i="146"/>
  <c r="D869" i="150"/>
  <c r="D677" i="150"/>
  <c r="D459" i="150"/>
  <c r="D555" i="158"/>
  <c r="D598" i="154"/>
  <c r="D510" i="150"/>
  <c r="D871" i="158"/>
  <c r="D137" i="160"/>
  <c r="D777" i="156"/>
  <c r="D12" i="144"/>
  <c r="D152" i="158"/>
  <c r="D350" i="144"/>
  <c r="D559" i="158"/>
  <c r="D464" i="146"/>
  <c r="D412" i="152"/>
  <c r="D391" i="146"/>
  <c r="D667" i="152"/>
  <c r="D721" i="162"/>
  <c r="D500" i="148"/>
  <c r="D464" i="160"/>
  <c r="D764" i="129"/>
  <c r="D306" i="156"/>
  <c r="D175" i="142"/>
  <c r="D430" i="129"/>
  <c r="D358" i="154"/>
  <c r="D565" i="152"/>
  <c r="D507" i="152"/>
  <c r="D945" i="162"/>
  <c r="D942" i="160"/>
  <c r="D374" i="150"/>
  <c r="D992" i="150"/>
  <c r="G2" i="146"/>
  <c r="D575" i="129"/>
  <c r="D576" i="158"/>
  <c r="D447" i="152"/>
  <c r="D869" i="148"/>
  <c r="D595" i="158"/>
  <c r="D56" i="150"/>
  <c r="F2" i="129"/>
  <c r="D805" i="160"/>
  <c r="D107" i="150"/>
  <c r="D850" i="156"/>
  <c r="D756" i="148"/>
  <c r="D703" i="160"/>
  <c r="D806" i="148"/>
  <c r="D281" i="152"/>
  <c r="D886" i="148"/>
  <c r="D828" i="158"/>
  <c r="D505" i="162"/>
  <c r="D781" i="158"/>
  <c r="D517" i="144"/>
  <c r="D682" i="160"/>
  <c r="D579" i="148"/>
  <c r="D677" i="162"/>
  <c r="D366" i="156"/>
  <c r="D502" i="144"/>
  <c r="M2" i="144"/>
  <c r="D101" i="162"/>
  <c r="D530" i="160"/>
  <c r="D178" i="152"/>
  <c r="D789" i="146"/>
  <c r="D448" i="162"/>
  <c r="D32" i="162"/>
  <c r="D117" i="129"/>
  <c r="D886" i="146"/>
  <c r="D265" i="148"/>
  <c r="D718" i="162"/>
  <c r="D988" i="144"/>
  <c r="D858" i="146"/>
  <c r="D900" i="129"/>
  <c r="D434" i="129"/>
  <c r="D748" i="154"/>
  <c r="D782" i="142"/>
  <c r="D557" i="142"/>
  <c r="D372" i="154"/>
  <c r="D66" i="154"/>
  <c r="D915" i="160"/>
  <c r="D632" i="129"/>
  <c r="D399" i="152"/>
  <c r="D838" i="129"/>
  <c r="D324" i="144"/>
  <c r="D670" i="162"/>
  <c r="D463" i="152"/>
  <c r="D370" i="144"/>
  <c r="D977" i="148"/>
  <c r="D885" i="129"/>
  <c r="D158" i="129"/>
  <c r="D914" i="152"/>
  <c r="D322" i="162"/>
  <c r="D770" i="156"/>
  <c r="D366" i="158"/>
  <c r="D812" i="146"/>
  <c r="L2" i="144"/>
  <c r="D673" i="144"/>
  <c r="D345" i="146"/>
  <c r="D761" i="162"/>
  <c r="D254" i="144"/>
  <c r="D920" i="148"/>
  <c r="D664" i="144"/>
  <c r="D198" i="129"/>
  <c r="D64" i="162"/>
  <c r="D482" i="129"/>
  <c r="D618" i="156"/>
  <c r="D752" i="150"/>
  <c r="D272" i="129"/>
  <c r="D822" i="162"/>
  <c r="D548" i="142"/>
  <c r="D715" i="162"/>
  <c r="D216" i="148"/>
  <c r="D452" i="144"/>
  <c r="D122" i="156"/>
  <c r="D182" i="129"/>
  <c r="G3" i="142"/>
  <c r="D107" i="142"/>
  <c r="D496" i="160"/>
  <c r="D828" i="142"/>
  <c r="D741" i="142"/>
  <c r="D451" i="152"/>
  <c r="D133" i="142"/>
  <c r="D463" i="144"/>
  <c r="D283" i="154"/>
  <c r="D602" i="142"/>
  <c r="D337" i="142"/>
  <c r="D728" i="150"/>
  <c r="D567" i="154"/>
  <c r="D883" i="142"/>
  <c r="D823" i="150"/>
  <c r="D764" i="150"/>
  <c r="D484" i="150"/>
  <c r="G3" i="158"/>
  <c r="D915" i="142"/>
  <c r="D733" i="154"/>
  <c r="D192" i="158"/>
  <c r="D978" i="152"/>
  <c r="D172" i="160"/>
  <c r="D982" i="150"/>
  <c r="D60" i="156"/>
  <c r="D908" i="154"/>
  <c r="D162" i="156"/>
  <c r="D867" i="148"/>
  <c r="D411" i="150"/>
  <c r="D43" i="148"/>
  <c r="D747" i="156"/>
  <c r="D374" i="148"/>
  <c r="D816" i="158"/>
  <c r="D239" i="160"/>
  <c r="D90" i="148"/>
  <c r="D490" i="160"/>
  <c r="D926" i="148"/>
  <c r="D621" i="158"/>
  <c r="D314" i="158"/>
  <c r="D122" i="150"/>
  <c r="D619" i="150"/>
  <c r="D672" i="144"/>
  <c r="D949" i="142"/>
  <c r="D604" i="144"/>
  <c r="D89" i="144"/>
  <c r="D752" i="152"/>
  <c r="D313" i="154"/>
  <c r="D708" i="158"/>
  <c r="D475" i="158"/>
  <c r="D649" i="142"/>
  <c r="D227" i="148"/>
  <c r="D253" i="158"/>
  <c r="D325" i="144"/>
  <c r="D353" i="144"/>
  <c r="D963" i="129"/>
  <c r="D200" i="144"/>
  <c r="D10" i="142"/>
  <c r="D524" i="158"/>
  <c r="D511" i="144"/>
  <c r="D670" i="144"/>
  <c r="D623" i="150"/>
  <c r="D627" i="146"/>
  <c r="D410" i="146"/>
  <c r="D401" i="158"/>
  <c r="D502" i="160"/>
  <c r="D171" i="144"/>
  <c r="D829" i="154"/>
  <c r="D637" i="150"/>
  <c r="D640" i="142"/>
  <c r="D818" i="154"/>
  <c r="D240" i="144"/>
  <c r="D403" i="142"/>
  <c r="D25" i="146"/>
  <c r="D718" i="142"/>
  <c r="D840" i="150"/>
  <c r="D409" i="158"/>
  <c r="D58" i="158"/>
  <c r="G3" i="150"/>
  <c r="D620" i="154"/>
  <c r="D387" i="162"/>
  <c r="D849" i="154"/>
  <c r="D132" i="162"/>
  <c r="D765" i="144"/>
  <c r="D300" i="160"/>
  <c r="D34" i="152"/>
  <c r="D816" i="156"/>
  <c r="D502" i="146"/>
  <c r="D900" i="142"/>
  <c r="D487" i="156"/>
  <c r="D760" i="142"/>
  <c r="D932" i="162"/>
  <c r="D389" i="148"/>
  <c r="D836" i="142"/>
  <c r="D474" i="146"/>
  <c r="D215" i="150"/>
  <c r="D803" i="158"/>
  <c r="D84" i="150"/>
  <c r="D772" i="156"/>
  <c r="D776" i="146"/>
  <c r="D105" i="129"/>
  <c r="D688" i="160"/>
  <c r="D184" i="142"/>
  <c r="D703" i="146"/>
  <c r="D768" i="158"/>
  <c r="D370" i="158"/>
  <c r="D557" i="156"/>
  <c r="D319" i="150"/>
  <c r="D258" i="148"/>
  <c r="D316" i="162"/>
  <c r="D330" i="146"/>
  <c r="D588" i="150"/>
  <c r="D560" i="142"/>
  <c r="D257" i="150"/>
  <c r="D504" i="148"/>
  <c r="D731" i="129"/>
  <c r="D258" i="129"/>
  <c r="D633" i="158"/>
  <c r="D16" i="150"/>
  <c r="D855" i="129"/>
  <c r="D325" i="129"/>
  <c r="D743" i="142"/>
  <c r="D416" i="148"/>
  <c r="D359" i="152"/>
  <c r="D88" i="156"/>
  <c r="D787" i="142"/>
  <c r="D53" i="144"/>
  <c r="D558" i="142"/>
  <c r="D401" i="146"/>
  <c r="D237" i="158"/>
  <c r="D538" i="160"/>
  <c r="D634" i="150"/>
  <c r="D939" i="162"/>
  <c r="D409" i="156"/>
  <c r="D622" i="144"/>
  <c r="D300" i="154"/>
  <c r="D288" i="146"/>
  <c r="D859" i="162"/>
  <c r="D547" i="160"/>
  <c r="D416" i="160"/>
  <c r="D584" i="152"/>
  <c r="D756" i="146"/>
  <c r="D648" i="150"/>
  <c r="D420" i="152"/>
  <c r="D45" i="146"/>
  <c r="J2" i="148"/>
  <c r="D544" i="148"/>
  <c r="D864" i="129"/>
  <c r="D500" i="162"/>
  <c r="D663" i="144"/>
  <c r="D37" i="142"/>
  <c r="D965" i="162"/>
  <c r="D37" i="148"/>
  <c r="D945" i="154"/>
  <c r="D653" i="142"/>
  <c r="D659" i="146"/>
  <c r="D827" i="160"/>
  <c r="D211" i="154"/>
  <c r="D748" i="148"/>
  <c r="D69" i="154"/>
  <c r="D383" i="160"/>
  <c r="D415" i="148"/>
  <c r="D532" i="144"/>
  <c r="D181" i="156"/>
  <c r="D299" i="144"/>
  <c r="D244" i="150"/>
  <c r="D468" i="142"/>
  <c r="H3" i="148"/>
  <c r="D17" i="156"/>
  <c r="D870" i="160"/>
  <c r="D979" i="150"/>
  <c r="D758" i="152"/>
  <c r="D858" i="152"/>
  <c r="D148" i="148"/>
  <c r="D813" i="142"/>
  <c r="D297" i="150"/>
  <c r="D439" i="158"/>
  <c r="D416" i="162"/>
  <c r="D276" i="144"/>
  <c r="D557" i="129"/>
  <c r="D543" i="156"/>
  <c r="D744" i="158"/>
  <c r="D276" i="154"/>
  <c r="D128" i="162"/>
  <c r="D520" i="146"/>
  <c r="D859" i="129"/>
  <c r="D942" i="154"/>
  <c r="D67" i="154"/>
  <c r="D696" i="158"/>
  <c r="D347" i="146"/>
  <c r="D156" i="156"/>
  <c r="D870" i="152"/>
  <c r="D552" i="146"/>
  <c r="D304" i="158"/>
  <c r="D488" i="160"/>
  <c r="D762" i="154"/>
  <c r="D231" i="142"/>
  <c r="D310" i="150"/>
  <c r="D264" i="152"/>
  <c r="D337" i="146"/>
  <c r="D71" i="156"/>
  <c r="D550" i="152"/>
  <c r="D402" i="156"/>
  <c r="D48" i="156"/>
  <c r="D819" i="142"/>
  <c r="D242" i="158"/>
  <c r="D524" i="142"/>
  <c r="D8" i="148"/>
  <c r="D776" i="156"/>
  <c r="D389" i="146"/>
  <c r="D297" i="154"/>
  <c r="D482" i="158"/>
  <c r="D127" i="152"/>
  <c r="D653" i="148"/>
  <c r="D383" i="146"/>
  <c r="D558" i="150"/>
  <c r="D933" i="146"/>
  <c r="D217" i="146"/>
  <c r="D830" i="150"/>
  <c r="D766" i="162"/>
  <c r="D478" i="158"/>
  <c r="D328" i="144"/>
  <c r="D506" i="160"/>
  <c r="D528" i="142"/>
  <c r="D341" i="158"/>
  <c r="D156" i="129"/>
  <c r="D273" i="129"/>
  <c r="D504" i="154"/>
  <c r="D934" i="142"/>
  <c r="D700" i="150"/>
  <c r="D226" i="160"/>
  <c r="D49" i="156"/>
  <c r="D256" i="152"/>
  <c r="D992" i="144"/>
  <c r="D850" i="144"/>
  <c r="D796" i="156"/>
  <c r="D587" i="129"/>
  <c r="D606" i="146"/>
  <c r="D799" i="142"/>
  <c r="D980" i="156"/>
  <c r="D850" i="150"/>
  <c r="D780" i="156"/>
  <c r="D450" i="129"/>
  <c r="D596" i="129"/>
  <c r="D423" i="158"/>
  <c r="D260" i="142"/>
  <c r="D603" i="129"/>
  <c r="D823" i="129"/>
  <c r="D422" i="152"/>
  <c r="D345" i="148"/>
  <c r="D182" i="158"/>
  <c r="M2" i="148"/>
  <c r="D256" i="150"/>
  <c r="D549" i="158"/>
  <c r="D944" i="152"/>
  <c r="D535" i="144"/>
  <c r="D648" i="144"/>
  <c r="D85" i="158"/>
  <c r="D294" i="148"/>
  <c r="D561" i="152"/>
  <c r="D907" i="142"/>
  <c r="D509" i="144"/>
  <c r="D401" i="154"/>
  <c r="D421" i="158"/>
  <c r="D485" i="150"/>
  <c r="D490" i="162"/>
  <c r="D955" i="158"/>
  <c r="D366" i="162"/>
  <c r="D121" i="160"/>
  <c r="D824" i="146"/>
  <c r="D628" i="154"/>
  <c r="D352" i="142"/>
  <c r="D348" i="162"/>
  <c r="D314" i="144"/>
  <c r="D791" i="156"/>
  <c r="D443" i="162"/>
  <c r="D856" i="160"/>
  <c r="D296" i="150"/>
  <c r="D260" i="160"/>
  <c r="D81" i="142"/>
  <c r="D29" i="144"/>
  <c r="D442" i="144"/>
  <c r="D876" i="150"/>
  <c r="D202" i="162"/>
  <c r="D759" i="162"/>
  <c r="D803" i="142"/>
  <c r="D291" i="158"/>
  <c r="D170" i="152"/>
  <c r="D177" i="160"/>
  <c r="D129" i="156"/>
  <c r="D543" i="129"/>
  <c r="D721" i="150"/>
  <c r="D729" i="162"/>
  <c r="D931" i="148"/>
  <c r="D229" i="129"/>
  <c r="D790" i="152"/>
  <c r="D200" i="160"/>
  <c r="D496" i="158"/>
  <c r="D584" i="158"/>
  <c r="D370" i="162"/>
  <c r="D695" i="144"/>
  <c r="D64" i="129"/>
  <c r="D906" i="146"/>
  <c r="D701" i="158"/>
  <c r="D783" i="142"/>
  <c r="D577" i="129"/>
  <c r="D351" i="129"/>
  <c r="D352" i="162"/>
  <c r="D258" i="152"/>
  <c r="D827" i="142"/>
  <c r="D507" i="142"/>
  <c r="D199" i="162"/>
  <c r="D822" i="144"/>
  <c r="D938" i="162"/>
  <c r="D633" i="150"/>
  <c r="E2" i="160"/>
  <c r="D568" i="156"/>
  <c r="D574" i="148"/>
  <c r="D843" i="142"/>
  <c r="D841" i="160"/>
  <c r="D406" i="142"/>
  <c r="D387" i="146"/>
  <c r="D552" i="129"/>
  <c r="D182" i="156"/>
  <c r="D511" i="150"/>
  <c r="D129" i="154"/>
  <c r="D162" i="154"/>
  <c r="D495" i="160"/>
  <c r="D747" i="158"/>
  <c r="D466" i="129"/>
  <c r="D316" i="129"/>
  <c r="D361" i="150"/>
  <c r="D67" i="160"/>
  <c r="D420" i="150"/>
  <c r="D461" i="144"/>
  <c r="D145" i="152"/>
  <c r="D455" i="144"/>
  <c r="D959" i="148"/>
  <c r="D877" i="148"/>
  <c r="D625" i="129"/>
  <c r="D536" i="158"/>
  <c r="D394" i="148"/>
  <c r="D973" i="129"/>
  <c r="D12" i="146"/>
  <c r="D588" i="144"/>
  <c r="D955" i="144"/>
  <c r="D287" i="129"/>
  <c r="D443" i="129"/>
  <c r="D395" i="160"/>
  <c r="D212" i="148"/>
  <c r="D919" i="152"/>
  <c r="D464" i="148"/>
  <c r="D350" i="148"/>
  <c r="D625" i="142"/>
  <c r="D891" i="150"/>
  <c r="D18" i="152"/>
  <c r="D957" i="142"/>
  <c r="D770" i="148"/>
  <c r="D39" i="148"/>
  <c r="D378" i="158"/>
  <c r="D139" i="148"/>
  <c r="D275" i="162"/>
  <c r="D495" i="129"/>
  <c r="D956" i="142"/>
  <c r="D326" i="150"/>
  <c r="D339" i="160"/>
  <c r="D116" i="142"/>
  <c r="D594" i="148"/>
  <c r="D148" i="146"/>
  <c r="D94" i="150"/>
  <c r="D294" i="142"/>
  <c r="D98" i="129"/>
  <c r="D823" i="146"/>
  <c r="D161" i="142"/>
  <c r="D960" i="160"/>
  <c r="D637" i="162"/>
  <c r="D760" i="162"/>
  <c r="D972" i="152"/>
  <c r="D964" i="142"/>
  <c r="D603" i="144"/>
  <c r="D51" i="142"/>
  <c r="D597" i="152"/>
  <c r="D604" i="158"/>
  <c r="D618" i="160"/>
  <c r="D629" i="154"/>
  <c r="D672" i="148"/>
  <c r="D144" i="160"/>
  <c r="D516" i="154"/>
  <c r="D536" i="160"/>
  <c r="D726" i="148"/>
  <c r="D196" i="146"/>
  <c r="D23" i="142"/>
  <c r="D323" i="158"/>
  <c r="D467" i="160"/>
  <c r="D22" i="152"/>
  <c r="D165" i="162"/>
  <c r="D174" i="148"/>
  <c r="D236" i="158"/>
  <c r="D74" i="144"/>
  <c r="D205" i="152"/>
  <c r="D357" i="152"/>
  <c r="D113" i="142"/>
  <c r="D781" i="142"/>
  <c r="D541" i="144"/>
  <c r="D538" i="150"/>
  <c r="D995" i="148"/>
  <c r="D986" i="144"/>
  <c r="D763" i="154"/>
  <c r="D880" i="152"/>
  <c r="D746" i="129"/>
  <c r="D542" i="158"/>
  <c r="D230" i="154"/>
  <c r="D849" i="142"/>
  <c r="D394" i="160"/>
  <c r="D409" i="154"/>
  <c r="D340" i="142"/>
  <c r="D664" i="158"/>
  <c r="D129" i="162"/>
  <c r="D761" i="129"/>
  <c r="D522" i="150"/>
  <c r="D614" i="150"/>
  <c r="D483" i="150"/>
  <c r="D324" i="146"/>
  <c r="D668" i="150"/>
  <c r="D169" i="148"/>
  <c r="D729" i="156"/>
  <c r="D774" i="154"/>
  <c r="D968" i="129"/>
  <c r="G3" i="160"/>
  <c r="D869" i="129"/>
  <c r="D222" i="142"/>
  <c r="D919" i="129"/>
  <c r="D670" i="148"/>
  <c r="D512" i="158"/>
  <c r="D573" i="158"/>
  <c r="D205" i="158"/>
  <c r="D368" i="156"/>
  <c r="D216" i="150"/>
  <c r="D996" i="142"/>
  <c r="D41" i="150"/>
  <c r="D745" i="144"/>
  <c r="D88" i="150"/>
  <c r="D329" i="158"/>
  <c r="D772" i="144"/>
  <c r="D706" i="160"/>
  <c r="D932" i="152"/>
  <c r="D769" i="144"/>
  <c r="D972" i="144"/>
  <c r="D378" i="146"/>
  <c r="D455" i="150"/>
  <c r="D161" i="158"/>
  <c r="D834" i="156"/>
  <c r="D178" i="129"/>
  <c r="D734" i="158"/>
  <c r="D713" i="150"/>
  <c r="D408" i="160"/>
  <c r="D606" i="152"/>
  <c r="D840" i="146"/>
  <c r="D171" i="160"/>
  <c r="D405" i="129"/>
  <c r="D214" i="160"/>
  <c r="D160" i="142"/>
  <c r="D184" i="148"/>
  <c r="D931" i="142"/>
  <c r="D858" i="129"/>
  <c r="D225" i="142"/>
  <c r="D957" i="129"/>
  <c r="D215" i="160"/>
  <c r="D72" i="148"/>
  <c r="D332" i="146"/>
  <c r="D132" i="129"/>
  <c r="D898" i="160"/>
  <c r="D472" i="160"/>
  <c r="D139" i="158"/>
  <c r="D146" i="142"/>
  <c r="D892" i="144"/>
  <c r="D928" i="150"/>
  <c r="D677" i="144"/>
  <c r="D522" i="156"/>
  <c r="D471" i="148"/>
  <c r="D525" i="129"/>
  <c r="D101" i="160"/>
  <c r="D121" i="129"/>
  <c r="D51" i="129"/>
  <c r="D325" i="162"/>
  <c r="D102" i="154"/>
  <c r="D308" i="144"/>
  <c r="D170" i="148"/>
  <c r="D551" i="142"/>
  <c r="D983" i="156"/>
  <c r="D628" i="160"/>
  <c r="D767" i="144"/>
  <c r="D925" i="158"/>
  <c r="D441" i="148"/>
  <c r="D468" i="129"/>
  <c r="D333" i="162"/>
  <c r="D958" i="152"/>
  <c r="D798" i="158"/>
  <c r="D807" i="160"/>
  <c r="D798" i="144"/>
  <c r="D695" i="148"/>
  <c r="D175" i="152"/>
  <c r="D463" i="160"/>
  <c r="D607" i="129"/>
  <c r="D976" i="160"/>
  <c r="D292" i="160"/>
  <c r="D731" i="144"/>
  <c r="D708" i="152"/>
  <c r="D991" i="158"/>
  <c r="D851" i="156"/>
  <c r="D695" i="150"/>
  <c r="D762" i="158"/>
  <c r="D105" i="154"/>
  <c r="D831" i="146"/>
  <c r="D791" i="148"/>
  <c r="D595" i="160"/>
  <c r="D807" i="129"/>
  <c r="D859" i="142"/>
  <c r="D118" i="144"/>
  <c r="D948" i="142"/>
  <c r="D933" i="148"/>
  <c r="D750" i="154"/>
  <c r="D180" i="150"/>
  <c r="D100" i="158"/>
  <c r="D464" i="158"/>
  <c r="D248" i="150"/>
  <c r="D525" i="156"/>
  <c r="D615" i="162"/>
  <c r="D608" i="146"/>
  <c r="D224" i="152"/>
  <c r="D640" i="162"/>
  <c r="D957" i="144"/>
  <c r="D531" i="148"/>
  <c r="D788" i="150"/>
  <c r="D882" i="129"/>
  <c r="D40" i="150"/>
  <c r="D260" i="144"/>
  <c r="D683" i="154"/>
  <c r="D281" i="148"/>
  <c r="D889" i="162"/>
  <c r="D74" i="160"/>
  <c r="D960" i="162"/>
  <c r="D445" i="156"/>
  <c r="D201" i="154"/>
  <c r="D43" i="160"/>
  <c r="D132" i="160"/>
  <c r="D680" i="158"/>
  <c r="D612" i="152"/>
  <c r="D713" i="142"/>
  <c r="D165" i="146"/>
  <c r="D949" i="146"/>
  <c r="D537" i="146"/>
  <c r="D480" i="158"/>
  <c r="D23" i="150"/>
  <c r="D847" i="162"/>
  <c r="D754" i="150"/>
  <c r="D558" i="146"/>
  <c r="D301" i="148"/>
  <c r="D873" i="162"/>
  <c r="D951" i="158"/>
  <c r="D127" i="158"/>
  <c r="D873" i="156"/>
  <c r="D207" i="148"/>
  <c r="D107" i="148"/>
  <c r="D174" i="142"/>
  <c r="D652" i="148"/>
  <c r="D773" i="129"/>
  <c r="D858" i="160"/>
  <c r="D855" i="150"/>
  <c r="D440" i="144"/>
  <c r="D557" i="154"/>
  <c r="D697" i="129"/>
  <c r="E3" i="144"/>
  <c r="D129" i="142"/>
  <c r="D34" i="129"/>
  <c r="D914" i="150"/>
  <c r="D204" i="142"/>
  <c r="D417" i="129"/>
  <c r="D727" i="146"/>
  <c r="D308" i="146"/>
  <c r="D990" i="148"/>
  <c r="D204" i="146"/>
  <c r="D329" i="150"/>
  <c r="D915" i="146"/>
  <c r="D890" i="148"/>
  <c r="D356" i="150"/>
  <c r="D918" i="156"/>
  <c r="D427" i="156"/>
  <c r="D732" i="156"/>
  <c r="D806" i="152"/>
  <c r="D369" i="148"/>
  <c r="D102" i="129"/>
  <c r="D262" i="142"/>
  <c r="D382" i="150"/>
  <c r="D970" i="129"/>
  <c r="D832" i="152"/>
  <c r="D924" i="152"/>
  <c r="D38" i="154"/>
  <c r="D724" i="150"/>
  <c r="D130" i="158"/>
  <c r="D414" i="156"/>
  <c r="D665" i="162"/>
  <c r="D324" i="129"/>
  <c r="D430" i="156"/>
  <c r="D590" i="158"/>
  <c r="D686" i="162"/>
  <c r="D415" i="160"/>
  <c r="D950" i="146"/>
  <c r="D631" i="154"/>
  <c r="D52" i="150"/>
  <c r="D932" i="160"/>
  <c r="D876" i="148"/>
  <c r="D139" i="150"/>
  <c r="D332" i="148"/>
  <c r="D428" i="162"/>
  <c r="G3" i="148"/>
  <c r="D570" i="160"/>
  <c r="D775" i="129"/>
  <c r="D57" i="160"/>
  <c r="D663" i="146"/>
  <c r="D566" i="156"/>
  <c r="D647" i="154"/>
  <c r="D232" i="152"/>
  <c r="D591" i="152"/>
  <c r="D777" i="160"/>
  <c r="D296" i="146"/>
  <c r="D433" i="162"/>
  <c r="D477" i="148"/>
  <c r="D82" i="144"/>
  <c r="D873" i="152"/>
  <c r="D823" i="148"/>
  <c r="D732" i="144"/>
  <c r="D856" i="144"/>
  <c r="D58" i="144"/>
  <c r="D499" i="154"/>
  <c r="D79" i="162"/>
  <c r="D38" i="158"/>
  <c r="D748" i="146"/>
  <c r="D673" i="156"/>
  <c r="D46" i="150"/>
  <c r="D950" i="154"/>
  <c r="D872" i="160"/>
  <c r="F3" i="152"/>
  <c r="D249" i="150"/>
  <c r="D164" i="148"/>
  <c r="D916" i="146"/>
  <c r="D601" i="142"/>
  <c r="D685" i="146"/>
  <c r="D8" i="156"/>
  <c r="D913" i="154"/>
  <c r="D506" i="162"/>
  <c r="D314" i="150"/>
  <c r="D825" i="152"/>
  <c r="D257" i="144"/>
  <c r="D689" i="162"/>
  <c r="D868" i="158"/>
  <c r="D225" i="156"/>
  <c r="D739" i="162"/>
  <c r="D952" i="162"/>
  <c r="D492" i="154"/>
  <c r="D864" i="150"/>
  <c r="D348" i="146"/>
  <c r="D196" i="142"/>
  <c r="D505" i="156"/>
  <c r="D209" i="146"/>
  <c r="D711" i="156"/>
  <c r="D257" i="146"/>
  <c r="D269" i="129"/>
  <c r="D582" i="146"/>
  <c r="D174" i="152"/>
  <c r="D720" i="129"/>
  <c r="D27" i="142"/>
  <c r="D360" i="144"/>
  <c r="D408" i="129"/>
  <c r="D197" i="150"/>
  <c r="D874" i="154"/>
  <c r="D587" i="148"/>
  <c r="D286" i="152"/>
  <c r="D104" i="160"/>
  <c r="D776" i="129"/>
  <c r="D407" i="152"/>
  <c r="D906" i="156"/>
  <c r="D827" i="150"/>
  <c r="D599" i="146"/>
  <c r="D419" i="129"/>
  <c r="D864" i="160"/>
  <c r="D508" i="148"/>
  <c r="D368" i="160"/>
  <c r="D187" i="146"/>
  <c r="D176" i="146"/>
  <c r="D693" i="152"/>
  <c r="D103" i="148"/>
  <c r="D889" i="146"/>
  <c r="D814" i="162"/>
  <c r="D810" i="160"/>
  <c r="D826" i="160"/>
  <c r="D719" i="129"/>
  <c r="D96" i="162"/>
  <c r="D429" i="152"/>
  <c r="D992" i="129"/>
  <c r="D982" i="158"/>
  <c r="D90" i="146"/>
  <c r="H2" i="142"/>
  <c r="D115" i="150"/>
  <c r="D197" i="156"/>
  <c r="D268" i="156"/>
  <c r="D761" i="150"/>
  <c r="D563" i="154"/>
  <c r="D778" i="146"/>
  <c r="D550" i="156"/>
  <c r="D438" i="150"/>
  <c r="D368" i="158"/>
  <c r="D284" i="150"/>
  <c r="D772" i="158"/>
  <c r="D704" i="148"/>
  <c r="D271" i="142"/>
  <c r="D443" i="160"/>
  <c r="D606" i="158"/>
  <c r="D827" i="158"/>
  <c r="D924" i="158"/>
  <c r="D784" i="154"/>
  <c r="D258" i="144"/>
  <c r="D767" i="150"/>
  <c r="D800" i="154"/>
  <c r="D167" i="158"/>
  <c r="D317" i="150"/>
  <c r="D500" i="158"/>
  <c r="D479" i="144"/>
  <c r="D916" i="144"/>
  <c r="D724" i="144"/>
  <c r="D321" i="129"/>
  <c r="D55" i="144"/>
  <c r="D763" i="144"/>
  <c r="D655" i="142"/>
  <c r="D500" i="160"/>
  <c r="D576" i="162"/>
  <c r="D477" i="152"/>
  <c r="D161" i="146"/>
  <c r="D458" i="144"/>
  <c r="D61" i="158"/>
  <c r="D421" i="152"/>
  <c r="D500" i="142"/>
  <c r="D12" i="160"/>
  <c r="D796" i="158"/>
  <c r="D235" i="160"/>
  <c r="D747" i="146"/>
  <c r="D534" i="148"/>
  <c r="D364" i="142"/>
  <c r="D643" i="160"/>
  <c r="D278" i="148"/>
  <c r="D961" i="154"/>
  <c r="D643" i="150"/>
  <c r="D393" i="144"/>
  <c r="D554" i="158"/>
  <c r="D642" i="148"/>
  <c r="D781" i="148"/>
  <c r="D925" i="154"/>
  <c r="D296" i="160"/>
  <c r="D750" i="158"/>
  <c r="D932" i="129"/>
  <c r="D482" i="148"/>
  <c r="D782" i="146"/>
  <c r="D230" i="142"/>
  <c r="D378" i="142"/>
  <c r="D855" i="144"/>
  <c r="D328" i="150"/>
  <c r="D545" i="158"/>
  <c r="D897" i="144"/>
  <c r="D826" i="148"/>
  <c r="D222" i="150"/>
  <c r="D560" i="129"/>
  <c r="D784" i="146"/>
  <c r="D133" i="156"/>
  <c r="D346" i="156"/>
  <c r="D416" i="154"/>
  <c r="D970" i="156"/>
  <c r="D307" i="158"/>
  <c r="D291" i="150"/>
  <c r="D364" i="148"/>
  <c r="D746" i="156"/>
  <c r="D786" i="148"/>
  <c r="D576" i="144"/>
  <c r="D202" i="160"/>
  <c r="D203" i="156"/>
  <c r="D348" i="129"/>
  <c r="D789" i="158"/>
  <c r="D906" i="144"/>
  <c r="D744" i="144"/>
  <c r="D140" i="129"/>
  <c r="D566" i="144"/>
  <c r="D884" i="142"/>
  <c r="D625" i="156"/>
  <c r="D439" i="154"/>
  <c r="D335" i="158"/>
  <c r="D730" i="154"/>
  <c r="D270" i="129"/>
  <c r="D949" i="162"/>
  <c r="D432" i="162"/>
  <c r="D867" i="156"/>
  <c r="D844" i="144"/>
  <c r="D427" i="154"/>
  <c r="D917" i="152"/>
  <c r="D420" i="162"/>
  <c r="D566" i="142"/>
  <c r="I2" i="160"/>
  <c r="D279" i="150"/>
  <c r="D533" i="129"/>
  <c r="D922" i="154"/>
  <c r="D234" i="154"/>
  <c r="D223" i="156"/>
  <c r="D583" i="156"/>
  <c r="D797" i="142"/>
  <c r="D641" i="154"/>
  <c r="D263" i="160"/>
  <c r="D108" i="129"/>
  <c r="D222" i="162"/>
  <c r="D219" i="152"/>
  <c r="D324" i="148"/>
  <c r="D557" i="150"/>
  <c r="D564" i="144"/>
  <c r="D935" i="146"/>
  <c r="D71" i="160"/>
  <c r="D430" i="150"/>
  <c r="D469" i="160"/>
  <c r="D249" i="158"/>
  <c r="D493" i="154"/>
  <c r="D582" i="150"/>
  <c r="D692" i="154"/>
  <c r="D252" i="160"/>
  <c r="D611" i="158"/>
  <c r="D610" i="152"/>
  <c r="D730" i="158"/>
  <c r="D388" i="148"/>
  <c r="D483" i="152"/>
  <c r="D829" i="129"/>
  <c r="D417" i="154"/>
  <c r="D71" i="162"/>
  <c r="D319" i="158"/>
  <c r="D916" i="152"/>
  <c r="D790" i="158"/>
  <c r="D642" i="146"/>
  <c r="D601" i="144"/>
  <c r="D820" i="156"/>
  <c r="D11" i="160"/>
  <c r="D276" i="158"/>
  <c r="D626" i="146"/>
  <c r="D154" i="160"/>
  <c r="D301" i="129"/>
  <c r="D865" i="129"/>
  <c r="D556" i="144"/>
  <c r="D469" i="150"/>
  <c r="D597" i="146"/>
  <c r="D331" i="152"/>
  <c r="D948" i="148"/>
  <c r="D74" i="152"/>
  <c r="D443" i="150"/>
  <c r="D684" i="129"/>
  <c r="D709" i="148"/>
  <c r="D260" i="150"/>
  <c r="D343" i="158"/>
  <c r="D42" i="160"/>
  <c r="D636" i="160"/>
  <c r="D230" i="150"/>
  <c r="D816" i="152"/>
  <c r="D456" i="148"/>
  <c r="D234" i="160"/>
  <c r="D631" i="156"/>
  <c r="D774" i="142"/>
  <c r="D191" i="148"/>
  <c r="D986" i="160"/>
  <c r="D634" i="129"/>
  <c r="D809" i="162"/>
  <c r="D447" i="148"/>
  <c r="D493" i="142"/>
  <c r="D386" i="156"/>
  <c r="D549" i="152"/>
  <c r="D737" i="142"/>
  <c r="D479" i="156"/>
  <c r="D342" i="154"/>
  <c r="D376" i="162"/>
  <c r="D920" i="129"/>
  <c r="D913" i="158"/>
  <c r="D49" i="154"/>
  <c r="D481" i="150"/>
  <c r="D541" i="142"/>
  <c r="D189" i="146"/>
  <c r="D659" i="154"/>
  <c r="D130" i="152"/>
  <c r="D14" i="150"/>
  <c r="D942" i="150"/>
  <c r="D830" i="152"/>
  <c r="D16" i="160"/>
  <c r="D264" i="150"/>
  <c r="D802" i="144"/>
  <c r="D329" i="152"/>
  <c r="D370" i="150"/>
  <c r="D937" i="146"/>
  <c r="D102" i="160"/>
  <c r="D688" i="158"/>
  <c r="D255" i="148"/>
  <c r="D835" i="142"/>
  <c r="D686" i="150"/>
  <c r="D852" i="152"/>
  <c r="D405" i="158"/>
  <c r="D932" i="150"/>
  <c r="D41" i="129"/>
  <c r="D992" i="152"/>
  <c r="D18" i="150"/>
  <c r="D162" i="160"/>
  <c r="D770" i="129"/>
  <c r="D415" i="150"/>
  <c r="D88" i="160"/>
  <c r="D398" i="146"/>
  <c r="D503" i="154"/>
  <c r="D704" i="162"/>
  <c r="D467" i="150"/>
  <c r="D155" i="144"/>
  <c r="D580" i="148"/>
  <c r="D162" i="148"/>
  <c r="D825" i="142"/>
  <c r="D782" i="154"/>
  <c r="D684" i="160"/>
  <c r="D337" i="148"/>
  <c r="D703" i="150"/>
  <c r="D196" i="154"/>
  <c r="D188" i="144"/>
  <c r="D192" i="148"/>
  <c r="D467" i="152"/>
  <c r="D522" i="160"/>
  <c r="D765" i="150"/>
  <c r="D36" i="148"/>
  <c r="D290" i="146"/>
  <c r="D414" i="158"/>
  <c r="D256" i="144"/>
  <c r="D575" i="142"/>
  <c r="D798" i="146"/>
  <c r="D295" i="154"/>
  <c r="D341" i="152"/>
  <c r="D900" i="156"/>
  <c r="D877" i="152"/>
  <c r="D109" i="162"/>
  <c r="D250" i="142"/>
  <c r="D870" i="156"/>
  <c r="D280" i="129"/>
  <c r="D952" i="146"/>
  <c r="D979" i="129"/>
  <c r="D886" i="160"/>
  <c r="D334" i="146"/>
  <c r="D630" i="144"/>
  <c r="D81" i="150"/>
  <c r="D430" i="142"/>
  <c r="D603" i="156"/>
  <c r="D255" i="158"/>
  <c r="D15" i="129"/>
  <c r="D906" i="160"/>
  <c r="D701" i="160"/>
  <c r="D90" i="158"/>
  <c r="D672" i="154"/>
  <c r="D144" i="150"/>
  <c r="D811" i="162"/>
  <c r="D387" i="150"/>
  <c r="D766" i="144"/>
  <c r="D548" i="160"/>
  <c r="D539" i="158"/>
  <c r="D108" i="148"/>
  <c r="D347" i="162"/>
  <c r="D419" i="152"/>
  <c r="D799" i="150"/>
  <c r="D501" i="162"/>
  <c r="D416" i="144"/>
  <c r="D939" i="150"/>
  <c r="D736" i="160"/>
  <c r="D990" i="129"/>
  <c r="D776" i="152"/>
  <c r="D453" i="129"/>
  <c r="D415" i="154"/>
  <c r="D908" i="158"/>
  <c r="D739" i="154"/>
  <c r="D735" i="142"/>
  <c r="D611" i="142"/>
  <c r="D547" i="150"/>
  <c r="D672" i="158"/>
  <c r="D669" i="154"/>
  <c r="D917" i="129"/>
  <c r="D978" i="144"/>
  <c r="D807" i="158"/>
  <c r="D392" i="150"/>
  <c r="D752" i="144"/>
  <c r="D679" i="146"/>
  <c r="D208" i="158"/>
  <c r="D36" i="154"/>
  <c r="D494" i="156"/>
  <c r="D909" i="144"/>
  <c r="D516" i="148"/>
  <c r="D151" i="156"/>
  <c r="D372" i="162"/>
  <c r="D720" i="162"/>
  <c r="D522" i="154"/>
  <c r="D63" i="156"/>
  <c r="D323" i="142"/>
  <c r="D413" i="144"/>
  <c r="D476" i="142"/>
  <c r="D939" i="154"/>
  <c r="D349" i="142"/>
  <c r="D898" i="129"/>
  <c r="D455" i="146"/>
  <c r="D171" i="129"/>
  <c r="D355" i="152"/>
  <c r="D160" i="160"/>
  <c r="D767" i="129"/>
  <c r="D485" i="148"/>
  <c r="D261" i="144"/>
  <c r="D707" i="150"/>
  <c r="D495" i="150"/>
  <c r="D569" i="156"/>
  <c r="D901" i="129"/>
  <c r="D883" i="144"/>
  <c r="D802" i="160"/>
  <c r="D970" i="142"/>
  <c r="D38" i="150"/>
  <c r="D765" i="158"/>
  <c r="D644" i="129"/>
  <c r="D73" i="158"/>
  <c r="D729" i="158"/>
  <c r="D809" i="142"/>
  <c r="D478" i="162"/>
  <c r="D209" i="154"/>
  <c r="D939" i="156"/>
  <c r="D103" i="146"/>
  <c r="D249" i="144"/>
  <c r="D216" i="129"/>
  <c r="D910" i="144"/>
  <c r="D776" i="162"/>
  <c r="D803" i="146"/>
  <c r="D722" i="154"/>
  <c r="D336" i="150"/>
  <c r="D930" i="146"/>
  <c r="D462" i="154"/>
  <c r="D122" i="129"/>
  <c r="D449" i="144"/>
  <c r="D850" i="129"/>
  <c r="D580" i="142"/>
  <c r="D987" i="146"/>
  <c r="D504" i="152"/>
  <c r="D241" i="158"/>
  <c r="D871" i="129"/>
  <c r="D364" i="158"/>
  <c r="D603" i="146"/>
  <c r="D454" i="148"/>
  <c r="D979" i="156"/>
  <c r="D465" i="162"/>
  <c r="D148" i="150"/>
  <c r="D287" i="146"/>
  <c r="D320" i="152"/>
  <c r="D32" i="148"/>
  <c r="D390" i="142"/>
  <c r="D493" i="152"/>
  <c r="D708" i="142"/>
  <c r="D685" i="162"/>
  <c r="D908" i="160"/>
  <c r="D412" i="160"/>
  <c r="D912" i="129"/>
  <c r="D9" i="152"/>
  <c r="D475" i="156"/>
  <c r="D553" i="158"/>
  <c r="D524" i="156"/>
  <c r="D862" i="142"/>
  <c r="D864" i="156"/>
  <c r="D418" i="160"/>
  <c r="D299" i="129"/>
  <c r="D881" i="158"/>
  <c r="D194" i="152"/>
  <c r="D505" i="160"/>
  <c r="D88" i="154"/>
  <c r="D859" i="160"/>
  <c r="D38" i="160"/>
  <c r="D523" i="162"/>
  <c r="D822" i="154"/>
  <c r="D295" i="160"/>
  <c r="D953" i="160"/>
  <c r="D997" i="152"/>
  <c r="D719" i="162"/>
  <c r="D331" i="146"/>
  <c r="D835" i="148"/>
  <c r="D440" i="129"/>
  <c r="D930" i="142"/>
  <c r="D317" i="129"/>
  <c r="D546" i="144"/>
  <c r="D22" i="144"/>
  <c r="D301" i="162"/>
  <c r="D16" i="129"/>
  <c r="D657" i="160"/>
  <c r="D393" i="142"/>
  <c r="D397" i="162"/>
  <c r="D446" i="129"/>
  <c r="D318" i="148"/>
  <c r="D555" i="148"/>
  <c r="D314" i="152"/>
  <c r="D116" i="152"/>
  <c r="D432" i="156"/>
  <c r="D677" i="152"/>
  <c r="D64" i="156"/>
  <c r="D320" i="129"/>
  <c r="D381" i="146"/>
  <c r="D779" i="156"/>
  <c r="D84" i="148"/>
  <c r="D575" i="150"/>
  <c r="D370" i="148"/>
  <c r="D187" i="150"/>
  <c r="D730" i="152"/>
  <c r="D530" i="162"/>
  <c r="D177" i="150"/>
  <c r="D28" i="144"/>
  <c r="D794" i="146"/>
  <c r="D919" i="154"/>
  <c r="D76" i="148"/>
  <c r="D669" i="152"/>
  <c r="D274" i="144"/>
  <c r="D575" i="160"/>
  <c r="D771" i="154"/>
  <c r="D456" i="152"/>
  <c r="F2" i="142"/>
  <c r="D407" i="162"/>
  <c r="D514" i="148"/>
  <c r="D189" i="129"/>
  <c r="D763" i="158"/>
  <c r="D775" i="162"/>
  <c r="D270" i="160"/>
  <c r="D122" i="144"/>
  <c r="D432" i="150"/>
  <c r="D386" i="146"/>
  <c r="D319" i="144"/>
  <c r="D379" i="160"/>
  <c r="D205" i="156"/>
  <c r="D837" i="152"/>
  <c r="D728" i="156"/>
  <c r="D853" i="148"/>
  <c r="D648" i="148"/>
  <c r="D136" i="150"/>
  <c r="D429" i="162"/>
  <c r="D615" i="142"/>
  <c r="D110" i="160"/>
  <c r="D700" i="146"/>
  <c r="D417" i="152"/>
  <c r="D846" i="160"/>
  <c r="D425" i="148"/>
  <c r="D42" i="142"/>
  <c r="D608" i="150"/>
  <c r="D615" i="150"/>
  <c r="D42" i="152"/>
  <c r="D819" i="154"/>
  <c r="D388" i="160"/>
  <c r="D27" i="148"/>
  <c r="D349" i="146"/>
  <c r="D295" i="142"/>
  <c r="D347" i="148"/>
  <c r="D500" i="156"/>
  <c r="D591" i="150"/>
  <c r="D239" i="129"/>
  <c r="D225" i="146"/>
  <c r="D663" i="142"/>
  <c r="D861" i="150"/>
  <c r="D435" i="150"/>
  <c r="D995" i="142"/>
  <c r="D126" i="154"/>
  <c r="D513" i="148"/>
  <c r="D939" i="158"/>
  <c r="D96" i="158"/>
  <c r="D860" i="158"/>
  <c r="D541" i="150"/>
  <c r="D636" i="144"/>
  <c r="D880" i="154"/>
  <c r="D700" i="129"/>
  <c r="D172" i="162"/>
  <c r="D968" i="152"/>
  <c r="D274" i="154"/>
  <c r="D757" i="160"/>
  <c r="D245" i="154"/>
  <c r="D507" i="144"/>
  <c r="D813" i="144"/>
  <c r="D603" i="142"/>
  <c r="D355" i="150"/>
  <c r="D399" i="146"/>
  <c r="D997" i="160"/>
  <c r="D511" i="162"/>
  <c r="D846" i="156"/>
  <c r="D796" i="162"/>
  <c r="D288" i="152"/>
  <c r="D969" i="148"/>
  <c r="D90" i="142"/>
  <c r="D540" i="146"/>
  <c r="D584" i="144"/>
  <c r="D463" i="150"/>
  <c r="D550" i="144"/>
  <c r="D450" i="160"/>
  <c r="D90" i="150"/>
  <c r="D714" i="156"/>
  <c r="D535" i="152"/>
  <c r="D306" i="142"/>
  <c r="D596" i="142"/>
  <c r="D284" i="142"/>
  <c r="D62" i="162"/>
  <c r="D779" i="129"/>
  <c r="D22" i="160"/>
  <c r="D989" i="150"/>
  <c r="D266" i="162"/>
  <c r="D280" i="142"/>
  <c r="D148" i="142"/>
  <c r="D585" i="162"/>
  <c r="D888" i="142"/>
  <c r="D770" i="150"/>
  <c r="D747" i="160"/>
  <c r="D144" i="158"/>
  <c r="D210" i="142"/>
  <c r="D570" i="158"/>
  <c r="D514" i="156"/>
  <c r="D472" i="156"/>
  <c r="D904" i="148"/>
  <c r="D33" i="162"/>
  <c r="D518" i="154"/>
  <c r="D69" i="150"/>
  <c r="D163" i="162"/>
  <c r="D628" i="146"/>
  <c r="D215" i="154"/>
  <c r="D457" i="144"/>
  <c r="D968" i="146"/>
  <c r="D391" i="162"/>
  <c r="D220" i="129"/>
  <c r="D355" i="144"/>
  <c r="D795" i="162"/>
  <c r="D681" i="156"/>
  <c r="D917" i="148"/>
  <c r="D828" i="144"/>
  <c r="D976" i="156"/>
  <c r="D755" i="162"/>
  <c r="D344" i="144"/>
  <c r="D194" i="160"/>
  <c r="D418" i="146"/>
  <c r="D693" i="148"/>
  <c r="D197" i="146"/>
  <c r="D954" i="162"/>
  <c r="D869" i="142"/>
  <c r="D319" i="152"/>
  <c r="D909" i="156"/>
  <c r="D50" i="150"/>
  <c r="D739" i="148"/>
  <c r="E2" i="156"/>
  <c r="D538" i="154"/>
  <c r="D770" i="142"/>
  <c r="G3" i="129"/>
  <c r="D307" i="160"/>
  <c r="D801" i="150"/>
  <c r="D546" i="156"/>
  <c r="D652" i="146"/>
  <c r="D284" i="146"/>
  <c r="D551" i="146"/>
  <c r="D718" i="144"/>
  <c r="D995" i="152"/>
  <c r="D747" i="129"/>
  <c r="D619" i="129"/>
  <c r="D318" i="160"/>
  <c r="D895" i="158"/>
  <c r="D770" i="162"/>
  <c r="D529" i="144"/>
  <c r="D947" i="156"/>
  <c r="D548" i="156"/>
  <c r="D922" i="150"/>
  <c r="D486" i="152"/>
  <c r="D320" i="156"/>
  <c r="D80" i="152"/>
  <c r="D587" i="158"/>
  <c r="D821" i="150"/>
  <c r="D243" i="162"/>
  <c r="D484" i="146"/>
  <c r="D19" i="142"/>
  <c r="D284" i="154"/>
  <c r="D490" i="129"/>
  <c r="D481" i="154"/>
  <c r="D607" i="144"/>
  <c r="D906" i="142"/>
  <c r="D687" i="162"/>
  <c r="D349" i="160"/>
  <c r="D156" i="160"/>
  <c r="D698" i="158"/>
  <c r="D951" i="162"/>
  <c r="D310" i="158"/>
  <c r="D696" i="144"/>
  <c r="D503" i="160"/>
  <c r="D911" i="152"/>
  <c r="D953" i="144"/>
  <c r="D739" i="158"/>
  <c r="D397" i="154"/>
  <c r="D608" i="158"/>
  <c r="D746" i="142"/>
  <c r="D974" i="129"/>
  <c r="D951" i="160"/>
  <c r="D726" i="150"/>
  <c r="D128" i="146"/>
  <c r="D472" i="142"/>
  <c r="D70" i="150"/>
  <c r="D838" i="162"/>
  <c r="D903" i="150"/>
  <c r="D735" i="146"/>
  <c r="D109" i="156"/>
  <c r="D797" i="160"/>
  <c r="D847" i="156"/>
  <c r="D66" i="160"/>
  <c r="E2" i="154"/>
  <c r="D81" i="152"/>
  <c r="D355" i="156"/>
  <c r="D692" i="148"/>
  <c r="D871" i="148"/>
  <c r="D749" i="162"/>
  <c r="D884" i="144"/>
  <c r="D625" i="154"/>
  <c r="D799" i="152"/>
  <c r="D713" i="129"/>
  <c r="D977" i="129"/>
  <c r="D591" i="142"/>
  <c r="D314" i="129"/>
  <c r="D411" i="146"/>
  <c r="D880" i="150"/>
  <c r="D921" i="158"/>
  <c r="D376" i="154"/>
  <c r="D161" i="148"/>
  <c r="D511" i="154"/>
  <c r="D268" i="154"/>
  <c r="D127" i="156"/>
  <c r="D112" i="142"/>
  <c r="D663" i="162"/>
  <c r="D32" i="152"/>
  <c r="K2" i="129"/>
  <c r="D441" i="129"/>
  <c r="D183" i="154"/>
  <c r="D612" i="129"/>
  <c r="D35" i="162"/>
  <c r="D15" i="154"/>
  <c r="D592" i="142"/>
  <c r="D66" i="158"/>
  <c r="D746" i="148"/>
  <c r="D402" i="158"/>
  <c r="D402" i="146"/>
  <c r="D527" i="142"/>
  <c r="D797" i="148"/>
  <c r="D71" i="150"/>
  <c r="D163" i="156"/>
  <c r="D651" i="156"/>
  <c r="D544" i="150"/>
  <c r="D78" i="160"/>
  <c r="D109" i="142"/>
  <c r="D646" i="152"/>
  <c r="D145" i="129"/>
  <c r="D573" i="144"/>
  <c r="D638" i="148"/>
  <c r="D290" i="162"/>
  <c r="D608" i="154"/>
  <c r="D669" i="144"/>
  <c r="D13" i="154"/>
  <c r="D702" i="162"/>
  <c r="D369" i="146"/>
  <c r="D651" i="144"/>
  <c r="D917" i="160"/>
  <c r="D159" i="150"/>
  <c r="D324" i="154"/>
  <c r="D238" i="158"/>
  <c r="D921" i="150"/>
  <c r="D771" i="158"/>
  <c r="D267" i="162"/>
  <c r="D403" i="154"/>
  <c r="D72" i="129"/>
  <c r="D402" i="129"/>
  <c r="D720" i="150"/>
  <c r="D646" i="129"/>
  <c r="D271" i="146"/>
  <c r="D180" i="162"/>
  <c r="D837" i="129"/>
  <c r="D625" i="146"/>
  <c r="D745" i="152"/>
  <c r="D382" i="148"/>
  <c r="D868" i="154"/>
  <c r="D117" i="148"/>
  <c r="D614" i="142"/>
  <c r="D350" i="154"/>
  <c r="D943" i="144"/>
  <c r="D166" i="162"/>
  <c r="D115" i="146"/>
  <c r="D157" i="148"/>
  <c r="D273" i="152"/>
  <c r="D521" i="162"/>
  <c r="D867" i="144"/>
  <c r="D768" i="144"/>
  <c r="D269" i="152"/>
  <c r="D290" i="156"/>
  <c r="D445" i="144"/>
  <c r="D321" i="162"/>
  <c r="D387" i="158"/>
  <c r="D423" i="152"/>
  <c r="D775" i="154"/>
  <c r="D350" i="142"/>
  <c r="D248" i="146"/>
  <c r="D501" i="146"/>
  <c r="D992" i="146"/>
  <c r="D656" i="144"/>
  <c r="D710" i="154"/>
  <c r="D268" i="129"/>
  <c r="D413" i="154"/>
  <c r="D814" i="144"/>
  <c r="D631" i="144"/>
  <c r="D728" i="129"/>
  <c r="D871" i="150"/>
  <c r="D334" i="144"/>
  <c r="D388" i="158"/>
  <c r="D384" i="129"/>
  <c r="D502" i="129"/>
  <c r="D264" i="154"/>
  <c r="D141" i="142"/>
  <c r="D975" i="156"/>
  <c r="D983" i="154"/>
  <c r="D487" i="158"/>
  <c r="D985" i="154"/>
  <c r="D844" i="146"/>
  <c r="D624" i="156"/>
  <c r="D396" i="162"/>
  <c r="D578" i="156"/>
  <c r="D987" i="129"/>
  <c r="D233" i="129"/>
  <c r="D468" i="150"/>
  <c r="D647" i="156"/>
  <c r="D942" i="129"/>
  <c r="D522" i="148"/>
  <c r="D780" i="146"/>
  <c r="D128" i="144"/>
  <c r="D446" i="150"/>
  <c r="D352" i="129"/>
  <c r="D972" i="158"/>
  <c r="D715" i="129"/>
  <c r="D883" i="160"/>
  <c r="D744" i="129"/>
  <c r="D407" i="146"/>
  <c r="D720" i="160"/>
  <c r="D744" i="162"/>
  <c r="D599" i="154"/>
  <c r="D56" i="158"/>
  <c r="D873" i="129"/>
  <c r="D430" i="146"/>
  <c r="D46" i="148"/>
  <c r="D415" i="158"/>
  <c r="D277" i="144"/>
  <c r="D155" i="150"/>
  <c r="D488" i="156"/>
  <c r="D735" i="144"/>
  <c r="D337" i="152"/>
  <c r="D819" i="146"/>
  <c r="D343" i="129"/>
  <c r="D813" i="162"/>
  <c r="D664" i="146"/>
  <c r="D340" i="144"/>
  <c r="D753" i="152"/>
  <c r="D29" i="142"/>
  <c r="D915" i="152"/>
  <c r="D208" i="152"/>
  <c r="D456" i="162"/>
  <c r="D240" i="162"/>
  <c r="D681" i="160"/>
  <c r="D121" i="152"/>
  <c r="D863" i="142"/>
  <c r="D473" i="154"/>
  <c r="D483" i="146"/>
  <c r="D562" i="144"/>
  <c r="D727" i="129"/>
  <c r="D523" i="148"/>
  <c r="D392" i="148"/>
  <c r="D986" i="154"/>
  <c r="D152" i="142"/>
  <c r="D356" i="144"/>
  <c r="D354" i="148"/>
  <c r="D502" i="150"/>
  <c r="D76" i="142"/>
  <c r="D333" i="152"/>
  <c r="D611" i="129"/>
  <c r="D19" i="154"/>
  <c r="D469" i="162"/>
  <c r="D261" i="152"/>
  <c r="D780" i="162"/>
  <c r="D701" i="152"/>
  <c r="D862" i="154"/>
  <c r="D14" i="156"/>
  <c r="D195" i="146"/>
  <c r="D521" i="158"/>
  <c r="D589" i="146"/>
  <c r="D26" i="156"/>
  <c r="D758" i="142"/>
  <c r="D849" i="144"/>
  <c r="D250" i="146"/>
  <c r="D250" i="144"/>
  <c r="D48" i="152"/>
  <c r="D958" i="146"/>
  <c r="D948" i="129"/>
  <c r="D536" i="148"/>
  <c r="D961" i="144"/>
  <c r="G3" i="154"/>
  <c r="D758" i="129"/>
  <c r="D28" i="142"/>
  <c r="D368" i="152"/>
  <c r="D311" i="156"/>
  <c r="D987" i="158"/>
  <c r="D789" i="154"/>
  <c r="D727" i="158"/>
  <c r="G2" i="160"/>
  <c r="D754" i="152"/>
  <c r="D35" i="154"/>
  <c r="D342" i="144"/>
  <c r="D64" i="158"/>
  <c r="D381" i="150"/>
  <c r="D511" i="160"/>
  <c r="D221" i="148"/>
  <c r="D807" i="150"/>
  <c r="D750" i="142"/>
  <c r="D461" i="146"/>
  <c r="D338" i="144"/>
  <c r="D578" i="160"/>
  <c r="D115" i="152"/>
  <c r="D859" i="146"/>
  <c r="D974" i="154"/>
  <c r="D253" i="142"/>
  <c r="D602" i="148"/>
  <c r="D861" i="160"/>
  <c r="D724" i="158"/>
  <c r="D264" i="156"/>
  <c r="D817" i="162"/>
  <c r="D372" i="160"/>
  <c r="D180" i="129"/>
  <c r="D589" i="156"/>
  <c r="D244" i="146"/>
  <c r="D717" i="152"/>
  <c r="D814" i="142"/>
  <c r="D796" i="144"/>
  <c r="D491" i="146"/>
  <c r="D762" i="148"/>
  <c r="D56" i="144"/>
  <c r="D844" i="156"/>
  <c r="D129" i="158"/>
  <c r="D19" i="148"/>
  <c r="D704" i="158"/>
  <c r="D512" i="144"/>
  <c r="D533" i="142"/>
  <c r="D661" i="160"/>
  <c r="D567" i="146"/>
  <c r="D455" i="152"/>
  <c r="D317" i="152"/>
  <c r="D816" i="148"/>
  <c r="D968" i="162"/>
  <c r="D362" i="146"/>
  <c r="D394" i="146"/>
  <c r="D507" i="160"/>
  <c r="D731" i="154"/>
  <c r="D981" i="160"/>
  <c r="D929" i="129"/>
  <c r="D618" i="144"/>
  <c r="D666" i="162"/>
  <c r="D125" i="146"/>
  <c r="D833" i="142"/>
  <c r="D196" i="156"/>
  <c r="D944" i="156"/>
  <c r="D737" i="129"/>
  <c r="D224" i="142"/>
  <c r="D208" i="150"/>
  <c r="D669" i="129"/>
  <c r="D707" i="160"/>
  <c r="D424" i="144"/>
  <c r="D466" i="142"/>
  <c r="D568" i="148"/>
  <c r="D586" i="160"/>
  <c r="D711" i="162"/>
  <c r="D113" i="154"/>
  <c r="D842" i="156"/>
  <c r="D347" i="144"/>
  <c r="D580" i="158"/>
  <c r="D876" i="160"/>
  <c r="D557" i="152"/>
  <c r="D458" i="158"/>
  <c r="D538" i="142"/>
  <c r="D540" i="129"/>
  <c r="D658" i="142"/>
  <c r="D292" i="152"/>
  <c r="D607" i="158"/>
  <c r="D525" i="158"/>
  <c r="D927" i="158"/>
  <c r="D343" i="152"/>
  <c r="D688" i="154"/>
  <c r="D615" i="129"/>
  <c r="D941" i="146"/>
  <c r="D791" i="144"/>
  <c r="D584" i="162"/>
  <c r="D923" i="158"/>
  <c r="D279" i="160"/>
  <c r="D207" i="142"/>
  <c r="D243" i="142"/>
  <c r="D689" i="144"/>
  <c r="D836" i="160"/>
  <c r="D474" i="160"/>
  <c r="D772" i="154"/>
  <c r="D39" i="160"/>
  <c r="D863" i="148"/>
  <c r="D840" i="160"/>
  <c r="D471" i="160"/>
  <c r="D893" i="150"/>
  <c r="D62" i="129"/>
  <c r="D551" i="144"/>
  <c r="D453" i="158"/>
  <c r="D160" i="158"/>
  <c r="D748" i="142"/>
  <c r="D837" i="162"/>
  <c r="D108" i="156"/>
  <c r="D512" i="150"/>
  <c r="D505" i="154"/>
  <c r="D158" i="160"/>
  <c r="D629" i="162"/>
  <c r="D602" i="129"/>
  <c r="D991" i="162"/>
  <c r="D441" i="152"/>
  <c r="D539" i="148"/>
  <c r="D895" i="146"/>
  <c r="D162" i="158"/>
  <c r="D754" i="156"/>
  <c r="D659" i="158"/>
  <c r="D475" i="154"/>
  <c r="D475" i="150"/>
  <c r="D607" i="142"/>
  <c r="D703" i="142"/>
  <c r="D553" i="146"/>
  <c r="D374" i="142"/>
  <c r="D168" i="142"/>
  <c r="D302" i="148"/>
  <c r="D591" i="144"/>
  <c r="D900" i="150"/>
  <c r="D967" i="146"/>
  <c r="D460" i="156"/>
  <c r="D369" i="152"/>
  <c r="D539" i="144"/>
  <c r="D328" i="162"/>
  <c r="D336" i="144"/>
  <c r="D432" i="129"/>
  <c r="D611" i="162"/>
  <c r="D793" i="148"/>
  <c r="D613" i="162"/>
  <c r="D687" i="160"/>
  <c r="D834" i="152"/>
  <c r="D564" i="158"/>
  <c r="D411" i="152"/>
  <c r="D89" i="152"/>
  <c r="D719" i="144"/>
  <c r="D274" i="160"/>
  <c r="D843" i="160"/>
  <c r="D125" i="154"/>
  <c r="D540" i="156"/>
  <c r="D626" i="162"/>
  <c r="D90" i="160"/>
  <c r="D110" i="148"/>
  <c r="D194" i="154"/>
  <c r="D569" i="144"/>
  <c r="D312" i="162"/>
  <c r="D466" i="152"/>
  <c r="D543" i="152"/>
  <c r="D546" i="158"/>
  <c r="D182" i="146"/>
  <c r="D625" i="144"/>
  <c r="D197" i="129"/>
  <c r="D723" i="146"/>
  <c r="D63" i="142"/>
  <c r="D628" i="162"/>
  <c r="D140" i="156"/>
  <c r="D511" i="156"/>
  <c r="D95" i="146"/>
  <c r="D565" i="160"/>
  <c r="D289" i="150"/>
  <c r="D815" i="129"/>
  <c r="D28" i="154"/>
  <c r="D626" i="154"/>
  <c r="D673" i="154"/>
  <c r="D333" i="158"/>
  <c r="D769" i="129"/>
  <c r="D182" i="148"/>
  <c r="D395" i="162"/>
  <c r="D880" i="144"/>
  <c r="D438" i="144"/>
  <c r="D861" i="148"/>
  <c r="D884" i="156"/>
  <c r="D636" i="162"/>
  <c r="D483" i="162"/>
  <c r="D302" i="129"/>
  <c r="D102" i="150"/>
  <c r="D377" i="129"/>
  <c r="D658" i="162"/>
  <c r="D119" i="148"/>
  <c r="D669" i="142"/>
  <c r="D487" i="142"/>
  <c r="D354" i="158"/>
  <c r="D178" i="144"/>
  <c r="D537" i="148"/>
  <c r="D69" i="152"/>
  <c r="D564" i="154"/>
  <c r="D627" i="156"/>
  <c r="D912" i="150"/>
  <c r="D120" i="144"/>
  <c r="D20" i="142"/>
  <c r="D448" i="148"/>
  <c r="D884" i="160"/>
  <c r="D509" i="148"/>
  <c r="D861" i="158"/>
  <c r="D219" i="142"/>
  <c r="D722" i="142"/>
  <c r="D918" i="150"/>
  <c r="D261" i="154"/>
  <c r="D552" i="152"/>
  <c r="D391" i="150"/>
  <c r="D983" i="144"/>
  <c r="D361" i="144"/>
  <c r="D170" i="158"/>
  <c r="D66" i="152"/>
  <c r="D792" i="162"/>
  <c r="D898" i="144"/>
  <c r="D632" i="162"/>
  <c r="D707" i="142"/>
  <c r="D76" i="162"/>
  <c r="D712" i="129"/>
  <c r="D959" i="156"/>
  <c r="D938" i="144"/>
  <c r="D940" i="129"/>
  <c r="D144" i="156"/>
  <c r="D344" i="129"/>
  <c r="D910" i="162"/>
  <c r="D449" i="162"/>
  <c r="D97" i="156"/>
  <c r="D534" i="150"/>
  <c r="D620" i="152"/>
  <c r="D499" i="142"/>
  <c r="D549" i="146"/>
  <c r="D590" i="146"/>
  <c r="D624" i="146"/>
  <c r="D674" i="156"/>
  <c r="D288" i="158"/>
  <c r="D753" i="154"/>
  <c r="D879" i="158"/>
  <c r="D297" i="160"/>
  <c r="D516" i="129"/>
  <c r="D226" i="148"/>
  <c r="D149" i="129"/>
  <c r="D125" i="158"/>
  <c r="D23" i="144"/>
  <c r="D259" i="148"/>
  <c r="D347" i="152"/>
  <c r="D22" i="129"/>
  <c r="D28" i="146"/>
  <c r="D464" i="162"/>
  <c r="D346" i="142"/>
  <c r="D124" i="160"/>
  <c r="D625" i="160"/>
  <c r="D808" i="144"/>
  <c r="D723" i="162"/>
  <c r="D868" i="162"/>
  <c r="D708" i="144"/>
  <c r="D488" i="154"/>
  <c r="D46" i="156"/>
  <c r="D382" i="129"/>
  <c r="D577" i="156"/>
  <c r="D689" i="150"/>
  <c r="D63" i="154"/>
  <c r="I2" i="162"/>
  <c r="D451" i="154"/>
  <c r="D659" i="152"/>
  <c r="D497" i="160"/>
  <c r="D275" i="129"/>
  <c r="D278" i="146"/>
  <c r="D609" i="129"/>
  <c r="D992" i="156"/>
  <c r="D592" i="146"/>
  <c r="D753" i="160"/>
  <c r="D238" i="162"/>
  <c r="D399" i="160"/>
  <c r="D496" i="154"/>
  <c r="D728" i="144"/>
  <c r="D642" i="156"/>
  <c r="D771" i="144"/>
  <c r="D135" i="154"/>
  <c r="D190" i="146"/>
  <c r="D569" i="142"/>
  <c r="D108" i="142"/>
  <c r="D244" i="160"/>
  <c r="D694" i="152"/>
  <c r="D12" i="142"/>
  <c r="D719" i="146"/>
  <c r="D713" i="146"/>
  <c r="D84" i="158"/>
  <c r="D580" i="160"/>
  <c r="D282" i="150"/>
  <c r="D617" i="156"/>
  <c r="D209" i="160"/>
  <c r="D579" i="160"/>
  <c r="D658" i="154"/>
  <c r="D476" i="162"/>
  <c r="D421" i="150"/>
  <c r="D486" i="142"/>
  <c r="D31" i="150"/>
  <c r="D895" i="152"/>
  <c r="D907" i="154"/>
  <c r="D623" i="154"/>
  <c r="D91" i="160"/>
  <c r="D827" i="162"/>
  <c r="D716" i="162"/>
  <c r="D79" i="154"/>
  <c r="D363" i="142"/>
  <c r="D419" i="158"/>
  <c r="D279" i="158"/>
  <c r="D885" i="154"/>
  <c r="D551" i="162"/>
  <c r="D989" i="152"/>
  <c r="D467" i="146"/>
  <c r="D89" i="146"/>
  <c r="D98" i="144"/>
  <c r="D647" i="160"/>
  <c r="D629" i="150"/>
  <c r="D866" i="162"/>
  <c r="D550" i="148"/>
  <c r="D24" i="162"/>
  <c r="H3" i="160"/>
  <c r="D851" i="148"/>
  <c r="D660" i="158"/>
  <c r="D264" i="158"/>
  <c r="D984" i="160"/>
  <c r="D53" i="162"/>
  <c r="D377" i="158"/>
  <c r="D164" i="156"/>
  <c r="D190" i="156"/>
  <c r="D344" i="146"/>
  <c r="D81" i="148"/>
  <c r="D805" i="129"/>
  <c r="D987" i="144"/>
  <c r="D920" i="142"/>
  <c r="D962" i="146"/>
  <c r="D707" i="158"/>
  <c r="D674" i="142"/>
  <c r="D357" i="146"/>
  <c r="D74" i="148"/>
  <c r="D689" i="156"/>
  <c r="D141" i="148"/>
  <c r="D759" i="158"/>
  <c r="D94" i="162"/>
  <c r="D47" i="156"/>
  <c r="D620" i="129"/>
  <c r="D506" i="150"/>
  <c r="D337" i="144"/>
  <c r="D495" i="154"/>
  <c r="D353" i="129"/>
  <c r="D573" i="146"/>
  <c r="D444" i="162"/>
  <c r="D878" i="158"/>
  <c r="D488" i="150"/>
  <c r="D320" i="154"/>
  <c r="D725" i="160"/>
  <c r="D920" i="150"/>
  <c r="D883" i="158"/>
  <c r="D902" i="142"/>
  <c r="D774" i="144"/>
  <c r="D676" i="160"/>
  <c r="D822" i="146"/>
  <c r="D822" i="156"/>
  <c r="D886" i="129"/>
  <c r="D227" i="154"/>
  <c r="D478" i="150"/>
  <c r="D21" i="144"/>
  <c r="D542" i="129"/>
  <c r="D780" i="152"/>
  <c r="D824" i="148"/>
  <c r="D130" i="162"/>
  <c r="D18" i="154"/>
  <c r="D595" i="144"/>
  <c r="D510" i="162"/>
  <c r="D515" i="142"/>
  <c r="D986" i="146"/>
  <c r="D878" i="129"/>
  <c r="D357" i="162"/>
  <c r="D191" i="150"/>
  <c r="D892" i="142"/>
  <c r="D970" i="162"/>
  <c r="D149" i="158"/>
  <c r="D897" i="148"/>
  <c r="D402" i="162"/>
  <c r="D476" i="156"/>
  <c r="D719" i="148"/>
  <c r="D515" i="150"/>
  <c r="D256" i="158"/>
  <c r="D153" i="156"/>
  <c r="D290" i="160"/>
  <c r="D198" i="160"/>
  <c r="D280" i="162"/>
  <c r="D907" i="144"/>
  <c r="D563" i="162"/>
  <c r="D783" i="144"/>
  <c r="D206" i="146"/>
  <c r="D338" i="162"/>
  <c r="D947" i="158"/>
  <c r="D403" i="148"/>
  <c r="D155" i="142"/>
  <c r="D929" i="150"/>
  <c r="D260" i="154"/>
  <c r="D326" i="148"/>
  <c r="D819" i="150"/>
  <c r="D93" i="129"/>
  <c r="D788" i="152"/>
  <c r="D840" i="148"/>
  <c r="D231" i="146"/>
  <c r="D337" i="154"/>
  <c r="D425" i="144"/>
  <c r="D262" i="148"/>
  <c r="D526" i="154"/>
  <c r="D734" i="150"/>
  <c r="D988" i="158"/>
  <c r="D373" i="156"/>
  <c r="D639" i="160"/>
  <c r="D562" i="129"/>
  <c r="D943" i="158"/>
  <c r="D24" i="160"/>
  <c r="D828" i="152"/>
  <c r="D707" i="129"/>
  <c r="D718" i="146"/>
  <c r="D246" i="162"/>
  <c r="D641" i="129"/>
  <c r="D961" i="156"/>
  <c r="D803" i="152"/>
  <c r="D920" i="146"/>
  <c r="D206" i="144"/>
  <c r="D205" i="144"/>
  <c r="D896" i="154"/>
  <c r="D470" i="142"/>
  <c r="D971" i="142"/>
  <c r="D310" i="156"/>
  <c r="D945" i="129"/>
  <c r="D951" i="148"/>
  <c r="D592" i="150"/>
  <c r="D991" i="160"/>
  <c r="D456" i="146"/>
  <c r="D405" i="146"/>
  <c r="D659" i="156"/>
  <c r="G3" i="144"/>
  <c r="D131" i="142"/>
  <c r="D210" i="156"/>
  <c r="D687" i="150"/>
  <c r="D224" i="146"/>
  <c r="D393" i="152"/>
  <c r="D925" i="150"/>
  <c r="D176" i="152"/>
  <c r="D243" i="129"/>
  <c r="D293" i="162"/>
  <c r="D413" i="129"/>
  <c r="D376" i="158"/>
  <c r="D867" i="129"/>
  <c r="D793" i="158"/>
  <c r="D750" i="162"/>
  <c r="D692" i="158"/>
  <c r="D521" i="129"/>
  <c r="D907" i="158"/>
  <c r="D448" i="129"/>
  <c r="D947" i="154"/>
  <c r="D106" i="156"/>
  <c r="D483" i="129"/>
  <c r="D309" i="150"/>
  <c r="D644" i="152"/>
  <c r="D497" i="156"/>
  <c r="D34" i="148"/>
  <c r="D740" i="144"/>
  <c r="D863" i="129"/>
  <c r="D134" i="162"/>
  <c r="D813" i="150"/>
  <c r="D356" i="156"/>
  <c r="D652" i="144"/>
  <c r="D780" i="150"/>
  <c r="D622" i="160"/>
  <c r="D375" i="144"/>
  <c r="D651" i="146"/>
  <c r="D345" i="152"/>
  <c r="D554" i="144"/>
  <c r="D278" i="160"/>
  <c r="D543" i="150"/>
  <c r="D767" i="148"/>
  <c r="D712" i="146"/>
  <c r="D471" i="162"/>
  <c r="D510" i="144"/>
  <c r="D538" i="162"/>
  <c r="D790" i="154"/>
  <c r="D669" i="160"/>
  <c r="D683" i="160"/>
  <c r="D646" i="160"/>
  <c r="D694" i="162"/>
  <c r="D367" i="144"/>
  <c r="D308" i="150"/>
  <c r="D585" i="160"/>
  <c r="D257" i="142"/>
  <c r="D40" i="146"/>
  <c r="D412" i="144"/>
  <c r="D719" i="142"/>
  <c r="D524" i="150"/>
  <c r="D943" i="162"/>
  <c r="D995" i="129"/>
  <c r="D556" i="129"/>
  <c r="D605" i="162"/>
  <c r="D700" i="152"/>
  <c r="D971" i="129"/>
  <c r="D602" i="158"/>
  <c r="D365" i="146"/>
  <c r="D855" i="146"/>
  <c r="D556" i="156"/>
  <c r="D541" i="129"/>
  <c r="D371" i="156"/>
  <c r="D541" i="156"/>
  <c r="D819" i="144"/>
  <c r="D356" i="152"/>
  <c r="D811" i="152"/>
  <c r="D444" i="152"/>
  <c r="D151" i="154"/>
  <c r="D691" i="162"/>
  <c r="D579" i="129"/>
  <c r="D878" i="160"/>
  <c r="D186" i="158"/>
  <c r="D919" i="146"/>
  <c r="D846" i="144"/>
  <c r="D832" i="150"/>
  <c r="D20" i="162"/>
  <c r="D292" i="162"/>
  <c r="D233" i="148"/>
  <c r="D272" i="144"/>
  <c r="K2" i="160"/>
  <c r="D515" i="144"/>
  <c r="D469" i="144"/>
  <c r="D582" i="129"/>
  <c r="D803" i="162"/>
  <c r="D9" i="129"/>
  <c r="D133" i="146"/>
  <c r="D963" i="158"/>
  <c r="D842" i="146"/>
  <c r="D832" i="142"/>
  <c r="D314" i="156"/>
  <c r="D492" i="158"/>
  <c r="D919" i="162"/>
  <c r="D216" i="146"/>
  <c r="D544" i="142"/>
  <c r="D71" i="146"/>
  <c r="D859" i="154"/>
  <c r="D576" i="150"/>
  <c r="D346" i="154"/>
  <c r="D642" i="150"/>
  <c r="D445" i="158"/>
  <c r="D681" i="154"/>
  <c r="D124" i="146"/>
  <c r="D899" i="162"/>
  <c r="K2" i="156"/>
  <c r="D149" i="162"/>
  <c r="D700" i="154"/>
  <c r="D33" i="146"/>
  <c r="D664" i="129"/>
  <c r="D242" i="152"/>
  <c r="D811" i="148"/>
  <c r="D90" i="162"/>
  <c r="D982" i="146"/>
  <c r="D391" i="160"/>
  <c r="D410" i="160"/>
  <c r="D70" i="144"/>
  <c r="D513" i="154"/>
  <c r="D508" i="144"/>
  <c r="D402" i="154"/>
  <c r="D188" i="162"/>
  <c r="D457" i="160"/>
  <c r="D402" i="160"/>
  <c r="D75" i="148"/>
  <c r="D206" i="162"/>
  <c r="M2" i="150"/>
  <c r="D160" i="148"/>
  <c r="D47" i="142"/>
  <c r="D78" i="158"/>
  <c r="D810" i="156"/>
  <c r="D260" i="146"/>
  <c r="D620" i="160"/>
  <c r="D966" i="146"/>
  <c r="D86" i="144"/>
  <c r="D717" i="146"/>
  <c r="D357" i="154"/>
  <c r="D481" i="142"/>
  <c r="D467" i="148"/>
  <c r="D359" i="146"/>
  <c r="D877" i="162"/>
  <c r="D798" i="148"/>
  <c r="D937" i="142"/>
  <c r="D443" i="154"/>
  <c r="D434" i="142"/>
  <c r="D430" i="158"/>
  <c r="D375" i="148"/>
  <c r="D49" i="162"/>
  <c r="D113" i="162"/>
  <c r="D402" i="142"/>
  <c r="D73" i="129"/>
  <c r="D257" i="154"/>
  <c r="D218" i="156"/>
  <c r="D413" i="150"/>
  <c r="D944" i="160"/>
  <c r="D991" i="150"/>
  <c r="D766" i="156"/>
  <c r="D948" i="160"/>
  <c r="D691" i="158"/>
  <c r="D823" i="144"/>
  <c r="D210" i="129"/>
  <c r="D392" i="144"/>
  <c r="D891" i="144"/>
  <c r="D723" i="152"/>
  <c r="D375" i="154"/>
  <c r="D729" i="160"/>
  <c r="D112" i="144"/>
  <c r="D176" i="129"/>
  <c r="D926" i="150"/>
  <c r="D79" i="158"/>
  <c r="D676" i="146"/>
  <c r="D772" i="129"/>
  <c r="D785" i="144"/>
  <c r="D838" i="148"/>
  <c r="D390" i="154"/>
  <c r="D802" i="148"/>
  <c r="D455" i="160"/>
  <c r="D686" i="144"/>
  <c r="D784" i="142"/>
  <c r="C8" i="148"/>
  <c r="D139" i="154"/>
  <c r="D61" i="152"/>
  <c r="D237" i="129"/>
  <c r="D132" i="150"/>
  <c r="D155" i="162"/>
  <c r="D483" i="148"/>
  <c r="D396" i="154"/>
  <c r="D800" i="148"/>
  <c r="D381" i="152"/>
  <c r="D317" i="154"/>
  <c r="D152" i="154"/>
  <c r="D444" i="156"/>
  <c r="D129" i="146"/>
  <c r="D529" i="152"/>
  <c r="D83" i="150"/>
  <c r="D364" i="160"/>
  <c r="D359" i="162"/>
  <c r="D138" i="129"/>
  <c r="D111" i="158"/>
  <c r="D27" i="160"/>
  <c r="D23" i="162"/>
  <c r="D511" i="142"/>
  <c r="D76" i="158"/>
  <c r="D404" i="142"/>
  <c r="D222" i="160"/>
  <c r="D879" i="148"/>
  <c r="D592" i="156"/>
  <c r="D846" i="129"/>
  <c r="D432" i="158"/>
  <c r="D105" i="160"/>
  <c r="D868" i="129"/>
  <c r="D523" i="144"/>
  <c r="D673" i="146"/>
  <c r="D877" i="158"/>
  <c r="D272" i="150"/>
  <c r="D736" i="142"/>
  <c r="D399" i="156"/>
  <c r="D322" i="152"/>
  <c r="D615" i="144"/>
  <c r="D499" i="146"/>
  <c r="D281" i="154"/>
  <c r="D976" i="144"/>
  <c r="D415" i="162"/>
  <c r="D658" i="146"/>
  <c r="D256" i="146"/>
  <c r="D592" i="162"/>
  <c r="D145" i="162"/>
  <c r="D351" i="158"/>
  <c r="D305" i="142"/>
  <c r="D824" i="142"/>
  <c r="D151" i="162"/>
  <c r="D854" i="129"/>
  <c r="D912" i="158"/>
  <c r="D111" i="156"/>
  <c r="D817" i="156"/>
  <c r="D58" i="156"/>
  <c r="D98" i="148"/>
  <c r="D781" i="144"/>
  <c r="D895" i="129"/>
  <c r="D970" i="158"/>
  <c r="D881" i="144"/>
  <c r="D684" i="146"/>
  <c r="D117" i="160"/>
  <c r="D693" i="154"/>
  <c r="D979" i="154"/>
  <c r="D736" i="148"/>
  <c r="D877" i="156"/>
  <c r="D977" i="142"/>
  <c r="D605" i="158"/>
  <c r="D469" i="129"/>
  <c r="D531" i="160"/>
  <c r="D855" i="162"/>
  <c r="D754" i="146"/>
  <c r="D434" i="148"/>
  <c r="D974" i="146"/>
  <c r="D984" i="156"/>
  <c r="D505" i="129"/>
  <c r="D81" i="158"/>
  <c r="D775" i="152"/>
  <c r="D567" i="150"/>
  <c r="D825" i="156"/>
  <c r="D715" i="144"/>
  <c r="I2" i="144"/>
  <c r="D757" i="148"/>
  <c r="D885" i="152"/>
  <c r="D23" i="152"/>
  <c r="D377" i="162"/>
  <c r="D559" i="142"/>
  <c r="D722" i="144"/>
  <c r="D560" i="152"/>
  <c r="D231" i="129"/>
  <c r="D567" i="152"/>
  <c r="N2" i="142"/>
  <c r="D31" i="156"/>
  <c r="D336" i="162"/>
  <c r="D423" i="146"/>
  <c r="D483" i="160"/>
  <c r="D922" i="162"/>
  <c r="D602" i="156"/>
  <c r="D253" i="150"/>
  <c r="D808" i="129"/>
  <c r="D965" i="142"/>
  <c r="D680" i="150"/>
  <c r="D596" i="158"/>
  <c r="D983" i="162"/>
  <c r="D704" i="146"/>
  <c r="D154" i="162"/>
  <c r="D350" i="156"/>
  <c r="D736" i="162"/>
  <c r="D919" i="150"/>
  <c r="D228" i="142"/>
  <c r="D886" i="152"/>
  <c r="D826" i="162"/>
  <c r="D531" i="156"/>
  <c r="D678" i="148"/>
  <c r="D82" i="162"/>
  <c r="D804" i="150"/>
  <c r="D808" i="158"/>
  <c r="D689" i="146"/>
  <c r="D808" i="146"/>
  <c r="D941" i="129"/>
  <c r="D199" i="160"/>
  <c r="D723" i="142"/>
  <c r="D549" i="129"/>
  <c r="D601" i="156"/>
  <c r="D127" i="144"/>
  <c r="D571" i="129"/>
  <c r="D450" i="152"/>
  <c r="D171" i="146"/>
  <c r="K2" i="152"/>
  <c r="D91" i="129"/>
  <c r="D936" i="144"/>
  <c r="D374" i="152"/>
  <c r="D649" i="144"/>
  <c r="D48" i="162"/>
  <c r="D727" i="160"/>
  <c r="D774" i="158"/>
  <c r="D950" i="162"/>
  <c r="D753" i="142"/>
  <c r="D500" i="146"/>
  <c r="D448" i="156"/>
  <c r="D19" i="146"/>
  <c r="D36" i="146"/>
  <c r="D102" i="148"/>
  <c r="D142" i="156"/>
  <c r="D959" i="152"/>
  <c r="D468" i="158"/>
  <c r="D165" i="156"/>
  <c r="D416" i="150"/>
  <c r="D730" i="148"/>
  <c r="D816" i="142"/>
  <c r="D246" i="154"/>
  <c r="D240" i="142"/>
  <c r="D397" i="150"/>
  <c r="D266" i="160"/>
  <c r="D380" i="160"/>
  <c r="D159" i="148"/>
  <c r="D376" i="152"/>
  <c r="D716" i="156"/>
  <c r="D715" i="152"/>
  <c r="D152" i="156"/>
  <c r="D78" i="156"/>
  <c r="D184" i="162"/>
  <c r="D997" i="142"/>
  <c r="D945" i="148"/>
  <c r="D292" i="142"/>
  <c r="D54" i="148"/>
  <c r="D530" i="150"/>
  <c r="D514" i="146"/>
  <c r="D475" i="142"/>
  <c r="D210" i="160"/>
  <c r="D872" i="156"/>
  <c r="D857" i="162"/>
  <c r="D587" i="142"/>
  <c r="D244" i="142"/>
  <c r="D665" i="152"/>
  <c r="D21" i="158"/>
  <c r="D519" i="160"/>
  <c r="D921" i="162"/>
  <c r="D801" i="142"/>
  <c r="D822" i="142"/>
  <c r="D519" i="144"/>
  <c r="D532" i="129"/>
  <c r="D993" i="142"/>
  <c r="D349" i="158"/>
  <c r="D200" i="129"/>
  <c r="D146" i="154"/>
  <c r="D962" i="148"/>
  <c r="D453" i="148"/>
  <c r="D889" i="129"/>
  <c r="D34" i="154"/>
  <c r="D921" i="129"/>
  <c r="D613" i="158"/>
  <c r="D503" i="152"/>
  <c r="D512" i="152"/>
  <c r="D464" i="150"/>
  <c r="D837" i="144"/>
  <c r="D95" i="160"/>
  <c r="D177" i="162"/>
  <c r="D255" i="142"/>
  <c r="D810" i="162"/>
  <c r="D922" i="158"/>
  <c r="D746" i="144"/>
  <c r="D349" i="144"/>
  <c r="D435" i="144"/>
  <c r="D140" i="144"/>
  <c r="D131" i="152"/>
  <c r="D378" i="144"/>
  <c r="D614" i="129"/>
  <c r="D633" i="162"/>
  <c r="D239" i="146"/>
  <c r="D163" i="154"/>
  <c r="D168" i="148"/>
  <c r="D807" i="146"/>
  <c r="D925" i="152"/>
  <c r="D280" i="146"/>
  <c r="D812" i="154"/>
  <c r="D589" i="150"/>
  <c r="D813" i="152"/>
  <c r="D311" i="158"/>
  <c r="D715" i="148"/>
  <c r="D55" i="142"/>
  <c r="H3" i="156"/>
  <c r="D208" i="129"/>
  <c r="D312" i="152"/>
  <c r="D625" i="152"/>
  <c r="D807" i="142"/>
  <c r="D274" i="146"/>
  <c r="D65" i="162"/>
  <c r="D743" i="150"/>
  <c r="D10" i="150"/>
  <c r="D188" i="156"/>
  <c r="D925" i="142"/>
  <c r="D328" i="160"/>
  <c r="D70" i="156"/>
  <c r="D755" i="154"/>
  <c r="D937" i="152"/>
  <c r="D441" i="156"/>
  <c r="D177" i="152"/>
  <c r="D664" i="156"/>
  <c r="D287" i="142"/>
  <c r="D711" i="148"/>
  <c r="D583" i="148"/>
  <c r="D782" i="162"/>
  <c r="D417" i="156"/>
  <c r="D255" i="156"/>
  <c r="D141" i="158"/>
  <c r="D469" i="156"/>
  <c r="D772" i="152"/>
  <c r="D985" i="150"/>
  <c r="D369" i="144"/>
  <c r="D310" i="152"/>
  <c r="D626" i="148"/>
  <c r="D257" i="160"/>
  <c r="D754" i="144"/>
  <c r="D976" i="146"/>
  <c r="D390" i="129"/>
  <c r="D10" i="154"/>
  <c r="D742" i="146"/>
  <c r="D198" i="158"/>
  <c r="D60" i="129"/>
  <c r="D433" i="158"/>
  <c r="D472" i="129"/>
  <c r="D488" i="148"/>
  <c r="D858" i="156"/>
  <c r="D819" i="156"/>
  <c r="D890" i="142"/>
  <c r="D259" i="158"/>
  <c r="D816" i="150"/>
  <c r="D313" i="144"/>
  <c r="D950" i="142"/>
  <c r="D476" i="160"/>
  <c r="D295" i="129"/>
  <c r="D136" i="146"/>
  <c r="D44" i="129"/>
  <c r="D590" i="162"/>
  <c r="D152" i="144"/>
  <c r="D526" i="152"/>
  <c r="D630" i="160"/>
  <c r="D821" i="158"/>
  <c r="D155" i="156"/>
  <c r="D694" i="154"/>
  <c r="D593" i="162"/>
  <c r="D928" i="160"/>
  <c r="D985" i="142"/>
  <c r="D103" i="160"/>
  <c r="D987" i="142"/>
  <c r="D377" i="142"/>
  <c r="D775" i="148"/>
  <c r="D115" i="160"/>
  <c r="D454" i="146"/>
  <c r="D276" i="162"/>
  <c r="D389" i="144"/>
  <c r="D512" i="162"/>
  <c r="D790" i="148"/>
  <c r="D630" i="162"/>
  <c r="D61" i="148"/>
  <c r="D486" i="129"/>
  <c r="D940" i="144"/>
  <c r="D655" i="144"/>
  <c r="D350" i="146"/>
  <c r="D289" i="154"/>
  <c r="D364" i="144"/>
  <c r="D340" i="150"/>
  <c r="D662" i="142"/>
  <c r="D836" i="129"/>
  <c r="D177" i="129"/>
  <c r="D661" i="158"/>
  <c r="D726" i="154"/>
  <c r="D639" i="156"/>
  <c r="D743" i="160"/>
  <c r="D274" i="142"/>
  <c r="D322" i="142"/>
  <c r="D216" i="144"/>
  <c r="D214" i="162"/>
  <c r="D756" i="156"/>
  <c r="D424" i="129"/>
  <c r="D465" i="146"/>
  <c r="D855" i="142"/>
  <c r="D569" i="148"/>
  <c r="D465" i="156"/>
  <c r="D791" i="154"/>
  <c r="D613" i="154"/>
  <c r="D63" i="158"/>
  <c r="D331" i="162"/>
  <c r="D800" i="162"/>
  <c r="D441" i="154"/>
  <c r="D494" i="148"/>
  <c r="D599" i="148"/>
  <c r="D704" i="152"/>
  <c r="K2" i="142"/>
  <c r="D573" i="152"/>
  <c r="D489" i="162"/>
  <c r="D945" i="156"/>
  <c r="D504" i="144"/>
  <c r="D521" i="154"/>
  <c r="D790" i="156"/>
  <c r="D209" i="144"/>
  <c r="D165" i="160"/>
  <c r="D471" i="154"/>
  <c r="D974" i="150"/>
  <c r="D788" i="160"/>
  <c r="D464" i="144"/>
  <c r="D123" i="152"/>
  <c r="D781" i="160"/>
  <c r="D25" i="160"/>
  <c r="D422" i="154"/>
  <c r="D532" i="142"/>
  <c r="D849" i="160"/>
  <c r="D887" i="158"/>
  <c r="D927" i="129"/>
  <c r="D329" i="162"/>
  <c r="D285" i="148"/>
  <c r="D894" i="156"/>
  <c r="D962" i="160"/>
  <c r="D179" i="148"/>
  <c r="D111" i="129"/>
  <c r="D139" i="160"/>
  <c r="D176" i="142"/>
  <c r="D711" i="142"/>
  <c r="D114" i="150"/>
  <c r="D890" i="129"/>
  <c r="D751" i="148"/>
  <c r="D78" i="129"/>
  <c r="D899" i="150"/>
  <c r="D720" i="152"/>
  <c r="D328" i="152"/>
  <c r="D473" i="162"/>
  <c r="D685" i="156"/>
  <c r="D397" i="142"/>
  <c r="D471" i="156"/>
  <c r="D581" i="154"/>
  <c r="D157" i="158"/>
  <c r="D75" i="150"/>
  <c r="D169" i="160"/>
  <c r="D582" i="152"/>
  <c r="D897" i="160"/>
  <c r="D991" i="148"/>
  <c r="D474" i="152"/>
  <c r="F2" i="156"/>
  <c r="D762" i="160"/>
  <c r="D956" i="146"/>
  <c r="D682" i="162"/>
  <c r="D480" i="152"/>
  <c r="D171" i="162"/>
  <c r="D733" i="158"/>
  <c r="D988" i="160"/>
  <c r="D793" i="144"/>
  <c r="D587" i="160"/>
  <c r="D585" i="158"/>
  <c r="D690" i="150"/>
  <c r="D773" i="146"/>
  <c r="D740" i="158"/>
  <c r="D460" i="142"/>
  <c r="D523" i="158"/>
  <c r="D812" i="142"/>
  <c r="D738" i="154"/>
  <c r="D428" i="142"/>
  <c r="D889" i="150"/>
  <c r="D712" i="162"/>
  <c r="D498" i="152"/>
  <c r="D792" i="148"/>
  <c r="D148" i="152"/>
  <c r="D711" i="129"/>
  <c r="D929" i="160"/>
  <c r="D935" i="142"/>
  <c r="D586" i="148"/>
  <c r="D571" i="142"/>
  <c r="D251" i="160"/>
  <c r="D593" i="148"/>
  <c r="D233" i="160"/>
  <c r="D769" i="162"/>
  <c r="D833" i="146"/>
  <c r="D572" i="162"/>
  <c r="D392" i="154"/>
  <c r="D616" i="129"/>
  <c r="D168" i="154"/>
  <c r="D841" i="129"/>
  <c r="D282" i="162"/>
  <c r="J2" i="142"/>
  <c r="D754" i="158"/>
  <c r="D665" i="156"/>
  <c r="D268" i="144"/>
  <c r="D161" i="160"/>
  <c r="D578" i="150"/>
  <c r="D272" i="148"/>
  <c r="D164" i="144"/>
  <c r="D753" i="162"/>
  <c r="D134" i="144"/>
  <c r="D435" i="154"/>
  <c r="D852" i="144"/>
  <c r="D918" i="148"/>
  <c r="D217" i="129"/>
  <c r="D943" i="129"/>
  <c r="D799" i="146"/>
  <c r="G2" i="129"/>
  <c r="D252" i="154"/>
  <c r="D367" i="156"/>
  <c r="D43" i="156"/>
  <c r="D740" i="148"/>
  <c r="D100" i="150"/>
  <c r="D617" i="162"/>
  <c r="D138" i="146"/>
  <c r="D914" i="142"/>
  <c r="D947" i="146"/>
  <c r="D44" i="142"/>
  <c r="D149" i="152"/>
  <c r="M2" i="142"/>
  <c r="D461" i="129"/>
  <c r="D690" i="154"/>
  <c r="D510" i="129"/>
  <c r="D443" i="158"/>
  <c r="D152" i="162"/>
  <c r="D187" i="142"/>
  <c r="D986" i="150"/>
  <c r="D390" i="158"/>
  <c r="D456" i="144"/>
  <c r="D293" i="158"/>
  <c r="D312" i="129"/>
  <c r="D146" i="156"/>
  <c r="D797" i="144"/>
  <c r="D632" i="144"/>
  <c r="D39" i="158"/>
  <c r="D944" i="144"/>
  <c r="D67" i="144"/>
  <c r="D436" i="146"/>
  <c r="D632" i="146"/>
  <c r="D617" i="150"/>
  <c r="D835" i="160"/>
  <c r="D372" i="129"/>
  <c r="D815" i="156"/>
  <c r="D913" i="160"/>
  <c r="D31" i="146"/>
  <c r="D919" i="160"/>
  <c r="D173" i="158"/>
  <c r="D535" i="158"/>
  <c r="D437" i="152"/>
  <c r="D554" i="129"/>
  <c r="D554" i="152"/>
  <c r="D313" i="129"/>
  <c r="D753" i="146"/>
  <c r="D73" i="144"/>
  <c r="D349" i="162"/>
  <c r="D92" i="148"/>
  <c r="D572" i="152"/>
  <c r="D179" i="158"/>
  <c r="D838" i="160"/>
  <c r="D672" i="150"/>
  <c r="D97" i="162"/>
  <c r="D151" i="129"/>
  <c r="D785" i="154"/>
  <c r="D539" i="156"/>
  <c r="D353" i="158"/>
  <c r="D40" i="144"/>
  <c r="D33" i="144"/>
  <c r="D659" i="142"/>
  <c r="D425" i="156"/>
  <c r="D897" i="146"/>
  <c r="D507" i="158"/>
  <c r="D500" i="129"/>
  <c r="D18" i="160"/>
  <c r="D761" i="144"/>
  <c r="D120" i="152"/>
  <c r="D267" i="148"/>
  <c r="D713" i="156"/>
  <c r="D657" i="150"/>
  <c r="D229" i="142"/>
  <c r="D748" i="150"/>
  <c r="D762" i="156"/>
  <c r="D807" i="148"/>
  <c r="D186" i="160"/>
  <c r="D690" i="148"/>
  <c r="D741" i="152"/>
  <c r="D718" i="156"/>
  <c r="D790" i="146"/>
  <c r="D689" i="142"/>
  <c r="D856" i="148"/>
  <c r="D9" i="154"/>
  <c r="D914" i="158"/>
  <c r="D493" i="150"/>
  <c r="D478" i="146"/>
  <c r="D207" i="162"/>
  <c r="D857" i="160"/>
  <c r="D585" i="146"/>
  <c r="D622" i="158"/>
  <c r="D321" i="144"/>
  <c r="M2" i="146"/>
  <c r="D814" i="156"/>
  <c r="D813" i="160"/>
  <c r="D584" i="129"/>
  <c r="D787" i="148"/>
  <c r="D134" i="146"/>
  <c r="D533" i="148"/>
  <c r="D555" i="156"/>
  <c r="D879" i="156"/>
  <c r="D918" i="129"/>
  <c r="D403" i="162"/>
  <c r="I2" i="156"/>
  <c r="D315" i="156"/>
  <c r="D65" i="144"/>
  <c r="D734" i="129"/>
  <c r="D399" i="148"/>
  <c r="D116" i="158"/>
  <c r="D942" i="144"/>
  <c r="D13" i="162"/>
  <c r="D509" i="150"/>
  <c r="D238" i="146"/>
  <c r="D290" i="144"/>
  <c r="D920" i="158"/>
  <c r="D973" i="148"/>
  <c r="D785" i="162"/>
  <c r="D426" i="160"/>
  <c r="D604" i="142"/>
  <c r="D816" i="144"/>
  <c r="D717" i="162"/>
  <c r="D399" i="129"/>
  <c r="D49" i="129"/>
  <c r="D978" i="156"/>
  <c r="D131" i="150"/>
  <c r="D444" i="146"/>
  <c r="D839" i="152"/>
  <c r="D178" i="150"/>
  <c r="D342" i="129"/>
  <c r="D948" i="158"/>
  <c r="D858" i="148"/>
  <c r="D500" i="152"/>
  <c r="D174" i="129"/>
  <c r="D740" i="152"/>
  <c r="D986" i="158"/>
  <c r="D821" i="129"/>
  <c r="D952" i="154"/>
  <c r="D36" i="150"/>
  <c r="D832" i="162"/>
  <c r="D498" i="162"/>
  <c r="D63" i="146"/>
  <c r="D847" i="129"/>
  <c r="D428" i="154"/>
  <c r="D35" i="142"/>
  <c r="D334" i="162"/>
  <c r="D213" i="154"/>
  <c r="D874" i="146"/>
  <c r="D383" i="150"/>
  <c r="D984" i="148"/>
  <c r="D73" i="162"/>
  <c r="D529" i="146"/>
  <c r="D150" i="146"/>
  <c r="E3" i="160"/>
  <c r="D418" i="144"/>
  <c r="D152" i="129"/>
  <c r="D766" i="142"/>
  <c r="D953" i="146"/>
  <c r="D156" i="150"/>
  <c r="D734" i="144"/>
  <c r="D693" i="146"/>
  <c r="D911" i="142"/>
  <c r="D774" i="146"/>
  <c r="D651" i="129"/>
  <c r="D864" i="146"/>
  <c r="D747" i="150"/>
  <c r="D822" i="158"/>
  <c r="D484" i="160"/>
  <c r="E2" i="162"/>
  <c r="D961" i="160"/>
  <c r="D598" i="156"/>
  <c r="D104" i="158"/>
  <c r="D280" i="152"/>
  <c r="D841" i="144"/>
  <c r="D597" i="160"/>
  <c r="D987" i="162"/>
  <c r="D951" i="144"/>
  <c r="D913" i="162"/>
  <c r="D875" i="160"/>
  <c r="D842" i="158"/>
  <c r="D307" i="144"/>
  <c r="D445" i="152"/>
  <c r="D241" i="148"/>
  <c r="D953" i="142"/>
  <c r="D820" i="160"/>
  <c r="D903" i="156"/>
  <c r="D282" i="142"/>
  <c r="D941" i="158"/>
  <c r="D840" i="156"/>
  <c r="D141" i="152"/>
  <c r="D403" i="150"/>
  <c r="D710" i="160"/>
  <c r="D953" i="148"/>
  <c r="D69" i="160"/>
  <c r="D839" i="150"/>
  <c r="D836" i="150"/>
  <c r="D269" i="146"/>
  <c r="D307" i="152"/>
  <c r="D33" i="129"/>
  <c r="D755" i="129"/>
  <c r="D712" i="150"/>
  <c r="D255" i="146"/>
  <c r="D140" i="158"/>
  <c r="D428" i="152"/>
  <c r="D444" i="144"/>
  <c r="D509" i="152"/>
  <c r="D315" i="154"/>
  <c r="D497" i="142"/>
  <c r="D595" i="154"/>
  <c r="D670" i="158"/>
  <c r="D991" i="152"/>
  <c r="D81" i="146"/>
  <c r="D958" i="148"/>
  <c r="D133" i="150"/>
  <c r="H2" i="148"/>
  <c r="D181" i="142"/>
  <c r="D154" i="129"/>
  <c r="D285" i="156"/>
  <c r="D210" i="154"/>
  <c r="D854" i="158"/>
  <c r="D984" i="142"/>
  <c r="D141" i="144"/>
  <c r="D581" i="152"/>
  <c r="D139" i="144"/>
  <c r="D157" i="150"/>
  <c r="D728" i="152"/>
  <c r="D679" i="160"/>
  <c r="D188" i="160"/>
  <c r="D969" i="144"/>
  <c r="D532" i="162"/>
  <c r="D813" i="154"/>
  <c r="D970" i="150"/>
  <c r="D744" i="160"/>
  <c r="D845" i="160"/>
  <c r="D348" i="150"/>
  <c r="D574" i="152"/>
  <c r="D201" i="158"/>
  <c r="D762" i="150"/>
  <c r="D866" i="158"/>
  <c r="D49" i="152"/>
  <c r="D174" i="158"/>
  <c r="D159" i="158"/>
  <c r="D53" i="156"/>
  <c r="D143" i="162"/>
  <c r="D342" i="146"/>
  <c r="D780" i="160"/>
  <c r="D294" i="150"/>
  <c r="D258" i="146"/>
  <c r="D180" i="152"/>
  <c r="D443" i="148"/>
  <c r="D762" i="144"/>
  <c r="D852" i="150"/>
  <c r="D453" i="160"/>
  <c r="D448" i="158"/>
  <c r="D492" i="129"/>
  <c r="D394" i="142"/>
  <c r="D98" i="142"/>
  <c r="D491" i="162"/>
  <c r="D470" i="162"/>
  <c r="D830" i="160"/>
  <c r="D505" i="148"/>
  <c r="D171" i="150"/>
  <c r="D435" i="146"/>
  <c r="D73" i="148"/>
  <c r="D225" i="129"/>
  <c r="D615" i="154"/>
  <c r="D453" i="150"/>
  <c r="D596" i="162"/>
  <c r="D215" i="129"/>
  <c r="H2" i="160"/>
  <c r="D560" i="162"/>
  <c r="D138" i="142"/>
  <c r="D886" i="158"/>
  <c r="D14" i="154"/>
  <c r="D693" i="142"/>
  <c r="D901" i="148"/>
  <c r="D662" i="152"/>
  <c r="D243" i="154"/>
  <c r="D848" i="144"/>
  <c r="D161" i="162"/>
  <c r="D472" i="150"/>
  <c r="D380" i="142"/>
  <c r="D851" i="142"/>
  <c r="D161" i="144"/>
  <c r="D207" i="154"/>
  <c r="D811" i="142"/>
  <c r="D978" i="146"/>
  <c r="D168" i="158"/>
  <c r="D13" i="146"/>
  <c r="D761" i="152"/>
  <c r="D438" i="152"/>
  <c r="D708" i="154"/>
  <c r="D222" i="148"/>
  <c r="D957" i="146"/>
  <c r="D107" i="160"/>
  <c r="D845" i="154"/>
  <c r="F3" i="142"/>
  <c r="D653" i="144"/>
  <c r="D379" i="148"/>
  <c r="D706" i="148"/>
  <c r="D303" i="156"/>
  <c r="D340" i="154"/>
  <c r="D784" i="148"/>
  <c r="D981" i="142"/>
  <c r="D61" i="156"/>
  <c r="D51" i="156"/>
  <c r="D48" i="150"/>
  <c r="D756" i="154"/>
  <c r="D353" i="160"/>
  <c r="D92" i="142"/>
  <c r="D130" i="156"/>
  <c r="D618" i="129"/>
  <c r="D173" i="150"/>
  <c r="D175" i="154"/>
  <c r="D757" i="144"/>
  <c r="D623" i="146"/>
  <c r="D937" i="162"/>
  <c r="D914" i="129"/>
  <c r="D477" i="129"/>
  <c r="D985" i="162"/>
  <c r="D775" i="142"/>
  <c r="D978" i="129"/>
  <c r="D709" i="160"/>
  <c r="D837" i="142"/>
  <c r="D467" i="158"/>
  <c r="D876" i="142"/>
  <c r="D167" i="142"/>
  <c r="D209" i="152"/>
  <c r="D620" i="146"/>
  <c r="D685" i="144"/>
  <c r="D304" i="142"/>
  <c r="D920" i="156"/>
  <c r="D894" i="129"/>
  <c r="D77" i="152"/>
  <c r="D266" i="146"/>
  <c r="D474" i="158"/>
  <c r="D965" i="129"/>
  <c r="D18" i="129"/>
  <c r="D861" i="152"/>
  <c r="D926" i="158"/>
  <c r="D750" i="148"/>
  <c r="D759" i="152"/>
  <c r="D624" i="142"/>
  <c r="D660" i="144"/>
  <c r="D600" i="142"/>
  <c r="D137" i="162"/>
  <c r="F3" i="154"/>
  <c r="G2" i="144"/>
  <c r="D389" i="162"/>
  <c r="D13" i="152"/>
  <c r="D981" i="156"/>
  <c r="D278" i="129"/>
  <c r="D303" i="150"/>
  <c r="D793" i="162"/>
  <c r="D31" i="142"/>
  <c r="D741" i="148"/>
  <c r="D774" i="160"/>
  <c r="D929" i="142"/>
  <c r="D566" i="162"/>
  <c r="D527" i="154"/>
  <c r="D72" i="146"/>
  <c r="D55" i="162"/>
  <c r="D356" i="148"/>
  <c r="D990" i="146"/>
  <c r="D544" i="162"/>
  <c r="D301" i="158"/>
  <c r="D722" i="162"/>
  <c r="D927" i="160"/>
  <c r="D973" i="158"/>
  <c r="D940" i="150"/>
  <c r="D970" i="144"/>
  <c r="D631" i="158"/>
  <c r="D869" i="156"/>
  <c r="D717" i="160"/>
  <c r="D957" i="158"/>
  <c r="D671" i="162"/>
  <c r="D311" i="150"/>
  <c r="D717" i="156"/>
  <c r="D601" i="152"/>
  <c r="D966" i="152"/>
  <c r="D604" i="148"/>
  <c r="D637" i="148"/>
  <c r="D452" i="162"/>
  <c r="D30" i="160"/>
  <c r="D327" i="162"/>
  <c r="J2" i="158"/>
  <c r="D300" i="129"/>
  <c r="D982" i="154"/>
  <c r="D135" i="162"/>
  <c r="D408" i="146"/>
  <c r="D772" i="142"/>
  <c r="D672" i="129"/>
  <c r="D88" i="146"/>
  <c r="D203" i="142"/>
  <c r="D801" i="156"/>
  <c r="D721" i="152"/>
  <c r="D887" i="156"/>
  <c r="D241" i="144"/>
  <c r="D420" i="160"/>
  <c r="D370" i="146"/>
  <c r="D361" i="142"/>
  <c r="D888" i="158"/>
  <c r="D177" i="156"/>
  <c r="D756" i="150"/>
  <c r="D315" i="158"/>
  <c r="D542" i="148"/>
  <c r="D750" i="144"/>
  <c r="D436" i="129"/>
  <c r="D944" i="142"/>
  <c r="D273" i="156"/>
  <c r="D180" i="156"/>
  <c r="D147" i="150"/>
  <c r="D900" i="160"/>
  <c r="D78" i="148"/>
  <c r="D294" i="144"/>
  <c r="K2" i="154"/>
  <c r="D366" i="148"/>
  <c r="D824" i="162"/>
  <c r="D365" i="144"/>
  <c r="D674" i="158"/>
  <c r="D891" i="142"/>
  <c r="D704" i="142"/>
  <c r="D65" i="158"/>
  <c r="D913" i="148"/>
  <c r="D466" i="150"/>
  <c r="L2" i="152"/>
  <c r="D128" i="148"/>
  <c r="D667" i="162"/>
  <c r="D151" i="146"/>
  <c r="D685" i="158"/>
  <c r="D112" i="158"/>
  <c r="D144" i="154"/>
  <c r="D328" i="129"/>
  <c r="D758" i="150"/>
  <c r="D512" i="156"/>
  <c r="D767" i="154"/>
  <c r="D938" i="154"/>
  <c r="D426" i="154"/>
  <c r="D453" i="146"/>
  <c r="D18" i="148"/>
  <c r="D34" i="150"/>
  <c r="D379" i="129"/>
  <c r="D802" i="162"/>
  <c r="D543" i="142"/>
  <c r="D865" i="154"/>
  <c r="D703" i="148"/>
  <c r="D821" i="152"/>
  <c r="D818" i="146"/>
  <c r="D119" i="162"/>
  <c r="D806" i="158"/>
  <c r="D413" i="142"/>
  <c r="D352" i="150"/>
  <c r="D968" i="148"/>
  <c r="D523" i="152"/>
  <c r="D47" i="162"/>
  <c r="D617" i="146"/>
  <c r="D35" i="160"/>
  <c r="D441" i="142"/>
  <c r="D468" i="162"/>
  <c r="D487" i="154"/>
  <c r="D605" i="150"/>
  <c r="D816" i="129"/>
  <c r="D880" i="162"/>
  <c r="D820" i="152"/>
  <c r="D313" i="156"/>
  <c r="D415" i="129"/>
  <c r="D93" i="158"/>
  <c r="D956" i="148"/>
  <c r="D792" i="154"/>
  <c r="D521" i="144"/>
  <c r="D323" i="152"/>
  <c r="D537" i="154"/>
  <c r="D347" i="156"/>
  <c r="D587" i="156"/>
  <c r="D871" i="152"/>
  <c r="D710" i="142"/>
  <c r="D499" i="160"/>
  <c r="D731" i="148"/>
  <c r="D342" i="162"/>
  <c r="D406" i="144"/>
  <c r="D814" i="154"/>
  <c r="D794" i="144"/>
  <c r="D157" i="154"/>
  <c r="D407" i="144"/>
  <c r="D82" i="129"/>
  <c r="D755" i="160"/>
  <c r="D707" i="152"/>
  <c r="D87" i="160"/>
  <c r="D575" i="148"/>
  <c r="D373" i="146"/>
  <c r="D388" i="146"/>
  <c r="D844" i="152"/>
  <c r="D734" i="152"/>
  <c r="D332" i="158"/>
  <c r="D919" i="144"/>
  <c r="H3" i="162"/>
  <c r="D578" i="144"/>
  <c r="D163" i="142"/>
  <c r="E2" i="144"/>
  <c r="D749" i="144"/>
  <c r="D589" i="142"/>
  <c r="D710" i="162"/>
  <c r="D359" i="158"/>
  <c r="D810" i="144"/>
  <c r="D280" i="158"/>
  <c r="D620" i="158"/>
  <c r="D695" i="129"/>
  <c r="D509" i="162"/>
  <c r="D601" i="129"/>
  <c r="D156" i="154"/>
  <c r="D672" i="152"/>
  <c r="D747" i="142"/>
  <c r="D995" i="146"/>
  <c r="D484" i="144"/>
  <c r="D203" i="129"/>
  <c r="D552" i="142"/>
  <c r="D943" i="152"/>
  <c r="D802" i="152"/>
  <c r="D948" i="144"/>
  <c r="D577" i="148"/>
  <c r="D259" i="156"/>
  <c r="D513" i="160"/>
  <c r="D834" i="160"/>
  <c r="D792" i="158"/>
  <c r="D312" i="150"/>
  <c r="D125" i="150"/>
  <c r="D60" i="158"/>
  <c r="D916" i="156"/>
  <c r="D154" i="150"/>
  <c r="D582" i="156"/>
  <c r="D185" i="160"/>
  <c r="D755" i="152"/>
  <c r="D280" i="154"/>
  <c r="D123" i="156"/>
  <c r="D10" i="160"/>
  <c r="D545" i="142"/>
  <c r="D743" i="129"/>
  <c r="D645" i="146"/>
  <c r="D357" i="160"/>
  <c r="D321" i="154"/>
  <c r="D420" i="158"/>
  <c r="D526" i="148"/>
  <c r="D447" i="160"/>
  <c r="D879" i="146"/>
  <c r="C8" i="160"/>
  <c r="D727" i="150"/>
  <c r="D30" i="158"/>
  <c r="D178" i="162"/>
  <c r="D77" i="129"/>
  <c r="D544" i="144"/>
  <c r="D367" i="154"/>
  <c r="D186" i="152"/>
  <c r="D356" i="162"/>
  <c r="D532" i="158"/>
  <c r="D288" i="144"/>
  <c r="D30" i="150"/>
  <c r="D930" i="156"/>
  <c r="D810" i="152"/>
  <c r="D898" i="150"/>
  <c r="D197" i="162"/>
  <c r="D137" i="148"/>
  <c r="D764" i="156"/>
  <c r="D989" i="144"/>
  <c r="D356" i="160"/>
  <c r="D172" i="142"/>
  <c r="D908" i="156"/>
  <c r="D910" i="158"/>
  <c r="D878" i="142"/>
  <c r="D965" i="154"/>
  <c r="D670" i="142"/>
  <c r="D212" i="142"/>
  <c r="D724" i="152"/>
  <c r="D883" i="156"/>
  <c r="D518" i="162"/>
  <c r="D733" i="146"/>
  <c r="D964" i="150"/>
  <c r="D863" i="162"/>
  <c r="D667" i="146"/>
  <c r="D765" i="146"/>
  <c r="D134" i="158"/>
  <c r="D320" i="162"/>
  <c r="D562" i="162"/>
  <c r="D94" i="158"/>
  <c r="D390" i="162"/>
  <c r="D492" i="148"/>
  <c r="D221" i="162"/>
  <c r="D317" i="162"/>
  <c r="D482" i="142"/>
  <c r="D739" i="144"/>
  <c r="D789" i="148"/>
  <c r="D672" i="160"/>
  <c r="D169" i="162"/>
  <c r="D861" i="156"/>
  <c r="D686" i="160"/>
  <c r="D897" i="162"/>
  <c r="D189" i="158"/>
  <c r="D165" i="142"/>
  <c r="D291" i="152"/>
  <c r="D200" i="162"/>
  <c r="D355" i="142"/>
  <c r="D43" i="129"/>
  <c r="D851" i="154"/>
  <c r="D831" i="156"/>
  <c r="D573" i="162"/>
  <c r="D982" i="129"/>
  <c r="D292" i="150"/>
  <c r="D249" i="146"/>
  <c r="D215" i="162"/>
  <c r="D68" i="146"/>
  <c r="D496" i="156"/>
  <c r="D738" i="142"/>
  <c r="D101" i="152"/>
  <c r="D502" i="158"/>
  <c r="D608" i="129"/>
  <c r="D650" i="154"/>
  <c r="D337" i="160"/>
  <c r="D260" i="129"/>
  <c r="D392" i="152"/>
  <c r="D949" i="148"/>
  <c r="D742" i="156"/>
  <c r="D513" i="156"/>
  <c r="D75" i="144"/>
  <c r="D798" i="129"/>
  <c r="D995" i="144"/>
  <c r="D986" i="129"/>
  <c r="D95" i="148"/>
  <c r="D18" i="146"/>
  <c r="D303" i="142"/>
  <c r="D344" i="160"/>
  <c r="D641" i="158"/>
  <c r="D90" i="129"/>
  <c r="D84" i="129"/>
  <c r="D954" i="144"/>
  <c r="D114" i="129"/>
  <c r="D811" i="154"/>
  <c r="D423" i="154"/>
  <c r="D334" i="129"/>
  <c r="D811" i="160"/>
  <c r="D769" i="150"/>
  <c r="D37" i="144"/>
  <c r="D529" i="129"/>
  <c r="D382" i="154"/>
  <c r="D228" i="129"/>
  <c r="D805" i="144"/>
  <c r="D653" i="129"/>
  <c r="D137" i="129"/>
  <c r="D322" i="129"/>
  <c r="D490" i="144"/>
  <c r="D629" i="144"/>
  <c r="D628" i="148"/>
  <c r="D628" i="144"/>
  <c r="D257" i="162"/>
  <c r="D712" i="152"/>
  <c r="D884" i="162"/>
  <c r="D953" i="162"/>
  <c r="D83" i="160"/>
  <c r="D344" i="152"/>
  <c r="D13" i="129"/>
  <c r="D39" i="146"/>
  <c r="D44" i="154"/>
  <c r="D173" i="144"/>
  <c r="D87" i="156"/>
  <c r="D138" i="150"/>
  <c r="D517" i="129"/>
  <c r="D247" i="160"/>
  <c r="D237" i="162"/>
  <c r="D856" i="129"/>
  <c r="D593" i="144"/>
  <c r="D104" i="162"/>
  <c r="D410" i="144"/>
  <c r="D396" i="152"/>
  <c r="D59" i="142"/>
  <c r="D304" i="152"/>
  <c r="D305" i="158"/>
  <c r="D760" i="160"/>
  <c r="D389" i="152"/>
  <c r="D432" i="146"/>
  <c r="D499" i="150"/>
  <c r="D417" i="158"/>
  <c r="D765" i="148"/>
  <c r="D758" i="162"/>
  <c r="D264" i="142"/>
  <c r="D629" i="160"/>
  <c r="D812" i="160"/>
  <c r="D498" i="154"/>
  <c r="D831" i="142"/>
  <c r="D310" i="144"/>
  <c r="D558" i="129"/>
  <c r="D344" i="162"/>
  <c r="D482" i="156"/>
  <c r="D965" i="146"/>
  <c r="D506" i="156"/>
  <c r="D555" i="146"/>
  <c r="D989" i="142"/>
  <c r="D522" i="162"/>
  <c r="D853" i="158"/>
  <c r="D553" i="142"/>
  <c r="D125" i="142"/>
  <c r="D673" i="160"/>
  <c r="D715" i="158"/>
  <c r="D146" i="148"/>
  <c r="D283" i="152"/>
  <c r="D680" i="156"/>
  <c r="D335" i="146"/>
  <c r="D24" i="152"/>
  <c r="D418" i="150"/>
  <c r="D507" i="150"/>
  <c r="D691" i="154"/>
  <c r="D534" i="154"/>
  <c r="D820" i="162"/>
  <c r="D79" i="129"/>
  <c r="D341" i="144"/>
  <c r="D690" i="129"/>
  <c r="D123" i="148"/>
  <c r="D644" i="160"/>
  <c r="D951" i="152"/>
  <c r="D153" i="154"/>
  <c r="D929" i="148"/>
  <c r="D594" i="129"/>
  <c r="D607" i="152"/>
  <c r="D510" i="146"/>
  <c r="D855" i="156"/>
  <c r="D125" i="162"/>
  <c r="D434" i="154"/>
  <c r="D668" i="144"/>
  <c r="D891" i="162"/>
  <c r="D741" i="146"/>
  <c r="D668" i="156"/>
  <c r="D955" i="160"/>
  <c r="D654" i="152"/>
  <c r="D734" i="154"/>
  <c r="D828" i="150"/>
  <c r="D391" i="142"/>
  <c r="D297" i="142"/>
  <c r="D714" i="152"/>
  <c r="D564" i="160"/>
  <c r="D120" i="158"/>
  <c r="D742" i="160"/>
  <c r="D79" i="148"/>
  <c r="D873" i="154"/>
  <c r="D22" i="150"/>
  <c r="D887" i="142"/>
  <c r="D557" i="158"/>
  <c r="D478" i="129"/>
  <c r="D80" i="129"/>
  <c r="D155" i="158"/>
  <c r="D842" i="154"/>
  <c r="D737" i="160"/>
  <c r="D777" i="144"/>
  <c r="D362" i="162"/>
  <c r="D821" i="142"/>
  <c r="D66" i="142"/>
  <c r="D225" i="158"/>
  <c r="D204" i="158"/>
  <c r="D269" i="142"/>
  <c r="D685" i="150"/>
  <c r="D874" i="148"/>
  <c r="D550" i="129"/>
  <c r="D600" i="144"/>
  <c r="D473" i="156"/>
  <c r="D736" i="154"/>
  <c r="D622" i="162"/>
  <c r="D192" i="142"/>
  <c r="D163" i="144"/>
  <c r="D83" i="154"/>
  <c r="D756" i="162"/>
  <c r="D396" i="129"/>
  <c r="D638" i="154"/>
  <c r="D533" i="150"/>
  <c r="D610" i="156"/>
  <c r="D344" i="148"/>
  <c r="D783" i="146"/>
  <c r="D450" i="146"/>
  <c r="D110" i="162"/>
  <c r="D49" i="158"/>
  <c r="D546" i="152"/>
  <c r="D369" i="129"/>
  <c r="D386" i="129"/>
  <c r="D80" i="160"/>
  <c r="D911" i="144"/>
  <c r="D631" i="150"/>
  <c r="D252" i="142"/>
  <c r="D617" i="160"/>
  <c r="D714" i="154"/>
  <c r="D172" i="146"/>
  <c r="D336" i="142"/>
  <c r="D627" i="129"/>
  <c r="D281" i="150"/>
  <c r="D679" i="152"/>
  <c r="D48" i="129"/>
  <c r="D396" i="142"/>
  <c r="D87" i="142"/>
  <c r="D799" i="144"/>
  <c r="D44" i="160"/>
  <c r="F2" i="146"/>
  <c r="D520" i="156"/>
  <c r="D668" i="129"/>
  <c r="D459" i="152"/>
  <c r="D36" i="142"/>
  <c r="E3" i="150"/>
  <c r="D806" i="150"/>
  <c r="D438" i="162"/>
  <c r="D250" i="162"/>
  <c r="D71" i="144"/>
  <c r="D725" i="154"/>
  <c r="D667" i="156"/>
  <c r="D234" i="148"/>
  <c r="D884" i="158"/>
  <c r="D459" i="142"/>
  <c r="D678" i="142"/>
  <c r="D508" i="160"/>
  <c r="D422" i="148"/>
  <c r="D880" i="146"/>
  <c r="D753" i="156"/>
  <c r="D213" i="144"/>
  <c r="D271" i="162"/>
  <c r="D759" i="154"/>
  <c r="D578" i="158"/>
  <c r="D183" i="156"/>
  <c r="D435" i="162"/>
  <c r="D451" i="148"/>
  <c r="D925" i="162"/>
  <c r="D742" i="162"/>
  <c r="D996" i="156"/>
  <c r="D848" i="146"/>
  <c r="D494" i="154"/>
  <c r="D57" i="152"/>
  <c r="D455" i="142"/>
  <c r="D499" i="158"/>
  <c r="D894" i="158"/>
  <c r="D59" i="144"/>
  <c r="D813" i="146"/>
  <c r="D474" i="150"/>
  <c r="D663" i="129"/>
  <c r="D346" i="129"/>
  <c r="D288" i="150"/>
  <c r="D613" i="129"/>
  <c r="D394" i="156"/>
  <c r="D865" i="156"/>
  <c r="D342" i="158"/>
  <c r="D848" i="158"/>
  <c r="D672" i="162"/>
  <c r="D949" i="154"/>
  <c r="D961" i="129"/>
  <c r="D409" i="144"/>
  <c r="D499" i="129"/>
  <c r="D167" i="154"/>
  <c r="D979" i="148"/>
  <c r="D394" i="129"/>
  <c r="D187" i="156"/>
  <c r="D858" i="142"/>
  <c r="D80" i="154"/>
  <c r="D513" i="146"/>
  <c r="D261" i="162"/>
  <c r="D33" i="142"/>
  <c r="D971" i="150"/>
  <c r="D708" i="146"/>
  <c r="D754" i="154"/>
  <c r="D612" i="162"/>
  <c r="D111" i="162"/>
  <c r="D415" i="142"/>
  <c r="D323" i="162"/>
  <c r="D595" i="150"/>
  <c r="D189" i="154"/>
  <c r="D944" i="162"/>
  <c r="D504" i="158"/>
  <c r="D639" i="152"/>
  <c r="D877" i="144"/>
  <c r="D118" i="162"/>
  <c r="D26" i="158"/>
  <c r="D298" i="154"/>
  <c r="D101" i="158"/>
  <c r="D319" i="156"/>
  <c r="D737" i="146"/>
  <c r="D290" i="154"/>
  <c r="D567" i="158"/>
  <c r="D221" i="146"/>
  <c r="D407" i="129"/>
  <c r="D505" i="152"/>
  <c r="D360" i="162"/>
  <c r="D888" i="129"/>
  <c r="D113" i="160"/>
  <c r="D115" i="144"/>
  <c r="D356" i="129"/>
  <c r="D230" i="152"/>
  <c r="D973" i="162"/>
  <c r="D87" i="129"/>
  <c r="D609" i="154"/>
  <c r="D362" i="158"/>
  <c r="D238" i="150"/>
  <c r="D125" i="156"/>
  <c r="D376" i="129"/>
  <c r="D409" i="162"/>
  <c r="D909" i="152"/>
  <c r="D921" i="146"/>
  <c r="D606" i="160"/>
  <c r="D195" i="148"/>
  <c r="D716" i="142"/>
  <c r="D139" i="152"/>
  <c r="D447" i="156"/>
  <c r="D589" i="144"/>
  <c r="D486" i="148"/>
  <c r="D783" i="158"/>
  <c r="D460" i="160"/>
  <c r="D245" i="150"/>
  <c r="D786" i="146"/>
  <c r="D769" i="146"/>
  <c r="D714" i="142"/>
  <c r="D995" i="150"/>
  <c r="D194" i="150"/>
  <c r="D869" i="154"/>
  <c r="D909" i="150"/>
  <c r="D32" i="144"/>
  <c r="D304" i="160"/>
  <c r="D551" i="156"/>
  <c r="D438" i="148"/>
  <c r="D806" i="160"/>
  <c r="D562" i="148"/>
  <c r="D163" i="160"/>
  <c r="D371" i="160"/>
  <c r="D547" i="154"/>
  <c r="D221" i="156"/>
  <c r="D965" i="148"/>
  <c r="D592" i="158"/>
  <c r="D335" i="162"/>
  <c r="D713" i="158"/>
  <c r="D925" i="160"/>
  <c r="D70" i="152"/>
  <c r="D105" i="150"/>
  <c r="D132" i="144"/>
  <c r="D787" i="129"/>
  <c r="D575" i="156"/>
  <c r="D781" i="150"/>
  <c r="D779" i="148"/>
  <c r="D26" i="142"/>
  <c r="D834" i="162"/>
  <c r="D459" i="148"/>
  <c r="D180" i="148"/>
  <c r="D882" i="148"/>
  <c r="D47" i="129"/>
  <c r="D248" i="129"/>
  <c r="D841" i="146"/>
  <c r="D851" i="162"/>
  <c r="D85" i="150"/>
  <c r="D492" i="144"/>
  <c r="D537" i="150"/>
  <c r="D682" i="142"/>
  <c r="D325" i="156"/>
  <c r="D157" i="156"/>
  <c r="D131" i="158"/>
  <c r="D590" i="144"/>
  <c r="D566" i="154"/>
  <c r="D938" i="156"/>
  <c r="D854" i="150"/>
  <c r="D534" i="142"/>
  <c r="N2" i="150"/>
  <c r="D853" i="150"/>
  <c r="D825" i="146"/>
  <c r="D701" i="129"/>
  <c r="D536" i="150"/>
  <c r="D29" i="150"/>
  <c r="D972" i="148"/>
  <c r="D735" i="148"/>
  <c r="D942" i="158"/>
  <c r="D123" i="129"/>
  <c r="D515" i="156"/>
  <c r="D351" i="154"/>
  <c r="D981" i="146"/>
  <c r="D627" i="142"/>
  <c r="D171" i="156"/>
  <c r="D52" i="144"/>
  <c r="D874" i="142"/>
  <c r="D435" i="160"/>
  <c r="D488" i="144"/>
  <c r="D996" i="150"/>
  <c r="D612" i="156"/>
  <c r="D246" i="142"/>
  <c r="D852" i="129"/>
  <c r="D759" i="160"/>
  <c r="D644" i="156"/>
  <c r="D66" i="129"/>
  <c r="D377" i="148"/>
  <c r="D849" i="156"/>
  <c r="D160" i="154"/>
  <c r="D339" i="150"/>
  <c r="D681" i="146"/>
  <c r="D87" i="150"/>
  <c r="D904" i="156"/>
  <c r="D646" i="156"/>
  <c r="D778" i="158"/>
  <c r="D815" i="154"/>
  <c r="D909" i="129"/>
  <c r="D354" i="162"/>
  <c r="D372" i="142"/>
  <c r="D188" i="158"/>
  <c r="D770" i="154"/>
  <c r="D41" i="148"/>
  <c r="D557" i="148"/>
  <c r="D579" i="162"/>
  <c r="D559" i="160"/>
  <c r="D447" i="129"/>
  <c r="D50" i="160"/>
  <c r="D724" i="160"/>
  <c r="D246" i="156"/>
  <c r="D311" i="152"/>
  <c r="D622" i="148"/>
  <c r="D15" i="144"/>
  <c r="D798" i="150"/>
  <c r="D525" i="152"/>
  <c r="D736" i="146"/>
  <c r="D688" i="156"/>
  <c r="D762" i="162"/>
  <c r="D426" i="148"/>
  <c r="D547" i="144"/>
  <c r="D755" i="144"/>
  <c r="D608" i="142"/>
  <c r="D840" i="154"/>
  <c r="D281" i="156"/>
  <c r="D431" i="154"/>
  <c r="D661" i="129"/>
  <c r="D528" i="144"/>
  <c r="D314" i="154"/>
  <c r="D65" i="129"/>
  <c r="D479" i="152"/>
  <c r="D970" i="146"/>
  <c r="D634" i="154"/>
  <c r="D429" i="129"/>
  <c r="D536" i="162"/>
  <c r="D875" i="158"/>
  <c r="D800" i="150"/>
  <c r="D960" i="142"/>
  <c r="D208" i="160"/>
  <c r="D543" i="146"/>
  <c r="D142" i="150"/>
  <c r="D287" i="152"/>
  <c r="D977" i="144"/>
  <c r="D21" i="160"/>
  <c r="D910" i="150"/>
  <c r="D425" i="158"/>
  <c r="D98" i="154"/>
  <c r="D628" i="129"/>
  <c r="D251" i="142"/>
  <c r="D387" i="160"/>
  <c r="D612" i="142"/>
  <c r="D836" i="162"/>
  <c r="D761" i="142"/>
  <c r="D653" i="154"/>
  <c r="D440" i="142"/>
  <c r="D163" i="152"/>
  <c r="D109" i="129"/>
  <c r="D265" i="146"/>
  <c r="D900" i="144"/>
  <c r="D863" i="160"/>
  <c r="D916" i="142"/>
  <c r="D812" i="148"/>
  <c r="D654" i="129"/>
  <c r="D744" i="146"/>
  <c r="D89" i="142"/>
  <c r="D858" i="158"/>
  <c r="D804" i="152"/>
  <c r="D474" i="162"/>
  <c r="D459" i="158"/>
  <c r="D665" i="144"/>
  <c r="D475" i="162"/>
  <c r="D450" i="162"/>
  <c r="D282" i="148"/>
  <c r="D624" i="162"/>
  <c r="D572" i="160"/>
  <c r="D340" i="156"/>
  <c r="D38" i="146"/>
  <c r="D100" i="148"/>
  <c r="D549" i="150"/>
  <c r="D454" i="158"/>
  <c r="D134" i="148"/>
  <c r="D455" i="158"/>
  <c r="D580" i="156"/>
  <c r="D555" i="160"/>
  <c r="D489" i="152"/>
  <c r="D936" i="146"/>
  <c r="D959" i="144"/>
  <c r="D945" i="146"/>
  <c r="D458" i="142"/>
  <c r="D213" i="152"/>
  <c r="D854" i="142"/>
  <c r="D473" i="160"/>
  <c r="D232" i="162"/>
  <c r="D254" i="158"/>
  <c r="D241" i="156"/>
  <c r="D682" i="146"/>
  <c r="D882" i="158"/>
  <c r="D871" i="162"/>
  <c r="D680" i="146"/>
  <c r="D470" i="146"/>
  <c r="D472" i="154"/>
  <c r="D639" i="129"/>
  <c r="D154" i="146"/>
  <c r="D284" i="129"/>
  <c r="D123" i="154"/>
  <c r="D56" i="152"/>
  <c r="D867" i="142"/>
  <c r="D275" i="160"/>
  <c r="D339" i="129"/>
  <c r="D826" i="142"/>
  <c r="D59" i="150"/>
  <c r="D175" i="129"/>
  <c r="D692" i="150"/>
  <c r="D691" i="129"/>
  <c r="D508" i="146"/>
  <c r="D892" i="160"/>
  <c r="D404" i="146"/>
  <c r="D617" i="144"/>
  <c r="D478" i="154"/>
  <c r="D412" i="154"/>
  <c r="D277" i="154"/>
  <c r="D677" i="148"/>
  <c r="D690" i="142"/>
  <c r="D794" i="129"/>
  <c r="D250" i="129"/>
  <c r="D508" i="162"/>
  <c r="D912" i="160"/>
  <c r="D976" i="162"/>
  <c r="D243" i="160"/>
  <c r="D481" i="162"/>
  <c r="D89" i="160"/>
  <c r="D589" i="148"/>
  <c r="D825" i="144"/>
  <c r="D916" i="162"/>
  <c r="D923" i="146"/>
  <c r="D294" i="152"/>
  <c r="D333" i="129"/>
  <c r="D749" i="142"/>
  <c r="D152" i="146"/>
  <c r="D439" i="156"/>
  <c r="D678" i="160"/>
  <c r="D832" i="144"/>
  <c r="D318" i="156"/>
  <c r="D41" i="142"/>
  <c r="D838" i="142"/>
  <c r="D10" i="129"/>
  <c r="D787" i="162"/>
  <c r="D470" i="148"/>
  <c r="D146" i="150"/>
  <c r="D585" i="144"/>
  <c r="D550" i="158"/>
  <c r="D768" i="148"/>
  <c r="D256" i="156"/>
  <c r="D809" i="146"/>
  <c r="D777" i="142"/>
  <c r="D543" i="154"/>
  <c r="D163" i="148"/>
  <c r="D271" i="144"/>
  <c r="D407" i="148"/>
  <c r="D463" i="162"/>
  <c r="D866" i="142"/>
  <c r="D302" i="142"/>
  <c r="D269" i="144"/>
  <c r="D784" i="158"/>
  <c r="D695" i="154"/>
  <c r="D986" i="148"/>
  <c r="D116" i="150"/>
  <c r="D843" i="154"/>
  <c r="D296" i="144"/>
  <c r="D728" i="142"/>
  <c r="D954" i="150"/>
  <c r="D419" i="146"/>
  <c r="D721" i="154"/>
  <c r="D460" i="154"/>
  <c r="D733" i="162"/>
  <c r="D33" i="150"/>
  <c r="D366" i="142"/>
  <c r="D419" i="160"/>
  <c r="D112" i="148"/>
  <c r="D307" i="146"/>
  <c r="D556" i="162"/>
  <c r="D918" i="144"/>
  <c r="D359" i="160"/>
  <c r="D560" i="150"/>
  <c r="D897" i="156"/>
  <c r="D323" i="150"/>
  <c r="D20" i="154"/>
  <c r="D915" i="144"/>
  <c r="D196" i="160"/>
  <c r="D62" i="146"/>
  <c r="D228" i="160"/>
  <c r="D493" i="160"/>
  <c r="D162" i="129"/>
  <c r="D347" i="160"/>
  <c r="D347" i="142"/>
  <c r="D541" i="158"/>
  <c r="D281" i="162"/>
  <c r="D304" i="150"/>
  <c r="D835" i="158"/>
  <c r="D14" i="162"/>
  <c r="D717" i="144"/>
  <c r="D242" i="142"/>
  <c r="D856" i="150"/>
  <c r="D218" i="154"/>
  <c r="D921" i="148"/>
  <c r="D825" i="150"/>
  <c r="D489" i="158"/>
  <c r="D616" i="144"/>
  <c r="D293" i="154"/>
  <c r="D865" i="162"/>
  <c r="D662" i="150"/>
  <c r="D958" i="156"/>
  <c r="C8" i="152"/>
  <c r="D259" i="152"/>
  <c r="D941" i="154"/>
  <c r="D396" i="150"/>
  <c r="D676" i="148"/>
  <c r="D794" i="150"/>
  <c r="D745" i="156"/>
  <c r="D837" i="146"/>
  <c r="D376" i="146"/>
  <c r="D191" i="154"/>
  <c r="D67" i="129"/>
  <c r="D650" i="129"/>
  <c r="D441" i="160"/>
  <c r="D542" i="160"/>
  <c r="D755" i="142"/>
  <c r="D249" i="152"/>
  <c r="D673" i="142"/>
  <c r="D191" i="160"/>
  <c r="D702" i="148"/>
  <c r="D638" i="160"/>
  <c r="D689" i="152"/>
  <c r="D605" i="156"/>
  <c r="D522" i="158"/>
  <c r="D160" i="129"/>
  <c r="D959" i="150"/>
  <c r="D249" i="129"/>
  <c r="D224" i="154"/>
  <c r="D964" i="156"/>
  <c r="D150" i="162"/>
  <c r="D645" i="142"/>
  <c r="D584" i="148"/>
  <c r="D676" i="142"/>
  <c r="D57" i="158"/>
  <c r="D85" i="144"/>
  <c r="D519" i="158"/>
  <c r="D713" i="154"/>
  <c r="D859" i="156"/>
  <c r="D393" i="148"/>
  <c r="D158" i="142"/>
  <c r="D786" i="154"/>
  <c r="D517" i="160"/>
  <c r="D406" i="129"/>
  <c r="D462" i="158"/>
  <c r="D756" i="144"/>
  <c r="D360" i="146"/>
  <c r="D419" i="142"/>
  <c r="D668" i="148"/>
  <c r="D655" i="148"/>
  <c r="D496" i="144"/>
  <c r="D277" i="142"/>
  <c r="D516" i="142"/>
  <c r="D319" i="146"/>
  <c r="D221" i="158"/>
  <c r="D226" i="150"/>
  <c r="D501" i="148"/>
  <c r="D697" i="150"/>
  <c r="D263" i="146"/>
  <c r="D649" i="146"/>
  <c r="D711" i="144"/>
  <c r="D277" i="162"/>
  <c r="D14" i="129"/>
  <c r="D72" i="156"/>
  <c r="D124" i="162"/>
  <c r="K2" i="146"/>
  <c r="D521" i="146"/>
  <c r="D85" i="129"/>
  <c r="D170" i="162"/>
  <c r="D254" i="152"/>
  <c r="D777" i="154"/>
  <c r="D813" i="158"/>
  <c r="D230" i="156"/>
  <c r="D991" i="156"/>
  <c r="D30" i="142"/>
  <c r="N2" i="156"/>
  <c r="D348" i="158"/>
  <c r="D126" i="160"/>
  <c r="D924" i="160"/>
  <c r="D454" i="150"/>
  <c r="D519" i="152"/>
  <c r="D928" i="144"/>
  <c r="D751" i="146"/>
  <c r="D61" i="150"/>
  <c r="D367" i="158"/>
  <c r="D157" i="144"/>
  <c r="D120" i="160"/>
  <c r="D167" i="160"/>
  <c r="D210" i="162"/>
  <c r="D224" i="162"/>
  <c r="D907" i="156"/>
  <c r="D725" i="146"/>
  <c r="D459" i="156"/>
  <c r="D95" i="144"/>
  <c r="D975" i="146"/>
  <c r="D72" i="142"/>
  <c r="D316" i="146"/>
  <c r="D626" i="142"/>
  <c r="D588" i="154"/>
  <c r="D406" i="146"/>
  <c r="D152" i="150"/>
  <c r="D791" i="146"/>
  <c r="D235" i="156"/>
  <c r="D99" i="162"/>
  <c r="D740" i="146"/>
  <c r="D904" i="154"/>
  <c r="D112" i="162"/>
  <c r="D70" i="158"/>
  <c r="D300" i="150"/>
  <c r="D73" i="142"/>
  <c r="D169" i="146"/>
  <c r="D682" i="148"/>
  <c r="D330" i="142"/>
  <c r="D454" i="129"/>
  <c r="D230" i="129"/>
  <c r="D146" i="152"/>
  <c r="D21" i="129"/>
  <c r="D245" i="158"/>
  <c r="D301" i="160"/>
  <c r="D641" i="150"/>
  <c r="D941" i="148"/>
  <c r="D382" i="146"/>
  <c r="D127" i="146"/>
  <c r="D670" i="160"/>
  <c r="D596" i="160"/>
  <c r="D59" i="146"/>
  <c r="D159" i="160"/>
  <c r="D490" i="148"/>
  <c r="D831" i="129"/>
  <c r="D598" i="150"/>
  <c r="D632" i="152"/>
  <c r="D330" i="144"/>
  <c r="D169" i="144"/>
  <c r="D808" i="156"/>
  <c r="D351" i="144"/>
  <c r="D479" i="150"/>
  <c r="D746" i="152"/>
  <c r="D353" i="156"/>
  <c r="D190" i="160"/>
  <c r="D317" i="146"/>
  <c r="D623" i="142"/>
  <c r="D906" i="150"/>
  <c r="D995" i="160"/>
  <c r="D947" i="160"/>
  <c r="D852" i="156"/>
  <c r="D302" i="144"/>
  <c r="D945" i="158"/>
  <c r="D402" i="150"/>
  <c r="D226" i="152"/>
  <c r="D182" i="162"/>
  <c r="D725" i="129"/>
  <c r="A8" i="152" l="1"/>
  <c r="B8" i="152"/>
  <c r="C38" i="152"/>
  <c r="C9" i="152"/>
  <c r="C1000" i="129"/>
  <c r="B8" i="160"/>
  <c r="C9" i="160"/>
  <c r="A8" i="160"/>
  <c r="C38" i="160"/>
  <c r="A8" i="148"/>
  <c r="C38" i="148"/>
  <c r="C9" i="148"/>
  <c r="B8" i="148"/>
  <c r="C1000" i="146"/>
  <c r="C1000" i="150"/>
  <c r="C1000" i="144"/>
  <c r="C1000" i="148"/>
  <c r="C1000" i="156"/>
  <c r="A8" i="156"/>
  <c r="C9" i="156"/>
  <c r="B8" i="156"/>
  <c r="C38" i="156"/>
  <c r="C1000" i="162"/>
  <c r="A8" i="142"/>
  <c r="B8" i="142"/>
  <c r="C38" i="142"/>
  <c r="C9" i="142"/>
  <c r="A8" i="129"/>
  <c r="C9" i="129"/>
  <c r="B8" i="129"/>
  <c r="C38" i="129"/>
  <c r="B8" i="154"/>
  <c r="A8" i="154"/>
  <c r="C38" i="154"/>
  <c r="C9" i="154"/>
  <c r="C1000" i="154"/>
  <c r="B8" i="150"/>
  <c r="A8" i="150"/>
  <c r="C38" i="150"/>
  <c r="C9" i="150"/>
  <c r="C1000" i="152"/>
  <c r="B8" i="144"/>
  <c r="A8" i="144"/>
  <c r="C38" i="144"/>
  <c r="C9" i="144"/>
  <c r="C1000" i="142"/>
  <c r="C1000" i="160"/>
  <c r="B8" i="158"/>
  <c r="A8" i="158"/>
  <c r="C38" i="158"/>
  <c r="C9" i="158"/>
  <c r="C1000" i="158"/>
  <c r="C9" i="162"/>
  <c r="A8" i="162"/>
  <c r="C38" i="162"/>
  <c r="B8" i="162"/>
  <c r="B8" i="146"/>
  <c r="A8" i="146"/>
  <c r="C38" i="146"/>
  <c r="C9" i="146"/>
  <c r="B38" i="129" l="1"/>
  <c r="C39" i="129"/>
  <c r="A38" i="129"/>
  <c r="C68" i="129"/>
  <c r="A9" i="144"/>
  <c r="C10" i="144"/>
  <c r="A9" i="129"/>
  <c r="C10" i="129"/>
  <c r="A9" i="148"/>
  <c r="C10" i="148"/>
  <c r="C10" i="142"/>
  <c r="A9" i="142"/>
  <c r="B38" i="148"/>
  <c r="A38" i="148"/>
  <c r="C39" i="148"/>
  <c r="C68" i="148"/>
  <c r="C10" i="146"/>
  <c r="A9" i="146"/>
  <c r="A38" i="144"/>
  <c r="C39" i="144"/>
  <c r="B38" i="144"/>
  <c r="C68" i="144"/>
  <c r="B38" i="146"/>
  <c r="C39" i="146"/>
  <c r="A38" i="146"/>
  <c r="C68" i="146"/>
  <c r="C68" i="142"/>
  <c r="B38" i="142"/>
  <c r="A38" i="142"/>
  <c r="C39" i="142"/>
  <c r="C39" i="160"/>
  <c r="B38" i="160"/>
  <c r="C68" i="160"/>
  <c r="A38" i="160"/>
  <c r="C10" i="160"/>
  <c r="A9" i="160"/>
  <c r="C39" i="156"/>
  <c r="C68" i="156"/>
  <c r="B38" i="156"/>
  <c r="A38" i="156"/>
  <c r="C39" i="152"/>
  <c r="C68" i="152"/>
  <c r="B38" i="152"/>
  <c r="A38" i="152"/>
  <c r="C10" i="156"/>
  <c r="A9" i="156"/>
  <c r="C10" i="152"/>
  <c r="A9" i="152"/>
  <c r="A9" i="158"/>
  <c r="C10" i="158"/>
  <c r="A9" i="154"/>
  <c r="C10" i="154"/>
  <c r="C39" i="158"/>
  <c r="B38" i="158"/>
  <c r="C68" i="158"/>
  <c r="A38" i="158"/>
  <c r="C39" i="154"/>
  <c r="B38" i="154"/>
  <c r="A38" i="154"/>
  <c r="C68" i="154"/>
  <c r="A9" i="150"/>
  <c r="C10" i="150"/>
  <c r="A38" i="162"/>
  <c r="B38" i="162"/>
  <c r="C39" i="162"/>
  <c r="C68" i="162"/>
  <c r="A38" i="150"/>
  <c r="C39" i="150"/>
  <c r="C68" i="150"/>
  <c r="B38" i="150"/>
  <c r="A9" i="162"/>
  <c r="C10" i="162"/>
  <c r="C69" i="148" l="1"/>
  <c r="C98" i="148"/>
  <c r="B68" i="148"/>
  <c r="A68" i="148"/>
  <c r="A39" i="160"/>
  <c r="C40" i="160"/>
  <c r="C40" i="148"/>
  <c r="A39" i="148"/>
  <c r="C40" i="142"/>
  <c r="A39" i="142"/>
  <c r="A10" i="150"/>
  <c r="C11" i="150"/>
  <c r="A10" i="142"/>
  <c r="C11" i="142"/>
  <c r="C11" i="156"/>
  <c r="A10" i="156"/>
  <c r="C40" i="152"/>
  <c r="A39" i="152"/>
  <c r="A68" i="154"/>
  <c r="B68" i="154"/>
  <c r="C69" i="154"/>
  <c r="C98" i="154"/>
  <c r="C98" i="142"/>
  <c r="A68" i="142"/>
  <c r="C69" i="142"/>
  <c r="B68" i="142"/>
  <c r="C69" i="152"/>
  <c r="A68" i="152"/>
  <c r="C98" i="152"/>
  <c r="B68" i="152"/>
  <c r="B68" i="146"/>
  <c r="A68" i="146"/>
  <c r="C69" i="146"/>
  <c r="C98" i="146"/>
  <c r="C40" i="146"/>
  <c r="A39" i="146"/>
  <c r="C40" i="156"/>
  <c r="A39" i="156"/>
  <c r="A39" i="154"/>
  <c r="C40" i="154"/>
  <c r="C11" i="162"/>
  <c r="A10" i="162"/>
  <c r="A10" i="152"/>
  <c r="C11" i="152"/>
  <c r="C11" i="148"/>
  <c r="A10" i="148"/>
  <c r="C11" i="129"/>
  <c r="A10" i="129"/>
  <c r="C40" i="150"/>
  <c r="A39" i="150"/>
  <c r="C11" i="154"/>
  <c r="A10" i="154"/>
  <c r="A39" i="144"/>
  <c r="C40" i="144"/>
  <c r="C98" i="129"/>
  <c r="B68" i="129"/>
  <c r="A68" i="129"/>
  <c r="C69" i="129"/>
  <c r="C11" i="160"/>
  <c r="A10" i="160"/>
  <c r="B68" i="158"/>
  <c r="C69" i="158"/>
  <c r="A68" i="158"/>
  <c r="C98" i="158"/>
  <c r="B68" i="156"/>
  <c r="A68" i="156"/>
  <c r="C69" i="156"/>
  <c r="C98" i="156"/>
  <c r="C69" i="144"/>
  <c r="B68" i="144"/>
  <c r="A68" i="144"/>
  <c r="C98" i="144"/>
  <c r="A10" i="144"/>
  <c r="C11" i="144"/>
  <c r="C69" i="150"/>
  <c r="B68" i="150"/>
  <c r="C98" i="150"/>
  <c r="A68" i="150"/>
  <c r="A39" i="158"/>
  <c r="C40" i="158"/>
  <c r="C69" i="162"/>
  <c r="A68" i="162"/>
  <c r="C98" i="162"/>
  <c r="B68" i="162"/>
  <c r="A10" i="158"/>
  <c r="C11" i="158"/>
  <c r="A39" i="129"/>
  <c r="C40" i="129"/>
  <c r="A39" i="162"/>
  <c r="C40" i="162"/>
  <c r="C98" i="160"/>
  <c r="A68" i="160"/>
  <c r="C69" i="160"/>
  <c r="B68" i="160"/>
  <c r="A10" i="146"/>
  <c r="C11" i="146"/>
  <c r="A98" i="162" l="1"/>
  <c r="C99" i="162"/>
  <c r="C128" i="162"/>
  <c r="B98" i="162"/>
  <c r="C12" i="146"/>
  <c r="A11" i="146"/>
  <c r="A40" i="158"/>
  <c r="C41" i="158"/>
  <c r="C128" i="158"/>
  <c r="B98" i="158"/>
  <c r="A98" i="158"/>
  <c r="C99" i="158"/>
  <c r="A69" i="156"/>
  <c r="C70" i="156"/>
  <c r="A11" i="129"/>
  <c r="C12" i="129"/>
  <c r="A11" i="156"/>
  <c r="C12" i="156"/>
  <c r="A11" i="142"/>
  <c r="C12" i="142"/>
  <c r="A69" i="158"/>
  <c r="C70" i="158"/>
  <c r="C99" i="150"/>
  <c r="A98" i="150"/>
  <c r="C128" i="150"/>
  <c r="B98" i="150"/>
  <c r="A11" i="148"/>
  <c r="C12" i="148"/>
  <c r="A98" i="152"/>
  <c r="C128" i="152"/>
  <c r="C99" i="152"/>
  <c r="B98" i="152"/>
  <c r="C70" i="160"/>
  <c r="A69" i="160"/>
  <c r="C12" i="152"/>
  <c r="A11" i="152"/>
  <c r="A11" i="150"/>
  <c r="C12" i="150"/>
  <c r="C70" i="152"/>
  <c r="A69" i="152"/>
  <c r="C12" i="160"/>
  <c r="A11" i="160"/>
  <c r="A11" i="162"/>
  <c r="C12" i="162"/>
  <c r="C70" i="142"/>
  <c r="A69" i="142"/>
  <c r="A40" i="142"/>
  <c r="C41" i="142"/>
  <c r="B98" i="144"/>
  <c r="A98" i="144"/>
  <c r="C128" i="144"/>
  <c r="C99" i="144"/>
  <c r="A40" i="154"/>
  <c r="C41" i="154"/>
  <c r="A98" i="129"/>
  <c r="B98" i="129"/>
  <c r="C128" i="129"/>
  <c r="C99" i="129"/>
  <c r="B98" i="142"/>
  <c r="A98" i="142"/>
  <c r="C128" i="142"/>
  <c r="C99" i="142"/>
  <c r="A40" i="148"/>
  <c r="C41" i="148"/>
  <c r="C41" i="144"/>
  <c r="A40" i="144"/>
  <c r="B98" i="154"/>
  <c r="C99" i="154"/>
  <c r="C128" i="154"/>
  <c r="A98" i="154"/>
  <c r="C41" i="160"/>
  <c r="A40" i="160"/>
  <c r="C70" i="144"/>
  <c r="A69" i="144"/>
  <c r="A40" i="156"/>
  <c r="C41" i="156"/>
  <c r="A69" i="154"/>
  <c r="C70" i="154"/>
  <c r="A69" i="150"/>
  <c r="C70" i="150"/>
  <c r="A69" i="129"/>
  <c r="C70" i="129"/>
  <c r="B98" i="156"/>
  <c r="A98" i="156"/>
  <c r="C99" i="156"/>
  <c r="C128" i="156"/>
  <c r="C41" i="162"/>
  <c r="A40" i="162"/>
  <c r="A98" i="160"/>
  <c r="C128" i="160"/>
  <c r="B98" i="160"/>
  <c r="C99" i="160"/>
  <c r="C12" i="144"/>
  <c r="A11" i="144"/>
  <c r="A40" i="129"/>
  <c r="C41" i="129"/>
  <c r="A40" i="146"/>
  <c r="C41" i="146"/>
  <c r="A11" i="158"/>
  <c r="C12" i="158"/>
  <c r="A11" i="154"/>
  <c r="C12" i="154"/>
  <c r="A98" i="146"/>
  <c r="C128" i="146"/>
  <c r="C99" i="146"/>
  <c r="B98" i="146"/>
  <c r="C128" i="148"/>
  <c r="C99" i="148"/>
  <c r="A98" i="148"/>
  <c r="B98" i="148"/>
  <c r="A69" i="162"/>
  <c r="C70" i="162"/>
  <c r="C41" i="150"/>
  <c r="A40" i="150"/>
  <c r="A69" i="146"/>
  <c r="C70" i="146"/>
  <c r="C41" i="152"/>
  <c r="A40" i="152"/>
  <c r="C70" i="148"/>
  <c r="A69" i="148"/>
  <c r="C218" i="146" l="1"/>
  <c r="A128" i="146"/>
  <c r="C129" i="146"/>
  <c r="C158" i="146"/>
  <c r="B128" i="146"/>
  <c r="C42" i="162"/>
  <c r="A41" i="162"/>
  <c r="A70" i="162"/>
  <c r="C71" i="162"/>
  <c r="A41" i="142"/>
  <c r="C42" i="142"/>
  <c r="A12" i="129"/>
  <c r="C13" i="129"/>
  <c r="A12" i="158"/>
  <c r="C13" i="158"/>
  <c r="A70" i="150"/>
  <c r="C71" i="150"/>
  <c r="A99" i="152"/>
  <c r="C100" i="152"/>
  <c r="A41" i="129"/>
  <c r="C42" i="129"/>
  <c r="A41" i="148"/>
  <c r="C42" i="148"/>
  <c r="A70" i="154"/>
  <c r="C71" i="154"/>
  <c r="A99" i="142"/>
  <c r="C100" i="142"/>
  <c r="C129" i="152"/>
  <c r="C218" i="152"/>
  <c r="B128" i="152"/>
  <c r="C158" i="152"/>
  <c r="A128" i="152"/>
  <c r="A70" i="156"/>
  <c r="C71" i="156"/>
  <c r="A70" i="148"/>
  <c r="C71" i="148"/>
  <c r="A12" i="144"/>
  <c r="C13" i="144"/>
  <c r="A128" i="142"/>
  <c r="C218" i="142"/>
  <c r="C129" i="142"/>
  <c r="B128" i="142"/>
  <c r="C158" i="142"/>
  <c r="C42" i="156"/>
  <c r="A41" i="156"/>
  <c r="C13" i="162"/>
  <c r="A12" i="162"/>
  <c r="A12" i="148"/>
  <c r="C13" i="148"/>
  <c r="C100" i="158"/>
  <c r="A99" i="158"/>
  <c r="A70" i="142"/>
  <c r="C71" i="142"/>
  <c r="C100" i="148"/>
  <c r="A99" i="148"/>
  <c r="A99" i="160"/>
  <c r="C100" i="160"/>
  <c r="B128" i="148"/>
  <c r="A128" i="148"/>
  <c r="C158" i="148"/>
  <c r="C218" i="148"/>
  <c r="C129" i="148"/>
  <c r="C100" i="129"/>
  <c r="A99" i="129"/>
  <c r="A128" i="160"/>
  <c r="C218" i="160"/>
  <c r="C129" i="160"/>
  <c r="C158" i="160"/>
  <c r="B128" i="160"/>
  <c r="A99" i="146"/>
  <c r="C100" i="146"/>
  <c r="C71" i="144"/>
  <c r="A70" i="144"/>
  <c r="C218" i="129"/>
  <c r="C129" i="129"/>
  <c r="A128" i="129"/>
  <c r="C158" i="129"/>
  <c r="B128" i="129"/>
  <c r="A12" i="160"/>
  <c r="C13" i="160"/>
  <c r="A128" i="150"/>
  <c r="C129" i="150"/>
  <c r="B128" i="150"/>
  <c r="C218" i="150"/>
  <c r="C158" i="150"/>
  <c r="C218" i="158"/>
  <c r="A128" i="158"/>
  <c r="C129" i="158"/>
  <c r="B128" i="158"/>
  <c r="C158" i="158"/>
  <c r="C42" i="158"/>
  <c r="A41" i="158"/>
  <c r="A41" i="160"/>
  <c r="C42" i="160"/>
  <c r="C71" i="152"/>
  <c r="A70" i="152"/>
  <c r="A99" i="150"/>
  <c r="C100" i="150"/>
  <c r="C13" i="154"/>
  <c r="A12" i="154"/>
  <c r="A41" i="154"/>
  <c r="C42" i="154"/>
  <c r="C13" i="150"/>
  <c r="A12" i="150"/>
  <c r="A70" i="158"/>
  <c r="C71" i="158"/>
  <c r="C158" i="156"/>
  <c r="A128" i="156"/>
  <c r="B128" i="156"/>
  <c r="C218" i="156"/>
  <c r="C129" i="156"/>
  <c r="A41" i="152"/>
  <c r="C42" i="152"/>
  <c r="A99" i="156"/>
  <c r="C100" i="156"/>
  <c r="B128" i="154"/>
  <c r="C218" i="154"/>
  <c r="C129" i="154"/>
  <c r="C158" i="154"/>
  <c r="A128" i="154"/>
  <c r="C13" i="146"/>
  <c r="A12" i="146"/>
  <c r="C129" i="144"/>
  <c r="C158" i="144"/>
  <c r="A128" i="144"/>
  <c r="B128" i="144"/>
  <c r="C218" i="144"/>
  <c r="A12" i="152"/>
  <c r="C13" i="152"/>
  <c r="B128" i="162"/>
  <c r="A128" i="162"/>
  <c r="C218" i="162"/>
  <c r="C158" i="162"/>
  <c r="C129" i="162"/>
  <c r="A99" i="154"/>
  <c r="C100" i="154"/>
  <c r="A99" i="144"/>
  <c r="C100" i="144"/>
  <c r="C71" i="146"/>
  <c r="A70" i="146"/>
  <c r="A12" i="142"/>
  <c r="C13" i="142"/>
  <c r="C42" i="146"/>
  <c r="A41" i="146"/>
  <c r="C71" i="129"/>
  <c r="A70" i="129"/>
  <c r="A12" i="156"/>
  <c r="C13" i="156"/>
  <c r="C100" i="162"/>
  <c r="A99" i="162"/>
  <c r="A41" i="150"/>
  <c r="C42" i="150"/>
  <c r="C42" i="144"/>
  <c r="A41" i="144"/>
  <c r="A70" i="160"/>
  <c r="C71" i="160"/>
  <c r="A42" i="144" l="1"/>
  <c r="C43" i="144"/>
  <c r="C14" i="146"/>
  <c r="A13" i="146"/>
  <c r="C101" i="160"/>
  <c r="A100" i="160"/>
  <c r="C43" i="150"/>
  <c r="A42" i="150"/>
  <c r="C101" i="154"/>
  <c r="A100" i="154"/>
  <c r="C130" i="158"/>
  <c r="A129" i="158"/>
  <c r="A129" i="162"/>
  <c r="C130" i="162"/>
  <c r="C130" i="154"/>
  <c r="A129" i="154"/>
  <c r="A13" i="160"/>
  <c r="C14" i="160"/>
  <c r="C72" i="144"/>
  <c r="A71" i="144"/>
  <c r="A13" i="150"/>
  <c r="C14" i="150"/>
  <c r="A100" i="146"/>
  <c r="C101" i="146"/>
  <c r="A42" i="146"/>
  <c r="C43" i="146"/>
  <c r="C219" i="144"/>
  <c r="A218" i="144"/>
  <c r="B218" i="144"/>
  <c r="C248" i="144"/>
  <c r="C130" i="156"/>
  <c r="A129" i="156"/>
  <c r="A71" i="152"/>
  <c r="C72" i="152"/>
  <c r="C101" i="129"/>
  <c r="A100" i="129"/>
  <c r="B158" i="152"/>
  <c r="A158" i="152"/>
  <c r="C159" i="152"/>
  <c r="C188" i="152"/>
  <c r="A13" i="158"/>
  <c r="C14" i="158"/>
  <c r="C130" i="148"/>
  <c r="A129" i="148"/>
  <c r="C14" i="162"/>
  <c r="A13" i="162"/>
  <c r="A158" i="129"/>
  <c r="B158" i="129"/>
  <c r="C188" i="129"/>
  <c r="C159" i="129"/>
  <c r="B218" i="148"/>
  <c r="C248" i="148"/>
  <c r="A218" i="148"/>
  <c r="C219" i="148"/>
  <c r="B218" i="152"/>
  <c r="A218" i="152"/>
  <c r="C248" i="152"/>
  <c r="C219" i="152"/>
  <c r="C14" i="129"/>
  <c r="A13" i="129"/>
  <c r="C159" i="148"/>
  <c r="C188" i="148"/>
  <c r="B158" i="148"/>
  <c r="A158" i="148"/>
  <c r="A129" i="152"/>
  <c r="C130" i="152"/>
  <c r="C14" i="142"/>
  <c r="A13" i="142"/>
  <c r="A71" i="160"/>
  <c r="C72" i="160"/>
  <c r="B158" i="144"/>
  <c r="C159" i="144"/>
  <c r="A158" i="144"/>
  <c r="C188" i="144"/>
  <c r="C72" i="146"/>
  <c r="A71" i="146"/>
  <c r="C130" i="144"/>
  <c r="A129" i="144"/>
  <c r="C188" i="156"/>
  <c r="B158" i="156"/>
  <c r="A158" i="156"/>
  <c r="C159" i="156"/>
  <c r="A42" i="158"/>
  <c r="C43" i="158"/>
  <c r="A129" i="129"/>
  <c r="C130" i="129"/>
  <c r="C159" i="142"/>
  <c r="C188" i="142"/>
  <c r="B158" i="142"/>
  <c r="A158" i="142"/>
  <c r="A100" i="142"/>
  <c r="C101" i="142"/>
  <c r="A42" i="142"/>
  <c r="C43" i="142"/>
  <c r="C43" i="156"/>
  <c r="A42" i="156"/>
  <c r="A100" i="144"/>
  <c r="C101" i="144"/>
  <c r="C72" i="158"/>
  <c r="A71" i="158"/>
  <c r="B158" i="158"/>
  <c r="C159" i="158"/>
  <c r="C188" i="158"/>
  <c r="A158" i="158"/>
  <c r="C219" i="129"/>
  <c r="C248" i="129"/>
  <c r="A218" i="129"/>
  <c r="B218" i="129"/>
  <c r="C130" i="142"/>
  <c r="A129" i="142"/>
  <c r="A71" i="154"/>
  <c r="C72" i="154"/>
  <c r="A71" i="162"/>
  <c r="C72" i="162"/>
  <c r="A218" i="142"/>
  <c r="C219" i="142"/>
  <c r="B218" i="142"/>
  <c r="C248" i="142"/>
  <c r="C43" i="148"/>
  <c r="A42" i="148"/>
  <c r="C248" i="158"/>
  <c r="A218" i="158"/>
  <c r="B218" i="158"/>
  <c r="C219" i="158"/>
  <c r="A100" i="148"/>
  <c r="C101" i="148"/>
  <c r="C43" i="162"/>
  <c r="A42" i="162"/>
  <c r="C188" i="154"/>
  <c r="B158" i="154"/>
  <c r="A158" i="154"/>
  <c r="C159" i="154"/>
  <c r="A13" i="144"/>
  <c r="C14" i="144"/>
  <c r="A100" i="162"/>
  <c r="C101" i="162"/>
  <c r="C159" i="162"/>
  <c r="A158" i="162"/>
  <c r="B158" i="162"/>
  <c r="C188" i="162"/>
  <c r="B218" i="154"/>
  <c r="A218" i="154"/>
  <c r="C248" i="154"/>
  <c r="C219" i="154"/>
  <c r="C188" i="150"/>
  <c r="A158" i="150"/>
  <c r="B158" i="150"/>
  <c r="C159" i="150"/>
  <c r="A71" i="142"/>
  <c r="C72" i="142"/>
  <c r="A42" i="129"/>
  <c r="C43" i="129"/>
  <c r="B218" i="156"/>
  <c r="A218" i="156"/>
  <c r="C219" i="156"/>
  <c r="C248" i="156"/>
  <c r="A42" i="160"/>
  <c r="C43" i="160"/>
  <c r="A42" i="154"/>
  <c r="C43" i="154"/>
  <c r="C72" i="148"/>
  <c r="A71" i="148"/>
  <c r="C159" i="146"/>
  <c r="A158" i="146"/>
  <c r="B158" i="146"/>
  <c r="C188" i="146"/>
  <c r="C219" i="162"/>
  <c r="C248" i="162"/>
  <c r="A218" i="162"/>
  <c r="B218" i="162"/>
  <c r="C248" i="150"/>
  <c r="C219" i="150"/>
  <c r="A218" i="150"/>
  <c r="B218" i="150"/>
  <c r="C14" i="154"/>
  <c r="A13" i="154"/>
  <c r="A129" i="160"/>
  <c r="C130" i="160"/>
  <c r="A100" i="152"/>
  <c r="C101" i="152"/>
  <c r="C130" i="146"/>
  <c r="A129" i="146"/>
  <c r="C159" i="160"/>
  <c r="B158" i="160"/>
  <c r="C188" i="160"/>
  <c r="A158" i="160"/>
  <c r="C101" i="156"/>
  <c r="A100" i="156"/>
  <c r="C101" i="150"/>
  <c r="A100" i="150"/>
  <c r="A129" i="150"/>
  <c r="C130" i="150"/>
  <c r="C219" i="160"/>
  <c r="A218" i="160"/>
  <c r="B218" i="160"/>
  <c r="C248" i="160"/>
  <c r="A100" i="158"/>
  <c r="C101" i="158"/>
  <c r="C14" i="156"/>
  <c r="A13" i="156"/>
  <c r="C72" i="156"/>
  <c r="A71" i="156"/>
  <c r="A71" i="129"/>
  <c r="C72" i="129"/>
  <c r="A13" i="152"/>
  <c r="C14" i="152"/>
  <c r="C43" i="152"/>
  <c r="A42" i="152"/>
  <c r="A13" i="148"/>
  <c r="C14" i="148"/>
  <c r="A71" i="150"/>
  <c r="C72" i="150"/>
  <c r="C219" i="146"/>
  <c r="A218" i="146"/>
  <c r="B218" i="146"/>
  <c r="C248" i="146"/>
  <c r="C73" i="154" l="1"/>
  <c r="A72" i="154"/>
  <c r="A188" i="150"/>
  <c r="C189" i="150"/>
  <c r="B188" i="150"/>
  <c r="A130" i="150"/>
  <c r="C131" i="150"/>
  <c r="C44" i="154"/>
  <c r="A43" i="154"/>
  <c r="A14" i="154"/>
  <c r="C15" i="154"/>
  <c r="A248" i="154"/>
  <c r="C278" i="154"/>
  <c r="B248" i="154"/>
  <c r="C249" i="154"/>
  <c r="A43" i="162"/>
  <c r="C44" i="162"/>
  <c r="C44" i="156"/>
  <c r="A43" i="156"/>
  <c r="A188" i="156"/>
  <c r="B188" i="156"/>
  <c r="C189" i="156"/>
  <c r="C131" i="156"/>
  <c r="A130" i="156"/>
  <c r="C131" i="154"/>
  <c r="A130" i="154"/>
  <c r="A72" i="148"/>
  <c r="C73" i="148"/>
  <c r="A43" i="160"/>
  <c r="C44" i="160"/>
  <c r="C102" i="148"/>
  <c r="A101" i="148"/>
  <c r="C44" i="142"/>
  <c r="A43" i="142"/>
  <c r="C189" i="148"/>
  <c r="B188" i="148"/>
  <c r="A188" i="148"/>
  <c r="B248" i="144"/>
  <c r="C249" i="144"/>
  <c r="C278" i="144"/>
  <c r="A248" i="144"/>
  <c r="A130" i="162"/>
  <c r="C131" i="162"/>
  <c r="C220" i="160"/>
  <c r="A219" i="160"/>
  <c r="C220" i="154"/>
  <c r="A219" i="154"/>
  <c r="A14" i="152"/>
  <c r="C15" i="152"/>
  <c r="A130" i="142"/>
  <c r="C131" i="142"/>
  <c r="A130" i="144"/>
  <c r="C131" i="144"/>
  <c r="C160" i="148"/>
  <c r="A159" i="148"/>
  <c r="A14" i="162"/>
  <c r="C15" i="162"/>
  <c r="A43" i="152"/>
  <c r="C44" i="152"/>
  <c r="C102" i="150"/>
  <c r="A101" i="150"/>
  <c r="A72" i="129"/>
  <c r="C73" i="129"/>
  <c r="A219" i="150"/>
  <c r="C220" i="150"/>
  <c r="C278" i="156"/>
  <c r="C249" i="156"/>
  <c r="B248" i="156"/>
  <c r="A248" i="156"/>
  <c r="B188" i="162"/>
  <c r="C189" i="162"/>
  <c r="A188" i="162"/>
  <c r="C220" i="158"/>
  <c r="A219" i="158"/>
  <c r="A101" i="142"/>
  <c r="C102" i="142"/>
  <c r="C102" i="156"/>
  <c r="A101" i="156"/>
  <c r="C249" i="150"/>
  <c r="B248" i="150"/>
  <c r="A248" i="150"/>
  <c r="C278" i="150"/>
  <c r="C220" i="156"/>
  <c r="A219" i="156"/>
  <c r="A72" i="146"/>
  <c r="C73" i="146"/>
  <c r="C15" i="129"/>
  <c r="A14" i="129"/>
  <c r="A130" i="148"/>
  <c r="C131" i="148"/>
  <c r="A219" i="144"/>
  <c r="C220" i="144"/>
  <c r="C131" i="158"/>
  <c r="A130" i="158"/>
  <c r="A248" i="129"/>
  <c r="C249" i="129"/>
  <c r="C278" i="129"/>
  <c r="B248" i="129"/>
  <c r="A188" i="144"/>
  <c r="B188" i="144"/>
  <c r="C189" i="144"/>
  <c r="A219" i="152"/>
  <c r="C220" i="152"/>
  <c r="A14" i="158"/>
  <c r="C15" i="158"/>
  <c r="A43" i="146"/>
  <c r="C44" i="146"/>
  <c r="C189" i="160"/>
  <c r="A188" i="160"/>
  <c r="B188" i="160"/>
  <c r="C160" i="162"/>
  <c r="A159" i="162"/>
  <c r="C278" i="158"/>
  <c r="B248" i="158"/>
  <c r="C249" i="158"/>
  <c r="A248" i="158"/>
  <c r="A219" i="129"/>
  <c r="C220" i="129"/>
  <c r="C249" i="152"/>
  <c r="C278" i="152"/>
  <c r="A248" i="152"/>
  <c r="B248" i="152"/>
  <c r="C102" i="154"/>
  <c r="A101" i="154"/>
  <c r="C249" i="146"/>
  <c r="A248" i="146"/>
  <c r="B248" i="146"/>
  <c r="C278" i="146"/>
  <c r="A248" i="162"/>
  <c r="C249" i="162"/>
  <c r="C278" i="162"/>
  <c r="B248" i="162"/>
  <c r="C44" i="129"/>
  <c r="A43" i="129"/>
  <c r="C102" i="162"/>
  <c r="A101" i="162"/>
  <c r="A188" i="142"/>
  <c r="C189" i="142"/>
  <c r="B188" i="142"/>
  <c r="A159" i="144"/>
  <c r="C160" i="144"/>
  <c r="C189" i="152"/>
  <c r="A188" i="152"/>
  <c r="B188" i="152"/>
  <c r="A101" i="146"/>
  <c r="C102" i="146"/>
  <c r="A72" i="156"/>
  <c r="C73" i="156"/>
  <c r="A14" i="156"/>
  <c r="C15" i="156"/>
  <c r="A219" i="162"/>
  <c r="C220" i="162"/>
  <c r="C160" i="142"/>
  <c r="A159" i="142"/>
  <c r="A159" i="152"/>
  <c r="C160" i="152"/>
  <c r="A43" i="150"/>
  <c r="C44" i="150"/>
  <c r="A159" i="160"/>
  <c r="C160" i="160"/>
  <c r="A43" i="148"/>
  <c r="C44" i="148"/>
  <c r="C189" i="158"/>
  <c r="B188" i="158"/>
  <c r="A188" i="158"/>
  <c r="A101" i="158"/>
  <c r="C102" i="158"/>
  <c r="C189" i="146"/>
  <c r="B188" i="146"/>
  <c r="A188" i="146"/>
  <c r="C73" i="142"/>
  <c r="A72" i="142"/>
  <c r="C15" i="144"/>
  <c r="A14" i="144"/>
  <c r="A248" i="142"/>
  <c r="C278" i="142"/>
  <c r="C249" i="142"/>
  <c r="B248" i="142"/>
  <c r="C160" i="158"/>
  <c r="A159" i="158"/>
  <c r="C131" i="129"/>
  <c r="A130" i="129"/>
  <c r="A72" i="160"/>
  <c r="C73" i="160"/>
  <c r="A219" i="148"/>
  <c r="C220" i="148"/>
  <c r="A14" i="150"/>
  <c r="C15" i="150"/>
  <c r="C102" i="160"/>
  <c r="A101" i="160"/>
  <c r="A130" i="146"/>
  <c r="C131" i="146"/>
  <c r="C249" i="160"/>
  <c r="B248" i="160"/>
  <c r="A248" i="160"/>
  <c r="C278" i="160"/>
  <c r="A101" i="152"/>
  <c r="C102" i="152"/>
  <c r="A159" i="150"/>
  <c r="C160" i="150"/>
  <c r="A159" i="154"/>
  <c r="C160" i="154"/>
  <c r="A219" i="142"/>
  <c r="C220" i="142"/>
  <c r="A43" i="158"/>
  <c r="C44" i="158"/>
  <c r="B248" i="148"/>
  <c r="C278" i="148"/>
  <c r="C249" i="148"/>
  <c r="A248" i="148"/>
  <c r="A72" i="150"/>
  <c r="C73" i="150"/>
  <c r="A159" i="146"/>
  <c r="C160" i="146"/>
  <c r="C73" i="158"/>
  <c r="A72" i="158"/>
  <c r="C15" i="142"/>
  <c r="A14" i="142"/>
  <c r="A101" i="129"/>
  <c r="C102" i="129"/>
  <c r="A72" i="144"/>
  <c r="C73" i="144"/>
  <c r="A14" i="146"/>
  <c r="C15" i="146"/>
  <c r="C220" i="146"/>
  <c r="A219" i="146"/>
  <c r="C15" i="148"/>
  <c r="A14" i="148"/>
  <c r="A130" i="160"/>
  <c r="C131" i="160"/>
  <c r="A72" i="162"/>
  <c r="C73" i="162"/>
  <c r="A101" i="144"/>
  <c r="C102" i="144"/>
  <c r="A159" i="156"/>
  <c r="C160" i="156"/>
  <c r="A130" i="152"/>
  <c r="C131" i="152"/>
  <c r="A159" i="129"/>
  <c r="C160" i="129"/>
  <c r="C73" i="152"/>
  <c r="A72" i="152"/>
  <c r="C15" i="160"/>
  <c r="A14" i="160"/>
  <c r="C44" i="144"/>
  <c r="A43" i="144"/>
  <c r="C189" i="154"/>
  <c r="A188" i="154"/>
  <c r="B188" i="154"/>
  <c r="A188" i="129"/>
  <c r="B188" i="129"/>
  <c r="C189" i="129"/>
  <c r="C190" i="146" l="1"/>
  <c r="A189" i="146"/>
  <c r="C161" i="129"/>
  <c r="A160" i="129"/>
  <c r="B278" i="148"/>
  <c r="C279" i="148"/>
  <c r="A278" i="148"/>
  <c r="C308" i="148"/>
  <c r="A131" i="146"/>
  <c r="C132" i="146"/>
  <c r="C308" i="142"/>
  <c r="B278" i="142"/>
  <c r="C279" i="142"/>
  <c r="A278" i="142"/>
  <c r="C161" i="160"/>
  <c r="A160" i="160"/>
  <c r="B278" i="146"/>
  <c r="C308" i="146"/>
  <c r="C279" i="146"/>
  <c r="A278" i="146"/>
  <c r="C250" i="129"/>
  <c r="A249" i="129"/>
  <c r="C103" i="160"/>
  <c r="A102" i="160"/>
  <c r="C74" i="162"/>
  <c r="A73" i="162"/>
  <c r="A15" i="146"/>
  <c r="C16" i="146"/>
  <c r="C161" i="162"/>
  <c r="A160" i="162"/>
  <c r="C250" i="150"/>
  <c r="A249" i="150"/>
  <c r="C74" i="129"/>
  <c r="A73" i="129"/>
  <c r="A102" i="148"/>
  <c r="C103" i="148"/>
  <c r="A249" i="154"/>
  <c r="C250" i="154"/>
  <c r="A131" i="152"/>
  <c r="C132" i="152"/>
  <c r="C74" i="144"/>
  <c r="A73" i="144"/>
  <c r="C45" i="158"/>
  <c r="A44" i="158"/>
  <c r="A44" i="150"/>
  <c r="C45" i="150"/>
  <c r="A189" i="152"/>
  <c r="C190" i="152"/>
  <c r="C221" i="154"/>
  <c r="A220" i="154"/>
  <c r="A44" i="160"/>
  <c r="C45" i="160"/>
  <c r="C250" i="146"/>
  <c r="A249" i="146"/>
  <c r="C132" i="158"/>
  <c r="A131" i="158"/>
  <c r="A102" i="156"/>
  <c r="C103" i="156"/>
  <c r="C279" i="154"/>
  <c r="A278" i="154"/>
  <c r="B278" i="154"/>
  <c r="C308" i="154"/>
  <c r="C16" i="144"/>
  <c r="A15" i="144"/>
  <c r="A160" i="144"/>
  <c r="C161" i="144"/>
  <c r="C190" i="129"/>
  <c r="A189" i="129"/>
  <c r="A160" i="156"/>
  <c r="C161" i="156"/>
  <c r="C103" i="129"/>
  <c r="A102" i="129"/>
  <c r="C221" i="142"/>
  <c r="A220" i="142"/>
  <c r="A15" i="150"/>
  <c r="C16" i="150"/>
  <c r="C161" i="152"/>
  <c r="A160" i="152"/>
  <c r="C190" i="160"/>
  <c r="A189" i="160"/>
  <c r="A220" i="144"/>
  <c r="C221" i="144"/>
  <c r="C103" i="142"/>
  <c r="A102" i="142"/>
  <c r="C103" i="150"/>
  <c r="A102" i="150"/>
  <c r="A220" i="160"/>
  <c r="C221" i="160"/>
  <c r="C74" i="148"/>
  <c r="A73" i="148"/>
  <c r="C74" i="142"/>
  <c r="A73" i="142"/>
  <c r="A102" i="154"/>
  <c r="C103" i="154"/>
  <c r="A44" i="146"/>
  <c r="C45" i="146"/>
  <c r="A44" i="152"/>
  <c r="C45" i="152"/>
  <c r="C132" i="162"/>
  <c r="A131" i="162"/>
  <c r="C16" i="154"/>
  <c r="A15" i="154"/>
  <c r="A160" i="154"/>
  <c r="C161" i="154"/>
  <c r="C190" i="142"/>
  <c r="A189" i="142"/>
  <c r="C132" i="148"/>
  <c r="A131" i="148"/>
  <c r="A102" i="144"/>
  <c r="C103" i="144"/>
  <c r="A15" i="142"/>
  <c r="C16" i="142"/>
  <c r="A160" i="142"/>
  <c r="C161" i="142"/>
  <c r="A15" i="158"/>
  <c r="C16" i="158"/>
  <c r="A220" i="158"/>
  <c r="C221" i="158"/>
  <c r="C16" i="162"/>
  <c r="A15" i="162"/>
  <c r="C132" i="154"/>
  <c r="A131" i="154"/>
  <c r="B278" i="144"/>
  <c r="A278" i="144"/>
  <c r="C308" i="144"/>
  <c r="C279" i="144"/>
  <c r="C45" i="154"/>
  <c r="A44" i="154"/>
  <c r="A220" i="148"/>
  <c r="C221" i="148"/>
  <c r="A102" i="158"/>
  <c r="C103" i="158"/>
  <c r="C103" i="162"/>
  <c r="A102" i="162"/>
  <c r="C250" i="152"/>
  <c r="A249" i="152"/>
  <c r="A220" i="152"/>
  <c r="C221" i="152"/>
  <c r="A15" i="129"/>
  <c r="C16" i="129"/>
  <c r="C190" i="162"/>
  <c r="A189" i="162"/>
  <c r="C250" i="144"/>
  <c r="A249" i="144"/>
  <c r="C132" i="156"/>
  <c r="A131" i="156"/>
  <c r="A131" i="150"/>
  <c r="C132" i="150"/>
  <c r="A189" i="154"/>
  <c r="C190" i="154"/>
  <c r="A15" i="156"/>
  <c r="C16" i="156"/>
  <c r="A220" i="129"/>
  <c r="C221" i="129"/>
  <c r="A73" i="146"/>
  <c r="C74" i="146"/>
  <c r="A160" i="148"/>
  <c r="C161" i="148"/>
  <c r="C190" i="156"/>
  <c r="A189" i="156"/>
  <c r="C190" i="144"/>
  <c r="A189" i="144"/>
  <c r="C132" i="144"/>
  <c r="A131" i="144"/>
  <c r="A220" i="162"/>
  <c r="C221" i="162"/>
  <c r="A160" i="146"/>
  <c r="C161" i="146"/>
  <c r="A102" i="152"/>
  <c r="C103" i="152"/>
  <c r="A44" i="144"/>
  <c r="C45" i="144"/>
  <c r="A189" i="150"/>
  <c r="C190" i="150"/>
  <c r="C132" i="160"/>
  <c r="A131" i="160"/>
  <c r="A44" i="129"/>
  <c r="C45" i="129"/>
  <c r="A73" i="150"/>
  <c r="C74" i="150"/>
  <c r="C16" i="148"/>
  <c r="A15" i="148"/>
  <c r="A131" i="142"/>
  <c r="C132" i="142"/>
  <c r="C190" i="148"/>
  <c r="A189" i="148"/>
  <c r="B278" i="152"/>
  <c r="C279" i="152"/>
  <c r="A278" i="152"/>
  <c r="C308" i="152"/>
  <c r="A73" i="158"/>
  <c r="C74" i="158"/>
  <c r="A131" i="129"/>
  <c r="C132" i="129"/>
  <c r="C308" i="160"/>
  <c r="A278" i="160"/>
  <c r="B278" i="160"/>
  <c r="C279" i="160"/>
  <c r="A15" i="160"/>
  <c r="C16" i="160"/>
  <c r="C161" i="158"/>
  <c r="A160" i="158"/>
  <c r="A278" i="162"/>
  <c r="B278" i="162"/>
  <c r="C308" i="162"/>
  <c r="C279" i="162"/>
  <c r="C250" i="158"/>
  <c r="A249" i="158"/>
  <c r="A220" i="156"/>
  <c r="C221" i="156"/>
  <c r="A44" i="148"/>
  <c r="C45" i="148"/>
  <c r="C103" i="146"/>
  <c r="A102" i="146"/>
  <c r="A249" i="162"/>
  <c r="C250" i="162"/>
  <c r="B278" i="150"/>
  <c r="C308" i="150"/>
  <c r="C279" i="150"/>
  <c r="A278" i="150"/>
  <c r="A278" i="156"/>
  <c r="C308" i="156"/>
  <c r="C279" i="156"/>
  <c r="B278" i="156"/>
  <c r="C45" i="156"/>
  <c r="A44" i="156"/>
  <c r="C161" i="150"/>
  <c r="A160" i="150"/>
  <c r="C74" i="160"/>
  <c r="A73" i="160"/>
  <c r="C74" i="156"/>
  <c r="A73" i="156"/>
  <c r="C190" i="158"/>
  <c r="A189" i="158"/>
  <c r="C250" i="156"/>
  <c r="A249" i="156"/>
  <c r="A73" i="152"/>
  <c r="C74" i="152"/>
  <c r="C221" i="146"/>
  <c r="A220" i="146"/>
  <c r="C250" i="148"/>
  <c r="A249" i="148"/>
  <c r="C250" i="160"/>
  <c r="A249" i="160"/>
  <c r="C250" i="142"/>
  <c r="A249" i="142"/>
  <c r="C308" i="158"/>
  <c r="A278" i="158"/>
  <c r="C279" i="158"/>
  <c r="B278" i="158"/>
  <c r="B278" i="129"/>
  <c r="C308" i="129"/>
  <c r="C279" i="129"/>
  <c r="A278" i="129"/>
  <c r="C221" i="150"/>
  <c r="A220" i="150"/>
  <c r="C16" i="152"/>
  <c r="A15" i="152"/>
  <c r="A44" i="142"/>
  <c r="C45" i="142"/>
  <c r="C45" i="162"/>
  <c r="A44" i="162"/>
  <c r="C74" i="154"/>
  <c r="A73" i="154"/>
  <c r="C280" i="160" l="1"/>
  <c r="A279" i="160"/>
  <c r="A74" i="160"/>
  <c r="C75" i="160"/>
  <c r="A103" i="146"/>
  <c r="C104" i="146"/>
  <c r="A16" i="142"/>
  <c r="C17" i="142"/>
  <c r="C46" i="146"/>
  <c r="A45" i="146"/>
  <c r="A190" i="152"/>
  <c r="C191" i="152"/>
  <c r="C75" i="146"/>
  <c r="A74" i="146"/>
  <c r="C75" i="158"/>
  <c r="A74" i="158"/>
  <c r="A221" i="150"/>
  <c r="C222" i="150"/>
  <c r="A221" i="146"/>
  <c r="C222" i="146"/>
  <c r="A279" i="156"/>
  <c r="C280" i="156"/>
  <c r="A250" i="158"/>
  <c r="C251" i="158"/>
  <c r="A132" i="160"/>
  <c r="C133" i="160"/>
  <c r="A190" i="156"/>
  <c r="C191" i="156"/>
  <c r="A250" i="144"/>
  <c r="C251" i="144"/>
  <c r="C46" i="154"/>
  <c r="A45" i="154"/>
  <c r="C191" i="160"/>
  <c r="A190" i="160"/>
  <c r="A16" i="144"/>
  <c r="C17" i="144"/>
  <c r="A250" i="150"/>
  <c r="C251" i="150"/>
  <c r="A161" i="160"/>
  <c r="C162" i="160"/>
  <c r="A74" i="152"/>
  <c r="C75" i="152"/>
  <c r="C338" i="156"/>
  <c r="B308" i="156"/>
  <c r="C309" i="156"/>
  <c r="A308" i="156"/>
  <c r="A279" i="162"/>
  <c r="C280" i="162"/>
  <c r="C309" i="152"/>
  <c r="A308" i="152"/>
  <c r="B308" i="152"/>
  <c r="C338" i="152"/>
  <c r="A190" i="150"/>
  <c r="C191" i="150"/>
  <c r="C162" i="148"/>
  <c r="A161" i="148"/>
  <c r="A279" i="144"/>
  <c r="C280" i="144"/>
  <c r="C104" i="144"/>
  <c r="A103" i="144"/>
  <c r="C104" i="154"/>
  <c r="A103" i="154"/>
  <c r="C309" i="154"/>
  <c r="A308" i="154"/>
  <c r="C338" i="154"/>
  <c r="B308" i="154"/>
  <c r="C46" i="150"/>
  <c r="A45" i="150"/>
  <c r="C280" i="129"/>
  <c r="A279" i="129"/>
  <c r="C309" i="162"/>
  <c r="A308" i="162"/>
  <c r="C338" i="162"/>
  <c r="B308" i="162"/>
  <c r="C191" i="162"/>
  <c r="A190" i="162"/>
  <c r="B308" i="144"/>
  <c r="C309" i="144"/>
  <c r="C338" i="144"/>
  <c r="A308" i="144"/>
  <c r="A161" i="152"/>
  <c r="C162" i="152"/>
  <c r="C162" i="162"/>
  <c r="A161" i="162"/>
  <c r="C280" i="142"/>
  <c r="A279" i="142"/>
  <c r="C17" i="150"/>
  <c r="A16" i="150"/>
  <c r="C17" i="146"/>
  <c r="A16" i="146"/>
  <c r="A132" i="148"/>
  <c r="C133" i="148"/>
  <c r="C75" i="142"/>
  <c r="A74" i="142"/>
  <c r="A279" i="154"/>
  <c r="C280" i="154"/>
  <c r="C46" i="158"/>
  <c r="A45" i="158"/>
  <c r="C309" i="142"/>
  <c r="C338" i="142"/>
  <c r="A308" i="142"/>
  <c r="B308" i="142"/>
  <c r="A103" i="152"/>
  <c r="C104" i="152"/>
  <c r="C222" i="129"/>
  <c r="A221" i="129"/>
  <c r="C222" i="152"/>
  <c r="A221" i="152"/>
  <c r="C104" i="156"/>
  <c r="A103" i="156"/>
  <c r="A132" i="146"/>
  <c r="C133" i="146"/>
  <c r="C280" i="150"/>
  <c r="A279" i="150"/>
  <c r="A308" i="150"/>
  <c r="C309" i="150"/>
  <c r="C338" i="150"/>
  <c r="B308" i="150"/>
  <c r="A279" i="158"/>
  <c r="C280" i="158"/>
  <c r="C191" i="158"/>
  <c r="A190" i="158"/>
  <c r="A161" i="158"/>
  <c r="C162" i="158"/>
  <c r="A190" i="148"/>
  <c r="C191" i="148"/>
  <c r="A132" i="154"/>
  <c r="C133" i="154"/>
  <c r="C191" i="142"/>
  <c r="A190" i="142"/>
  <c r="A74" i="148"/>
  <c r="C75" i="148"/>
  <c r="A221" i="142"/>
  <c r="C222" i="142"/>
  <c r="C75" i="144"/>
  <c r="A74" i="144"/>
  <c r="C75" i="162"/>
  <c r="A74" i="162"/>
  <c r="A250" i="156"/>
  <c r="C251" i="156"/>
  <c r="C251" i="162"/>
  <c r="A250" i="162"/>
  <c r="A16" i="160"/>
  <c r="C17" i="160"/>
  <c r="C133" i="142"/>
  <c r="A132" i="142"/>
  <c r="C162" i="146"/>
  <c r="A161" i="146"/>
  <c r="A16" i="156"/>
  <c r="C17" i="156"/>
  <c r="C162" i="154"/>
  <c r="A161" i="154"/>
  <c r="C222" i="160"/>
  <c r="A221" i="160"/>
  <c r="C133" i="152"/>
  <c r="A132" i="152"/>
  <c r="B308" i="148"/>
  <c r="C309" i="148"/>
  <c r="C338" i="148"/>
  <c r="A308" i="148"/>
  <c r="C251" i="152"/>
  <c r="A250" i="152"/>
  <c r="A16" i="162"/>
  <c r="C17" i="162"/>
  <c r="A103" i="129"/>
  <c r="C104" i="129"/>
  <c r="C133" i="158"/>
  <c r="A132" i="158"/>
  <c r="C104" i="160"/>
  <c r="A103" i="160"/>
  <c r="A221" i="162"/>
  <c r="C222" i="162"/>
  <c r="C191" i="154"/>
  <c r="A190" i="154"/>
  <c r="A221" i="158"/>
  <c r="C222" i="158"/>
  <c r="C162" i="156"/>
  <c r="A161" i="156"/>
  <c r="C251" i="154"/>
  <c r="A250" i="154"/>
  <c r="C280" i="148"/>
  <c r="A279" i="148"/>
  <c r="C75" i="156"/>
  <c r="A74" i="156"/>
  <c r="C104" i="162"/>
  <c r="A103" i="162"/>
  <c r="C17" i="154"/>
  <c r="A16" i="154"/>
  <c r="C104" i="150"/>
  <c r="A103" i="150"/>
  <c r="A250" i="146"/>
  <c r="C251" i="146"/>
  <c r="C251" i="129"/>
  <c r="A250" i="129"/>
  <c r="C338" i="129"/>
  <c r="C309" i="129"/>
  <c r="B308" i="129"/>
  <c r="A308" i="129"/>
  <c r="C46" i="144"/>
  <c r="A45" i="144"/>
  <c r="C338" i="158"/>
  <c r="C309" i="158"/>
  <c r="B308" i="158"/>
  <c r="A308" i="158"/>
  <c r="C46" i="148"/>
  <c r="A45" i="148"/>
  <c r="A74" i="150"/>
  <c r="C75" i="150"/>
  <c r="A132" i="150"/>
  <c r="C133" i="150"/>
  <c r="C104" i="158"/>
  <c r="A103" i="158"/>
  <c r="A16" i="158"/>
  <c r="C17" i="158"/>
  <c r="A45" i="160"/>
  <c r="C46" i="160"/>
  <c r="A103" i="148"/>
  <c r="C104" i="148"/>
  <c r="C280" i="152"/>
  <c r="A279" i="152"/>
  <c r="A74" i="154"/>
  <c r="C75" i="154"/>
  <c r="C162" i="150"/>
  <c r="A161" i="150"/>
  <c r="B308" i="160"/>
  <c r="C338" i="160"/>
  <c r="C309" i="160"/>
  <c r="A308" i="160"/>
  <c r="A132" i="162"/>
  <c r="C133" i="162"/>
  <c r="A103" i="142"/>
  <c r="C104" i="142"/>
  <c r="C191" i="129"/>
  <c r="A190" i="129"/>
  <c r="A279" i="146"/>
  <c r="C280" i="146"/>
  <c r="C162" i="129"/>
  <c r="A161" i="129"/>
  <c r="C17" i="129"/>
  <c r="A16" i="129"/>
  <c r="A45" i="162"/>
  <c r="C46" i="162"/>
  <c r="C251" i="142"/>
  <c r="A250" i="142"/>
  <c r="A45" i="142"/>
  <c r="C46" i="142"/>
  <c r="C251" i="160"/>
  <c r="A250" i="160"/>
  <c r="A221" i="156"/>
  <c r="C222" i="156"/>
  <c r="C133" i="129"/>
  <c r="A132" i="129"/>
  <c r="C46" i="129"/>
  <c r="A45" i="129"/>
  <c r="C222" i="148"/>
  <c r="A221" i="148"/>
  <c r="C162" i="142"/>
  <c r="A161" i="142"/>
  <c r="C46" i="152"/>
  <c r="A45" i="152"/>
  <c r="C222" i="144"/>
  <c r="A221" i="144"/>
  <c r="C162" i="144"/>
  <c r="A161" i="144"/>
  <c r="B308" i="146"/>
  <c r="C338" i="146"/>
  <c r="C309" i="146"/>
  <c r="A308" i="146"/>
  <c r="A16" i="148"/>
  <c r="C17" i="148"/>
  <c r="A132" i="144"/>
  <c r="C133" i="144"/>
  <c r="A16" i="152"/>
  <c r="C17" i="152"/>
  <c r="A250" i="148"/>
  <c r="C251" i="148"/>
  <c r="C46" i="156"/>
  <c r="A45" i="156"/>
  <c r="A190" i="144"/>
  <c r="C191" i="144"/>
  <c r="A132" i="156"/>
  <c r="C133" i="156"/>
  <c r="A221" i="154"/>
  <c r="C222" i="154"/>
  <c r="C75" i="129"/>
  <c r="A74" i="129"/>
  <c r="C191" i="146"/>
  <c r="A190" i="146"/>
  <c r="A75" i="150" l="1"/>
  <c r="C76" i="150"/>
  <c r="C252" i="146"/>
  <c r="A251" i="146"/>
  <c r="C223" i="158"/>
  <c r="A222" i="158"/>
  <c r="C18" i="160"/>
  <c r="A17" i="160"/>
  <c r="A133" i="154"/>
  <c r="C134" i="154"/>
  <c r="A133" i="146"/>
  <c r="C134" i="146"/>
  <c r="A280" i="154"/>
  <c r="C281" i="154"/>
  <c r="A280" i="162"/>
  <c r="C281" i="162"/>
  <c r="C134" i="144"/>
  <c r="A133" i="144"/>
  <c r="C192" i="146"/>
  <c r="A191" i="146"/>
  <c r="A222" i="148"/>
  <c r="C223" i="148"/>
  <c r="A17" i="129"/>
  <c r="C18" i="129"/>
  <c r="C163" i="150"/>
  <c r="A162" i="150"/>
  <c r="A338" i="148"/>
  <c r="C428" i="148"/>
  <c r="C368" i="148"/>
  <c r="C339" i="148"/>
  <c r="B338" i="148"/>
  <c r="A338" i="144"/>
  <c r="C339" i="144"/>
  <c r="B338" i="144"/>
  <c r="C428" i="144"/>
  <c r="C368" i="144"/>
  <c r="C310" i="154"/>
  <c r="A309" i="154"/>
  <c r="A46" i="154"/>
  <c r="C47" i="154"/>
  <c r="C76" i="158"/>
  <c r="A75" i="158"/>
  <c r="A309" i="148"/>
  <c r="C310" i="148"/>
  <c r="A191" i="148"/>
  <c r="C192" i="148"/>
  <c r="C310" i="144"/>
  <c r="A309" i="144"/>
  <c r="C252" i="144"/>
  <c r="A251" i="144"/>
  <c r="C76" i="129"/>
  <c r="A75" i="129"/>
  <c r="C47" i="129"/>
  <c r="A46" i="129"/>
  <c r="A162" i="129"/>
  <c r="C163" i="129"/>
  <c r="C47" i="148"/>
  <c r="A46" i="148"/>
  <c r="A104" i="150"/>
  <c r="C105" i="150"/>
  <c r="A191" i="154"/>
  <c r="C192" i="154"/>
  <c r="A251" i="162"/>
  <c r="C252" i="162"/>
  <c r="A104" i="156"/>
  <c r="C105" i="156"/>
  <c r="C76" i="142"/>
  <c r="A75" i="142"/>
  <c r="A104" i="154"/>
  <c r="C105" i="154"/>
  <c r="A309" i="156"/>
  <c r="C310" i="156"/>
  <c r="C76" i="146"/>
  <c r="A75" i="146"/>
  <c r="C18" i="148"/>
  <c r="A17" i="148"/>
  <c r="C223" i="162"/>
  <c r="A222" i="162"/>
  <c r="C252" i="156"/>
  <c r="A251" i="156"/>
  <c r="C163" i="158"/>
  <c r="A162" i="158"/>
  <c r="C134" i="148"/>
  <c r="A133" i="148"/>
  <c r="C192" i="156"/>
  <c r="A191" i="156"/>
  <c r="C192" i="152"/>
  <c r="A191" i="152"/>
  <c r="C310" i="146"/>
  <c r="A309" i="146"/>
  <c r="C134" i="129"/>
  <c r="A133" i="129"/>
  <c r="C281" i="152"/>
  <c r="A280" i="152"/>
  <c r="A17" i="154"/>
  <c r="C18" i="154"/>
  <c r="C134" i="152"/>
  <c r="A133" i="152"/>
  <c r="A222" i="152"/>
  <c r="C223" i="152"/>
  <c r="C192" i="162"/>
  <c r="A191" i="162"/>
  <c r="A104" i="144"/>
  <c r="C105" i="144"/>
  <c r="C428" i="156"/>
  <c r="B338" i="156"/>
  <c r="C368" i="156"/>
  <c r="A338" i="156"/>
  <c r="C339" i="156"/>
  <c r="C105" i="148"/>
  <c r="A104" i="148"/>
  <c r="A309" i="158"/>
  <c r="C310" i="158"/>
  <c r="C281" i="144"/>
  <c r="A280" i="144"/>
  <c r="A75" i="152"/>
  <c r="C76" i="152"/>
  <c r="A133" i="160"/>
  <c r="C134" i="160"/>
  <c r="A280" i="146"/>
  <c r="C281" i="146"/>
  <c r="C368" i="158"/>
  <c r="A338" i="158"/>
  <c r="B338" i="158"/>
  <c r="C339" i="158"/>
  <c r="C428" i="158"/>
  <c r="A104" i="162"/>
  <c r="C105" i="162"/>
  <c r="A104" i="160"/>
  <c r="C105" i="160"/>
  <c r="C223" i="160"/>
  <c r="A222" i="160"/>
  <c r="A75" i="162"/>
  <c r="C76" i="162"/>
  <c r="A191" i="158"/>
  <c r="C192" i="158"/>
  <c r="A222" i="129"/>
  <c r="C223" i="129"/>
  <c r="C18" i="146"/>
  <c r="A17" i="146"/>
  <c r="B338" i="162"/>
  <c r="C428" i="162"/>
  <c r="C339" i="162"/>
  <c r="C368" i="162"/>
  <c r="A338" i="162"/>
  <c r="A46" i="146"/>
  <c r="C47" i="146"/>
  <c r="A338" i="146"/>
  <c r="C368" i="146"/>
  <c r="B338" i="146"/>
  <c r="C428" i="146"/>
  <c r="C339" i="146"/>
  <c r="C223" i="156"/>
  <c r="A222" i="156"/>
  <c r="A280" i="158"/>
  <c r="C281" i="158"/>
  <c r="A104" i="152"/>
  <c r="C105" i="152"/>
  <c r="C163" i="160"/>
  <c r="A162" i="160"/>
  <c r="A251" i="158"/>
  <c r="C252" i="158"/>
  <c r="C18" i="142"/>
  <c r="A17" i="142"/>
  <c r="C47" i="144"/>
  <c r="A46" i="144"/>
  <c r="A75" i="156"/>
  <c r="C76" i="156"/>
  <c r="A133" i="158"/>
  <c r="C134" i="158"/>
  <c r="C163" i="154"/>
  <c r="A162" i="154"/>
  <c r="C76" i="144"/>
  <c r="A75" i="144"/>
  <c r="A17" i="150"/>
  <c r="C18" i="150"/>
  <c r="A309" i="162"/>
  <c r="C310" i="162"/>
  <c r="C163" i="148"/>
  <c r="A162" i="148"/>
  <c r="A222" i="154"/>
  <c r="C223" i="154"/>
  <c r="C134" i="156"/>
  <c r="A133" i="156"/>
  <c r="A133" i="162"/>
  <c r="C134" i="162"/>
  <c r="A17" i="158"/>
  <c r="C18" i="158"/>
  <c r="C105" i="129"/>
  <c r="A104" i="129"/>
  <c r="A17" i="156"/>
  <c r="C18" i="156"/>
  <c r="A222" i="142"/>
  <c r="C223" i="142"/>
  <c r="C192" i="150"/>
  <c r="A191" i="150"/>
  <c r="A251" i="150"/>
  <c r="C252" i="150"/>
  <c r="C281" i="156"/>
  <c r="A280" i="156"/>
  <c r="C105" i="146"/>
  <c r="A104" i="146"/>
  <c r="C47" i="156"/>
  <c r="A46" i="156"/>
  <c r="C223" i="144"/>
  <c r="A222" i="144"/>
  <c r="A280" i="148"/>
  <c r="C281" i="148"/>
  <c r="C339" i="150"/>
  <c r="C368" i="150"/>
  <c r="B338" i="150"/>
  <c r="C428" i="150"/>
  <c r="A338" i="150"/>
  <c r="C281" i="142"/>
  <c r="A280" i="142"/>
  <c r="C281" i="129"/>
  <c r="A280" i="129"/>
  <c r="A191" i="129"/>
  <c r="C192" i="129"/>
  <c r="C18" i="162"/>
  <c r="A17" i="162"/>
  <c r="C76" i="148"/>
  <c r="A75" i="148"/>
  <c r="C310" i="150"/>
  <c r="A309" i="150"/>
  <c r="C428" i="142"/>
  <c r="B338" i="142"/>
  <c r="C368" i="142"/>
  <c r="C339" i="142"/>
  <c r="A338" i="142"/>
  <c r="C339" i="152"/>
  <c r="C368" i="152"/>
  <c r="B338" i="152"/>
  <c r="A338" i="152"/>
  <c r="C428" i="152"/>
  <c r="C18" i="144"/>
  <c r="A17" i="144"/>
  <c r="C223" i="146"/>
  <c r="A222" i="146"/>
  <c r="C76" i="160"/>
  <c r="A75" i="160"/>
  <c r="A251" i="160"/>
  <c r="C252" i="160"/>
  <c r="A104" i="158"/>
  <c r="C105" i="158"/>
  <c r="C310" i="142"/>
  <c r="A309" i="142"/>
  <c r="A162" i="162"/>
  <c r="C163" i="162"/>
  <c r="A46" i="150"/>
  <c r="C47" i="150"/>
  <c r="C76" i="154"/>
  <c r="A75" i="154"/>
  <c r="A162" i="144"/>
  <c r="C163" i="144"/>
  <c r="C47" i="142"/>
  <c r="A46" i="142"/>
  <c r="C310" i="129"/>
  <c r="A309" i="129"/>
  <c r="C368" i="129"/>
  <c r="B338" i="129"/>
  <c r="C428" i="129"/>
  <c r="C339" i="129"/>
  <c r="A338" i="129"/>
  <c r="C18" i="152"/>
  <c r="A17" i="152"/>
  <c r="A133" i="150"/>
  <c r="C134" i="150"/>
  <c r="C163" i="152"/>
  <c r="A162" i="152"/>
  <c r="A222" i="150"/>
  <c r="C223" i="150"/>
  <c r="A191" i="144"/>
  <c r="C192" i="144"/>
  <c r="A104" i="142"/>
  <c r="C105" i="142"/>
  <c r="A46" i="160"/>
  <c r="C47" i="160"/>
  <c r="C252" i="148"/>
  <c r="A251" i="148"/>
  <c r="A46" i="152"/>
  <c r="C47" i="152"/>
  <c r="A251" i="142"/>
  <c r="C252" i="142"/>
  <c r="A309" i="160"/>
  <c r="C310" i="160"/>
  <c r="C252" i="154"/>
  <c r="A251" i="154"/>
  <c r="C163" i="146"/>
  <c r="A162" i="146"/>
  <c r="C47" i="162"/>
  <c r="A46" i="162"/>
  <c r="C428" i="160"/>
  <c r="B338" i="160"/>
  <c r="C368" i="160"/>
  <c r="C339" i="160"/>
  <c r="A338" i="160"/>
  <c r="C163" i="142"/>
  <c r="A162" i="142"/>
  <c r="A251" i="129"/>
  <c r="C252" i="129"/>
  <c r="A162" i="156"/>
  <c r="C163" i="156"/>
  <c r="A251" i="152"/>
  <c r="C252" i="152"/>
  <c r="C134" i="142"/>
  <c r="A133" i="142"/>
  <c r="C192" i="142"/>
  <c r="A191" i="142"/>
  <c r="C281" i="150"/>
  <c r="A280" i="150"/>
  <c r="A46" i="158"/>
  <c r="C47" i="158"/>
  <c r="C339" i="154"/>
  <c r="C428" i="154"/>
  <c r="A338" i="154"/>
  <c r="C368" i="154"/>
  <c r="B338" i="154"/>
  <c r="A309" i="152"/>
  <c r="C310" i="152"/>
  <c r="A191" i="160"/>
  <c r="C192" i="160"/>
  <c r="A280" i="160"/>
  <c r="C281" i="160"/>
  <c r="C311" i="150" l="1"/>
  <c r="A310" i="150"/>
  <c r="C19" i="156"/>
  <c r="A18" i="156"/>
  <c r="C19" i="150"/>
  <c r="A18" i="150"/>
  <c r="A368" i="162"/>
  <c r="B368" i="162"/>
  <c r="C369" i="162"/>
  <c r="C398" i="162"/>
  <c r="A18" i="154"/>
  <c r="C19" i="154"/>
  <c r="A252" i="162"/>
  <c r="C253" i="162"/>
  <c r="A281" i="162"/>
  <c r="C282" i="162"/>
  <c r="C77" i="160"/>
  <c r="A76" i="160"/>
  <c r="C282" i="148"/>
  <c r="A281" i="148"/>
  <c r="A163" i="144"/>
  <c r="C164" i="144"/>
  <c r="A163" i="160"/>
  <c r="C164" i="160"/>
  <c r="C253" i="156"/>
  <c r="A252" i="156"/>
  <c r="C311" i="144"/>
  <c r="A310" i="144"/>
  <c r="A105" i="162"/>
  <c r="C106" i="162"/>
  <c r="C164" i="156"/>
  <c r="A163" i="156"/>
  <c r="A252" i="154"/>
  <c r="C253" i="154"/>
  <c r="A339" i="162"/>
  <c r="C340" i="162"/>
  <c r="C311" i="160"/>
  <c r="A310" i="160"/>
  <c r="A223" i="146"/>
  <c r="C224" i="146"/>
  <c r="C77" i="148"/>
  <c r="A76" i="148"/>
  <c r="A105" i="152"/>
  <c r="C106" i="152"/>
  <c r="B428" i="162"/>
  <c r="A428" i="162"/>
  <c r="C458" i="162"/>
  <c r="C429" i="162"/>
  <c r="A428" i="158"/>
  <c r="C458" i="158"/>
  <c r="B428" i="158"/>
  <c r="C429" i="158"/>
  <c r="A105" i="148"/>
  <c r="C106" i="148"/>
  <c r="C193" i="154"/>
  <c r="A192" i="154"/>
  <c r="A192" i="148"/>
  <c r="C193" i="148"/>
  <c r="C340" i="148"/>
  <c r="A339" i="148"/>
  <c r="C282" i="154"/>
  <c r="A281" i="154"/>
  <c r="C77" i="144"/>
  <c r="A76" i="144"/>
  <c r="A339" i="158"/>
  <c r="C340" i="158"/>
  <c r="C340" i="156"/>
  <c r="A339" i="156"/>
  <c r="C282" i="152"/>
  <c r="A281" i="152"/>
  <c r="A223" i="162"/>
  <c r="C224" i="162"/>
  <c r="A368" i="148"/>
  <c r="C369" i="148"/>
  <c r="B368" i="148"/>
  <c r="C398" i="148"/>
  <c r="C164" i="152"/>
  <c r="A163" i="152"/>
  <c r="C19" i="162"/>
  <c r="A18" i="162"/>
  <c r="A18" i="158"/>
  <c r="C19" i="158"/>
  <c r="C282" i="158"/>
  <c r="A281" i="158"/>
  <c r="A105" i="150"/>
  <c r="C106" i="150"/>
  <c r="A310" i="148"/>
  <c r="C311" i="148"/>
  <c r="A428" i="148"/>
  <c r="C458" i="148"/>
  <c r="C429" i="148"/>
  <c r="B428" i="148"/>
  <c r="C135" i="146"/>
  <c r="A134" i="146"/>
  <c r="A47" i="150"/>
  <c r="C48" i="150"/>
  <c r="C429" i="152"/>
  <c r="A428" i="152"/>
  <c r="C458" i="152"/>
  <c r="B428" i="152"/>
  <c r="C193" i="129"/>
  <c r="A192" i="129"/>
  <c r="C48" i="156"/>
  <c r="A47" i="156"/>
  <c r="A163" i="154"/>
  <c r="C164" i="154"/>
  <c r="C19" i="146"/>
  <c r="A18" i="146"/>
  <c r="B368" i="156"/>
  <c r="A368" i="156"/>
  <c r="C398" i="156"/>
  <c r="C369" i="156"/>
  <c r="A134" i="129"/>
  <c r="C135" i="129"/>
  <c r="C19" i="148"/>
  <c r="A18" i="148"/>
  <c r="A310" i="152"/>
  <c r="C311" i="152"/>
  <c r="C224" i="144"/>
  <c r="A223" i="144"/>
  <c r="A105" i="129"/>
  <c r="C106" i="129"/>
  <c r="C253" i="142"/>
  <c r="A252" i="142"/>
  <c r="C135" i="150"/>
  <c r="A134" i="150"/>
  <c r="C135" i="158"/>
  <c r="A134" i="158"/>
  <c r="C224" i="129"/>
  <c r="A223" i="129"/>
  <c r="B368" i="158"/>
  <c r="C369" i="158"/>
  <c r="C398" i="158"/>
  <c r="A368" i="158"/>
  <c r="A134" i="154"/>
  <c r="C135" i="154"/>
  <c r="A223" i="150"/>
  <c r="C224" i="150"/>
  <c r="A339" i="154"/>
  <c r="C340" i="154"/>
  <c r="C48" i="158"/>
  <c r="A47" i="158"/>
  <c r="A18" i="152"/>
  <c r="C19" i="152"/>
  <c r="C164" i="162"/>
  <c r="A163" i="162"/>
  <c r="A105" i="146"/>
  <c r="C106" i="146"/>
  <c r="C224" i="156"/>
  <c r="A223" i="156"/>
  <c r="C282" i="146"/>
  <c r="A281" i="146"/>
  <c r="A428" i="156"/>
  <c r="C458" i="156"/>
  <c r="C429" i="156"/>
  <c r="B428" i="156"/>
  <c r="A310" i="146"/>
  <c r="C311" i="146"/>
  <c r="A76" i="146"/>
  <c r="C77" i="146"/>
  <c r="A47" i="148"/>
  <c r="C48" i="148"/>
  <c r="C77" i="158"/>
  <c r="A76" i="158"/>
  <c r="C164" i="150"/>
  <c r="A163" i="150"/>
  <c r="C398" i="154"/>
  <c r="A368" i="154"/>
  <c r="C369" i="154"/>
  <c r="B368" i="154"/>
  <c r="A281" i="129"/>
  <c r="C282" i="129"/>
  <c r="C77" i="156"/>
  <c r="A76" i="156"/>
  <c r="A339" i="146"/>
  <c r="C340" i="146"/>
  <c r="A192" i="158"/>
  <c r="C193" i="158"/>
  <c r="C106" i="144"/>
  <c r="A105" i="144"/>
  <c r="C311" i="156"/>
  <c r="A310" i="156"/>
  <c r="A163" i="129"/>
  <c r="C164" i="129"/>
  <c r="C48" i="154"/>
  <c r="A47" i="154"/>
  <c r="A18" i="129"/>
  <c r="C19" i="129"/>
  <c r="A76" i="154"/>
  <c r="C77" i="154"/>
  <c r="A134" i="162"/>
  <c r="C135" i="162"/>
  <c r="C340" i="160"/>
  <c r="A339" i="160"/>
  <c r="C398" i="152"/>
  <c r="A368" i="152"/>
  <c r="C369" i="152"/>
  <c r="B368" i="152"/>
  <c r="C282" i="156"/>
  <c r="A281" i="156"/>
  <c r="C135" i="160"/>
  <c r="A134" i="160"/>
  <c r="C193" i="152"/>
  <c r="A192" i="152"/>
  <c r="C19" i="160"/>
  <c r="A18" i="160"/>
  <c r="C164" i="142"/>
  <c r="A163" i="142"/>
  <c r="C398" i="160"/>
  <c r="B368" i="160"/>
  <c r="A368" i="160"/>
  <c r="C369" i="160"/>
  <c r="C253" i="148"/>
  <c r="A252" i="148"/>
  <c r="C340" i="129"/>
  <c r="A339" i="129"/>
  <c r="C340" i="152"/>
  <c r="A339" i="152"/>
  <c r="A134" i="156"/>
  <c r="C135" i="156"/>
  <c r="C429" i="146"/>
  <c r="B428" i="146"/>
  <c r="A428" i="146"/>
  <c r="C458" i="146"/>
  <c r="A281" i="150"/>
  <c r="C282" i="150"/>
  <c r="A47" i="160"/>
  <c r="C48" i="160"/>
  <c r="A428" i="129"/>
  <c r="B428" i="129"/>
  <c r="C429" i="129"/>
  <c r="C458" i="129"/>
  <c r="A310" i="142"/>
  <c r="C311" i="142"/>
  <c r="C282" i="142"/>
  <c r="A281" i="142"/>
  <c r="C253" i="150"/>
  <c r="A252" i="150"/>
  <c r="C224" i="154"/>
  <c r="A223" i="154"/>
  <c r="A76" i="162"/>
  <c r="C77" i="162"/>
  <c r="A105" i="154"/>
  <c r="C106" i="154"/>
  <c r="A223" i="148"/>
  <c r="C224" i="148"/>
  <c r="A47" i="152"/>
  <c r="C48" i="152"/>
  <c r="C106" i="158"/>
  <c r="A105" i="158"/>
  <c r="C340" i="142"/>
  <c r="A339" i="142"/>
  <c r="A47" i="144"/>
  <c r="C48" i="144"/>
  <c r="A368" i="146"/>
  <c r="C369" i="146"/>
  <c r="C398" i="146"/>
  <c r="B368" i="146"/>
  <c r="C77" i="152"/>
  <c r="A76" i="152"/>
  <c r="A192" i="162"/>
  <c r="C193" i="162"/>
  <c r="C193" i="156"/>
  <c r="A192" i="156"/>
  <c r="C48" i="129"/>
  <c r="A47" i="129"/>
  <c r="C311" i="154"/>
  <c r="A310" i="154"/>
  <c r="A223" i="158"/>
  <c r="C224" i="158"/>
  <c r="C48" i="142"/>
  <c r="A47" i="142"/>
  <c r="B428" i="160"/>
  <c r="C429" i="160"/>
  <c r="A428" i="160"/>
  <c r="C458" i="160"/>
  <c r="C106" i="142"/>
  <c r="A105" i="142"/>
  <c r="C398" i="129"/>
  <c r="C369" i="129"/>
  <c r="B368" i="129"/>
  <c r="A368" i="129"/>
  <c r="B368" i="142"/>
  <c r="C369" i="142"/>
  <c r="C398" i="142"/>
  <c r="A368" i="142"/>
  <c r="C458" i="150"/>
  <c r="B428" i="150"/>
  <c r="C429" i="150"/>
  <c r="A428" i="150"/>
  <c r="C224" i="152"/>
  <c r="A223" i="152"/>
  <c r="C369" i="144"/>
  <c r="B368" i="144"/>
  <c r="C398" i="144"/>
  <c r="A368" i="144"/>
  <c r="A252" i="129"/>
  <c r="C253" i="129"/>
  <c r="A192" i="142"/>
  <c r="C193" i="142"/>
  <c r="C253" i="160"/>
  <c r="A252" i="160"/>
  <c r="A192" i="150"/>
  <c r="C193" i="150"/>
  <c r="A163" i="148"/>
  <c r="C164" i="148"/>
  <c r="C19" i="142"/>
  <c r="A18" i="142"/>
  <c r="A47" i="146"/>
  <c r="C48" i="146"/>
  <c r="A223" i="160"/>
  <c r="C224" i="160"/>
  <c r="A134" i="148"/>
  <c r="C135" i="148"/>
  <c r="C77" i="142"/>
  <c r="A76" i="142"/>
  <c r="A76" i="129"/>
  <c r="C77" i="129"/>
  <c r="C458" i="144"/>
  <c r="C429" i="144"/>
  <c r="A428" i="144"/>
  <c r="B428" i="144"/>
  <c r="C193" i="146"/>
  <c r="A192" i="146"/>
  <c r="C253" i="146"/>
  <c r="A252" i="146"/>
  <c r="C458" i="154"/>
  <c r="C429" i="154"/>
  <c r="A428" i="154"/>
  <c r="B428" i="154"/>
  <c r="A281" i="160"/>
  <c r="C282" i="160"/>
  <c r="A192" i="160"/>
  <c r="C193" i="160"/>
  <c r="C135" i="142"/>
  <c r="A134" i="142"/>
  <c r="C193" i="144"/>
  <c r="A192" i="144"/>
  <c r="C311" i="129"/>
  <c r="A310" i="129"/>
  <c r="A428" i="142"/>
  <c r="C429" i="142"/>
  <c r="C458" i="142"/>
  <c r="B428" i="142"/>
  <c r="C398" i="150"/>
  <c r="B368" i="150"/>
  <c r="C369" i="150"/>
  <c r="A368" i="150"/>
  <c r="A223" i="142"/>
  <c r="C224" i="142"/>
  <c r="C311" i="162"/>
  <c r="A310" i="162"/>
  <c r="C253" i="158"/>
  <c r="A252" i="158"/>
  <c r="A105" i="160"/>
  <c r="C106" i="160"/>
  <c r="A281" i="144"/>
  <c r="C282" i="144"/>
  <c r="C106" i="156"/>
  <c r="A105" i="156"/>
  <c r="C77" i="150"/>
  <c r="A76" i="150"/>
  <c r="C19" i="144"/>
  <c r="A18" i="144"/>
  <c r="C48" i="162"/>
  <c r="A47" i="162"/>
  <c r="A252" i="152"/>
  <c r="C253" i="152"/>
  <c r="A163" i="146"/>
  <c r="C164" i="146"/>
  <c r="C340" i="150"/>
  <c r="A339" i="150"/>
  <c r="A310" i="158"/>
  <c r="C311" i="158"/>
  <c r="A134" i="152"/>
  <c r="C135" i="152"/>
  <c r="A163" i="158"/>
  <c r="C164" i="158"/>
  <c r="A252" i="144"/>
  <c r="C253" i="144"/>
  <c r="A339" i="144"/>
  <c r="C340" i="144"/>
  <c r="C135" i="144"/>
  <c r="A134" i="144"/>
  <c r="B458" i="142" l="1"/>
  <c r="A458" i="142"/>
  <c r="C488" i="142"/>
  <c r="C459" i="142"/>
  <c r="A253" i="152"/>
  <c r="C254" i="152"/>
  <c r="A369" i="146"/>
  <c r="C370" i="146"/>
  <c r="C459" i="146"/>
  <c r="B458" i="146"/>
  <c r="C488" i="146"/>
  <c r="A458" i="146"/>
  <c r="A135" i="162"/>
  <c r="C136" i="162"/>
  <c r="C341" i="146"/>
  <c r="A340" i="146"/>
  <c r="C78" i="146"/>
  <c r="A77" i="146"/>
  <c r="A19" i="152"/>
  <c r="C20" i="152"/>
  <c r="C370" i="156"/>
  <c r="A369" i="156"/>
  <c r="A48" i="150"/>
  <c r="C49" i="150"/>
  <c r="A429" i="162"/>
  <c r="C430" i="162"/>
  <c r="A282" i="162"/>
  <c r="C283" i="162"/>
  <c r="A340" i="150"/>
  <c r="C341" i="150"/>
  <c r="C312" i="129"/>
  <c r="A311" i="129"/>
  <c r="A164" i="146"/>
  <c r="C165" i="146"/>
  <c r="C165" i="148"/>
  <c r="A164" i="148"/>
  <c r="C430" i="160"/>
  <c r="A429" i="160"/>
  <c r="A429" i="144"/>
  <c r="C430" i="144"/>
  <c r="A193" i="150"/>
  <c r="C194" i="150"/>
  <c r="A135" i="144"/>
  <c r="C136" i="144"/>
  <c r="C312" i="162"/>
  <c r="A311" i="162"/>
  <c r="A135" i="142"/>
  <c r="C136" i="142"/>
  <c r="C459" i="144"/>
  <c r="A458" i="144"/>
  <c r="B458" i="144"/>
  <c r="C488" i="144"/>
  <c r="C459" i="150"/>
  <c r="C488" i="150"/>
  <c r="B458" i="150"/>
  <c r="A458" i="150"/>
  <c r="C49" i="142"/>
  <c r="A48" i="142"/>
  <c r="C225" i="154"/>
  <c r="A224" i="154"/>
  <c r="A164" i="142"/>
  <c r="C165" i="142"/>
  <c r="A135" i="158"/>
  <c r="C136" i="158"/>
  <c r="B398" i="156"/>
  <c r="C399" i="156"/>
  <c r="A398" i="156"/>
  <c r="A19" i="162"/>
  <c r="C20" i="162"/>
  <c r="A77" i="144"/>
  <c r="C78" i="144"/>
  <c r="A458" i="162"/>
  <c r="C459" i="162"/>
  <c r="C488" i="162"/>
  <c r="B458" i="162"/>
  <c r="A164" i="156"/>
  <c r="C165" i="156"/>
  <c r="C225" i="142"/>
  <c r="A224" i="142"/>
  <c r="A193" i="160"/>
  <c r="C194" i="160"/>
  <c r="C78" i="129"/>
  <c r="A77" i="129"/>
  <c r="C225" i="158"/>
  <c r="A224" i="158"/>
  <c r="A48" i="144"/>
  <c r="C49" i="144"/>
  <c r="A77" i="154"/>
  <c r="C78" i="154"/>
  <c r="A311" i="146"/>
  <c r="C312" i="146"/>
  <c r="A106" i="162"/>
  <c r="C107" i="162"/>
  <c r="A253" i="162"/>
  <c r="C254" i="162"/>
  <c r="C49" i="162"/>
  <c r="A48" i="162"/>
  <c r="B398" i="142"/>
  <c r="A398" i="142"/>
  <c r="C399" i="142"/>
  <c r="A253" i="150"/>
  <c r="C254" i="150"/>
  <c r="C430" i="146"/>
  <c r="A429" i="146"/>
  <c r="A19" i="160"/>
  <c r="C20" i="160"/>
  <c r="C78" i="156"/>
  <c r="A77" i="156"/>
  <c r="C49" i="158"/>
  <c r="A48" i="158"/>
  <c r="C136" i="150"/>
  <c r="A135" i="150"/>
  <c r="C136" i="146"/>
  <c r="A135" i="146"/>
  <c r="A164" i="152"/>
  <c r="C165" i="152"/>
  <c r="C283" i="154"/>
  <c r="A282" i="154"/>
  <c r="C370" i="142"/>
  <c r="A369" i="142"/>
  <c r="A135" i="156"/>
  <c r="C136" i="156"/>
  <c r="A19" i="129"/>
  <c r="C20" i="129"/>
  <c r="A282" i="129"/>
  <c r="C283" i="129"/>
  <c r="C341" i="154"/>
  <c r="A340" i="154"/>
  <c r="C399" i="148"/>
  <c r="B398" i="148"/>
  <c r="A398" i="148"/>
  <c r="A106" i="152"/>
  <c r="C107" i="152"/>
  <c r="C20" i="154"/>
  <c r="A19" i="154"/>
  <c r="A253" i="160"/>
  <c r="C254" i="160"/>
  <c r="A253" i="144"/>
  <c r="C254" i="144"/>
  <c r="C283" i="160"/>
  <c r="A282" i="160"/>
  <c r="C370" i="150"/>
  <c r="A369" i="150"/>
  <c r="A282" i="142"/>
  <c r="C283" i="142"/>
  <c r="C430" i="156"/>
  <c r="A429" i="156"/>
  <c r="A253" i="142"/>
  <c r="C254" i="142"/>
  <c r="A19" i="146"/>
  <c r="C20" i="146"/>
  <c r="C430" i="148"/>
  <c r="A429" i="148"/>
  <c r="A340" i="148"/>
  <c r="C341" i="148"/>
  <c r="C312" i="144"/>
  <c r="A311" i="144"/>
  <c r="A106" i="156"/>
  <c r="C107" i="156"/>
  <c r="C341" i="144"/>
  <c r="A340" i="144"/>
  <c r="A193" i="142"/>
  <c r="C194" i="142"/>
  <c r="A19" i="144"/>
  <c r="C20" i="144"/>
  <c r="A77" i="142"/>
  <c r="C78" i="142"/>
  <c r="A340" i="142"/>
  <c r="C341" i="142"/>
  <c r="A135" i="148"/>
  <c r="C136" i="148"/>
  <c r="A253" i="129"/>
  <c r="C254" i="129"/>
  <c r="A311" i="142"/>
  <c r="C312" i="142"/>
  <c r="C459" i="156"/>
  <c r="B458" i="156"/>
  <c r="A458" i="156"/>
  <c r="C488" i="156"/>
  <c r="A224" i="150"/>
  <c r="C225" i="150"/>
  <c r="A106" i="129"/>
  <c r="C107" i="129"/>
  <c r="A164" i="154"/>
  <c r="C165" i="154"/>
  <c r="A458" i="148"/>
  <c r="B458" i="148"/>
  <c r="C488" i="148"/>
  <c r="C459" i="148"/>
  <c r="C370" i="148"/>
  <c r="A369" i="148"/>
  <c r="A193" i="148"/>
  <c r="C194" i="148"/>
  <c r="B398" i="162"/>
  <c r="A398" i="162"/>
  <c r="C399" i="162"/>
  <c r="A311" i="154"/>
  <c r="C312" i="154"/>
  <c r="C165" i="158"/>
  <c r="A164" i="158"/>
  <c r="C49" i="129"/>
  <c r="A48" i="129"/>
  <c r="A106" i="158"/>
  <c r="C107" i="158"/>
  <c r="C341" i="152"/>
  <c r="A340" i="152"/>
  <c r="C136" i="160"/>
  <c r="A135" i="160"/>
  <c r="C49" i="154"/>
  <c r="A48" i="154"/>
  <c r="C370" i="154"/>
  <c r="A369" i="154"/>
  <c r="C78" i="148"/>
  <c r="A77" i="148"/>
  <c r="C254" i="156"/>
  <c r="A253" i="156"/>
  <c r="A369" i="162"/>
  <c r="C370" i="162"/>
  <c r="C194" i="152"/>
  <c r="A193" i="152"/>
  <c r="A77" i="150"/>
  <c r="C78" i="150"/>
  <c r="C399" i="150"/>
  <c r="B398" i="150"/>
  <c r="A398" i="150"/>
  <c r="C136" i="152"/>
  <c r="A135" i="152"/>
  <c r="C430" i="154"/>
  <c r="A429" i="154"/>
  <c r="C225" i="160"/>
  <c r="A224" i="160"/>
  <c r="A369" i="129"/>
  <c r="C370" i="129"/>
  <c r="A48" i="152"/>
  <c r="C49" i="152"/>
  <c r="A458" i="129"/>
  <c r="C459" i="129"/>
  <c r="C488" i="129"/>
  <c r="B458" i="129"/>
  <c r="C165" i="129"/>
  <c r="A164" i="129"/>
  <c r="C136" i="154"/>
  <c r="A135" i="154"/>
  <c r="C312" i="148"/>
  <c r="A311" i="148"/>
  <c r="A224" i="162"/>
  <c r="C225" i="162"/>
  <c r="C225" i="146"/>
  <c r="A224" i="146"/>
  <c r="A164" i="160"/>
  <c r="C165" i="160"/>
  <c r="C488" i="154"/>
  <c r="C459" i="154"/>
  <c r="B458" i="154"/>
  <c r="A458" i="154"/>
  <c r="B398" i="144"/>
  <c r="A398" i="144"/>
  <c r="C399" i="144"/>
  <c r="B398" i="129"/>
  <c r="A398" i="129"/>
  <c r="C399" i="129"/>
  <c r="A193" i="156"/>
  <c r="C194" i="156"/>
  <c r="A429" i="129"/>
  <c r="C430" i="129"/>
  <c r="C341" i="129"/>
  <c r="A340" i="129"/>
  <c r="C283" i="156"/>
  <c r="A282" i="156"/>
  <c r="A398" i="154"/>
  <c r="B398" i="154"/>
  <c r="C399" i="154"/>
  <c r="C283" i="146"/>
  <c r="A282" i="146"/>
  <c r="C225" i="144"/>
  <c r="A224" i="144"/>
  <c r="C49" i="156"/>
  <c r="A48" i="156"/>
  <c r="C194" i="154"/>
  <c r="A193" i="154"/>
  <c r="C312" i="158"/>
  <c r="A311" i="158"/>
  <c r="A282" i="144"/>
  <c r="C283" i="144"/>
  <c r="A429" i="142"/>
  <c r="C430" i="142"/>
  <c r="A48" i="146"/>
  <c r="C49" i="146"/>
  <c r="A193" i="162"/>
  <c r="C194" i="162"/>
  <c r="C225" i="148"/>
  <c r="A224" i="148"/>
  <c r="A311" i="152"/>
  <c r="C312" i="152"/>
  <c r="A106" i="150"/>
  <c r="C107" i="150"/>
  <c r="C107" i="148"/>
  <c r="A106" i="148"/>
  <c r="A164" i="144"/>
  <c r="C165" i="144"/>
  <c r="C107" i="142"/>
  <c r="A106" i="142"/>
  <c r="A253" i="148"/>
  <c r="C254" i="148"/>
  <c r="A369" i="152"/>
  <c r="C370" i="152"/>
  <c r="A311" i="156"/>
  <c r="C312" i="156"/>
  <c r="A164" i="150"/>
  <c r="C165" i="150"/>
  <c r="A224" i="156"/>
  <c r="C225" i="156"/>
  <c r="B398" i="158"/>
  <c r="A398" i="158"/>
  <c r="C399" i="158"/>
  <c r="C194" i="129"/>
  <c r="A193" i="129"/>
  <c r="A282" i="152"/>
  <c r="C283" i="152"/>
  <c r="C312" i="160"/>
  <c r="A311" i="160"/>
  <c r="C20" i="150"/>
  <c r="A19" i="150"/>
  <c r="C254" i="146"/>
  <c r="A253" i="146"/>
  <c r="C370" i="144"/>
  <c r="A369" i="144"/>
  <c r="C107" i="160"/>
  <c r="A106" i="160"/>
  <c r="C488" i="160"/>
  <c r="B458" i="160"/>
  <c r="C459" i="160"/>
  <c r="A458" i="160"/>
  <c r="A106" i="154"/>
  <c r="C107" i="154"/>
  <c r="C49" i="160"/>
  <c r="A48" i="160"/>
  <c r="C370" i="160"/>
  <c r="A369" i="160"/>
  <c r="A106" i="146"/>
  <c r="C107" i="146"/>
  <c r="C370" i="158"/>
  <c r="A369" i="158"/>
  <c r="A429" i="158"/>
  <c r="C430" i="158"/>
  <c r="A340" i="162"/>
  <c r="C341" i="162"/>
  <c r="A193" i="146"/>
  <c r="C194" i="146"/>
  <c r="C20" i="142"/>
  <c r="A19" i="142"/>
  <c r="A224" i="152"/>
  <c r="C225" i="152"/>
  <c r="C78" i="152"/>
  <c r="A77" i="152"/>
  <c r="C399" i="152"/>
  <c r="A398" i="152"/>
  <c r="B398" i="152"/>
  <c r="C107" i="144"/>
  <c r="A106" i="144"/>
  <c r="C78" i="158"/>
  <c r="A77" i="158"/>
  <c r="A19" i="148"/>
  <c r="C20" i="148"/>
  <c r="C459" i="152"/>
  <c r="A458" i="152"/>
  <c r="B458" i="152"/>
  <c r="C488" i="152"/>
  <c r="C283" i="158"/>
  <c r="A282" i="158"/>
  <c r="C341" i="156"/>
  <c r="A340" i="156"/>
  <c r="C283" i="148"/>
  <c r="A282" i="148"/>
  <c r="C20" i="156"/>
  <c r="A19" i="156"/>
  <c r="A77" i="162"/>
  <c r="C78" i="162"/>
  <c r="C283" i="150"/>
  <c r="A282" i="150"/>
  <c r="A193" i="158"/>
  <c r="C194" i="158"/>
  <c r="A48" i="148"/>
  <c r="C49" i="148"/>
  <c r="C136" i="129"/>
  <c r="A135" i="129"/>
  <c r="C20" i="158"/>
  <c r="A19" i="158"/>
  <c r="C341" i="158"/>
  <c r="A340" i="158"/>
  <c r="A458" i="158"/>
  <c r="C488" i="158"/>
  <c r="C459" i="158"/>
  <c r="B458" i="158"/>
  <c r="A253" i="154"/>
  <c r="C254" i="154"/>
  <c r="C254" i="158"/>
  <c r="A253" i="158"/>
  <c r="C194" i="144"/>
  <c r="A193" i="144"/>
  <c r="A429" i="150"/>
  <c r="C430" i="150"/>
  <c r="B398" i="146"/>
  <c r="C399" i="146"/>
  <c r="A398" i="146"/>
  <c r="C399" i="160"/>
  <c r="B398" i="160"/>
  <c r="A398" i="160"/>
  <c r="A340" i="160"/>
  <c r="C341" i="160"/>
  <c r="A164" i="162"/>
  <c r="C165" i="162"/>
  <c r="A224" i="129"/>
  <c r="C225" i="129"/>
  <c r="A429" i="152"/>
  <c r="C430" i="152"/>
  <c r="A77" i="160"/>
  <c r="C78" i="160"/>
  <c r="A311" i="150"/>
  <c r="C312" i="150"/>
  <c r="C166" i="150" l="1"/>
  <c r="A165" i="150"/>
  <c r="C431" i="152"/>
  <c r="A430" i="152"/>
  <c r="A49" i="148"/>
  <c r="C50" i="148"/>
  <c r="B488" i="152"/>
  <c r="C489" i="152"/>
  <c r="C518" i="152"/>
  <c r="A488" i="152"/>
  <c r="A49" i="160"/>
  <c r="C50" i="160"/>
  <c r="A312" i="160"/>
  <c r="C313" i="160"/>
  <c r="C255" i="148"/>
  <c r="A254" i="148"/>
  <c r="A49" i="146"/>
  <c r="C50" i="146"/>
  <c r="C400" i="154"/>
  <c r="A399" i="154"/>
  <c r="A165" i="129"/>
  <c r="C166" i="129"/>
  <c r="A459" i="156"/>
  <c r="C460" i="156"/>
  <c r="A341" i="144"/>
  <c r="C342" i="144"/>
  <c r="A49" i="162"/>
  <c r="C50" i="162"/>
  <c r="C137" i="158"/>
  <c r="A136" i="158"/>
  <c r="C137" i="142"/>
  <c r="A136" i="142"/>
  <c r="C166" i="162"/>
  <c r="A165" i="162"/>
  <c r="C195" i="144"/>
  <c r="A194" i="144"/>
  <c r="A107" i="154"/>
  <c r="C108" i="154"/>
  <c r="C284" i="152"/>
  <c r="A283" i="152"/>
  <c r="A399" i="150"/>
  <c r="C400" i="150"/>
  <c r="C137" i="160"/>
  <c r="A136" i="160"/>
  <c r="C313" i="142"/>
  <c r="A312" i="142"/>
  <c r="C108" i="156"/>
  <c r="A107" i="156"/>
  <c r="A341" i="154"/>
  <c r="C342" i="154"/>
  <c r="C137" i="150"/>
  <c r="A136" i="150"/>
  <c r="A254" i="162"/>
  <c r="C255" i="162"/>
  <c r="A312" i="129"/>
  <c r="C313" i="129"/>
  <c r="C342" i="146"/>
  <c r="A341" i="146"/>
  <c r="A225" i="129"/>
  <c r="C226" i="129"/>
  <c r="C195" i="158"/>
  <c r="A194" i="158"/>
  <c r="C21" i="142"/>
  <c r="A20" i="142"/>
  <c r="C431" i="142"/>
  <c r="A430" i="142"/>
  <c r="B488" i="129"/>
  <c r="A488" i="129"/>
  <c r="C489" i="129"/>
  <c r="C518" i="129"/>
  <c r="A78" i="150"/>
  <c r="C79" i="150"/>
  <c r="C371" i="148"/>
  <c r="A370" i="148"/>
  <c r="A370" i="150"/>
  <c r="C371" i="150"/>
  <c r="C284" i="129"/>
  <c r="A283" i="129"/>
  <c r="A225" i="142"/>
  <c r="C226" i="142"/>
  <c r="C166" i="142"/>
  <c r="A165" i="142"/>
  <c r="A341" i="150"/>
  <c r="C342" i="150"/>
  <c r="C137" i="162"/>
  <c r="A136" i="162"/>
  <c r="A254" i="158"/>
  <c r="C255" i="158"/>
  <c r="C460" i="152"/>
  <c r="A459" i="152"/>
  <c r="C195" i="146"/>
  <c r="A194" i="146"/>
  <c r="C460" i="154"/>
  <c r="A459" i="154"/>
  <c r="C460" i="129"/>
  <c r="A459" i="129"/>
  <c r="C342" i="152"/>
  <c r="A341" i="152"/>
  <c r="C460" i="148"/>
  <c r="A459" i="148"/>
  <c r="C255" i="129"/>
  <c r="A254" i="129"/>
  <c r="C50" i="158"/>
  <c r="A49" i="158"/>
  <c r="A107" i="162"/>
  <c r="C108" i="162"/>
  <c r="C166" i="156"/>
  <c r="A165" i="156"/>
  <c r="A312" i="162"/>
  <c r="C313" i="162"/>
  <c r="B488" i="154"/>
  <c r="A488" i="154"/>
  <c r="C489" i="154"/>
  <c r="C518" i="154"/>
  <c r="A107" i="158"/>
  <c r="C108" i="158"/>
  <c r="C489" i="148"/>
  <c r="C518" i="148"/>
  <c r="B488" i="148"/>
  <c r="A488" i="148"/>
  <c r="C313" i="144"/>
  <c r="A312" i="144"/>
  <c r="A283" i="160"/>
  <c r="C284" i="160"/>
  <c r="C21" i="129"/>
  <c r="A20" i="129"/>
  <c r="A136" i="144"/>
  <c r="C137" i="144"/>
  <c r="C284" i="162"/>
  <c r="A283" i="162"/>
  <c r="C137" i="148"/>
  <c r="A136" i="148"/>
  <c r="C342" i="148"/>
  <c r="A341" i="148"/>
  <c r="A254" i="144"/>
  <c r="C255" i="144"/>
  <c r="C79" i="156"/>
  <c r="A78" i="156"/>
  <c r="C313" i="146"/>
  <c r="A312" i="146"/>
  <c r="A225" i="154"/>
  <c r="C226" i="154"/>
  <c r="A488" i="146"/>
  <c r="C489" i="146"/>
  <c r="C518" i="146"/>
  <c r="B488" i="146"/>
  <c r="B488" i="160"/>
  <c r="A488" i="160"/>
  <c r="C489" i="160"/>
  <c r="C518" i="160"/>
  <c r="C342" i="129"/>
  <c r="A341" i="129"/>
  <c r="C371" i="162"/>
  <c r="A370" i="162"/>
  <c r="C137" i="156"/>
  <c r="A136" i="156"/>
  <c r="C21" i="160"/>
  <c r="A20" i="160"/>
  <c r="B488" i="162"/>
  <c r="C518" i="162"/>
  <c r="A488" i="162"/>
  <c r="C489" i="162"/>
  <c r="A194" i="150"/>
  <c r="C195" i="150"/>
  <c r="C431" i="162"/>
  <c r="A430" i="162"/>
  <c r="A430" i="129"/>
  <c r="C431" i="129"/>
  <c r="A370" i="129"/>
  <c r="C371" i="129"/>
  <c r="A49" i="129"/>
  <c r="C50" i="129"/>
  <c r="C166" i="154"/>
  <c r="A165" i="154"/>
  <c r="C342" i="142"/>
  <c r="A341" i="142"/>
  <c r="C255" i="160"/>
  <c r="A254" i="160"/>
  <c r="C79" i="154"/>
  <c r="A78" i="154"/>
  <c r="A459" i="162"/>
  <c r="C460" i="162"/>
  <c r="A49" i="142"/>
  <c r="C50" i="142"/>
  <c r="C460" i="146"/>
  <c r="A459" i="146"/>
  <c r="C166" i="144"/>
  <c r="A165" i="144"/>
  <c r="C284" i="156"/>
  <c r="A283" i="156"/>
  <c r="C284" i="150"/>
  <c r="A283" i="150"/>
  <c r="C400" i="158"/>
  <c r="A399" i="158"/>
  <c r="C108" i="148"/>
  <c r="A107" i="148"/>
  <c r="A312" i="158"/>
  <c r="C313" i="158"/>
  <c r="A488" i="158"/>
  <c r="C489" i="158"/>
  <c r="B488" i="158"/>
  <c r="C518" i="158"/>
  <c r="A430" i="148"/>
  <c r="C431" i="148"/>
  <c r="A430" i="144"/>
  <c r="C431" i="144"/>
  <c r="C50" i="150"/>
  <c r="A49" i="150"/>
  <c r="C371" i="146"/>
  <c r="A370" i="146"/>
  <c r="A78" i="162"/>
  <c r="C79" i="162"/>
  <c r="C460" i="158"/>
  <c r="A459" i="158"/>
  <c r="C108" i="160"/>
  <c r="A107" i="160"/>
  <c r="C226" i="156"/>
  <c r="A225" i="156"/>
  <c r="A107" i="150"/>
  <c r="C108" i="150"/>
  <c r="C226" i="146"/>
  <c r="A225" i="146"/>
  <c r="C21" i="156"/>
  <c r="A20" i="156"/>
  <c r="C108" i="144"/>
  <c r="A107" i="144"/>
  <c r="C195" i="154"/>
  <c r="A194" i="154"/>
  <c r="A194" i="156"/>
  <c r="C195" i="156"/>
  <c r="A225" i="162"/>
  <c r="C226" i="162"/>
  <c r="C255" i="156"/>
  <c r="A254" i="156"/>
  <c r="A165" i="158"/>
  <c r="C166" i="158"/>
  <c r="A107" i="129"/>
  <c r="C108" i="129"/>
  <c r="C79" i="142"/>
  <c r="A78" i="142"/>
  <c r="A20" i="146"/>
  <c r="C21" i="146"/>
  <c r="A370" i="142"/>
  <c r="C371" i="142"/>
  <c r="A430" i="146"/>
  <c r="C431" i="146"/>
  <c r="C50" i="144"/>
  <c r="A49" i="144"/>
  <c r="C79" i="144"/>
  <c r="A78" i="144"/>
  <c r="C50" i="152"/>
  <c r="A49" i="152"/>
  <c r="A312" i="154"/>
  <c r="C313" i="154"/>
  <c r="A20" i="154"/>
  <c r="C21" i="154"/>
  <c r="C255" i="150"/>
  <c r="A254" i="150"/>
  <c r="A488" i="150"/>
  <c r="C518" i="150"/>
  <c r="B488" i="150"/>
  <c r="C489" i="150"/>
  <c r="C255" i="152"/>
  <c r="A254" i="152"/>
  <c r="C371" i="158"/>
  <c r="A370" i="158"/>
  <c r="A341" i="158"/>
  <c r="C342" i="158"/>
  <c r="A283" i="148"/>
  <c r="C284" i="148"/>
  <c r="A107" i="146"/>
  <c r="C108" i="146"/>
  <c r="A49" i="156"/>
  <c r="C50" i="156"/>
  <c r="C400" i="129"/>
  <c r="A399" i="129"/>
  <c r="C79" i="148"/>
  <c r="A78" i="148"/>
  <c r="C226" i="150"/>
  <c r="A225" i="150"/>
  <c r="A20" i="144"/>
  <c r="C21" i="144"/>
  <c r="A254" i="142"/>
  <c r="C255" i="142"/>
  <c r="C108" i="152"/>
  <c r="A107" i="152"/>
  <c r="C284" i="154"/>
  <c r="A283" i="154"/>
  <c r="A20" i="162"/>
  <c r="C21" i="162"/>
  <c r="C460" i="150"/>
  <c r="A459" i="150"/>
  <c r="C431" i="160"/>
  <c r="A430" i="160"/>
  <c r="A370" i="156"/>
  <c r="C371" i="156"/>
  <c r="C284" i="144"/>
  <c r="A283" i="144"/>
  <c r="A341" i="162"/>
  <c r="C342" i="162"/>
  <c r="A312" i="150"/>
  <c r="C313" i="150"/>
  <c r="C400" i="146"/>
  <c r="A399" i="146"/>
  <c r="A312" i="148"/>
  <c r="C313" i="148"/>
  <c r="A430" i="154"/>
  <c r="C431" i="154"/>
  <c r="C400" i="162"/>
  <c r="A399" i="162"/>
  <c r="A165" i="152"/>
  <c r="C166" i="152"/>
  <c r="A399" i="142"/>
  <c r="C400" i="142"/>
  <c r="C226" i="158"/>
  <c r="A225" i="158"/>
  <c r="B488" i="144"/>
  <c r="C489" i="144"/>
  <c r="A488" i="144"/>
  <c r="C518" i="144"/>
  <c r="A20" i="152"/>
  <c r="C21" i="152"/>
  <c r="C460" i="142"/>
  <c r="A459" i="142"/>
  <c r="A107" i="142"/>
  <c r="C108" i="142"/>
  <c r="C400" i="152"/>
  <c r="A399" i="152"/>
  <c r="A370" i="154"/>
  <c r="C371" i="154"/>
  <c r="A488" i="156"/>
  <c r="C518" i="156"/>
  <c r="B488" i="156"/>
  <c r="C489" i="156"/>
  <c r="A194" i="142"/>
  <c r="C195" i="142"/>
  <c r="A165" i="148"/>
  <c r="C166" i="148"/>
  <c r="A488" i="142"/>
  <c r="B488" i="142"/>
  <c r="C489" i="142"/>
  <c r="C518" i="142"/>
  <c r="C195" i="129"/>
  <c r="A194" i="129"/>
  <c r="C195" i="152"/>
  <c r="A194" i="152"/>
  <c r="C342" i="160"/>
  <c r="A341" i="160"/>
  <c r="A78" i="158"/>
  <c r="C79" i="158"/>
  <c r="C431" i="158"/>
  <c r="A430" i="158"/>
  <c r="A399" i="160"/>
  <c r="C400" i="160"/>
  <c r="C371" i="144"/>
  <c r="A370" i="144"/>
  <c r="A312" i="152"/>
  <c r="C313" i="152"/>
  <c r="C226" i="160"/>
  <c r="A225" i="160"/>
  <c r="C313" i="156"/>
  <c r="A312" i="156"/>
  <c r="A225" i="148"/>
  <c r="C226" i="148"/>
  <c r="C79" i="160"/>
  <c r="A78" i="160"/>
  <c r="C79" i="152"/>
  <c r="A78" i="152"/>
  <c r="C371" i="160"/>
  <c r="A370" i="160"/>
  <c r="A20" i="150"/>
  <c r="C21" i="150"/>
  <c r="A370" i="152"/>
  <c r="C371" i="152"/>
  <c r="A194" i="162"/>
  <c r="C195" i="162"/>
  <c r="A399" i="144"/>
  <c r="C400" i="144"/>
  <c r="A136" i="154"/>
  <c r="C137" i="154"/>
  <c r="C137" i="152"/>
  <c r="A136" i="152"/>
  <c r="C431" i="156"/>
  <c r="A430" i="156"/>
  <c r="A78" i="129"/>
  <c r="C79" i="129"/>
  <c r="A399" i="156"/>
  <c r="C400" i="156"/>
  <c r="C166" i="146"/>
  <c r="A165" i="146"/>
  <c r="A254" i="154"/>
  <c r="C255" i="154"/>
  <c r="C21" i="148"/>
  <c r="A20" i="148"/>
  <c r="C460" i="160"/>
  <c r="A459" i="160"/>
  <c r="C166" i="160"/>
  <c r="A165" i="160"/>
  <c r="A254" i="146"/>
  <c r="C255" i="146"/>
  <c r="A20" i="158"/>
  <c r="C21" i="158"/>
  <c r="C342" i="156"/>
  <c r="A341" i="156"/>
  <c r="A225" i="144"/>
  <c r="C226" i="144"/>
  <c r="A430" i="150"/>
  <c r="C431" i="150"/>
  <c r="A136" i="129"/>
  <c r="C137" i="129"/>
  <c r="C284" i="158"/>
  <c r="A283" i="158"/>
  <c r="A225" i="152"/>
  <c r="C226" i="152"/>
  <c r="A283" i="146"/>
  <c r="C284" i="146"/>
  <c r="A49" i="154"/>
  <c r="C50" i="154"/>
  <c r="C195" i="148"/>
  <c r="A194" i="148"/>
  <c r="A283" i="142"/>
  <c r="C284" i="142"/>
  <c r="C400" i="148"/>
  <c r="A399" i="148"/>
  <c r="A136" i="146"/>
  <c r="C137" i="146"/>
  <c r="C195" i="160"/>
  <c r="A194" i="160"/>
  <c r="C460" i="144"/>
  <c r="A459" i="144"/>
  <c r="C79" i="146"/>
  <c r="A78" i="146"/>
  <c r="C256" i="146" l="1"/>
  <c r="A255" i="146"/>
  <c r="C196" i="142"/>
  <c r="A195" i="142"/>
  <c r="A108" i="146"/>
  <c r="C109" i="146"/>
  <c r="A21" i="154"/>
  <c r="C22" i="154"/>
  <c r="B518" i="162"/>
  <c r="C519" i="162"/>
  <c r="C548" i="162"/>
  <c r="A518" i="162"/>
  <c r="C490" i="146"/>
  <c r="A489" i="146"/>
  <c r="C138" i="144"/>
  <c r="A137" i="144"/>
  <c r="A226" i="142"/>
  <c r="C227" i="142"/>
  <c r="A284" i="146"/>
  <c r="C285" i="146"/>
  <c r="C519" i="144"/>
  <c r="C548" i="144"/>
  <c r="B518" i="144"/>
  <c r="A518" i="144"/>
  <c r="C80" i="146"/>
  <c r="A79" i="146"/>
  <c r="C432" i="156"/>
  <c r="A431" i="156"/>
  <c r="C80" i="152"/>
  <c r="A79" i="152"/>
  <c r="C432" i="158"/>
  <c r="A431" i="158"/>
  <c r="C401" i="146"/>
  <c r="A400" i="146"/>
  <c r="A284" i="154"/>
  <c r="C285" i="154"/>
  <c r="C80" i="142"/>
  <c r="A79" i="142"/>
  <c r="A21" i="156"/>
  <c r="C22" i="156"/>
  <c r="A50" i="150"/>
  <c r="C51" i="150"/>
  <c r="C285" i="150"/>
  <c r="A284" i="150"/>
  <c r="C343" i="142"/>
  <c r="A342" i="142"/>
  <c r="C461" i="129"/>
  <c r="A460" i="129"/>
  <c r="A21" i="142"/>
  <c r="C22" i="142"/>
  <c r="C109" i="156"/>
  <c r="A108" i="156"/>
  <c r="C138" i="142"/>
  <c r="A137" i="142"/>
  <c r="C256" i="148"/>
  <c r="A255" i="148"/>
  <c r="C372" i="160"/>
  <c r="A371" i="160"/>
  <c r="C256" i="150"/>
  <c r="A255" i="150"/>
  <c r="C227" i="152"/>
  <c r="A226" i="152"/>
  <c r="C80" i="158"/>
  <c r="A79" i="158"/>
  <c r="A489" i="156"/>
  <c r="C490" i="156"/>
  <c r="A489" i="144"/>
  <c r="C490" i="144"/>
  <c r="C314" i="150"/>
  <c r="A313" i="150"/>
  <c r="A284" i="148"/>
  <c r="C285" i="148"/>
  <c r="C314" i="154"/>
  <c r="A313" i="154"/>
  <c r="C109" i="129"/>
  <c r="A108" i="129"/>
  <c r="C432" i="144"/>
  <c r="A431" i="144"/>
  <c r="A226" i="154"/>
  <c r="C227" i="154"/>
  <c r="A313" i="162"/>
  <c r="C314" i="162"/>
  <c r="A313" i="160"/>
  <c r="C314" i="160"/>
  <c r="A108" i="152"/>
  <c r="C109" i="152"/>
  <c r="A226" i="146"/>
  <c r="C227" i="146"/>
  <c r="C285" i="156"/>
  <c r="A284" i="156"/>
  <c r="C167" i="154"/>
  <c r="A166" i="154"/>
  <c r="C22" i="160"/>
  <c r="A21" i="160"/>
  <c r="C22" i="129"/>
  <c r="A21" i="129"/>
  <c r="A460" i="154"/>
  <c r="C461" i="154"/>
  <c r="A284" i="129"/>
  <c r="C285" i="129"/>
  <c r="A195" i="158"/>
  <c r="C196" i="158"/>
  <c r="A313" i="142"/>
  <c r="C314" i="142"/>
  <c r="A137" i="158"/>
  <c r="C138" i="158"/>
  <c r="A460" i="144"/>
  <c r="C461" i="144"/>
  <c r="A137" i="152"/>
  <c r="C138" i="152"/>
  <c r="C80" i="160"/>
  <c r="A79" i="160"/>
  <c r="C138" i="154"/>
  <c r="A137" i="154"/>
  <c r="A226" i="148"/>
  <c r="C227" i="148"/>
  <c r="C519" i="156"/>
  <c r="A518" i="156"/>
  <c r="C548" i="156"/>
  <c r="B518" i="156"/>
  <c r="C343" i="162"/>
  <c r="A342" i="162"/>
  <c r="C256" i="142"/>
  <c r="A255" i="142"/>
  <c r="C343" i="158"/>
  <c r="A342" i="158"/>
  <c r="C167" i="158"/>
  <c r="A166" i="158"/>
  <c r="C109" i="150"/>
  <c r="A108" i="150"/>
  <c r="C432" i="148"/>
  <c r="A431" i="148"/>
  <c r="C51" i="129"/>
  <c r="A50" i="129"/>
  <c r="C285" i="160"/>
  <c r="A284" i="160"/>
  <c r="C372" i="150"/>
  <c r="A371" i="150"/>
  <c r="A226" i="129"/>
  <c r="C227" i="129"/>
  <c r="C51" i="162"/>
  <c r="A50" i="162"/>
  <c r="C51" i="160"/>
  <c r="A50" i="160"/>
  <c r="A50" i="152"/>
  <c r="C51" i="152"/>
  <c r="A166" i="144"/>
  <c r="C167" i="144"/>
  <c r="C138" i="156"/>
  <c r="A137" i="156"/>
  <c r="A313" i="146"/>
  <c r="C314" i="146"/>
  <c r="A166" i="156"/>
  <c r="C167" i="156"/>
  <c r="A195" i="146"/>
  <c r="C196" i="146"/>
  <c r="C138" i="160"/>
  <c r="A137" i="160"/>
  <c r="A284" i="158"/>
  <c r="C285" i="158"/>
  <c r="C461" i="160"/>
  <c r="A460" i="160"/>
  <c r="C343" i="160"/>
  <c r="A342" i="160"/>
  <c r="A400" i="142"/>
  <c r="C401" i="142"/>
  <c r="C22" i="144"/>
  <c r="A21" i="144"/>
  <c r="A518" i="158"/>
  <c r="C519" i="158"/>
  <c r="B518" i="158"/>
  <c r="C548" i="158"/>
  <c r="C372" i="129"/>
  <c r="A371" i="129"/>
  <c r="C109" i="162"/>
  <c r="A108" i="162"/>
  <c r="A400" i="150"/>
  <c r="C401" i="150"/>
  <c r="C343" i="144"/>
  <c r="A342" i="144"/>
  <c r="A400" i="144"/>
  <c r="C401" i="144"/>
  <c r="A195" i="152"/>
  <c r="C196" i="152"/>
  <c r="A371" i="158"/>
  <c r="C372" i="158"/>
  <c r="A79" i="144"/>
  <c r="C80" i="144"/>
  <c r="A255" i="156"/>
  <c r="C256" i="156"/>
  <c r="A226" i="156"/>
  <c r="C227" i="156"/>
  <c r="A460" i="146"/>
  <c r="C461" i="146"/>
  <c r="C372" i="162"/>
  <c r="A371" i="162"/>
  <c r="C80" i="156"/>
  <c r="A79" i="156"/>
  <c r="A313" i="144"/>
  <c r="C314" i="144"/>
  <c r="C461" i="152"/>
  <c r="A460" i="152"/>
  <c r="A371" i="148"/>
  <c r="C372" i="148"/>
  <c r="C343" i="146"/>
  <c r="A342" i="146"/>
  <c r="B518" i="152"/>
  <c r="C548" i="152"/>
  <c r="C519" i="152"/>
  <c r="A518" i="152"/>
  <c r="A137" i="146"/>
  <c r="C138" i="146"/>
  <c r="A371" i="154"/>
  <c r="C372" i="154"/>
  <c r="A21" i="148"/>
  <c r="C22" i="148"/>
  <c r="C314" i="156"/>
  <c r="A313" i="156"/>
  <c r="A284" i="144"/>
  <c r="C285" i="144"/>
  <c r="C432" i="150"/>
  <c r="A431" i="150"/>
  <c r="A255" i="154"/>
  <c r="C256" i="154"/>
  <c r="A195" i="162"/>
  <c r="C196" i="162"/>
  <c r="A166" i="152"/>
  <c r="C167" i="152"/>
  <c r="C372" i="156"/>
  <c r="A371" i="156"/>
  <c r="C227" i="162"/>
  <c r="A226" i="162"/>
  <c r="A489" i="158"/>
  <c r="C490" i="158"/>
  <c r="A50" i="142"/>
  <c r="C51" i="142"/>
  <c r="C432" i="129"/>
  <c r="A431" i="129"/>
  <c r="A255" i="144"/>
  <c r="C256" i="144"/>
  <c r="C256" i="158"/>
  <c r="A255" i="158"/>
  <c r="C80" i="150"/>
  <c r="A79" i="150"/>
  <c r="A313" i="129"/>
  <c r="C314" i="129"/>
  <c r="A460" i="156"/>
  <c r="C461" i="156"/>
  <c r="C490" i="152"/>
  <c r="A489" i="152"/>
  <c r="A226" i="150"/>
  <c r="C227" i="150"/>
  <c r="C256" i="152"/>
  <c r="A255" i="152"/>
  <c r="A50" i="144"/>
  <c r="C51" i="144"/>
  <c r="A108" i="160"/>
  <c r="C109" i="160"/>
  <c r="A342" i="129"/>
  <c r="C343" i="129"/>
  <c r="C51" i="158"/>
  <c r="A50" i="158"/>
  <c r="C285" i="152"/>
  <c r="A284" i="152"/>
  <c r="C196" i="129"/>
  <c r="A195" i="129"/>
  <c r="C372" i="152"/>
  <c r="A371" i="152"/>
  <c r="A313" i="152"/>
  <c r="C314" i="152"/>
  <c r="A518" i="142"/>
  <c r="B518" i="142"/>
  <c r="C519" i="142"/>
  <c r="C548" i="142"/>
  <c r="A108" i="142"/>
  <c r="C109" i="142"/>
  <c r="C490" i="150"/>
  <c r="A489" i="150"/>
  <c r="C432" i="146"/>
  <c r="A431" i="146"/>
  <c r="C196" i="156"/>
  <c r="A195" i="156"/>
  <c r="A313" i="158"/>
  <c r="C314" i="158"/>
  <c r="C461" i="162"/>
  <c r="A460" i="162"/>
  <c r="A518" i="160"/>
  <c r="B518" i="160"/>
  <c r="C519" i="160"/>
  <c r="C548" i="160"/>
  <c r="C519" i="148"/>
  <c r="B518" i="148"/>
  <c r="A518" i="148"/>
  <c r="C548" i="148"/>
  <c r="B518" i="129"/>
  <c r="C548" i="129"/>
  <c r="A518" i="129"/>
  <c r="C519" i="129"/>
  <c r="C256" i="162"/>
  <c r="A255" i="162"/>
  <c r="A108" i="154"/>
  <c r="C109" i="154"/>
  <c r="A166" i="129"/>
  <c r="C167" i="129"/>
  <c r="C51" i="148"/>
  <c r="A50" i="148"/>
  <c r="A226" i="160"/>
  <c r="C227" i="160"/>
  <c r="A400" i="152"/>
  <c r="C401" i="152"/>
  <c r="A460" i="158"/>
  <c r="C461" i="158"/>
  <c r="C490" i="160"/>
  <c r="A489" i="160"/>
  <c r="A342" i="148"/>
  <c r="C343" i="148"/>
  <c r="C490" i="148"/>
  <c r="A489" i="148"/>
  <c r="A255" i="129"/>
  <c r="C256" i="129"/>
  <c r="A137" i="162"/>
  <c r="C138" i="162"/>
  <c r="A489" i="129"/>
  <c r="C490" i="129"/>
  <c r="A226" i="158"/>
  <c r="C227" i="158"/>
  <c r="A400" i="148"/>
  <c r="C401" i="148"/>
  <c r="A431" i="160"/>
  <c r="C432" i="160"/>
  <c r="A79" i="148"/>
  <c r="C80" i="148"/>
  <c r="A431" i="162"/>
  <c r="C432" i="162"/>
  <c r="C401" i="156"/>
  <c r="A400" i="156"/>
  <c r="A21" i="150"/>
  <c r="C22" i="150"/>
  <c r="A431" i="154"/>
  <c r="C432" i="154"/>
  <c r="B518" i="150"/>
  <c r="C519" i="150"/>
  <c r="C548" i="150"/>
  <c r="A518" i="150"/>
  <c r="C372" i="142"/>
  <c r="A371" i="142"/>
  <c r="A79" i="162"/>
  <c r="C80" i="162"/>
  <c r="C196" i="150"/>
  <c r="A195" i="150"/>
  <c r="C109" i="158"/>
  <c r="A108" i="158"/>
  <c r="C343" i="150"/>
  <c r="A342" i="150"/>
  <c r="A166" i="160"/>
  <c r="C167" i="160"/>
  <c r="A195" i="160"/>
  <c r="C196" i="160"/>
  <c r="C285" i="142"/>
  <c r="A284" i="142"/>
  <c r="A226" i="144"/>
  <c r="C227" i="144"/>
  <c r="C490" i="142"/>
  <c r="A489" i="142"/>
  <c r="C401" i="162"/>
  <c r="A400" i="162"/>
  <c r="A195" i="148"/>
  <c r="C196" i="148"/>
  <c r="C343" i="156"/>
  <c r="A342" i="156"/>
  <c r="A371" i="144"/>
  <c r="C372" i="144"/>
  <c r="C461" i="142"/>
  <c r="A460" i="142"/>
  <c r="C461" i="150"/>
  <c r="A460" i="150"/>
  <c r="A400" i="129"/>
  <c r="C401" i="129"/>
  <c r="A195" i="154"/>
  <c r="C196" i="154"/>
  <c r="A108" i="148"/>
  <c r="C109" i="148"/>
  <c r="A79" i="154"/>
  <c r="C80" i="154"/>
  <c r="C138" i="148"/>
  <c r="A137" i="148"/>
  <c r="C461" i="148"/>
  <c r="A460" i="148"/>
  <c r="A137" i="150"/>
  <c r="C138" i="150"/>
  <c r="A195" i="144"/>
  <c r="C196" i="144"/>
  <c r="C401" i="154"/>
  <c r="A400" i="154"/>
  <c r="C432" i="152"/>
  <c r="A431" i="152"/>
  <c r="A137" i="129"/>
  <c r="C138" i="129"/>
  <c r="C167" i="146"/>
  <c r="A166" i="146"/>
  <c r="C51" i="154"/>
  <c r="A50" i="154"/>
  <c r="A21" i="158"/>
  <c r="C22" i="158"/>
  <c r="C80" i="129"/>
  <c r="A79" i="129"/>
  <c r="C401" i="160"/>
  <c r="A400" i="160"/>
  <c r="A166" i="148"/>
  <c r="C167" i="148"/>
  <c r="A21" i="152"/>
  <c r="C22" i="152"/>
  <c r="A313" i="148"/>
  <c r="C314" i="148"/>
  <c r="A21" i="162"/>
  <c r="C22" i="162"/>
  <c r="A50" i="156"/>
  <c r="C51" i="156"/>
  <c r="A21" i="146"/>
  <c r="C22" i="146"/>
  <c r="C490" i="162"/>
  <c r="A489" i="162"/>
  <c r="C548" i="154"/>
  <c r="B518" i="154"/>
  <c r="A518" i="154"/>
  <c r="C519" i="154"/>
  <c r="C343" i="154"/>
  <c r="A342" i="154"/>
  <c r="A50" i="146"/>
  <c r="C51" i="146"/>
  <c r="C109" i="144"/>
  <c r="A108" i="144"/>
  <c r="C372" i="146"/>
  <c r="A371" i="146"/>
  <c r="A400" i="158"/>
  <c r="C401" i="158"/>
  <c r="C256" i="160"/>
  <c r="A255" i="160"/>
  <c r="B518" i="146"/>
  <c r="C519" i="146"/>
  <c r="C548" i="146"/>
  <c r="A518" i="146"/>
  <c r="A284" i="162"/>
  <c r="C285" i="162"/>
  <c r="A489" i="154"/>
  <c r="C490" i="154"/>
  <c r="A342" i="152"/>
  <c r="C343" i="152"/>
  <c r="C167" i="142"/>
  <c r="A166" i="142"/>
  <c r="A431" i="142"/>
  <c r="C432" i="142"/>
  <c r="A166" i="162"/>
  <c r="C167" i="162"/>
  <c r="C167" i="150"/>
  <c r="A166" i="150"/>
  <c r="C197" i="156" l="1"/>
  <c r="A196" i="156"/>
  <c r="A167" i="150"/>
  <c r="C168" i="150"/>
  <c r="A372" i="144"/>
  <c r="C373" i="144"/>
  <c r="A51" i="156"/>
  <c r="C52" i="156"/>
  <c r="C23" i="162"/>
  <c r="A22" i="162"/>
  <c r="C257" i="129"/>
  <c r="A256" i="129"/>
  <c r="A167" i="129"/>
  <c r="C168" i="129"/>
  <c r="A51" i="144"/>
  <c r="C52" i="144"/>
  <c r="A256" i="144"/>
  <c r="C257" i="144"/>
  <c r="C549" i="152"/>
  <c r="C578" i="152"/>
  <c r="C638" i="152"/>
  <c r="B548" i="152"/>
  <c r="A548" i="152"/>
  <c r="A227" i="156"/>
  <c r="C228" i="156"/>
  <c r="C286" i="158"/>
  <c r="A285" i="158"/>
  <c r="C228" i="154"/>
  <c r="A227" i="154"/>
  <c r="A519" i="146"/>
  <c r="C520" i="146"/>
  <c r="A167" i="142"/>
  <c r="C168" i="142"/>
  <c r="A372" i="146"/>
  <c r="C373" i="146"/>
  <c r="C52" i="154"/>
  <c r="A51" i="154"/>
  <c r="A80" i="154"/>
  <c r="C81" i="154"/>
  <c r="A196" i="148"/>
  <c r="C197" i="148"/>
  <c r="A256" i="154"/>
  <c r="C257" i="154"/>
  <c r="C110" i="144"/>
  <c r="A109" i="144"/>
  <c r="C168" i="146"/>
  <c r="A167" i="146"/>
  <c r="C110" i="158"/>
  <c r="A109" i="158"/>
  <c r="A401" i="156"/>
  <c r="C402" i="156"/>
  <c r="C110" i="162"/>
  <c r="A109" i="162"/>
  <c r="A51" i="160"/>
  <c r="C52" i="160"/>
  <c r="C168" i="158"/>
  <c r="A167" i="158"/>
  <c r="C81" i="160"/>
  <c r="A80" i="160"/>
  <c r="C23" i="129"/>
  <c r="A22" i="129"/>
  <c r="C81" i="158"/>
  <c r="A80" i="158"/>
  <c r="A461" i="129"/>
  <c r="C462" i="129"/>
  <c r="A432" i="158"/>
  <c r="C433" i="158"/>
  <c r="A138" i="144"/>
  <c r="C139" i="144"/>
  <c r="C373" i="142"/>
  <c r="A372" i="142"/>
  <c r="A490" i="162"/>
  <c r="C491" i="162"/>
  <c r="C433" i="142"/>
  <c r="A432" i="142"/>
  <c r="C402" i="158"/>
  <c r="A401" i="158"/>
  <c r="C23" i="146"/>
  <c r="A22" i="146"/>
  <c r="C23" i="158"/>
  <c r="A22" i="158"/>
  <c r="A138" i="148"/>
  <c r="C139" i="148"/>
  <c r="C344" i="152"/>
  <c r="A343" i="152"/>
  <c r="C491" i="154"/>
  <c r="A490" i="154"/>
  <c r="A51" i="146"/>
  <c r="C52" i="146"/>
  <c r="C315" i="148"/>
  <c r="A314" i="148"/>
  <c r="C139" i="129"/>
  <c r="A138" i="129"/>
  <c r="A109" i="148"/>
  <c r="C110" i="148"/>
  <c r="A432" i="162"/>
  <c r="C433" i="162"/>
  <c r="A109" i="154"/>
  <c r="C110" i="154"/>
  <c r="C315" i="152"/>
  <c r="A314" i="152"/>
  <c r="C257" i="156"/>
  <c r="A256" i="156"/>
  <c r="A138" i="152"/>
  <c r="C139" i="152"/>
  <c r="A401" i="162"/>
  <c r="C402" i="162"/>
  <c r="C197" i="150"/>
  <c r="A196" i="150"/>
  <c r="C491" i="148"/>
  <c r="A490" i="148"/>
  <c r="A461" i="162"/>
  <c r="C462" i="162"/>
  <c r="C257" i="152"/>
  <c r="A256" i="152"/>
  <c r="A432" i="129"/>
  <c r="C433" i="129"/>
  <c r="C433" i="150"/>
  <c r="A432" i="150"/>
  <c r="C344" i="146"/>
  <c r="A343" i="146"/>
  <c r="A372" i="129"/>
  <c r="C373" i="129"/>
  <c r="C139" i="160"/>
  <c r="A138" i="160"/>
  <c r="A51" i="162"/>
  <c r="C52" i="162"/>
  <c r="C344" i="158"/>
  <c r="A343" i="158"/>
  <c r="A22" i="160"/>
  <c r="C23" i="160"/>
  <c r="C433" i="144"/>
  <c r="A432" i="144"/>
  <c r="C228" i="152"/>
  <c r="A227" i="152"/>
  <c r="A343" i="142"/>
  <c r="C344" i="142"/>
  <c r="C81" i="152"/>
  <c r="A80" i="152"/>
  <c r="C491" i="146"/>
  <c r="A490" i="146"/>
  <c r="A22" i="152"/>
  <c r="C23" i="152"/>
  <c r="C197" i="154"/>
  <c r="A196" i="154"/>
  <c r="A80" i="148"/>
  <c r="C81" i="148"/>
  <c r="A372" i="148"/>
  <c r="C373" i="148"/>
  <c r="A80" i="144"/>
  <c r="C81" i="144"/>
  <c r="B548" i="158"/>
  <c r="C578" i="158"/>
  <c r="C549" i="158"/>
  <c r="A548" i="158"/>
  <c r="C638" i="158"/>
  <c r="A196" i="146"/>
  <c r="C197" i="146"/>
  <c r="C228" i="129"/>
  <c r="A227" i="129"/>
  <c r="A461" i="144"/>
  <c r="C462" i="144"/>
  <c r="C81" i="162"/>
  <c r="A80" i="162"/>
  <c r="C344" i="148"/>
  <c r="A343" i="148"/>
  <c r="C52" i="142"/>
  <c r="A51" i="142"/>
  <c r="A343" i="154"/>
  <c r="C344" i="154"/>
  <c r="C433" i="152"/>
  <c r="A432" i="152"/>
  <c r="A490" i="142"/>
  <c r="C491" i="142"/>
  <c r="A256" i="162"/>
  <c r="C257" i="162"/>
  <c r="A372" i="152"/>
  <c r="C373" i="152"/>
  <c r="C257" i="142"/>
  <c r="A256" i="142"/>
  <c r="C168" i="154"/>
  <c r="A167" i="154"/>
  <c r="A109" i="129"/>
  <c r="C110" i="129"/>
  <c r="C257" i="150"/>
  <c r="A256" i="150"/>
  <c r="C286" i="150"/>
  <c r="A285" i="150"/>
  <c r="C433" i="156"/>
  <c r="A432" i="156"/>
  <c r="A548" i="162"/>
  <c r="C578" i="162"/>
  <c r="C638" i="162"/>
  <c r="B548" i="162"/>
  <c r="C549" i="162"/>
  <c r="C315" i="158"/>
  <c r="A314" i="158"/>
  <c r="C228" i="150"/>
  <c r="A227" i="150"/>
  <c r="C286" i="144"/>
  <c r="A285" i="144"/>
  <c r="C520" i="154"/>
  <c r="A519" i="154"/>
  <c r="C168" i="148"/>
  <c r="A167" i="148"/>
  <c r="C402" i="129"/>
  <c r="A401" i="129"/>
  <c r="A227" i="144"/>
  <c r="C228" i="144"/>
  <c r="A432" i="160"/>
  <c r="C433" i="160"/>
  <c r="C520" i="129"/>
  <c r="A519" i="129"/>
  <c r="A490" i="158"/>
  <c r="C491" i="158"/>
  <c r="C373" i="158"/>
  <c r="A372" i="158"/>
  <c r="C520" i="158"/>
  <c r="A519" i="158"/>
  <c r="A167" i="156"/>
  <c r="C168" i="156"/>
  <c r="C139" i="158"/>
  <c r="A138" i="158"/>
  <c r="C52" i="150"/>
  <c r="A51" i="150"/>
  <c r="A519" i="162"/>
  <c r="C520" i="162"/>
  <c r="C549" i="146"/>
  <c r="C578" i="146"/>
  <c r="B548" i="146"/>
  <c r="C638" i="146"/>
  <c r="A548" i="146"/>
  <c r="A314" i="156"/>
  <c r="C315" i="156"/>
  <c r="A461" i="152"/>
  <c r="C462" i="152"/>
  <c r="A372" i="150"/>
  <c r="C373" i="150"/>
  <c r="C344" i="162"/>
  <c r="A343" i="162"/>
  <c r="C286" i="156"/>
  <c r="A285" i="156"/>
  <c r="C315" i="154"/>
  <c r="A314" i="154"/>
  <c r="A372" i="160"/>
  <c r="C373" i="160"/>
  <c r="C81" i="146"/>
  <c r="A80" i="146"/>
  <c r="A548" i="129"/>
  <c r="B548" i="129"/>
  <c r="C549" i="129"/>
  <c r="C578" i="129"/>
  <c r="C638" i="129"/>
  <c r="A461" i="156"/>
  <c r="C462" i="156"/>
  <c r="A22" i="148"/>
  <c r="C23" i="148"/>
  <c r="C315" i="144"/>
  <c r="A314" i="144"/>
  <c r="C197" i="152"/>
  <c r="A196" i="152"/>
  <c r="A314" i="146"/>
  <c r="C315" i="146"/>
  <c r="A314" i="142"/>
  <c r="C315" i="142"/>
  <c r="C228" i="146"/>
  <c r="A227" i="146"/>
  <c r="A285" i="148"/>
  <c r="C286" i="148"/>
  <c r="C23" i="156"/>
  <c r="A22" i="156"/>
  <c r="A22" i="154"/>
  <c r="C23" i="154"/>
  <c r="A196" i="129"/>
  <c r="C197" i="129"/>
  <c r="A432" i="146"/>
  <c r="C433" i="146"/>
  <c r="A285" i="152"/>
  <c r="C286" i="152"/>
  <c r="C228" i="162"/>
  <c r="A227" i="162"/>
  <c r="A22" i="144"/>
  <c r="C23" i="144"/>
  <c r="A285" i="160"/>
  <c r="C286" i="160"/>
  <c r="C549" i="156"/>
  <c r="C638" i="156"/>
  <c r="C578" i="156"/>
  <c r="B548" i="156"/>
  <c r="A548" i="156"/>
  <c r="A256" i="148"/>
  <c r="C257" i="148"/>
  <c r="B548" i="154"/>
  <c r="C578" i="154"/>
  <c r="C549" i="154"/>
  <c r="A548" i="154"/>
  <c r="C638" i="154"/>
  <c r="C402" i="160"/>
  <c r="A401" i="160"/>
  <c r="A461" i="150"/>
  <c r="C462" i="150"/>
  <c r="C286" i="142"/>
  <c r="A285" i="142"/>
  <c r="C549" i="150"/>
  <c r="B548" i="150"/>
  <c r="C578" i="150"/>
  <c r="A548" i="150"/>
  <c r="C638" i="150"/>
  <c r="A138" i="150"/>
  <c r="C139" i="150"/>
  <c r="C197" i="160"/>
  <c r="A196" i="160"/>
  <c r="A519" i="150"/>
  <c r="C520" i="150"/>
  <c r="C228" i="158"/>
  <c r="A227" i="158"/>
  <c r="C402" i="152"/>
  <c r="A401" i="152"/>
  <c r="C578" i="148"/>
  <c r="A548" i="148"/>
  <c r="B548" i="148"/>
  <c r="C638" i="148"/>
  <c r="C549" i="148"/>
  <c r="C315" i="129"/>
  <c r="A314" i="129"/>
  <c r="C373" i="154"/>
  <c r="A372" i="154"/>
  <c r="A401" i="144"/>
  <c r="C402" i="144"/>
  <c r="C402" i="142"/>
  <c r="A401" i="142"/>
  <c r="A196" i="158"/>
  <c r="C197" i="158"/>
  <c r="A109" i="152"/>
  <c r="C110" i="152"/>
  <c r="C549" i="144"/>
  <c r="A548" i="144"/>
  <c r="C638" i="144"/>
  <c r="C578" i="144"/>
  <c r="B548" i="144"/>
  <c r="A109" i="146"/>
  <c r="C110" i="146"/>
  <c r="A490" i="152"/>
  <c r="C491" i="152"/>
  <c r="A80" i="129"/>
  <c r="C81" i="129"/>
  <c r="C462" i="142"/>
  <c r="A461" i="142"/>
  <c r="A490" i="150"/>
  <c r="C491" i="150"/>
  <c r="C52" i="158"/>
  <c r="A51" i="158"/>
  <c r="A372" i="156"/>
  <c r="C373" i="156"/>
  <c r="C81" i="156"/>
  <c r="A80" i="156"/>
  <c r="A138" i="156"/>
  <c r="C139" i="156"/>
  <c r="C52" i="129"/>
  <c r="A51" i="129"/>
  <c r="C520" i="156"/>
  <c r="A519" i="156"/>
  <c r="A314" i="150"/>
  <c r="C315" i="150"/>
  <c r="C139" i="142"/>
  <c r="A138" i="142"/>
  <c r="C81" i="142"/>
  <c r="A80" i="142"/>
  <c r="A519" i="144"/>
  <c r="C520" i="144"/>
  <c r="C402" i="148"/>
  <c r="A401" i="148"/>
  <c r="A167" i="162"/>
  <c r="C168" i="162"/>
  <c r="A167" i="160"/>
  <c r="C168" i="160"/>
  <c r="A432" i="154"/>
  <c r="C433" i="154"/>
  <c r="C491" i="129"/>
  <c r="A490" i="129"/>
  <c r="A227" i="160"/>
  <c r="C228" i="160"/>
  <c r="A109" i="142"/>
  <c r="C110" i="142"/>
  <c r="A343" i="129"/>
  <c r="C344" i="129"/>
  <c r="A167" i="152"/>
  <c r="C168" i="152"/>
  <c r="A138" i="146"/>
  <c r="C139" i="146"/>
  <c r="C168" i="144"/>
  <c r="A167" i="144"/>
  <c r="C228" i="148"/>
  <c r="A227" i="148"/>
  <c r="A285" i="129"/>
  <c r="C286" i="129"/>
  <c r="C315" i="160"/>
  <c r="A314" i="160"/>
  <c r="A490" i="144"/>
  <c r="C491" i="144"/>
  <c r="C286" i="154"/>
  <c r="A285" i="154"/>
  <c r="C286" i="146"/>
  <c r="A285" i="146"/>
  <c r="A285" i="162"/>
  <c r="C286" i="162"/>
  <c r="A461" i="148"/>
  <c r="C462" i="148"/>
  <c r="C520" i="148"/>
  <c r="A519" i="148"/>
  <c r="C81" i="150"/>
  <c r="A80" i="150"/>
  <c r="C373" i="162"/>
  <c r="A372" i="162"/>
  <c r="A343" i="144"/>
  <c r="C344" i="144"/>
  <c r="C344" i="160"/>
  <c r="A343" i="160"/>
  <c r="A432" i="148"/>
  <c r="C433" i="148"/>
  <c r="C110" i="156"/>
  <c r="A109" i="156"/>
  <c r="C197" i="142"/>
  <c r="A196" i="142"/>
  <c r="C491" i="160"/>
  <c r="A490" i="160"/>
  <c r="C23" i="150"/>
  <c r="A22" i="150"/>
  <c r="C139" i="162"/>
  <c r="A138" i="162"/>
  <c r="C578" i="160"/>
  <c r="C549" i="160"/>
  <c r="B548" i="160"/>
  <c r="C638" i="160"/>
  <c r="A548" i="160"/>
  <c r="A548" i="142"/>
  <c r="C638" i="142"/>
  <c r="C549" i="142"/>
  <c r="C578" i="142"/>
  <c r="B548" i="142"/>
  <c r="A109" i="160"/>
  <c r="C110" i="160"/>
  <c r="A196" i="162"/>
  <c r="C197" i="162"/>
  <c r="A461" i="146"/>
  <c r="C462" i="146"/>
  <c r="A401" i="150"/>
  <c r="C402" i="150"/>
  <c r="A51" i="152"/>
  <c r="C52" i="152"/>
  <c r="C462" i="154"/>
  <c r="A461" i="154"/>
  <c r="A314" i="162"/>
  <c r="C315" i="162"/>
  <c r="C491" i="156"/>
  <c r="A490" i="156"/>
  <c r="A22" i="142"/>
  <c r="C23" i="142"/>
  <c r="C228" i="142"/>
  <c r="A227" i="142"/>
  <c r="C402" i="154"/>
  <c r="A401" i="154"/>
  <c r="A196" i="144"/>
  <c r="C197" i="144"/>
  <c r="A461" i="158"/>
  <c r="C462" i="158"/>
  <c r="A256" i="160"/>
  <c r="C257" i="160"/>
  <c r="A343" i="156"/>
  <c r="C344" i="156"/>
  <c r="C344" i="150"/>
  <c r="A343" i="150"/>
  <c r="C52" i="148"/>
  <c r="A51" i="148"/>
  <c r="A519" i="160"/>
  <c r="C520" i="160"/>
  <c r="A519" i="142"/>
  <c r="C520" i="142"/>
  <c r="C257" i="158"/>
  <c r="A256" i="158"/>
  <c r="A519" i="152"/>
  <c r="C520" i="152"/>
  <c r="C462" i="160"/>
  <c r="A461" i="160"/>
  <c r="C110" i="150"/>
  <c r="A109" i="150"/>
  <c r="C139" i="154"/>
  <c r="A138" i="154"/>
  <c r="A401" i="146"/>
  <c r="C402" i="146"/>
  <c r="A256" i="146"/>
  <c r="C257" i="146"/>
  <c r="C403" i="146" l="1"/>
  <c r="A402" i="146"/>
  <c r="A197" i="144"/>
  <c r="C198" i="144"/>
  <c r="A549" i="160"/>
  <c r="C550" i="160"/>
  <c r="A344" i="144"/>
  <c r="C345" i="144"/>
  <c r="C111" i="142"/>
  <c r="A110" i="142"/>
  <c r="A549" i="144"/>
  <c r="C550" i="144"/>
  <c r="C550" i="150"/>
  <c r="A549" i="150"/>
  <c r="A578" i="156"/>
  <c r="C579" i="156"/>
  <c r="C608" i="156"/>
  <c r="B578" i="156"/>
  <c r="A52" i="150"/>
  <c r="C53" i="150"/>
  <c r="A578" i="162"/>
  <c r="C608" i="162"/>
  <c r="C579" i="162"/>
  <c r="B578" i="162"/>
  <c r="A257" i="162"/>
  <c r="C258" i="162"/>
  <c r="A197" i="154"/>
  <c r="C198" i="154"/>
  <c r="C345" i="158"/>
  <c r="A344" i="158"/>
  <c r="A23" i="158"/>
  <c r="C24" i="158"/>
  <c r="C111" i="158"/>
  <c r="A110" i="158"/>
  <c r="C53" i="144"/>
  <c r="A52" i="144"/>
  <c r="C403" i="150"/>
  <c r="A402" i="150"/>
  <c r="A491" i="144"/>
  <c r="C492" i="144"/>
  <c r="C258" i="158"/>
  <c r="A257" i="158"/>
  <c r="C579" i="160"/>
  <c r="B578" i="160"/>
  <c r="A578" i="160"/>
  <c r="C608" i="160"/>
  <c r="C82" i="142"/>
  <c r="A81" i="142"/>
  <c r="A52" i="158"/>
  <c r="C53" i="158"/>
  <c r="C111" i="152"/>
  <c r="A110" i="152"/>
  <c r="A578" i="148"/>
  <c r="B578" i="148"/>
  <c r="C608" i="148"/>
  <c r="C579" i="148"/>
  <c r="C668" i="156"/>
  <c r="C639" i="156"/>
  <c r="B638" i="156"/>
  <c r="A638" i="156"/>
  <c r="A462" i="156"/>
  <c r="C463" i="156"/>
  <c r="C345" i="162"/>
  <c r="A344" i="162"/>
  <c r="C229" i="129"/>
  <c r="A228" i="129"/>
  <c r="C24" i="152"/>
  <c r="A23" i="152"/>
  <c r="A52" i="162"/>
  <c r="C53" i="162"/>
  <c r="C111" i="148"/>
  <c r="A110" i="148"/>
  <c r="C521" i="146"/>
  <c r="A520" i="146"/>
  <c r="C140" i="154"/>
  <c r="A139" i="154"/>
  <c r="A520" i="142"/>
  <c r="C521" i="142"/>
  <c r="A462" i="146"/>
  <c r="C463" i="146"/>
  <c r="C229" i="160"/>
  <c r="A228" i="160"/>
  <c r="C492" i="150"/>
  <c r="A491" i="150"/>
  <c r="C287" i="142"/>
  <c r="A286" i="142"/>
  <c r="C550" i="156"/>
  <c r="A549" i="156"/>
  <c r="A23" i="156"/>
  <c r="C24" i="156"/>
  <c r="C374" i="150"/>
  <c r="A373" i="150"/>
  <c r="C140" i="158"/>
  <c r="A139" i="158"/>
  <c r="C403" i="129"/>
  <c r="A402" i="129"/>
  <c r="C492" i="142"/>
  <c r="A491" i="142"/>
  <c r="C198" i="146"/>
  <c r="A197" i="146"/>
  <c r="C492" i="148"/>
  <c r="A491" i="148"/>
  <c r="A23" i="146"/>
  <c r="C24" i="146"/>
  <c r="C82" i="158"/>
  <c r="A81" i="158"/>
  <c r="A168" i="146"/>
  <c r="C169" i="146"/>
  <c r="C169" i="129"/>
  <c r="A168" i="129"/>
  <c r="A402" i="154"/>
  <c r="C403" i="154"/>
  <c r="A139" i="162"/>
  <c r="C140" i="162"/>
  <c r="C374" i="162"/>
  <c r="A373" i="162"/>
  <c r="A315" i="160"/>
  <c r="C316" i="160"/>
  <c r="A139" i="142"/>
  <c r="C140" i="142"/>
  <c r="A197" i="158"/>
  <c r="C198" i="158"/>
  <c r="C403" i="152"/>
  <c r="A402" i="152"/>
  <c r="C463" i="150"/>
  <c r="A462" i="150"/>
  <c r="A286" i="160"/>
  <c r="C287" i="160"/>
  <c r="A286" i="148"/>
  <c r="C287" i="148"/>
  <c r="A638" i="129"/>
  <c r="C668" i="129"/>
  <c r="C639" i="129"/>
  <c r="B638" i="129"/>
  <c r="A168" i="156"/>
  <c r="C169" i="156"/>
  <c r="A433" i="156"/>
  <c r="C434" i="156"/>
  <c r="A520" i="160"/>
  <c r="C521" i="160"/>
  <c r="A197" i="162"/>
  <c r="C198" i="162"/>
  <c r="A578" i="129"/>
  <c r="B578" i="129"/>
  <c r="C579" i="129"/>
  <c r="C608" i="129"/>
  <c r="A462" i="152"/>
  <c r="C463" i="152"/>
  <c r="A168" i="148"/>
  <c r="C169" i="148"/>
  <c r="C639" i="158"/>
  <c r="A638" i="158"/>
  <c r="B638" i="158"/>
  <c r="C668" i="158"/>
  <c r="C492" i="146"/>
  <c r="A491" i="146"/>
  <c r="A139" i="160"/>
  <c r="C140" i="160"/>
  <c r="C198" i="150"/>
  <c r="A197" i="150"/>
  <c r="A139" i="129"/>
  <c r="C140" i="129"/>
  <c r="A402" i="158"/>
  <c r="C403" i="158"/>
  <c r="C24" i="129"/>
  <c r="A23" i="129"/>
  <c r="A110" i="144"/>
  <c r="C111" i="144"/>
  <c r="A228" i="154"/>
  <c r="C229" i="154"/>
  <c r="C287" i="129"/>
  <c r="A286" i="129"/>
  <c r="C316" i="150"/>
  <c r="A315" i="150"/>
  <c r="C229" i="142"/>
  <c r="A228" i="142"/>
  <c r="C24" i="150"/>
  <c r="A23" i="150"/>
  <c r="A81" i="150"/>
  <c r="C82" i="150"/>
  <c r="A491" i="129"/>
  <c r="C492" i="129"/>
  <c r="A462" i="142"/>
  <c r="C463" i="142"/>
  <c r="C229" i="158"/>
  <c r="A228" i="158"/>
  <c r="A23" i="144"/>
  <c r="C24" i="144"/>
  <c r="C550" i="129"/>
  <c r="A549" i="129"/>
  <c r="A286" i="150"/>
  <c r="C287" i="150"/>
  <c r="C434" i="152"/>
  <c r="A433" i="152"/>
  <c r="A373" i="129"/>
  <c r="C374" i="129"/>
  <c r="C403" i="162"/>
  <c r="A402" i="162"/>
  <c r="A257" i="154"/>
  <c r="C258" i="154"/>
  <c r="A257" i="129"/>
  <c r="C258" i="129"/>
  <c r="C24" i="142"/>
  <c r="A23" i="142"/>
  <c r="C111" i="160"/>
  <c r="A110" i="160"/>
  <c r="C434" i="154"/>
  <c r="A433" i="154"/>
  <c r="A81" i="129"/>
  <c r="C82" i="129"/>
  <c r="A402" i="142"/>
  <c r="C403" i="142"/>
  <c r="C521" i="150"/>
  <c r="A520" i="150"/>
  <c r="C403" i="160"/>
  <c r="A402" i="160"/>
  <c r="A228" i="146"/>
  <c r="C229" i="146"/>
  <c r="C316" i="156"/>
  <c r="A315" i="156"/>
  <c r="C521" i="158"/>
  <c r="A520" i="158"/>
  <c r="A520" i="154"/>
  <c r="C521" i="154"/>
  <c r="A344" i="154"/>
  <c r="C345" i="154"/>
  <c r="A549" i="158"/>
  <c r="C550" i="158"/>
  <c r="C82" i="152"/>
  <c r="A81" i="152"/>
  <c r="C316" i="148"/>
  <c r="A315" i="148"/>
  <c r="A433" i="142"/>
  <c r="C434" i="142"/>
  <c r="A81" i="160"/>
  <c r="C82" i="160"/>
  <c r="A286" i="158"/>
  <c r="C287" i="158"/>
  <c r="C492" i="160"/>
  <c r="A491" i="160"/>
  <c r="A228" i="148"/>
  <c r="C229" i="148"/>
  <c r="A638" i="154"/>
  <c r="C668" i="154"/>
  <c r="B638" i="154"/>
  <c r="C639" i="154"/>
  <c r="C316" i="142"/>
  <c r="A315" i="142"/>
  <c r="C258" i="150"/>
  <c r="A257" i="150"/>
  <c r="C579" i="158"/>
  <c r="A578" i="158"/>
  <c r="C608" i="158"/>
  <c r="B578" i="158"/>
  <c r="C345" i="142"/>
  <c r="A344" i="142"/>
  <c r="C140" i="152"/>
  <c r="A139" i="152"/>
  <c r="A52" i="146"/>
  <c r="C53" i="146"/>
  <c r="C492" i="162"/>
  <c r="A491" i="162"/>
  <c r="A197" i="148"/>
  <c r="C198" i="148"/>
  <c r="A228" i="156"/>
  <c r="C229" i="156"/>
  <c r="A23" i="162"/>
  <c r="C24" i="162"/>
  <c r="A52" i="148"/>
  <c r="C53" i="148"/>
  <c r="A520" i="148"/>
  <c r="C521" i="148"/>
  <c r="C521" i="156"/>
  <c r="A520" i="156"/>
  <c r="A402" i="144"/>
  <c r="C403" i="144"/>
  <c r="A462" i="148"/>
  <c r="C463" i="148"/>
  <c r="A168" i="160"/>
  <c r="C169" i="160"/>
  <c r="C492" i="152"/>
  <c r="A491" i="152"/>
  <c r="C229" i="162"/>
  <c r="A228" i="162"/>
  <c r="C374" i="158"/>
  <c r="A373" i="158"/>
  <c r="A286" i="144"/>
  <c r="C287" i="144"/>
  <c r="C111" i="129"/>
  <c r="A110" i="129"/>
  <c r="A344" i="146"/>
  <c r="C345" i="146"/>
  <c r="C169" i="158"/>
  <c r="A168" i="158"/>
  <c r="C53" i="156"/>
  <c r="A52" i="156"/>
  <c r="C198" i="160"/>
  <c r="A197" i="160"/>
  <c r="C550" i="154"/>
  <c r="A549" i="154"/>
  <c r="A286" i="152"/>
  <c r="C287" i="152"/>
  <c r="C316" i="146"/>
  <c r="A315" i="146"/>
  <c r="C82" i="146"/>
  <c r="A81" i="146"/>
  <c r="A638" i="146"/>
  <c r="C668" i="146"/>
  <c r="C639" i="146"/>
  <c r="B638" i="146"/>
  <c r="C492" i="158"/>
  <c r="A491" i="158"/>
  <c r="A52" i="142"/>
  <c r="C53" i="142"/>
  <c r="A81" i="144"/>
  <c r="C82" i="144"/>
  <c r="A52" i="160"/>
  <c r="C53" i="160"/>
  <c r="C82" i="154"/>
  <c r="A81" i="154"/>
  <c r="C345" i="150"/>
  <c r="A344" i="150"/>
  <c r="A344" i="156"/>
  <c r="C345" i="156"/>
  <c r="C316" i="162"/>
  <c r="A315" i="162"/>
  <c r="A549" i="142"/>
  <c r="C550" i="142"/>
  <c r="C287" i="162"/>
  <c r="A286" i="162"/>
  <c r="A139" i="146"/>
  <c r="C140" i="146"/>
  <c r="C169" i="162"/>
  <c r="A168" i="162"/>
  <c r="C140" i="156"/>
  <c r="A139" i="156"/>
  <c r="A110" i="146"/>
  <c r="C111" i="146"/>
  <c r="C374" i="154"/>
  <c r="A373" i="154"/>
  <c r="C140" i="150"/>
  <c r="A139" i="150"/>
  <c r="A578" i="154"/>
  <c r="C608" i="154"/>
  <c r="C579" i="154"/>
  <c r="B578" i="154"/>
  <c r="A373" i="160"/>
  <c r="C374" i="160"/>
  <c r="C229" i="150"/>
  <c r="A228" i="150"/>
  <c r="C229" i="152"/>
  <c r="A228" i="152"/>
  <c r="A433" i="150"/>
  <c r="C434" i="150"/>
  <c r="A257" i="156"/>
  <c r="C258" i="156"/>
  <c r="A491" i="154"/>
  <c r="C492" i="154"/>
  <c r="A373" i="142"/>
  <c r="C374" i="142"/>
  <c r="C374" i="144"/>
  <c r="A373" i="144"/>
  <c r="A257" i="146"/>
  <c r="C258" i="146"/>
  <c r="A52" i="129"/>
  <c r="C53" i="129"/>
  <c r="A110" i="150"/>
  <c r="C111" i="150"/>
  <c r="A110" i="156"/>
  <c r="C111" i="156"/>
  <c r="A433" i="146"/>
  <c r="C434" i="146"/>
  <c r="C579" i="146"/>
  <c r="B578" i="146"/>
  <c r="A578" i="146"/>
  <c r="C608" i="146"/>
  <c r="C169" i="154"/>
  <c r="A168" i="154"/>
  <c r="A344" i="148"/>
  <c r="C345" i="148"/>
  <c r="C374" i="148"/>
  <c r="A373" i="148"/>
  <c r="A433" i="129"/>
  <c r="C434" i="129"/>
  <c r="A139" i="144"/>
  <c r="C140" i="144"/>
  <c r="C668" i="152"/>
  <c r="C639" i="152"/>
  <c r="A638" i="152"/>
  <c r="B638" i="152"/>
  <c r="C492" i="156"/>
  <c r="A491" i="156"/>
  <c r="C579" i="142"/>
  <c r="C608" i="142"/>
  <c r="B578" i="142"/>
  <c r="A578" i="142"/>
  <c r="A197" i="142"/>
  <c r="C198" i="142"/>
  <c r="A168" i="144"/>
  <c r="C169" i="144"/>
  <c r="C434" i="148"/>
  <c r="A433" i="148"/>
  <c r="C169" i="152"/>
  <c r="A168" i="152"/>
  <c r="A315" i="129"/>
  <c r="C316" i="129"/>
  <c r="B638" i="150"/>
  <c r="C639" i="150"/>
  <c r="A638" i="150"/>
  <c r="C668" i="150"/>
  <c r="C258" i="148"/>
  <c r="A257" i="148"/>
  <c r="C198" i="152"/>
  <c r="A197" i="152"/>
  <c r="A549" i="146"/>
  <c r="C550" i="146"/>
  <c r="C521" i="129"/>
  <c r="A520" i="129"/>
  <c r="C316" i="158"/>
  <c r="A315" i="158"/>
  <c r="A433" i="144"/>
  <c r="C434" i="144"/>
  <c r="C316" i="152"/>
  <c r="A315" i="152"/>
  <c r="C345" i="152"/>
  <c r="A344" i="152"/>
  <c r="A110" i="162"/>
  <c r="C111" i="162"/>
  <c r="A52" i="154"/>
  <c r="C53" i="154"/>
  <c r="B578" i="152"/>
  <c r="C608" i="152"/>
  <c r="A578" i="152"/>
  <c r="C579" i="152"/>
  <c r="C169" i="150"/>
  <c r="A168" i="150"/>
  <c r="A638" i="142"/>
  <c r="C639" i="142"/>
  <c r="C668" i="142"/>
  <c r="B638" i="142"/>
  <c r="A257" i="160"/>
  <c r="C258" i="160"/>
  <c r="C463" i="154"/>
  <c r="A462" i="154"/>
  <c r="C403" i="148"/>
  <c r="A402" i="148"/>
  <c r="A81" i="156"/>
  <c r="C82" i="156"/>
  <c r="B578" i="144"/>
  <c r="A578" i="144"/>
  <c r="C579" i="144"/>
  <c r="C608" i="144"/>
  <c r="C550" i="148"/>
  <c r="A549" i="148"/>
  <c r="A197" i="129"/>
  <c r="C198" i="129"/>
  <c r="C316" i="154"/>
  <c r="A315" i="154"/>
  <c r="A520" i="162"/>
  <c r="C521" i="162"/>
  <c r="C434" i="160"/>
  <c r="A433" i="160"/>
  <c r="C550" i="162"/>
  <c r="A549" i="162"/>
  <c r="A257" i="142"/>
  <c r="C258" i="142"/>
  <c r="C82" i="162"/>
  <c r="A81" i="162"/>
  <c r="A81" i="148"/>
  <c r="C82" i="148"/>
  <c r="A23" i="160"/>
  <c r="C24" i="160"/>
  <c r="A110" i="154"/>
  <c r="C111" i="154"/>
  <c r="C140" i="148"/>
  <c r="A139" i="148"/>
  <c r="A433" i="158"/>
  <c r="C434" i="158"/>
  <c r="C403" i="156"/>
  <c r="A402" i="156"/>
  <c r="A373" i="146"/>
  <c r="C374" i="146"/>
  <c r="C550" i="152"/>
  <c r="A549" i="152"/>
  <c r="A462" i="160"/>
  <c r="C463" i="160"/>
  <c r="C287" i="146"/>
  <c r="A286" i="146"/>
  <c r="A520" i="152"/>
  <c r="C521" i="152"/>
  <c r="C463" i="158"/>
  <c r="A462" i="158"/>
  <c r="C53" i="152"/>
  <c r="A52" i="152"/>
  <c r="C639" i="160"/>
  <c r="C668" i="160"/>
  <c r="B638" i="160"/>
  <c r="A638" i="160"/>
  <c r="C345" i="129"/>
  <c r="A344" i="129"/>
  <c r="A520" i="144"/>
  <c r="C521" i="144"/>
  <c r="C374" i="156"/>
  <c r="A373" i="156"/>
  <c r="B638" i="144"/>
  <c r="C639" i="144"/>
  <c r="C668" i="144"/>
  <c r="A638" i="144"/>
  <c r="A638" i="148"/>
  <c r="C639" i="148"/>
  <c r="B638" i="148"/>
  <c r="C668" i="148"/>
  <c r="B578" i="150"/>
  <c r="C608" i="150"/>
  <c r="A578" i="150"/>
  <c r="C579" i="150"/>
  <c r="A315" i="144"/>
  <c r="C316" i="144"/>
  <c r="A373" i="152"/>
  <c r="C374" i="152"/>
  <c r="A462" i="144"/>
  <c r="C463" i="144"/>
  <c r="A257" i="152"/>
  <c r="C258" i="152"/>
  <c r="C258" i="144"/>
  <c r="A257" i="144"/>
  <c r="A344" i="160"/>
  <c r="C345" i="160"/>
  <c r="A286" i="154"/>
  <c r="C287" i="154"/>
  <c r="C24" i="154"/>
  <c r="A23" i="154"/>
  <c r="A23" i="148"/>
  <c r="C24" i="148"/>
  <c r="A286" i="156"/>
  <c r="C287" i="156"/>
  <c r="C229" i="144"/>
  <c r="A228" i="144"/>
  <c r="C668" i="162"/>
  <c r="B638" i="162"/>
  <c r="A638" i="162"/>
  <c r="C639" i="162"/>
  <c r="C463" i="162"/>
  <c r="A462" i="162"/>
  <c r="C434" i="162"/>
  <c r="A433" i="162"/>
  <c r="C463" i="129"/>
  <c r="A462" i="129"/>
  <c r="C169" i="142"/>
  <c r="A168" i="142"/>
  <c r="C198" i="156"/>
  <c r="A197" i="156"/>
  <c r="C669" i="148" l="1"/>
  <c r="C698" i="148"/>
  <c r="A668" i="148"/>
  <c r="B668" i="148"/>
  <c r="B608" i="152"/>
  <c r="A608" i="152"/>
  <c r="C609" i="152"/>
  <c r="A550" i="146"/>
  <c r="C551" i="146"/>
  <c r="A169" i="144"/>
  <c r="C170" i="144"/>
  <c r="A434" i="129"/>
  <c r="C435" i="129"/>
  <c r="C112" i="150"/>
  <c r="A111" i="150"/>
  <c r="C288" i="144"/>
  <c r="A287" i="144"/>
  <c r="A521" i="148"/>
  <c r="C522" i="148"/>
  <c r="C522" i="154"/>
  <c r="A521" i="154"/>
  <c r="A287" i="150"/>
  <c r="C288" i="150"/>
  <c r="A287" i="160"/>
  <c r="C288" i="160"/>
  <c r="C404" i="154"/>
  <c r="A403" i="154"/>
  <c r="C464" i="146"/>
  <c r="A463" i="146"/>
  <c r="C25" i="158"/>
  <c r="A24" i="158"/>
  <c r="A579" i="156"/>
  <c r="C580" i="156"/>
  <c r="C669" i="160"/>
  <c r="B668" i="160"/>
  <c r="A668" i="160"/>
  <c r="C698" i="160"/>
  <c r="C83" i="156"/>
  <c r="A82" i="156"/>
  <c r="A463" i="162"/>
  <c r="C464" i="162"/>
  <c r="A639" i="160"/>
  <c r="C640" i="160"/>
  <c r="C404" i="156"/>
  <c r="A403" i="156"/>
  <c r="C551" i="162"/>
  <c r="A550" i="162"/>
  <c r="A229" i="152"/>
  <c r="C230" i="152"/>
  <c r="A140" i="156"/>
  <c r="C141" i="156"/>
  <c r="A82" i="154"/>
  <c r="C83" i="154"/>
  <c r="A316" i="146"/>
  <c r="C317" i="146"/>
  <c r="C346" i="142"/>
  <c r="A345" i="142"/>
  <c r="A492" i="160"/>
  <c r="C493" i="160"/>
  <c r="A434" i="154"/>
  <c r="C435" i="154"/>
  <c r="C230" i="142"/>
  <c r="A229" i="142"/>
  <c r="A198" i="150"/>
  <c r="C199" i="150"/>
  <c r="A403" i="129"/>
  <c r="C404" i="129"/>
  <c r="C346" i="162"/>
  <c r="A345" i="162"/>
  <c r="C83" i="142"/>
  <c r="A82" i="142"/>
  <c r="C640" i="148"/>
  <c r="A639" i="148"/>
  <c r="C435" i="158"/>
  <c r="A434" i="158"/>
  <c r="A53" i="154"/>
  <c r="C54" i="154"/>
  <c r="A198" i="142"/>
  <c r="C199" i="142"/>
  <c r="A53" i="129"/>
  <c r="C54" i="129"/>
  <c r="C54" i="160"/>
  <c r="A53" i="160"/>
  <c r="C288" i="152"/>
  <c r="A287" i="152"/>
  <c r="A53" i="148"/>
  <c r="C54" i="148"/>
  <c r="C288" i="158"/>
  <c r="A287" i="158"/>
  <c r="A140" i="160"/>
  <c r="C141" i="160"/>
  <c r="A198" i="162"/>
  <c r="C199" i="162"/>
  <c r="A521" i="142"/>
  <c r="C522" i="142"/>
  <c r="A463" i="156"/>
  <c r="C464" i="156"/>
  <c r="C609" i="160"/>
  <c r="B608" i="160"/>
  <c r="A608" i="160"/>
  <c r="A287" i="156"/>
  <c r="C288" i="156"/>
  <c r="C375" i="152"/>
  <c r="A374" i="152"/>
  <c r="A53" i="152"/>
  <c r="C54" i="152"/>
  <c r="A434" i="160"/>
  <c r="C435" i="160"/>
  <c r="A403" i="148"/>
  <c r="C404" i="148"/>
  <c r="C199" i="152"/>
  <c r="A198" i="152"/>
  <c r="A374" i="148"/>
  <c r="C375" i="148"/>
  <c r="A229" i="150"/>
  <c r="C230" i="150"/>
  <c r="A169" i="162"/>
  <c r="C170" i="162"/>
  <c r="A374" i="158"/>
  <c r="C375" i="158"/>
  <c r="A608" i="158"/>
  <c r="B608" i="158"/>
  <c r="C609" i="158"/>
  <c r="A521" i="158"/>
  <c r="C522" i="158"/>
  <c r="A111" i="160"/>
  <c r="C112" i="160"/>
  <c r="C551" i="129"/>
  <c r="A550" i="129"/>
  <c r="C317" i="150"/>
  <c r="A316" i="150"/>
  <c r="C464" i="150"/>
  <c r="A463" i="150"/>
  <c r="A169" i="129"/>
  <c r="C170" i="129"/>
  <c r="C141" i="158"/>
  <c r="A140" i="158"/>
  <c r="A345" i="158"/>
  <c r="C346" i="158"/>
  <c r="C551" i="150"/>
  <c r="A550" i="150"/>
  <c r="C199" i="129"/>
  <c r="A198" i="129"/>
  <c r="A198" i="156"/>
  <c r="C199" i="156"/>
  <c r="C464" i="129"/>
  <c r="A463" i="129"/>
  <c r="A24" i="154"/>
  <c r="C25" i="154"/>
  <c r="A550" i="152"/>
  <c r="C551" i="152"/>
  <c r="C346" i="160"/>
  <c r="A345" i="160"/>
  <c r="A639" i="162"/>
  <c r="C640" i="162"/>
  <c r="A521" i="162"/>
  <c r="C522" i="162"/>
  <c r="C346" i="148"/>
  <c r="A345" i="148"/>
  <c r="A258" i="146"/>
  <c r="C259" i="146"/>
  <c r="A374" i="160"/>
  <c r="C375" i="160"/>
  <c r="A140" i="146"/>
  <c r="C141" i="146"/>
  <c r="C83" i="144"/>
  <c r="A82" i="144"/>
  <c r="A24" i="162"/>
  <c r="C25" i="162"/>
  <c r="C83" i="160"/>
  <c r="A82" i="160"/>
  <c r="C25" i="144"/>
  <c r="A24" i="144"/>
  <c r="A521" i="160"/>
  <c r="C522" i="160"/>
  <c r="A169" i="146"/>
  <c r="C170" i="146"/>
  <c r="C199" i="154"/>
  <c r="A198" i="154"/>
  <c r="C551" i="144"/>
  <c r="A550" i="144"/>
  <c r="C25" i="160"/>
  <c r="A24" i="160"/>
  <c r="A111" i="162"/>
  <c r="C112" i="162"/>
  <c r="C669" i="162"/>
  <c r="B668" i="162"/>
  <c r="C698" i="162"/>
  <c r="A668" i="162"/>
  <c r="A668" i="144"/>
  <c r="B668" i="144"/>
  <c r="C698" i="144"/>
  <c r="C669" i="144"/>
  <c r="C464" i="158"/>
  <c r="A463" i="158"/>
  <c r="A140" i="148"/>
  <c r="C141" i="148"/>
  <c r="C464" i="154"/>
  <c r="A463" i="154"/>
  <c r="C259" i="148"/>
  <c r="A258" i="148"/>
  <c r="A550" i="154"/>
  <c r="C551" i="154"/>
  <c r="C230" i="162"/>
  <c r="A229" i="162"/>
  <c r="C580" i="158"/>
  <c r="A579" i="158"/>
  <c r="A316" i="156"/>
  <c r="C317" i="156"/>
  <c r="C25" i="142"/>
  <c r="A24" i="142"/>
  <c r="C288" i="129"/>
  <c r="A287" i="129"/>
  <c r="C493" i="146"/>
  <c r="A492" i="146"/>
  <c r="C404" i="152"/>
  <c r="A403" i="152"/>
  <c r="C375" i="150"/>
  <c r="A374" i="150"/>
  <c r="C141" i="154"/>
  <c r="A140" i="154"/>
  <c r="A579" i="160"/>
  <c r="C580" i="160"/>
  <c r="C259" i="144"/>
  <c r="A258" i="144"/>
  <c r="A258" i="152"/>
  <c r="C259" i="152"/>
  <c r="A463" i="144"/>
  <c r="C464" i="144"/>
  <c r="C640" i="144"/>
  <c r="A639" i="144"/>
  <c r="A521" i="152"/>
  <c r="C522" i="152"/>
  <c r="C112" i="154"/>
  <c r="A111" i="154"/>
  <c r="A258" i="160"/>
  <c r="C259" i="160"/>
  <c r="C698" i="150"/>
  <c r="A668" i="150"/>
  <c r="C669" i="150"/>
  <c r="B668" i="150"/>
  <c r="B608" i="142"/>
  <c r="C609" i="142"/>
  <c r="A608" i="142"/>
  <c r="C54" i="142"/>
  <c r="A53" i="142"/>
  <c r="A229" i="156"/>
  <c r="C230" i="156"/>
  <c r="A434" i="142"/>
  <c r="C435" i="142"/>
  <c r="C230" i="146"/>
  <c r="A229" i="146"/>
  <c r="C259" i="129"/>
  <c r="A258" i="129"/>
  <c r="C230" i="154"/>
  <c r="A229" i="154"/>
  <c r="A668" i="158"/>
  <c r="C669" i="158"/>
  <c r="B668" i="158"/>
  <c r="C698" i="158"/>
  <c r="A434" i="156"/>
  <c r="C435" i="156"/>
  <c r="C199" i="158"/>
  <c r="A198" i="158"/>
  <c r="A24" i="156"/>
  <c r="C25" i="156"/>
  <c r="A639" i="156"/>
  <c r="C640" i="156"/>
  <c r="A258" i="162"/>
  <c r="C259" i="162"/>
  <c r="A82" i="162"/>
  <c r="C83" i="162"/>
  <c r="C230" i="144"/>
  <c r="A229" i="144"/>
  <c r="C317" i="154"/>
  <c r="A316" i="154"/>
  <c r="C346" i="152"/>
  <c r="A345" i="152"/>
  <c r="A579" i="142"/>
  <c r="C580" i="142"/>
  <c r="A169" i="154"/>
  <c r="C170" i="154"/>
  <c r="A374" i="144"/>
  <c r="C375" i="144"/>
  <c r="A579" i="154"/>
  <c r="C580" i="154"/>
  <c r="C288" i="162"/>
  <c r="A287" i="162"/>
  <c r="C199" i="160"/>
  <c r="A198" i="160"/>
  <c r="A492" i="152"/>
  <c r="C493" i="152"/>
  <c r="A258" i="150"/>
  <c r="C259" i="150"/>
  <c r="A229" i="158"/>
  <c r="C230" i="158"/>
  <c r="C83" i="158"/>
  <c r="A82" i="158"/>
  <c r="C522" i="146"/>
  <c r="A521" i="146"/>
  <c r="C669" i="156"/>
  <c r="A668" i="156"/>
  <c r="C698" i="156"/>
  <c r="B668" i="156"/>
  <c r="C259" i="158"/>
  <c r="A258" i="158"/>
  <c r="C112" i="142"/>
  <c r="A111" i="142"/>
  <c r="C640" i="150"/>
  <c r="A639" i="150"/>
  <c r="C609" i="146"/>
  <c r="B608" i="146"/>
  <c r="A608" i="146"/>
  <c r="C375" i="142"/>
  <c r="A374" i="142"/>
  <c r="B608" i="154"/>
  <c r="C609" i="154"/>
  <c r="A608" i="154"/>
  <c r="C551" i="142"/>
  <c r="A550" i="142"/>
  <c r="C170" i="160"/>
  <c r="A169" i="160"/>
  <c r="A198" i="148"/>
  <c r="C199" i="148"/>
  <c r="A258" i="154"/>
  <c r="C259" i="154"/>
  <c r="A463" i="142"/>
  <c r="C464" i="142"/>
  <c r="C112" i="144"/>
  <c r="A111" i="144"/>
  <c r="C170" i="156"/>
  <c r="A169" i="156"/>
  <c r="C141" i="142"/>
  <c r="A140" i="142"/>
  <c r="A24" i="146"/>
  <c r="C25" i="146"/>
  <c r="C580" i="148"/>
  <c r="A579" i="148"/>
  <c r="C493" i="144"/>
  <c r="A492" i="144"/>
  <c r="A345" i="144"/>
  <c r="C346" i="144"/>
  <c r="A492" i="158"/>
  <c r="C493" i="158"/>
  <c r="C54" i="156"/>
  <c r="A53" i="156"/>
  <c r="A316" i="142"/>
  <c r="C317" i="142"/>
  <c r="A316" i="148"/>
  <c r="C317" i="148"/>
  <c r="A403" i="160"/>
  <c r="C404" i="160"/>
  <c r="A639" i="158"/>
  <c r="C640" i="158"/>
  <c r="C551" i="156"/>
  <c r="A550" i="156"/>
  <c r="C112" i="148"/>
  <c r="A111" i="148"/>
  <c r="C609" i="148"/>
  <c r="B608" i="148"/>
  <c r="A608" i="148"/>
  <c r="A579" i="162"/>
  <c r="C580" i="162"/>
  <c r="A374" i="156"/>
  <c r="C375" i="156"/>
  <c r="A287" i="146"/>
  <c r="C288" i="146"/>
  <c r="B668" i="142"/>
  <c r="A668" i="142"/>
  <c r="C698" i="142"/>
  <c r="C669" i="142"/>
  <c r="C317" i="152"/>
  <c r="A316" i="152"/>
  <c r="C493" i="156"/>
  <c r="A492" i="156"/>
  <c r="C25" i="148"/>
  <c r="A24" i="148"/>
  <c r="C317" i="144"/>
  <c r="A316" i="144"/>
  <c r="C522" i="144"/>
  <c r="A521" i="144"/>
  <c r="C464" i="160"/>
  <c r="A463" i="160"/>
  <c r="C83" i="148"/>
  <c r="A82" i="148"/>
  <c r="C640" i="142"/>
  <c r="A639" i="142"/>
  <c r="A434" i="144"/>
  <c r="C435" i="144"/>
  <c r="C317" i="129"/>
  <c r="A316" i="129"/>
  <c r="A492" i="154"/>
  <c r="C493" i="154"/>
  <c r="A463" i="148"/>
  <c r="C464" i="148"/>
  <c r="A639" i="154"/>
  <c r="C640" i="154"/>
  <c r="C493" i="129"/>
  <c r="A492" i="129"/>
  <c r="C170" i="148"/>
  <c r="A169" i="148"/>
  <c r="A316" i="160"/>
  <c r="C317" i="160"/>
  <c r="C54" i="162"/>
  <c r="A53" i="162"/>
  <c r="B608" i="162"/>
  <c r="C609" i="162"/>
  <c r="A608" i="162"/>
  <c r="A550" i="160"/>
  <c r="C551" i="160"/>
  <c r="A550" i="148"/>
  <c r="C551" i="148"/>
  <c r="C580" i="146"/>
  <c r="A579" i="146"/>
  <c r="A140" i="150"/>
  <c r="C141" i="150"/>
  <c r="A316" i="162"/>
  <c r="C317" i="162"/>
  <c r="C640" i="146"/>
  <c r="A639" i="146"/>
  <c r="A169" i="158"/>
  <c r="C170" i="158"/>
  <c r="C493" i="162"/>
  <c r="A492" i="162"/>
  <c r="A82" i="152"/>
  <c r="C83" i="152"/>
  <c r="A521" i="150"/>
  <c r="C522" i="150"/>
  <c r="A403" i="162"/>
  <c r="C404" i="162"/>
  <c r="A24" i="129"/>
  <c r="C25" i="129"/>
  <c r="C640" i="129"/>
  <c r="A639" i="129"/>
  <c r="C493" i="148"/>
  <c r="A492" i="148"/>
  <c r="C288" i="142"/>
  <c r="A287" i="142"/>
  <c r="A403" i="150"/>
  <c r="C404" i="150"/>
  <c r="C580" i="150"/>
  <c r="A579" i="150"/>
  <c r="A608" i="144"/>
  <c r="C609" i="144"/>
  <c r="B608" i="144"/>
  <c r="A639" i="152"/>
  <c r="C640" i="152"/>
  <c r="C435" i="146"/>
  <c r="A434" i="146"/>
  <c r="A258" i="156"/>
  <c r="C259" i="156"/>
  <c r="C346" i="156"/>
  <c r="A345" i="156"/>
  <c r="A668" i="146"/>
  <c r="C698" i="146"/>
  <c r="C669" i="146"/>
  <c r="B668" i="146"/>
  <c r="A345" i="146"/>
  <c r="C346" i="146"/>
  <c r="A403" i="144"/>
  <c r="C404" i="144"/>
  <c r="A53" i="146"/>
  <c r="C54" i="146"/>
  <c r="A668" i="154"/>
  <c r="C669" i="154"/>
  <c r="B668" i="154"/>
  <c r="C698" i="154"/>
  <c r="C551" i="158"/>
  <c r="A550" i="158"/>
  <c r="C404" i="142"/>
  <c r="A403" i="142"/>
  <c r="A374" i="129"/>
  <c r="C375" i="129"/>
  <c r="C83" i="150"/>
  <c r="A82" i="150"/>
  <c r="A403" i="158"/>
  <c r="C404" i="158"/>
  <c r="A463" i="152"/>
  <c r="C464" i="152"/>
  <c r="C669" i="129"/>
  <c r="C698" i="129"/>
  <c r="B668" i="129"/>
  <c r="A668" i="129"/>
  <c r="C54" i="150"/>
  <c r="A53" i="150"/>
  <c r="C199" i="144"/>
  <c r="A198" i="144"/>
  <c r="A579" i="144"/>
  <c r="C580" i="144"/>
  <c r="A316" i="158"/>
  <c r="C317" i="158"/>
  <c r="A169" i="152"/>
  <c r="C170" i="152"/>
  <c r="A668" i="152"/>
  <c r="C698" i="152"/>
  <c r="C669" i="152"/>
  <c r="B668" i="152"/>
  <c r="A374" i="154"/>
  <c r="C375" i="154"/>
  <c r="C375" i="162"/>
  <c r="A374" i="162"/>
  <c r="C199" i="146"/>
  <c r="A198" i="146"/>
  <c r="C493" i="150"/>
  <c r="A492" i="150"/>
  <c r="A24" i="152"/>
  <c r="C25" i="152"/>
  <c r="A111" i="152"/>
  <c r="C112" i="152"/>
  <c r="C54" i="144"/>
  <c r="A53" i="144"/>
  <c r="A169" i="150"/>
  <c r="C170" i="150"/>
  <c r="A287" i="154"/>
  <c r="C288" i="154"/>
  <c r="C609" i="150"/>
  <c r="A608" i="150"/>
  <c r="B608" i="150"/>
  <c r="A374" i="146"/>
  <c r="C375" i="146"/>
  <c r="C259" i="142"/>
  <c r="A258" i="142"/>
  <c r="A579" i="152"/>
  <c r="C580" i="152"/>
  <c r="C141" i="144"/>
  <c r="A140" i="144"/>
  <c r="C112" i="156"/>
  <c r="A111" i="156"/>
  <c r="A434" i="150"/>
  <c r="C435" i="150"/>
  <c r="A111" i="146"/>
  <c r="C112" i="146"/>
  <c r="C230" i="148"/>
  <c r="A229" i="148"/>
  <c r="A345" i="154"/>
  <c r="C346" i="154"/>
  <c r="C83" i="129"/>
  <c r="A82" i="129"/>
  <c r="C141" i="129"/>
  <c r="A140" i="129"/>
  <c r="B608" i="129"/>
  <c r="A608" i="129"/>
  <c r="C609" i="129"/>
  <c r="C288" i="148"/>
  <c r="A287" i="148"/>
  <c r="A140" i="162"/>
  <c r="C141" i="162"/>
  <c r="C54" i="158"/>
  <c r="A53" i="158"/>
  <c r="C170" i="142"/>
  <c r="A169" i="142"/>
  <c r="A345" i="129"/>
  <c r="C346" i="129"/>
  <c r="A434" i="162"/>
  <c r="C435" i="162"/>
  <c r="A521" i="129"/>
  <c r="C522" i="129"/>
  <c r="C435" i="148"/>
  <c r="A434" i="148"/>
  <c r="C346" i="150"/>
  <c r="A345" i="150"/>
  <c r="A82" i="146"/>
  <c r="C83" i="146"/>
  <c r="A111" i="129"/>
  <c r="C112" i="129"/>
  <c r="C522" i="156"/>
  <c r="A521" i="156"/>
  <c r="A140" i="152"/>
  <c r="C141" i="152"/>
  <c r="C435" i="152"/>
  <c r="A434" i="152"/>
  <c r="A24" i="150"/>
  <c r="C25" i="150"/>
  <c r="A579" i="129"/>
  <c r="C580" i="129"/>
  <c r="C493" i="142"/>
  <c r="A492" i="142"/>
  <c r="C230" i="160"/>
  <c r="A229" i="160"/>
  <c r="A229" i="129"/>
  <c r="C230" i="129"/>
  <c r="A111" i="158"/>
  <c r="C112" i="158"/>
  <c r="C609" i="156"/>
  <c r="B608" i="156"/>
  <c r="A608" i="156"/>
  <c r="A403" i="146"/>
  <c r="C404" i="146"/>
  <c r="C171" i="152" l="1"/>
  <c r="A170" i="152"/>
  <c r="C84" i="146"/>
  <c r="A83" i="146"/>
  <c r="B698" i="142"/>
  <c r="C728" i="142"/>
  <c r="A698" i="142"/>
  <c r="C699" i="142"/>
  <c r="A170" i="150"/>
  <c r="C171" i="150"/>
  <c r="C494" i="142"/>
  <c r="A493" i="142"/>
  <c r="A346" i="150"/>
  <c r="C347" i="150"/>
  <c r="C289" i="148"/>
  <c r="A288" i="148"/>
  <c r="C670" i="152"/>
  <c r="A669" i="152"/>
  <c r="A669" i="129"/>
  <c r="C670" i="129"/>
  <c r="A435" i="146"/>
  <c r="C436" i="146"/>
  <c r="C26" i="129"/>
  <c r="A25" i="129"/>
  <c r="C142" i="150"/>
  <c r="A141" i="150"/>
  <c r="C171" i="148"/>
  <c r="A170" i="148"/>
  <c r="A83" i="148"/>
  <c r="C84" i="148"/>
  <c r="A83" i="162"/>
  <c r="C84" i="162"/>
  <c r="C670" i="150"/>
  <c r="A669" i="150"/>
  <c r="C260" i="144"/>
  <c r="A259" i="144"/>
  <c r="C699" i="144"/>
  <c r="B698" i="144"/>
  <c r="C728" i="144"/>
  <c r="A698" i="144"/>
  <c r="A551" i="129"/>
  <c r="C552" i="129"/>
  <c r="A288" i="144"/>
  <c r="C289" i="144"/>
  <c r="A141" i="144"/>
  <c r="C142" i="144"/>
  <c r="C670" i="146"/>
  <c r="A669" i="146"/>
  <c r="C231" i="148"/>
  <c r="A230" i="148"/>
  <c r="C231" i="160"/>
  <c r="A230" i="160"/>
  <c r="A640" i="158"/>
  <c r="C641" i="158"/>
  <c r="C405" i="160"/>
  <c r="A404" i="160"/>
  <c r="C26" i="146"/>
  <c r="A25" i="146"/>
  <c r="A580" i="129"/>
  <c r="C581" i="129"/>
  <c r="A609" i="129"/>
  <c r="C610" i="129"/>
  <c r="A112" i="156"/>
  <c r="C113" i="156"/>
  <c r="A698" i="152"/>
  <c r="C728" i="152"/>
  <c r="B698" i="152"/>
  <c r="C699" i="152"/>
  <c r="A464" i="152"/>
  <c r="C465" i="152"/>
  <c r="C55" i="146"/>
  <c r="A54" i="146"/>
  <c r="C641" i="152"/>
  <c r="A640" i="152"/>
  <c r="A288" i="146"/>
  <c r="C289" i="146"/>
  <c r="A551" i="142"/>
  <c r="C552" i="142"/>
  <c r="A698" i="156"/>
  <c r="C699" i="156"/>
  <c r="B698" i="156"/>
  <c r="C728" i="156"/>
  <c r="A288" i="162"/>
  <c r="C289" i="162"/>
  <c r="A230" i="154"/>
  <c r="C231" i="154"/>
  <c r="C581" i="160"/>
  <c r="A580" i="160"/>
  <c r="C523" i="160"/>
  <c r="A522" i="160"/>
  <c r="A112" i="160"/>
  <c r="C113" i="160"/>
  <c r="C200" i="152"/>
  <c r="A199" i="152"/>
  <c r="C523" i="142"/>
  <c r="A522" i="142"/>
  <c r="A199" i="142"/>
  <c r="C200" i="142"/>
  <c r="C55" i="144"/>
  <c r="A54" i="144"/>
  <c r="A404" i="162"/>
  <c r="C405" i="162"/>
  <c r="C494" i="129"/>
  <c r="A493" i="129"/>
  <c r="A464" i="160"/>
  <c r="C465" i="160"/>
  <c r="A317" i="148"/>
  <c r="C318" i="148"/>
  <c r="A580" i="154"/>
  <c r="C581" i="154"/>
  <c r="A259" i="162"/>
  <c r="C260" i="162"/>
  <c r="C728" i="150"/>
  <c r="C699" i="150"/>
  <c r="B698" i="150"/>
  <c r="A698" i="150"/>
  <c r="C581" i="158"/>
  <c r="A580" i="158"/>
  <c r="A346" i="148"/>
  <c r="C347" i="148"/>
  <c r="C200" i="129"/>
  <c r="A199" i="129"/>
  <c r="C405" i="148"/>
  <c r="A404" i="148"/>
  <c r="C231" i="142"/>
  <c r="A230" i="142"/>
  <c r="C552" i="162"/>
  <c r="A551" i="162"/>
  <c r="A25" i="158"/>
  <c r="C26" i="158"/>
  <c r="C113" i="150"/>
  <c r="A112" i="150"/>
  <c r="C641" i="154"/>
  <c r="A640" i="154"/>
  <c r="C376" i="156"/>
  <c r="A375" i="156"/>
  <c r="A141" i="142"/>
  <c r="C142" i="142"/>
  <c r="A609" i="154"/>
  <c r="C610" i="154"/>
  <c r="A669" i="156"/>
  <c r="C670" i="156"/>
  <c r="A259" i="129"/>
  <c r="C260" i="129"/>
  <c r="A259" i="160"/>
  <c r="C260" i="160"/>
  <c r="A522" i="162"/>
  <c r="C523" i="162"/>
  <c r="A522" i="158"/>
  <c r="C523" i="158"/>
  <c r="C200" i="162"/>
  <c r="A199" i="162"/>
  <c r="A54" i="154"/>
  <c r="C55" i="154"/>
  <c r="C436" i="154"/>
  <c r="A435" i="154"/>
  <c r="A435" i="129"/>
  <c r="C436" i="129"/>
  <c r="A435" i="148"/>
  <c r="C436" i="148"/>
  <c r="C405" i="146"/>
  <c r="A404" i="146"/>
  <c r="A609" i="144"/>
  <c r="C610" i="144"/>
  <c r="A522" i="150"/>
  <c r="C523" i="150"/>
  <c r="C552" i="148"/>
  <c r="A551" i="148"/>
  <c r="A522" i="144"/>
  <c r="C523" i="144"/>
  <c r="A317" i="142"/>
  <c r="C318" i="142"/>
  <c r="C376" i="144"/>
  <c r="A375" i="144"/>
  <c r="A640" i="156"/>
  <c r="C641" i="156"/>
  <c r="C142" i="154"/>
  <c r="A141" i="154"/>
  <c r="C231" i="162"/>
  <c r="A230" i="162"/>
  <c r="A698" i="162"/>
  <c r="C699" i="162"/>
  <c r="B698" i="162"/>
  <c r="C728" i="162"/>
  <c r="A25" i="144"/>
  <c r="C26" i="144"/>
  <c r="A551" i="150"/>
  <c r="C552" i="150"/>
  <c r="A435" i="160"/>
  <c r="C436" i="160"/>
  <c r="C405" i="156"/>
  <c r="A404" i="156"/>
  <c r="A464" i="146"/>
  <c r="C465" i="146"/>
  <c r="A580" i="146"/>
  <c r="C581" i="146"/>
  <c r="A580" i="152"/>
  <c r="C581" i="152"/>
  <c r="C436" i="162"/>
  <c r="A435" i="162"/>
  <c r="C142" i="129"/>
  <c r="A141" i="129"/>
  <c r="A25" i="152"/>
  <c r="C26" i="152"/>
  <c r="A317" i="158"/>
  <c r="C318" i="158"/>
  <c r="C347" i="146"/>
  <c r="A346" i="146"/>
  <c r="A464" i="148"/>
  <c r="C465" i="148"/>
  <c r="C581" i="162"/>
  <c r="A580" i="162"/>
  <c r="A170" i="156"/>
  <c r="C171" i="156"/>
  <c r="C523" i="146"/>
  <c r="A522" i="146"/>
  <c r="A230" i="146"/>
  <c r="C231" i="146"/>
  <c r="C552" i="154"/>
  <c r="A551" i="154"/>
  <c r="A640" i="162"/>
  <c r="C641" i="162"/>
  <c r="C347" i="158"/>
  <c r="A346" i="158"/>
  <c r="C610" i="158"/>
  <c r="A609" i="158"/>
  <c r="A141" i="160"/>
  <c r="C142" i="160"/>
  <c r="C494" i="160"/>
  <c r="A493" i="160"/>
  <c r="A640" i="160"/>
  <c r="C641" i="160"/>
  <c r="C171" i="144"/>
  <c r="A170" i="144"/>
  <c r="A375" i="142"/>
  <c r="C376" i="142"/>
  <c r="A170" i="154"/>
  <c r="C171" i="154"/>
  <c r="A25" i="156"/>
  <c r="C26" i="156"/>
  <c r="C436" i="142"/>
  <c r="A435" i="142"/>
  <c r="C113" i="154"/>
  <c r="A112" i="154"/>
  <c r="C376" i="150"/>
  <c r="A375" i="150"/>
  <c r="C670" i="162"/>
  <c r="A669" i="162"/>
  <c r="C84" i="160"/>
  <c r="A83" i="160"/>
  <c r="C55" i="152"/>
  <c r="A54" i="152"/>
  <c r="C436" i="158"/>
  <c r="A435" i="158"/>
  <c r="C405" i="154"/>
  <c r="A404" i="154"/>
  <c r="A435" i="152"/>
  <c r="C436" i="152"/>
  <c r="A83" i="152"/>
  <c r="C84" i="152"/>
  <c r="A83" i="129"/>
  <c r="C84" i="129"/>
  <c r="A259" i="142"/>
  <c r="C260" i="142"/>
  <c r="C581" i="144"/>
  <c r="A580" i="144"/>
  <c r="C376" i="129"/>
  <c r="A375" i="129"/>
  <c r="C581" i="150"/>
  <c r="A580" i="150"/>
  <c r="C494" i="154"/>
  <c r="A493" i="154"/>
  <c r="A54" i="156"/>
  <c r="C55" i="156"/>
  <c r="A112" i="144"/>
  <c r="C113" i="144"/>
  <c r="C84" i="158"/>
  <c r="A83" i="158"/>
  <c r="A522" i="152"/>
  <c r="C523" i="152"/>
  <c r="A112" i="162"/>
  <c r="C113" i="162"/>
  <c r="C26" i="162"/>
  <c r="A25" i="162"/>
  <c r="C465" i="162"/>
  <c r="A464" i="162"/>
  <c r="A288" i="160"/>
  <c r="C289" i="160"/>
  <c r="C552" i="146"/>
  <c r="A551" i="146"/>
  <c r="A83" i="150"/>
  <c r="C84" i="150"/>
  <c r="C552" i="160"/>
  <c r="A551" i="160"/>
  <c r="C494" i="150"/>
  <c r="A493" i="150"/>
  <c r="A25" i="148"/>
  <c r="C26" i="148"/>
  <c r="C494" i="158"/>
  <c r="A493" i="158"/>
  <c r="C465" i="142"/>
  <c r="A464" i="142"/>
  <c r="A230" i="158"/>
  <c r="C231" i="158"/>
  <c r="A580" i="142"/>
  <c r="C581" i="142"/>
  <c r="C231" i="156"/>
  <c r="A230" i="156"/>
  <c r="C405" i="152"/>
  <c r="A404" i="152"/>
  <c r="A259" i="148"/>
  <c r="C260" i="148"/>
  <c r="A346" i="160"/>
  <c r="C347" i="160"/>
  <c r="A141" i="158"/>
  <c r="C142" i="158"/>
  <c r="C376" i="158"/>
  <c r="A375" i="158"/>
  <c r="A288" i="158"/>
  <c r="C289" i="158"/>
  <c r="A640" i="148"/>
  <c r="C641" i="148"/>
  <c r="C347" i="142"/>
  <c r="A346" i="142"/>
  <c r="C113" i="152"/>
  <c r="A112" i="152"/>
  <c r="A698" i="146"/>
  <c r="C728" i="146"/>
  <c r="B698" i="146"/>
  <c r="C699" i="146"/>
  <c r="A493" i="162"/>
  <c r="C494" i="162"/>
  <c r="A609" i="148"/>
  <c r="C610" i="148"/>
  <c r="A609" i="146"/>
  <c r="C610" i="146"/>
  <c r="C200" i="158"/>
  <c r="A199" i="158"/>
  <c r="A551" i="152"/>
  <c r="C552" i="152"/>
  <c r="C171" i="129"/>
  <c r="A170" i="129"/>
  <c r="A375" i="152"/>
  <c r="C376" i="152"/>
  <c r="C55" i="148"/>
  <c r="A54" i="148"/>
  <c r="C318" i="146"/>
  <c r="A317" i="146"/>
  <c r="A288" i="150"/>
  <c r="C289" i="150"/>
  <c r="A609" i="152"/>
  <c r="C610" i="152"/>
  <c r="A404" i="158"/>
  <c r="C405" i="158"/>
  <c r="C610" i="162"/>
  <c r="A609" i="162"/>
  <c r="C523" i="156"/>
  <c r="A522" i="156"/>
  <c r="A170" i="142"/>
  <c r="C171" i="142"/>
  <c r="A199" i="146"/>
  <c r="C200" i="146"/>
  <c r="C200" i="144"/>
  <c r="A199" i="144"/>
  <c r="A404" i="142"/>
  <c r="C405" i="142"/>
  <c r="A170" i="158"/>
  <c r="C171" i="158"/>
  <c r="A317" i="129"/>
  <c r="C318" i="129"/>
  <c r="A493" i="156"/>
  <c r="C494" i="156"/>
  <c r="A346" i="144"/>
  <c r="C347" i="144"/>
  <c r="C260" i="154"/>
  <c r="A259" i="154"/>
  <c r="C260" i="150"/>
  <c r="A259" i="150"/>
  <c r="A435" i="156"/>
  <c r="C436" i="156"/>
  <c r="C641" i="144"/>
  <c r="A640" i="144"/>
  <c r="C494" i="146"/>
  <c r="A493" i="146"/>
  <c r="A464" i="154"/>
  <c r="C465" i="154"/>
  <c r="C26" i="160"/>
  <c r="A25" i="160"/>
  <c r="A83" i="144"/>
  <c r="C84" i="144"/>
  <c r="C171" i="162"/>
  <c r="A170" i="162"/>
  <c r="C289" i="156"/>
  <c r="A288" i="156"/>
  <c r="C84" i="142"/>
  <c r="A83" i="142"/>
  <c r="C84" i="156"/>
  <c r="A83" i="156"/>
  <c r="A141" i="152"/>
  <c r="C142" i="152"/>
  <c r="C347" i="129"/>
  <c r="A346" i="129"/>
  <c r="C289" i="142"/>
  <c r="A288" i="142"/>
  <c r="C436" i="144"/>
  <c r="A435" i="144"/>
  <c r="C113" i="148"/>
  <c r="A112" i="148"/>
  <c r="A640" i="150"/>
  <c r="C641" i="150"/>
  <c r="A346" i="152"/>
  <c r="C347" i="152"/>
  <c r="A54" i="142"/>
  <c r="C55" i="142"/>
  <c r="C465" i="144"/>
  <c r="A464" i="144"/>
  <c r="A141" i="148"/>
  <c r="C142" i="148"/>
  <c r="A141" i="146"/>
  <c r="C142" i="146"/>
  <c r="C26" i="154"/>
  <c r="A25" i="154"/>
  <c r="A83" i="154"/>
  <c r="C84" i="154"/>
  <c r="A698" i="160"/>
  <c r="B698" i="160"/>
  <c r="C728" i="160"/>
  <c r="C699" i="160"/>
  <c r="C26" i="150"/>
  <c r="A25" i="150"/>
  <c r="C523" i="129"/>
  <c r="A522" i="129"/>
  <c r="C610" i="156"/>
  <c r="A609" i="156"/>
  <c r="A346" i="154"/>
  <c r="C347" i="154"/>
  <c r="C405" i="150"/>
  <c r="A404" i="150"/>
  <c r="A112" i="158"/>
  <c r="C113" i="158"/>
  <c r="A54" i="158"/>
  <c r="C55" i="158"/>
  <c r="A112" i="146"/>
  <c r="C113" i="146"/>
  <c r="C610" i="150"/>
  <c r="A609" i="150"/>
  <c r="A375" i="162"/>
  <c r="C376" i="162"/>
  <c r="A54" i="150"/>
  <c r="C55" i="150"/>
  <c r="C552" i="158"/>
  <c r="A551" i="158"/>
  <c r="C347" i="156"/>
  <c r="A346" i="156"/>
  <c r="A54" i="162"/>
  <c r="C55" i="162"/>
  <c r="A317" i="152"/>
  <c r="C318" i="152"/>
  <c r="A199" i="148"/>
  <c r="C200" i="148"/>
  <c r="A493" i="152"/>
  <c r="C494" i="152"/>
  <c r="C728" i="158"/>
  <c r="B698" i="158"/>
  <c r="A698" i="158"/>
  <c r="C699" i="158"/>
  <c r="C289" i="129"/>
  <c r="A288" i="129"/>
  <c r="A551" i="144"/>
  <c r="C552" i="144"/>
  <c r="A464" i="150"/>
  <c r="C465" i="150"/>
  <c r="A230" i="150"/>
  <c r="C231" i="150"/>
  <c r="A288" i="152"/>
  <c r="C289" i="152"/>
  <c r="C347" i="162"/>
  <c r="A346" i="162"/>
  <c r="C523" i="154"/>
  <c r="A522" i="154"/>
  <c r="A230" i="129"/>
  <c r="C231" i="129"/>
  <c r="C113" i="129"/>
  <c r="A112" i="129"/>
  <c r="A259" i="156"/>
  <c r="C260" i="156"/>
  <c r="C494" i="148"/>
  <c r="A493" i="148"/>
  <c r="C641" i="146"/>
  <c r="A640" i="146"/>
  <c r="C318" i="160"/>
  <c r="A317" i="160"/>
  <c r="A669" i="142"/>
  <c r="C670" i="142"/>
  <c r="A551" i="156"/>
  <c r="C552" i="156"/>
  <c r="C494" i="144"/>
  <c r="A493" i="144"/>
  <c r="A112" i="142"/>
  <c r="C113" i="142"/>
  <c r="A317" i="154"/>
  <c r="C318" i="154"/>
  <c r="C610" i="142"/>
  <c r="A609" i="142"/>
  <c r="C260" i="152"/>
  <c r="A259" i="152"/>
  <c r="A375" i="160"/>
  <c r="C376" i="160"/>
  <c r="C405" i="129"/>
  <c r="A404" i="129"/>
  <c r="C142" i="156"/>
  <c r="A141" i="156"/>
  <c r="C523" i="148"/>
  <c r="A522" i="148"/>
  <c r="C405" i="144"/>
  <c r="A404" i="144"/>
  <c r="C376" i="146"/>
  <c r="A375" i="146"/>
  <c r="C142" i="162"/>
  <c r="A141" i="162"/>
  <c r="A288" i="154"/>
  <c r="C289" i="154"/>
  <c r="C376" i="154"/>
  <c r="A375" i="154"/>
  <c r="C436" i="150"/>
  <c r="A435" i="150"/>
  <c r="A669" i="158"/>
  <c r="C670" i="158"/>
  <c r="A25" i="142"/>
  <c r="C26" i="142"/>
  <c r="A464" i="158"/>
  <c r="C465" i="158"/>
  <c r="C200" i="154"/>
  <c r="A199" i="154"/>
  <c r="A464" i="129"/>
  <c r="C465" i="129"/>
  <c r="A317" i="150"/>
  <c r="C318" i="150"/>
  <c r="A375" i="148"/>
  <c r="C376" i="148"/>
  <c r="A609" i="160"/>
  <c r="C610" i="160"/>
  <c r="A54" i="160"/>
  <c r="C55" i="160"/>
  <c r="C670" i="160"/>
  <c r="A669" i="160"/>
  <c r="B698" i="148"/>
  <c r="C699" i="148"/>
  <c r="A698" i="148"/>
  <c r="C728" i="148"/>
  <c r="A317" i="144"/>
  <c r="C318" i="144"/>
  <c r="C699" i="154"/>
  <c r="B698" i="154"/>
  <c r="C728" i="154"/>
  <c r="A698" i="154"/>
  <c r="C318" i="162"/>
  <c r="A317" i="162"/>
  <c r="C641" i="142"/>
  <c r="A640" i="142"/>
  <c r="B698" i="129"/>
  <c r="A698" i="129"/>
  <c r="C699" i="129"/>
  <c r="C728" i="129"/>
  <c r="C670" i="154"/>
  <c r="A669" i="154"/>
  <c r="A640" i="129"/>
  <c r="C641" i="129"/>
  <c r="A580" i="148"/>
  <c r="C581" i="148"/>
  <c r="A170" i="160"/>
  <c r="C171" i="160"/>
  <c r="A259" i="158"/>
  <c r="C260" i="158"/>
  <c r="C200" i="160"/>
  <c r="A199" i="160"/>
  <c r="C231" i="144"/>
  <c r="A230" i="144"/>
  <c r="C318" i="156"/>
  <c r="A317" i="156"/>
  <c r="A669" i="144"/>
  <c r="C670" i="144"/>
  <c r="A170" i="146"/>
  <c r="C171" i="146"/>
  <c r="C260" i="146"/>
  <c r="A259" i="146"/>
  <c r="A199" i="156"/>
  <c r="C200" i="156"/>
  <c r="C465" i="156"/>
  <c r="A464" i="156"/>
  <c r="A54" i="129"/>
  <c r="C55" i="129"/>
  <c r="C200" i="150"/>
  <c r="A199" i="150"/>
  <c r="A230" i="152"/>
  <c r="C231" i="152"/>
  <c r="C581" i="156"/>
  <c r="A580" i="156"/>
  <c r="C670" i="148"/>
  <c r="A669" i="148"/>
  <c r="C201" i="154" l="1"/>
  <c r="A200" i="154"/>
  <c r="C466" i="154"/>
  <c r="A465" i="154"/>
  <c r="A670" i="160"/>
  <c r="C671" i="160"/>
  <c r="C611" i="156"/>
  <c r="A610" i="156"/>
  <c r="A55" i="129"/>
  <c r="C56" i="129"/>
  <c r="C56" i="160"/>
  <c r="A55" i="160"/>
  <c r="C671" i="158"/>
  <c r="A670" i="158"/>
  <c r="C553" i="156"/>
  <c r="A552" i="156"/>
  <c r="C377" i="162"/>
  <c r="A376" i="162"/>
  <c r="C143" i="152"/>
  <c r="A142" i="152"/>
  <c r="C172" i="158"/>
  <c r="A171" i="158"/>
  <c r="C611" i="152"/>
  <c r="A610" i="152"/>
  <c r="A610" i="146"/>
  <c r="C611" i="146"/>
  <c r="A289" i="158"/>
  <c r="C290" i="158"/>
  <c r="A231" i="158"/>
  <c r="C232" i="158"/>
  <c r="C290" i="160"/>
  <c r="A289" i="160"/>
  <c r="C27" i="156"/>
  <c r="A26" i="156"/>
  <c r="A641" i="156"/>
  <c r="C642" i="156"/>
  <c r="C437" i="148"/>
  <c r="A436" i="148"/>
  <c r="C261" i="129"/>
  <c r="A260" i="129"/>
  <c r="C261" i="162"/>
  <c r="A260" i="162"/>
  <c r="A699" i="156"/>
  <c r="C700" i="156"/>
  <c r="A113" i="156"/>
  <c r="C114" i="156"/>
  <c r="C85" i="162"/>
  <c r="A84" i="162"/>
  <c r="C671" i="144"/>
  <c r="A670" i="144"/>
  <c r="C700" i="148"/>
  <c r="A699" i="148"/>
  <c r="C319" i="156"/>
  <c r="A318" i="156"/>
  <c r="C700" i="129"/>
  <c r="A699" i="129"/>
  <c r="C27" i="142"/>
  <c r="A26" i="142"/>
  <c r="A231" i="129"/>
  <c r="C232" i="129"/>
  <c r="A699" i="158"/>
  <c r="C700" i="158"/>
  <c r="A55" i="150"/>
  <c r="C56" i="150"/>
  <c r="A142" i="148"/>
  <c r="C143" i="148"/>
  <c r="C201" i="150"/>
  <c r="A200" i="150"/>
  <c r="A231" i="144"/>
  <c r="C232" i="144"/>
  <c r="A200" i="160"/>
  <c r="C201" i="160"/>
  <c r="C642" i="142"/>
  <c r="A641" i="142"/>
  <c r="C143" i="156"/>
  <c r="A142" i="156"/>
  <c r="C524" i="154"/>
  <c r="A523" i="154"/>
  <c r="A728" i="158"/>
  <c r="C729" i="158"/>
  <c r="B728" i="158"/>
  <c r="C758" i="158"/>
  <c r="A523" i="129"/>
  <c r="C524" i="129"/>
  <c r="A465" i="144"/>
  <c r="C466" i="144"/>
  <c r="C495" i="146"/>
  <c r="A494" i="146"/>
  <c r="A494" i="154"/>
  <c r="C495" i="154"/>
  <c r="C406" i="154"/>
  <c r="A405" i="154"/>
  <c r="A347" i="158"/>
  <c r="C348" i="158"/>
  <c r="A347" i="146"/>
  <c r="C348" i="146"/>
  <c r="C406" i="156"/>
  <c r="A405" i="156"/>
  <c r="C553" i="162"/>
  <c r="A552" i="162"/>
  <c r="C524" i="142"/>
  <c r="A523" i="142"/>
  <c r="C671" i="146"/>
  <c r="A670" i="146"/>
  <c r="C290" i="148"/>
  <c r="A289" i="148"/>
  <c r="A289" i="150"/>
  <c r="C290" i="150"/>
  <c r="C611" i="148"/>
  <c r="A610" i="148"/>
  <c r="C172" i="154"/>
  <c r="A171" i="154"/>
  <c r="C642" i="162"/>
  <c r="A641" i="162"/>
  <c r="A318" i="158"/>
  <c r="C319" i="158"/>
  <c r="A436" i="160"/>
  <c r="C437" i="160"/>
  <c r="C437" i="129"/>
  <c r="A436" i="129"/>
  <c r="A670" i="156"/>
  <c r="C671" i="156"/>
  <c r="A581" i="154"/>
  <c r="C582" i="154"/>
  <c r="A552" i="142"/>
  <c r="C553" i="142"/>
  <c r="C611" i="129"/>
  <c r="A610" i="129"/>
  <c r="A142" i="144"/>
  <c r="C143" i="144"/>
  <c r="A84" i="148"/>
  <c r="C85" i="148"/>
  <c r="A347" i="150"/>
  <c r="C348" i="150"/>
  <c r="A670" i="142"/>
  <c r="C671" i="142"/>
  <c r="A405" i="142"/>
  <c r="C406" i="142"/>
  <c r="A465" i="156"/>
  <c r="C466" i="156"/>
  <c r="C319" i="162"/>
  <c r="A318" i="162"/>
  <c r="C437" i="150"/>
  <c r="A436" i="150"/>
  <c r="A405" i="129"/>
  <c r="C406" i="129"/>
  <c r="C348" i="162"/>
  <c r="A347" i="162"/>
  <c r="A610" i="150"/>
  <c r="C611" i="150"/>
  <c r="A26" i="150"/>
  <c r="C27" i="150"/>
  <c r="A84" i="156"/>
  <c r="C85" i="156"/>
  <c r="C642" i="144"/>
  <c r="A641" i="144"/>
  <c r="A376" i="158"/>
  <c r="C377" i="158"/>
  <c r="C466" i="142"/>
  <c r="A465" i="142"/>
  <c r="C466" i="162"/>
  <c r="A465" i="162"/>
  <c r="C582" i="150"/>
  <c r="A581" i="150"/>
  <c r="C437" i="158"/>
  <c r="A436" i="158"/>
  <c r="A376" i="144"/>
  <c r="C377" i="144"/>
  <c r="C232" i="142"/>
  <c r="A231" i="142"/>
  <c r="A200" i="152"/>
  <c r="C201" i="152"/>
  <c r="C377" i="148"/>
  <c r="A376" i="148"/>
  <c r="C377" i="160"/>
  <c r="A376" i="160"/>
  <c r="C290" i="152"/>
  <c r="A289" i="152"/>
  <c r="A200" i="148"/>
  <c r="C201" i="148"/>
  <c r="A113" i="146"/>
  <c r="C114" i="146"/>
  <c r="C700" i="160"/>
  <c r="A699" i="160"/>
  <c r="A347" i="152"/>
  <c r="C348" i="152"/>
  <c r="C437" i="156"/>
  <c r="A436" i="156"/>
  <c r="C495" i="162"/>
  <c r="A494" i="162"/>
  <c r="C143" i="158"/>
  <c r="A142" i="158"/>
  <c r="C377" i="142"/>
  <c r="A376" i="142"/>
  <c r="A26" i="152"/>
  <c r="C27" i="152"/>
  <c r="C553" i="150"/>
  <c r="A552" i="150"/>
  <c r="A318" i="142"/>
  <c r="C319" i="142"/>
  <c r="A610" i="154"/>
  <c r="C611" i="154"/>
  <c r="C319" i="148"/>
  <c r="A318" i="148"/>
  <c r="C114" i="160"/>
  <c r="A113" i="160"/>
  <c r="A289" i="146"/>
  <c r="C290" i="146"/>
  <c r="A581" i="129"/>
  <c r="C582" i="129"/>
  <c r="C290" i="144"/>
  <c r="A289" i="144"/>
  <c r="A200" i="156"/>
  <c r="C201" i="156"/>
  <c r="C758" i="160"/>
  <c r="C729" i="160"/>
  <c r="A728" i="160"/>
  <c r="B728" i="160"/>
  <c r="A84" i="142"/>
  <c r="C85" i="142"/>
  <c r="C201" i="144"/>
  <c r="A200" i="144"/>
  <c r="A318" i="146"/>
  <c r="C319" i="146"/>
  <c r="C495" i="158"/>
  <c r="A494" i="158"/>
  <c r="A26" i="162"/>
  <c r="C27" i="162"/>
  <c r="C377" i="129"/>
  <c r="A376" i="129"/>
  <c r="A55" i="152"/>
  <c r="C56" i="152"/>
  <c r="A552" i="154"/>
  <c r="C553" i="154"/>
  <c r="A436" i="154"/>
  <c r="C437" i="154"/>
  <c r="A405" i="148"/>
  <c r="C406" i="148"/>
  <c r="A171" i="148"/>
  <c r="C172" i="148"/>
  <c r="A494" i="142"/>
  <c r="C495" i="142"/>
  <c r="C495" i="152"/>
  <c r="A494" i="152"/>
  <c r="C56" i="158"/>
  <c r="A55" i="158"/>
  <c r="A641" i="150"/>
  <c r="C642" i="150"/>
  <c r="A200" i="146"/>
  <c r="C201" i="146"/>
  <c r="A699" i="146"/>
  <c r="C700" i="146"/>
  <c r="A347" i="160"/>
  <c r="C348" i="160"/>
  <c r="A26" i="148"/>
  <c r="C27" i="148"/>
  <c r="A113" i="162"/>
  <c r="C114" i="162"/>
  <c r="A231" i="146"/>
  <c r="C232" i="146"/>
  <c r="A26" i="144"/>
  <c r="C27" i="144"/>
  <c r="A523" i="144"/>
  <c r="C524" i="144"/>
  <c r="C56" i="154"/>
  <c r="A55" i="154"/>
  <c r="C143" i="142"/>
  <c r="A142" i="142"/>
  <c r="A465" i="160"/>
  <c r="C466" i="160"/>
  <c r="C553" i="129"/>
  <c r="A552" i="129"/>
  <c r="C172" i="150"/>
  <c r="A171" i="150"/>
  <c r="C56" i="142"/>
  <c r="A55" i="142"/>
  <c r="A289" i="154"/>
  <c r="C290" i="154"/>
  <c r="C290" i="156"/>
  <c r="A289" i="156"/>
  <c r="A260" i="150"/>
  <c r="C261" i="150"/>
  <c r="A55" i="148"/>
  <c r="C56" i="148"/>
  <c r="A581" i="144"/>
  <c r="C582" i="144"/>
  <c r="A84" i="160"/>
  <c r="C85" i="160"/>
  <c r="A171" i="144"/>
  <c r="C172" i="144"/>
  <c r="C143" i="129"/>
  <c r="A142" i="129"/>
  <c r="C201" i="129"/>
  <c r="A200" i="129"/>
  <c r="C524" i="160"/>
  <c r="A523" i="160"/>
  <c r="C642" i="152"/>
  <c r="A641" i="152"/>
  <c r="A26" i="146"/>
  <c r="C27" i="146"/>
  <c r="A142" i="150"/>
  <c r="C143" i="150"/>
  <c r="A260" i="158"/>
  <c r="C261" i="158"/>
  <c r="C611" i="160"/>
  <c r="A610" i="160"/>
  <c r="A318" i="160"/>
  <c r="C319" i="160"/>
  <c r="A171" i="146"/>
  <c r="C172" i="146"/>
  <c r="C466" i="129"/>
  <c r="A465" i="129"/>
  <c r="A171" i="142"/>
  <c r="C172" i="142"/>
  <c r="A376" i="152"/>
  <c r="C377" i="152"/>
  <c r="C729" i="146"/>
  <c r="B728" i="146"/>
  <c r="C758" i="146"/>
  <c r="A728" i="146"/>
  <c r="A260" i="148"/>
  <c r="C261" i="148"/>
  <c r="C524" i="152"/>
  <c r="A523" i="152"/>
  <c r="C261" i="142"/>
  <c r="A260" i="142"/>
  <c r="C642" i="160"/>
  <c r="A641" i="160"/>
  <c r="B728" i="162"/>
  <c r="A728" i="162"/>
  <c r="C729" i="162"/>
  <c r="C758" i="162"/>
  <c r="C348" i="148"/>
  <c r="A347" i="148"/>
  <c r="C700" i="142"/>
  <c r="A699" i="142"/>
  <c r="C261" i="152"/>
  <c r="A260" i="152"/>
  <c r="C642" i="129"/>
  <c r="A641" i="129"/>
  <c r="A318" i="144"/>
  <c r="C319" i="144"/>
  <c r="A465" i="150"/>
  <c r="C466" i="150"/>
  <c r="C56" i="162"/>
  <c r="A55" i="162"/>
  <c r="A113" i="158"/>
  <c r="C114" i="158"/>
  <c r="A84" i="154"/>
  <c r="C85" i="154"/>
  <c r="C671" i="148"/>
  <c r="A670" i="148"/>
  <c r="A142" i="162"/>
  <c r="C143" i="162"/>
  <c r="C611" i="142"/>
  <c r="A610" i="142"/>
  <c r="A494" i="148"/>
  <c r="C495" i="148"/>
  <c r="A113" i="148"/>
  <c r="C114" i="148"/>
  <c r="C172" i="162"/>
  <c r="A171" i="162"/>
  <c r="A260" i="154"/>
  <c r="C261" i="154"/>
  <c r="C495" i="150"/>
  <c r="A494" i="150"/>
  <c r="A670" i="162"/>
  <c r="C671" i="162"/>
  <c r="C524" i="146"/>
  <c r="A523" i="146"/>
  <c r="A436" i="162"/>
  <c r="C437" i="162"/>
  <c r="C553" i="148"/>
  <c r="A552" i="148"/>
  <c r="A200" i="162"/>
  <c r="C201" i="162"/>
  <c r="A376" i="156"/>
  <c r="C377" i="156"/>
  <c r="A494" i="129"/>
  <c r="C495" i="129"/>
  <c r="A581" i="160"/>
  <c r="C582" i="160"/>
  <c r="C56" i="146"/>
  <c r="A55" i="146"/>
  <c r="A405" i="160"/>
  <c r="C406" i="160"/>
  <c r="C729" i="144"/>
  <c r="B728" i="144"/>
  <c r="A728" i="144"/>
  <c r="C758" i="144"/>
  <c r="A26" i="129"/>
  <c r="C27" i="129"/>
  <c r="A171" i="160"/>
  <c r="C172" i="160"/>
  <c r="C729" i="148"/>
  <c r="C758" i="148"/>
  <c r="B728" i="148"/>
  <c r="A728" i="148"/>
  <c r="C319" i="154"/>
  <c r="A318" i="154"/>
  <c r="C261" i="156"/>
  <c r="A260" i="156"/>
  <c r="C553" i="144"/>
  <c r="A552" i="144"/>
  <c r="A84" i="144"/>
  <c r="C85" i="144"/>
  <c r="A347" i="144"/>
  <c r="C348" i="144"/>
  <c r="C85" i="129"/>
  <c r="A84" i="129"/>
  <c r="C172" i="156"/>
  <c r="A171" i="156"/>
  <c r="A581" i="152"/>
  <c r="C582" i="152"/>
  <c r="C700" i="162"/>
  <c r="A699" i="162"/>
  <c r="A523" i="150"/>
  <c r="C524" i="150"/>
  <c r="A523" i="158"/>
  <c r="C524" i="158"/>
  <c r="A405" i="162"/>
  <c r="C406" i="162"/>
  <c r="A231" i="154"/>
  <c r="C232" i="154"/>
  <c r="C466" i="152"/>
  <c r="A465" i="152"/>
  <c r="C642" i="158"/>
  <c r="A641" i="158"/>
  <c r="A436" i="146"/>
  <c r="C437" i="146"/>
  <c r="C729" i="142"/>
  <c r="A728" i="142"/>
  <c r="C758" i="142"/>
  <c r="B728" i="142"/>
  <c r="A670" i="154"/>
  <c r="C671" i="154"/>
  <c r="C348" i="156"/>
  <c r="A347" i="156"/>
  <c r="A405" i="150"/>
  <c r="C406" i="150"/>
  <c r="C27" i="154"/>
  <c r="A26" i="154"/>
  <c r="A436" i="144"/>
  <c r="C437" i="144"/>
  <c r="A523" i="156"/>
  <c r="C524" i="156"/>
  <c r="C172" i="129"/>
  <c r="A171" i="129"/>
  <c r="A113" i="152"/>
  <c r="C114" i="152"/>
  <c r="A405" i="152"/>
  <c r="C406" i="152"/>
  <c r="C553" i="160"/>
  <c r="A552" i="160"/>
  <c r="A84" i="158"/>
  <c r="C85" i="158"/>
  <c r="A376" i="150"/>
  <c r="C377" i="150"/>
  <c r="C495" i="160"/>
  <c r="A494" i="160"/>
  <c r="C642" i="154"/>
  <c r="A641" i="154"/>
  <c r="C582" i="158"/>
  <c r="A581" i="158"/>
  <c r="A699" i="144"/>
  <c r="C700" i="144"/>
  <c r="A318" i="152"/>
  <c r="C319" i="152"/>
  <c r="C700" i="154"/>
  <c r="A699" i="154"/>
  <c r="A641" i="146"/>
  <c r="C642" i="146"/>
  <c r="A581" i="156"/>
  <c r="C582" i="156"/>
  <c r="C143" i="146"/>
  <c r="A142" i="146"/>
  <c r="C495" i="156"/>
  <c r="A494" i="156"/>
  <c r="A113" i="144"/>
  <c r="C114" i="144"/>
  <c r="A84" i="152"/>
  <c r="C85" i="152"/>
  <c r="C143" i="160"/>
  <c r="A142" i="160"/>
  <c r="C582" i="146"/>
  <c r="A581" i="146"/>
  <c r="A610" i="144"/>
  <c r="C611" i="144"/>
  <c r="A523" i="162"/>
  <c r="C524" i="162"/>
  <c r="C290" i="162"/>
  <c r="A289" i="162"/>
  <c r="A699" i="152"/>
  <c r="C700" i="152"/>
  <c r="A670" i="129"/>
  <c r="C671" i="129"/>
  <c r="A581" i="148"/>
  <c r="C582" i="148"/>
  <c r="A260" i="146"/>
  <c r="C261" i="146"/>
  <c r="A376" i="146"/>
  <c r="C377" i="146"/>
  <c r="C114" i="129"/>
  <c r="A113" i="129"/>
  <c r="C290" i="129"/>
  <c r="A289" i="129"/>
  <c r="C553" i="158"/>
  <c r="A552" i="158"/>
  <c r="A289" i="142"/>
  <c r="C290" i="142"/>
  <c r="C27" i="160"/>
  <c r="A26" i="160"/>
  <c r="A610" i="162"/>
  <c r="C611" i="162"/>
  <c r="C348" i="142"/>
  <c r="A347" i="142"/>
  <c r="C232" i="156"/>
  <c r="A231" i="156"/>
  <c r="C114" i="154"/>
  <c r="A113" i="154"/>
  <c r="A581" i="162"/>
  <c r="C582" i="162"/>
  <c r="C232" i="162"/>
  <c r="A231" i="162"/>
  <c r="A113" i="150"/>
  <c r="C114" i="150"/>
  <c r="C56" i="144"/>
  <c r="A55" i="144"/>
  <c r="A231" i="160"/>
  <c r="C232" i="160"/>
  <c r="A260" i="144"/>
  <c r="C261" i="144"/>
  <c r="C85" i="146"/>
  <c r="A84" i="146"/>
  <c r="C319" i="150"/>
  <c r="A318" i="150"/>
  <c r="C232" i="150"/>
  <c r="A231" i="150"/>
  <c r="A465" i="158"/>
  <c r="C466" i="158"/>
  <c r="A113" i="142"/>
  <c r="C114" i="142"/>
  <c r="C406" i="144"/>
  <c r="A405" i="144"/>
  <c r="A318" i="129"/>
  <c r="C319" i="129"/>
  <c r="C406" i="158"/>
  <c r="A405" i="158"/>
  <c r="C642" i="148"/>
  <c r="A641" i="148"/>
  <c r="C582" i="142"/>
  <c r="A581" i="142"/>
  <c r="C56" i="156"/>
  <c r="A55" i="156"/>
  <c r="C437" i="152"/>
  <c r="A436" i="152"/>
  <c r="C466" i="148"/>
  <c r="A465" i="148"/>
  <c r="C466" i="146"/>
  <c r="A465" i="146"/>
  <c r="C261" i="160"/>
  <c r="A260" i="160"/>
  <c r="A26" i="158"/>
  <c r="C27" i="158"/>
  <c r="C700" i="150"/>
  <c r="A699" i="150"/>
  <c r="C201" i="142"/>
  <c r="A200" i="142"/>
  <c r="B728" i="156"/>
  <c r="C729" i="156"/>
  <c r="A728" i="156"/>
  <c r="C758" i="156"/>
  <c r="A728" i="152"/>
  <c r="B728" i="152"/>
  <c r="C758" i="152"/>
  <c r="C729" i="152"/>
  <c r="B728" i="154"/>
  <c r="A728" i="154"/>
  <c r="C729" i="154"/>
  <c r="C758" i="154"/>
  <c r="A376" i="154"/>
  <c r="C377" i="154"/>
  <c r="C232" i="152"/>
  <c r="A231" i="152"/>
  <c r="A728" i="129"/>
  <c r="B728" i="129"/>
  <c r="C729" i="129"/>
  <c r="C758" i="129"/>
  <c r="A347" i="154"/>
  <c r="C348" i="154"/>
  <c r="A552" i="152"/>
  <c r="C553" i="152"/>
  <c r="C85" i="150"/>
  <c r="A84" i="150"/>
  <c r="A523" i="148"/>
  <c r="C524" i="148"/>
  <c r="C495" i="144"/>
  <c r="A494" i="144"/>
  <c r="A347" i="129"/>
  <c r="C348" i="129"/>
  <c r="A200" i="158"/>
  <c r="C201" i="158"/>
  <c r="A552" i="146"/>
  <c r="C553" i="146"/>
  <c r="C437" i="142"/>
  <c r="A436" i="142"/>
  <c r="C611" i="158"/>
  <c r="A610" i="158"/>
  <c r="C143" i="154"/>
  <c r="A142" i="154"/>
  <c r="C406" i="146"/>
  <c r="A405" i="146"/>
  <c r="A728" i="150"/>
  <c r="C758" i="150"/>
  <c r="B728" i="150"/>
  <c r="C729" i="150"/>
  <c r="A231" i="148"/>
  <c r="C232" i="148"/>
  <c r="A670" i="150"/>
  <c r="C671" i="150"/>
  <c r="A670" i="152"/>
  <c r="C671" i="152"/>
  <c r="C172" i="152"/>
  <c r="A171" i="152"/>
  <c r="C349" i="129" l="1"/>
  <c r="A348" i="129"/>
  <c r="A729" i="152"/>
  <c r="C730" i="152"/>
  <c r="C672" i="129"/>
  <c r="A671" i="129"/>
  <c r="C672" i="162"/>
  <c r="A671" i="162"/>
  <c r="C262" i="158"/>
  <c r="A261" i="158"/>
  <c r="A85" i="160"/>
  <c r="C86" i="160"/>
  <c r="A27" i="148"/>
  <c r="C28" i="148"/>
  <c r="C173" i="148"/>
  <c r="A172" i="148"/>
  <c r="A319" i="146"/>
  <c r="C320" i="146"/>
  <c r="C291" i="146"/>
  <c r="A290" i="146"/>
  <c r="C349" i="146"/>
  <c r="A348" i="146"/>
  <c r="A729" i="158"/>
  <c r="C730" i="158"/>
  <c r="C57" i="150"/>
  <c r="A56" i="150"/>
  <c r="C672" i="150"/>
  <c r="A671" i="150"/>
  <c r="C554" i="146"/>
  <c r="A553" i="146"/>
  <c r="A758" i="129"/>
  <c r="C848" i="129"/>
  <c r="C759" i="129"/>
  <c r="C788" i="129"/>
  <c r="B758" i="129"/>
  <c r="C759" i="150"/>
  <c r="C788" i="150"/>
  <c r="C848" i="150"/>
  <c r="B758" i="150"/>
  <c r="A758" i="150"/>
  <c r="A553" i="152"/>
  <c r="C554" i="152"/>
  <c r="C115" i="144"/>
  <c r="A114" i="144"/>
  <c r="C173" i="152"/>
  <c r="A172" i="152"/>
  <c r="C612" i="158"/>
  <c r="A611" i="158"/>
  <c r="C759" i="152"/>
  <c r="B758" i="152"/>
  <c r="C788" i="152"/>
  <c r="A758" i="152"/>
  <c r="C848" i="152"/>
  <c r="C467" i="146"/>
  <c r="A466" i="146"/>
  <c r="A406" i="144"/>
  <c r="C407" i="144"/>
  <c r="C57" i="144"/>
  <c r="A56" i="144"/>
  <c r="C28" i="160"/>
  <c r="A27" i="160"/>
  <c r="C583" i="158"/>
  <c r="A582" i="158"/>
  <c r="C173" i="129"/>
  <c r="A172" i="129"/>
  <c r="C730" i="142"/>
  <c r="A729" i="142"/>
  <c r="C701" i="162"/>
  <c r="A700" i="162"/>
  <c r="C320" i="154"/>
  <c r="A319" i="154"/>
  <c r="A56" i="146"/>
  <c r="C57" i="146"/>
  <c r="C672" i="148"/>
  <c r="A671" i="148"/>
  <c r="C701" i="142"/>
  <c r="A700" i="142"/>
  <c r="C759" i="146"/>
  <c r="C788" i="146"/>
  <c r="C848" i="146"/>
  <c r="B758" i="146"/>
  <c r="A758" i="146"/>
  <c r="A553" i="129"/>
  <c r="C554" i="129"/>
  <c r="C144" i="158"/>
  <c r="A143" i="158"/>
  <c r="C378" i="160"/>
  <c r="A377" i="160"/>
  <c r="A466" i="142"/>
  <c r="C467" i="142"/>
  <c r="C438" i="150"/>
  <c r="A437" i="150"/>
  <c r="C612" i="129"/>
  <c r="A611" i="129"/>
  <c r="A172" i="154"/>
  <c r="C173" i="154"/>
  <c r="A85" i="162"/>
  <c r="C86" i="162"/>
  <c r="C291" i="160"/>
  <c r="A290" i="160"/>
  <c r="A553" i="156"/>
  <c r="C554" i="156"/>
  <c r="C115" i="150"/>
  <c r="A114" i="150"/>
  <c r="A700" i="152"/>
  <c r="C701" i="152"/>
  <c r="A524" i="156"/>
  <c r="C525" i="156"/>
  <c r="A437" i="146"/>
  <c r="C438" i="146"/>
  <c r="A582" i="152"/>
  <c r="C583" i="152"/>
  <c r="A582" i="160"/>
  <c r="C583" i="160"/>
  <c r="A85" i="154"/>
  <c r="C86" i="154"/>
  <c r="C144" i="150"/>
  <c r="A143" i="150"/>
  <c r="A582" i="144"/>
  <c r="C583" i="144"/>
  <c r="C467" i="160"/>
  <c r="A466" i="160"/>
  <c r="A348" i="160"/>
  <c r="C349" i="160"/>
  <c r="A406" i="148"/>
  <c r="C407" i="148"/>
  <c r="A377" i="158"/>
  <c r="C378" i="158"/>
  <c r="A553" i="142"/>
  <c r="C554" i="142"/>
  <c r="C349" i="158"/>
  <c r="A348" i="158"/>
  <c r="C701" i="158"/>
  <c r="A700" i="158"/>
  <c r="C115" i="156"/>
  <c r="A114" i="156"/>
  <c r="A232" i="158"/>
  <c r="C233" i="158"/>
  <c r="C496" i="150"/>
  <c r="A495" i="150"/>
  <c r="C349" i="148"/>
  <c r="A348" i="148"/>
  <c r="A729" i="146"/>
  <c r="C730" i="146"/>
  <c r="A201" i="144"/>
  <c r="C202" i="144"/>
  <c r="A114" i="160"/>
  <c r="C115" i="160"/>
  <c r="A495" i="162"/>
  <c r="C496" i="162"/>
  <c r="A377" i="148"/>
  <c r="C378" i="148"/>
  <c r="C320" i="162"/>
  <c r="A319" i="162"/>
  <c r="C612" i="148"/>
  <c r="A611" i="148"/>
  <c r="A524" i="154"/>
  <c r="C525" i="154"/>
  <c r="A671" i="158"/>
  <c r="C672" i="158"/>
  <c r="C759" i="156"/>
  <c r="C788" i="156"/>
  <c r="A758" i="156"/>
  <c r="B758" i="156"/>
  <c r="C848" i="156"/>
  <c r="A466" i="158"/>
  <c r="C467" i="158"/>
  <c r="A437" i="144"/>
  <c r="C438" i="144"/>
  <c r="B758" i="148"/>
  <c r="C848" i="148"/>
  <c r="C788" i="148"/>
  <c r="C759" i="148"/>
  <c r="A758" i="148"/>
  <c r="C496" i="129"/>
  <c r="A495" i="129"/>
  <c r="C262" i="154"/>
  <c r="A261" i="154"/>
  <c r="A114" i="158"/>
  <c r="C115" i="158"/>
  <c r="B758" i="162"/>
  <c r="C848" i="162"/>
  <c r="A758" i="162"/>
  <c r="C759" i="162"/>
  <c r="C788" i="162"/>
  <c r="A377" i="152"/>
  <c r="C378" i="152"/>
  <c r="C28" i="146"/>
  <c r="A27" i="146"/>
  <c r="C57" i="148"/>
  <c r="A56" i="148"/>
  <c r="A700" i="146"/>
  <c r="C701" i="146"/>
  <c r="C438" i="154"/>
  <c r="A437" i="154"/>
  <c r="A85" i="142"/>
  <c r="C86" i="142"/>
  <c r="C202" i="152"/>
  <c r="A201" i="152"/>
  <c r="A466" i="156"/>
  <c r="C467" i="156"/>
  <c r="C583" i="154"/>
  <c r="A582" i="154"/>
  <c r="A290" i="150"/>
  <c r="C291" i="150"/>
  <c r="A232" i="129"/>
  <c r="C233" i="129"/>
  <c r="C701" i="156"/>
  <c r="A700" i="156"/>
  <c r="C291" i="158"/>
  <c r="A290" i="158"/>
  <c r="A729" i="129"/>
  <c r="C730" i="129"/>
  <c r="C438" i="152"/>
  <c r="A437" i="152"/>
  <c r="A232" i="162"/>
  <c r="C233" i="162"/>
  <c r="A553" i="158"/>
  <c r="C554" i="158"/>
  <c r="A290" i="162"/>
  <c r="C291" i="162"/>
  <c r="A143" i="146"/>
  <c r="C144" i="146"/>
  <c r="C496" i="160"/>
  <c r="A495" i="160"/>
  <c r="A642" i="158"/>
  <c r="C643" i="158"/>
  <c r="A172" i="156"/>
  <c r="C173" i="156"/>
  <c r="A729" i="148"/>
  <c r="C730" i="148"/>
  <c r="A729" i="162"/>
  <c r="C730" i="162"/>
  <c r="A143" i="142"/>
  <c r="C144" i="142"/>
  <c r="C320" i="148"/>
  <c r="A319" i="148"/>
  <c r="C438" i="156"/>
  <c r="A437" i="156"/>
  <c r="C643" i="144"/>
  <c r="A642" i="144"/>
  <c r="A406" i="154"/>
  <c r="C407" i="154"/>
  <c r="C144" i="156"/>
  <c r="A143" i="156"/>
  <c r="A56" i="160"/>
  <c r="C57" i="160"/>
  <c r="A642" i="154"/>
  <c r="C643" i="154"/>
  <c r="A172" i="160"/>
  <c r="C173" i="160"/>
  <c r="A377" i="156"/>
  <c r="C378" i="156"/>
  <c r="A172" i="142"/>
  <c r="C173" i="142"/>
  <c r="C262" i="150"/>
  <c r="A261" i="150"/>
  <c r="A201" i="146"/>
  <c r="C202" i="146"/>
  <c r="C554" i="154"/>
  <c r="A553" i="154"/>
  <c r="C612" i="154"/>
  <c r="A611" i="154"/>
  <c r="C349" i="152"/>
  <c r="A348" i="152"/>
  <c r="C86" i="156"/>
  <c r="A85" i="156"/>
  <c r="C407" i="142"/>
  <c r="A406" i="142"/>
  <c r="A671" i="156"/>
  <c r="C672" i="156"/>
  <c r="C496" i="154"/>
  <c r="A495" i="154"/>
  <c r="A611" i="146"/>
  <c r="C612" i="146"/>
  <c r="C57" i="129"/>
  <c r="A56" i="129"/>
  <c r="C28" i="154"/>
  <c r="A27" i="154"/>
  <c r="C467" i="152"/>
  <c r="A466" i="152"/>
  <c r="C86" i="129"/>
  <c r="A85" i="129"/>
  <c r="A172" i="162"/>
  <c r="C173" i="162"/>
  <c r="A56" i="162"/>
  <c r="C57" i="162"/>
  <c r="A642" i="152"/>
  <c r="C643" i="152"/>
  <c r="A56" i="154"/>
  <c r="C57" i="154"/>
  <c r="C233" i="142"/>
  <c r="A232" i="142"/>
  <c r="A290" i="148"/>
  <c r="C291" i="148"/>
  <c r="C643" i="142"/>
  <c r="A642" i="142"/>
  <c r="A27" i="142"/>
  <c r="C28" i="142"/>
  <c r="A261" i="162"/>
  <c r="C262" i="162"/>
  <c r="C583" i="162"/>
  <c r="A582" i="162"/>
  <c r="A377" i="150"/>
  <c r="C378" i="150"/>
  <c r="C233" i="150"/>
  <c r="A232" i="150"/>
  <c r="A290" i="129"/>
  <c r="C291" i="129"/>
  <c r="C612" i="144"/>
  <c r="A611" i="144"/>
  <c r="A642" i="146"/>
  <c r="C643" i="146"/>
  <c r="A85" i="158"/>
  <c r="C86" i="158"/>
  <c r="A406" i="150"/>
  <c r="C407" i="150"/>
  <c r="C233" i="154"/>
  <c r="A232" i="154"/>
  <c r="C349" i="144"/>
  <c r="A348" i="144"/>
  <c r="C28" i="129"/>
  <c r="A27" i="129"/>
  <c r="C202" i="162"/>
  <c r="A201" i="162"/>
  <c r="A114" i="148"/>
  <c r="C115" i="148"/>
  <c r="A466" i="150"/>
  <c r="C467" i="150"/>
  <c r="A524" i="144"/>
  <c r="C525" i="144"/>
  <c r="C643" i="150"/>
  <c r="A642" i="150"/>
  <c r="A56" i="152"/>
  <c r="C57" i="152"/>
  <c r="C730" i="160"/>
  <c r="A729" i="160"/>
  <c r="A319" i="142"/>
  <c r="C320" i="142"/>
  <c r="A377" i="144"/>
  <c r="C378" i="144"/>
  <c r="A27" i="150"/>
  <c r="C28" i="150"/>
  <c r="A671" i="142"/>
  <c r="C672" i="142"/>
  <c r="C202" i="160"/>
  <c r="A201" i="160"/>
  <c r="C349" i="154"/>
  <c r="A348" i="154"/>
  <c r="C233" i="152"/>
  <c r="A232" i="152"/>
  <c r="C202" i="142"/>
  <c r="A201" i="142"/>
  <c r="A582" i="142"/>
  <c r="C583" i="142"/>
  <c r="C320" i="150"/>
  <c r="A319" i="150"/>
  <c r="A114" i="154"/>
  <c r="C115" i="154"/>
  <c r="C115" i="129"/>
  <c r="A114" i="129"/>
  <c r="C643" i="160"/>
  <c r="A642" i="160"/>
  <c r="C467" i="129"/>
  <c r="A466" i="129"/>
  <c r="A524" i="160"/>
  <c r="C525" i="160"/>
  <c r="A290" i="156"/>
  <c r="C291" i="156"/>
  <c r="C759" i="160"/>
  <c r="C788" i="160"/>
  <c r="A758" i="160"/>
  <c r="C848" i="160"/>
  <c r="B758" i="160"/>
  <c r="A700" i="160"/>
  <c r="C701" i="160"/>
  <c r="C438" i="129"/>
  <c r="A437" i="129"/>
  <c r="C672" i="146"/>
  <c r="A671" i="146"/>
  <c r="A495" i="146"/>
  <c r="C496" i="146"/>
  <c r="C701" i="129"/>
  <c r="A700" i="129"/>
  <c r="C262" i="129"/>
  <c r="A261" i="129"/>
  <c r="A611" i="152"/>
  <c r="C612" i="152"/>
  <c r="A611" i="156"/>
  <c r="C612" i="156"/>
  <c r="C233" i="148"/>
  <c r="A232" i="148"/>
  <c r="A377" i="146"/>
  <c r="C378" i="146"/>
  <c r="C407" i="162"/>
  <c r="A406" i="162"/>
  <c r="A85" i="144"/>
  <c r="C86" i="144"/>
  <c r="A495" i="148"/>
  <c r="C496" i="148"/>
  <c r="C320" i="144"/>
  <c r="A319" i="144"/>
  <c r="C173" i="146"/>
  <c r="A172" i="146"/>
  <c r="A290" i="154"/>
  <c r="C291" i="154"/>
  <c r="A27" i="144"/>
  <c r="C28" i="144"/>
  <c r="C202" i="156"/>
  <c r="A201" i="156"/>
  <c r="C115" i="146"/>
  <c r="A114" i="146"/>
  <c r="A611" i="150"/>
  <c r="C612" i="150"/>
  <c r="C349" i="150"/>
  <c r="A348" i="150"/>
  <c r="A437" i="160"/>
  <c r="C438" i="160"/>
  <c r="A466" i="144"/>
  <c r="C467" i="144"/>
  <c r="C233" i="144"/>
  <c r="A232" i="144"/>
  <c r="A671" i="160"/>
  <c r="C672" i="160"/>
  <c r="C202" i="158"/>
  <c r="A201" i="158"/>
  <c r="A729" i="156"/>
  <c r="C730" i="156"/>
  <c r="A582" i="156"/>
  <c r="C583" i="156"/>
  <c r="A729" i="150"/>
  <c r="C730" i="150"/>
  <c r="C378" i="154"/>
  <c r="A377" i="154"/>
  <c r="C788" i="144"/>
  <c r="B758" i="144"/>
  <c r="A758" i="144"/>
  <c r="C848" i="144"/>
  <c r="C759" i="144"/>
  <c r="C496" i="144"/>
  <c r="A495" i="144"/>
  <c r="A700" i="150"/>
  <c r="C701" i="150"/>
  <c r="C643" i="148"/>
  <c r="A642" i="148"/>
  <c r="C86" i="146"/>
  <c r="A85" i="146"/>
  <c r="C233" i="156"/>
  <c r="A232" i="156"/>
  <c r="A582" i="146"/>
  <c r="C583" i="146"/>
  <c r="A700" i="154"/>
  <c r="C701" i="154"/>
  <c r="C554" i="160"/>
  <c r="A553" i="160"/>
  <c r="C349" i="156"/>
  <c r="A348" i="156"/>
  <c r="C554" i="148"/>
  <c r="A553" i="148"/>
  <c r="A261" i="142"/>
  <c r="C262" i="142"/>
  <c r="A201" i="129"/>
  <c r="C202" i="129"/>
  <c r="C57" i="158"/>
  <c r="A56" i="158"/>
  <c r="A377" i="129"/>
  <c r="C378" i="129"/>
  <c r="A553" i="150"/>
  <c r="C554" i="150"/>
  <c r="C438" i="158"/>
  <c r="A437" i="158"/>
  <c r="C525" i="142"/>
  <c r="A524" i="142"/>
  <c r="A319" i="156"/>
  <c r="C320" i="156"/>
  <c r="C438" i="148"/>
  <c r="A437" i="148"/>
  <c r="C173" i="158"/>
  <c r="A172" i="158"/>
  <c r="A671" i="152"/>
  <c r="C672" i="152"/>
  <c r="C467" i="148"/>
  <c r="A466" i="148"/>
  <c r="C788" i="154"/>
  <c r="C848" i="154"/>
  <c r="B758" i="154"/>
  <c r="C759" i="154"/>
  <c r="A758" i="154"/>
  <c r="C28" i="158"/>
  <c r="A27" i="158"/>
  <c r="A671" i="154"/>
  <c r="C672" i="154"/>
  <c r="A524" i="158"/>
  <c r="C525" i="158"/>
  <c r="C438" i="162"/>
  <c r="A437" i="162"/>
  <c r="C320" i="160"/>
  <c r="A319" i="160"/>
  <c r="A232" i="146"/>
  <c r="C233" i="146"/>
  <c r="C28" i="162"/>
  <c r="A27" i="162"/>
  <c r="A27" i="152"/>
  <c r="C28" i="152"/>
  <c r="A201" i="148"/>
  <c r="C202" i="148"/>
  <c r="A85" i="148"/>
  <c r="C86" i="148"/>
  <c r="A319" i="158"/>
  <c r="C320" i="158"/>
  <c r="A524" i="129"/>
  <c r="C525" i="129"/>
  <c r="A642" i="156"/>
  <c r="C643" i="156"/>
  <c r="C115" i="142"/>
  <c r="A114" i="142"/>
  <c r="C438" i="142"/>
  <c r="A437" i="142"/>
  <c r="C262" i="146"/>
  <c r="A261" i="146"/>
  <c r="A319" i="152"/>
  <c r="C320" i="152"/>
  <c r="A406" i="152"/>
  <c r="C407" i="152"/>
  <c r="A406" i="146"/>
  <c r="C407" i="146"/>
  <c r="A729" i="154"/>
  <c r="C730" i="154"/>
  <c r="A406" i="158"/>
  <c r="C407" i="158"/>
  <c r="C349" i="142"/>
  <c r="A348" i="142"/>
  <c r="A143" i="160"/>
  <c r="C144" i="160"/>
  <c r="C554" i="144"/>
  <c r="A553" i="144"/>
  <c r="C730" i="144"/>
  <c r="A729" i="144"/>
  <c r="A611" i="142"/>
  <c r="C612" i="142"/>
  <c r="A642" i="129"/>
  <c r="C643" i="129"/>
  <c r="A524" i="152"/>
  <c r="C525" i="152"/>
  <c r="C144" i="129"/>
  <c r="A143" i="129"/>
  <c r="A56" i="142"/>
  <c r="C57" i="142"/>
  <c r="A495" i="152"/>
  <c r="C496" i="152"/>
  <c r="A290" i="144"/>
  <c r="C291" i="144"/>
  <c r="C583" i="150"/>
  <c r="A582" i="150"/>
  <c r="C349" i="162"/>
  <c r="A348" i="162"/>
  <c r="A553" i="162"/>
  <c r="C554" i="162"/>
  <c r="C202" i="150"/>
  <c r="A201" i="150"/>
  <c r="C701" i="148"/>
  <c r="A700" i="148"/>
  <c r="C144" i="152"/>
  <c r="A143" i="152"/>
  <c r="A466" i="154"/>
  <c r="C467" i="154"/>
  <c r="A524" i="162"/>
  <c r="C525" i="162"/>
  <c r="C115" i="152"/>
  <c r="A114" i="152"/>
  <c r="A524" i="150"/>
  <c r="C525" i="150"/>
  <c r="A143" i="162"/>
  <c r="C144" i="162"/>
  <c r="C262" i="148"/>
  <c r="A261" i="148"/>
  <c r="C173" i="144"/>
  <c r="A172" i="144"/>
  <c r="C115" i="162"/>
  <c r="A114" i="162"/>
  <c r="A495" i="142"/>
  <c r="C496" i="142"/>
  <c r="A582" i="129"/>
  <c r="C583" i="129"/>
  <c r="C407" i="129"/>
  <c r="A406" i="129"/>
  <c r="C144" i="144"/>
  <c r="A143" i="144"/>
  <c r="B758" i="158"/>
  <c r="C788" i="158"/>
  <c r="C848" i="158"/>
  <c r="A758" i="158"/>
  <c r="C759" i="158"/>
  <c r="C144" i="148"/>
  <c r="A143" i="148"/>
  <c r="A290" i="142"/>
  <c r="C291" i="142"/>
  <c r="A495" i="156"/>
  <c r="C496" i="156"/>
  <c r="C57" i="156"/>
  <c r="A56" i="156"/>
  <c r="C525" i="148"/>
  <c r="A524" i="148"/>
  <c r="A261" i="144"/>
  <c r="C262" i="144"/>
  <c r="C320" i="129"/>
  <c r="A319" i="129"/>
  <c r="A232" i="160"/>
  <c r="C233" i="160"/>
  <c r="C612" i="162"/>
  <c r="A611" i="162"/>
  <c r="C583" i="148"/>
  <c r="A582" i="148"/>
  <c r="C86" i="152"/>
  <c r="A85" i="152"/>
  <c r="A700" i="144"/>
  <c r="C701" i="144"/>
  <c r="A406" i="160"/>
  <c r="C407" i="160"/>
  <c r="C144" i="154"/>
  <c r="A143" i="154"/>
  <c r="C86" i="150"/>
  <c r="A85" i="150"/>
  <c r="A261" i="160"/>
  <c r="C262" i="160"/>
  <c r="C788" i="142"/>
  <c r="A758" i="142"/>
  <c r="B758" i="142"/>
  <c r="C848" i="142"/>
  <c r="C759" i="142"/>
  <c r="A261" i="156"/>
  <c r="C262" i="156"/>
  <c r="A524" i="146"/>
  <c r="C525" i="146"/>
  <c r="C262" i="152"/>
  <c r="A261" i="152"/>
  <c r="A611" i="160"/>
  <c r="C612" i="160"/>
  <c r="A172" i="150"/>
  <c r="C173" i="150"/>
  <c r="C496" i="158"/>
  <c r="A495" i="158"/>
  <c r="C378" i="142"/>
  <c r="A377" i="142"/>
  <c r="C291" i="152"/>
  <c r="A290" i="152"/>
  <c r="C467" i="162"/>
  <c r="A466" i="162"/>
  <c r="A642" i="162"/>
  <c r="C643" i="162"/>
  <c r="A406" i="156"/>
  <c r="C407" i="156"/>
  <c r="C672" i="144"/>
  <c r="A671" i="144"/>
  <c r="A27" i="156"/>
  <c r="C28" i="156"/>
  <c r="C378" i="162"/>
  <c r="A377" i="162"/>
  <c r="A201" i="154"/>
  <c r="C202" i="154"/>
  <c r="C29" i="156" l="1"/>
  <c r="A28" i="156"/>
  <c r="A173" i="150"/>
  <c r="C174" i="150"/>
  <c r="A525" i="152"/>
  <c r="C526" i="152"/>
  <c r="C731" i="154"/>
  <c r="A730" i="154"/>
  <c r="A525" i="129"/>
  <c r="C526" i="129"/>
  <c r="A57" i="158"/>
  <c r="C58" i="158"/>
  <c r="A233" i="156"/>
  <c r="C234" i="156"/>
  <c r="C242" i="156"/>
  <c r="A730" i="150"/>
  <c r="C731" i="150"/>
  <c r="A496" i="148"/>
  <c r="C497" i="148"/>
  <c r="A202" i="142"/>
  <c r="C203" i="142"/>
  <c r="A730" i="160"/>
  <c r="C731" i="160"/>
  <c r="A349" i="144"/>
  <c r="C350" i="144"/>
  <c r="C497" i="154"/>
  <c r="A496" i="154"/>
  <c r="C263" i="150"/>
  <c r="A262" i="150"/>
  <c r="A643" i="144"/>
  <c r="C644" i="144"/>
  <c r="C497" i="160"/>
  <c r="A496" i="160"/>
  <c r="C702" i="156"/>
  <c r="A701" i="156"/>
  <c r="A672" i="158"/>
  <c r="C673" i="158"/>
  <c r="A730" i="146"/>
  <c r="C731" i="146"/>
  <c r="A378" i="158"/>
  <c r="C379" i="158"/>
  <c r="A583" i="152"/>
  <c r="C584" i="152"/>
  <c r="A173" i="154"/>
  <c r="C174" i="154"/>
  <c r="C878" i="146"/>
  <c r="B848" i="146"/>
  <c r="C849" i="146"/>
  <c r="A848" i="146"/>
  <c r="C174" i="129"/>
  <c r="A173" i="129"/>
  <c r="A848" i="129"/>
  <c r="C878" i="129"/>
  <c r="C849" i="129"/>
  <c r="B848" i="129"/>
  <c r="C878" i="158"/>
  <c r="B848" i="158"/>
  <c r="C849" i="158"/>
  <c r="A848" i="158"/>
  <c r="A262" i="148"/>
  <c r="C263" i="148"/>
  <c r="A202" i="150"/>
  <c r="C203" i="150"/>
  <c r="A438" i="162"/>
  <c r="C439" i="162"/>
  <c r="A202" i="129"/>
  <c r="C203" i="129"/>
  <c r="C350" i="150"/>
  <c r="A349" i="150"/>
  <c r="A701" i="129"/>
  <c r="C702" i="129"/>
  <c r="C526" i="160"/>
  <c r="A525" i="160"/>
  <c r="A57" i="152"/>
  <c r="C58" i="152"/>
  <c r="A57" i="162"/>
  <c r="C58" i="162"/>
  <c r="C673" i="156"/>
  <c r="A672" i="156"/>
  <c r="A173" i="142"/>
  <c r="C174" i="142"/>
  <c r="A144" i="146"/>
  <c r="C145" i="146"/>
  <c r="A233" i="129"/>
  <c r="C234" i="129"/>
  <c r="C242" i="129"/>
  <c r="A496" i="129"/>
  <c r="C497" i="129"/>
  <c r="B788" i="146"/>
  <c r="C818" i="146"/>
  <c r="C789" i="146"/>
  <c r="A788" i="146"/>
  <c r="C613" i="158"/>
  <c r="A612" i="158"/>
  <c r="C174" i="148"/>
  <c r="A173" i="148"/>
  <c r="C408" i="146"/>
  <c r="A407" i="146"/>
  <c r="C321" i="158"/>
  <c r="A320" i="158"/>
  <c r="A525" i="158"/>
  <c r="C526" i="158"/>
  <c r="C174" i="158"/>
  <c r="A173" i="158"/>
  <c r="C95" i="146"/>
  <c r="A86" i="146"/>
  <c r="C87" i="146"/>
  <c r="C584" i="156"/>
  <c r="A583" i="156"/>
  <c r="A612" i="150"/>
  <c r="C613" i="150"/>
  <c r="C95" i="144"/>
  <c r="C87" i="144"/>
  <c r="A86" i="144"/>
  <c r="C497" i="146"/>
  <c r="A496" i="146"/>
  <c r="A233" i="152"/>
  <c r="C234" i="152"/>
  <c r="C242" i="152"/>
  <c r="C234" i="154"/>
  <c r="A233" i="154"/>
  <c r="C242" i="154"/>
  <c r="C584" i="162"/>
  <c r="A583" i="162"/>
  <c r="A438" i="156"/>
  <c r="C439" i="156"/>
  <c r="A57" i="148"/>
  <c r="C58" i="148"/>
  <c r="A525" i="154"/>
  <c r="C526" i="154"/>
  <c r="C408" i="148"/>
  <c r="A407" i="148"/>
  <c r="C439" i="146"/>
  <c r="A438" i="146"/>
  <c r="C760" i="146"/>
  <c r="A759" i="146"/>
  <c r="A583" i="158"/>
  <c r="C584" i="158"/>
  <c r="A28" i="148"/>
  <c r="C29" i="148"/>
  <c r="C613" i="160"/>
  <c r="A612" i="160"/>
  <c r="C263" i="142"/>
  <c r="A262" i="142"/>
  <c r="A407" i="150"/>
  <c r="C408" i="150"/>
  <c r="A262" i="162"/>
  <c r="C263" i="162"/>
  <c r="C174" i="162"/>
  <c r="A173" i="162"/>
  <c r="A378" i="156"/>
  <c r="C379" i="156"/>
  <c r="C292" i="162"/>
  <c r="A291" i="162"/>
  <c r="C292" i="150"/>
  <c r="A291" i="150"/>
  <c r="A759" i="148"/>
  <c r="C760" i="148"/>
  <c r="A349" i="148"/>
  <c r="C350" i="148"/>
  <c r="A612" i="129"/>
  <c r="C613" i="129"/>
  <c r="A173" i="152"/>
  <c r="C174" i="152"/>
  <c r="A554" i="146"/>
  <c r="C555" i="146"/>
  <c r="C408" i="152"/>
  <c r="A407" i="152"/>
  <c r="C95" i="148"/>
  <c r="A86" i="148"/>
  <c r="C87" i="148"/>
  <c r="A672" i="154"/>
  <c r="C673" i="154"/>
  <c r="C439" i="148"/>
  <c r="A438" i="148"/>
  <c r="A643" i="148"/>
  <c r="C644" i="148"/>
  <c r="A730" i="156"/>
  <c r="C731" i="156"/>
  <c r="A467" i="129"/>
  <c r="C468" i="129"/>
  <c r="A349" i="154"/>
  <c r="C350" i="154"/>
  <c r="C644" i="150"/>
  <c r="A643" i="150"/>
  <c r="C408" i="142"/>
  <c r="A407" i="142"/>
  <c r="C321" i="148"/>
  <c r="A320" i="148"/>
  <c r="C29" i="146"/>
  <c r="A28" i="146"/>
  <c r="C789" i="148"/>
  <c r="B788" i="148"/>
  <c r="A788" i="148"/>
  <c r="C818" i="148"/>
  <c r="A349" i="160"/>
  <c r="C350" i="160"/>
  <c r="A525" i="156"/>
  <c r="C526" i="156"/>
  <c r="C702" i="142"/>
  <c r="A701" i="142"/>
  <c r="C29" i="160"/>
  <c r="A28" i="160"/>
  <c r="C95" i="160"/>
  <c r="A86" i="160"/>
  <c r="C87" i="160"/>
  <c r="C145" i="144"/>
  <c r="A144" i="144"/>
  <c r="C350" i="162"/>
  <c r="A349" i="162"/>
  <c r="C321" i="156"/>
  <c r="A320" i="156"/>
  <c r="A701" i="150"/>
  <c r="C702" i="150"/>
  <c r="A115" i="146"/>
  <c r="C116" i="146"/>
  <c r="C408" i="162"/>
  <c r="A407" i="162"/>
  <c r="C673" i="146"/>
  <c r="A672" i="146"/>
  <c r="A525" i="144"/>
  <c r="C526" i="144"/>
  <c r="C95" i="158"/>
  <c r="A86" i="158"/>
  <c r="C87" i="158"/>
  <c r="C29" i="142"/>
  <c r="A28" i="142"/>
  <c r="A173" i="160"/>
  <c r="C174" i="160"/>
  <c r="C145" i="142"/>
  <c r="A144" i="142"/>
  <c r="A554" i="158"/>
  <c r="C555" i="158"/>
  <c r="C379" i="152"/>
  <c r="A378" i="152"/>
  <c r="B848" i="148"/>
  <c r="C878" i="148"/>
  <c r="A848" i="148"/>
  <c r="C849" i="148"/>
  <c r="C613" i="148"/>
  <c r="A612" i="148"/>
  <c r="C497" i="150"/>
  <c r="A496" i="150"/>
  <c r="C439" i="150"/>
  <c r="A438" i="150"/>
  <c r="C116" i="144"/>
  <c r="A115" i="144"/>
  <c r="C673" i="150"/>
  <c r="A672" i="150"/>
  <c r="A86" i="129"/>
  <c r="C87" i="129"/>
  <c r="C95" i="129"/>
  <c r="C95" i="156"/>
  <c r="A86" i="156"/>
  <c r="C87" i="156"/>
  <c r="A583" i="154"/>
  <c r="C584" i="154"/>
  <c r="C234" i="158"/>
  <c r="C242" i="158"/>
  <c r="A233" i="158"/>
  <c r="C702" i="152"/>
  <c r="A701" i="152"/>
  <c r="A467" i="142"/>
  <c r="C468" i="142"/>
  <c r="A672" i="148"/>
  <c r="C673" i="148"/>
  <c r="A57" i="144"/>
  <c r="C58" i="144"/>
  <c r="C555" i="152"/>
  <c r="A554" i="152"/>
  <c r="A730" i="144"/>
  <c r="C731" i="144"/>
  <c r="C29" i="158"/>
  <c r="A28" i="158"/>
  <c r="C203" i="158"/>
  <c r="A202" i="158"/>
  <c r="A202" i="156"/>
  <c r="C203" i="156"/>
  <c r="C439" i="129"/>
  <c r="A438" i="129"/>
  <c r="C673" i="142"/>
  <c r="A672" i="142"/>
  <c r="A467" i="150"/>
  <c r="C468" i="150"/>
  <c r="A643" i="146"/>
  <c r="C644" i="146"/>
  <c r="C644" i="154"/>
  <c r="A643" i="154"/>
  <c r="C731" i="162"/>
  <c r="A730" i="162"/>
  <c r="C234" i="162"/>
  <c r="C242" i="162"/>
  <c r="A233" i="162"/>
  <c r="C468" i="156"/>
  <c r="A467" i="156"/>
  <c r="C818" i="162"/>
  <c r="C789" i="162"/>
  <c r="B788" i="162"/>
  <c r="A788" i="162"/>
  <c r="C439" i="144"/>
  <c r="A438" i="144"/>
  <c r="A320" i="162"/>
  <c r="C321" i="162"/>
  <c r="C468" i="160"/>
  <c r="A467" i="160"/>
  <c r="A57" i="146"/>
  <c r="C58" i="146"/>
  <c r="C408" i="144"/>
  <c r="A407" i="144"/>
  <c r="C58" i="150"/>
  <c r="A57" i="150"/>
  <c r="A262" i="158"/>
  <c r="C263" i="158"/>
  <c r="C702" i="144"/>
  <c r="A701" i="144"/>
  <c r="A407" i="129"/>
  <c r="C408" i="129"/>
  <c r="A583" i="129"/>
  <c r="C584" i="129"/>
  <c r="C526" i="142"/>
  <c r="A525" i="142"/>
  <c r="C350" i="156"/>
  <c r="A349" i="156"/>
  <c r="A496" i="144"/>
  <c r="C497" i="144"/>
  <c r="A672" i="160"/>
  <c r="C673" i="160"/>
  <c r="C702" i="160"/>
  <c r="A701" i="160"/>
  <c r="C116" i="129"/>
  <c r="A115" i="129"/>
  <c r="A643" i="142"/>
  <c r="C644" i="142"/>
  <c r="C468" i="152"/>
  <c r="A467" i="152"/>
  <c r="A349" i="152"/>
  <c r="C350" i="152"/>
  <c r="A759" i="162"/>
  <c r="C760" i="162"/>
  <c r="C379" i="148"/>
  <c r="A378" i="148"/>
  <c r="A583" i="144"/>
  <c r="C584" i="144"/>
  <c r="A730" i="158"/>
  <c r="C731" i="158"/>
  <c r="A320" i="129"/>
  <c r="C321" i="129"/>
  <c r="A144" i="154"/>
  <c r="C145" i="154"/>
  <c r="A262" i="152"/>
  <c r="C263" i="152"/>
  <c r="A28" i="144"/>
  <c r="C29" i="144"/>
  <c r="A467" i="162"/>
  <c r="C468" i="162"/>
  <c r="C497" i="156"/>
  <c r="A496" i="156"/>
  <c r="C555" i="144"/>
  <c r="A554" i="144"/>
  <c r="C263" i="146"/>
  <c r="A262" i="146"/>
  <c r="C760" i="154"/>
  <c r="A759" i="154"/>
  <c r="A759" i="144"/>
  <c r="C760" i="144"/>
  <c r="A233" i="148"/>
  <c r="C242" i="148"/>
  <c r="C234" i="148"/>
  <c r="A115" i="154"/>
  <c r="C116" i="154"/>
  <c r="A28" i="150"/>
  <c r="C29" i="150"/>
  <c r="A115" i="148"/>
  <c r="C116" i="148"/>
  <c r="A291" i="148"/>
  <c r="C292" i="148"/>
  <c r="C58" i="160"/>
  <c r="A57" i="160"/>
  <c r="A730" i="148"/>
  <c r="C731" i="148"/>
  <c r="C468" i="158"/>
  <c r="A467" i="158"/>
  <c r="C116" i="156"/>
  <c r="A115" i="156"/>
  <c r="A115" i="150"/>
  <c r="C116" i="150"/>
  <c r="A378" i="160"/>
  <c r="C379" i="160"/>
  <c r="C673" i="162"/>
  <c r="A672" i="162"/>
  <c r="A525" i="146"/>
  <c r="C526" i="146"/>
  <c r="C555" i="148"/>
  <c r="A554" i="148"/>
  <c r="C379" i="146"/>
  <c r="A378" i="146"/>
  <c r="A57" i="156"/>
  <c r="C58" i="156"/>
  <c r="A144" i="160"/>
  <c r="C145" i="160"/>
  <c r="C613" i="144"/>
  <c r="A612" i="144"/>
  <c r="C29" i="154"/>
  <c r="A28" i="154"/>
  <c r="A612" i="154"/>
  <c r="C613" i="154"/>
  <c r="A438" i="152"/>
  <c r="C439" i="152"/>
  <c r="A202" i="152"/>
  <c r="C203" i="152"/>
  <c r="A848" i="162"/>
  <c r="B848" i="162"/>
  <c r="C849" i="162"/>
  <c r="C878" i="162"/>
  <c r="C497" i="162"/>
  <c r="A496" i="162"/>
  <c r="C555" i="156"/>
  <c r="A554" i="156"/>
  <c r="C321" i="154"/>
  <c r="A320" i="154"/>
  <c r="C468" i="146"/>
  <c r="A467" i="146"/>
  <c r="C849" i="150"/>
  <c r="B848" i="150"/>
  <c r="A848" i="150"/>
  <c r="C878" i="150"/>
  <c r="B788" i="158"/>
  <c r="A788" i="158"/>
  <c r="C818" i="158"/>
  <c r="C789" i="158"/>
  <c r="A144" i="162"/>
  <c r="C145" i="162"/>
  <c r="A554" i="162"/>
  <c r="C555" i="162"/>
  <c r="A643" i="129"/>
  <c r="C644" i="129"/>
  <c r="C673" i="144"/>
  <c r="A672" i="144"/>
  <c r="A262" i="144"/>
  <c r="C263" i="144"/>
  <c r="A202" i="148"/>
  <c r="C203" i="148"/>
  <c r="C497" i="152"/>
  <c r="A496" i="152"/>
  <c r="A438" i="158"/>
  <c r="C439" i="158"/>
  <c r="A612" i="156"/>
  <c r="C613" i="156"/>
  <c r="A554" i="150"/>
  <c r="C555" i="150"/>
  <c r="C702" i="154"/>
  <c r="A701" i="154"/>
  <c r="A233" i="144"/>
  <c r="C234" i="144"/>
  <c r="C242" i="144"/>
  <c r="B848" i="160"/>
  <c r="A848" i="160"/>
  <c r="C849" i="160"/>
  <c r="C878" i="160"/>
  <c r="A378" i="144"/>
  <c r="C379" i="144"/>
  <c r="C292" i="129"/>
  <c r="A291" i="129"/>
  <c r="A173" i="156"/>
  <c r="C174" i="156"/>
  <c r="A730" i="129"/>
  <c r="C731" i="129"/>
  <c r="A86" i="142"/>
  <c r="C87" i="142"/>
  <c r="C95" i="142"/>
  <c r="B848" i="156"/>
  <c r="C878" i="156"/>
  <c r="A848" i="156"/>
  <c r="C849" i="156"/>
  <c r="C702" i="158"/>
  <c r="A701" i="158"/>
  <c r="C145" i="150"/>
  <c r="A144" i="150"/>
  <c r="C145" i="158"/>
  <c r="A144" i="158"/>
  <c r="B848" i="152"/>
  <c r="C878" i="152"/>
  <c r="C849" i="152"/>
  <c r="A848" i="152"/>
  <c r="C789" i="150"/>
  <c r="A788" i="150"/>
  <c r="B788" i="150"/>
  <c r="C818" i="150"/>
  <c r="A349" i="146"/>
  <c r="C350" i="146"/>
  <c r="A672" i="129"/>
  <c r="C673" i="129"/>
  <c r="A525" i="150"/>
  <c r="C526" i="150"/>
  <c r="C644" i="162"/>
  <c r="A643" i="162"/>
  <c r="A643" i="160"/>
  <c r="C644" i="160"/>
  <c r="A115" i="152"/>
  <c r="C116" i="152"/>
  <c r="C584" i="150"/>
  <c r="A583" i="150"/>
  <c r="A262" i="156"/>
  <c r="C263" i="156"/>
  <c r="C87" i="152"/>
  <c r="C95" i="152"/>
  <c r="A86" i="152"/>
  <c r="A291" i="142"/>
  <c r="C292" i="142"/>
  <c r="C439" i="142"/>
  <c r="A438" i="142"/>
  <c r="C584" i="148"/>
  <c r="A583" i="148"/>
  <c r="C613" i="152"/>
  <c r="A612" i="152"/>
  <c r="A320" i="150"/>
  <c r="C321" i="150"/>
  <c r="C203" i="162"/>
  <c r="A202" i="162"/>
  <c r="C234" i="142"/>
  <c r="A233" i="142"/>
  <c r="C242" i="142"/>
  <c r="C58" i="129"/>
  <c r="A57" i="129"/>
  <c r="A554" i="154"/>
  <c r="C555" i="154"/>
  <c r="C145" i="156"/>
  <c r="A144" i="156"/>
  <c r="C116" i="158"/>
  <c r="A115" i="158"/>
  <c r="A115" i="160"/>
  <c r="C116" i="160"/>
  <c r="C87" i="154"/>
  <c r="C95" i="154"/>
  <c r="A86" i="154"/>
  <c r="C555" i="129"/>
  <c r="A554" i="129"/>
  <c r="A701" i="162"/>
  <c r="C702" i="162"/>
  <c r="C760" i="150"/>
  <c r="A759" i="150"/>
  <c r="A730" i="152"/>
  <c r="C731" i="152"/>
  <c r="A86" i="150"/>
  <c r="C87" i="150"/>
  <c r="C95" i="150"/>
  <c r="A407" i="156"/>
  <c r="C408" i="156"/>
  <c r="A612" i="142"/>
  <c r="C613" i="142"/>
  <c r="C292" i="144"/>
  <c r="A291" i="144"/>
  <c r="C29" i="152"/>
  <c r="A28" i="152"/>
  <c r="C760" i="142"/>
  <c r="A759" i="142"/>
  <c r="A467" i="154"/>
  <c r="C468" i="154"/>
  <c r="C555" i="160"/>
  <c r="A554" i="160"/>
  <c r="A848" i="144"/>
  <c r="B848" i="144"/>
  <c r="C849" i="144"/>
  <c r="C878" i="144"/>
  <c r="C292" i="154"/>
  <c r="A291" i="154"/>
  <c r="A848" i="142"/>
  <c r="C849" i="142"/>
  <c r="C878" i="142"/>
  <c r="B848" i="142"/>
  <c r="A28" i="162"/>
  <c r="C29" i="162"/>
  <c r="C849" i="154"/>
  <c r="C878" i="154"/>
  <c r="B848" i="154"/>
  <c r="A848" i="154"/>
  <c r="C203" i="154"/>
  <c r="A202" i="154"/>
  <c r="A57" i="154"/>
  <c r="C58" i="154"/>
  <c r="A612" i="146"/>
  <c r="C613" i="146"/>
  <c r="A202" i="146"/>
  <c r="C203" i="146"/>
  <c r="C408" i="154"/>
  <c r="A407" i="154"/>
  <c r="A643" i="158"/>
  <c r="C644" i="158"/>
  <c r="A349" i="158"/>
  <c r="C350" i="158"/>
  <c r="C292" i="160"/>
  <c r="A291" i="160"/>
  <c r="C818" i="152"/>
  <c r="B788" i="152"/>
  <c r="A788" i="152"/>
  <c r="C789" i="152"/>
  <c r="C292" i="146"/>
  <c r="A291" i="146"/>
  <c r="C203" i="160"/>
  <c r="A202" i="160"/>
  <c r="C526" i="162"/>
  <c r="A525" i="162"/>
  <c r="A496" i="142"/>
  <c r="C497" i="142"/>
  <c r="C292" i="152"/>
  <c r="A291" i="152"/>
  <c r="A57" i="142"/>
  <c r="C58" i="142"/>
  <c r="C242" i="146"/>
  <c r="C234" i="146"/>
  <c r="A233" i="146"/>
  <c r="C789" i="154"/>
  <c r="A788" i="154"/>
  <c r="C818" i="154"/>
  <c r="B788" i="154"/>
  <c r="C468" i="144"/>
  <c r="A467" i="144"/>
  <c r="A378" i="142"/>
  <c r="C379" i="142"/>
  <c r="A115" i="162"/>
  <c r="C116" i="162"/>
  <c r="A144" i="152"/>
  <c r="C145" i="152"/>
  <c r="A349" i="142"/>
  <c r="C350" i="142"/>
  <c r="C116" i="142"/>
  <c r="A115" i="142"/>
  <c r="C379" i="129"/>
  <c r="A378" i="129"/>
  <c r="A583" i="146"/>
  <c r="C584" i="146"/>
  <c r="C789" i="144"/>
  <c r="A788" i="144"/>
  <c r="C818" i="144"/>
  <c r="B788" i="144"/>
  <c r="C174" i="146"/>
  <c r="A173" i="146"/>
  <c r="C818" i="160"/>
  <c r="A788" i="160"/>
  <c r="B788" i="160"/>
  <c r="C789" i="160"/>
  <c r="A583" i="142"/>
  <c r="C584" i="142"/>
  <c r="A320" i="142"/>
  <c r="C321" i="142"/>
  <c r="C789" i="142"/>
  <c r="C818" i="142"/>
  <c r="B788" i="142"/>
  <c r="A788" i="142"/>
  <c r="A612" i="162"/>
  <c r="C613" i="162"/>
  <c r="A144" i="148"/>
  <c r="C145" i="148"/>
  <c r="C408" i="158"/>
  <c r="A407" i="158"/>
  <c r="C644" i="156"/>
  <c r="A643" i="156"/>
  <c r="C468" i="148"/>
  <c r="A467" i="148"/>
  <c r="C439" i="160"/>
  <c r="A438" i="160"/>
  <c r="A759" i="160"/>
  <c r="C760" i="160"/>
  <c r="A28" i="129"/>
  <c r="C29" i="129"/>
  <c r="A233" i="150"/>
  <c r="C242" i="150"/>
  <c r="C234" i="150"/>
  <c r="C292" i="158"/>
  <c r="A291" i="158"/>
  <c r="A438" i="154"/>
  <c r="C439" i="154"/>
  <c r="B788" i="156"/>
  <c r="A788" i="156"/>
  <c r="C818" i="156"/>
  <c r="C789" i="156"/>
  <c r="C203" i="144"/>
  <c r="A202" i="144"/>
  <c r="C555" i="142"/>
  <c r="A554" i="142"/>
  <c r="A583" i="160"/>
  <c r="C584" i="160"/>
  <c r="C95" i="162"/>
  <c r="A86" i="162"/>
  <c r="C87" i="162"/>
  <c r="A730" i="142"/>
  <c r="C731" i="142"/>
  <c r="C789" i="129"/>
  <c r="B788" i="129"/>
  <c r="C818" i="129"/>
  <c r="A788" i="129"/>
  <c r="C321" i="146"/>
  <c r="A320" i="146"/>
  <c r="A407" i="160"/>
  <c r="C408" i="160"/>
  <c r="A525" i="148"/>
  <c r="C526" i="148"/>
  <c r="A320" i="152"/>
  <c r="C321" i="152"/>
  <c r="A378" i="162"/>
  <c r="C379" i="162"/>
  <c r="A496" i="158"/>
  <c r="C497" i="158"/>
  <c r="A262" i="160"/>
  <c r="C263" i="160"/>
  <c r="A233" i="160"/>
  <c r="C242" i="160"/>
  <c r="C234" i="160"/>
  <c r="C760" i="158"/>
  <c r="A759" i="158"/>
  <c r="C174" i="144"/>
  <c r="A173" i="144"/>
  <c r="A701" i="148"/>
  <c r="C702" i="148"/>
  <c r="C145" i="129"/>
  <c r="A144" i="129"/>
  <c r="C321" i="160"/>
  <c r="A320" i="160"/>
  <c r="A672" i="152"/>
  <c r="C673" i="152"/>
  <c r="A378" i="154"/>
  <c r="C379" i="154"/>
  <c r="A320" i="144"/>
  <c r="C321" i="144"/>
  <c r="A262" i="129"/>
  <c r="C263" i="129"/>
  <c r="C292" i="156"/>
  <c r="A291" i="156"/>
  <c r="A378" i="150"/>
  <c r="C379" i="150"/>
  <c r="C644" i="152"/>
  <c r="A643" i="152"/>
  <c r="C702" i="146"/>
  <c r="A701" i="146"/>
  <c r="A262" i="154"/>
  <c r="C263" i="154"/>
  <c r="C760" i="156"/>
  <c r="A759" i="156"/>
  <c r="A759" i="152"/>
  <c r="C760" i="152"/>
  <c r="C760" i="129"/>
  <c r="A759" i="129"/>
  <c r="A349" i="129"/>
  <c r="C350" i="129"/>
  <c r="A263" i="154" l="1"/>
  <c r="C264" i="154"/>
  <c r="C67" i="142"/>
  <c r="A67" i="142" s="1"/>
  <c r="A58" i="142"/>
  <c r="C59" i="142"/>
  <c r="A584" i="148"/>
  <c r="C585" i="148"/>
  <c r="A613" i="156"/>
  <c r="C614" i="156"/>
  <c r="A145" i="162"/>
  <c r="C146" i="162"/>
  <c r="A145" i="160"/>
  <c r="C146" i="160"/>
  <c r="C235" i="148"/>
  <c r="A234" i="148"/>
  <c r="A526" i="142"/>
  <c r="C527" i="142"/>
  <c r="C469" i="160"/>
  <c r="A468" i="160"/>
  <c r="C732" i="144"/>
  <c r="A731" i="144"/>
  <c r="A613" i="148"/>
  <c r="C614" i="148"/>
  <c r="A789" i="148"/>
  <c r="C790" i="148"/>
  <c r="C351" i="148"/>
  <c r="A350" i="148"/>
  <c r="C59" i="148"/>
  <c r="A58" i="148"/>
  <c r="C67" i="148"/>
  <c r="A67" i="148" s="1"/>
  <c r="A95" i="144"/>
  <c r="C96" i="144"/>
  <c r="C850" i="146"/>
  <c r="A849" i="146"/>
  <c r="C498" i="160"/>
  <c r="A497" i="160"/>
  <c r="C440" i="154"/>
  <c r="A439" i="154"/>
  <c r="C645" i="156"/>
  <c r="A644" i="156"/>
  <c r="A497" i="158"/>
  <c r="C498" i="158"/>
  <c r="C732" i="142"/>
  <c r="A731" i="142"/>
  <c r="C146" i="152"/>
  <c r="A145" i="152"/>
  <c r="A292" i="160"/>
  <c r="C293" i="160"/>
  <c r="A555" i="160"/>
  <c r="C556" i="160"/>
  <c r="C732" i="152"/>
  <c r="A731" i="152"/>
  <c r="C146" i="156"/>
  <c r="A145" i="156"/>
  <c r="C645" i="162"/>
  <c r="A644" i="162"/>
  <c r="C146" i="158"/>
  <c r="A145" i="158"/>
  <c r="A497" i="162"/>
  <c r="C498" i="162"/>
  <c r="C117" i="156"/>
  <c r="A116" i="156"/>
  <c r="C243" i="148"/>
  <c r="A242" i="148"/>
  <c r="C264" i="152"/>
  <c r="A263" i="152"/>
  <c r="C585" i="129"/>
  <c r="A584" i="129"/>
  <c r="A321" i="162"/>
  <c r="C322" i="162"/>
  <c r="A644" i="154"/>
  <c r="C645" i="154"/>
  <c r="A87" i="156"/>
  <c r="C88" i="156"/>
  <c r="C850" i="148"/>
  <c r="A849" i="148"/>
  <c r="C96" i="158"/>
  <c r="A95" i="158"/>
  <c r="C146" i="144"/>
  <c r="A145" i="144"/>
  <c r="A263" i="142"/>
  <c r="C264" i="142"/>
  <c r="C614" i="150"/>
  <c r="A613" i="150"/>
  <c r="C175" i="148"/>
  <c r="A174" i="148"/>
  <c r="C204" i="150"/>
  <c r="A203" i="150"/>
  <c r="C645" i="144"/>
  <c r="A644" i="144"/>
  <c r="C243" i="156"/>
  <c r="A242" i="156"/>
  <c r="C674" i="152"/>
  <c r="A673" i="152"/>
  <c r="C790" i="129"/>
  <c r="A789" i="129"/>
  <c r="C409" i="158"/>
  <c r="A408" i="158"/>
  <c r="A818" i="160"/>
  <c r="C819" i="160"/>
  <c r="B818" i="160"/>
  <c r="C351" i="158"/>
  <c r="A350" i="158"/>
  <c r="C879" i="154"/>
  <c r="B878" i="154"/>
  <c r="C908" i="154"/>
  <c r="A878" i="154"/>
  <c r="A468" i="154"/>
  <c r="C469" i="154"/>
  <c r="C556" i="154"/>
  <c r="A555" i="154"/>
  <c r="C440" i="142"/>
  <c r="A439" i="142"/>
  <c r="C527" i="150"/>
  <c r="A526" i="150"/>
  <c r="A292" i="129"/>
  <c r="C293" i="129"/>
  <c r="C440" i="158"/>
  <c r="A439" i="158"/>
  <c r="A789" i="158"/>
  <c r="C790" i="158"/>
  <c r="A878" i="162"/>
  <c r="C908" i="162"/>
  <c r="C879" i="162"/>
  <c r="B878" i="162"/>
  <c r="A58" i="156"/>
  <c r="C67" i="156"/>
  <c r="A67" i="156" s="1"/>
  <c r="C59" i="156"/>
  <c r="C469" i="152"/>
  <c r="A468" i="152"/>
  <c r="C645" i="146"/>
  <c r="A644" i="146"/>
  <c r="C527" i="144"/>
  <c r="A526" i="144"/>
  <c r="C88" i="160"/>
  <c r="A87" i="160"/>
  <c r="C30" i="146"/>
  <c r="A29" i="146"/>
  <c r="C440" i="148"/>
  <c r="A439" i="148"/>
  <c r="A760" i="148"/>
  <c r="C761" i="148"/>
  <c r="A439" i="156"/>
  <c r="C440" i="156"/>
  <c r="C674" i="156"/>
  <c r="A673" i="156"/>
  <c r="C879" i="146"/>
  <c r="B878" i="146"/>
  <c r="C908" i="146"/>
  <c r="A878" i="146"/>
  <c r="A234" i="156"/>
  <c r="C235" i="156"/>
  <c r="A321" i="160"/>
  <c r="C322" i="160"/>
  <c r="C380" i="162"/>
  <c r="A379" i="162"/>
  <c r="A87" i="162"/>
  <c r="C88" i="162"/>
  <c r="A292" i="158"/>
  <c r="C293" i="158"/>
  <c r="C146" i="148"/>
  <c r="A145" i="148"/>
  <c r="A116" i="162"/>
  <c r="C117" i="162"/>
  <c r="A292" i="152"/>
  <c r="C293" i="152"/>
  <c r="A849" i="154"/>
  <c r="C850" i="154"/>
  <c r="A292" i="142"/>
  <c r="C293" i="142"/>
  <c r="A145" i="150"/>
  <c r="C146" i="150"/>
  <c r="C380" i="144"/>
  <c r="A379" i="144"/>
  <c r="B818" i="158"/>
  <c r="A818" i="158"/>
  <c r="C819" i="158"/>
  <c r="C850" i="162"/>
  <c r="A849" i="162"/>
  <c r="A468" i="158"/>
  <c r="C469" i="158"/>
  <c r="A760" i="144"/>
  <c r="C761" i="144"/>
  <c r="C146" i="154"/>
  <c r="A145" i="154"/>
  <c r="A644" i="142"/>
  <c r="C645" i="142"/>
  <c r="C409" i="129"/>
  <c r="A408" i="129"/>
  <c r="A555" i="152"/>
  <c r="C556" i="152"/>
  <c r="A95" i="156"/>
  <c r="C96" i="156"/>
  <c r="C879" i="148"/>
  <c r="A878" i="148"/>
  <c r="B878" i="148"/>
  <c r="C908" i="148"/>
  <c r="A673" i="154"/>
  <c r="C674" i="154"/>
  <c r="C614" i="160"/>
  <c r="A613" i="160"/>
  <c r="A613" i="158"/>
  <c r="C614" i="158"/>
  <c r="A58" i="162"/>
  <c r="C59" i="162"/>
  <c r="C67" i="162"/>
  <c r="A67" i="162" s="1"/>
  <c r="A263" i="148"/>
  <c r="C264" i="148"/>
  <c r="C175" i="154"/>
  <c r="A174" i="154"/>
  <c r="C235" i="150"/>
  <c r="A234" i="150"/>
  <c r="C175" i="146"/>
  <c r="A174" i="146"/>
  <c r="A497" i="142"/>
  <c r="C498" i="142"/>
  <c r="C645" i="158"/>
  <c r="A644" i="158"/>
  <c r="C30" i="162"/>
  <c r="A29" i="162"/>
  <c r="C761" i="150"/>
  <c r="A760" i="150"/>
  <c r="C674" i="129"/>
  <c r="A673" i="129"/>
  <c r="A731" i="148"/>
  <c r="C732" i="148"/>
  <c r="C440" i="144"/>
  <c r="A439" i="144"/>
  <c r="C469" i="150"/>
  <c r="A468" i="150"/>
  <c r="A58" i="144"/>
  <c r="C67" i="144"/>
  <c r="A67" i="144" s="1"/>
  <c r="C59" i="144"/>
  <c r="A95" i="129"/>
  <c r="C96" i="129"/>
  <c r="A95" i="160"/>
  <c r="C96" i="160"/>
  <c r="C322" i="148"/>
  <c r="A321" i="148"/>
  <c r="A29" i="148"/>
  <c r="C30" i="148"/>
  <c r="C585" i="156"/>
  <c r="A584" i="156"/>
  <c r="A263" i="150"/>
  <c r="C264" i="150"/>
  <c r="C67" i="158"/>
  <c r="A67" i="158" s="1"/>
  <c r="C59" i="158"/>
  <c r="A58" i="158"/>
  <c r="C761" i="142"/>
  <c r="A760" i="142"/>
  <c r="C703" i="162"/>
  <c r="A702" i="162"/>
  <c r="C59" i="129"/>
  <c r="C67" i="129"/>
  <c r="A67" i="129" s="1"/>
  <c r="A58" i="129"/>
  <c r="A702" i="158"/>
  <c r="C703" i="158"/>
  <c r="C908" i="160"/>
  <c r="B878" i="160"/>
  <c r="A878" i="160"/>
  <c r="C879" i="160"/>
  <c r="A497" i="152"/>
  <c r="C498" i="152"/>
  <c r="A379" i="146"/>
  <c r="C380" i="146"/>
  <c r="C322" i="129"/>
  <c r="A321" i="129"/>
  <c r="C88" i="129"/>
  <c r="A87" i="129"/>
  <c r="A673" i="146"/>
  <c r="C674" i="146"/>
  <c r="A87" i="148"/>
  <c r="C88" i="148"/>
  <c r="A292" i="150"/>
  <c r="C293" i="150"/>
  <c r="A584" i="162"/>
  <c r="C585" i="162"/>
  <c r="A87" i="146"/>
  <c r="C88" i="146"/>
  <c r="A789" i="146"/>
  <c r="C790" i="146"/>
  <c r="A58" i="152"/>
  <c r="C67" i="152"/>
  <c r="A67" i="152" s="1"/>
  <c r="C59" i="152"/>
  <c r="A584" i="152"/>
  <c r="C585" i="152"/>
  <c r="A379" i="142"/>
  <c r="C380" i="142"/>
  <c r="A584" i="160"/>
  <c r="C585" i="160"/>
  <c r="C761" i="154"/>
  <c r="A760" i="154"/>
  <c r="A116" i="129"/>
  <c r="C117" i="129"/>
  <c r="C703" i="144"/>
  <c r="A702" i="144"/>
  <c r="A673" i="148"/>
  <c r="C674" i="148"/>
  <c r="A379" i="152"/>
  <c r="C380" i="152"/>
  <c r="C30" i="160"/>
  <c r="A29" i="160"/>
  <c r="C409" i="142"/>
  <c r="A408" i="142"/>
  <c r="A584" i="158"/>
  <c r="C585" i="158"/>
  <c r="A242" i="154"/>
  <c r="C243" i="154"/>
  <c r="C819" i="146"/>
  <c r="B818" i="146"/>
  <c r="A818" i="146"/>
  <c r="A849" i="158"/>
  <c r="C850" i="158"/>
  <c r="A497" i="154"/>
  <c r="C498" i="154"/>
  <c r="C527" i="129"/>
  <c r="A526" i="129"/>
  <c r="C243" i="142"/>
  <c r="A242" i="142"/>
  <c r="A29" i="129"/>
  <c r="C30" i="129"/>
  <c r="A526" i="162"/>
  <c r="C527" i="162"/>
  <c r="A408" i="154"/>
  <c r="C409" i="154"/>
  <c r="C908" i="142"/>
  <c r="C879" i="142"/>
  <c r="A878" i="142"/>
  <c r="B878" i="142"/>
  <c r="C30" i="152"/>
  <c r="A29" i="152"/>
  <c r="C88" i="152"/>
  <c r="A87" i="152"/>
  <c r="A555" i="148"/>
  <c r="C556" i="148"/>
  <c r="C67" i="160"/>
  <c r="A67" i="160" s="1"/>
  <c r="A58" i="160"/>
  <c r="C59" i="160"/>
  <c r="C732" i="158"/>
  <c r="A731" i="158"/>
  <c r="A263" i="158"/>
  <c r="C264" i="158"/>
  <c r="C790" i="162"/>
  <c r="A789" i="162"/>
  <c r="C674" i="142"/>
  <c r="A673" i="142"/>
  <c r="C556" i="158"/>
  <c r="A555" i="158"/>
  <c r="A408" i="162"/>
  <c r="C409" i="162"/>
  <c r="C96" i="148"/>
  <c r="A95" i="148"/>
  <c r="C293" i="162"/>
  <c r="A292" i="162"/>
  <c r="A95" i="146"/>
  <c r="C96" i="146"/>
  <c r="A379" i="158"/>
  <c r="C380" i="158"/>
  <c r="C351" i="144"/>
  <c r="A350" i="144"/>
  <c r="C322" i="152"/>
  <c r="A321" i="152"/>
  <c r="A613" i="162"/>
  <c r="C614" i="162"/>
  <c r="A379" i="150"/>
  <c r="C380" i="150"/>
  <c r="A702" i="148"/>
  <c r="C703" i="148"/>
  <c r="C879" i="150"/>
  <c r="A878" i="150"/>
  <c r="C908" i="150"/>
  <c r="B878" i="150"/>
  <c r="A203" i="152"/>
  <c r="C204" i="152"/>
  <c r="A526" i="148"/>
  <c r="C527" i="148"/>
  <c r="C351" i="129"/>
  <c r="A350" i="129"/>
  <c r="A789" i="144"/>
  <c r="C790" i="144"/>
  <c r="A468" i="144"/>
  <c r="C469" i="144"/>
  <c r="C204" i="146"/>
  <c r="A203" i="146"/>
  <c r="C850" i="142"/>
  <c r="A849" i="142"/>
  <c r="C556" i="129"/>
  <c r="A555" i="129"/>
  <c r="A234" i="142"/>
  <c r="C235" i="142"/>
  <c r="C264" i="156"/>
  <c r="A263" i="156"/>
  <c r="A818" i="150"/>
  <c r="C819" i="150"/>
  <c r="B818" i="150"/>
  <c r="A878" i="156"/>
  <c r="B878" i="156"/>
  <c r="C879" i="156"/>
  <c r="C908" i="156"/>
  <c r="C264" i="144"/>
  <c r="A263" i="144"/>
  <c r="A439" i="152"/>
  <c r="C440" i="152"/>
  <c r="A526" i="146"/>
  <c r="C527" i="146"/>
  <c r="A292" i="148"/>
  <c r="C293" i="148"/>
  <c r="A263" i="146"/>
  <c r="C264" i="146"/>
  <c r="C703" i="160"/>
  <c r="A702" i="160"/>
  <c r="A818" i="162"/>
  <c r="C819" i="162"/>
  <c r="B818" i="162"/>
  <c r="A468" i="142"/>
  <c r="C469" i="142"/>
  <c r="A673" i="150"/>
  <c r="C674" i="150"/>
  <c r="C117" i="146"/>
  <c r="A116" i="146"/>
  <c r="A702" i="142"/>
  <c r="C703" i="142"/>
  <c r="C645" i="150"/>
  <c r="A644" i="150"/>
  <c r="C380" i="156"/>
  <c r="A379" i="156"/>
  <c r="C235" i="154"/>
  <c r="A234" i="154"/>
  <c r="A497" i="129"/>
  <c r="C498" i="129"/>
  <c r="A526" i="160"/>
  <c r="C527" i="160"/>
  <c r="B878" i="158"/>
  <c r="A878" i="158"/>
  <c r="C879" i="158"/>
  <c r="C908" i="158"/>
  <c r="A702" i="146"/>
  <c r="C703" i="146"/>
  <c r="C96" i="162"/>
  <c r="A95" i="162"/>
  <c r="A174" i="144"/>
  <c r="C175" i="144"/>
  <c r="C409" i="160"/>
  <c r="A408" i="160"/>
  <c r="C556" i="142"/>
  <c r="A555" i="142"/>
  <c r="B818" i="142"/>
  <c r="A818" i="142"/>
  <c r="C819" i="142"/>
  <c r="A584" i="146"/>
  <c r="C585" i="146"/>
  <c r="C204" i="160"/>
  <c r="A203" i="160"/>
  <c r="A292" i="144"/>
  <c r="C293" i="144"/>
  <c r="C243" i="144"/>
  <c r="A242" i="144"/>
  <c r="A849" i="150"/>
  <c r="C850" i="150"/>
  <c r="A584" i="144"/>
  <c r="C585" i="144"/>
  <c r="A673" i="160"/>
  <c r="C674" i="160"/>
  <c r="C440" i="129"/>
  <c r="A439" i="129"/>
  <c r="A526" i="156"/>
  <c r="C527" i="156"/>
  <c r="A350" i="154"/>
  <c r="C351" i="154"/>
  <c r="A408" i="152"/>
  <c r="C409" i="152"/>
  <c r="A760" i="146"/>
  <c r="C761" i="146"/>
  <c r="A242" i="152"/>
  <c r="C243" i="152"/>
  <c r="C175" i="158"/>
  <c r="A174" i="158"/>
  <c r="C703" i="129"/>
  <c r="A702" i="129"/>
  <c r="C732" i="146"/>
  <c r="A731" i="146"/>
  <c r="C732" i="160"/>
  <c r="A731" i="160"/>
  <c r="A731" i="154"/>
  <c r="C732" i="154"/>
  <c r="A95" i="152"/>
  <c r="C96" i="152"/>
  <c r="A350" i="146"/>
  <c r="C351" i="146"/>
  <c r="A203" i="148"/>
  <c r="C204" i="148"/>
  <c r="A292" i="156"/>
  <c r="C293" i="156"/>
  <c r="C761" i="160"/>
  <c r="A760" i="160"/>
  <c r="A263" i="129"/>
  <c r="C264" i="129"/>
  <c r="A789" i="142"/>
  <c r="C790" i="142"/>
  <c r="C819" i="154"/>
  <c r="A818" i="154"/>
  <c r="B818" i="154"/>
  <c r="A613" i="146"/>
  <c r="C614" i="146"/>
  <c r="C614" i="142"/>
  <c r="A613" i="142"/>
  <c r="A95" i="154"/>
  <c r="C96" i="154"/>
  <c r="A203" i="162"/>
  <c r="C204" i="162"/>
  <c r="A95" i="142"/>
  <c r="C96" i="142"/>
  <c r="C235" i="144"/>
  <c r="A234" i="144"/>
  <c r="C614" i="154"/>
  <c r="A613" i="154"/>
  <c r="C117" i="148"/>
  <c r="A116" i="148"/>
  <c r="A555" i="144"/>
  <c r="C556" i="144"/>
  <c r="A58" i="150"/>
  <c r="C67" i="150"/>
  <c r="A67" i="150" s="1"/>
  <c r="C59" i="150"/>
  <c r="C469" i="156"/>
  <c r="A468" i="156"/>
  <c r="A203" i="156"/>
  <c r="C204" i="156"/>
  <c r="C117" i="144"/>
  <c r="A116" i="144"/>
  <c r="C146" i="142"/>
  <c r="A145" i="142"/>
  <c r="A702" i="150"/>
  <c r="C703" i="150"/>
  <c r="A555" i="146"/>
  <c r="C556" i="146"/>
  <c r="A234" i="152"/>
  <c r="C235" i="152"/>
  <c r="C527" i="158"/>
  <c r="A526" i="158"/>
  <c r="A242" i="129"/>
  <c r="C243" i="129"/>
  <c r="C850" i="129"/>
  <c r="A849" i="129"/>
  <c r="C527" i="152"/>
  <c r="A526" i="152"/>
  <c r="A849" i="156"/>
  <c r="C850" i="156"/>
  <c r="C761" i="129"/>
  <c r="A760" i="129"/>
  <c r="C293" i="146"/>
  <c r="A292" i="146"/>
  <c r="A292" i="154"/>
  <c r="C293" i="154"/>
  <c r="A87" i="154"/>
  <c r="C88" i="154"/>
  <c r="C322" i="150"/>
  <c r="A321" i="150"/>
  <c r="C585" i="150"/>
  <c r="A584" i="150"/>
  <c r="C790" i="150"/>
  <c r="A789" i="150"/>
  <c r="A87" i="142"/>
  <c r="C88" i="142"/>
  <c r="A673" i="144"/>
  <c r="C674" i="144"/>
  <c r="C469" i="146"/>
  <c r="A468" i="146"/>
  <c r="A673" i="162"/>
  <c r="C674" i="162"/>
  <c r="C498" i="144"/>
  <c r="A497" i="144"/>
  <c r="A702" i="152"/>
  <c r="C703" i="152"/>
  <c r="C175" i="160"/>
  <c r="A174" i="160"/>
  <c r="C351" i="160"/>
  <c r="A350" i="160"/>
  <c r="A468" i="129"/>
  <c r="C469" i="129"/>
  <c r="A174" i="162"/>
  <c r="C175" i="162"/>
  <c r="A439" i="146"/>
  <c r="C440" i="146"/>
  <c r="A234" i="129"/>
  <c r="C235" i="129"/>
  <c r="A878" i="129"/>
  <c r="C879" i="129"/>
  <c r="B878" i="129"/>
  <c r="C908" i="129"/>
  <c r="C674" i="158"/>
  <c r="A673" i="158"/>
  <c r="A203" i="142"/>
  <c r="C204" i="142"/>
  <c r="A644" i="152"/>
  <c r="C645" i="152"/>
  <c r="A145" i="129"/>
  <c r="C146" i="129"/>
  <c r="C819" i="144"/>
  <c r="B818" i="144"/>
  <c r="A818" i="144"/>
  <c r="C761" i="158"/>
  <c r="A760" i="158"/>
  <c r="C204" i="144"/>
  <c r="A203" i="144"/>
  <c r="A321" i="142"/>
  <c r="C322" i="142"/>
  <c r="C761" i="152"/>
  <c r="A760" i="152"/>
  <c r="C322" i="144"/>
  <c r="A321" i="144"/>
  <c r="A234" i="160"/>
  <c r="C235" i="160"/>
  <c r="A321" i="146"/>
  <c r="C322" i="146"/>
  <c r="A789" i="156"/>
  <c r="C790" i="156"/>
  <c r="C440" i="160"/>
  <c r="A439" i="160"/>
  <c r="A379" i="129"/>
  <c r="C380" i="129"/>
  <c r="A789" i="154"/>
  <c r="C790" i="154"/>
  <c r="C790" i="152"/>
  <c r="A789" i="152"/>
  <c r="A58" i="154"/>
  <c r="C67" i="154"/>
  <c r="A67" i="154" s="1"/>
  <c r="C59" i="154"/>
  <c r="C879" i="144"/>
  <c r="B878" i="144"/>
  <c r="A878" i="144"/>
  <c r="C908" i="144"/>
  <c r="C409" i="156"/>
  <c r="A408" i="156"/>
  <c r="A116" i="160"/>
  <c r="C117" i="160"/>
  <c r="A116" i="152"/>
  <c r="C117" i="152"/>
  <c r="C645" i="129"/>
  <c r="A644" i="129"/>
  <c r="C380" i="160"/>
  <c r="A379" i="160"/>
  <c r="A29" i="150"/>
  <c r="C30" i="150"/>
  <c r="C498" i="156"/>
  <c r="A497" i="156"/>
  <c r="A379" i="148"/>
  <c r="C380" i="148"/>
  <c r="A408" i="144"/>
  <c r="C409" i="144"/>
  <c r="C243" i="162"/>
  <c r="A242" i="162"/>
  <c r="A439" i="150"/>
  <c r="C440" i="150"/>
  <c r="A174" i="152"/>
  <c r="C175" i="152"/>
  <c r="C264" i="162"/>
  <c r="A263" i="162"/>
  <c r="A350" i="150"/>
  <c r="C351" i="150"/>
  <c r="C175" i="150"/>
  <c r="A174" i="150"/>
  <c r="A849" i="160"/>
  <c r="C850" i="160"/>
  <c r="C585" i="142"/>
  <c r="A584" i="142"/>
  <c r="A849" i="144"/>
  <c r="C850" i="144"/>
  <c r="C850" i="152"/>
  <c r="A849" i="152"/>
  <c r="C732" i="129"/>
  <c r="A731" i="129"/>
  <c r="A702" i="154"/>
  <c r="C703" i="154"/>
  <c r="C322" i="154"/>
  <c r="A321" i="154"/>
  <c r="C30" i="154"/>
  <c r="A29" i="154"/>
  <c r="C469" i="162"/>
  <c r="A468" i="162"/>
  <c r="C761" i="162"/>
  <c r="A760" i="162"/>
  <c r="C67" i="146"/>
  <c r="A67" i="146" s="1"/>
  <c r="C59" i="146"/>
  <c r="A58" i="146"/>
  <c r="A234" i="162"/>
  <c r="C235" i="162"/>
  <c r="C204" i="158"/>
  <c r="A203" i="158"/>
  <c r="A242" i="158"/>
  <c r="C243" i="158"/>
  <c r="A321" i="156"/>
  <c r="C322" i="156"/>
  <c r="A818" i="148"/>
  <c r="B818" i="148"/>
  <c r="C819" i="148"/>
  <c r="C732" i="156"/>
  <c r="A731" i="156"/>
  <c r="C409" i="148"/>
  <c r="A408" i="148"/>
  <c r="C498" i="146"/>
  <c r="A497" i="146"/>
  <c r="A321" i="158"/>
  <c r="C322" i="158"/>
  <c r="C146" i="146"/>
  <c r="A145" i="146"/>
  <c r="C204" i="129"/>
  <c r="A203" i="129"/>
  <c r="A497" i="148"/>
  <c r="C498" i="148"/>
  <c r="A263" i="160"/>
  <c r="C264" i="160"/>
  <c r="A242" i="150"/>
  <c r="C243" i="150"/>
  <c r="A242" i="160"/>
  <c r="C243" i="160"/>
  <c r="C819" i="156"/>
  <c r="A818" i="156"/>
  <c r="B818" i="156"/>
  <c r="C380" i="154"/>
  <c r="A379" i="154"/>
  <c r="C819" i="129"/>
  <c r="B818" i="129"/>
  <c r="A818" i="129"/>
  <c r="A468" i="148"/>
  <c r="C469" i="148"/>
  <c r="C117" i="142"/>
  <c r="A116" i="142"/>
  <c r="A234" i="146"/>
  <c r="C235" i="146"/>
  <c r="A95" i="150"/>
  <c r="C96" i="150"/>
  <c r="A613" i="152"/>
  <c r="C614" i="152"/>
  <c r="C645" i="160"/>
  <c r="A644" i="160"/>
  <c r="C908" i="152"/>
  <c r="B878" i="152"/>
  <c r="A878" i="152"/>
  <c r="C879" i="152"/>
  <c r="A555" i="150"/>
  <c r="C556" i="150"/>
  <c r="A555" i="162"/>
  <c r="C556" i="162"/>
  <c r="A116" i="150"/>
  <c r="C117" i="150"/>
  <c r="C117" i="154"/>
  <c r="A116" i="154"/>
  <c r="A350" i="156"/>
  <c r="C351" i="156"/>
  <c r="C235" i="158"/>
  <c r="A234" i="158"/>
  <c r="A497" i="150"/>
  <c r="C498" i="150"/>
  <c r="C30" i="142"/>
  <c r="A29" i="142"/>
  <c r="C614" i="129"/>
  <c r="A613" i="129"/>
  <c r="A408" i="150"/>
  <c r="C409" i="150"/>
  <c r="C527" i="154"/>
  <c r="A526" i="154"/>
  <c r="C175" i="129"/>
  <c r="A174" i="129"/>
  <c r="A702" i="156"/>
  <c r="C703" i="156"/>
  <c r="C761" i="156"/>
  <c r="A760" i="156"/>
  <c r="A789" i="160"/>
  <c r="C790" i="160"/>
  <c r="C351" i="142"/>
  <c r="A350" i="142"/>
  <c r="A242" i="146"/>
  <c r="C243" i="146"/>
  <c r="A818" i="152"/>
  <c r="C819" i="152"/>
  <c r="B818" i="152"/>
  <c r="C204" i="154"/>
  <c r="A203" i="154"/>
  <c r="A87" i="150"/>
  <c r="C88" i="150"/>
  <c r="C117" i="158"/>
  <c r="A116" i="158"/>
  <c r="A174" i="156"/>
  <c r="C175" i="156"/>
  <c r="A555" i="156"/>
  <c r="C556" i="156"/>
  <c r="C614" i="144"/>
  <c r="A613" i="144"/>
  <c r="C30" i="144"/>
  <c r="A29" i="144"/>
  <c r="A350" i="152"/>
  <c r="C351" i="152"/>
  <c r="C732" i="162"/>
  <c r="A731" i="162"/>
  <c r="C30" i="158"/>
  <c r="A29" i="158"/>
  <c r="C585" i="154"/>
  <c r="A584" i="154"/>
  <c r="C88" i="158"/>
  <c r="A87" i="158"/>
  <c r="A350" i="162"/>
  <c r="C351" i="162"/>
  <c r="C645" i="148"/>
  <c r="A644" i="148"/>
  <c r="A87" i="144"/>
  <c r="C88" i="144"/>
  <c r="C409" i="146"/>
  <c r="A408" i="146"/>
  <c r="A174" i="142"/>
  <c r="C175" i="142"/>
  <c r="C440" i="162"/>
  <c r="A439" i="162"/>
  <c r="A731" i="150"/>
  <c r="C732" i="150"/>
  <c r="C30" i="156"/>
  <c r="A29" i="156"/>
  <c r="A732" i="150" l="1"/>
  <c r="C733" i="150"/>
  <c r="C646" i="148"/>
  <c r="A645" i="148"/>
  <c r="C615" i="144"/>
  <c r="A614" i="144"/>
  <c r="A351" i="150"/>
  <c r="C352" i="150"/>
  <c r="C646" i="152"/>
  <c r="A645" i="152"/>
  <c r="C176" i="156"/>
  <c r="A175" i="156"/>
  <c r="A908" i="152"/>
  <c r="C938" i="152"/>
  <c r="C909" i="152"/>
  <c r="B908" i="152"/>
  <c r="A146" i="146"/>
  <c r="C147" i="146"/>
  <c r="C265" i="162"/>
  <c r="A264" i="162"/>
  <c r="A380" i="160"/>
  <c r="C381" i="160"/>
  <c r="C352" i="160"/>
  <c r="A351" i="160"/>
  <c r="A790" i="150"/>
  <c r="C791" i="150"/>
  <c r="A527" i="152"/>
  <c r="C528" i="152"/>
  <c r="C118" i="144"/>
  <c r="A117" i="144"/>
  <c r="C97" i="142"/>
  <c r="A97" i="142" s="1"/>
  <c r="A96" i="142"/>
  <c r="C733" i="146"/>
  <c r="A732" i="146"/>
  <c r="C441" i="129"/>
  <c r="A440" i="129"/>
  <c r="A527" i="160"/>
  <c r="C528" i="160"/>
  <c r="A469" i="142"/>
  <c r="C470" i="142"/>
  <c r="A264" i="144"/>
  <c r="C265" i="144"/>
  <c r="A703" i="148"/>
  <c r="C704" i="148"/>
  <c r="A380" i="142"/>
  <c r="C381" i="142"/>
  <c r="A264" i="148"/>
  <c r="C265" i="148"/>
  <c r="C294" i="158"/>
  <c r="A293" i="158"/>
  <c r="A440" i="156"/>
  <c r="C441" i="156"/>
  <c r="A59" i="156"/>
  <c r="C60" i="156"/>
  <c r="A440" i="142"/>
  <c r="C441" i="142"/>
  <c r="A293" i="160"/>
  <c r="C294" i="160"/>
  <c r="C97" i="144"/>
  <c r="A97" i="144" s="1"/>
  <c r="A96" i="144"/>
  <c r="C31" i="156"/>
  <c r="A30" i="156"/>
  <c r="C89" i="158"/>
  <c r="A88" i="158"/>
  <c r="A380" i="154"/>
  <c r="C381" i="154"/>
  <c r="C323" i="158"/>
  <c r="A322" i="158"/>
  <c r="A204" i="158"/>
  <c r="C205" i="158"/>
  <c r="A175" i="152"/>
  <c r="C176" i="152"/>
  <c r="C791" i="152"/>
  <c r="A790" i="152"/>
  <c r="C762" i="152"/>
  <c r="A761" i="152"/>
  <c r="C205" i="156"/>
  <c r="A204" i="156"/>
  <c r="A674" i="160"/>
  <c r="C675" i="160"/>
  <c r="A908" i="156"/>
  <c r="C909" i="156"/>
  <c r="C938" i="156"/>
  <c r="B908" i="156"/>
  <c r="A204" i="146"/>
  <c r="C205" i="146"/>
  <c r="C97" i="148"/>
  <c r="A97" i="148" s="1"/>
  <c r="A96" i="148"/>
  <c r="A556" i="148"/>
  <c r="C557" i="148"/>
  <c r="A409" i="142"/>
  <c r="C410" i="142"/>
  <c r="A674" i="146"/>
  <c r="C675" i="146"/>
  <c r="A674" i="129"/>
  <c r="C675" i="129"/>
  <c r="C557" i="152"/>
  <c r="A556" i="152"/>
  <c r="C791" i="129"/>
  <c r="A790" i="129"/>
  <c r="A146" i="144"/>
  <c r="C147" i="144"/>
  <c r="A243" i="148"/>
  <c r="C244" i="148"/>
  <c r="A645" i="129"/>
  <c r="C646" i="129"/>
  <c r="A790" i="154"/>
  <c r="C791" i="154"/>
  <c r="C323" i="142"/>
  <c r="A322" i="142"/>
  <c r="A674" i="158"/>
  <c r="C675" i="158"/>
  <c r="C176" i="160"/>
  <c r="A175" i="160"/>
  <c r="C586" i="150"/>
  <c r="A585" i="150"/>
  <c r="A850" i="129"/>
  <c r="C851" i="129"/>
  <c r="A204" i="162"/>
  <c r="C205" i="162"/>
  <c r="A761" i="160"/>
  <c r="C762" i="160"/>
  <c r="A703" i="129"/>
  <c r="C704" i="129"/>
  <c r="A498" i="129"/>
  <c r="C499" i="129"/>
  <c r="A879" i="156"/>
  <c r="C880" i="156"/>
  <c r="C470" i="144"/>
  <c r="A469" i="144"/>
  <c r="A380" i="150"/>
  <c r="C381" i="150"/>
  <c r="A409" i="162"/>
  <c r="C410" i="162"/>
  <c r="C244" i="142"/>
  <c r="A243" i="142"/>
  <c r="C586" i="152"/>
  <c r="A585" i="152"/>
  <c r="C323" i="148"/>
  <c r="A322" i="148"/>
  <c r="C89" i="162"/>
  <c r="A88" i="162"/>
  <c r="C762" i="148"/>
  <c r="A761" i="148"/>
  <c r="A556" i="154"/>
  <c r="C557" i="154"/>
  <c r="C236" i="148"/>
  <c r="A235" i="148"/>
  <c r="C352" i="156"/>
  <c r="A351" i="156"/>
  <c r="C615" i="152"/>
  <c r="A614" i="152"/>
  <c r="A440" i="150"/>
  <c r="C441" i="150"/>
  <c r="A117" i="152"/>
  <c r="C118" i="152"/>
  <c r="C909" i="129"/>
  <c r="B908" i="129"/>
  <c r="A908" i="129"/>
  <c r="C938" i="129"/>
  <c r="C704" i="152"/>
  <c r="A703" i="152"/>
  <c r="A243" i="129"/>
  <c r="C244" i="129"/>
  <c r="C294" i="156"/>
  <c r="A293" i="156"/>
  <c r="A585" i="144"/>
  <c r="C586" i="144"/>
  <c r="A556" i="142"/>
  <c r="C557" i="142"/>
  <c r="A819" i="162"/>
  <c r="C820" i="162"/>
  <c r="A30" i="160"/>
  <c r="C31" i="160"/>
  <c r="A59" i="129"/>
  <c r="C60" i="129"/>
  <c r="A96" i="160"/>
  <c r="C97" i="160"/>
  <c r="A97" i="160" s="1"/>
  <c r="C762" i="150"/>
  <c r="A761" i="150"/>
  <c r="C60" i="162"/>
  <c r="A59" i="162"/>
  <c r="A380" i="144"/>
  <c r="C381" i="144"/>
  <c r="C470" i="154"/>
  <c r="A469" i="154"/>
  <c r="A674" i="152"/>
  <c r="C675" i="152"/>
  <c r="A96" i="158"/>
  <c r="C97" i="158"/>
  <c r="A97" i="158" s="1"/>
  <c r="A117" i="156"/>
  <c r="C118" i="156"/>
  <c r="C147" i="152"/>
  <c r="A146" i="152"/>
  <c r="C147" i="160"/>
  <c r="A146" i="160"/>
  <c r="C646" i="160"/>
  <c r="A645" i="160"/>
  <c r="C704" i="156"/>
  <c r="A703" i="156"/>
  <c r="A88" i="150"/>
  <c r="C89" i="150"/>
  <c r="C820" i="156"/>
  <c r="A819" i="156"/>
  <c r="C499" i="146"/>
  <c r="A498" i="146"/>
  <c r="A850" i="152"/>
  <c r="C851" i="152"/>
  <c r="A380" i="129"/>
  <c r="C381" i="129"/>
  <c r="A322" i="150"/>
  <c r="C323" i="150"/>
  <c r="C470" i="156"/>
  <c r="A469" i="156"/>
  <c r="A96" i="154"/>
  <c r="C97" i="154"/>
  <c r="A97" i="154" s="1"/>
  <c r="C176" i="158"/>
  <c r="A175" i="158"/>
  <c r="A790" i="144"/>
  <c r="C791" i="144"/>
  <c r="A614" i="162"/>
  <c r="C615" i="162"/>
  <c r="C89" i="152"/>
  <c r="A88" i="152"/>
  <c r="C528" i="129"/>
  <c r="A527" i="129"/>
  <c r="C381" i="152"/>
  <c r="A380" i="152"/>
  <c r="A59" i="152"/>
  <c r="C60" i="152"/>
  <c r="A88" i="129"/>
  <c r="C89" i="129"/>
  <c r="A409" i="129"/>
  <c r="C410" i="129"/>
  <c r="A146" i="150"/>
  <c r="C147" i="150"/>
  <c r="C880" i="162"/>
  <c r="A879" i="162"/>
  <c r="A498" i="162"/>
  <c r="C499" i="162"/>
  <c r="C60" i="148"/>
  <c r="A59" i="148"/>
  <c r="A235" i="158"/>
  <c r="C236" i="158"/>
  <c r="A96" i="150"/>
  <c r="C97" i="150"/>
  <c r="A97" i="150" s="1"/>
  <c r="C244" i="160"/>
  <c r="A243" i="160"/>
  <c r="C60" i="146"/>
  <c r="A59" i="146"/>
  <c r="A850" i="144"/>
  <c r="C851" i="144"/>
  <c r="A117" i="160"/>
  <c r="C118" i="160"/>
  <c r="C205" i="144"/>
  <c r="A204" i="144"/>
  <c r="C880" i="129"/>
  <c r="A879" i="129"/>
  <c r="A88" i="154"/>
  <c r="C89" i="154"/>
  <c r="C60" i="150"/>
  <c r="A59" i="150"/>
  <c r="A204" i="148"/>
  <c r="C205" i="148"/>
  <c r="A243" i="152"/>
  <c r="C244" i="152"/>
  <c r="C851" i="150"/>
  <c r="A850" i="150"/>
  <c r="A409" i="160"/>
  <c r="C410" i="160"/>
  <c r="A235" i="154"/>
  <c r="C236" i="154"/>
  <c r="C557" i="158"/>
  <c r="A556" i="158"/>
  <c r="A498" i="154"/>
  <c r="C499" i="154"/>
  <c r="A703" i="162"/>
  <c r="C704" i="162"/>
  <c r="C97" i="129"/>
  <c r="A97" i="129" s="1"/>
  <c r="A96" i="129"/>
  <c r="C31" i="162"/>
  <c r="A30" i="162"/>
  <c r="A614" i="158"/>
  <c r="C615" i="158"/>
  <c r="C646" i="142"/>
  <c r="A645" i="142"/>
  <c r="C381" i="162"/>
  <c r="A380" i="162"/>
  <c r="C441" i="148"/>
  <c r="A440" i="148"/>
  <c r="A908" i="162"/>
  <c r="B908" i="162"/>
  <c r="C909" i="162"/>
  <c r="C938" i="162"/>
  <c r="A243" i="156"/>
  <c r="C244" i="156"/>
  <c r="A850" i="148"/>
  <c r="C851" i="148"/>
  <c r="A732" i="142"/>
  <c r="C733" i="142"/>
  <c r="A146" i="162"/>
  <c r="C147" i="162"/>
  <c r="C762" i="156"/>
  <c r="A761" i="156"/>
  <c r="A175" i="129"/>
  <c r="C176" i="129"/>
  <c r="A527" i="158"/>
  <c r="C528" i="158"/>
  <c r="A175" i="144"/>
  <c r="C176" i="144"/>
  <c r="C704" i="160"/>
  <c r="A703" i="160"/>
  <c r="C820" i="150"/>
  <c r="A819" i="150"/>
  <c r="A30" i="152"/>
  <c r="C31" i="152"/>
  <c r="A674" i="148"/>
  <c r="C675" i="148"/>
  <c r="A322" i="129"/>
  <c r="C323" i="129"/>
  <c r="A293" i="142"/>
  <c r="C294" i="142"/>
  <c r="C323" i="160"/>
  <c r="A322" i="160"/>
  <c r="B908" i="154"/>
  <c r="C909" i="154"/>
  <c r="C938" i="154"/>
  <c r="A908" i="154"/>
  <c r="C89" i="156"/>
  <c r="A88" i="156"/>
  <c r="C499" i="158"/>
  <c r="A498" i="158"/>
  <c r="A351" i="148"/>
  <c r="C352" i="148"/>
  <c r="A243" i="162"/>
  <c r="C244" i="162"/>
  <c r="A498" i="144"/>
  <c r="C499" i="144"/>
  <c r="C733" i="162"/>
  <c r="A732" i="162"/>
  <c r="C205" i="154"/>
  <c r="A204" i="154"/>
  <c r="A117" i="150"/>
  <c r="C118" i="150"/>
  <c r="A235" i="146"/>
  <c r="C236" i="146"/>
  <c r="A243" i="150"/>
  <c r="C244" i="150"/>
  <c r="A409" i="144"/>
  <c r="C410" i="144"/>
  <c r="A440" i="160"/>
  <c r="C441" i="160"/>
  <c r="A761" i="158"/>
  <c r="C762" i="158"/>
  <c r="C236" i="129"/>
  <c r="A235" i="129"/>
  <c r="C675" i="162"/>
  <c r="A674" i="162"/>
  <c r="A293" i="154"/>
  <c r="C294" i="154"/>
  <c r="A235" i="152"/>
  <c r="C236" i="152"/>
  <c r="C615" i="142"/>
  <c r="A614" i="142"/>
  <c r="A351" i="146"/>
  <c r="C352" i="146"/>
  <c r="C762" i="146"/>
  <c r="A761" i="146"/>
  <c r="C381" i="156"/>
  <c r="A380" i="156"/>
  <c r="A264" i="146"/>
  <c r="C265" i="146"/>
  <c r="C352" i="129"/>
  <c r="A351" i="129"/>
  <c r="C323" i="152"/>
  <c r="A322" i="152"/>
  <c r="A674" i="142"/>
  <c r="C675" i="142"/>
  <c r="C851" i="158"/>
  <c r="A850" i="158"/>
  <c r="C791" i="146"/>
  <c r="A790" i="146"/>
  <c r="C381" i="146"/>
  <c r="A380" i="146"/>
  <c r="A761" i="142"/>
  <c r="C762" i="142"/>
  <c r="C60" i="144"/>
  <c r="A59" i="144"/>
  <c r="A645" i="158"/>
  <c r="C646" i="158"/>
  <c r="A30" i="146"/>
  <c r="C31" i="146"/>
  <c r="A790" i="158"/>
  <c r="C791" i="158"/>
  <c r="A645" i="144"/>
  <c r="C646" i="144"/>
  <c r="C147" i="158"/>
  <c r="A146" i="158"/>
  <c r="C791" i="148"/>
  <c r="A790" i="148"/>
  <c r="C615" i="156"/>
  <c r="A614" i="156"/>
  <c r="A409" i="148"/>
  <c r="C410" i="148"/>
  <c r="A527" i="154"/>
  <c r="C528" i="154"/>
  <c r="C733" i="156"/>
  <c r="A732" i="156"/>
  <c r="A761" i="162"/>
  <c r="C762" i="162"/>
  <c r="A585" i="142"/>
  <c r="C586" i="142"/>
  <c r="A409" i="156"/>
  <c r="C410" i="156"/>
  <c r="C791" i="156"/>
  <c r="A790" i="156"/>
  <c r="A556" i="144"/>
  <c r="C557" i="144"/>
  <c r="C615" i="146"/>
  <c r="A614" i="146"/>
  <c r="C244" i="144"/>
  <c r="A243" i="144"/>
  <c r="A527" i="148"/>
  <c r="C528" i="148"/>
  <c r="C499" i="142"/>
  <c r="A498" i="142"/>
  <c r="C615" i="160"/>
  <c r="A614" i="160"/>
  <c r="A146" i="154"/>
  <c r="C147" i="154"/>
  <c r="C851" i="154"/>
  <c r="A850" i="154"/>
  <c r="C236" i="156"/>
  <c r="A235" i="156"/>
  <c r="C880" i="154"/>
  <c r="A879" i="154"/>
  <c r="A645" i="154"/>
  <c r="C646" i="154"/>
  <c r="A351" i="152"/>
  <c r="C352" i="152"/>
  <c r="A409" i="146"/>
  <c r="C410" i="146"/>
  <c r="C820" i="152"/>
  <c r="A819" i="152"/>
  <c r="A409" i="150"/>
  <c r="C410" i="150"/>
  <c r="C557" i="162"/>
  <c r="A556" i="162"/>
  <c r="C265" i="160"/>
  <c r="A264" i="160"/>
  <c r="A819" i="148"/>
  <c r="C820" i="148"/>
  <c r="C851" i="160"/>
  <c r="A850" i="160"/>
  <c r="A380" i="148"/>
  <c r="C381" i="148"/>
  <c r="A908" i="144"/>
  <c r="C938" i="144"/>
  <c r="C909" i="144"/>
  <c r="B908" i="144"/>
  <c r="A440" i="146"/>
  <c r="C441" i="146"/>
  <c r="A556" i="146"/>
  <c r="C557" i="146"/>
  <c r="A96" i="152"/>
  <c r="C97" i="152"/>
  <c r="A97" i="152" s="1"/>
  <c r="A409" i="152"/>
  <c r="C410" i="152"/>
  <c r="C294" i="144"/>
  <c r="A293" i="144"/>
  <c r="A96" i="162"/>
  <c r="C97" i="162"/>
  <c r="A97" i="162" s="1"/>
  <c r="A645" i="150"/>
  <c r="C646" i="150"/>
  <c r="A293" i="148"/>
  <c r="C294" i="148"/>
  <c r="A264" i="156"/>
  <c r="C265" i="156"/>
  <c r="C352" i="144"/>
  <c r="A351" i="144"/>
  <c r="C791" i="162"/>
  <c r="A790" i="162"/>
  <c r="C880" i="142"/>
  <c r="A879" i="142"/>
  <c r="C704" i="144"/>
  <c r="A703" i="144"/>
  <c r="A88" i="146"/>
  <c r="C89" i="146"/>
  <c r="C499" i="152"/>
  <c r="A498" i="152"/>
  <c r="C60" i="158"/>
  <c r="A59" i="158"/>
  <c r="A674" i="154"/>
  <c r="C675" i="154"/>
  <c r="C762" i="144"/>
  <c r="A761" i="144"/>
  <c r="C89" i="160"/>
  <c r="A88" i="160"/>
  <c r="A204" i="150"/>
  <c r="C205" i="150"/>
  <c r="A645" i="162"/>
  <c r="C646" i="162"/>
  <c r="A645" i="156"/>
  <c r="C646" i="156"/>
  <c r="A614" i="148"/>
  <c r="C615" i="148"/>
  <c r="A585" i="148"/>
  <c r="C586" i="148"/>
  <c r="C236" i="162"/>
  <c r="A235" i="162"/>
  <c r="A117" i="158"/>
  <c r="C118" i="158"/>
  <c r="C89" i="144"/>
  <c r="A88" i="144"/>
  <c r="C820" i="144"/>
  <c r="A819" i="144"/>
  <c r="C470" i="146"/>
  <c r="A469" i="146"/>
  <c r="A293" i="146"/>
  <c r="C294" i="146"/>
  <c r="A703" i="146"/>
  <c r="C704" i="146"/>
  <c r="C704" i="142"/>
  <c r="A703" i="142"/>
  <c r="A235" i="142"/>
  <c r="C236" i="142"/>
  <c r="C205" i="152"/>
  <c r="A204" i="152"/>
  <c r="A380" i="158"/>
  <c r="C381" i="158"/>
  <c r="A264" i="158"/>
  <c r="C265" i="158"/>
  <c r="C938" i="142"/>
  <c r="A908" i="142"/>
  <c r="B908" i="142"/>
  <c r="C909" i="142"/>
  <c r="A117" i="129"/>
  <c r="C118" i="129"/>
  <c r="A293" i="152"/>
  <c r="C294" i="152"/>
  <c r="A440" i="158"/>
  <c r="C441" i="158"/>
  <c r="C352" i="158"/>
  <c r="A351" i="158"/>
  <c r="C323" i="162"/>
  <c r="A322" i="162"/>
  <c r="C118" i="142"/>
  <c r="A117" i="142"/>
  <c r="C323" i="146"/>
  <c r="A322" i="146"/>
  <c r="A30" i="144"/>
  <c r="C31" i="144"/>
  <c r="C244" i="146"/>
  <c r="A243" i="146"/>
  <c r="A556" i="150"/>
  <c r="C557" i="150"/>
  <c r="A469" i="148"/>
  <c r="C470" i="148"/>
  <c r="A498" i="148"/>
  <c r="C499" i="148"/>
  <c r="C147" i="129"/>
  <c r="A146" i="129"/>
  <c r="C176" i="162"/>
  <c r="A175" i="162"/>
  <c r="C675" i="144"/>
  <c r="A674" i="144"/>
  <c r="A703" i="150"/>
  <c r="C704" i="150"/>
  <c r="A117" i="148"/>
  <c r="C118" i="148"/>
  <c r="A732" i="154"/>
  <c r="C733" i="154"/>
  <c r="C352" i="154"/>
  <c r="A351" i="154"/>
  <c r="A527" i="146"/>
  <c r="C528" i="146"/>
  <c r="C410" i="154"/>
  <c r="A409" i="154"/>
  <c r="C820" i="146"/>
  <c r="A819" i="146"/>
  <c r="C586" i="162"/>
  <c r="A585" i="162"/>
  <c r="C880" i="160"/>
  <c r="A879" i="160"/>
  <c r="C265" i="150"/>
  <c r="A264" i="150"/>
  <c r="C470" i="150"/>
  <c r="A469" i="150"/>
  <c r="C176" i="146"/>
  <c r="A175" i="146"/>
  <c r="A908" i="148"/>
  <c r="C909" i="148"/>
  <c r="C938" i="148"/>
  <c r="B908" i="148"/>
  <c r="C470" i="158"/>
  <c r="A469" i="158"/>
  <c r="A908" i="146"/>
  <c r="C909" i="146"/>
  <c r="B908" i="146"/>
  <c r="C938" i="146"/>
  <c r="A527" i="144"/>
  <c r="C528" i="144"/>
  <c r="A293" i="129"/>
  <c r="C294" i="129"/>
  <c r="A175" i="148"/>
  <c r="C176" i="148"/>
  <c r="C147" i="156"/>
  <c r="A146" i="156"/>
  <c r="A440" i="154"/>
  <c r="C441" i="154"/>
  <c r="A59" i="142"/>
  <c r="C60" i="142"/>
  <c r="C733" i="129"/>
  <c r="A732" i="129"/>
  <c r="C586" i="154"/>
  <c r="A585" i="154"/>
  <c r="C441" i="162"/>
  <c r="A440" i="162"/>
  <c r="C31" i="158"/>
  <c r="A30" i="158"/>
  <c r="C176" i="142"/>
  <c r="A175" i="142"/>
  <c r="C118" i="154"/>
  <c r="A117" i="154"/>
  <c r="C470" i="162"/>
  <c r="A469" i="162"/>
  <c r="A614" i="129"/>
  <c r="C615" i="129"/>
  <c r="A322" i="156"/>
  <c r="C323" i="156"/>
  <c r="C31" i="154"/>
  <c r="A30" i="154"/>
  <c r="C176" i="150"/>
  <c r="A175" i="150"/>
  <c r="A498" i="156"/>
  <c r="C499" i="156"/>
  <c r="A879" i="144"/>
  <c r="C880" i="144"/>
  <c r="C236" i="160"/>
  <c r="A235" i="160"/>
  <c r="A761" i="129"/>
  <c r="C762" i="129"/>
  <c r="C820" i="154"/>
  <c r="A819" i="154"/>
  <c r="C205" i="160"/>
  <c r="A204" i="160"/>
  <c r="C909" i="158"/>
  <c r="C938" i="158"/>
  <c r="B908" i="158"/>
  <c r="A908" i="158"/>
  <c r="C97" i="146"/>
  <c r="A97" i="146" s="1"/>
  <c r="A96" i="146"/>
  <c r="C244" i="154"/>
  <c r="A243" i="154"/>
  <c r="A117" i="162"/>
  <c r="C118" i="162"/>
  <c r="C820" i="160"/>
  <c r="A819" i="160"/>
  <c r="A732" i="144"/>
  <c r="C733" i="144"/>
  <c r="C470" i="129"/>
  <c r="A469" i="129"/>
  <c r="A850" i="156"/>
  <c r="C851" i="156"/>
  <c r="A790" i="142"/>
  <c r="C791" i="142"/>
  <c r="A527" i="156"/>
  <c r="C528" i="156"/>
  <c r="C586" i="146"/>
  <c r="A585" i="146"/>
  <c r="A879" i="158"/>
  <c r="C880" i="158"/>
  <c r="A117" i="146"/>
  <c r="C118" i="146"/>
  <c r="A440" i="152"/>
  <c r="C441" i="152"/>
  <c r="A556" i="129"/>
  <c r="C557" i="129"/>
  <c r="C909" i="150"/>
  <c r="A908" i="150"/>
  <c r="B908" i="150"/>
  <c r="C938" i="150"/>
  <c r="A732" i="158"/>
  <c r="C733" i="158"/>
  <c r="C528" i="162"/>
  <c r="A527" i="162"/>
  <c r="C762" i="154"/>
  <c r="A761" i="154"/>
  <c r="C294" i="150"/>
  <c r="A293" i="150"/>
  <c r="C441" i="144"/>
  <c r="A440" i="144"/>
  <c r="C236" i="150"/>
  <c r="A235" i="150"/>
  <c r="A879" i="146"/>
  <c r="C880" i="146"/>
  <c r="A645" i="146"/>
  <c r="C646" i="146"/>
  <c r="A614" i="150"/>
  <c r="C615" i="150"/>
  <c r="C586" i="129"/>
  <c r="A585" i="129"/>
  <c r="C733" i="152"/>
  <c r="A732" i="152"/>
  <c r="C499" i="160"/>
  <c r="A498" i="160"/>
  <c r="C880" i="152"/>
  <c r="A879" i="152"/>
  <c r="C31" i="150"/>
  <c r="A30" i="150"/>
  <c r="A59" i="154"/>
  <c r="C60" i="154"/>
  <c r="A614" i="154"/>
  <c r="C615" i="154"/>
  <c r="A351" i="162"/>
  <c r="C352" i="162"/>
  <c r="C557" i="156"/>
  <c r="A556" i="156"/>
  <c r="C352" i="142"/>
  <c r="A351" i="142"/>
  <c r="A30" i="142"/>
  <c r="C31" i="142"/>
  <c r="A204" i="129"/>
  <c r="C205" i="129"/>
  <c r="C244" i="158"/>
  <c r="A243" i="158"/>
  <c r="C323" i="154"/>
  <c r="A322" i="154"/>
  <c r="C147" i="142"/>
  <c r="A146" i="142"/>
  <c r="C733" i="160"/>
  <c r="A732" i="160"/>
  <c r="A674" i="150"/>
  <c r="C675" i="150"/>
  <c r="C60" i="160"/>
  <c r="A59" i="160"/>
  <c r="A585" i="158"/>
  <c r="C586" i="158"/>
  <c r="C586" i="160"/>
  <c r="A585" i="160"/>
  <c r="A908" i="160"/>
  <c r="B908" i="160"/>
  <c r="C938" i="160"/>
  <c r="C909" i="160"/>
  <c r="A585" i="156"/>
  <c r="C586" i="156"/>
  <c r="C733" i="148"/>
  <c r="A732" i="148"/>
  <c r="A879" i="148"/>
  <c r="C880" i="148"/>
  <c r="C851" i="162"/>
  <c r="A850" i="162"/>
  <c r="C528" i="150"/>
  <c r="A527" i="150"/>
  <c r="C265" i="142"/>
  <c r="A264" i="142"/>
  <c r="A556" i="160"/>
  <c r="C557" i="160"/>
  <c r="A469" i="160"/>
  <c r="C470" i="160"/>
  <c r="C265" i="154"/>
  <c r="A264" i="154"/>
  <c r="A88" i="142"/>
  <c r="C89" i="142"/>
  <c r="C791" i="160"/>
  <c r="A790" i="160"/>
  <c r="A498" i="150"/>
  <c r="C499" i="150"/>
  <c r="A819" i="129"/>
  <c r="C820" i="129"/>
  <c r="C704" i="154"/>
  <c r="A703" i="154"/>
  <c r="A322" i="144"/>
  <c r="C323" i="144"/>
  <c r="C205" i="142"/>
  <c r="A204" i="142"/>
  <c r="C236" i="144"/>
  <c r="A235" i="144"/>
  <c r="A264" i="129"/>
  <c r="C265" i="129"/>
  <c r="C820" i="142"/>
  <c r="A819" i="142"/>
  <c r="C851" i="142"/>
  <c r="A850" i="142"/>
  <c r="C880" i="150"/>
  <c r="A879" i="150"/>
  <c r="C294" i="162"/>
  <c r="A293" i="162"/>
  <c r="C31" i="129"/>
  <c r="A30" i="129"/>
  <c r="A88" i="148"/>
  <c r="C89" i="148"/>
  <c r="C704" i="158"/>
  <c r="A703" i="158"/>
  <c r="C31" i="148"/>
  <c r="A30" i="148"/>
  <c r="C176" i="154"/>
  <c r="A175" i="154"/>
  <c r="C97" i="156"/>
  <c r="A97" i="156" s="1"/>
  <c r="A96" i="156"/>
  <c r="C820" i="158"/>
  <c r="A819" i="158"/>
  <c r="C147" i="148"/>
  <c r="A146" i="148"/>
  <c r="C675" i="156"/>
  <c r="A674" i="156"/>
  <c r="C470" i="152"/>
  <c r="A469" i="152"/>
  <c r="C410" i="158"/>
  <c r="A409" i="158"/>
  <c r="A264" i="152"/>
  <c r="C265" i="152"/>
  <c r="A850" i="146"/>
  <c r="C851" i="146"/>
  <c r="A527" i="142"/>
  <c r="C528" i="142"/>
  <c r="A880" i="158" l="1"/>
  <c r="C881" i="158"/>
  <c r="C127" i="162"/>
  <c r="A127" i="162" s="1"/>
  <c r="C119" i="162"/>
  <c r="A118" i="162"/>
  <c r="A909" i="148"/>
  <c r="C910" i="148"/>
  <c r="A528" i="146"/>
  <c r="C529" i="146"/>
  <c r="A499" i="148"/>
  <c r="C500" i="148"/>
  <c r="C127" i="158"/>
  <c r="A127" i="158" s="1"/>
  <c r="C119" i="158"/>
  <c r="A118" i="158"/>
  <c r="A557" i="146"/>
  <c r="C558" i="146"/>
  <c r="A441" i="160"/>
  <c r="C442" i="160"/>
  <c r="C245" i="162"/>
  <c r="A244" i="162"/>
  <c r="C324" i="129"/>
  <c r="A323" i="129"/>
  <c r="C237" i="154"/>
  <c r="A236" i="154"/>
  <c r="C500" i="162"/>
  <c r="A499" i="162"/>
  <c r="C852" i="152"/>
  <c r="A851" i="152"/>
  <c r="C119" i="156"/>
  <c r="A118" i="156"/>
  <c r="C127" i="156"/>
  <c r="A127" i="156" s="1"/>
  <c r="C61" i="129"/>
  <c r="A60" i="129"/>
  <c r="C939" i="129"/>
  <c r="C968" i="129"/>
  <c r="A938" i="129"/>
  <c r="B938" i="129"/>
  <c r="A880" i="156"/>
  <c r="C881" i="156"/>
  <c r="C676" i="158"/>
  <c r="A675" i="158"/>
  <c r="C676" i="129"/>
  <c r="A675" i="129"/>
  <c r="A675" i="160"/>
  <c r="C676" i="160"/>
  <c r="C266" i="148"/>
  <c r="A265" i="148"/>
  <c r="A499" i="150"/>
  <c r="C500" i="150"/>
  <c r="C852" i="142"/>
  <c r="A851" i="142"/>
  <c r="C852" i="162"/>
  <c r="A851" i="162"/>
  <c r="A352" i="142"/>
  <c r="C353" i="142"/>
  <c r="C763" i="154"/>
  <c r="A762" i="154"/>
  <c r="C237" i="160"/>
  <c r="A236" i="160"/>
  <c r="A352" i="158"/>
  <c r="C353" i="158"/>
  <c r="A205" i="152"/>
  <c r="C206" i="152"/>
  <c r="A762" i="144"/>
  <c r="C763" i="144"/>
  <c r="A352" i="144"/>
  <c r="C353" i="144"/>
  <c r="C558" i="162"/>
  <c r="A557" i="162"/>
  <c r="C852" i="154"/>
  <c r="A851" i="154"/>
  <c r="A791" i="156"/>
  <c r="C792" i="156"/>
  <c r="A791" i="148"/>
  <c r="C792" i="148"/>
  <c r="C382" i="146"/>
  <c r="A381" i="146"/>
  <c r="A762" i="146"/>
  <c r="C763" i="146"/>
  <c r="A762" i="156"/>
  <c r="C763" i="156"/>
  <c r="A381" i="162"/>
  <c r="C382" i="162"/>
  <c r="C206" i="144"/>
  <c r="A205" i="144"/>
  <c r="A89" i="152"/>
  <c r="C90" i="152"/>
  <c r="C763" i="148"/>
  <c r="A762" i="148"/>
  <c r="C90" i="158"/>
  <c r="A89" i="158"/>
  <c r="C910" i="152"/>
  <c r="A909" i="152"/>
  <c r="C529" i="142"/>
  <c r="A528" i="142"/>
  <c r="C61" i="160"/>
  <c r="A60" i="160"/>
  <c r="C127" i="154"/>
  <c r="A127" i="154" s="1"/>
  <c r="A118" i="154"/>
  <c r="C119" i="154"/>
  <c r="C148" i="156"/>
  <c r="A147" i="156"/>
  <c r="C881" i="144"/>
  <c r="A880" i="144"/>
  <c r="C177" i="148"/>
  <c r="A176" i="148"/>
  <c r="C471" i="148"/>
  <c r="A470" i="148"/>
  <c r="C442" i="158"/>
  <c r="A441" i="158"/>
  <c r="C237" i="142"/>
  <c r="A236" i="142"/>
  <c r="C676" i="154"/>
  <c r="A675" i="154"/>
  <c r="C266" i="156"/>
  <c r="A265" i="156"/>
  <c r="A441" i="146"/>
  <c r="C442" i="146"/>
  <c r="C411" i="150"/>
  <c r="A410" i="150"/>
  <c r="C148" i="154"/>
  <c r="A147" i="154"/>
  <c r="C411" i="156"/>
  <c r="A410" i="156"/>
  <c r="A352" i="146"/>
  <c r="C353" i="146"/>
  <c r="C411" i="144"/>
  <c r="A410" i="144"/>
  <c r="A352" i="148"/>
  <c r="C353" i="148"/>
  <c r="A675" i="148"/>
  <c r="C676" i="148"/>
  <c r="C148" i="162"/>
  <c r="A147" i="162"/>
  <c r="C411" i="160"/>
  <c r="A410" i="160"/>
  <c r="A118" i="160"/>
  <c r="C127" i="160"/>
  <c r="A127" i="160" s="1"/>
  <c r="C119" i="160"/>
  <c r="A615" i="162"/>
  <c r="C616" i="162"/>
  <c r="A31" i="160"/>
  <c r="C32" i="160"/>
  <c r="A499" i="129"/>
  <c r="C500" i="129"/>
  <c r="C676" i="146"/>
  <c r="A675" i="146"/>
  <c r="C382" i="142"/>
  <c r="A381" i="142"/>
  <c r="C939" i="152"/>
  <c r="B938" i="152"/>
  <c r="C968" i="152"/>
  <c r="A938" i="152"/>
  <c r="C734" i="152"/>
  <c r="A733" i="152"/>
  <c r="A851" i="146"/>
  <c r="C852" i="146"/>
  <c r="C881" i="148"/>
  <c r="A880" i="148"/>
  <c r="A675" i="150"/>
  <c r="C676" i="150"/>
  <c r="A176" i="154"/>
  <c r="C177" i="154"/>
  <c r="C821" i="142"/>
  <c r="A820" i="142"/>
  <c r="A791" i="160"/>
  <c r="C792" i="160"/>
  <c r="C558" i="156"/>
  <c r="A557" i="156"/>
  <c r="A586" i="129"/>
  <c r="C587" i="129"/>
  <c r="A528" i="162"/>
  <c r="C529" i="162"/>
  <c r="A586" i="146"/>
  <c r="C587" i="146"/>
  <c r="A244" i="154"/>
  <c r="C245" i="154"/>
  <c r="A176" i="142"/>
  <c r="C177" i="142"/>
  <c r="C177" i="146"/>
  <c r="A176" i="146"/>
  <c r="A352" i="154"/>
  <c r="C353" i="154"/>
  <c r="C237" i="162"/>
  <c r="A236" i="162"/>
  <c r="C148" i="158"/>
  <c r="A147" i="158"/>
  <c r="A791" i="146"/>
  <c r="C792" i="146"/>
  <c r="A646" i="142"/>
  <c r="C647" i="142"/>
  <c r="A880" i="162"/>
  <c r="C881" i="162"/>
  <c r="A499" i="146"/>
  <c r="C500" i="146"/>
  <c r="C910" i="129"/>
  <c r="A909" i="129"/>
  <c r="A89" i="162"/>
  <c r="C90" i="162"/>
  <c r="A323" i="142"/>
  <c r="C324" i="142"/>
  <c r="A205" i="156"/>
  <c r="C206" i="156"/>
  <c r="C32" i="156"/>
  <c r="A31" i="156"/>
  <c r="A118" i="144"/>
  <c r="C127" i="144"/>
  <c r="A127" i="144" s="1"/>
  <c r="C119" i="144"/>
  <c r="A615" i="150"/>
  <c r="C616" i="150"/>
  <c r="C529" i="156"/>
  <c r="A528" i="156"/>
  <c r="C500" i="156"/>
  <c r="A499" i="156"/>
  <c r="C295" i="129"/>
  <c r="A294" i="129"/>
  <c r="C734" i="154"/>
  <c r="A733" i="154"/>
  <c r="C558" i="150"/>
  <c r="A557" i="150"/>
  <c r="A294" i="152"/>
  <c r="C295" i="152"/>
  <c r="C587" i="148"/>
  <c r="A586" i="148"/>
  <c r="C295" i="148"/>
  <c r="A294" i="148"/>
  <c r="A586" i="142"/>
  <c r="C587" i="142"/>
  <c r="C647" i="144"/>
  <c r="A646" i="144"/>
  <c r="A244" i="150"/>
  <c r="C245" i="150"/>
  <c r="A31" i="152"/>
  <c r="C32" i="152"/>
  <c r="C734" i="142"/>
  <c r="A733" i="142"/>
  <c r="A615" i="158"/>
  <c r="C616" i="158"/>
  <c r="A851" i="144"/>
  <c r="C852" i="144"/>
  <c r="A147" i="150"/>
  <c r="C148" i="150"/>
  <c r="C792" i="144"/>
  <c r="A791" i="144"/>
  <c r="C676" i="152"/>
  <c r="A675" i="152"/>
  <c r="A820" i="162"/>
  <c r="C821" i="162"/>
  <c r="A118" i="152"/>
  <c r="C119" i="152"/>
  <c r="C127" i="152"/>
  <c r="A127" i="152" s="1"/>
  <c r="C705" i="129"/>
  <c r="A704" i="129"/>
  <c r="A791" i="154"/>
  <c r="C792" i="154"/>
  <c r="A410" i="142"/>
  <c r="C411" i="142"/>
  <c r="A704" i="148"/>
  <c r="C705" i="148"/>
  <c r="A528" i="152"/>
  <c r="C529" i="152"/>
  <c r="A60" i="158"/>
  <c r="C61" i="158"/>
  <c r="C910" i="144"/>
  <c r="A909" i="144"/>
  <c r="C821" i="152"/>
  <c r="A820" i="152"/>
  <c r="C616" i="160"/>
  <c r="A615" i="160"/>
  <c r="C852" i="158"/>
  <c r="A851" i="158"/>
  <c r="C616" i="142"/>
  <c r="A615" i="142"/>
  <c r="C500" i="158"/>
  <c r="A499" i="158"/>
  <c r="A851" i="150"/>
  <c r="C852" i="150"/>
  <c r="C821" i="156"/>
  <c r="A820" i="156"/>
  <c r="A323" i="148"/>
  <c r="C324" i="148"/>
  <c r="A762" i="152"/>
  <c r="C763" i="152"/>
  <c r="A176" i="156"/>
  <c r="C177" i="156"/>
  <c r="A733" i="158"/>
  <c r="C734" i="158"/>
  <c r="A704" i="142"/>
  <c r="C705" i="142"/>
  <c r="A586" i="156"/>
  <c r="C587" i="156"/>
  <c r="C616" i="154"/>
  <c r="A615" i="154"/>
  <c r="A646" i="146"/>
  <c r="C647" i="146"/>
  <c r="A938" i="150"/>
  <c r="C968" i="150"/>
  <c r="B938" i="150"/>
  <c r="C939" i="150"/>
  <c r="A791" i="142"/>
  <c r="C792" i="142"/>
  <c r="A528" i="144"/>
  <c r="C529" i="144"/>
  <c r="C127" i="148"/>
  <c r="A127" i="148" s="1"/>
  <c r="C119" i="148"/>
  <c r="A118" i="148"/>
  <c r="C127" i="129"/>
  <c r="A127" i="129" s="1"/>
  <c r="A118" i="129"/>
  <c r="C119" i="129"/>
  <c r="A704" i="146"/>
  <c r="C705" i="146"/>
  <c r="C616" i="148"/>
  <c r="A615" i="148"/>
  <c r="C647" i="150"/>
  <c r="A646" i="150"/>
  <c r="C939" i="144"/>
  <c r="C968" i="144"/>
  <c r="A938" i="144"/>
  <c r="B938" i="144"/>
  <c r="A410" i="146"/>
  <c r="C411" i="146"/>
  <c r="C763" i="162"/>
  <c r="A762" i="162"/>
  <c r="A791" i="158"/>
  <c r="C792" i="158"/>
  <c r="A675" i="142"/>
  <c r="C676" i="142"/>
  <c r="A236" i="152"/>
  <c r="C237" i="152"/>
  <c r="A236" i="146"/>
  <c r="C237" i="146"/>
  <c r="C852" i="148"/>
  <c r="A851" i="148"/>
  <c r="A244" i="152"/>
  <c r="C245" i="152"/>
  <c r="C411" i="129"/>
  <c r="A410" i="129"/>
  <c r="A89" i="150"/>
  <c r="C90" i="150"/>
  <c r="C558" i="142"/>
  <c r="A557" i="142"/>
  <c r="A441" i="150"/>
  <c r="C442" i="150"/>
  <c r="C763" i="160"/>
  <c r="A762" i="160"/>
  <c r="C647" i="129"/>
  <c r="A646" i="129"/>
  <c r="A557" i="148"/>
  <c r="C558" i="148"/>
  <c r="C295" i="160"/>
  <c r="A294" i="160"/>
  <c r="A265" i="144"/>
  <c r="C266" i="144"/>
  <c r="A791" i="150"/>
  <c r="C792" i="150"/>
  <c r="A733" i="148"/>
  <c r="C734" i="148"/>
  <c r="A176" i="150"/>
  <c r="C177" i="150"/>
  <c r="C442" i="162"/>
  <c r="A441" i="162"/>
  <c r="C266" i="150"/>
  <c r="A265" i="150"/>
  <c r="C245" i="146"/>
  <c r="A244" i="146"/>
  <c r="C500" i="152"/>
  <c r="A499" i="152"/>
  <c r="C500" i="142"/>
  <c r="A499" i="142"/>
  <c r="A89" i="156"/>
  <c r="C90" i="156"/>
  <c r="C821" i="150"/>
  <c r="A820" i="150"/>
  <c r="C32" i="162"/>
  <c r="A31" i="162"/>
  <c r="A60" i="146"/>
  <c r="C61" i="146"/>
  <c r="C177" i="158"/>
  <c r="A176" i="158"/>
  <c r="A470" i="154"/>
  <c r="C471" i="154"/>
  <c r="C587" i="152"/>
  <c r="A586" i="152"/>
  <c r="C792" i="152"/>
  <c r="A791" i="152"/>
  <c r="C647" i="152"/>
  <c r="A646" i="152"/>
  <c r="C471" i="150"/>
  <c r="A470" i="150"/>
  <c r="C266" i="154"/>
  <c r="A265" i="154"/>
  <c r="A909" i="160"/>
  <c r="C910" i="160"/>
  <c r="A60" i="154"/>
  <c r="C61" i="154"/>
  <c r="C939" i="158"/>
  <c r="C968" i="158"/>
  <c r="B938" i="158"/>
  <c r="A938" i="158"/>
  <c r="C939" i="146"/>
  <c r="C968" i="146"/>
  <c r="B938" i="146"/>
  <c r="A938" i="146"/>
  <c r="C705" i="150"/>
  <c r="A704" i="150"/>
  <c r="A31" i="144"/>
  <c r="C32" i="144"/>
  <c r="A909" i="142"/>
  <c r="C910" i="142"/>
  <c r="A294" i="146"/>
  <c r="C295" i="146"/>
  <c r="A646" i="156"/>
  <c r="C647" i="156"/>
  <c r="C90" i="146"/>
  <c r="A89" i="146"/>
  <c r="C382" i="148"/>
  <c r="A381" i="148"/>
  <c r="C353" i="152"/>
  <c r="A352" i="152"/>
  <c r="A528" i="148"/>
  <c r="C529" i="148"/>
  <c r="C32" i="146"/>
  <c r="A31" i="146"/>
  <c r="A294" i="154"/>
  <c r="C295" i="154"/>
  <c r="A118" i="150"/>
  <c r="C119" i="150"/>
  <c r="C127" i="150"/>
  <c r="A127" i="150" s="1"/>
  <c r="A244" i="156"/>
  <c r="C245" i="156"/>
  <c r="A205" i="148"/>
  <c r="C206" i="148"/>
  <c r="C90" i="129"/>
  <c r="A89" i="129"/>
  <c r="A381" i="144"/>
  <c r="C382" i="144"/>
  <c r="A586" i="144"/>
  <c r="C587" i="144"/>
  <c r="C206" i="162"/>
  <c r="A205" i="162"/>
  <c r="C245" i="148"/>
  <c r="A244" i="148"/>
  <c r="C177" i="152"/>
  <c r="A176" i="152"/>
  <c r="A441" i="142"/>
  <c r="C442" i="142"/>
  <c r="A470" i="142"/>
  <c r="C471" i="142"/>
  <c r="C353" i="150"/>
  <c r="A352" i="150"/>
  <c r="A89" i="142"/>
  <c r="C90" i="142"/>
  <c r="C353" i="162"/>
  <c r="A352" i="162"/>
  <c r="A31" i="148"/>
  <c r="C32" i="148"/>
  <c r="A31" i="158"/>
  <c r="C32" i="158"/>
  <c r="C206" i="142"/>
  <c r="A205" i="142"/>
  <c r="B938" i="160"/>
  <c r="A938" i="160"/>
  <c r="C939" i="160"/>
  <c r="C968" i="160"/>
  <c r="C324" i="154"/>
  <c r="A323" i="154"/>
  <c r="C910" i="150"/>
  <c r="A909" i="150"/>
  <c r="C910" i="158"/>
  <c r="A909" i="158"/>
  <c r="A31" i="154"/>
  <c r="C32" i="154"/>
  <c r="C587" i="154"/>
  <c r="A586" i="154"/>
  <c r="A880" i="160"/>
  <c r="C881" i="160"/>
  <c r="A733" i="156"/>
  <c r="C734" i="156"/>
  <c r="A323" i="152"/>
  <c r="C324" i="152"/>
  <c r="C939" i="154"/>
  <c r="A938" i="154"/>
  <c r="B938" i="154"/>
  <c r="C968" i="154"/>
  <c r="C705" i="160"/>
  <c r="A704" i="160"/>
  <c r="A244" i="160"/>
  <c r="C245" i="160"/>
  <c r="A704" i="156"/>
  <c r="C705" i="156"/>
  <c r="C616" i="152"/>
  <c r="A615" i="152"/>
  <c r="A244" i="142"/>
  <c r="C245" i="142"/>
  <c r="A352" i="160"/>
  <c r="C353" i="160"/>
  <c r="C881" i="146"/>
  <c r="A880" i="146"/>
  <c r="C852" i="156"/>
  <c r="A851" i="156"/>
  <c r="A909" i="146"/>
  <c r="C910" i="146"/>
  <c r="A646" i="162"/>
  <c r="C647" i="162"/>
  <c r="A646" i="154"/>
  <c r="C647" i="154"/>
  <c r="A528" i="154"/>
  <c r="C529" i="154"/>
  <c r="C647" i="158"/>
  <c r="A646" i="158"/>
  <c r="C910" i="154"/>
  <c r="A909" i="154"/>
  <c r="C177" i="144"/>
  <c r="A176" i="144"/>
  <c r="A938" i="162"/>
  <c r="C939" i="162"/>
  <c r="B938" i="162"/>
  <c r="C968" i="162"/>
  <c r="C705" i="162"/>
  <c r="A704" i="162"/>
  <c r="C61" i="152"/>
  <c r="A60" i="152"/>
  <c r="C411" i="162"/>
  <c r="A410" i="162"/>
  <c r="A851" i="129"/>
  <c r="C852" i="129"/>
  <c r="C148" i="144"/>
  <c r="A147" i="144"/>
  <c r="A205" i="146"/>
  <c r="C206" i="146"/>
  <c r="A205" i="158"/>
  <c r="C206" i="158"/>
  <c r="A60" i="156"/>
  <c r="C61" i="156"/>
  <c r="A528" i="160"/>
  <c r="C529" i="160"/>
  <c r="C382" i="160"/>
  <c r="A381" i="160"/>
  <c r="A89" i="148"/>
  <c r="C90" i="148"/>
  <c r="C471" i="160"/>
  <c r="A470" i="160"/>
  <c r="A470" i="152"/>
  <c r="C471" i="152"/>
  <c r="A323" i="144"/>
  <c r="C324" i="144"/>
  <c r="A557" i="160"/>
  <c r="C558" i="160"/>
  <c r="C558" i="129"/>
  <c r="A557" i="129"/>
  <c r="C324" i="156"/>
  <c r="A323" i="156"/>
  <c r="C676" i="156"/>
  <c r="A675" i="156"/>
  <c r="C32" i="129"/>
  <c r="A31" i="129"/>
  <c r="C245" i="158"/>
  <c r="A244" i="158"/>
  <c r="C32" i="150"/>
  <c r="A31" i="150"/>
  <c r="A236" i="150"/>
  <c r="C237" i="150"/>
  <c r="C471" i="129"/>
  <c r="A470" i="129"/>
  <c r="C206" i="160"/>
  <c r="A205" i="160"/>
  <c r="A733" i="129"/>
  <c r="C734" i="129"/>
  <c r="A586" i="162"/>
  <c r="C587" i="162"/>
  <c r="A675" i="144"/>
  <c r="C676" i="144"/>
  <c r="A323" i="146"/>
  <c r="C324" i="146"/>
  <c r="A938" i="142"/>
  <c r="C968" i="142"/>
  <c r="B938" i="142"/>
  <c r="C939" i="142"/>
  <c r="C471" i="146"/>
  <c r="A470" i="146"/>
  <c r="C705" i="144"/>
  <c r="A704" i="144"/>
  <c r="C295" i="144"/>
  <c r="A294" i="144"/>
  <c r="C852" i="160"/>
  <c r="A851" i="160"/>
  <c r="A244" i="144"/>
  <c r="C245" i="144"/>
  <c r="A352" i="129"/>
  <c r="C353" i="129"/>
  <c r="C676" i="162"/>
  <c r="A675" i="162"/>
  <c r="A205" i="154"/>
  <c r="C206" i="154"/>
  <c r="C910" i="162"/>
  <c r="A909" i="162"/>
  <c r="A60" i="150"/>
  <c r="C61" i="150"/>
  <c r="A470" i="156"/>
  <c r="C471" i="156"/>
  <c r="A646" i="160"/>
  <c r="C647" i="160"/>
  <c r="A60" i="162"/>
  <c r="C61" i="162"/>
  <c r="C295" i="156"/>
  <c r="A294" i="156"/>
  <c r="A352" i="156"/>
  <c r="C353" i="156"/>
  <c r="A615" i="144"/>
  <c r="C616" i="144"/>
  <c r="A704" i="158"/>
  <c r="C705" i="158"/>
  <c r="C148" i="142"/>
  <c r="A147" i="142"/>
  <c r="A441" i="152"/>
  <c r="C442" i="152"/>
  <c r="A733" i="144"/>
  <c r="C734" i="144"/>
  <c r="A615" i="129"/>
  <c r="C616" i="129"/>
  <c r="A60" i="142"/>
  <c r="C61" i="142"/>
  <c r="A265" i="158"/>
  <c r="C266" i="158"/>
  <c r="A205" i="150"/>
  <c r="C206" i="150"/>
  <c r="C411" i="152"/>
  <c r="A410" i="152"/>
  <c r="C821" i="148"/>
  <c r="A820" i="148"/>
  <c r="C411" i="148"/>
  <c r="A410" i="148"/>
  <c r="C266" i="146"/>
  <c r="A265" i="146"/>
  <c r="A528" i="158"/>
  <c r="C529" i="158"/>
  <c r="A499" i="154"/>
  <c r="C500" i="154"/>
  <c r="C90" i="154"/>
  <c r="A89" i="154"/>
  <c r="C237" i="158"/>
  <c r="A236" i="158"/>
  <c r="A323" i="150"/>
  <c r="C324" i="150"/>
  <c r="C245" i="129"/>
  <c r="A244" i="129"/>
  <c r="A381" i="150"/>
  <c r="C382" i="150"/>
  <c r="A441" i="156"/>
  <c r="C442" i="156"/>
  <c r="C266" i="129"/>
  <c r="A265" i="129"/>
  <c r="C295" i="162"/>
  <c r="A294" i="162"/>
  <c r="A586" i="160"/>
  <c r="C587" i="160"/>
  <c r="A470" i="158"/>
  <c r="C471" i="158"/>
  <c r="C821" i="146"/>
  <c r="A820" i="146"/>
  <c r="C177" i="162"/>
  <c r="A176" i="162"/>
  <c r="A118" i="142"/>
  <c r="C119" i="142"/>
  <c r="C127" i="142"/>
  <c r="A127" i="142" s="1"/>
  <c r="A820" i="144"/>
  <c r="C821" i="144"/>
  <c r="C881" i="142"/>
  <c r="A880" i="142"/>
  <c r="A880" i="154"/>
  <c r="C881" i="154"/>
  <c r="C616" i="146"/>
  <c r="A615" i="146"/>
  <c r="A60" i="144"/>
  <c r="C61" i="144"/>
  <c r="C237" i="129"/>
  <c r="A236" i="129"/>
  <c r="A733" i="162"/>
  <c r="C734" i="162"/>
  <c r="A323" i="160"/>
  <c r="C324" i="160"/>
  <c r="A381" i="152"/>
  <c r="C382" i="152"/>
  <c r="A147" i="160"/>
  <c r="C148" i="160"/>
  <c r="C763" i="150"/>
  <c r="A762" i="150"/>
  <c r="C237" i="148"/>
  <c r="A236" i="148"/>
  <c r="C587" i="150"/>
  <c r="A586" i="150"/>
  <c r="C792" i="129"/>
  <c r="A791" i="129"/>
  <c r="C968" i="156"/>
  <c r="B938" i="156"/>
  <c r="C939" i="156"/>
  <c r="A938" i="156"/>
  <c r="A323" i="158"/>
  <c r="C324" i="158"/>
  <c r="C442" i="129"/>
  <c r="A441" i="129"/>
  <c r="A265" i="162"/>
  <c r="C266" i="162"/>
  <c r="A646" i="148"/>
  <c r="C647" i="148"/>
  <c r="A265" i="152"/>
  <c r="C266" i="152"/>
  <c r="C411" i="158"/>
  <c r="A410" i="158"/>
  <c r="A205" i="129"/>
  <c r="C206" i="129"/>
  <c r="A704" i="154"/>
  <c r="C705" i="154"/>
  <c r="A265" i="142"/>
  <c r="C266" i="142"/>
  <c r="C442" i="144"/>
  <c r="A441" i="144"/>
  <c r="C587" i="158"/>
  <c r="A586" i="158"/>
  <c r="C119" i="146"/>
  <c r="A118" i="146"/>
  <c r="C127" i="146"/>
  <c r="A127" i="146" s="1"/>
  <c r="C763" i="129"/>
  <c r="A762" i="129"/>
  <c r="A441" i="154"/>
  <c r="C442" i="154"/>
  <c r="C382" i="158"/>
  <c r="A381" i="158"/>
  <c r="A557" i="144"/>
  <c r="C558" i="144"/>
  <c r="C763" i="142"/>
  <c r="A762" i="142"/>
  <c r="A762" i="158"/>
  <c r="C763" i="158"/>
  <c r="A499" i="144"/>
  <c r="C500" i="144"/>
  <c r="C295" i="142"/>
  <c r="A294" i="142"/>
  <c r="A176" i="129"/>
  <c r="C177" i="129"/>
  <c r="C382" i="129"/>
  <c r="A381" i="129"/>
  <c r="C558" i="154"/>
  <c r="A557" i="154"/>
  <c r="A909" i="156"/>
  <c r="C910" i="156"/>
  <c r="A381" i="154"/>
  <c r="C382" i="154"/>
  <c r="A147" i="146"/>
  <c r="C148" i="146"/>
  <c r="A733" i="150"/>
  <c r="C734" i="150"/>
  <c r="C734" i="160"/>
  <c r="A733" i="160"/>
  <c r="A236" i="144"/>
  <c r="C237" i="144"/>
  <c r="A147" i="148"/>
  <c r="C148" i="148"/>
  <c r="C881" i="152"/>
  <c r="A880" i="152"/>
  <c r="C821" i="154"/>
  <c r="A820" i="154"/>
  <c r="A820" i="129"/>
  <c r="C821" i="129"/>
  <c r="C32" i="142"/>
  <c r="A31" i="142"/>
  <c r="A820" i="158"/>
  <c r="C821" i="158"/>
  <c r="A880" i="150"/>
  <c r="C881" i="150"/>
  <c r="A528" i="150"/>
  <c r="C529" i="150"/>
  <c r="A499" i="160"/>
  <c r="C500" i="160"/>
  <c r="A294" i="150"/>
  <c r="C295" i="150"/>
  <c r="C821" i="160"/>
  <c r="A820" i="160"/>
  <c r="A470" i="162"/>
  <c r="C471" i="162"/>
  <c r="C939" i="148"/>
  <c r="A938" i="148"/>
  <c r="C968" i="148"/>
  <c r="B938" i="148"/>
  <c r="A410" i="154"/>
  <c r="C411" i="154"/>
  <c r="C148" i="129"/>
  <c r="A147" i="129"/>
  <c r="A323" i="162"/>
  <c r="C324" i="162"/>
  <c r="A89" i="144"/>
  <c r="C90" i="144"/>
  <c r="C90" i="160"/>
  <c r="A89" i="160"/>
  <c r="C792" i="162"/>
  <c r="A791" i="162"/>
  <c r="A265" i="160"/>
  <c r="C266" i="160"/>
  <c r="C237" i="156"/>
  <c r="A236" i="156"/>
  <c r="A615" i="156"/>
  <c r="C616" i="156"/>
  <c r="A381" i="156"/>
  <c r="C382" i="156"/>
  <c r="A441" i="148"/>
  <c r="C442" i="148"/>
  <c r="C558" i="158"/>
  <c r="A557" i="158"/>
  <c r="A880" i="129"/>
  <c r="C881" i="129"/>
  <c r="C61" i="148"/>
  <c r="A60" i="148"/>
  <c r="A528" i="129"/>
  <c r="C529" i="129"/>
  <c r="C148" i="152"/>
  <c r="A147" i="152"/>
  <c r="C705" i="152"/>
  <c r="A704" i="152"/>
  <c r="C471" i="144"/>
  <c r="A470" i="144"/>
  <c r="C177" i="160"/>
  <c r="A176" i="160"/>
  <c r="A557" i="152"/>
  <c r="C558" i="152"/>
  <c r="C295" i="158"/>
  <c r="A294" i="158"/>
  <c r="A733" i="146"/>
  <c r="C734" i="146"/>
  <c r="A881" i="129" l="1"/>
  <c r="C882" i="129"/>
  <c r="A852" i="160"/>
  <c r="C853" i="160"/>
  <c r="A177" i="129"/>
  <c r="C178" i="129"/>
  <c r="A821" i="158"/>
  <c r="C822" i="158"/>
  <c r="C735" i="150"/>
  <c r="A734" i="150"/>
  <c r="C501" i="144"/>
  <c r="A500" i="144"/>
  <c r="C120" i="146"/>
  <c r="A119" i="146"/>
  <c r="A237" i="148"/>
  <c r="C238" i="148"/>
  <c r="A616" i="146"/>
  <c r="C617" i="146"/>
  <c r="A587" i="160"/>
  <c r="C588" i="160"/>
  <c r="C267" i="158"/>
  <c r="A266" i="158"/>
  <c r="A353" i="156"/>
  <c r="C354" i="156"/>
  <c r="C969" i="142"/>
  <c r="B968" i="142"/>
  <c r="A968" i="142"/>
  <c r="C472" i="152"/>
  <c r="A471" i="152"/>
  <c r="C354" i="160"/>
  <c r="A353" i="160"/>
  <c r="C325" i="152"/>
  <c r="A324" i="152"/>
  <c r="A968" i="160"/>
  <c r="B968" i="160"/>
  <c r="C969" i="160"/>
  <c r="A471" i="142"/>
  <c r="C472" i="142"/>
  <c r="C207" i="148"/>
  <c r="A206" i="148"/>
  <c r="C383" i="148"/>
  <c r="A382" i="148"/>
  <c r="C940" i="146"/>
  <c r="A939" i="146"/>
  <c r="C793" i="152"/>
  <c r="A792" i="152"/>
  <c r="A500" i="142"/>
  <c r="C501" i="142"/>
  <c r="C412" i="129"/>
  <c r="A411" i="129"/>
  <c r="A616" i="142"/>
  <c r="C617" i="142"/>
  <c r="A852" i="144"/>
  <c r="C853" i="144"/>
  <c r="C120" i="144"/>
  <c r="A119" i="144"/>
  <c r="C62" i="160"/>
  <c r="A61" i="160"/>
  <c r="A61" i="129"/>
  <c r="C62" i="129"/>
  <c r="C559" i="146"/>
  <c r="A558" i="146"/>
  <c r="C822" i="154"/>
  <c r="A821" i="154"/>
  <c r="A177" i="160"/>
  <c r="C178" i="160"/>
  <c r="C238" i="129"/>
  <c r="A237" i="129"/>
  <c r="A148" i="152"/>
  <c r="C149" i="152"/>
  <c r="A237" i="156"/>
  <c r="C238" i="156"/>
  <c r="B968" i="148"/>
  <c r="C969" i="148"/>
  <c r="A968" i="148"/>
  <c r="C267" i="162"/>
  <c r="A266" i="162"/>
  <c r="A881" i="154"/>
  <c r="C882" i="154"/>
  <c r="A90" i="154"/>
  <c r="C91" i="154"/>
  <c r="C677" i="162"/>
  <c r="A676" i="162"/>
  <c r="A32" i="150"/>
  <c r="C33" i="150"/>
  <c r="A148" i="144"/>
  <c r="C149" i="144"/>
  <c r="A910" i="154"/>
  <c r="C911" i="154"/>
  <c r="A939" i="160"/>
  <c r="C940" i="160"/>
  <c r="C246" i="152"/>
  <c r="A245" i="152"/>
  <c r="C530" i="144"/>
  <c r="A529" i="144"/>
  <c r="C735" i="158"/>
  <c r="A734" i="158"/>
  <c r="C793" i="154"/>
  <c r="A792" i="154"/>
  <c r="C588" i="148"/>
  <c r="A587" i="148"/>
  <c r="C648" i="142"/>
  <c r="A647" i="142"/>
  <c r="A587" i="146"/>
  <c r="C588" i="146"/>
  <c r="C33" i="160"/>
  <c r="A32" i="160"/>
  <c r="C412" i="144"/>
  <c r="A411" i="144"/>
  <c r="C238" i="142"/>
  <c r="A237" i="142"/>
  <c r="C764" i="146"/>
  <c r="A763" i="146"/>
  <c r="C207" i="152"/>
  <c r="A206" i="152"/>
  <c r="C443" i="148"/>
  <c r="A442" i="148"/>
  <c r="A529" i="129"/>
  <c r="C530" i="129"/>
  <c r="A266" i="160"/>
  <c r="C267" i="160"/>
  <c r="A148" i="146"/>
  <c r="C149" i="146"/>
  <c r="C764" i="158"/>
  <c r="A763" i="158"/>
  <c r="C588" i="158"/>
  <c r="A587" i="158"/>
  <c r="A763" i="150"/>
  <c r="C764" i="150"/>
  <c r="A500" i="154"/>
  <c r="C501" i="154"/>
  <c r="C62" i="142"/>
  <c r="A61" i="142"/>
  <c r="C354" i="129"/>
  <c r="A353" i="129"/>
  <c r="A324" i="146"/>
  <c r="C325" i="146"/>
  <c r="C853" i="129"/>
  <c r="A852" i="129"/>
  <c r="C246" i="142"/>
  <c r="A245" i="142"/>
  <c r="C735" i="156"/>
  <c r="A734" i="156"/>
  <c r="A442" i="142"/>
  <c r="C443" i="142"/>
  <c r="C246" i="156"/>
  <c r="A245" i="156"/>
  <c r="C91" i="146"/>
  <c r="A90" i="146"/>
  <c r="C588" i="152"/>
  <c r="A587" i="152"/>
  <c r="C501" i="152"/>
  <c r="A500" i="152"/>
  <c r="A295" i="160"/>
  <c r="C296" i="160"/>
  <c r="A852" i="158"/>
  <c r="C853" i="158"/>
  <c r="A616" i="158"/>
  <c r="C617" i="158"/>
  <c r="A295" i="152"/>
  <c r="C296" i="152"/>
  <c r="C882" i="148"/>
  <c r="A881" i="148"/>
  <c r="A353" i="146"/>
  <c r="C354" i="146"/>
  <c r="A529" i="142"/>
  <c r="C530" i="142"/>
  <c r="A266" i="148"/>
  <c r="C267" i="148"/>
  <c r="C940" i="148"/>
  <c r="A939" i="148"/>
  <c r="A32" i="142"/>
  <c r="C33" i="142"/>
  <c r="A148" i="160"/>
  <c r="C149" i="160"/>
  <c r="A295" i="162"/>
  <c r="C296" i="162"/>
  <c r="A295" i="156"/>
  <c r="C296" i="156"/>
  <c r="A245" i="158"/>
  <c r="C246" i="158"/>
  <c r="A471" i="160"/>
  <c r="C472" i="160"/>
  <c r="C648" i="158"/>
  <c r="A647" i="158"/>
  <c r="A647" i="156"/>
  <c r="C648" i="156"/>
  <c r="B968" i="158"/>
  <c r="A968" i="158"/>
  <c r="C969" i="158"/>
  <c r="A471" i="154"/>
  <c r="C472" i="154"/>
  <c r="A558" i="148"/>
  <c r="C559" i="148"/>
  <c r="A968" i="144"/>
  <c r="C969" i="144"/>
  <c r="B968" i="144"/>
  <c r="C793" i="142"/>
  <c r="A792" i="142"/>
  <c r="A177" i="156"/>
  <c r="C178" i="156"/>
  <c r="C793" i="146"/>
  <c r="A792" i="146"/>
  <c r="A529" i="162"/>
  <c r="C530" i="162"/>
  <c r="C853" i="146"/>
  <c r="A852" i="146"/>
  <c r="C617" i="162"/>
  <c r="A616" i="162"/>
  <c r="C443" i="158"/>
  <c r="A442" i="158"/>
  <c r="A353" i="158"/>
  <c r="C354" i="158"/>
  <c r="A676" i="160"/>
  <c r="C677" i="160"/>
  <c r="A119" i="156"/>
  <c r="C120" i="156"/>
  <c r="C120" i="158"/>
  <c r="A119" i="158"/>
  <c r="A529" i="158"/>
  <c r="C530" i="158"/>
  <c r="C617" i="129"/>
  <c r="A616" i="129"/>
  <c r="C62" i="162"/>
  <c r="A61" i="162"/>
  <c r="A245" i="144"/>
  <c r="C246" i="144"/>
  <c r="C677" i="144"/>
  <c r="A676" i="144"/>
  <c r="A90" i="148"/>
  <c r="C91" i="148"/>
  <c r="C530" i="154"/>
  <c r="A529" i="154"/>
  <c r="A881" i="160"/>
  <c r="C882" i="160"/>
  <c r="C940" i="158"/>
  <c r="A939" i="158"/>
  <c r="A245" i="146"/>
  <c r="C246" i="146"/>
  <c r="C853" i="148"/>
  <c r="A852" i="148"/>
  <c r="A939" i="144"/>
  <c r="C940" i="144"/>
  <c r="C617" i="160"/>
  <c r="A616" i="160"/>
  <c r="A705" i="129"/>
  <c r="C706" i="129"/>
  <c r="C33" i="156"/>
  <c r="A32" i="156"/>
  <c r="A910" i="152"/>
  <c r="C911" i="152"/>
  <c r="C383" i="146"/>
  <c r="A382" i="146"/>
  <c r="A442" i="144"/>
  <c r="C443" i="144"/>
  <c r="A792" i="162"/>
  <c r="C793" i="162"/>
  <c r="C764" i="142"/>
  <c r="A763" i="142"/>
  <c r="A266" i="142"/>
  <c r="C267" i="142"/>
  <c r="C325" i="158"/>
  <c r="A324" i="158"/>
  <c r="C383" i="152"/>
  <c r="A382" i="152"/>
  <c r="A821" i="144"/>
  <c r="C822" i="144"/>
  <c r="A266" i="129"/>
  <c r="C267" i="129"/>
  <c r="C33" i="129"/>
  <c r="A32" i="129"/>
  <c r="C412" i="162"/>
  <c r="A411" i="162"/>
  <c r="C617" i="152"/>
  <c r="A616" i="152"/>
  <c r="C207" i="142"/>
  <c r="A206" i="142"/>
  <c r="C178" i="152"/>
  <c r="A177" i="152"/>
  <c r="C120" i="150"/>
  <c r="A119" i="150"/>
  <c r="A295" i="146"/>
  <c r="C296" i="146"/>
  <c r="A61" i="154"/>
  <c r="C62" i="154"/>
  <c r="C238" i="146"/>
  <c r="A237" i="146"/>
  <c r="A939" i="150"/>
  <c r="C940" i="150"/>
  <c r="A763" i="152"/>
  <c r="C764" i="152"/>
  <c r="C735" i="142"/>
  <c r="A734" i="142"/>
  <c r="C559" i="150"/>
  <c r="A558" i="150"/>
  <c r="A206" i="156"/>
  <c r="C207" i="156"/>
  <c r="A587" i="129"/>
  <c r="C588" i="129"/>
  <c r="A119" i="160"/>
  <c r="C120" i="160"/>
  <c r="A411" i="156"/>
  <c r="C412" i="156"/>
  <c r="A471" i="148"/>
  <c r="C472" i="148"/>
  <c r="A792" i="148"/>
  <c r="C793" i="148"/>
  <c r="A852" i="152"/>
  <c r="C853" i="152"/>
  <c r="A500" i="148"/>
  <c r="C501" i="148"/>
  <c r="A442" i="156"/>
  <c r="C443" i="156"/>
  <c r="A734" i="144"/>
  <c r="C735" i="144"/>
  <c r="A647" i="160"/>
  <c r="C648" i="160"/>
  <c r="A587" i="162"/>
  <c r="C588" i="162"/>
  <c r="C648" i="154"/>
  <c r="A647" i="154"/>
  <c r="C706" i="156"/>
  <c r="A705" i="156"/>
  <c r="A32" i="158"/>
  <c r="C33" i="158"/>
  <c r="A177" i="158"/>
  <c r="C178" i="158"/>
  <c r="A266" i="150"/>
  <c r="C267" i="150"/>
  <c r="A647" i="129"/>
  <c r="C648" i="129"/>
  <c r="A647" i="150"/>
  <c r="C648" i="150"/>
  <c r="C822" i="152"/>
  <c r="A821" i="152"/>
  <c r="A119" i="152"/>
  <c r="C120" i="152"/>
  <c r="C33" i="152"/>
  <c r="A32" i="152"/>
  <c r="A148" i="158"/>
  <c r="C149" i="158"/>
  <c r="C735" i="152"/>
  <c r="A734" i="152"/>
  <c r="C91" i="158"/>
  <c r="A90" i="158"/>
  <c r="A237" i="160"/>
  <c r="C238" i="160"/>
  <c r="A676" i="129"/>
  <c r="C677" i="129"/>
  <c r="A821" i="129"/>
  <c r="C822" i="129"/>
  <c r="C882" i="142"/>
  <c r="A881" i="142"/>
  <c r="A910" i="156"/>
  <c r="C911" i="156"/>
  <c r="C91" i="160"/>
  <c r="A90" i="160"/>
  <c r="C325" i="160"/>
  <c r="A324" i="160"/>
  <c r="C677" i="156"/>
  <c r="A676" i="156"/>
  <c r="A382" i="160"/>
  <c r="C383" i="160"/>
  <c r="C62" i="152"/>
  <c r="A61" i="152"/>
  <c r="A587" i="154"/>
  <c r="C588" i="154"/>
  <c r="C246" i="148"/>
  <c r="A245" i="148"/>
  <c r="A295" i="154"/>
  <c r="C296" i="154"/>
  <c r="A910" i="142"/>
  <c r="C911" i="142"/>
  <c r="A910" i="160"/>
  <c r="C911" i="160"/>
  <c r="C62" i="146"/>
  <c r="A61" i="146"/>
  <c r="A237" i="152"/>
  <c r="C238" i="152"/>
  <c r="B968" i="150"/>
  <c r="C969" i="150"/>
  <c r="A968" i="150"/>
  <c r="A324" i="148"/>
  <c r="C325" i="148"/>
  <c r="C735" i="154"/>
  <c r="A734" i="154"/>
  <c r="C325" i="142"/>
  <c r="A324" i="142"/>
  <c r="A148" i="154"/>
  <c r="C149" i="154"/>
  <c r="C178" i="148"/>
  <c r="A177" i="148"/>
  <c r="A792" i="156"/>
  <c r="C793" i="156"/>
  <c r="C501" i="162"/>
  <c r="A500" i="162"/>
  <c r="C530" i="146"/>
  <c r="A529" i="146"/>
  <c r="C559" i="152"/>
  <c r="A558" i="152"/>
  <c r="C296" i="150"/>
  <c r="A295" i="150"/>
  <c r="A442" i="152"/>
  <c r="C443" i="152"/>
  <c r="A471" i="156"/>
  <c r="C472" i="156"/>
  <c r="C735" i="129"/>
  <c r="A734" i="129"/>
  <c r="C530" i="160"/>
  <c r="A529" i="160"/>
  <c r="A647" i="162"/>
  <c r="C648" i="162"/>
  <c r="C246" i="160"/>
  <c r="A245" i="160"/>
  <c r="C33" i="154"/>
  <c r="A32" i="154"/>
  <c r="C33" i="148"/>
  <c r="A32" i="148"/>
  <c r="C443" i="162"/>
  <c r="A442" i="162"/>
  <c r="C764" i="160"/>
  <c r="A763" i="160"/>
  <c r="A616" i="148"/>
  <c r="C617" i="148"/>
  <c r="C911" i="144"/>
  <c r="A910" i="144"/>
  <c r="C822" i="162"/>
  <c r="A821" i="162"/>
  <c r="C246" i="150"/>
  <c r="A245" i="150"/>
  <c r="A237" i="162"/>
  <c r="C238" i="162"/>
  <c r="C559" i="156"/>
  <c r="A558" i="156"/>
  <c r="A968" i="152"/>
  <c r="C969" i="152"/>
  <c r="B968" i="152"/>
  <c r="A763" i="148"/>
  <c r="C764" i="148"/>
  <c r="C764" i="154"/>
  <c r="A763" i="154"/>
  <c r="A676" i="158"/>
  <c r="C677" i="158"/>
  <c r="C91" i="144"/>
  <c r="A90" i="144"/>
  <c r="C940" i="156"/>
  <c r="A939" i="156"/>
  <c r="A119" i="142"/>
  <c r="C120" i="142"/>
  <c r="C383" i="150"/>
  <c r="A382" i="150"/>
  <c r="A558" i="158"/>
  <c r="C559" i="158"/>
  <c r="A881" i="152"/>
  <c r="C882" i="152"/>
  <c r="C559" i="154"/>
  <c r="A558" i="154"/>
  <c r="C383" i="158"/>
  <c r="A382" i="158"/>
  <c r="C207" i="129"/>
  <c r="A206" i="129"/>
  <c r="C735" i="162"/>
  <c r="A734" i="162"/>
  <c r="C412" i="148"/>
  <c r="A411" i="148"/>
  <c r="C296" i="144"/>
  <c r="A295" i="144"/>
  <c r="C325" i="156"/>
  <c r="A324" i="156"/>
  <c r="A705" i="162"/>
  <c r="C706" i="162"/>
  <c r="A206" i="162"/>
  <c r="C207" i="162"/>
  <c r="C33" i="144"/>
  <c r="A32" i="144"/>
  <c r="A177" i="150"/>
  <c r="C178" i="150"/>
  <c r="A442" i="150"/>
  <c r="C443" i="150"/>
  <c r="C677" i="142"/>
  <c r="A676" i="142"/>
  <c r="C706" i="146"/>
  <c r="A705" i="146"/>
  <c r="C648" i="146"/>
  <c r="A647" i="146"/>
  <c r="C62" i="158"/>
  <c r="A61" i="158"/>
  <c r="C296" i="129"/>
  <c r="A295" i="129"/>
  <c r="A90" i="162"/>
  <c r="C91" i="162"/>
  <c r="C354" i="154"/>
  <c r="A353" i="154"/>
  <c r="A792" i="160"/>
  <c r="C793" i="160"/>
  <c r="C412" i="160"/>
  <c r="A411" i="160"/>
  <c r="A411" i="150"/>
  <c r="C412" i="150"/>
  <c r="C882" i="144"/>
  <c r="A881" i="144"/>
  <c r="A90" i="152"/>
  <c r="C91" i="152"/>
  <c r="C354" i="142"/>
  <c r="A353" i="142"/>
  <c r="A881" i="156"/>
  <c r="C882" i="156"/>
  <c r="C238" i="154"/>
  <c r="A237" i="154"/>
  <c r="C911" i="148"/>
  <c r="A910" i="148"/>
  <c r="C735" i="146"/>
  <c r="A734" i="146"/>
  <c r="C706" i="154"/>
  <c r="A705" i="154"/>
  <c r="C325" i="162"/>
  <c r="A324" i="162"/>
  <c r="C501" i="160"/>
  <c r="A500" i="160"/>
  <c r="A148" i="148"/>
  <c r="C149" i="148"/>
  <c r="C443" i="154"/>
  <c r="A442" i="154"/>
  <c r="B968" i="156"/>
  <c r="C969" i="156"/>
  <c r="A968" i="156"/>
  <c r="A61" i="150"/>
  <c r="C62" i="150"/>
  <c r="A61" i="156"/>
  <c r="C62" i="156"/>
  <c r="B968" i="162"/>
  <c r="C969" i="162"/>
  <c r="A968" i="162"/>
  <c r="C911" i="146"/>
  <c r="A910" i="146"/>
  <c r="A587" i="144"/>
  <c r="C588" i="144"/>
  <c r="A32" i="146"/>
  <c r="C33" i="146"/>
  <c r="A266" i="154"/>
  <c r="C267" i="154"/>
  <c r="A32" i="162"/>
  <c r="C33" i="162"/>
  <c r="A821" i="156"/>
  <c r="C822" i="156"/>
  <c r="C940" i="152"/>
  <c r="A939" i="152"/>
  <c r="C443" i="146"/>
  <c r="A442" i="146"/>
  <c r="C853" i="154"/>
  <c r="A852" i="154"/>
  <c r="A295" i="158"/>
  <c r="C296" i="158"/>
  <c r="A177" i="162"/>
  <c r="C178" i="162"/>
  <c r="C246" i="129"/>
  <c r="A245" i="129"/>
  <c r="C822" i="148"/>
  <c r="A821" i="148"/>
  <c r="A148" i="142"/>
  <c r="C149" i="142"/>
  <c r="A705" i="144"/>
  <c r="C706" i="144"/>
  <c r="A206" i="160"/>
  <c r="C207" i="160"/>
  <c r="C559" i="129"/>
  <c r="A558" i="129"/>
  <c r="A705" i="160"/>
  <c r="C706" i="160"/>
  <c r="C911" i="158"/>
  <c r="A910" i="158"/>
  <c r="C354" i="162"/>
  <c r="A353" i="162"/>
  <c r="A529" i="148"/>
  <c r="C530" i="148"/>
  <c r="C735" i="148"/>
  <c r="A734" i="148"/>
  <c r="A792" i="158"/>
  <c r="C793" i="158"/>
  <c r="C120" i="129"/>
  <c r="A119" i="129"/>
  <c r="C853" i="150"/>
  <c r="A852" i="150"/>
  <c r="C530" i="152"/>
  <c r="A529" i="152"/>
  <c r="C677" i="152"/>
  <c r="A676" i="152"/>
  <c r="C648" i="144"/>
  <c r="A647" i="144"/>
  <c r="C501" i="156"/>
  <c r="A500" i="156"/>
  <c r="A148" i="162"/>
  <c r="C149" i="162"/>
  <c r="A148" i="156"/>
  <c r="C149" i="156"/>
  <c r="A324" i="129"/>
  <c r="C325" i="129"/>
  <c r="A558" i="144"/>
  <c r="C559" i="144"/>
  <c r="C267" i="146"/>
  <c r="A266" i="146"/>
  <c r="C706" i="158"/>
  <c r="A705" i="158"/>
  <c r="A558" i="160"/>
  <c r="C559" i="160"/>
  <c r="C207" i="158"/>
  <c r="A206" i="158"/>
  <c r="A939" i="162"/>
  <c r="C940" i="162"/>
  <c r="C969" i="154"/>
  <c r="B968" i="154"/>
  <c r="A968" i="154"/>
  <c r="C91" i="142"/>
  <c r="A90" i="142"/>
  <c r="C383" i="144"/>
  <c r="A382" i="144"/>
  <c r="A705" i="150"/>
  <c r="C706" i="150"/>
  <c r="C472" i="150"/>
  <c r="A471" i="150"/>
  <c r="C822" i="150"/>
  <c r="A821" i="150"/>
  <c r="A558" i="142"/>
  <c r="C559" i="142"/>
  <c r="C617" i="154"/>
  <c r="A616" i="154"/>
  <c r="C588" i="142"/>
  <c r="A587" i="142"/>
  <c r="C911" i="129"/>
  <c r="A910" i="129"/>
  <c r="A177" i="146"/>
  <c r="C178" i="146"/>
  <c r="C822" i="142"/>
  <c r="A821" i="142"/>
  <c r="C383" i="142"/>
  <c r="A382" i="142"/>
  <c r="A676" i="148"/>
  <c r="C677" i="148"/>
  <c r="C120" i="154"/>
  <c r="A119" i="154"/>
  <c r="A206" i="144"/>
  <c r="C207" i="144"/>
  <c r="C559" i="162"/>
  <c r="A558" i="162"/>
  <c r="C853" i="162"/>
  <c r="A852" i="162"/>
  <c r="C120" i="162"/>
  <c r="A119" i="162"/>
  <c r="A61" i="148"/>
  <c r="C62" i="148"/>
  <c r="A382" i="129"/>
  <c r="C383" i="129"/>
  <c r="C383" i="156"/>
  <c r="A382" i="156"/>
  <c r="A529" i="150"/>
  <c r="C530" i="150"/>
  <c r="A763" i="129"/>
  <c r="C764" i="129"/>
  <c r="A266" i="152"/>
  <c r="C267" i="152"/>
  <c r="A61" i="144"/>
  <c r="C62" i="144"/>
  <c r="A821" i="146"/>
  <c r="C822" i="146"/>
  <c r="A411" i="152"/>
  <c r="C412" i="152"/>
  <c r="A910" i="162"/>
  <c r="C911" i="162"/>
  <c r="A471" i="146"/>
  <c r="C472" i="146"/>
  <c r="C472" i="129"/>
  <c r="A471" i="129"/>
  <c r="A852" i="156"/>
  <c r="C853" i="156"/>
  <c r="A910" i="150"/>
  <c r="C911" i="150"/>
  <c r="C91" i="156"/>
  <c r="A90" i="156"/>
  <c r="A792" i="150"/>
  <c r="C793" i="150"/>
  <c r="A90" i="150"/>
  <c r="C91" i="150"/>
  <c r="A587" i="156"/>
  <c r="C588" i="156"/>
  <c r="C706" i="148"/>
  <c r="A705" i="148"/>
  <c r="C793" i="144"/>
  <c r="A792" i="144"/>
  <c r="A529" i="156"/>
  <c r="C530" i="156"/>
  <c r="C501" i="146"/>
  <c r="A500" i="146"/>
  <c r="A177" i="142"/>
  <c r="C178" i="142"/>
  <c r="A177" i="154"/>
  <c r="C178" i="154"/>
  <c r="C267" i="156"/>
  <c r="A266" i="156"/>
  <c r="A382" i="162"/>
  <c r="C383" i="162"/>
  <c r="A353" i="144"/>
  <c r="C354" i="144"/>
  <c r="B968" i="129"/>
  <c r="A968" i="129"/>
  <c r="C969" i="129"/>
  <c r="C246" i="162"/>
  <c r="A245" i="162"/>
  <c r="A471" i="162"/>
  <c r="C472" i="162"/>
  <c r="A382" i="154"/>
  <c r="C383" i="154"/>
  <c r="A442" i="129"/>
  <c r="C443" i="129"/>
  <c r="C822" i="160"/>
  <c r="A821" i="160"/>
  <c r="A237" i="144"/>
  <c r="C238" i="144"/>
  <c r="A792" i="129"/>
  <c r="C793" i="129"/>
  <c r="C325" i="150"/>
  <c r="A324" i="150"/>
  <c r="C617" i="156"/>
  <c r="A616" i="156"/>
  <c r="C617" i="144"/>
  <c r="A616" i="144"/>
  <c r="C207" i="154"/>
  <c r="A206" i="154"/>
  <c r="C238" i="150"/>
  <c r="A237" i="150"/>
  <c r="A324" i="144"/>
  <c r="C325" i="144"/>
  <c r="A206" i="146"/>
  <c r="C207" i="146"/>
  <c r="C354" i="152"/>
  <c r="A353" i="152"/>
  <c r="C648" i="152"/>
  <c r="A647" i="152"/>
  <c r="A763" i="162"/>
  <c r="C764" i="162"/>
  <c r="A500" i="158"/>
  <c r="C501" i="158"/>
  <c r="C149" i="150"/>
  <c r="A148" i="150"/>
  <c r="A616" i="150"/>
  <c r="C617" i="150"/>
  <c r="A676" i="146"/>
  <c r="C677" i="146"/>
  <c r="C354" i="148"/>
  <c r="A353" i="148"/>
  <c r="A852" i="142"/>
  <c r="C853" i="142"/>
  <c r="C940" i="129"/>
  <c r="A939" i="129"/>
  <c r="C443" i="160"/>
  <c r="A442" i="160"/>
  <c r="C882" i="158"/>
  <c r="A881" i="158"/>
  <c r="C412" i="158"/>
  <c r="A411" i="158"/>
  <c r="C472" i="144"/>
  <c r="A471" i="144"/>
  <c r="A148" i="129"/>
  <c r="C149" i="129"/>
  <c r="C412" i="154"/>
  <c r="A411" i="154"/>
  <c r="A881" i="150"/>
  <c r="C882" i="150"/>
  <c r="A587" i="150"/>
  <c r="C588" i="150"/>
  <c r="C472" i="158"/>
  <c r="A471" i="158"/>
  <c r="C207" i="150"/>
  <c r="A206" i="150"/>
  <c r="A939" i="142"/>
  <c r="C940" i="142"/>
  <c r="A705" i="152"/>
  <c r="C706" i="152"/>
  <c r="A734" i="160"/>
  <c r="C735" i="160"/>
  <c r="A295" i="142"/>
  <c r="C296" i="142"/>
  <c r="A647" i="148"/>
  <c r="C648" i="148"/>
  <c r="A237" i="158"/>
  <c r="C238" i="158"/>
  <c r="C178" i="144"/>
  <c r="A177" i="144"/>
  <c r="A881" i="146"/>
  <c r="C882" i="146"/>
  <c r="C940" i="154"/>
  <c r="A939" i="154"/>
  <c r="C325" i="154"/>
  <c r="A324" i="154"/>
  <c r="A353" i="150"/>
  <c r="C354" i="150"/>
  <c r="C91" i="129"/>
  <c r="A90" i="129"/>
  <c r="C969" i="146"/>
  <c r="A968" i="146"/>
  <c r="B968" i="146"/>
  <c r="A266" i="144"/>
  <c r="C267" i="144"/>
  <c r="A411" i="146"/>
  <c r="C412" i="146"/>
  <c r="C120" i="148"/>
  <c r="A119" i="148"/>
  <c r="A705" i="142"/>
  <c r="C706" i="142"/>
  <c r="A411" i="142"/>
  <c r="C412" i="142"/>
  <c r="A295" i="148"/>
  <c r="C296" i="148"/>
  <c r="C882" i="162"/>
  <c r="A881" i="162"/>
  <c r="A245" i="154"/>
  <c r="C246" i="154"/>
  <c r="C677" i="150"/>
  <c r="A676" i="150"/>
  <c r="A500" i="129"/>
  <c r="C501" i="129"/>
  <c r="C677" i="154"/>
  <c r="A676" i="154"/>
  <c r="C764" i="156"/>
  <c r="A763" i="156"/>
  <c r="A763" i="144"/>
  <c r="C764" i="144"/>
  <c r="A500" i="150"/>
  <c r="C501" i="150"/>
  <c r="A383" i="154" l="1"/>
  <c r="C384" i="154"/>
  <c r="C678" i="154"/>
  <c r="A677" i="154"/>
  <c r="C247" i="154"/>
  <c r="A247" i="154" s="1"/>
  <c r="A246" i="154"/>
  <c r="C941" i="129"/>
  <c r="A940" i="129"/>
  <c r="A530" i="150"/>
  <c r="C531" i="150"/>
  <c r="C560" i="142"/>
  <c r="A559" i="142"/>
  <c r="C63" i="150"/>
  <c r="A62" i="150"/>
  <c r="C413" i="160"/>
  <c r="A412" i="160"/>
  <c r="A677" i="142"/>
  <c r="C678" i="142"/>
  <c r="C413" i="148"/>
  <c r="A412" i="148"/>
  <c r="A238" i="162"/>
  <c r="C239" i="162"/>
  <c r="C326" i="148"/>
  <c r="A325" i="148"/>
  <c r="A246" i="148"/>
  <c r="C247" i="148"/>
  <c r="A247" i="148" s="1"/>
  <c r="C883" i="142"/>
  <c r="A882" i="142"/>
  <c r="A648" i="154"/>
  <c r="C649" i="154"/>
  <c r="C413" i="162"/>
  <c r="A412" i="162"/>
  <c r="C854" i="148"/>
  <c r="A853" i="148"/>
  <c r="A62" i="162"/>
  <c r="C63" i="162"/>
  <c r="A617" i="162"/>
  <c r="C618" i="162"/>
  <c r="A472" i="154"/>
  <c r="C473" i="154"/>
  <c r="A764" i="146"/>
  <c r="C765" i="146"/>
  <c r="A735" i="158"/>
  <c r="C736" i="158"/>
  <c r="A501" i="142"/>
  <c r="C502" i="142"/>
  <c r="A325" i="152"/>
  <c r="C326" i="152"/>
  <c r="A238" i="148"/>
  <c r="C239" i="148"/>
  <c r="C649" i="152"/>
  <c r="A648" i="152"/>
  <c r="A325" i="150"/>
  <c r="C326" i="150"/>
  <c r="A735" i="148"/>
  <c r="C736" i="148"/>
  <c r="A735" i="146"/>
  <c r="C736" i="146"/>
  <c r="A648" i="148"/>
  <c r="C649" i="148"/>
  <c r="A882" i="150"/>
  <c r="C883" i="150"/>
  <c r="A853" i="142"/>
  <c r="C854" i="142"/>
  <c r="A793" i="129"/>
  <c r="C794" i="129"/>
  <c r="C794" i="144"/>
  <c r="A793" i="144"/>
  <c r="A472" i="129"/>
  <c r="C473" i="129"/>
  <c r="A120" i="154"/>
  <c r="C121" i="154"/>
  <c r="C531" i="148"/>
  <c r="A530" i="148"/>
  <c r="A33" i="162"/>
  <c r="C34" i="162"/>
  <c r="C794" i="160"/>
  <c r="A793" i="160"/>
  <c r="C444" i="150"/>
  <c r="A443" i="150"/>
  <c r="C34" i="154"/>
  <c r="A33" i="154"/>
  <c r="A559" i="152"/>
  <c r="C560" i="152"/>
  <c r="A588" i="154"/>
  <c r="C589" i="154"/>
  <c r="C823" i="129"/>
  <c r="A822" i="129"/>
  <c r="A588" i="162"/>
  <c r="C589" i="162"/>
  <c r="A412" i="156"/>
  <c r="C413" i="156"/>
  <c r="C444" i="144"/>
  <c r="A443" i="144"/>
  <c r="C247" i="146"/>
  <c r="A247" i="146" s="1"/>
  <c r="A246" i="146"/>
  <c r="A149" i="160"/>
  <c r="C150" i="160"/>
  <c r="C618" i="158"/>
  <c r="A617" i="158"/>
  <c r="C883" i="154"/>
  <c r="A882" i="154"/>
  <c r="C823" i="154"/>
  <c r="A822" i="154"/>
  <c r="A677" i="148"/>
  <c r="C678" i="148"/>
  <c r="C208" i="158"/>
  <c r="A207" i="158"/>
  <c r="C502" i="156"/>
  <c r="A501" i="156"/>
  <c r="C823" i="148"/>
  <c r="A822" i="148"/>
  <c r="C912" i="148"/>
  <c r="A911" i="148"/>
  <c r="C736" i="162"/>
  <c r="A735" i="162"/>
  <c r="A940" i="156"/>
  <c r="C941" i="156"/>
  <c r="C823" i="152"/>
  <c r="A822" i="152"/>
  <c r="C239" i="146"/>
  <c r="A238" i="146"/>
  <c r="A33" i="129"/>
  <c r="C34" i="129"/>
  <c r="A617" i="129"/>
  <c r="C618" i="129"/>
  <c r="C854" i="146"/>
  <c r="A853" i="146"/>
  <c r="A969" i="158"/>
  <c r="C970" i="158"/>
  <c r="A735" i="156"/>
  <c r="C736" i="156"/>
  <c r="A588" i="158"/>
  <c r="C589" i="158"/>
  <c r="A238" i="142"/>
  <c r="C239" i="142"/>
  <c r="A530" i="144"/>
  <c r="C531" i="144"/>
  <c r="C355" i="160"/>
  <c r="A354" i="160"/>
  <c r="A296" i="142"/>
  <c r="C297" i="142"/>
  <c r="A822" i="150"/>
  <c r="C823" i="150"/>
  <c r="A559" i="160"/>
  <c r="C560" i="160"/>
  <c r="A267" i="154"/>
  <c r="C268" i="154"/>
  <c r="A969" i="156"/>
  <c r="C970" i="156"/>
  <c r="C179" i="150"/>
  <c r="A178" i="150"/>
  <c r="A246" i="150"/>
  <c r="C247" i="150"/>
  <c r="A247" i="150" s="1"/>
  <c r="A246" i="160"/>
  <c r="C247" i="160"/>
  <c r="A247" i="160" s="1"/>
  <c r="A530" i="146"/>
  <c r="C531" i="146"/>
  <c r="C970" i="150"/>
  <c r="A969" i="150"/>
  <c r="A677" i="129"/>
  <c r="C678" i="129"/>
  <c r="C649" i="150"/>
  <c r="A648" i="150"/>
  <c r="A648" i="160"/>
  <c r="C649" i="160"/>
  <c r="C121" i="160"/>
  <c r="A120" i="160"/>
  <c r="A62" i="154"/>
  <c r="C63" i="154"/>
  <c r="A267" i="129"/>
  <c r="C268" i="129"/>
  <c r="C531" i="158"/>
  <c r="A530" i="158"/>
  <c r="A530" i="162"/>
  <c r="C531" i="162"/>
  <c r="C34" i="142"/>
  <c r="A33" i="142"/>
  <c r="C854" i="158"/>
  <c r="A853" i="158"/>
  <c r="C560" i="146"/>
  <c r="A559" i="146"/>
  <c r="A793" i="152"/>
  <c r="C794" i="152"/>
  <c r="A120" i="146"/>
  <c r="C121" i="146"/>
  <c r="A207" i="146"/>
  <c r="C208" i="146"/>
  <c r="C239" i="144"/>
  <c r="A238" i="144"/>
  <c r="C384" i="156"/>
  <c r="A383" i="156"/>
  <c r="A501" i="150"/>
  <c r="C502" i="150"/>
  <c r="A296" i="148"/>
  <c r="C297" i="148"/>
  <c r="C92" i="129"/>
  <c r="A91" i="129"/>
  <c r="C413" i="154"/>
  <c r="A412" i="154"/>
  <c r="C355" i="148"/>
  <c r="A354" i="148"/>
  <c r="A383" i="162"/>
  <c r="C384" i="162"/>
  <c r="A588" i="156"/>
  <c r="C589" i="156"/>
  <c r="A911" i="162"/>
  <c r="C912" i="162"/>
  <c r="A383" i="129"/>
  <c r="C384" i="129"/>
  <c r="C649" i="144"/>
  <c r="A648" i="144"/>
  <c r="A354" i="162"/>
  <c r="C355" i="162"/>
  <c r="C247" i="129"/>
  <c r="A247" i="129" s="1"/>
  <c r="A246" i="129"/>
  <c r="C239" i="154"/>
  <c r="A238" i="154"/>
  <c r="A354" i="154"/>
  <c r="C355" i="154"/>
  <c r="C208" i="129"/>
  <c r="A207" i="129"/>
  <c r="C92" i="144"/>
  <c r="A91" i="144"/>
  <c r="A648" i="162"/>
  <c r="C649" i="162"/>
  <c r="A62" i="152"/>
  <c r="C63" i="152"/>
  <c r="C384" i="146"/>
  <c r="A383" i="146"/>
  <c r="A940" i="158"/>
  <c r="C941" i="158"/>
  <c r="C247" i="142"/>
  <c r="A247" i="142" s="1"/>
  <c r="A246" i="142"/>
  <c r="C765" i="158"/>
  <c r="A764" i="158"/>
  <c r="C413" i="144"/>
  <c r="A412" i="144"/>
  <c r="A246" i="152"/>
  <c r="C247" i="152"/>
  <c r="A247" i="152" s="1"/>
  <c r="A267" i="162"/>
  <c r="C268" i="162"/>
  <c r="A62" i="129"/>
  <c r="C63" i="129"/>
  <c r="A472" i="152"/>
  <c r="C473" i="152"/>
  <c r="C707" i="148"/>
  <c r="A706" i="148"/>
  <c r="C355" i="150"/>
  <c r="A354" i="150"/>
  <c r="A735" i="160"/>
  <c r="C736" i="160"/>
  <c r="C150" i="129"/>
  <c r="A149" i="129"/>
  <c r="C678" i="146"/>
  <c r="A677" i="146"/>
  <c r="C326" i="144"/>
  <c r="A325" i="144"/>
  <c r="C384" i="142"/>
  <c r="A383" i="142"/>
  <c r="C473" i="150"/>
  <c r="A472" i="150"/>
  <c r="C179" i="162"/>
  <c r="A178" i="162"/>
  <c r="C34" i="146"/>
  <c r="A33" i="146"/>
  <c r="A882" i="156"/>
  <c r="C883" i="156"/>
  <c r="A91" i="162"/>
  <c r="C92" i="162"/>
  <c r="C678" i="158"/>
  <c r="A677" i="158"/>
  <c r="C823" i="162"/>
  <c r="A822" i="162"/>
  <c r="A501" i="162"/>
  <c r="C502" i="162"/>
  <c r="C239" i="152"/>
  <c r="A238" i="152"/>
  <c r="C384" i="160"/>
  <c r="A383" i="160"/>
  <c r="A238" i="160"/>
  <c r="C239" i="160"/>
  <c r="A648" i="129"/>
  <c r="C649" i="129"/>
  <c r="C736" i="144"/>
  <c r="A735" i="144"/>
  <c r="C589" i="129"/>
  <c r="A588" i="129"/>
  <c r="A296" i="146"/>
  <c r="C297" i="146"/>
  <c r="C823" i="144"/>
  <c r="A822" i="144"/>
  <c r="A911" i="152"/>
  <c r="C912" i="152"/>
  <c r="A882" i="160"/>
  <c r="C883" i="160"/>
  <c r="A648" i="156"/>
  <c r="C649" i="156"/>
  <c r="A296" i="160"/>
  <c r="C297" i="160"/>
  <c r="C150" i="146"/>
  <c r="A149" i="146"/>
  <c r="A940" i="160"/>
  <c r="C941" i="160"/>
  <c r="C941" i="146"/>
  <c r="A940" i="146"/>
  <c r="A501" i="144"/>
  <c r="C502" i="144"/>
  <c r="A472" i="146"/>
  <c r="C473" i="146"/>
  <c r="A91" i="150"/>
  <c r="C92" i="150"/>
  <c r="C413" i="152"/>
  <c r="A412" i="152"/>
  <c r="C63" i="148"/>
  <c r="A62" i="148"/>
  <c r="A706" i="150"/>
  <c r="C707" i="150"/>
  <c r="C707" i="158"/>
  <c r="A706" i="158"/>
  <c r="C678" i="152"/>
  <c r="A677" i="152"/>
  <c r="C912" i="158"/>
  <c r="A911" i="158"/>
  <c r="C444" i="154"/>
  <c r="A443" i="154"/>
  <c r="C34" i="144"/>
  <c r="A33" i="144"/>
  <c r="A383" i="158"/>
  <c r="C384" i="158"/>
  <c r="C794" i="156"/>
  <c r="A793" i="156"/>
  <c r="A120" i="158"/>
  <c r="C121" i="158"/>
  <c r="A793" i="146"/>
  <c r="C794" i="146"/>
  <c r="C941" i="148"/>
  <c r="A940" i="148"/>
  <c r="C854" i="129"/>
  <c r="A853" i="129"/>
  <c r="A33" i="160"/>
  <c r="C34" i="160"/>
  <c r="A969" i="148"/>
  <c r="C970" i="148"/>
  <c r="A969" i="146"/>
  <c r="C970" i="146"/>
  <c r="A267" i="156"/>
  <c r="C268" i="156"/>
  <c r="A822" i="142"/>
  <c r="C823" i="142"/>
  <c r="C707" i="160"/>
  <c r="A706" i="160"/>
  <c r="A296" i="158"/>
  <c r="C297" i="158"/>
  <c r="A588" i="144"/>
  <c r="C589" i="144"/>
  <c r="C150" i="148"/>
  <c r="A149" i="148"/>
  <c r="C208" i="162"/>
  <c r="A207" i="162"/>
  <c r="A911" i="144"/>
  <c r="C912" i="144"/>
  <c r="C531" i="160"/>
  <c r="A530" i="160"/>
  <c r="A267" i="150"/>
  <c r="C268" i="150"/>
  <c r="C444" i="156"/>
  <c r="A443" i="156"/>
  <c r="A207" i="156"/>
  <c r="C208" i="156"/>
  <c r="A120" i="156"/>
  <c r="C121" i="156"/>
  <c r="C179" i="156"/>
  <c r="A178" i="156"/>
  <c r="A267" i="148"/>
  <c r="C268" i="148"/>
  <c r="C326" i="146"/>
  <c r="A325" i="146"/>
  <c r="C268" i="160"/>
  <c r="A267" i="160"/>
  <c r="C589" i="146"/>
  <c r="A588" i="146"/>
  <c r="A911" i="154"/>
  <c r="C912" i="154"/>
  <c r="C63" i="160"/>
  <c r="A62" i="160"/>
  <c r="C384" i="148"/>
  <c r="A383" i="148"/>
  <c r="C970" i="142"/>
  <c r="A969" i="142"/>
  <c r="A735" i="150"/>
  <c r="C736" i="150"/>
  <c r="C883" i="162"/>
  <c r="A882" i="162"/>
  <c r="A325" i="154"/>
  <c r="C326" i="154"/>
  <c r="A472" i="144"/>
  <c r="C473" i="144"/>
  <c r="C239" i="150"/>
  <c r="A238" i="150"/>
  <c r="A178" i="154"/>
  <c r="C179" i="154"/>
  <c r="A793" i="150"/>
  <c r="C794" i="150"/>
  <c r="A822" i="146"/>
  <c r="C823" i="146"/>
  <c r="A178" i="146"/>
  <c r="C179" i="146"/>
  <c r="A267" i="146"/>
  <c r="C268" i="146"/>
  <c r="A530" i="152"/>
  <c r="C531" i="152"/>
  <c r="C355" i="142"/>
  <c r="A354" i="142"/>
  <c r="A296" i="129"/>
  <c r="C297" i="129"/>
  <c r="C560" i="154"/>
  <c r="A559" i="154"/>
  <c r="A764" i="154"/>
  <c r="C765" i="154"/>
  <c r="A617" i="148"/>
  <c r="C618" i="148"/>
  <c r="A62" i="146"/>
  <c r="C63" i="146"/>
  <c r="A677" i="156"/>
  <c r="C678" i="156"/>
  <c r="C92" i="158"/>
  <c r="A91" i="158"/>
  <c r="C121" i="150"/>
  <c r="A120" i="150"/>
  <c r="A383" i="152"/>
  <c r="C384" i="152"/>
  <c r="A33" i="156"/>
  <c r="C34" i="156"/>
  <c r="C531" i="154"/>
  <c r="A530" i="154"/>
  <c r="A648" i="158"/>
  <c r="C649" i="158"/>
  <c r="C502" i="152"/>
  <c r="A501" i="152"/>
  <c r="A238" i="156"/>
  <c r="C239" i="156"/>
  <c r="A354" i="156"/>
  <c r="C355" i="156"/>
  <c r="A822" i="158"/>
  <c r="C823" i="158"/>
  <c r="A764" i="144"/>
  <c r="C765" i="144"/>
  <c r="A706" i="142"/>
  <c r="C707" i="142"/>
  <c r="A764" i="156"/>
  <c r="C765" i="156"/>
  <c r="A940" i="142"/>
  <c r="C941" i="142"/>
  <c r="C121" i="162"/>
  <c r="A120" i="162"/>
  <c r="C384" i="144"/>
  <c r="A383" i="144"/>
  <c r="A559" i="144"/>
  <c r="C560" i="144"/>
  <c r="C92" i="152"/>
  <c r="A91" i="152"/>
  <c r="C707" i="162"/>
  <c r="A706" i="162"/>
  <c r="C883" i="152"/>
  <c r="A882" i="152"/>
  <c r="C765" i="148"/>
  <c r="A764" i="148"/>
  <c r="C736" i="129"/>
  <c r="A735" i="129"/>
  <c r="C179" i="148"/>
  <c r="A178" i="148"/>
  <c r="A911" i="160"/>
  <c r="C912" i="160"/>
  <c r="C179" i="158"/>
  <c r="A178" i="158"/>
  <c r="A501" i="148"/>
  <c r="C502" i="148"/>
  <c r="C707" i="129"/>
  <c r="A706" i="129"/>
  <c r="A91" i="148"/>
  <c r="C92" i="148"/>
  <c r="C678" i="160"/>
  <c r="A677" i="160"/>
  <c r="A472" i="160"/>
  <c r="C473" i="160"/>
  <c r="A530" i="142"/>
  <c r="C531" i="142"/>
  <c r="C531" i="129"/>
  <c r="A530" i="129"/>
  <c r="C150" i="144"/>
  <c r="A149" i="144"/>
  <c r="C121" i="144"/>
  <c r="A120" i="144"/>
  <c r="C208" i="148"/>
  <c r="A207" i="148"/>
  <c r="A354" i="152"/>
  <c r="C355" i="152"/>
  <c r="C444" i="129"/>
  <c r="A443" i="129"/>
  <c r="C941" i="154"/>
  <c r="A940" i="154"/>
  <c r="C413" i="158"/>
  <c r="A412" i="158"/>
  <c r="C150" i="150"/>
  <c r="A149" i="150"/>
  <c r="A207" i="154"/>
  <c r="C208" i="154"/>
  <c r="A178" i="142"/>
  <c r="C179" i="142"/>
  <c r="C63" i="144"/>
  <c r="A62" i="144"/>
  <c r="A853" i="150"/>
  <c r="C854" i="150"/>
  <c r="C560" i="129"/>
  <c r="A559" i="129"/>
  <c r="A853" i="154"/>
  <c r="C854" i="154"/>
  <c r="C912" i="146"/>
  <c r="A911" i="146"/>
  <c r="C502" i="160"/>
  <c r="A501" i="160"/>
  <c r="C63" i="158"/>
  <c r="A62" i="158"/>
  <c r="A472" i="156"/>
  <c r="C473" i="156"/>
  <c r="C150" i="154"/>
  <c r="A149" i="154"/>
  <c r="A325" i="160"/>
  <c r="C326" i="160"/>
  <c r="A735" i="152"/>
  <c r="C736" i="152"/>
  <c r="A559" i="150"/>
  <c r="C560" i="150"/>
  <c r="A178" i="152"/>
  <c r="C179" i="152"/>
  <c r="A325" i="158"/>
  <c r="C326" i="158"/>
  <c r="C794" i="142"/>
  <c r="A793" i="142"/>
  <c r="A588" i="152"/>
  <c r="C589" i="152"/>
  <c r="A354" i="129"/>
  <c r="C355" i="129"/>
  <c r="C649" i="142"/>
  <c r="A648" i="142"/>
  <c r="C150" i="152"/>
  <c r="A149" i="152"/>
  <c r="A853" i="144"/>
  <c r="C854" i="144"/>
  <c r="C473" i="142"/>
  <c r="A472" i="142"/>
  <c r="A178" i="129"/>
  <c r="C179" i="129"/>
  <c r="C355" i="144"/>
  <c r="A354" i="144"/>
  <c r="A501" i="158"/>
  <c r="C502" i="158"/>
  <c r="C473" i="162"/>
  <c r="A472" i="162"/>
  <c r="A91" i="156"/>
  <c r="C92" i="156"/>
  <c r="C854" i="162"/>
  <c r="A853" i="162"/>
  <c r="C912" i="129"/>
  <c r="A911" i="129"/>
  <c r="C92" i="142"/>
  <c r="A91" i="142"/>
  <c r="A325" i="129"/>
  <c r="C326" i="129"/>
  <c r="A207" i="160"/>
  <c r="C208" i="160"/>
  <c r="A559" i="158"/>
  <c r="C560" i="158"/>
  <c r="C765" i="160"/>
  <c r="A764" i="160"/>
  <c r="A911" i="142"/>
  <c r="C912" i="142"/>
  <c r="C150" i="158"/>
  <c r="A149" i="158"/>
  <c r="A33" i="158"/>
  <c r="C34" i="158"/>
  <c r="C854" i="152"/>
  <c r="A853" i="152"/>
  <c r="A267" i="142"/>
  <c r="C268" i="142"/>
  <c r="C355" i="158"/>
  <c r="A354" i="158"/>
  <c r="A246" i="158"/>
  <c r="C247" i="158"/>
  <c r="A247" i="158" s="1"/>
  <c r="A354" i="146"/>
  <c r="C355" i="146"/>
  <c r="C34" i="150"/>
  <c r="A33" i="150"/>
  <c r="C268" i="158"/>
  <c r="A267" i="158"/>
  <c r="A412" i="142"/>
  <c r="C413" i="142"/>
  <c r="A706" i="152"/>
  <c r="C707" i="152"/>
  <c r="A120" i="148"/>
  <c r="C121" i="148"/>
  <c r="A882" i="146"/>
  <c r="C883" i="146"/>
  <c r="A207" i="150"/>
  <c r="C208" i="150"/>
  <c r="C883" i="158"/>
  <c r="A882" i="158"/>
  <c r="C268" i="152"/>
  <c r="A267" i="152"/>
  <c r="C121" i="129"/>
  <c r="A120" i="129"/>
  <c r="C444" i="146"/>
  <c r="A443" i="146"/>
  <c r="A969" i="162"/>
  <c r="C970" i="162"/>
  <c r="A325" i="162"/>
  <c r="C326" i="162"/>
  <c r="C883" i="144"/>
  <c r="A882" i="144"/>
  <c r="C649" i="146"/>
  <c r="A648" i="146"/>
  <c r="C326" i="156"/>
  <c r="A325" i="156"/>
  <c r="A969" i="152"/>
  <c r="C970" i="152"/>
  <c r="A443" i="152"/>
  <c r="C444" i="152"/>
  <c r="C92" i="160"/>
  <c r="A91" i="160"/>
  <c r="A735" i="142"/>
  <c r="C736" i="142"/>
  <c r="C208" i="142"/>
  <c r="A207" i="142"/>
  <c r="A617" i="160"/>
  <c r="C618" i="160"/>
  <c r="A677" i="144"/>
  <c r="C678" i="144"/>
  <c r="A969" i="144"/>
  <c r="C970" i="144"/>
  <c r="A91" i="146"/>
  <c r="C92" i="146"/>
  <c r="A62" i="142"/>
  <c r="C63" i="142"/>
  <c r="A443" i="148"/>
  <c r="C444" i="148"/>
  <c r="A588" i="148"/>
  <c r="C589" i="148"/>
  <c r="A617" i="142"/>
  <c r="C618" i="142"/>
  <c r="A969" i="160"/>
  <c r="C970" i="160"/>
  <c r="C589" i="160"/>
  <c r="A588" i="160"/>
  <c r="A853" i="160"/>
  <c r="C854" i="160"/>
  <c r="C618" i="150"/>
  <c r="A617" i="150"/>
  <c r="C502" i="129"/>
  <c r="A501" i="129"/>
  <c r="A412" i="146"/>
  <c r="C413" i="146"/>
  <c r="A617" i="144"/>
  <c r="C618" i="144"/>
  <c r="C912" i="150"/>
  <c r="A911" i="150"/>
  <c r="A764" i="162"/>
  <c r="C765" i="162"/>
  <c r="C502" i="146"/>
  <c r="A501" i="146"/>
  <c r="A559" i="162"/>
  <c r="C560" i="162"/>
  <c r="C589" i="142"/>
  <c r="A588" i="142"/>
  <c r="C150" i="156"/>
  <c r="A149" i="156"/>
  <c r="C794" i="158"/>
  <c r="A793" i="158"/>
  <c r="A706" i="144"/>
  <c r="C707" i="144"/>
  <c r="A412" i="150"/>
  <c r="C413" i="150"/>
  <c r="A443" i="162"/>
  <c r="C444" i="162"/>
  <c r="C326" i="142"/>
  <c r="A325" i="142"/>
  <c r="A296" i="154"/>
  <c r="C297" i="154"/>
  <c r="A911" i="156"/>
  <c r="C912" i="156"/>
  <c r="A793" i="148"/>
  <c r="C794" i="148"/>
  <c r="C765" i="152"/>
  <c r="A764" i="152"/>
  <c r="A940" i="144"/>
  <c r="C941" i="144"/>
  <c r="A246" i="144"/>
  <c r="C247" i="144"/>
  <c r="A247" i="144" s="1"/>
  <c r="C297" i="156"/>
  <c r="A296" i="156"/>
  <c r="A501" i="154"/>
  <c r="C502" i="154"/>
  <c r="C239" i="129"/>
  <c r="A238" i="129"/>
  <c r="A267" i="144"/>
  <c r="C268" i="144"/>
  <c r="A178" i="144"/>
  <c r="C179" i="144"/>
  <c r="C473" i="158"/>
  <c r="A472" i="158"/>
  <c r="A443" i="160"/>
  <c r="C444" i="160"/>
  <c r="A207" i="144"/>
  <c r="C208" i="144"/>
  <c r="A969" i="154"/>
  <c r="C970" i="154"/>
  <c r="A940" i="152"/>
  <c r="C941" i="152"/>
  <c r="A62" i="156"/>
  <c r="C63" i="156"/>
  <c r="C707" i="154"/>
  <c r="A706" i="154"/>
  <c r="C707" i="146"/>
  <c r="A706" i="146"/>
  <c r="C297" i="144"/>
  <c r="A296" i="144"/>
  <c r="A383" i="150"/>
  <c r="C384" i="150"/>
  <c r="C34" i="152"/>
  <c r="A33" i="152"/>
  <c r="A706" i="156"/>
  <c r="C707" i="156"/>
  <c r="C618" i="152"/>
  <c r="A617" i="152"/>
  <c r="A764" i="142"/>
  <c r="C765" i="142"/>
  <c r="C444" i="158"/>
  <c r="A443" i="158"/>
  <c r="A559" i="148"/>
  <c r="C560" i="148"/>
  <c r="C883" i="148"/>
  <c r="A882" i="148"/>
  <c r="C247" i="156"/>
  <c r="A247" i="156" s="1"/>
  <c r="A246" i="156"/>
  <c r="A207" i="152"/>
  <c r="C208" i="152"/>
  <c r="C794" i="154"/>
  <c r="A793" i="154"/>
  <c r="C678" i="162"/>
  <c r="A677" i="162"/>
  <c r="A178" i="160"/>
  <c r="C179" i="160"/>
  <c r="C618" i="146"/>
  <c r="A617" i="146"/>
  <c r="A882" i="129"/>
  <c r="C883" i="129"/>
  <c r="C823" i="160"/>
  <c r="A822" i="160"/>
  <c r="A617" i="156"/>
  <c r="C618" i="156"/>
  <c r="C247" i="162"/>
  <c r="A247" i="162" s="1"/>
  <c r="A246" i="162"/>
  <c r="C531" i="156"/>
  <c r="A530" i="156"/>
  <c r="A853" i="156"/>
  <c r="C854" i="156"/>
  <c r="A764" i="129"/>
  <c r="C765" i="129"/>
  <c r="C678" i="150"/>
  <c r="A677" i="150"/>
  <c r="C239" i="158"/>
  <c r="A238" i="158"/>
  <c r="A588" i="150"/>
  <c r="C589" i="150"/>
  <c r="C970" i="129"/>
  <c r="A969" i="129"/>
  <c r="A617" i="154"/>
  <c r="C618" i="154"/>
  <c r="C941" i="162"/>
  <c r="A940" i="162"/>
  <c r="C150" i="162"/>
  <c r="A149" i="162"/>
  <c r="A149" i="142"/>
  <c r="C150" i="142"/>
  <c r="C823" i="156"/>
  <c r="A822" i="156"/>
  <c r="A120" i="142"/>
  <c r="C121" i="142"/>
  <c r="A559" i="156"/>
  <c r="C560" i="156"/>
  <c r="C34" i="148"/>
  <c r="A33" i="148"/>
  <c r="C297" i="150"/>
  <c r="A296" i="150"/>
  <c r="C736" i="154"/>
  <c r="A735" i="154"/>
  <c r="A120" i="152"/>
  <c r="C121" i="152"/>
  <c r="A472" i="148"/>
  <c r="C473" i="148"/>
  <c r="A940" i="150"/>
  <c r="C941" i="150"/>
  <c r="A793" i="162"/>
  <c r="C794" i="162"/>
  <c r="A296" i="162"/>
  <c r="C297" i="162"/>
  <c r="A296" i="152"/>
  <c r="C297" i="152"/>
  <c r="C444" i="142"/>
  <c r="A443" i="142"/>
  <c r="C765" i="150"/>
  <c r="A764" i="150"/>
  <c r="C92" i="154"/>
  <c r="A91" i="154"/>
  <c r="A412" i="129"/>
  <c r="C413" i="129"/>
  <c r="A678" i="162" l="1"/>
  <c r="C679" i="162"/>
  <c r="C298" i="156"/>
  <c r="A297" i="156"/>
  <c r="A63" i="158"/>
  <c r="C64" i="158"/>
  <c r="C122" i="148"/>
  <c r="A121" i="148"/>
  <c r="A34" i="148"/>
  <c r="C35" i="148"/>
  <c r="A560" i="156"/>
  <c r="C561" i="156"/>
  <c r="A823" i="160"/>
  <c r="C824" i="160"/>
  <c r="C884" i="148"/>
  <c r="A883" i="148"/>
  <c r="C298" i="144"/>
  <c r="A297" i="144"/>
  <c r="A473" i="158"/>
  <c r="C474" i="158"/>
  <c r="C414" i="129"/>
  <c r="A413" i="129"/>
  <c r="A473" i="148"/>
  <c r="C474" i="148"/>
  <c r="A150" i="142"/>
  <c r="C151" i="142"/>
  <c r="A765" i="129"/>
  <c r="C766" i="129"/>
  <c r="A179" i="160"/>
  <c r="C180" i="160"/>
  <c r="A765" i="142"/>
  <c r="C766" i="142"/>
  <c r="C64" i="156"/>
  <c r="A63" i="156"/>
  <c r="C298" i="154"/>
  <c r="A297" i="154"/>
  <c r="C561" i="162"/>
  <c r="A560" i="162"/>
  <c r="A854" i="160"/>
  <c r="C855" i="160"/>
  <c r="A970" i="144"/>
  <c r="C971" i="144"/>
  <c r="C356" i="146"/>
  <c r="A355" i="146"/>
  <c r="C356" i="129"/>
  <c r="A355" i="129"/>
  <c r="C766" i="144"/>
  <c r="A765" i="144"/>
  <c r="A384" i="152"/>
  <c r="C385" i="152"/>
  <c r="C298" i="129"/>
  <c r="A297" i="129"/>
  <c r="C913" i="154"/>
  <c r="A912" i="154"/>
  <c r="A794" i="146"/>
  <c r="C795" i="146"/>
  <c r="A941" i="160"/>
  <c r="C942" i="160"/>
  <c r="C913" i="162"/>
  <c r="A912" i="162"/>
  <c r="C532" i="162"/>
  <c r="A531" i="162"/>
  <c r="A823" i="150"/>
  <c r="C824" i="150"/>
  <c r="A854" i="142"/>
  <c r="C855" i="142"/>
  <c r="A326" i="152"/>
  <c r="C327" i="152"/>
  <c r="C240" i="129"/>
  <c r="A239" i="129"/>
  <c r="C327" i="156"/>
  <c r="A326" i="156"/>
  <c r="A883" i="158"/>
  <c r="C884" i="158"/>
  <c r="A765" i="160"/>
  <c r="C766" i="160"/>
  <c r="A473" i="162"/>
  <c r="C474" i="162"/>
  <c r="C151" i="154"/>
  <c r="A150" i="154"/>
  <c r="A63" i="144"/>
  <c r="C64" i="144"/>
  <c r="C209" i="148"/>
  <c r="A208" i="148"/>
  <c r="C708" i="129"/>
  <c r="A707" i="129"/>
  <c r="A707" i="162"/>
  <c r="C708" i="162"/>
  <c r="A239" i="150"/>
  <c r="C240" i="150"/>
  <c r="A444" i="156"/>
  <c r="C445" i="156"/>
  <c r="C708" i="160"/>
  <c r="A707" i="160"/>
  <c r="C708" i="158"/>
  <c r="A707" i="158"/>
  <c r="C590" i="129"/>
  <c r="A589" i="129"/>
  <c r="C679" i="158"/>
  <c r="A678" i="158"/>
  <c r="C679" i="146"/>
  <c r="A678" i="146"/>
  <c r="C93" i="144"/>
  <c r="A92" i="144"/>
  <c r="A384" i="156"/>
  <c r="C385" i="156"/>
  <c r="A970" i="150"/>
  <c r="C971" i="150"/>
  <c r="C855" i="146"/>
  <c r="A854" i="146"/>
  <c r="A823" i="148"/>
  <c r="C824" i="148"/>
  <c r="C445" i="150"/>
  <c r="A444" i="150"/>
  <c r="A413" i="162"/>
  <c r="C414" i="162"/>
  <c r="C414" i="160"/>
  <c r="A413" i="160"/>
  <c r="A941" i="152"/>
  <c r="C942" i="152"/>
  <c r="A502" i="154"/>
  <c r="C503" i="154"/>
  <c r="A678" i="144"/>
  <c r="C679" i="144"/>
  <c r="C209" i="150"/>
  <c r="A208" i="150"/>
  <c r="C561" i="158"/>
  <c r="A560" i="158"/>
  <c r="A502" i="158"/>
  <c r="C503" i="158"/>
  <c r="A589" i="152"/>
  <c r="C590" i="152"/>
  <c r="C474" i="156"/>
  <c r="A473" i="156"/>
  <c r="C180" i="142"/>
  <c r="A179" i="142"/>
  <c r="A502" i="148"/>
  <c r="C503" i="148"/>
  <c r="A823" i="158"/>
  <c r="C824" i="158"/>
  <c r="A473" i="144"/>
  <c r="C474" i="144"/>
  <c r="C269" i="150"/>
  <c r="A268" i="150"/>
  <c r="C824" i="142"/>
  <c r="A823" i="142"/>
  <c r="A121" i="158"/>
  <c r="C122" i="158"/>
  <c r="A707" i="150"/>
  <c r="C708" i="150"/>
  <c r="A92" i="162"/>
  <c r="C93" i="162"/>
  <c r="A589" i="156"/>
  <c r="C590" i="156"/>
  <c r="A531" i="146"/>
  <c r="C532" i="146"/>
  <c r="C298" i="142"/>
  <c r="A297" i="142"/>
  <c r="C619" i="129"/>
  <c r="A618" i="129"/>
  <c r="C884" i="150"/>
  <c r="A883" i="150"/>
  <c r="A502" i="142"/>
  <c r="C503" i="142"/>
  <c r="C650" i="154"/>
  <c r="A649" i="154"/>
  <c r="C93" i="154"/>
  <c r="A92" i="154"/>
  <c r="C590" i="160"/>
  <c r="A589" i="160"/>
  <c r="C650" i="146"/>
  <c r="A649" i="146"/>
  <c r="A121" i="144"/>
  <c r="C122" i="144"/>
  <c r="C93" i="152"/>
  <c r="A92" i="152"/>
  <c r="C122" i="150"/>
  <c r="A121" i="150"/>
  <c r="A355" i="142"/>
  <c r="C356" i="142"/>
  <c r="C590" i="146"/>
  <c r="A589" i="146"/>
  <c r="C151" i="146"/>
  <c r="A150" i="146"/>
  <c r="A736" i="144"/>
  <c r="C737" i="144"/>
  <c r="A150" i="129"/>
  <c r="C151" i="129"/>
  <c r="A413" i="144"/>
  <c r="C414" i="144"/>
  <c r="C209" i="129"/>
  <c r="A208" i="129"/>
  <c r="C240" i="144"/>
  <c r="A239" i="144"/>
  <c r="C532" i="158"/>
  <c r="A531" i="158"/>
  <c r="A502" i="156"/>
  <c r="C503" i="156"/>
  <c r="C445" i="144"/>
  <c r="A444" i="144"/>
  <c r="A794" i="160"/>
  <c r="C795" i="160"/>
  <c r="A63" i="150"/>
  <c r="C64" i="150"/>
  <c r="C855" i="156"/>
  <c r="A854" i="156"/>
  <c r="A707" i="156"/>
  <c r="C708" i="156"/>
  <c r="C971" i="154"/>
  <c r="A970" i="154"/>
  <c r="C445" i="162"/>
  <c r="A444" i="162"/>
  <c r="C766" i="162"/>
  <c r="A765" i="162"/>
  <c r="C971" i="160"/>
  <c r="A970" i="160"/>
  <c r="A618" i="160"/>
  <c r="C619" i="160"/>
  <c r="A883" i="146"/>
  <c r="C884" i="146"/>
  <c r="A208" i="160"/>
  <c r="C209" i="160"/>
  <c r="A208" i="154"/>
  <c r="C209" i="154"/>
  <c r="A560" i="144"/>
  <c r="C561" i="144"/>
  <c r="C356" i="156"/>
  <c r="A355" i="156"/>
  <c r="A531" i="152"/>
  <c r="C532" i="152"/>
  <c r="A326" i="154"/>
  <c r="C327" i="154"/>
  <c r="A268" i="156"/>
  <c r="C269" i="156"/>
  <c r="C298" i="160"/>
  <c r="A297" i="160"/>
  <c r="C650" i="129"/>
  <c r="A649" i="129"/>
  <c r="A883" i="156"/>
  <c r="C884" i="156"/>
  <c r="A736" i="160"/>
  <c r="C737" i="160"/>
  <c r="C356" i="154"/>
  <c r="A355" i="154"/>
  <c r="C385" i="162"/>
  <c r="A384" i="162"/>
  <c r="C209" i="146"/>
  <c r="A208" i="146"/>
  <c r="A268" i="129"/>
  <c r="C269" i="129"/>
  <c r="C35" i="129"/>
  <c r="A34" i="129"/>
  <c r="A413" i="156"/>
  <c r="C414" i="156"/>
  <c r="A34" i="162"/>
  <c r="C35" i="162"/>
  <c r="A649" i="148"/>
  <c r="C650" i="148"/>
  <c r="C737" i="158"/>
  <c r="A736" i="158"/>
  <c r="A121" i="152"/>
  <c r="C122" i="152"/>
  <c r="C93" i="158"/>
  <c r="A92" i="158"/>
  <c r="A268" i="160"/>
  <c r="C269" i="160"/>
  <c r="C532" i="160"/>
  <c r="A531" i="160"/>
  <c r="A794" i="156"/>
  <c r="C795" i="156"/>
  <c r="A63" i="148"/>
  <c r="C64" i="148"/>
  <c r="A765" i="158"/>
  <c r="C766" i="158"/>
  <c r="A355" i="160"/>
  <c r="C356" i="160"/>
  <c r="C209" i="158"/>
  <c r="A208" i="158"/>
  <c r="A883" i="142"/>
  <c r="C884" i="142"/>
  <c r="A560" i="142"/>
  <c r="C561" i="142"/>
  <c r="A531" i="156"/>
  <c r="C532" i="156"/>
  <c r="C913" i="160"/>
  <c r="A912" i="160"/>
  <c r="C240" i="156"/>
  <c r="A239" i="156"/>
  <c r="A678" i="156"/>
  <c r="C679" i="156"/>
  <c r="A268" i="146"/>
  <c r="C269" i="146"/>
  <c r="C913" i="144"/>
  <c r="A912" i="144"/>
  <c r="A970" i="146"/>
  <c r="C971" i="146"/>
  <c r="C385" i="158"/>
  <c r="A384" i="158"/>
  <c r="C650" i="156"/>
  <c r="A649" i="156"/>
  <c r="C240" i="160"/>
  <c r="A239" i="160"/>
  <c r="C122" i="146"/>
  <c r="A121" i="146"/>
  <c r="C64" i="154"/>
  <c r="A63" i="154"/>
  <c r="A531" i="144"/>
  <c r="C532" i="144"/>
  <c r="A678" i="148"/>
  <c r="C679" i="148"/>
  <c r="A589" i="162"/>
  <c r="C590" i="162"/>
  <c r="C737" i="146"/>
  <c r="A736" i="146"/>
  <c r="C766" i="146"/>
  <c r="A765" i="146"/>
  <c r="C532" i="150"/>
  <c r="A531" i="150"/>
  <c r="C269" i="142"/>
  <c r="A268" i="142"/>
  <c r="A384" i="144"/>
  <c r="C385" i="144"/>
  <c r="A883" i="162"/>
  <c r="C884" i="162"/>
  <c r="A326" i="146"/>
  <c r="C327" i="146"/>
  <c r="A413" i="152"/>
  <c r="C414" i="152"/>
  <c r="C35" i="146"/>
  <c r="A34" i="146"/>
  <c r="C356" i="150"/>
  <c r="A355" i="150"/>
  <c r="C240" i="154"/>
  <c r="A239" i="154"/>
  <c r="A355" i="148"/>
  <c r="C356" i="148"/>
  <c r="C240" i="146"/>
  <c r="A239" i="146"/>
  <c r="C532" i="148"/>
  <c r="A531" i="148"/>
  <c r="A883" i="144"/>
  <c r="C884" i="144"/>
  <c r="C356" i="144"/>
  <c r="A355" i="144"/>
  <c r="A794" i="142"/>
  <c r="C795" i="142"/>
  <c r="A326" i="162"/>
  <c r="C327" i="162"/>
  <c r="A502" i="160"/>
  <c r="C503" i="160"/>
  <c r="C151" i="150"/>
  <c r="A150" i="150"/>
  <c r="A531" i="129"/>
  <c r="C532" i="129"/>
  <c r="C298" i="152"/>
  <c r="A297" i="152"/>
  <c r="A618" i="156"/>
  <c r="C619" i="156"/>
  <c r="A384" i="150"/>
  <c r="C385" i="150"/>
  <c r="A444" i="160"/>
  <c r="C445" i="160"/>
  <c r="C942" i="144"/>
  <c r="A941" i="144"/>
  <c r="A707" i="144"/>
  <c r="C708" i="144"/>
  <c r="A618" i="144"/>
  <c r="C619" i="144"/>
  <c r="C590" i="148"/>
  <c r="A589" i="148"/>
  <c r="C737" i="142"/>
  <c r="A736" i="142"/>
  <c r="A970" i="162"/>
  <c r="C971" i="162"/>
  <c r="A707" i="152"/>
  <c r="C708" i="152"/>
  <c r="C180" i="152"/>
  <c r="A179" i="152"/>
  <c r="A531" i="142"/>
  <c r="C532" i="142"/>
  <c r="C64" i="146"/>
  <c r="A63" i="146"/>
  <c r="C180" i="146"/>
  <c r="A179" i="146"/>
  <c r="A736" i="150"/>
  <c r="C737" i="150"/>
  <c r="C269" i="148"/>
  <c r="A268" i="148"/>
  <c r="A970" i="148"/>
  <c r="C971" i="148"/>
  <c r="A92" i="150"/>
  <c r="C93" i="150"/>
  <c r="C884" i="160"/>
  <c r="A883" i="160"/>
  <c r="A941" i="158"/>
  <c r="C942" i="158"/>
  <c r="C795" i="152"/>
  <c r="A794" i="152"/>
  <c r="C240" i="142"/>
  <c r="A239" i="142"/>
  <c r="A121" i="154"/>
  <c r="C122" i="154"/>
  <c r="A736" i="148"/>
  <c r="C737" i="148"/>
  <c r="A473" i="154"/>
  <c r="C474" i="154"/>
  <c r="A502" i="146"/>
  <c r="C503" i="146"/>
  <c r="A765" i="150"/>
  <c r="C766" i="150"/>
  <c r="C855" i="152"/>
  <c r="A854" i="152"/>
  <c r="A92" i="142"/>
  <c r="C93" i="142"/>
  <c r="A473" i="142"/>
  <c r="C474" i="142"/>
  <c r="C913" i="146"/>
  <c r="A912" i="146"/>
  <c r="C414" i="158"/>
  <c r="A413" i="158"/>
  <c r="A179" i="148"/>
  <c r="C180" i="148"/>
  <c r="A121" i="162"/>
  <c r="C122" i="162"/>
  <c r="A502" i="152"/>
  <c r="C503" i="152"/>
  <c r="C209" i="162"/>
  <c r="A208" i="162"/>
  <c r="A34" i="144"/>
  <c r="C35" i="144"/>
  <c r="C385" i="160"/>
  <c r="A384" i="160"/>
  <c r="A179" i="162"/>
  <c r="C180" i="162"/>
  <c r="A707" i="148"/>
  <c r="C708" i="148"/>
  <c r="C414" i="154"/>
  <c r="A413" i="154"/>
  <c r="C122" i="160"/>
  <c r="A121" i="160"/>
  <c r="A179" i="150"/>
  <c r="C180" i="150"/>
  <c r="A823" i="152"/>
  <c r="C824" i="152"/>
  <c r="A823" i="154"/>
  <c r="C824" i="154"/>
  <c r="C824" i="129"/>
  <c r="A823" i="129"/>
  <c r="C327" i="148"/>
  <c r="A326" i="148"/>
  <c r="A941" i="129"/>
  <c r="C942" i="129"/>
  <c r="A150" i="162"/>
  <c r="C151" i="162"/>
  <c r="A618" i="152"/>
  <c r="C619" i="152"/>
  <c r="A355" i="158"/>
  <c r="C356" i="158"/>
  <c r="C180" i="158"/>
  <c r="A179" i="158"/>
  <c r="A618" i="154"/>
  <c r="C619" i="154"/>
  <c r="A208" i="152"/>
  <c r="C209" i="152"/>
  <c r="A413" i="150"/>
  <c r="C414" i="150"/>
  <c r="C327" i="158"/>
  <c r="A326" i="158"/>
  <c r="A297" i="150"/>
  <c r="C298" i="150"/>
  <c r="A970" i="129"/>
  <c r="C971" i="129"/>
  <c r="A413" i="146"/>
  <c r="C414" i="146"/>
  <c r="C445" i="148"/>
  <c r="A444" i="148"/>
  <c r="C414" i="142"/>
  <c r="A413" i="142"/>
  <c r="C35" i="158"/>
  <c r="A34" i="158"/>
  <c r="C855" i="144"/>
  <c r="A854" i="144"/>
  <c r="C561" i="150"/>
  <c r="A560" i="150"/>
  <c r="A854" i="154"/>
  <c r="C855" i="154"/>
  <c r="C474" i="160"/>
  <c r="A473" i="160"/>
  <c r="C942" i="142"/>
  <c r="A941" i="142"/>
  <c r="C650" i="158"/>
  <c r="A649" i="158"/>
  <c r="A618" i="148"/>
  <c r="C619" i="148"/>
  <c r="A823" i="146"/>
  <c r="C824" i="146"/>
  <c r="C35" i="160"/>
  <c r="A34" i="160"/>
  <c r="A473" i="146"/>
  <c r="C474" i="146"/>
  <c r="C913" i="152"/>
  <c r="A912" i="152"/>
  <c r="A473" i="152"/>
  <c r="C474" i="152"/>
  <c r="A355" i="162"/>
  <c r="C356" i="162"/>
  <c r="C650" i="160"/>
  <c r="A649" i="160"/>
  <c r="C971" i="156"/>
  <c r="A970" i="156"/>
  <c r="C590" i="158"/>
  <c r="A589" i="158"/>
  <c r="A941" i="156"/>
  <c r="C942" i="156"/>
  <c r="C590" i="154"/>
  <c r="A589" i="154"/>
  <c r="C474" i="129"/>
  <c r="A473" i="129"/>
  <c r="C327" i="150"/>
  <c r="A326" i="150"/>
  <c r="C619" i="162"/>
  <c r="A618" i="162"/>
  <c r="C240" i="162"/>
  <c r="A239" i="162"/>
  <c r="C737" i="154"/>
  <c r="A736" i="154"/>
  <c r="A326" i="129"/>
  <c r="C327" i="129"/>
  <c r="C298" i="162"/>
  <c r="A297" i="162"/>
  <c r="A912" i="129"/>
  <c r="C913" i="129"/>
  <c r="C942" i="154"/>
  <c r="A941" i="154"/>
  <c r="A736" i="129"/>
  <c r="C737" i="129"/>
  <c r="A970" i="142"/>
  <c r="C971" i="142"/>
  <c r="C180" i="156"/>
  <c r="A179" i="156"/>
  <c r="A150" i="148"/>
  <c r="C151" i="148"/>
  <c r="C445" i="154"/>
  <c r="A444" i="154"/>
  <c r="A239" i="152"/>
  <c r="C240" i="152"/>
  <c r="C474" i="150"/>
  <c r="A473" i="150"/>
  <c r="A384" i="146"/>
  <c r="C385" i="146"/>
  <c r="C93" i="129"/>
  <c r="A92" i="129"/>
  <c r="A560" i="146"/>
  <c r="C561" i="146"/>
  <c r="A883" i="154"/>
  <c r="C884" i="154"/>
  <c r="C942" i="162"/>
  <c r="A941" i="162"/>
  <c r="C151" i="144"/>
  <c r="A150" i="144"/>
  <c r="C209" i="144"/>
  <c r="A208" i="144"/>
  <c r="C913" i="150"/>
  <c r="A912" i="150"/>
  <c r="C209" i="142"/>
  <c r="A208" i="142"/>
  <c r="C590" i="150"/>
  <c r="A589" i="150"/>
  <c r="C64" i="142"/>
  <c r="A63" i="142"/>
  <c r="C445" i="152"/>
  <c r="A444" i="152"/>
  <c r="A736" i="152"/>
  <c r="C737" i="152"/>
  <c r="A765" i="156"/>
  <c r="C766" i="156"/>
  <c r="C766" i="154"/>
  <c r="A765" i="154"/>
  <c r="C795" i="150"/>
  <c r="A794" i="150"/>
  <c r="A121" i="156"/>
  <c r="C122" i="156"/>
  <c r="C590" i="144"/>
  <c r="A589" i="144"/>
  <c r="A502" i="144"/>
  <c r="C503" i="144"/>
  <c r="C503" i="162"/>
  <c r="A502" i="162"/>
  <c r="A63" i="129"/>
  <c r="C64" i="129"/>
  <c r="C64" i="152"/>
  <c r="A63" i="152"/>
  <c r="C298" i="148"/>
  <c r="A297" i="148"/>
  <c r="A268" i="154"/>
  <c r="C269" i="154"/>
  <c r="A736" i="156"/>
  <c r="C737" i="156"/>
  <c r="A560" i="152"/>
  <c r="C561" i="152"/>
  <c r="A63" i="162"/>
  <c r="C64" i="162"/>
  <c r="C327" i="142"/>
  <c r="A326" i="142"/>
  <c r="C445" i="142"/>
  <c r="A444" i="142"/>
  <c r="C93" i="160"/>
  <c r="A92" i="160"/>
  <c r="A444" i="146"/>
  <c r="C445" i="146"/>
  <c r="C795" i="162"/>
  <c r="A794" i="162"/>
  <c r="C561" i="148"/>
  <c r="A560" i="148"/>
  <c r="A150" i="156"/>
  <c r="C151" i="156"/>
  <c r="C151" i="152"/>
  <c r="A150" i="152"/>
  <c r="C445" i="129"/>
  <c r="A444" i="129"/>
  <c r="C679" i="160"/>
  <c r="A678" i="160"/>
  <c r="C766" i="148"/>
  <c r="A765" i="148"/>
  <c r="C532" i="154"/>
  <c r="A531" i="154"/>
  <c r="A384" i="148"/>
  <c r="C385" i="148"/>
  <c r="C855" i="129"/>
  <c r="A854" i="129"/>
  <c r="C913" i="158"/>
  <c r="A912" i="158"/>
  <c r="C824" i="144"/>
  <c r="A823" i="144"/>
  <c r="C385" i="142"/>
  <c r="A384" i="142"/>
  <c r="C650" i="144"/>
  <c r="A649" i="144"/>
  <c r="A854" i="158"/>
  <c r="C855" i="158"/>
  <c r="C650" i="150"/>
  <c r="A649" i="150"/>
  <c r="C737" i="162"/>
  <c r="A736" i="162"/>
  <c r="C619" i="158"/>
  <c r="A618" i="158"/>
  <c r="C795" i="144"/>
  <c r="A794" i="144"/>
  <c r="A649" i="152"/>
  <c r="C650" i="152"/>
  <c r="C414" i="148"/>
  <c r="A413" i="148"/>
  <c r="A678" i="154"/>
  <c r="C679" i="154"/>
  <c r="A618" i="142"/>
  <c r="C619" i="142"/>
  <c r="C180" i="129"/>
  <c r="A179" i="129"/>
  <c r="A34" i="152"/>
  <c r="C35" i="152"/>
  <c r="A765" i="152"/>
  <c r="C766" i="152"/>
  <c r="A883" i="129"/>
  <c r="C884" i="129"/>
  <c r="C240" i="158"/>
  <c r="A239" i="158"/>
  <c r="A707" i="146"/>
  <c r="C708" i="146"/>
  <c r="C503" i="129"/>
  <c r="A502" i="129"/>
  <c r="C122" i="129"/>
  <c r="A121" i="129"/>
  <c r="A268" i="158"/>
  <c r="C269" i="158"/>
  <c r="C855" i="162"/>
  <c r="A854" i="162"/>
  <c r="A560" i="129"/>
  <c r="C561" i="129"/>
  <c r="A941" i="150"/>
  <c r="C942" i="150"/>
  <c r="C93" i="146"/>
  <c r="A92" i="146"/>
  <c r="C93" i="156"/>
  <c r="A92" i="156"/>
  <c r="A326" i="160"/>
  <c r="C327" i="160"/>
  <c r="A854" i="150"/>
  <c r="C855" i="150"/>
  <c r="C356" i="152"/>
  <c r="A355" i="152"/>
  <c r="A92" i="148"/>
  <c r="C93" i="148"/>
  <c r="A707" i="142"/>
  <c r="C708" i="142"/>
  <c r="A34" i="156"/>
  <c r="C35" i="156"/>
  <c r="C180" i="154"/>
  <c r="A179" i="154"/>
  <c r="C209" i="156"/>
  <c r="A208" i="156"/>
  <c r="C298" i="158"/>
  <c r="A297" i="158"/>
  <c r="A297" i="146"/>
  <c r="C298" i="146"/>
  <c r="C269" i="162"/>
  <c r="A268" i="162"/>
  <c r="A649" i="162"/>
  <c r="C650" i="162"/>
  <c r="C385" i="129"/>
  <c r="A384" i="129"/>
  <c r="A502" i="150"/>
  <c r="C503" i="150"/>
  <c r="A678" i="129"/>
  <c r="C679" i="129"/>
  <c r="C561" i="160"/>
  <c r="A560" i="160"/>
  <c r="C971" i="158"/>
  <c r="A970" i="158"/>
  <c r="A150" i="160"/>
  <c r="C151" i="160"/>
  <c r="C795" i="129"/>
  <c r="A794" i="129"/>
  <c r="C240" i="148"/>
  <c r="A239" i="148"/>
  <c r="C679" i="142"/>
  <c r="A678" i="142"/>
  <c r="A384" i="154"/>
  <c r="C385" i="154"/>
  <c r="C795" i="154"/>
  <c r="A794" i="154"/>
  <c r="C795" i="158"/>
  <c r="A794" i="158"/>
  <c r="C122" i="142"/>
  <c r="A121" i="142"/>
  <c r="C180" i="144"/>
  <c r="A179" i="144"/>
  <c r="A794" i="148"/>
  <c r="C795" i="148"/>
  <c r="A150" i="158"/>
  <c r="C151" i="158"/>
  <c r="C269" i="144"/>
  <c r="A268" i="144"/>
  <c r="A912" i="156"/>
  <c r="C913" i="156"/>
  <c r="C971" i="152"/>
  <c r="A970" i="152"/>
  <c r="C913" i="142"/>
  <c r="A912" i="142"/>
  <c r="A823" i="156"/>
  <c r="C824" i="156"/>
  <c r="A678" i="150"/>
  <c r="C679" i="150"/>
  <c r="C619" i="146"/>
  <c r="A618" i="146"/>
  <c r="C445" i="158"/>
  <c r="A444" i="158"/>
  <c r="A707" i="154"/>
  <c r="C708" i="154"/>
  <c r="C590" i="142"/>
  <c r="A589" i="142"/>
  <c r="C619" i="150"/>
  <c r="A618" i="150"/>
  <c r="C269" i="152"/>
  <c r="A268" i="152"/>
  <c r="A34" i="150"/>
  <c r="C35" i="150"/>
  <c r="C650" i="142"/>
  <c r="A649" i="142"/>
  <c r="C884" i="152"/>
  <c r="A883" i="152"/>
  <c r="A560" i="154"/>
  <c r="C561" i="154"/>
  <c r="A63" i="160"/>
  <c r="C64" i="160"/>
  <c r="A941" i="148"/>
  <c r="C942" i="148"/>
  <c r="C679" i="152"/>
  <c r="A678" i="152"/>
  <c r="A941" i="146"/>
  <c r="C942" i="146"/>
  <c r="A823" i="162"/>
  <c r="C824" i="162"/>
  <c r="C327" i="144"/>
  <c r="A326" i="144"/>
  <c r="A34" i="142"/>
  <c r="C35" i="142"/>
  <c r="C913" i="148"/>
  <c r="A912" i="148"/>
  <c r="C35" i="154"/>
  <c r="A34" i="154"/>
  <c r="C855" i="148"/>
  <c r="A854" i="148"/>
  <c r="C152" i="152" l="1"/>
  <c r="A151" i="152"/>
  <c r="A35" i="154"/>
  <c r="C36" i="154"/>
  <c r="A795" i="148"/>
  <c r="C796" i="148"/>
  <c r="C796" i="129"/>
  <c r="A795" i="129"/>
  <c r="C270" i="162"/>
  <c r="A269" i="162"/>
  <c r="C181" i="129"/>
  <c r="A180" i="129"/>
  <c r="C651" i="150"/>
  <c r="A650" i="150"/>
  <c r="C533" i="154"/>
  <c r="A532" i="154"/>
  <c r="C680" i="150"/>
  <c r="A679" i="150"/>
  <c r="A151" i="160"/>
  <c r="C152" i="160"/>
  <c r="A298" i="146"/>
  <c r="C299" i="146"/>
  <c r="C856" i="150"/>
  <c r="A855" i="150"/>
  <c r="A619" i="142"/>
  <c r="C620" i="142"/>
  <c r="A855" i="158"/>
  <c r="C856" i="158"/>
  <c r="C767" i="156"/>
  <c r="A766" i="156"/>
  <c r="C328" i="129"/>
  <c r="A327" i="129"/>
  <c r="C825" i="146"/>
  <c r="A824" i="146"/>
  <c r="C210" i="152"/>
  <c r="A209" i="152"/>
  <c r="C475" i="142"/>
  <c r="A474" i="142"/>
  <c r="C620" i="144"/>
  <c r="A619" i="144"/>
  <c r="C357" i="148"/>
  <c r="A356" i="148"/>
  <c r="A64" i="148"/>
  <c r="C65" i="148"/>
  <c r="A35" i="162"/>
  <c r="C36" i="162"/>
  <c r="A884" i="156"/>
  <c r="C885" i="156"/>
  <c r="C210" i="154"/>
  <c r="A209" i="154"/>
  <c r="C709" i="156"/>
  <c r="A708" i="156"/>
  <c r="A824" i="148"/>
  <c r="C825" i="148"/>
  <c r="A824" i="150"/>
  <c r="C825" i="150"/>
  <c r="A766" i="142"/>
  <c r="C767" i="142"/>
  <c r="C620" i="150"/>
  <c r="A619" i="150"/>
  <c r="A240" i="158"/>
  <c r="C241" i="158"/>
  <c r="A241" i="158" s="1"/>
  <c r="A35" i="142"/>
  <c r="C36" i="142"/>
  <c r="A884" i="152"/>
  <c r="C885" i="152"/>
  <c r="C328" i="144"/>
  <c r="A327" i="144"/>
  <c r="C651" i="142"/>
  <c r="A650" i="142"/>
  <c r="C181" i="144"/>
  <c r="A180" i="144"/>
  <c r="A122" i="129"/>
  <c r="C123" i="129"/>
  <c r="C767" i="148"/>
  <c r="A766" i="148"/>
  <c r="A93" i="160"/>
  <c r="C94" i="160"/>
  <c r="A94" i="160" s="1"/>
  <c r="A64" i="152"/>
  <c r="C65" i="152"/>
  <c r="A151" i="144"/>
  <c r="C152" i="144"/>
  <c r="C446" i="154"/>
  <c r="A445" i="154"/>
  <c r="C591" i="158"/>
  <c r="A590" i="158"/>
  <c r="A35" i="158"/>
  <c r="C36" i="158"/>
  <c r="C825" i="129"/>
  <c r="A824" i="129"/>
  <c r="C386" i="160"/>
  <c r="A385" i="160"/>
  <c r="A240" i="142"/>
  <c r="C241" i="142"/>
  <c r="A241" i="142" s="1"/>
  <c r="A180" i="146"/>
  <c r="C181" i="146"/>
  <c r="C152" i="150"/>
  <c r="A151" i="150"/>
  <c r="C270" i="142"/>
  <c r="A269" i="142"/>
  <c r="C123" i="146"/>
  <c r="A122" i="146"/>
  <c r="C241" i="156"/>
  <c r="A241" i="156" s="1"/>
  <c r="A240" i="156"/>
  <c r="A209" i="129"/>
  <c r="C210" i="129"/>
  <c r="A93" i="152"/>
  <c r="C94" i="152"/>
  <c r="A94" i="152" s="1"/>
  <c r="A619" i="129"/>
  <c r="C620" i="129"/>
  <c r="C270" i="150"/>
  <c r="A269" i="150"/>
  <c r="C562" i="158"/>
  <c r="A561" i="158"/>
  <c r="C709" i="158"/>
  <c r="A708" i="158"/>
  <c r="C152" i="154"/>
  <c r="A151" i="154"/>
  <c r="A766" i="144"/>
  <c r="C767" i="144"/>
  <c r="A884" i="148"/>
  <c r="C885" i="148"/>
  <c r="A180" i="154"/>
  <c r="C181" i="154"/>
  <c r="C504" i="150"/>
  <c r="A503" i="150"/>
  <c r="A590" i="142"/>
  <c r="C591" i="142"/>
  <c r="C386" i="148"/>
  <c r="A385" i="148"/>
  <c r="A824" i="162"/>
  <c r="C825" i="162"/>
  <c r="A327" i="160"/>
  <c r="C328" i="160"/>
  <c r="A64" i="129"/>
  <c r="C65" i="129"/>
  <c r="C738" i="152"/>
  <c r="A737" i="152"/>
  <c r="C152" i="148"/>
  <c r="A151" i="148"/>
  <c r="C620" i="148"/>
  <c r="A619" i="148"/>
  <c r="A619" i="154"/>
  <c r="C620" i="154"/>
  <c r="A824" i="154"/>
  <c r="C825" i="154"/>
  <c r="A35" i="144"/>
  <c r="C36" i="144"/>
  <c r="C94" i="142"/>
  <c r="A94" i="142" s="1"/>
  <c r="A93" i="142"/>
  <c r="C709" i="144"/>
  <c r="A708" i="144"/>
  <c r="C504" i="160"/>
  <c r="A503" i="160"/>
  <c r="C796" i="156"/>
  <c r="A795" i="156"/>
  <c r="A414" i="156"/>
  <c r="C415" i="156"/>
  <c r="A209" i="160"/>
  <c r="C210" i="160"/>
  <c r="C415" i="144"/>
  <c r="A414" i="144"/>
  <c r="A122" i="144"/>
  <c r="C123" i="144"/>
  <c r="C475" i="144"/>
  <c r="A474" i="144"/>
  <c r="C475" i="162"/>
  <c r="A474" i="162"/>
  <c r="C181" i="160"/>
  <c r="A180" i="160"/>
  <c r="A824" i="160"/>
  <c r="C825" i="160"/>
  <c r="A824" i="144"/>
  <c r="C825" i="144"/>
  <c r="C36" i="150"/>
  <c r="A35" i="150"/>
  <c r="A824" i="156"/>
  <c r="C825" i="156"/>
  <c r="C680" i="154"/>
  <c r="A679" i="154"/>
  <c r="A122" i="142"/>
  <c r="C123" i="142"/>
  <c r="C972" i="158"/>
  <c r="A971" i="158"/>
  <c r="A298" i="158"/>
  <c r="C299" i="158"/>
  <c r="C504" i="129"/>
  <c r="A503" i="129"/>
  <c r="C651" i="144"/>
  <c r="A650" i="144"/>
  <c r="A679" i="160"/>
  <c r="C680" i="160"/>
  <c r="C446" i="142"/>
  <c r="A445" i="142"/>
  <c r="A942" i="162"/>
  <c r="C943" i="162"/>
  <c r="A737" i="154"/>
  <c r="C738" i="154"/>
  <c r="A971" i="156"/>
  <c r="C972" i="156"/>
  <c r="A414" i="142"/>
  <c r="C415" i="142"/>
  <c r="A795" i="152"/>
  <c r="C796" i="152"/>
  <c r="C65" i="146"/>
  <c r="A64" i="146"/>
  <c r="C241" i="154"/>
  <c r="A241" i="154" s="1"/>
  <c r="A240" i="154"/>
  <c r="A532" i="150"/>
  <c r="C533" i="150"/>
  <c r="A240" i="160"/>
  <c r="C241" i="160"/>
  <c r="A241" i="160" s="1"/>
  <c r="C914" i="160"/>
  <c r="A913" i="160"/>
  <c r="C651" i="129"/>
  <c r="A650" i="129"/>
  <c r="C856" i="156"/>
  <c r="A855" i="156"/>
  <c r="A298" i="142"/>
  <c r="C299" i="142"/>
  <c r="A209" i="150"/>
  <c r="C210" i="150"/>
  <c r="C856" i="146"/>
  <c r="A855" i="146"/>
  <c r="C709" i="160"/>
  <c r="A708" i="160"/>
  <c r="A532" i="162"/>
  <c r="C533" i="162"/>
  <c r="C357" i="129"/>
  <c r="A356" i="129"/>
  <c r="A708" i="146"/>
  <c r="C709" i="146"/>
  <c r="C885" i="154"/>
  <c r="A884" i="154"/>
  <c r="A824" i="152"/>
  <c r="C825" i="152"/>
  <c r="A942" i="158"/>
  <c r="C943" i="158"/>
  <c r="A532" i="142"/>
  <c r="C533" i="142"/>
  <c r="C328" i="162"/>
  <c r="A327" i="162"/>
  <c r="C533" i="156"/>
  <c r="A532" i="156"/>
  <c r="C885" i="146"/>
  <c r="A884" i="146"/>
  <c r="A64" i="150"/>
  <c r="C65" i="150"/>
  <c r="C152" i="129"/>
  <c r="A151" i="129"/>
  <c r="C533" i="146"/>
  <c r="A532" i="146"/>
  <c r="C825" i="158"/>
  <c r="A824" i="158"/>
  <c r="A679" i="144"/>
  <c r="C680" i="144"/>
  <c r="C972" i="150"/>
  <c r="A971" i="150"/>
  <c r="A445" i="156"/>
  <c r="C446" i="156"/>
  <c r="A766" i="160"/>
  <c r="C767" i="160"/>
  <c r="A766" i="129"/>
  <c r="C767" i="129"/>
  <c r="A561" i="156"/>
  <c r="C562" i="156"/>
  <c r="C241" i="162"/>
  <c r="A241" i="162" s="1"/>
  <c r="A240" i="162"/>
  <c r="A650" i="160"/>
  <c r="C651" i="160"/>
  <c r="C651" i="158"/>
  <c r="A650" i="158"/>
  <c r="A445" i="148"/>
  <c r="C446" i="148"/>
  <c r="A180" i="158"/>
  <c r="C181" i="158"/>
  <c r="C210" i="162"/>
  <c r="A209" i="162"/>
  <c r="C856" i="152"/>
  <c r="A855" i="152"/>
  <c r="C943" i="144"/>
  <c r="A942" i="144"/>
  <c r="A356" i="150"/>
  <c r="C357" i="150"/>
  <c r="C767" i="146"/>
  <c r="A766" i="146"/>
  <c r="C651" i="156"/>
  <c r="A650" i="156"/>
  <c r="A532" i="160"/>
  <c r="C533" i="160"/>
  <c r="A35" i="129"/>
  <c r="C36" i="129"/>
  <c r="A298" i="160"/>
  <c r="C299" i="160"/>
  <c r="C651" i="146"/>
  <c r="A650" i="146"/>
  <c r="C914" i="162"/>
  <c r="A913" i="162"/>
  <c r="A356" i="146"/>
  <c r="C357" i="146"/>
  <c r="A913" i="142"/>
  <c r="C914" i="142"/>
  <c r="A209" i="156"/>
  <c r="C210" i="156"/>
  <c r="C328" i="142"/>
  <c r="A327" i="142"/>
  <c r="C504" i="162"/>
  <c r="A503" i="162"/>
  <c r="A180" i="156"/>
  <c r="C181" i="156"/>
  <c r="C680" i="129"/>
  <c r="A679" i="129"/>
  <c r="C651" i="152"/>
  <c r="A650" i="152"/>
  <c r="A64" i="162"/>
  <c r="C65" i="162"/>
  <c r="C504" i="144"/>
  <c r="A503" i="144"/>
  <c r="C562" i="146"/>
  <c r="A561" i="146"/>
  <c r="C972" i="142"/>
  <c r="A971" i="142"/>
  <c r="A356" i="162"/>
  <c r="C357" i="162"/>
  <c r="A414" i="146"/>
  <c r="C415" i="146"/>
  <c r="C357" i="158"/>
  <c r="A356" i="158"/>
  <c r="A180" i="150"/>
  <c r="C181" i="150"/>
  <c r="C504" i="152"/>
  <c r="A503" i="152"/>
  <c r="A766" i="150"/>
  <c r="C767" i="150"/>
  <c r="A445" i="160"/>
  <c r="C446" i="160"/>
  <c r="A795" i="142"/>
  <c r="C796" i="142"/>
  <c r="A561" i="142"/>
  <c r="C562" i="142"/>
  <c r="A269" i="160"/>
  <c r="C270" i="160"/>
  <c r="A269" i="129"/>
  <c r="C270" i="129"/>
  <c r="A269" i="156"/>
  <c r="C270" i="156"/>
  <c r="C620" i="160"/>
  <c r="A619" i="160"/>
  <c r="C796" i="160"/>
  <c r="A795" i="160"/>
  <c r="A737" i="144"/>
  <c r="C738" i="144"/>
  <c r="A590" i="156"/>
  <c r="C591" i="156"/>
  <c r="C504" i="148"/>
  <c r="A503" i="148"/>
  <c r="C504" i="154"/>
  <c r="A503" i="154"/>
  <c r="C386" i="156"/>
  <c r="A385" i="156"/>
  <c r="A240" i="150"/>
  <c r="C241" i="150"/>
  <c r="A241" i="150" s="1"/>
  <c r="A884" i="158"/>
  <c r="C885" i="158"/>
  <c r="A942" i="160"/>
  <c r="C943" i="160"/>
  <c r="C972" i="144"/>
  <c r="A971" i="144"/>
  <c r="C152" i="142"/>
  <c r="A151" i="142"/>
  <c r="C36" i="148"/>
  <c r="A35" i="148"/>
  <c r="A561" i="160"/>
  <c r="C562" i="160"/>
  <c r="C65" i="142"/>
  <c r="A64" i="142"/>
  <c r="A619" i="162"/>
  <c r="C620" i="162"/>
  <c r="C943" i="142"/>
  <c r="A942" i="142"/>
  <c r="A884" i="160"/>
  <c r="C885" i="160"/>
  <c r="C181" i="152"/>
  <c r="A180" i="152"/>
  <c r="A35" i="146"/>
  <c r="C36" i="146"/>
  <c r="C738" i="146"/>
  <c r="A737" i="146"/>
  <c r="A385" i="158"/>
  <c r="C386" i="158"/>
  <c r="A590" i="160"/>
  <c r="C591" i="160"/>
  <c r="C94" i="156"/>
  <c r="A94" i="156" s="1"/>
  <c r="A93" i="156"/>
  <c r="C446" i="129"/>
  <c r="A445" i="129"/>
  <c r="C446" i="152"/>
  <c r="A445" i="152"/>
  <c r="C680" i="152"/>
  <c r="A679" i="152"/>
  <c r="C943" i="150"/>
  <c r="A942" i="150"/>
  <c r="C885" i="129"/>
  <c r="A884" i="129"/>
  <c r="A151" i="156"/>
  <c r="C152" i="156"/>
  <c r="C562" i="152"/>
  <c r="A561" i="152"/>
  <c r="C738" i="129"/>
  <c r="A737" i="129"/>
  <c r="C475" i="152"/>
  <c r="A474" i="152"/>
  <c r="A971" i="129"/>
  <c r="C972" i="129"/>
  <c r="A619" i="152"/>
  <c r="C620" i="152"/>
  <c r="C123" i="162"/>
  <c r="A122" i="162"/>
  <c r="C504" i="146"/>
  <c r="A503" i="146"/>
  <c r="C94" i="150"/>
  <c r="A94" i="150" s="1"/>
  <c r="A93" i="150"/>
  <c r="C709" i="152"/>
  <c r="A708" i="152"/>
  <c r="A385" i="150"/>
  <c r="C386" i="150"/>
  <c r="C415" i="152"/>
  <c r="A414" i="152"/>
  <c r="C591" i="162"/>
  <c r="A590" i="162"/>
  <c r="C972" i="146"/>
  <c r="A971" i="146"/>
  <c r="C885" i="142"/>
  <c r="A884" i="142"/>
  <c r="A327" i="154"/>
  <c r="C328" i="154"/>
  <c r="C94" i="162"/>
  <c r="A94" i="162" s="1"/>
  <c r="A93" i="162"/>
  <c r="C943" i="152"/>
  <c r="A942" i="152"/>
  <c r="A708" i="162"/>
  <c r="C709" i="162"/>
  <c r="A795" i="146"/>
  <c r="C796" i="146"/>
  <c r="A855" i="160"/>
  <c r="C856" i="160"/>
  <c r="C475" i="148"/>
  <c r="A474" i="148"/>
  <c r="A269" i="152"/>
  <c r="C270" i="152"/>
  <c r="C386" i="142"/>
  <c r="A385" i="142"/>
  <c r="C943" i="148"/>
  <c r="A942" i="148"/>
  <c r="C914" i="156"/>
  <c r="A913" i="156"/>
  <c r="A795" i="144"/>
  <c r="C796" i="144"/>
  <c r="C914" i="158"/>
  <c r="A913" i="158"/>
  <c r="A590" i="144"/>
  <c r="C591" i="144"/>
  <c r="C591" i="150"/>
  <c r="A590" i="150"/>
  <c r="C94" i="129"/>
  <c r="A94" i="129" s="1"/>
  <c r="A93" i="129"/>
  <c r="A327" i="150"/>
  <c r="C328" i="150"/>
  <c r="A474" i="160"/>
  <c r="C475" i="160"/>
  <c r="C123" i="160"/>
  <c r="A122" i="160"/>
  <c r="C357" i="144"/>
  <c r="A356" i="144"/>
  <c r="A93" i="158"/>
  <c r="C94" i="158"/>
  <c r="A94" i="158" s="1"/>
  <c r="A209" i="146"/>
  <c r="C210" i="146"/>
  <c r="C972" i="160"/>
  <c r="A971" i="160"/>
  <c r="A445" i="144"/>
  <c r="C446" i="144"/>
  <c r="A151" i="146"/>
  <c r="C152" i="146"/>
  <c r="A93" i="154"/>
  <c r="C94" i="154"/>
  <c r="A94" i="154" s="1"/>
  <c r="A180" i="142"/>
  <c r="C181" i="142"/>
  <c r="A93" i="144"/>
  <c r="C94" i="144"/>
  <c r="A94" i="144" s="1"/>
  <c r="C328" i="156"/>
  <c r="A327" i="156"/>
  <c r="A122" i="148"/>
  <c r="C123" i="148"/>
  <c r="C415" i="148"/>
  <c r="A414" i="148"/>
  <c r="A561" i="129"/>
  <c r="C562" i="129"/>
  <c r="C767" i="152"/>
  <c r="A766" i="152"/>
  <c r="A737" i="156"/>
  <c r="C738" i="156"/>
  <c r="A122" i="156"/>
  <c r="C123" i="156"/>
  <c r="A385" i="146"/>
  <c r="C386" i="146"/>
  <c r="C856" i="154"/>
  <c r="A855" i="154"/>
  <c r="C299" i="150"/>
  <c r="A298" i="150"/>
  <c r="C152" i="162"/>
  <c r="A151" i="162"/>
  <c r="C181" i="148"/>
  <c r="A180" i="148"/>
  <c r="C475" i="154"/>
  <c r="A474" i="154"/>
  <c r="A971" i="148"/>
  <c r="C972" i="148"/>
  <c r="C972" i="162"/>
  <c r="A971" i="162"/>
  <c r="A619" i="156"/>
  <c r="C620" i="156"/>
  <c r="C885" i="144"/>
  <c r="A884" i="144"/>
  <c r="C328" i="146"/>
  <c r="A327" i="146"/>
  <c r="A679" i="148"/>
  <c r="C680" i="148"/>
  <c r="A122" i="152"/>
  <c r="C123" i="152"/>
  <c r="A532" i="152"/>
  <c r="C533" i="152"/>
  <c r="C504" i="156"/>
  <c r="A503" i="156"/>
  <c r="A708" i="150"/>
  <c r="C709" i="150"/>
  <c r="C65" i="158"/>
  <c r="A64" i="158"/>
  <c r="A942" i="146"/>
  <c r="C943" i="146"/>
  <c r="A795" i="158"/>
  <c r="C796" i="158"/>
  <c r="C36" i="156"/>
  <c r="A35" i="156"/>
  <c r="A855" i="148"/>
  <c r="C856" i="148"/>
  <c r="A679" i="142"/>
  <c r="C680" i="142"/>
  <c r="A385" i="129"/>
  <c r="C386" i="129"/>
  <c r="C620" i="158"/>
  <c r="A619" i="158"/>
  <c r="A855" i="129"/>
  <c r="C856" i="129"/>
  <c r="A561" i="148"/>
  <c r="C562" i="148"/>
  <c r="C210" i="142"/>
  <c r="A209" i="142"/>
  <c r="A942" i="154"/>
  <c r="C943" i="154"/>
  <c r="C475" i="129"/>
  <c r="A474" i="129"/>
  <c r="C914" i="152"/>
  <c r="A913" i="152"/>
  <c r="A414" i="154"/>
  <c r="C415" i="154"/>
  <c r="C914" i="144"/>
  <c r="A913" i="144"/>
  <c r="A209" i="158"/>
  <c r="C210" i="158"/>
  <c r="A385" i="162"/>
  <c r="C386" i="162"/>
  <c r="C767" i="162"/>
  <c r="A766" i="162"/>
  <c r="C591" i="146"/>
  <c r="A590" i="146"/>
  <c r="C651" i="154"/>
  <c r="A650" i="154"/>
  <c r="C475" i="156"/>
  <c r="A474" i="156"/>
  <c r="A414" i="160"/>
  <c r="C415" i="160"/>
  <c r="C680" i="146"/>
  <c r="A679" i="146"/>
  <c r="A708" i="129"/>
  <c r="C709" i="129"/>
  <c r="A240" i="129"/>
  <c r="C241" i="129"/>
  <c r="A241" i="129" s="1"/>
  <c r="A913" i="154"/>
  <c r="C914" i="154"/>
  <c r="A561" i="162"/>
  <c r="C562" i="162"/>
  <c r="C415" i="129"/>
  <c r="A414" i="129"/>
  <c r="A971" i="152"/>
  <c r="C972" i="152"/>
  <c r="A269" i="154"/>
  <c r="C270" i="154"/>
  <c r="A913" i="129"/>
  <c r="C914" i="129"/>
  <c r="A474" i="146"/>
  <c r="C475" i="146"/>
  <c r="A942" i="129"/>
  <c r="C943" i="129"/>
  <c r="A708" i="148"/>
  <c r="C709" i="148"/>
  <c r="A737" i="148"/>
  <c r="C738" i="148"/>
  <c r="A884" i="162"/>
  <c r="C885" i="162"/>
  <c r="A532" i="144"/>
  <c r="C533" i="144"/>
  <c r="C270" i="146"/>
  <c r="A269" i="146"/>
  <c r="C357" i="160"/>
  <c r="A356" i="160"/>
  <c r="C357" i="142"/>
  <c r="A356" i="142"/>
  <c r="C504" i="142"/>
  <c r="A503" i="142"/>
  <c r="A122" i="158"/>
  <c r="C123" i="158"/>
  <c r="C591" i="152"/>
  <c r="A590" i="152"/>
  <c r="C415" i="162"/>
  <c r="A414" i="162"/>
  <c r="C328" i="152"/>
  <c r="A327" i="152"/>
  <c r="A474" i="158"/>
  <c r="C475" i="158"/>
  <c r="A385" i="154"/>
  <c r="C386" i="154"/>
  <c r="A64" i="160"/>
  <c r="C65" i="160"/>
  <c r="A708" i="154"/>
  <c r="C709" i="154"/>
  <c r="C651" i="162"/>
  <c r="A650" i="162"/>
  <c r="A35" i="152"/>
  <c r="C36" i="152"/>
  <c r="A913" i="148"/>
  <c r="C914" i="148"/>
  <c r="C446" i="158"/>
  <c r="A445" i="158"/>
  <c r="C241" i="148"/>
  <c r="A241" i="148" s="1"/>
  <c r="A240" i="148"/>
  <c r="C856" i="162"/>
  <c r="A855" i="162"/>
  <c r="A737" i="162"/>
  <c r="C738" i="162"/>
  <c r="C796" i="162"/>
  <c r="A795" i="162"/>
  <c r="A795" i="150"/>
  <c r="C796" i="150"/>
  <c r="C914" i="150"/>
  <c r="A913" i="150"/>
  <c r="A474" i="150"/>
  <c r="C475" i="150"/>
  <c r="C591" i="154"/>
  <c r="A590" i="154"/>
  <c r="A561" i="150"/>
  <c r="C562" i="150"/>
  <c r="C328" i="158"/>
  <c r="A327" i="158"/>
  <c r="C415" i="158"/>
  <c r="A414" i="158"/>
  <c r="C270" i="148"/>
  <c r="A269" i="148"/>
  <c r="C738" i="142"/>
  <c r="A737" i="142"/>
  <c r="A298" i="152"/>
  <c r="C299" i="152"/>
  <c r="A532" i="148"/>
  <c r="C533" i="148"/>
  <c r="A737" i="158"/>
  <c r="C738" i="158"/>
  <c r="A356" i="154"/>
  <c r="C357" i="154"/>
  <c r="C357" i="156"/>
  <c r="A356" i="156"/>
  <c r="A445" i="162"/>
  <c r="C446" i="162"/>
  <c r="C533" i="158"/>
  <c r="A532" i="158"/>
  <c r="C680" i="158"/>
  <c r="A679" i="158"/>
  <c r="A209" i="148"/>
  <c r="C210" i="148"/>
  <c r="C299" i="129"/>
  <c r="A298" i="129"/>
  <c r="C299" i="154"/>
  <c r="A298" i="154"/>
  <c r="C299" i="156"/>
  <c r="A298" i="156"/>
  <c r="C94" i="146"/>
  <c r="A94" i="146" s="1"/>
  <c r="A93" i="146"/>
  <c r="C709" i="142"/>
  <c r="A708" i="142"/>
  <c r="C270" i="158"/>
  <c r="A269" i="158"/>
  <c r="C446" i="146"/>
  <c r="A445" i="146"/>
  <c r="A240" i="152"/>
  <c r="C241" i="152"/>
  <c r="A241" i="152" s="1"/>
  <c r="C943" i="156"/>
  <c r="A942" i="156"/>
  <c r="A414" i="150"/>
  <c r="C415" i="150"/>
  <c r="A180" i="162"/>
  <c r="C181" i="162"/>
  <c r="A122" i="154"/>
  <c r="C123" i="154"/>
  <c r="C738" i="150"/>
  <c r="A737" i="150"/>
  <c r="A532" i="129"/>
  <c r="C533" i="129"/>
  <c r="C386" i="144"/>
  <c r="A385" i="144"/>
  <c r="A679" i="156"/>
  <c r="C680" i="156"/>
  <c r="C767" i="158"/>
  <c r="A766" i="158"/>
  <c r="C651" i="148"/>
  <c r="A650" i="148"/>
  <c r="C738" i="160"/>
  <c r="A737" i="160"/>
  <c r="A561" i="144"/>
  <c r="C562" i="144"/>
  <c r="A503" i="158"/>
  <c r="C504" i="158"/>
  <c r="A64" i="144"/>
  <c r="C65" i="144"/>
  <c r="A855" i="142"/>
  <c r="C856" i="142"/>
  <c r="C386" i="152"/>
  <c r="A385" i="152"/>
  <c r="C680" i="162"/>
  <c r="A679" i="162"/>
  <c r="C796" i="154"/>
  <c r="A795" i="154"/>
  <c r="C270" i="144"/>
  <c r="A269" i="144"/>
  <c r="C562" i="154"/>
  <c r="A561" i="154"/>
  <c r="C152" i="158"/>
  <c r="A151" i="158"/>
  <c r="A93" i="148"/>
  <c r="C94" i="148"/>
  <c r="A94" i="148" s="1"/>
  <c r="C620" i="146"/>
  <c r="A619" i="146"/>
  <c r="A356" i="152"/>
  <c r="C357" i="152"/>
  <c r="C299" i="148"/>
  <c r="A298" i="148"/>
  <c r="A766" i="154"/>
  <c r="C767" i="154"/>
  <c r="C210" i="144"/>
  <c r="A209" i="144"/>
  <c r="C299" i="162"/>
  <c r="A298" i="162"/>
  <c r="A35" i="160"/>
  <c r="C36" i="160"/>
  <c r="C856" i="144"/>
  <c r="A855" i="144"/>
  <c r="A327" i="148"/>
  <c r="C328" i="148"/>
  <c r="C914" i="146"/>
  <c r="A913" i="146"/>
  <c r="A590" i="148"/>
  <c r="C591" i="148"/>
  <c r="A240" i="146"/>
  <c r="C241" i="146"/>
  <c r="A241" i="146" s="1"/>
  <c r="C65" i="154"/>
  <c r="A64" i="154"/>
  <c r="C972" i="154"/>
  <c r="A971" i="154"/>
  <c r="A240" i="144"/>
  <c r="C241" i="144"/>
  <c r="A241" i="144" s="1"/>
  <c r="C123" i="150"/>
  <c r="A122" i="150"/>
  <c r="C885" i="150"/>
  <c r="A884" i="150"/>
  <c r="C825" i="142"/>
  <c r="A824" i="142"/>
  <c r="A445" i="150"/>
  <c r="C446" i="150"/>
  <c r="A590" i="129"/>
  <c r="C591" i="129"/>
  <c r="C65" i="156"/>
  <c r="A64" i="156"/>
  <c r="A298" i="144"/>
  <c r="C299" i="144"/>
  <c r="A856" i="144" l="1"/>
  <c r="C857" i="144"/>
  <c r="C563" i="154"/>
  <c r="A562" i="154"/>
  <c r="C944" i="148"/>
  <c r="A943" i="148"/>
  <c r="C592" i="129"/>
  <c r="A591" i="129"/>
  <c r="A767" i="154"/>
  <c r="C768" i="154"/>
  <c r="C358" i="152"/>
  <c r="A357" i="152"/>
  <c r="A680" i="156"/>
  <c r="C681" i="156"/>
  <c r="C211" i="148"/>
  <c r="A210" i="148"/>
  <c r="C300" i="152"/>
  <c r="A299" i="152"/>
  <c r="C37" i="152"/>
  <c r="A37" i="152" s="1"/>
  <c r="A36" i="152"/>
  <c r="A738" i="148"/>
  <c r="C739" i="148"/>
  <c r="A562" i="162"/>
  <c r="C563" i="162"/>
  <c r="C944" i="154"/>
  <c r="A943" i="154"/>
  <c r="A680" i="148"/>
  <c r="C681" i="148"/>
  <c r="C621" i="152"/>
  <c r="A620" i="152"/>
  <c r="A738" i="144"/>
  <c r="C739" i="144"/>
  <c r="A446" i="160"/>
  <c r="C447" i="160"/>
  <c r="A210" i="156"/>
  <c r="C211" i="156"/>
  <c r="C681" i="144"/>
  <c r="A680" i="144"/>
  <c r="A533" i="142"/>
  <c r="C534" i="142"/>
  <c r="C681" i="160"/>
  <c r="A680" i="160"/>
  <c r="A210" i="160"/>
  <c r="C211" i="160"/>
  <c r="C621" i="154"/>
  <c r="A620" i="154"/>
  <c r="C592" i="142"/>
  <c r="A591" i="142"/>
  <c r="A181" i="146"/>
  <c r="C182" i="146"/>
  <c r="A65" i="152"/>
  <c r="C66" i="152"/>
  <c r="A66" i="152" s="1"/>
  <c r="A36" i="142"/>
  <c r="C37" i="142"/>
  <c r="A37" i="142" s="1"/>
  <c r="A885" i="156"/>
  <c r="C886" i="156"/>
  <c r="A885" i="150"/>
  <c r="C886" i="150"/>
  <c r="A825" i="142"/>
  <c r="C826" i="142"/>
  <c r="A914" i="146"/>
  <c r="C915" i="146"/>
  <c r="C387" i="152"/>
  <c r="A386" i="152"/>
  <c r="A914" i="150"/>
  <c r="C915" i="150"/>
  <c r="C592" i="152"/>
  <c r="A591" i="152"/>
  <c r="C592" i="146"/>
  <c r="A591" i="146"/>
  <c r="A36" i="156"/>
  <c r="C37" i="156"/>
  <c r="A37" i="156" s="1"/>
  <c r="C153" i="162"/>
  <c r="A152" i="162"/>
  <c r="C416" i="148"/>
  <c r="A415" i="148"/>
  <c r="C973" i="160"/>
  <c r="A972" i="160"/>
  <c r="C592" i="150"/>
  <c r="A591" i="150"/>
  <c r="A475" i="148"/>
  <c r="C476" i="148"/>
  <c r="C973" i="146"/>
  <c r="A972" i="146"/>
  <c r="C681" i="152"/>
  <c r="A680" i="152"/>
  <c r="C182" i="152"/>
  <c r="A181" i="152"/>
  <c r="C973" i="144"/>
  <c r="A972" i="144"/>
  <c r="A562" i="146"/>
  <c r="C563" i="146"/>
  <c r="C652" i="156"/>
  <c r="A651" i="156"/>
  <c r="A651" i="158"/>
  <c r="C652" i="158"/>
  <c r="A856" i="146"/>
  <c r="C857" i="146"/>
  <c r="A36" i="150"/>
  <c r="C37" i="150"/>
  <c r="A37" i="150" s="1"/>
  <c r="C271" i="150"/>
  <c r="A270" i="150"/>
  <c r="C329" i="129"/>
  <c r="A328" i="129"/>
  <c r="C534" i="154"/>
  <c r="A533" i="154"/>
  <c r="A533" i="158"/>
  <c r="C534" i="158"/>
  <c r="A36" i="160"/>
  <c r="C37" i="160"/>
  <c r="A37" i="160" s="1"/>
  <c r="A210" i="144"/>
  <c r="C211" i="144"/>
  <c r="C329" i="148"/>
  <c r="A328" i="148"/>
  <c r="A856" i="142"/>
  <c r="C857" i="142"/>
  <c r="C797" i="150"/>
  <c r="A796" i="150"/>
  <c r="A123" i="158"/>
  <c r="C124" i="158"/>
  <c r="C710" i="148"/>
  <c r="A709" i="148"/>
  <c r="C915" i="154"/>
  <c r="A914" i="154"/>
  <c r="A796" i="158"/>
  <c r="C797" i="158"/>
  <c r="A123" i="148"/>
  <c r="C124" i="148"/>
  <c r="C211" i="146"/>
  <c r="A210" i="146"/>
  <c r="C592" i="144"/>
  <c r="A591" i="144"/>
  <c r="C857" i="160"/>
  <c r="A856" i="160"/>
  <c r="C973" i="129"/>
  <c r="A972" i="129"/>
  <c r="A885" i="160"/>
  <c r="C886" i="160"/>
  <c r="C944" i="160"/>
  <c r="A943" i="160"/>
  <c r="A767" i="150"/>
  <c r="C768" i="150"/>
  <c r="C915" i="142"/>
  <c r="A914" i="142"/>
  <c r="C652" i="160"/>
  <c r="A651" i="160"/>
  <c r="C944" i="158"/>
  <c r="A943" i="158"/>
  <c r="A210" i="150"/>
  <c r="C211" i="150"/>
  <c r="A825" i="144"/>
  <c r="C826" i="144"/>
  <c r="A415" i="156"/>
  <c r="C416" i="156"/>
  <c r="C621" i="129"/>
  <c r="A620" i="129"/>
  <c r="C37" i="162"/>
  <c r="A37" i="162" s="1"/>
  <c r="A36" i="162"/>
  <c r="A386" i="144"/>
  <c r="C387" i="144"/>
  <c r="C447" i="146"/>
  <c r="A446" i="146"/>
  <c r="C681" i="158"/>
  <c r="A680" i="158"/>
  <c r="C739" i="142"/>
  <c r="A738" i="142"/>
  <c r="C652" i="162"/>
  <c r="A651" i="162"/>
  <c r="C768" i="162"/>
  <c r="A767" i="162"/>
  <c r="A210" i="142"/>
  <c r="C211" i="142"/>
  <c r="C329" i="146"/>
  <c r="A328" i="146"/>
  <c r="C300" i="150"/>
  <c r="A299" i="150"/>
  <c r="C592" i="162"/>
  <c r="A591" i="162"/>
  <c r="A446" i="152"/>
  <c r="C447" i="152"/>
  <c r="C797" i="160"/>
  <c r="A796" i="160"/>
  <c r="C505" i="144"/>
  <c r="A504" i="144"/>
  <c r="C768" i="146"/>
  <c r="A767" i="146"/>
  <c r="A825" i="158"/>
  <c r="C826" i="158"/>
  <c r="C66" i="146"/>
  <c r="A66" i="146" s="1"/>
  <c r="A65" i="146"/>
  <c r="A651" i="144"/>
  <c r="C652" i="144"/>
  <c r="A620" i="148"/>
  <c r="C621" i="148"/>
  <c r="A504" i="150"/>
  <c r="C505" i="150"/>
  <c r="C768" i="156"/>
  <c r="A767" i="156"/>
  <c r="A651" i="150"/>
  <c r="C652" i="150"/>
  <c r="A65" i="144"/>
  <c r="C66" i="144"/>
  <c r="A66" i="144" s="1"/>
  <c r="C534" i="129"/>
  <c r="A533" i="129"/>
  <c r="A709" i="154"/>
  <c r="C710" i="154"/>
  <c r="C944" i="129"/>
  <c r="A943" i="129"/>
  <c r="A386" i="162"/>
  <c r="C387" i="162"/>
  <c r="A562" i="148"/>
  <c r="C563" i="148"/>
  <c r="C944" i="146"/>
  <c r="A943" i="146"/>
  <c r="A796" i="146"/>
  <c r="C797" i="146"/>
  <c r="A885" i="158"/>
  <c r="C886" i="158"/>
  <c r="A65" i="162"/>
  <c r="C66" i="162"/>
  <c r="A66" i="162" s="1"/>
  <c r="C358" i="146"/>
  <c r="A357" i="146"/>
  <c r="A357" i="150"/>
  <c r="C358" i="150"/>
  <c r="A825" i="152"/>
  <c r="C826" i="152"/>
  <c r="A299" i="142"/>
  <c r="C300" i="142"/>
  <c r="A796" i="152"/>
  <c r="C797" i="152"/>
  <c r="C826" i="160"/>
  <c r="A825" i="160"/>
  <c r="A181" i="154"/>
  <c r="C182" i="154"/>
  <c r="A65" i="148"/>
  <c r="C66" i="148"/>
  <c r="A66" i="148" s="1"/>
  <c r="A856" i="158"/>
  <c r="C857" i="158"/>
  <c r="C271" i="148"/>
  <c r="A270" i="148"/>
  <c r="C505" i="142"/>
  <c r="A504" i="142"/>
  <c r="A885" i="144"/>
  <c r="C886" i="144"/>
  <c r="C857" i="154"/>
  <c r="A856" i="154"/>
  <c r="C329" i="156"/>
  <c r="A328" i="156"/>
  <c r="C915" i="158"/>
  <c r="A914" i="158"/>
  <c r="C416" i="152"/>
  <c r="A415" i="152"/>
  <c r="A475" i="152"/>
  <c r="C476" i="152"/>
  <c r="A446" i="129"/>
  <c r="C447" i="129"/>
  <c r="A943" i="142"/>
  <c r="C944" i="142"/>
  <c r="A620" i="160"/>
  <c r="C621" i="160"/>
  <c r="C505" i="152"/>
  <c r="A504" i="152"/>
  <c r="A533" i="146"/>
  <c r="C534" i="146"/>
  <c r="A504" i="129"/>
  <c r="C505" i="129"/>
  <c r="A796" i="156"/>
  <c r="C797" i="156"/>
  <c r="C153" i="148"/>
  <c r="A152" i="148"/>
  <c r="A386" i="160"/>
  <c r="C387" i="160"/>
  <c r="A767" i="148"/>
  <c r="C768" i="148"/>
  <c r="A620" i="150"/>
  <c r="C621" i="150"/>
  <c r="C182" i="129"/>
  <c r="A181" i="129"/>
  <c r="A270" i="158"/>
  <c r="C271" i="158"/>
  <c r="C797" i="162"/>
  <c r="A796" i="162"/>
  <c r="A446" i="162"/>
  <c r="C447" i="162"/>
  <c r="A738" i="162"/>
  <c r="C739" i="162"/>
  <c r="A65" i="160"/>
  <c r="C66" i="160"/>
  <c r="A66" i="160" s="1"/>
  <c r="A475" i="146"/>
  <c r="C476" i="146"/>
  <c r="A709" i="129"/>
  <c r="C710" i="129"/>
  <c r="C211" i="158"/>
  <c r="A210" i="158"/>
  <c r="A856" i="129"/>
  <c r="C857" i="129"/>
  <c r="A620" i="156"/>
  <c r="C621" i="156"/>
  <c r="C387" i="146"/>
  <c r="A386" i="146"/>
  <c r="A796" i="144"/>
  <c r="C797" i="144"/>
  <c r="A709" i="162"/>
  <c r="C710" i="162"/>
  <c r="C387" i="150"/>
  <c r="A386" i="150"/>
  <c r="C621" i="162"/>
  <c r="A620" i="162"/>
  <c r="C271" i="156"/>
  <c r="A270" i="156"/>
  <c r="C182" i="150"/>
  <c r="A181" i="150"/>
  <c r="A562" i="156"/>
  <c r="C563" i="156"/>
  <c r="C416" i="142"/>
  <c r="A415" i="142"/>
  <c r="C300" i="158"/>
  <c r="A299" i="158"/>
  <c r="A885" i="148"/>
  <c r="C886" i="148"/>
  <c r="A210" i="129"/>
  <c r="C211" i="129"/>
  <c r="C124" i="129"/>
  <c r="A123" i="129"/>
  <c r="A767" i="142"/>
  <c r="C768" i="142"/>
  <c r="C621" i="142"/>
  <c r="A620" i="142"/>
  <c r="A504" i="158"/>
  <c r="C505" i="158"/>
  <c r="A152" i="158"/>
  <c r="C153" i="158"/>
  <c r="C739" i="150"/>
  <c r="A738" i="150"/>
  <c r="A709" i="142"/>
  <c r="C710" i="142"/>
  <c r="A415" i="158"/>
  <c r="C416" i="158"/>
  <c r="C358" i="142"/>
  <c r="A357" i="142"/>
  <c r="C66" i="158"/>
  <c r="A66" i="158" s="1"/>
  <c r="A65" i="158"/>
  <c r="A357" i="144"/>
  <c r="C358" i="144"/>
  <c r="A738" i="129"/>
  <c r="C739" i="129"/>
  <c r="C652" i="152"/>
  <c r="A651" i="152"/>
  <c r="A914" i="162"/>
  <c r="C915" i="162"/>
  <c r="C944" i="144"/>
  <c r="A943" i="144"/>
  <c r="A152" i="129"/>
  <c r="C153" i="129"/>
  <c r="A885" i="154"/>
  <c r="C886" i="154"/>
  <c r="C857" i="156"/>
  <c r="A856" i="156"/>
  <c r="C182" i="160"/>
  <c r="A181" i="160"/>
  <c r="C505" i="160"/>
  <c r="A504" i="160"/>
  <c r="A738" i="152"/>
  <c r="C739" i="152"/>
  <c r="A825" i="129"/>
  <c r="C826" i="129"/>
  <c r="C358" i="148"/>
  <c r="A357" i="148"/>
  <c r="A270" i="162"/>
  <c r="C271" i="162"/>
  <c r="A386" i="154"/>
  <c r="C387" i="154"/>
  <c r="C915" i="129"/>
  <c r="A914" i="129"/>
  <c r="A709" i="150"/>
  <c r="C710" i="150"/>
  <c r="A123" i="156"/>
  <c r="C124" i="156"/>
  <c r="C182" i="142"/>
  <c r="A181" i="142"/>
  <c r="C592" i="160"/>
  <c r="A591" i="160"/>
  <c r="C271" i="129"/>
  <c r="A270" i="129"/>
  <c r="C768" i="129"/>
  <c r="A767" i="129"/>
  <c r="A65" i="150"/>
  <c r="C66" i="150"/>
  <c r="A66" i="150" s="1"/>
  <c r="A709" i="146"/>
  <c r="C710" i="146"/>
  <c r="A972" i="156"/>
  <c r="C973" i="156"/>
  <c r="C66" i="129"/>
  <c r="A66" i="129" s="1"/>
  <c r="A65" i="129"/>
  <c r="A767" i="144"/>
  <c r="C768" i="144"/>
  <c r="A36" i="158"/>
  <c r="C37" i="158"/>
  <c r="A37" i="158" s="1"/>
  <c r="A825" i="150"/>
  <c r="C826" i="150"/>
  <c r="C300" i="144"/>
  <c r="A299" i="144"/>
  <c r="A856" i="162"/>
  <c r="C857" i="162"/>
  <c r="A357" i="160"/>
  <c r="C358" i="160"/>
  <c r="A680" i="146"/>
  <c r="C681" i="146"/>
  <c r="A914" i="144"/>
  <c r="C915" i="144"/>
  <c r="A620" i="158"/>
  <c r="C621" i="158"/>
  <c r="C973" i="162"/>
  <c r="A972" i="162"/>
  <c r="A123" i="160"/>
  <c r="C124" i="160"/>
  <c r="C915" i="156"/>
  <c r="A914" i="156"/>
  <c r="C944" i="152"/>
  <c r="A943" i="152"/>
  <c r="C710" i="152"/>
  <c r="A709" i="152"/>
  <c r="A562" i="152"/>
  <c r="C563" i="152"/>
  <c r="C66" i="142"/>
  <c r="A66" i="142" s="1"/>
  <c r="A65" i="142"/>
  <c r="C387" i="156"/>
  <c r="A386" i="156"/>
  <c r="A357" i="158"/>
  <c r="C358" i="158"/>
  <c r="C681" i="129"/>
  <c r="A680" i="129"/>
  <c r="C652" i="146"/>
  <c r="A651" i="146"/>
  <c r="A856" i="152"/>
  <c r="C857" i="152"/>
  <c r="A651" i="129"/>
  <c r="C652" i="129"/>
  <c r="C973" i="158"/>
  <c r="A972" i="158"/>
  <c r="A475" i="162"/>
  <c r="C476" i="162"/>
  <c r="A709" i="144"/>
  <c r="C710" i="144"/>
  <c r="A181" i="144"/>
  <c r="C182" i="144"/>
  <c r="A620" i="144"/>
  <c r="C621" i="144"/>
  <c r="C857" i="150"/>
  <c r="A856" i="150"/>
  <c r="A796" i="129"/>
  <c r="C797" i="129"/>
  <c r="A270" i="154"/>
  <c r="C271" i="154"/>
  <c r="C416" i="160"/>
  <c r="A415" i="160"/>
  <c r="C416" i="154"/>
  <c r="A415" i="154"/>
  <c r="A386" i="129"/>
  <c r="C387" i="129"/>
  <c r="C973" i="148"/>
  <c r="A972" i="148"/>
  <c r="A738" i="156"/>
  <c r="C739" i="156"/>
  <c r="C476" i="160"/>
  <c r="A475" i="160"/>
  <c r="A152" i="156"/>
  <c r="C153" i="156"/>
  <c r="C387" i="158"/>
  <c r="A386" i="158"/>
  <c r="A562" i="160"/>
  <c r="C563" i="160"/>
  <c r="C271" i="160"/>
  <c r="A270" i="160"/>
  <c r="A415" i="146"/>
  <c r="C416" i="146"/>
  <c r="A181" i="156"/>
  <c r="C182" i="156"/>
  <c r="C300" i="160"/>
  <c r="A299" i="160"/>
  <c r="A767" i="160"/>
  <c r="C768" i="160"/>
  <c r="A738" i="154"/>
  <c r="C739" i="154"/>
  <c r="C124" i="142"/>
  <c r="A123" i="142"/>
  <c r="C329" i="160"/>
  <c r="A328" i="160"/>
  <c r="C826" i="148"/>
  <c r="A825" i="148"/>
  <c r="A299" i="146"/>
  <c r="C300" i="146"/>
  <c r="C797" i="148"/>
  <c r="A796" i="148"/>
  <c r="C66" i="156"/>
  <c r="A66" i="156" s="1"/>
  <c r="A65" i="156"/>
  <c r="A504" i="154"/>
  <c r="C505" i="154"/>
  <c r="C211" i="162"/>
  <c r="A210" i="162"/>
  <c r="C886" i="146"/>
  <c r="A885" i="146"/>
  <c r="C358" i="129"/>
  <c r="A357" i="129"/>
  <c r="C915" i="160"/>
  <c r="A914" i="160"/>
  <c r="C476" i="144"/>
  <c r="A475" i="144"/>
  <c r="A152" i="154"/>
  <c r="C153" i="154"/>
  <c r="C124" i="146"/>
  <c r="A123" i="146"/>
  <c r="A591" i="158"/>
  <c r="C592" i="158"/>
  <c r="C652" i="142"/>
  <c r="A651" i="142"/>
  <c r="A475" i="142"/>
  <c r="C476" i="142"/>
  <c r="A562" i="144"/>
  <c r="C563" i="144"/>
  <c r="C329" i="158"/>
  <c r="A328" i="158"/>
  <c r="A270" i="144"/>
  <c r="C271" i="144"/>
  <c r="A299" i="156"/>
  <c r="C300" i="156"/>
  <c r="A270" i="146"/>
  <c r="C271" i="146"/>
  <c r="A504" i="156"/>
  <c r="C505" i="156"/>
  <c r="C534" i="144"/>
  <c r="A533" i="144"/>
  <c r="A972" i="152"/>
  <c r="C973" i="152"/>
  <c r="C681" i="142"/>
  <c r="A680" i="142"/>
  <c r="A533" i="152"/>
  <c r="C534" i="152"/>
  <c r="C153" i="146"/>
  <c r="A152" i="146"/>
  <c r="A328" i="150"/>
  <c r="C329" i="150"/>
  <c r="C329" i="154"/>
  <c r="A328" i="154"/>
  <c r="C563" i="142"/>
  <c r="A562" i="142"/>
  <c r="C358" i="162"/>
  <c r="A357" i="162"/>
  <c r="C37" i="129"/>
  <c r="A37" i="129" s="1"/>
  <c r="A36" i="129"/>
  <c r="C182" i="158"/>
  <c r="A181" i="158"/>
  <c r="C447" i="156"/>
  <c r="A446" i="156"/>
  <c r="C534" i="162"/>
  <c r="A533" i="162"/>
  <c r="C944" i="162"/>
  <c r="A943" i="162"/>
  <c r="A123" i="144"/>
  <c r="C124" i="144"/>
  <c r="C37" i="144"/>
  <c r="A37" i="144" s="1"/>
  <c r="A36" i="144"/>
  <c r="A825" i="162"/>
  <c r="C826" i="162"/>
  <c r="A152" i="160"/>
  <c r="C153" i="160"/>
  <c r="C37" i="154"/>
  <c r="A37" i="154" s="1"/>
  <c r="A36" i="154"/>
  <c r="C124" i="150"/>
  <c r="A123" i="150"/>
  <c r="C300" i="162"/>
  <c r="A299" i="162"/>
  <c r="A357" i="156"/>
  <c r="C358" i="156"/>
  <c r="A738" i="160"/>
  <c r="C739" i="160"/>
  <c r="A651" i="148"/>
  <c r="C652" i="148"/>
  <c r="C592" i="154"/>
  <c r="A591" i="154"/>
  <c r="C447" i="158"/>
  <c r="A446" i="158"/>
  <c r="A328" i="152"/>
  <c r="C329" i="152"/>
  <c r="C476" i="156"/>
  <c r="A475" i="156"/>
  <c r="A914" i="152"/>
  <c r="C915" i="152"/>
  <c r="A475" i="154"/>
  <c r="C476" i="154"/>
  <c r="C768" i="152"/>
  <c r="A767" i="152"/>
  <c r="C387" i="142"/>
  <c r="A386" i="142"/>
  <c r="C505" i="146"/>
  <c r="A504" i="146"/>
  <c r="A885" i="129"/>
  <c r="C886" i="129"/>
  <c r="A738" i="146"/>
  <c r="C739" i="146"/>
  <c r="C37" i="148"/>
  <c r="A37" i="148" s="1"/>
  <c r="A36" i="148"/>
  <c r="C505" i="148"/>
  <c r="A504" i="148"/>
  <c r="C505" i="162"/>
  <c r="A504" i="162"/>
  <c r="C534" i="156"/>
  <c r="A533" i="156"/>
  <c r="C681" i="154"/>
  <c r="A680" i="154"/>
  <c r="A709" i="158"/>
  <c r="C710" i="158"/>
  <c r="A270" i="142"/>
  <c r="C271" i="142"/>
  <c r="A446" i="154"/>
  <c r="C447" i="154"/>
  <c r="A328" i="144"/>
  <c r="C329" i="144"/>
  <c r="A709" i="156"/>
  <c r="C710" i="156"/>
  <c r="A210" i="152"/>
  <c r="C211" i="152"/>
  <c r="C621" i="146"/>
  <c r="A620" i="146"/>
  <c r="A123" i="154"/>
  <c r="C124" i="154"/>
  <c r="C182" i="162"/>
  <c r="A181" i="162"/>
  <c r="C358" i="154"/>
  <c r="A357" i="154"/>
  <c r="C66" i="154"/>
  <c r="A66" i="154" s="1"/>
  <c r="A65" i="154"/>
  <c r="C739" i="158"/>
  <c r="A738" i="158"/>
  <c r="A446" i="150"/>
  <c r="C447" i="150"/>
  <c r="C534" i="148"/>
  <c r="A533" i="148"/>
  <c r="C886" i="162"/>
  <c r="A885" i="162"/>
  <c r="C124" i="152"/>
  <c r="A123" i="152"/>
  <c r="C447" i="144"/>
  <c r="A446" i="144"/>
  <c r="C271" i="152"/>
  <c r="A270" i="152"/>
  <c r="A36" i="146"/>
  <c r="C37" i="146"/>
  <c r="A37" i="146" s="1"/>
  <c r="C592" i="156"/>
  <c r="A591" i="156"/>
  <c r="A796" i="142"/>
  <c r="C797" i="142"/>
  <c r="C534" i="160"/>
  <c r="A533" i="160"/>
  <c r="C447" i="148"/>
  <c r="A446" i="148"/>
  <c r="A533" i="150"/>
  <c r="C534" i="150"/>
  <c r="C826" i="156"/>
  <c r="A825" i="156"/>
  <c r="A825" i="154"/>
  <c r="C826" i="154"/>
  <c r="A152" i="144"/>
  <c r="C153" i="144"/>
  <c r="C886" i="152"/>
  <c r="A885" i="152"/>
  <c r="A972" i="154"/>
  <c r="C973" i="154"/>
  <c r="A562" i="150"/>
  <c r="C563" i="150"/>
  <c r="A475" i="158"/>
  <c r="C476" i="158"/>
  <c r="A415" i="150"/>
  <c r="C416" i="150"/>
  <c r="A796" i="154"/>
  <c r="C797" i="154"/>
  <c r="A299" i="154"/>
  <c r="C300" i="154"/>
  <c r="A591" i="148"/>
  <c r="C592" i="148"/>
  <c r="C476" i="150"/>
  <c r="A475" i="150"/>
  <c r="C915" i="148"/>
  <c r="A914" i="148"/>
  <c r="A856" i="148"/>
  <c r="C857" i="148"/>
  <c r="A562" i="129"/>
  <c r="C563" i="129"/>
  <c r="C300" i="148"/>
  <c r="A299" i="148"/>
  <c r="A680" i="162"/>
  <c r="C681" i="162"/>
  <c r="C768" i="158"/>
  <c r="A767" i="158"/>
  <c r="C944" i="156"/>
  <c r="A943" i="156"/>
  <c r="C300" i="129"/>
  <c r="A299" i="129"/>
  <c r="C416" i="162"/>
  <c r="A415" i="162"/>
  <c r="C416" i="129"/>
  <c r="A415" i="129"/>
  <c r="C652" i="154"/>
  <c r="A651" i="154"/>
  <c r="A475" i="129"/>
  <c r="C476" i="129"/>
  <c r="A181" i="148"/>
  <c r="C182" i="148"/>
  <c r="C886" i="142"/>
  <c r="A885" i="142"/>
  <c r="C124" i="162"/>
  <c r="A123" i="162"/>
  <c r="C944" i="150"/>
  <c r="A943" i="150"/>
  <c r="A152" i="142"/>
  <c r="C153" i="142"/>
  <c r="A972" i="142"/>
  <c r="C973" i="142"/>
  <c r="A328" i="142"/>
  <c r="C329" i="142"/>
  <c r="C973" i="150"/>
  <c r="A972" i="150"/>
  <c r="C329" i="162"/>
  <c r="A328" i="162"/>
  <c r="C710" i="160"/>
  <c r="A709" i="160"/>
  <c r="A446" i="142"/>
  <c r="C447" i="142"/>
  <c r="A415" i="144"/>
  <c r="C416" i="144"/>
  <c r="A386" i="148"/>
  <c r="C387" i="148"/>
  <c r="C563" i="158"/>
  <c r="A562" i="158"/>
  <c r="A152" i="150"/>
  <c r="C153" i="150"/>
  <c r="C211" i="154"/>
  <c r="A210" i="154"/>
  <c r="A825" i="146"/>
  <c r="C826" i="146"/>
  <c r="A680" i="150"/>
  <c r="C681" i="150"/>
  <c r="A152" i="152"/>
  <c r="C153" i="152"/>
  <c r="A563" i="150" l="1"/>
  <c r="C564" i="150"/>
  <c r="A153" i="150"/>
  <c r="C154" i="150"/>
  <c r="A329" i="142"/>
  <c r="C330" i="142"/>
  <c r="C564" i="129"/>
  <c r="A563" i="129"/>
  <c r="A476" i="158"/>
  <c r="C477" i="158"/>
  <c r="C125" i="144"/>
  <c r="A124" i="144"/>
  <c r="C272" i="146"/>
  <c r="A271" i="146"/>
  <c r="A739" i="156"/>
  <c r="C740" i="156"/>
  <c r="C622" i="144"/>
  <c r="A621" i="144"/>
  <c r="A124" i="160"/>
  <c r="C125" i="160"/>
  <c r="C827" i="150"/>
  <c r="A826" i="150"/>
  <c r="A710" i="142"/>
  <c r="C711" i="142"/>
  <c r="C887" i="148"/>
  <c r="A886" i="148"/>
  <c r="A710" i="162"/>
  <c r="C711" i="162"/>
  <c r="C388" i="160"/>
  <c r="A387" i="160"/>
  <c r="C448" i="129"/>
  <c r="A447" i="129"/>
  <c r="C359" i="150"/>
  <c r="A358" i="150"/>
  <c r="C653" i="144"/>
  <c r="A652" i="144"/>
  <c r="C388" i="144"/>
  <c r="A387" i="144"/>
  <c r="C125" i="148"/>
  <c r="A124" i="148"/>
  <c r="C212" i="144"/>
  <c r="A211" i="144"/>
  <c r="C653" i="158"/>
  <c r="A652" i="158"/>
  <c r="C740" i="144"/>
  <c r="A739" i="144"/>
  <c r="C388" i="148"/>
  <c r="A387" i="148"/>
  <c r="C740" i="160"/>
  <c r="A739" i="160"/>
  <c r="C653" i="154"/>
  <c r="A652" i="154"/>
  <c r="C448" i="148"/>
  <c r="A447" i="148"/>
  <c r="C887" i="162"/>
  <c r="A886" i="162"/>
  <c r="C622" i="146"/>
  <c r="A621" i="146"/>
  <c r="A534" i="156"/>
  <c r="C535" i="156"/>
  <c r="A768" i="152"/>
  <c r="C769" i="152"/>
  <c r="A329" i="154"/>
  <c r="C330" i="154"/>
  <c r="A124" i="146"/>
  <c r="C125" i="146"/>
  <c r="C301" i="160"/>
  <c r="A300" i="160"/>
  <c r="A681" i="129"/>
  <c r="C682" i="129"/>
  <c r="A271" i="129"/>
  <c r="C272" i="129"/>
  <c r="C359" i="148"/>
  <c r="A358" i="148"/>
  <c r="C945" i="144"/>
  <c r="A944" i="144"/>
  <c r="C272" i="148"/>
  <c r="A271" i="148"/>
  <c r="C945" i="129"/>
  <c r="A944" i="129"/>
  <c r="A300" i="150"/>
  <c r="C301" i="150"/>
  <c r="A915" i="142"/>
  <c r="C916" i="142"/>
  <c r="A592" i="150"/>
  <c r="C593" i="150"/>
  <c r="C388" i="152"/>
  <c r="A387" i="152"/>
  <c r="C593" i="142"/>
  <c r="A592" i="142"/>
  <c r="C212" i="148"/>
  <c r="A211" i="148"/>
  <c r="A211" i="152"/>
  <c r="C212" i="152"/>
  <c r="C477" i="154"/>
  <c r="A476" i="154"/>
  <c r="C359" i="156"/>
  <c r="A358" i="156"/>
  <c r="C330" i="150"/>
  <c r="A329" i="150"/>
  <c r="C301" i="156"/>
  <c r="A300" i="156"/>
  <c r="A153" i="154"/>
  <c r="C154" i="154"/>
  <c r="C183" i="156"/>
  <c r="A182" i="156"/>
  <c r="C183" i="144"/>
  <c r="A182" i="144"/>
  <c r="A358" i="158"/>
  <c r="C359" i="158"/>
  <c r="C827" i="129"/>
  <c r="A826" i="129"/>
  <c r="A915" i="162"/>
  <c r="C916" i="162"/>
  <c r="A797" i="144"/>
  <c r="C798" i="144"/>
  <c r="A739" i="162"/>
  <c r="C740" i="162"/>
  <c r="A476" i="152"/>
  <c r="C477" i="152"/>
  <c r="A857" i="158"/>
  <c r="C858" i="158"/>
  <c r="C711" i="154"/>
  <c r="A710" i="154"/>
  <c r="C769" i="150"/>
  <c r="A768" i="150"/>
  <c r="C798" i="158"/>
  <c r="A797" i="158"/>
  <c r="A915" i="146"/>
  <c r="C916" i="146"/>
  <c r="A681" i="156"/>
  <c r="C682" i="156"/>
  <c r="C535" i="160"/>
  <c r="A534" i="160"/>
  <c r="C506" i="162"/>
  <c r="A505" i="162"/>
  <c r="A944" i="162"/>
  <c r="C945" i="162"/>
  <c r="A797" i="148"/>
  <c r="C798" i="148"/>
  <c r="A973" i="148"/>
  <c r="C974" i="148"/>
  <c r="A973" i="162"/>
  <c r="C974" i="162"/>
  <c r="A592" i="160"/>
  <c r="C593" i="160"/>
  <c r="A739" i="150"/>
  <c r="C740" i="150"/>
  <c r="C301" i="158"/>
  <c r="A300" i="158"/>
  <c r="C154" i="148"/>
  <c r="A153" i="148"/>
  <c r="A358" i="146"/>
  <c r="C359" i="146"/>
  <c r="C330" i="146"/>
  <c r="A329" i="146"/>
  <c r="C653" i="156"/>
  <c r="A652" i="156"/>
  <c r="A973" i="160"/>
  <c r="C974" i="160"/>
  <c r="A621" i="154"/>
  <c r="C622" i="154"/>
  <c r="C622" i="152"/>
  <c r="A621" i="152"/>
  <c r="C974" i="154"/>
  <c r="A973" i="154"/>
  <c r="A797" i="142"/>
  <c r="C798" i="142"/>
  <c r="C448" i="150"/>
  <c r="A447" i="150"/>
  <c r="A710" i="156"/>
  <c r="C711" i="156"/>
  <c r="A915" i="152"/>
  <c r="C916" i="152"/>
  <c r="C272" i="144"/>
  <c r="A271" i="144"/>
  <c r="A300" i="146"/>
  <c r="C301" i="146"/>
  <c r="C417" i="146"/>
  <c r="A416" i="146"/>
  <c r="C388" i="129"/>
  <c r="A387" i="129"/>
  <c r="C711" i="144"/>
  <c r="A710" i="144"/>
  <c r="C622" i="158"/>
  <c r="A621" i="158"/>
  <c r="A768" i="144"/>
  <c r="C769" i="144"/>
  <c r="A739" i="152"/>
  <c r="C740" i="152"/>
  <c r="A153" i="158"/>
  <c r="C154" i="158"/>
  <c r="C448" i="162"/>
  <c r="A447" i="162"/>
  <c r="A797" i="156"/>
  <c r="C798" i="156"/>
  <c r="A826" i="158"/>
  <c r="C827" i="158"/>
  <c r="C212" i="142"/>
  <c r="A211" i="142"/>
  <c r="C535" i="158"/>
  <c r="A534" i="158"/>
  <c r="C564" i="146"/>
  <c r="A563" i="146"/>
  <c r="A826" i="142"/>
  <c r="C827" i="142"/>
  <c r="C212" i="160"/>
  <c r="A211" i="160"/>
  <c r="C682" i="148"/>
  <c r="A681" i="148"/>
  <c r="A505" i="148"/>
  <c r="C506" i="148"/>
  <c r="C301" i="162"/>
  <c r="A300" i="162"/>
  <c r="C535" i="162"/>
  <c r="A534" i="162"/>
  <c r="A153" i="146"/>
  <c r="C154" i="146"/>
  <c r="C477" i="144"/>
  <c r="A476" i="144"/>
  <c r="C388" i="156"/>
  <c r="A387" i="156"/>
  <c r="A182" i="142"/>
  <c r="C183" i="142"/>
  <c r="C653" i="152"/>
  <c r="A652" i="152"/>
  <c r="A416" i="142"/>
  <c r="C417" i="142"/>
  <c r="C388" i="146"/>
  <c r="A387" i="146"/>
  <c r="A416" i="152"/>
  <c r="C417" i="152"/>
  <c r="A534" i="129"/>
  <c r="C535" i="129"/>
  <c r="C622" i="129"/>
  <c r="A621" i="129"/>
  <c r="A944" i="160"/>
  <c r="C945" i="160"/>
  <c r="A915" i="154"/>
  <c r="C916" i="154"/>
  <c r="C417" i="148"/>
  <c r="A416" i="148"/>
  <c r="A358" i="152"/>
  <c r="C359" i="152"/>
  <c r="A329" i="144"/>
  <c r="C330" i="144"/>
  <c r="A534" i="152"/>
  <c r="C535" i="152"/>
  <c r="A476" i="162"/>
  <c r="C477" i="162"/>
  <c r="A915" i="144"/>
  <c r="C916" i="144"/>
  <c r="A124" i="156"/>
  <c r="C125" i="156"/>
  <c r="A739" i="129"/>
  <c r="C740" i="129"/>
  <c r="C506" i="158"/>
  <c r="A505" i="158"/>
  <c r="C564" i="156"/>
  <c r="A563" i="156"/>
  <c r="C622" i="156"/>
  <c r="A621" i="156"/>
  <c r="A505" i="129"/>
  <c r="C506" i="129"/>
  <c r="C183" i="154"/>
  <c r="A182" i="154"/>
  <c r="A886" i="158"/>
  <c r="C887" i="158"/>
  <c r="A416" i="156"/>
  <c r="C417" i="156"/>
  <c r="C887" i="160"/>
  <c r="A886" i="160"/>
  <c r="C887" i="150"/>
  <c r="A886" i="150"/>
  <c r="A768" i="154"/>
  <c r="C769" i="154"/>
  <c r="C858" i="148"/>
  <c r="A857" i="148"/>
  <c r="C593" i="156"/>
  <c r="A592" i="156"/>
  <c r="C477" i="156"/>
  <c r="A476" i="156"/>
  <c r="C125" i="150"/>
  <c r="A124" i="150"/>
  <c r="C448" i="156"/>
  <c r="A447" i="156"/>
  <c r="C330" i="158"/>
  <c r="A329" i="158"/>
  <c r="A915" i="160"/>
  <c r="C916" i="160"/>
  <c r="A826" i="148"/>
  <c r="C827" i="148"/>
  <c r="A271" i="160"/>
  <c r="C272" i="160"/>
  <c r="C417" i="154"/>
  <c r="A416" i="154"/>
  <c r="C506" i="160"/>
  <c r="A505" i="160"/>
  <c r="C798" i="162"/>
  <c r="A797" i="162"/>
  <c r="A915" i="158"/>
  <c r="C916" i="158"/>
  <c r="A768" i="146"/>
  <c r="C769" i="146"/>
  <c r="A768" i="162"/>
  <c r="C769" i="162"/>
  <c r="A710" i="148"/>
  <c r="C711" i="148"/>
  <c r="C535" i="154"/>
  <c r="A534" i="154"/>
  <c r="C974" i="144"/>
  <c r="A973" i="144"/>
  <c r="C154" i="162"/>
  <c r="A153" i="162"/>
  <c r="A681" i="160"/>
  <c r="C682" i="160"/>
  <c r="C945" i="154"/>
  <c r="A944" i="154"/>
  <c r="C593" i="148"/>
  <c r="A592" i="148"/>
  <c r="A153" i="144"/>
  <c r="C154" i="144"/>
  <c r="C448" i="154"/>
  <c r="A447" i="154"/>
  <c r="A739" i="146"/>
  <c r="C740" i="146"/>
  <c r="A329" i="152"/>
  <c r="C330" i="152"/>
  <c r="C564" i="144"/>
  <c r="A563" i="144"/>
  <c r="C564" i="160"/>
  <c r="A563" i="160"/>
  <c r="C564" i="152"/>
  <c r="A563" i="152"/>
  <c r="C682" i="146"/>
  <c r="A681" i="146"/>
  <c r="A973" i="156"/>
  <c r="C974" i="156"/>
  <c r="A710" i="150"/>
  <c r="C711" i="150"/>
  <c r="A358" i="144"/>
  <c r="C359" i="144"/>
  <c r="A857" i="129"/>
  <c r="C858" i="129"/>
  <c r="C272" i="158"/>
  <c r="A271" i="158"/>
  <c r="C535" i="146"/>
  <c r="A534" i="146"/>
  <c r="C798" i="146"/>
  <c r="A797" i="146"/>
  <c r="C653" i="150"/>
  <c r="A652" i="150"/>
  <c r="A826" i="144"/>
  <c r="C827" i="144"/>
  <c r="C125" i="158"/>
  <c r="A124" i="158"/>
  <c r="C887" i="156"/>
  <c r="A886" i="156"/>
  <c r="C535" i="142"/>
  <c r="A534" i="142"/>
  <c r="A563" i="162"/>
  <c r="C564" i="162"/>
  <c r="A300" i="129"/>
  <c r="C301" i="129"/>
  <c r="C183" i="158"/>
  <c r="A182" i="158"/>
  <c r="C682" i="142"/>
  <c r="A681" i="142"/>
  <c r="A358" i="129"/>
  <c r="C359" i="129"/>
  <c r="C330" i="160"/>
  <c r="A329" i="160"/>
  <c r="A416" i="160"/>
  <c r="C417" i="160"/>
  <c r="C974" i="158"/>
  <c r="A973" i="158"/>
  <c r="A182" i="160"/>
  <c r="C183" i="160"/>
  <c r="C622" i="142"/>
  <c r="A621" i="142"/>
  <c r="A182" i="150"/>
  <c r="C183" i="150"/>
  <c r="C330" i="156"/>
  <c r="A329" i="156"/>
  <c r="A826" i="160"/>
  <c r="C827" i="160"/>
  <c r="A505" i="144"/>
  <c r="C506" i="144"/>
  <c r="A652" i="162"/>
  <c r="C653" i="162"/>
  <c r="A973" i="129"/>
  <c r="C974" i="129"/>
  <c r="A329" i="129"/>
  <c r="C330" i="129"/>
  <c r="A182" i="152"/>
  <c r="C183" i="152"/>
  <c r="A592" i="129"/>
  <c r="C593" i="129"/>
  <c r="C417" i="162"/>
  <c r="A416" i="162"/>
  <c r="A416" i="144"/>
  <c r="C417" i="144"/>
  <c r="C887" i="129"/>
  <c r="A886" i="129"/>
  <c r="A973" i="152"/>
  <c r="C974" i="152"/>
  <c r="A476" i="142"/>
  <c r="C477" i="142"/>
  <c r="C272" i="154"/>
  <c r="A271" i="154"/>
  <c r="C653" i="129"/>
  <c r="A652" i="129"/>
  <c r="C359" i="160"/>
  <c r="A358" i="160"/>
  <c r="C711" i="146"/>
  <c r="A710" i="146"/>
  <c r="C769" i="142"/>
  <c r="A768" i="142"/>
  <c r="A797" i="152"/>
  <c r="C798" i="152"/>
  <c r="A211" i="150"/>
  <c r="C212" i="150"/>
  <c r="A739" i="148"/>
  <c r="C740" i="148"/>
  <c r="C564" i="158"/>
  <c r="A563" i="158"/>
  <c r="C740" i="158"/>
  <c r="A739" i="158"/>
  <c r="C448" i="142"/>
  <c r="A447" i="142"/>
  <c r="C945" i="156"/>
  <c r="A944" i="156"/>
  <c r="A710" i="160"/>
  <c r="C711" i="160"/>
  <c r="C887" i="142"/>
  <c r="A886" i="142"/>
  <c r="A768" i="158"/>
  <c r="C769" i="158"/>
  <c r="A271" i="152"/>
  <c r="C272" i="152"/>
  <c r="A358" i="154"/>
  <c r="C359" i="154"/>
  <c r="C448" i="158"/>
  <c r="A447" i="158"/>
  <c r="A886" i="146"/>
  <c r="C887" i="146"/>
  <c r="A124" i="142"/>
  <c r="C125" i="142"/>
  <c r="C388" i="158"/>
  <c r="A387" i="158"/>
  <c r="C711" i="152"/>
  <c r="A710" i="152"/>
  <c r="A915" i="129"/>
  <c r="C916" i="129"/>
  <c r="C858" i="156"/>
  <c r="A857" i="156"/>
  <c r="A271" i="156"/>
  <c r="C272" i="156"/>
  <c r="C212" i="158"/>
  <c r="A211" i="158"/>
  <c r="C183" i="129"/>
  <c r="A182" i="129"/>
  <c r="C506" i="152"/>
  <c r="A505" i="152"/>
  <c r="C858" i="154"/>
  <c r="A857" i="154"/>
  <c r="C945" i="146"/>
  <c r="A944" i="146"/>
  <c r="A768" i="156"/>
  <c r="C769" i="156"/>
  <c r="C798" i="160"/>
  <c r="A797" i="160"/>
  <c r="C740" i="142"/>
  <c r="A739" i="142"/>
  <c r="C858" i="160"/>
  <c r="A857" i="160"/>
  <c r="A797" i="150"/>
  <c r="C798" i="150"/>
  <c r="C272" i="150"/>
  <c r="A271" i="150"/>
  <c r="A681" i="152"/>
  <c r="C682" i="152"/>
  <c r="C593" i="146"/>
  <c r="A592" i="146"/>
  <c r="A681" i="144"/>
  <c r="C682" i="144"/>
  <c r="A944" i="148"/>
  <c r="C945" i="148"/>
  <c r="C535" i="148"/>
  <c r="A534" i="148"/>
  <c r="A826" i="146"/>
  <c r="C827" i="146"/>
  <c r="C798" i="154"/>
  <c r="A797" i="154"/>
  <c r="C711" i="158"/>
  <c r="A710" i="158"/>
  <c r="A826" i="162"/>
  <c r="C827" i="162"/>
  <c r="A739" i="154"/>
  <c r="C740" i="154"/>
  <c r="A153" i="156"/>
  <c r="C154" i="156"/>
  <c r="A797" i="129"/>
  <c r="C798" i="129"/>
  <c r="C858" i="152"/>
  <c r="A857" i="152"/>
  <c r="C858" i="162"/>
  <c r="A857" i="162"/>
  <c r="C388" i="154"/>
  <c r="A387" i="154"/>
  <c r="A886" i="154"/>
  <c r="C887" i="154"/>
  <c r="C711" i="129"/>
  <c r="A710" i="129"/>
  <c r="A621" i="150"/>
  <c r="C622" i="150"/>
  <c r="C622" i="160"/>
  <c r="A621" i="160"/>
  <c r="C887" i="144"/>
  <c r="A886" i="144"/>
  <c r="C301" i="142"/>
  <c r="A300" i="142"/>
  <c r="A563" i="148"/>
  <c r="C564" i="148"/>
  <c r="A505" i="150"/>
  <c r="C506" i="150"/>
  <c r="A447" i="152"/>
  <c r="C448" i="152"/>
  <c r="A857" i="142"/>
  <c r="C858" i="142"/>
  <c r="C212" i="156"/>
  <c r="A211" i="156"/>
  <c r="C154" i="142"/>
  <c r="A153" i="142"/>
  <c r="A944" i="150"/>
  <c r="C945" i="150"/>
  <c r="C154" i="152"/>
  <c r="A153" i="152"/>
  <c r="A124" i="162"/>
  <c r="C125" i="162"/>
  <c r="C183" i="148"/>
  <c r="A182" i="148"/>
  <c r="A681" i="162"/>
  <c r="C682" i="162"/>
  <c r="C827" i="156"/>
  <c r="A826" i="156"/>
  <c r="A447" i="144"/>
  <c r="C448" i="144"/>
  <c r="A182" i="162"/>
  <c r="C183" i="162"/>
  <c r="A505" i="146"/>
  <c r="C506" i="146"/>
  <c r="A592" i="154"/>
  <c r="C593" i="154"/>
  <c r="C359" i="162"/>
  <c r="A358" i="162"/>
  <c r="C535" i="144"/>
  <c r="A534" i="144"/>
  <c r="C653" i="142"/>
  <c r="A652" i="142"/>
  <c r="C212" i="162"/>
  <c r="A211" i="162"/>
  <c r="C945" i="152"/>
  <c r="A944" i="152"/>
  <c r="A358" i="142"/>
  <c r="C359" i="142"/>
  <c r="A124" i="129"/>
  <c r="C125" i="129"/>
  <c r="C622" i="162"/>
  <c r="A621" i="162"/>
  <c r="C682" i="158"/>
  <c r="A681" i="158"/>
  <c r="C945" i="158"/>
  <c r="A944" i="158"/>
  <c r="A592" i="144"/>
  <c r="C593" i="144"/>
  <c r="C974" i="146"/>
  <c r="A973" i="146"/>
  <c r="C593" i="152"/>
  <c r="A592" i="152"/>
  <c r="C564" i="154"/>
  <c r="A563" i="154"/>
  <c r="C887" i="152"/>
  <c r="A886" i="152"/>
  <c r="C682" i="150"/>
  <c r="A681" i="150"/>
  <c r="A271" i="142"/>
  <c r="C272" i="142"/>
  <c r="C154" i="160"/>
  <c r="A153" i="160"/>
  <c r="C330" i="162"/>
  <c r="A329" i="162"/>
  <c r="A476" i="129"/>
  <c r="C477" i="129"/>
  <c r="C417" i="150"/>
  <c r="A416" i="150"/>
  <c r="C535" i="150"/>
  <c r="A534" i="150"/>
  <c r="A124" i="154"/>
  <c r="C125" i="154"/>
  <c r="C653" i="148"/>
  <c r="A652" i="148"/>
  <c r="A505" i="156"/>
  <c r="C506" i="156"/>
  <c r="A592" i="158"/>
  <c r="C593" i="158"/>
  <c r="C506" i="154"/>
  <c r="A505" i="154"/>
  <c r="C769" i="160"/>
  <c r="A768" i="160"/>
  <c r="A271" i="162"/>
  <c r="C272" i="162"/>
  <c r="A153" i="129"/>
  <c r="C154" i="129"/>
  <c r="A416" i="158"/>
  <c r="C417" i="158"/>
  <c r="A211" i="129"/>
  <c r="C212" i="129"/>
  <c r="A476" i="146"/>
  <c r="C477" i="146"/>
  <c r="A768" i="148"/>
  <c r="C769" i="148"/>
  <c r="C945" i="142"/>
  <c r="A944" i="142"/>
  <c r="C827" i="152"/>
  <c r="A826" i="152"/>
  <c r="A387" i="162"/>
  <c r="C388" i="162"/>
  <c r="C622" i="148"/>
  <c r="A621" i="148"/>
  <c r="A857" i="146"/>
  <c r="C858" i="146"/>
  <c r="A476" i="148"/>
  <c r="C477" i="148"/>
  <c r="C916" i="150"/>
  <c r="A915" i="150"/>
  <c r="A182" i="146"/>
  <c r="C183" i="146"/>
  <c r="A447" i="160"/>
  <c r="C448" i="160"/>
  <c r="A857" i="144"/>
  <c r="C858" i="144"/>
  <c r="C974" i="142"/>
  <c r="A973" i="142"/>
  <c r="C417" i="129"/>
  <c r="A416" i="129"/>
  <c r="A915" i="148"/>
  <c r="C916" i="148"/>
  <c r="A476" i="150"/>
  <c r="C477" i="150"/>
  <c r="C301" i="154"/>
  <c r="A300" i="154"/>
  <c r="C827" i="154"/>
  <c r="A826" i="154"/>
  <c r="A211" i="154"/>
  <c r="C212" i="154"/>
  <c r="A973" i="150"/>
  <c r="C974" i="150"/>
  <c r="C301" i="148"/>
  <c r="A300" i="148"/>
  <c r="A124" i="152"/>
  <c r="C125" i="152"/>
  <c r="C682" i="154"/>
  <c r="A681" i="154"/>
  <c r="A387" i="142"/>
  <c r="C388" i="142"/>
  <c r="C564" i="142"/>
  <c r="A563" i="142"/>
  <c r="C477" i="160"/>
  <c r="A476" i="160"/>
  <c r="A857" i="150"/>
  <c r="C858" i="150"/>
  <c r="A652" i="146"/>
  <c r="C653" i="146"/>
  <c r="A915" i="156"/>
  <c r="C916" i="156"/>
  <c r="C301" i="144"/>
  <c r="A300" i="144"/>
  <c r="A768" i="129"/>
  <c r="C769" i="129"/>
  <c r="A387" i="150"/>
  <c r="C388" i="150"/>
  <c r="A505" i="142"/>
  <c r="C506" i="142"/>
  <c r="C593" i="162"/>
  <c r="A592" i="162"/>
  <c r="C448" i="146"/>
  <c r="A447" i="146"/>
  <c r="C653" i="160"/>
  <c r="A652" i="160"/>
  <c r="A211" i="146"/>
  <c r="C212" i="146"/>
  <c r="C330" i="148"/>
  <c r="A329" i="148"/>
  <c r="C301" i="152"/>
  <c r="A300" i="152"/>
  <c r="A417" i="158" l="1"/>
  <c r="C418" i="158"/>
  <c r="C859" i="150"/>
  <c r="A858" i="150"/>
  <c r="C213" i="154"/>
  <c r="A212" i="154"/>
  <c r="C449" i="160"/>
  <c r="A448" i="160"/>
  <c r="C594" i="144"/>
  <c r="A593" i="144"/>
  <c r="A682" i="162"/>
  <c r="C683" i="162"/>
  <c r="C449" i="152"/>
  <c r="A448" i="152"/>
  <c r="A887" i="154"/>
  <c r="C888" i="154"/>
  <c r="C126" i="142"/>
  <c r="A126" i="142" s="1"/>
  <c r="A125" i="142"/>
  <c r="C770" i="146"/>
  <c r="A769" i="146"/>
  <c r="A740" i="129"/>
  <c r="C741" i="129"/>
  <c r="A916" i="154"/>
  <c r="C917" i="154"/>
  <c r="C184" i="142"/>
  <c r="A183" i="142"/>
  <c r="C155" i="158"/>
  <c r="A154" i="158"/>
  <c r="C975" i="160"/>
  <c r="A974" i="160"/>
  <c r="C975" i="162"/>
  <c r="A974" i="162"/>
  <c r="C331" i="154"/>
  <c r="A330" i="154"/>
  <c r="A740" i="156"/>
  <c r="C741" i="156"/>
  <c r="A448" i="146"/>
  <c r="C449" i="146"/>
  <c r="A945" i="142"/>
  <c r="C946" i="142"/>
  <c r="A506" i="154"/>
  <c r="C507" i="154"/>
  <c r="C712" i="158"/>
  <c r="A711" i="158"/>
  <c r="C273" i="150"/>
  <c r="A272" i="150"/>
  <c r="A506" i="152"/>
  <c r="C507" i="152"/>
  <c r="A945" i="156"/>
  <c r="C946" i="156"/>
  <c r="A711" i="146"/>
  <c r="C712" i="146"/>
  <c r="A417" i="162"/>
  <c r="C418" i="162"/>
  <c r="A330" i="156"/>
  <c r="C331" i="156"/>
  <c r="A682" i="142"/>
  <c r="C683" i="142"/>
  <c r="C654" i="150"/>
  <c r="A653" i="150"/>
  <c r="A682" i="146"/>
  <c r="C683" i="146"/>
  <c r="C594" i="148"/>
  <c r="A593" i="148"/>
  <c r="A330" i="158"/>
  <c r="C331" i="158"/>
  <c r="C888" i="160"/>
  <c r="A887" i="160"/>
  <c r="A212" i="160"/>
  <c r="C213" i="160"/>
  <c r="A272" i="144"/>
  <c r="C273" i="144"/>
  <c r="A798" i="158"/>
  <c r="C799" i="158"/>
  <c r="C828" i="129"/>
  <c r="A827" i="129"/>
  <c r="C478" i="154"/>
  <c r="A477" i="154"/>
  <c r="A945" i="129"/>
  <c r="C946" i="129"/>
  <c r="C389" i="148"/>
  <c r="A388" i="148"/>
  <c r="A448" i="129"/>
  <c r="C449" i="129"/>
  <c r="A330" i="162"/>
  <c r="C331" i="162"/>
  <c r="A653" i="142"/>
  <c r="C654" i="142"/>
  <c r="A183" i="146"/>
  <c r="C184" i="146"/>
  <c r="A769" i="148"/>
  <c r="C770" i="148"/>
  <c r="C594" i="158"/>
  <c r="A593" i="158"/>
  <c r="C507" i="150"/>
  <c r="A506" i="150"/>
  <c r="C799" i="150"/>
  <c r="A798" i="150"/>
  <c r="C888" i="146"/>
  <c r="A887" i="146"/>
  <c r="C594" i="129"/>
  <c r="A593" i="129"/>
  <c r="C184" i="150"/>
  <c r="A183" i="150"/>
  <c r="A916" i="158"/>
  <c r="C917" i="158"/>
  <c r="A417" i="156"/>
  <c r="C418" i="156"/>
  <c r="A125" i="156"/>
  <c r="C126" i="156"/>
  <c r="A126" i="156" s="1"/>
  <c r="C946" i="160"/>
  <c r="A945" i="160"/>
  <c r="A827" i="142"/>
  <c r="C828" i="142"/>
  <c r="A740" i="152"/>
  <c r="C741" i="152"/>
  <c r="C917" i="152"/>
  <c r="A916" i="152"/>
  <c r="C975" i="148"/>
  <c r="A974" i="148"/>
  <c r="A359" i="158"/>
  <c r="C360" i="158"/>
  <c r="A212" i="152"/>
  <c r="C213" i="152"/>
  <c r="C770" i="152"/>
  <c r="A769" i="152"/>
  <c r="C828" i="154"/>
  <c r="A827" i="154"/>
  <c r="A535" i="144"/>
  <c r="C536" i="144"/>
  <c r="A183" i="148"/>
  <c r="C184" i="148"/>
  <c r="A388" i="154"/>
  <c r="C389" i="154"/>
  <c r="A798" i="154"/>
  <c r="C799" i="154"/>
  <c r="A183" i="129"/>
  <c r="C184" i="129"/>
  <c r="C449" i="142"/>
  <c r="A448" i="142"/>
  <c r="C360" i="160"/>
  <c r="A359" i="160"/>
  <c r="A183" i="158"/>
  <c r="C184" i="158"/>
  <c r="C799" i="146"/>
  <c r="A798" i="146"/>
  <c r="A564" i="152"/>
  <c r="C565" i="152"/>
  <c r="C946" i="154"/>
  <c r="A945" i="154"/>
  <c r="A448" i="156"/>
  <c r="C449" i="156"/>
  <c r="C389" i="156"/>
  <c r="A388" i="156"/>
  <c r="A653" i="156"/>
  <c r="C654" i="156"/>
  <c r="C770" i="150"/>
  <c r="A769" i="150"/>
  <c r="A272" i="148"/>
  <c r="C273" i="148"/>
  <c r="C741" i="144"/>
  <c r="A740" i="144"/>
  <c r="A388" i="160"/>
  <c r="C389" i="160"/>
  <c r="C273" i="146"/>
  <c r="A272" i="146"/>
  <c r="A593" i="162"/>
  <c r="C594" i="162"/>
  <c r="A154" i="160"/>
  <c r="C155" i="160"/>
  <c r="C273" i="142"/>
  <c r="A272" i="142"/>
  <c r="A125" i="162"/>
  <c r="C126" i="162"/>
  <c r="A126" i="162" s="1"/>
  <c r="A564" i="148"/>
  <c r="C565" i="148"/>
  <c r="C828" i="146"/>
  <c r="A827" i="146"/>
  <c r="A183" i="152"/>
  <c r="C184" i="152"/>
  <c r="A301" i="129"/>
  <c r="C302" i="129"/>
  <c r="C683" i="160"/>
  <c r="A682" i="160"/>
  <c r="C888" i="158"/>
  <c r="A887" i="158"/>
  <c r="A916" i="144"/>
  <c r="C917" i="144"/>
  <c r="C770" i="144"/>
  <c r="A769" i="144"/>
  <c r="C712" i="156"/>
  <c r="A711" i="156"/>
  <c r="A798" i="148"/>
  <c r="C799" i="148"/>
  <c r="C536" i="156"/>
  <c r="A535" i="156"/>
  <c r="C712" i="162"/>
  <c r="A711" i="162"/>
  <c r="C946" i="158"/>
  <c r="A945" i="158"/>
  <c r="A506" i="142"/>
  <c r="C507" i="142"/>
  <c r="A477" i="146"/>
  <c r="C478" i="146"/>
  <c r="A564" i="142"/>
  <c r="C565" i="142"/>
  <c r="A916" i="150"/>
  <c r="C917" i="150"/>
  <c r="C683" i="158"/>
  <c r="A682" i="158"/>
  <c r="C360" i="162"/>
  <c r="A359" i="162"/>
  <c r="C859" i="162"/>
  <c r="A858" i="162"/>
  <c r="C859" i="160"/>
  <c r="A858" i="160"/>
  <c r="C213" i="158"/>
  <c r="A212" i="158"/>
  <c r="A740" i="158"/>
  <c r="C741" i="158"/>
  <c r="A653" i="129"/>
  <c r="C654" i="129"/>
  <c r="C623" i="142"/>
  <c r="A622" i="142"/>
  <c r="C536" i="146"/>
  <c r="A535" i="146"/>
  <c r="C565" i="160"/>
  <c r="A564" i="160"/>
  <c r="A798" i="162"/>
  <c r="C799" i="162"/>
  <c r="A125" i="150"/>
  <c r="C126" i="150"/>
  <c r="A126" i="150" s="1"/>
  <c r="C623" i="129"/>
  <c r="A622" i="129"/>
  <c r="A477" i="144"/>
  <c r="C478" i="144"/>
  <c r="A564" i="146"/>
  <c r="C565" i="146"/>
  <c r="C331" i="146"/>
  <c r="A330" i="146"/>
  <c r="C712" i="154"/>
  <c r="A711" i="154"/>
  <c r="A183" i="144"/>
  <c r="C184" i="144"/>
  <c r="C213" i="148"/>
  <c r="A212" i="148"/>
  <c r="C946" i="144"/>
  <c r="A945" i="144"/>
  <c r="A653" i="158"/>
  <c r="C654" i="158"/>
  <c r="C126" i="144"/>
  <c r="A126" i="144" s="1"/>
  <c r="A125" i="144"/>
  <c r="C507" i="156"/>
  <c r="A506" i="156"/>
  <c r="A301" i="154"/>
  <c r="C302" i="154"/>
  <c r="C449" i="158"/>
  <c r="A448" i="158"/>
  <c r="C389" i="150"/>
  <c r="A388" i="150"/>
  <c r="C389" i="142"/>
  <c r="A388" i="142"/>
  <c r="A477" i="150"/>
  <c r="C478" i="150"/>
  <c r="C478" i="148"/>
  <c r="A477" i="148"/>
  <c r="A212" i="129"/>
  <c r="C213" i="129"/>
  <c r="C594" i="154"/>
  <c r="A593" i="154"/>
  <c r="A272" i="156"/>
  <c r="C273" i="156"/>
  <c r="A359" i="154"/>
  <c r="C360" i="154"/>
  <c r="A330" i="129"/>
  <c r="C331" i="129"/>
  <c r="A183" i="160"/>
  <c r="C184" i="160"/>
  <c r="A564" i="162"/>
  <c r="C565" i="162"/>
  <c r="C478" i="162"/>
  <c r="A477" i="162"/>
  <c r="C536" i="129"/>
  <c r="A535" i="129"/>
  <c r="A154" i="146"/>
  <c r="C155" i="146"/>
  <c r="C360" i="146"/>
  <c r="A359" i="146"/>
  <c r="C946" i="162"/>
  <c r="A945" i="162"/>
  <c r="C859" i="158"/>
  <c r="A858" i="158"/>
  <c r="C478" i="158"/>
  <c r="A477" i="158"/>
  <c r="A622" i="162"/>
  <c r="C623" i="162"/>
  <c r="A154" i="152"/>
  <c r="C155" i="152"/>
  <c r="A301" i="142"/>
  <c r="C302" i="142"/>
  <c r="A858" i="152"/>
  <c r="C859" i="152"/>
  <c r="A535" i="148"/>
  <c r="C536" i="148"/>
  <c r="A740" i="142"/>
  <c r="C741" i="142"/>
  <c r="C565" i="158"/>
  <c r="A564" i="158"/>
  <c r="A272" i="154"/>
  <c r="C273" i="154"/>
  <c r="C273" i="158"/>
  <c r="A272" i="158"/>
  <c r="C565" i="144"/>
  <c r="A564" i="144"/>
  <c r="C155" i="162"/>
  <c r="A154" i="162"/>
  <c r="C507" i="160"/>
  <c r="A506" i="160"/>
  <c r="A477" i="156"/>
  <c r="C478" i="156"/>
  <c r="A183" i="154"/>
  <c r="C184" i="154"/>
  <c r="A535" i="158"/>
  <c r="C536" i="158"/>
  <c r="A622" i="158"/>
  <c r="C623" i="158"/>
  <c r="C449" i="150"/>
  <c r="A448" i="150"/>
  <c r="A183" i="156"/>
  <c r="C184" i="156"/>
  <c r="A593" i="142"/>
  <c r="C594" i="142"/>
  <c r="A359" i="148"/>
  <c r="C360" i="148"/>
  <c r="A622" i="146"/>
  <c r="C623" i="146"/>
  <c r="C213" i="144"/>
  <c r="A212" i="144"/>
  <c r="A887" i="148"/>
  <c r="C888" i="148"/>
  <c r="C654" i="148"/>
  <c r="A653" i="148"/>
  <c r="C126" i="154"/>
  <c r="A126" i="154" s="1"/>
  <c r="A125" i="154"/>
  <c r="C126" i="129"/>
  <c r="A126" i="129" s="1"/>
  <c r="A125" i="129"/>
  <c r="C507" i="146"/>
  <c r="A506" i="146"/>
  <c r="C946" i="150"/>
  <c r="A945" i="150"/>
  <c r="C799" i="129"/>
  <c r="A798" i="129"/>
  <c r="A945" i="148"/>
  <c r="C946" i="148"/>
  <c r="C273" i="152"/>
  <c r="A272" i="152"/>
  <c r="C741" i="148"/>
  <c r="A740" i="148"/>
  <c r="A477" i="142"/>
  <c r="C478" i="142"/>
  <c r="A974" i="129"/>
  <c r="C975" i="129"/>
  <c r="C859" i="129"/>
  <c r="A858" i="129"/>
  <c r="C331" i="152"/>
  <c r="A330" i="152"/>
  <c r="C507" i="129"/>
  <c r="A506" i="129"/>
  <c r="A535" i="152"/>
  <c r="C536" i="152"/>
  <c r="C418" i="152"/>
  <c r="A417" i="152"/>
  <c r="C799" i="142"/>
  <c r="A798" i="142"/>
  <c r="C478" i="152"/>
  <c r="A477" i="152"/>
  <c r="A154" i="154"/>
  <c r="C155" i="154"/>
  <c r="C273" i="129"/>
  <c r="A272" i="129"/>
  <c r="C712" i="142"/>
  <c r="A711" i="142"/>
  <c r="A769" i="129"/>
  <c r="C770" i="129"/>
  <c r="C917" i="148"/>
  <c r="A916" i="148"/>
  <c r="A974" i="158"/>
  <c r="C975" i="158"/>
  <c r="A535" i="142"/>
  <c r="C536" i="142"/>
  <c r="C975" i="144"/>
  <c r="A974" i="144"/>
  <c r="C418" i="154"/>
  <c r="A417" i="154"/>
  <c r="C594" i="156"/>
  <c r="A593" i="156"/>
  <c r="C536" i="162"/>
  <c r="A535" i="162"/>
  <c r="C213" i="142"/>
  <c r="A212" i="142"/>
  <c r="A711" i="144"/>
  <c r="C712" i="144"/>
  <c r="A154" i="148"/>
  <c r="C155" i="148"/>
  <c r="C507" i="162"/>
  <c r="A506" i="162"/>
  <c r="C389" i="152"/>
  <c r="A388" i="152"/>
  <c r="A887" i="162"/>
  <c r="C888" i="162"/>
  <c r="A125" i="148"/>
  <c r="C126" i="148"/>
  <c r="A126" i="148" s="1"/>
  <c r="C565" i="129"/>
  <c r="A564" i="129"/>
  <c r="A858" i="146"/>
  <c r="C859" i="146"/>
  <c r="A125" i="152"/>
  <c r="C126" i="152"/>
  <c r="A126" i="152" s="1"/>
  <c r="A154" i="129"/>
  <c r="C155" i="129"/>
  <c r="C360" i="142"/>
  <c r="A359" i="142"/>
  <c r="A183" i="162"/>
  <c r="C184" i="162"/>
  <c r="C155" i="156"/>
  <c r="A154" i="156"/>
  <c r="A682" i="144"/>
  <c r="C683" i="144"/>
  <c r="A769" i="156"/>
  <c r="C770" i="156"/>
  <c r="C917" i="129"/>
  <c r="A916" i="129"/>
  <c r="C770" i="158"/>
  <c r="A769" i="158"/>
  <c r="C213" i="150"/>
  <c r="A212" i="150"/>
  <c r="A974" i="152"/>
  <c r="C975" i="152"/>
  <c r="C654" i="162"/>
  <c r="A653" i="162"/>
  <c r="C418" i="160"/>
  <c r="A417" i="160"/>
  <c r="A359" i="144"/>
  <c r="C360" i="144"/>
  <c r="C741" i="146"/>
  <c r="A740" i="146"/>
  <c r="A272" i="160"/>
  <c r="C273" i="160"/>
  <c r="A330" i="144"/>
  <c r="C331" i="144"/>
  <c r="C828" i="158"/>
  <c r="A827" i="158"/>
  <c r="C741" i="162"/>
  <c r="A740" i="162"/>
  <c r="C594" i="150"/>
  <c r="A593" i="150"/>
  <c r="C683" i="129"/>
  <c r="A682" i="129"/>
  <c r="A330" i="142"/>
  <c r="C331" i="142"/>
  <c r="A798" i="160"/>
  <c r="C799" i="160"/>
  <c r="A858" i="156"/>
  <c r="C859" i="156"/>
  <c r="A564" i="154"/>
  <c r="C565" i="154"/>
  <c r="A622" i="156"/>
  <c r="C623" i="156"/>
  <c r="C389" i="146"/>
  <c r="A388" i="146"/>
  <c r="A301" i="162"/>
  <c r="C302" i="162"/>
  <c r="A388" i="129"/>
  <c r="C389" i="129"/>
  <c r="A974" i="154"/>
  <c r="C975" i="154"/>
  <c r="C302" i="158"/>
  <c r="A301" i="158"/>
  <c r="A535" i="160"/>
  <c r="C536" i="160"/>
  <c r="C302" i="156"/>
  <c r="A301" i="156"/>
  <c r="C449" i="148"/>
  <c r="A448" i="148"/>
  <c r="A388" i="144"/>
  <c r="C389" i="144"/>
  <c r="A827" i="150"/>
  <c r="C828" i="150"/>
  <c r="C331" i="148"/>
  <c r="A330" i="148"/>
  <c r="C536" i="150"/>
  <c r="A535" i="150"/>
  <c r="A858" i="148"/>
  <c r="C859" i="148"/>
  <c r="C449" i="144"/>
  <c r="A448" i="144"/>
  <c r="A622" i="150"/>
  <c r="C623" i="150"/>
  <c r="A740" i="154"/>
  <c r="C741" i="154"/>
  <c r="A798" i="152"/>
  <c r="C799" i="152"/>
  <c r="C507" i="144"/>
  <c r="A506" i="144"/>
  <c r="A711" i="150"/>
  <c r="C712" i="150"/>
  <c r="C712" i="148"/>
  <c r="A711" i="148"/>
  <c r="A827" i="148"/>
  <c r="C828" i="148"/>
  <c r="A769" i="154"/>
  <c r="C770" i="154"/>
  <c r="A359" i="152"/>
  <c r="C360" i="152"/>
  <c r="C418" i="142"/>
  <c r="A417" i="142"/>
  <c r="A506" i="148"/>
  <c r="C507" i="148"/>
  <c r="A798" i="156"/>
  <c r="C799" i="156"/>
  <c r="A740" i="150"/>
  <c r="C741" i="150"/>
  <c r="A682" i="156"/>
  <c r="C683" i="156"/>
  <c r="C799" i="144"/>
  <c r="A798" i="144"/>
  <c r="C917" i="142"/>
  <c r="A916" i="142"/>
  <c r="A125" i="160"/>
  <c r="C126" i="160"/>
  <c r="A126" i="160" s="1"/>
  <c r="A154" i="150"/>
  <c r="C155" i="150"/>
  <c r="C478" i="160"/>
  <c r="A477" i="160"/>
  <c r="C302" i="152"/>
  <c r="A301" i="152"/>
  <c r="C683" i="154"/>
  <c r="A682" i="154"/>
  <c r="A887" i="152"/>
  <c r="C888" i="152"/>
  <c r="A301" i="144"/>
  <c r="C302" i="144"/>
  <c r="C623" i="160"/>
  <c r="A622" i="160"/>
  <c r="A887" i="156"/>
  <c r="C888" i="156"/>
  <c r="A535" i="154"/>
  <c r="C536" i="154"/>
  <c r="A916" i="156"/>
  <c r="C917" i="156"/>
  <c r="A388" i="162"/>
  <c r="C389" i="162"/>
  <c r="C273" i="162"/>
  <c r="A272" i="162"/>
  <c r="C302" i="148"/>
  <c r="A301" i="148"/>
  <c r="C418" i="150"/>
  <c r="A417" i="150"/>
  <c r="C594" i="152"/>
  <c r="A593" i="152"/>
  <c r="C946" i="152"/>
  <c r="A945" i="152"/>
  <c r="A212" i="156"/>
  <c r="C213" i="156"/>
  <c r="A593" i="146"/>
  <c r="C594" i="146"/>
  <c r="A945" i="146"/>
  <c r="C946" i="146"/>
  <c r="C712" i="152"/>
  <c r="A711" i="152"/>
  <c r="C888" i="142"/>
  <c r="A887" i="142"/>
  <c r="A887" i="129"/>
  <c r="C888" i="129"/>
  <c r="C331" i="160"/>
  <c r="A330" i="160"/>
  <c r="A125" i="158"/>
  <c r="C126" i="158"/>
  <c r="A126" i="158" s="1"/>
  <c r="C449" i="154"/>
  <c r="A448" i="154"/>
  <c r="C565" i="156"/>
  <c r="A564" i="156"/>
  <c r="C418" i="146"/>
  <c r="A417" i="146"/>
  <c r="C623" i="152"/>
  <c r="A622" i="152"/>
  <c r="A330" i="150"/>
  <c r="C331" i="150"/>
  <c r="A301" i="160"/>
  <c r="C302" i="160"/>
  <c r="C654" i="154"/>
  <c r="A653" i="154"/>
  <c r="C654" i="144"/>
  <c r="A653" i="144"/>
  <c r="C888" i="144"/>
  <c r="A887" i="144"/>
  <c r="A417" i="129"/>
  <c r="C418" i="129"/>
  <c r="C623" i="148"/>
  <c r="A622" i="148"/>
  <c r="A154" i="142"/>
  <c r="C155" i="142"/>
  <c r="C478" i="129"/>
  <c r="A477" i="129"/>
  <c r="A682" i="152"/>
  <c r="C683" i="152"/>
  <c r="A711" i="160"/>
  <c r="C712" i="160"/>
  <c r="A417" i="144"/>
  <c r="C418" i="144"/>
  <c r="C828" i="160"/>
  <c r="A827" i="160"/>
  <c r="A359" i="129"/>
  <c r="C360" i="129"/>
  <c r="C828" i="144"/>
  <c r="A827" i="144"/>
  <c r="C975" i="156"/>
  <c r="A974" i="156"/>
  <c r="C155" i="144"/>
  <c r="A154" i="144"/>
  <c r="A769" i="162"/>
  <c r="C770" i="162"/>
  <c r="C917" i="160"/>
  <c r="A916" i="160"/>
  <c r="C302" i="146"/>
  <c r="A301" i="146"/>
  <c r="C623" i="154"/>
  <c r="A622" i="154"/>
  <c r="A593" i="160"/>
  <c r="C594" i="160"/>
  <c r="A916" i="146"/>
  <c r="C917" i="146"/>
  <c r="C917" i="162"/>
  <c r="A916" i="162"/>
  <c r="A301" i="150"/>
  <c r="C302" i="150"/>
  <c r="A125" i="146"/>
  <c r="C126" i="146"/>
  <c r="A126" i="146" s="1"/>
  <c r="A564" i="150"/>
  <c r="C565" i="150"/>
  <c r="A682" i="150"/>
  <c r="C683" i="150"/>
  <c r="C213" i="146"/>
  <c r="A212" i="146"/>
  <c r="C975" i="142"/>
  <c r="A974" i="142"/>
  <c r="A653" i="146"/>
  <c r="C654" i="146"/>
  <c r="C975" i="150"/>
  <c r="A974" i="150"/>
  <c r="C859" i="144"/>
  <c r="A858" i="144"/>
  <c r="C859" i="142"/>
  <c r="A858" i="142"/>
  <c r="C828" i="162"/>
  <c r="A827" i="162"/>
  <c r="C654" i="160"/>
  <c r="A653" i="160"/>
  <c r="C828" i="152"/>
  <c r="A827" i="152"/>
  <c r="C770" i="160"/>
  <c r="A769" i="160"/>
  <c r="A974" i="146"/>
  <c r="C975" i="146"/>
  <c r="A212" i="162"/>
  <c r="C213" i="162"/>
  <c r="C828" i="156"/>
  <c r="A827" i="156"/>
  <c r="C712" i="129"/>
  <c r="A711" i="129"/>
  <c r="C859" i="154"/>
  <c r="A858" i="154"/>
  <c r="A388" i="158"/>
  <c r="C389" i="158"/>
  <c r="C770" i="142"/>
  <c r="A769" i="142"/>
  <c r="A887" i="150"/>
  <c r="C888" i="150"/>
  <c r="A506" i="158"/>
  <c r="C507" i="158"/>
  <c r="A417" i="148"/>
  <c r="C418" i="148"/>
  <c r="C654" i="152"/>
  <c r="A653" i="152"/>
  <c r="C683" i="148"/>
  <c r="A682" i="148"/>
  <c r="C449" i="162"/>
  <c r="A448" i="162"/>
  <c r="C360" i="156"/>
  <c r="A359" i="156"/>
  <c r="A740" i="160"/>
  <c r="C741" i="160"/>
  <c r="A359" i="150"/>
  <c r="C360" i="150"/>
  <c r="A622" i="144"/>
  <c r="C623" i="144"/>
  <c r="C624" i="144" l="1"/>
  <c r="A623" i="144"/>
  <c r="A507" i="144"/>
  <c r="C508" i="144"/>
  <c r="A654" i="160"/>
  <c r="C655" i="160"/>
  <c r="A302" i="146"/>
  <c r="C303" i="146"/>
  <c r="C566" i="150"/>
  <c r="A565" i="150"/>
  <c r="C713" i="160"/>
  <c r="A712" i="160"/>
  <c r="C771" i="154"/>
  <c r="A770" i="154"/>
  <c r="C537" i="160"/>
  <c r="A536" i="160"/>
  <c r="C860" i="156"/>
  <c r="A859" i="156"/>
  <c r="A273" i="160"/>
  <c r="C274" i="160"/>
  <c r="A859" i="146"/>
  <c r="C860" i="146"/>
  <c r="A770" i="129"/>
  <c r="C771" i="129"/>
  <c r="A623" i="146"/>
  <c r="C624" i="146"/>
  <c r="C479" i="156"/>
  <c r="A478" i="156"/>
  <c r="A536" i="148"/>
  <c r="C537" i="148"/>
  <c r="C274" i="156"/>
  <c r="A273" i="156"/>
  <c r="C303" i="154"/>
  <c r="A302" i="154"/>
  <c r="A917" i="150"/>
  <c r="C918" i="150"/>
  <c r="A565" i="148"/>
  <c r="C566" i="148"/>
  <c r="A273" i="148"/>
  <c r="C274" i="148"/>
  <c r="C185" i="158"/>
  <c r="A184" i="158"/>
  <c r="C947" i="129"/>
  <c r="A946" i="129"/>
  <c r="C508" i="152"/>
  <c r="A507" i="152"/>
  <c r="A888" i="154"/>
  <c r="C889" i="154"/>
  <c r="A799" i="156"/>
  <c r="C800" i="156"/>
  <c r="C742" i="160"/>
  <c r="A741" i="160"/>
  <c r="C361" i="156"/>
  <c r="A360" i="156"/>
  <c r="A654" i="144"/>
  <c r="C655" i="144"/>
  <c r="A946" i="152"/>
  <c r="C947" i="152"/>
  <c r="C450" i="162"/>
  <c r="A449" i="162"/>
  <c r="A859" i="154"/>
  <c r="C860" i="154"/>
  <c r="A828" i="162"/>
  <c r="C829" i="162"/>
  <c r="A917" i="160"/>
  <c r="C918" i="160"/>
  <c r="A654" i="154"/>
  <c r="C655" i="154"/>
  <c r="A331" i="160"/>
  <c r="C332" i="160"/>
  <c r="C595" i="152"/>
  <c r="A594" i="152"/>
  <c r="A623" i="160"/>
  <c r="C624" i="160"/>
  <c r="A917" i="142"/>
  <c r="C918" i="142"/>
  <c r="A449" i="144"/>
  <c r="C450" i="144"/>
  <c r="C918" i="129"/>
  <c r="A917" i="129"/>
  <c r="A213" i="142"/>
  <c r="C214" i="142"/>
  <c r="C508" i="129"/>
  <c r="A507" i="129"/>
  <c r="A799" i="129"/>
  <c r="C800" i="129"/>
  <c r="A360" i="146"/>
  <c r="C361" i="146"/>
  <c r="A331" i="146"/>
  <c r="C332" i="146"/>
  <c r="C624" i="142"/>
  <c r="A623" i="142"/>
  <c r="C713" i="156"/>
  <c r="A712" i="156"/>
  <c r="C829" i="154"/>
  <c r="A828" i="154"/>
  <c r="A946" i="160"/>
  <c r="C947" i="160"/>
  <c r="C508" i="150"/>
  <c r="A507" i="150"/>
  <c r="C595" i="148"/>
  <c r="A594" i="148"/>
  <c r="C976" i="162"/>
  <c r="A975" i="162"/>
  <c r="A770" i="162"/>
  <c r="C771" i="162"/>
  <c r="A683" i="152"/>
  <c r="C684" i="152"/>
  <c r="C303" i="160"/>
  <c r="A302" i="160"/>
  <c r="A888" i="129"/>
  <c r="C889" i="129"/>
  <c r="C303" i="144"/>
  <c r="A302" i="144"/>
  <c r="A828" i="148"/>
  <c r="C829" i="148"/>
  <c r="C860" i="148"/>
  <c r="A859" i="148"/>
  <c r="C800" i="160"/>
  <c r="A799" i="160"/>
  <c r="C771" i="156"/>
  <c r="A770" i="156"/>
  <c r="C361" i="148"/>
  <c r="A360" i="148"/>
  <c r="C860" i="152"/>
  <c r="A859" i="152"/>
  <c r="A155" i="146"/>
  <c r="C156" i="146"/>
  <c r="C566" i="146"/>
  <c r="A565" i="146"/>
  <c r="A654" i="129"/>
  <c r="C655" i="129"/>
  <c r="C566" i="142"/>
  <c r="A565" i="142"/>
  <c r="C684" i="146"/>
  <c r="A683" i="146"/>
  <c r="C419" i="150"/>
  <c r="A418" i="150"/>
  <c r="C800" i="144"/>
  <c r="A799" i="144"/>
  <c r="C303" i="158"/>
  <c r="A302" i="158"/>
  <c r="A741" i="146"/>
  <c r="C742" i="146"/>
  <c r="C566" i="129"/>
  <c r="A565" i="129"/>
  <c r="A536" i="162"/>
  <c r="C537" i="162"/>
  <c r="A712" i="142"/>
  <c r="C713" i="142"/>
  <c r="A331" i="152"/>
  <c r="C332" i="152"/>
  <c r="C947" i="150"/>
  <c r="A946" i="150"/>
  <c r="A507" i="160"/>
  <c r="C508" i="160"/>
  <c r="C595" i="154"/>
  <c r="A594" i="154"/>
  <c r="C508" i="156"/>
  <c r="A507" i="156"/>
  <c r="A770" i="144"/>
  <c r="C771" i="144"/>
  <c r="C771" i="150"/>
  <c r="A770" i="150"/>
  <c r="A360" i="160"/>
  <c r="C361" i="160"/>
  <c r="C771" i="152"/>
  <c r="A770" i="152"/>
  <c r="A594" i="158"/>
  <c r="C595" i="158"/>
  <c r="C479" i="154"/>
  <c r="A478" i="154"/>
  <c r="C274" i="150"/>
  <c r="A273" i="150"/>
  <c r="A975" i="160"/>
  <c r="C976" i="160"/>
  <c r="A449" i="152"/>
  <c r="C450" i="152"/>
  <c r="A859" i="142"/>
  <c r="C860" i="142"/>
  <c r="A888" i="152"/>
  <c r="C889" i="152"/>
  <c r="A683" i="156"/>
  <c r="C684" i="156"/>
  <c r="A975" i="154"/>
  <c r="C976" i="154"/>
  <c r="C332" i="142"/>
  <c r="A331" i="142"/>
  <c r="A360" i="144"/>
  <c r="C361" i="144"/>
  <c r="C684" i="144"/>
  <c r="A683" i="144"/>
  <c r="C595" i="142"/>
  <c r="A594" i="142"/>
  <c r="A302" i="142"/>
  <c r="C303" i="142"/>
  <c r="C214" i="129"/>
  <c r="A213" i="129"/>
  <c r="A478" i="144"/>
  <c r="C479" i="144"/>
  <c r="C742" i="158"/>
  <c r="A741" i="158"/>
  <c r="A478" i="146"/>
  <c r="C479" i="146"/>
  <c r="C918" i="144"/>
  <c r="A917" i="144"/>
  <c r="C655" i="156"/>
  <c r="A654" i="156"/>
  <c r="A213" i="152"/>
  <c r="C214" i="152"/>
  <c r="A418" i="156"/>
  <c r="C419" i="156"/>
  <c r="C771" i="148"/>
  <c r="A770" i="148"/>
  <c r="A683" i="162"/>
  <c r="C684" i="162"/>
  <c r="A828" i="156"/>
  <c r="C829" i="156"/>
  <c r="C860" i="144"/>
  <c r="A859" i="144"/>
  <c r="C156" i="144"/>
  <c r="A155" i="144"/>
  <c r="C479" i="129"/>
  <c r="A478" i="129"/>
  <c r="A888" i="142"/>
  <c r="C889" i="142"/>
  <c r="A302" i="148"/>
  <c r="C303" i="148"/>
  <c r="C713" i="148"/>
  <c r="A712" i="148"/>
  <c r="C537" i="150"/>
  <c r="A536" i="150"/>
  <c r="A594" i="156"/>
  <c r="C595" i="156"/>
  <c r="A273" i="129"/>
  <c r="C274" i="129"/>
  <c r="C860" i="129"/>
  <c r="A859" i="129"/>
  <c r="C508" i="146"/>
  <c r="A507" i="146"/>
  <c r="A155" i="162"/>
  <c r="C156" i="162"/>
  <c r="C537" i="129"/>
  <c r="A536" i="129"/>
  <c r="C274" i="142"/>
  <c r="A273" i="142"/>
  <c r="C450" i="142"/>
  <c r="A449" i="142"/>
  <c r="C829" i="129"/>
  <c r="A828" i="129"/>
  <c r="A654" i="150"/>
  <c r="C655" i="150"/>
  <c r="C713" i="158"/>
  <c r="A712" i="158"/>
  <c r="A155" i="158"/>
  <c r="C156" i="158"/>
  <c r="C655" i="152"/>
  <c r="A654" i="152"/>
  <c r="A418" i="148"/>
  <c r="C419" i="148"/>
  <c r="C742" i="150"/>
  <c r="A741" i="150"/>
  <c r="A712" i="150"/>
  <c r="C713" i="150"/>
  <c r="A389" i="129"/>
  <c r="C390" i="129"/>
  <c r="C889" i="162"/>
  <c r="A888" i="162"/>
  <c r="A155" i="154"/>
  <c r="C156" i="154"/>
  <c r="C976" i="129"/>
  <c r="A975" i="129"/>
  <c r="A184" i="156"/>
  <c r="C185" i="156"/>
  <c r="A155" i="152"/>
  <c r="C156" i="152"/>
  <c r="A654" i="158"/>
  <c r="C655" i="158"/>
  <c r="A507" i="142"/>
  <c r="C508" i="142"/>
  <c r="C156" i="160"/>
  <c r="A155" i="160"/>
  <c r="C185" i="129"/>
  <c r="A184" i="129"/>
  <c r="C361" i="158"/>
  <c r="A360" i="158"/>
  <c r="C918" i="158"/>
  <c r="A917" i="158"/>
  <c r="A184" i="146"/>
  <c r="C185" i="146"/>
  <c r="A799" i="158"/>
  <c r="C800" i="158"/>
  <c r="A683" i="142"/>
  <c r="C684" i="142"/>
  <c r="C508" i="154"/>
  <c r="A507" i="154"/>
  <c r="C214" i="162"/>
  <c r="A213" i="162"/>
  <c r="A155" i="142"/>
  <c r="C156" i="142"/>
  <c r="C976" i="150"/>
  <c r="A975" i="150"/>
  <c r="A917" i="162"/>
  <c r="C918" i="162"/>
  <c r="C976" i="156"/>
  <c r="A975" i="156"/>
  <c r="A623" i="152"/>
  <c r="C624" i="152"/>
  <c r="A712" i="152"/>
  <c r="C713" i="152"/>
  <c r="A273" i="162"/>
  <c r="C274" i="162"/>
  <c r="C684" i="154"/>
  <c r="A683" i="154"/>
  <c r="C332" i="148"/>
  <c r="A331" i="148"/>
  <c r="C684" i="129"/>
  <c r="A683" i="129"/>
  <c r="A418" i="160"/>
  <c r="C419" i="160"/>
  <c r="C156" i="156"/>
  <c r="A155" i="156"/>
  <c r="A418" i="154"/>
  <c r="C419" i="154"/>
  <c r="C566" i="144"/>
  <c r="A565" i="144"/>
  <c r="A478" i="162"/>
  <c r="C479" i="162"/>
  <c r="A478" i="148"/>
  <c r="C479" i="148"/>
  <c r="C624" i="129"/>
  <c r="A623" i="129"/>
  <c r="A213" i="158"/>
  <c r="C214" i="158"/>
  <c r="A888" i="158"/>
  <c r="C889" i="158"/>
  <c r="A389" i="156"/>
  <c r="C390" i="156"/>
  <c r="A184" i="142"/>
  <c r="C185" i="142"/>
  <c r="A594" i="144"/>
  <c r="C595" i="144"/>
  <c r="C479" i="142"/>
  <c r="A478" i="142"/>
  <c r="C624" i="162"/>
  <c r="A623" i="162"/>
  <c r="C566" i="162"/>
  <c r="A565" i="162"/>
  <c r="C479" i="150"/>
  <c r="A478" i="150"/>
  <c r="A594" i="162"/>
  <c r="C595" i="162"/>
  <c r="A449" i="156"/>
  <c r="C450" i="156"/>
  <c r="A799" i="154"/>
  <c r="C800" i="154"/>
  <c r="A654" i="142"/>
  <c r="C655" i="142"/>
  <c r="A273" i="144"/>
  <c r="C274" i="144"/>
  <c r="A331" i="156"/>
  <c r="C332" i="156"/>
  <c r="A946" i="142"/>
  <c r="C947" i="142"/>
  <c r="C918" i="154"/>
  <c r="A917" i="154"/>
  <c r="C390" i="162"/>
  <c r="A389" i="162"/>
  <c r="C829" i="150"/>
  <c r="A828" i="150"/>
  <c r="C303" i="162"/>
  <c r="A302" i="162"/>
  <c r="C185" i="162"/>
  <c r="A184" i="162"/>
  <c r="C595" i="150"/>
  <c r="A594" i="150"/>
  <c r="C655" i="162"/>
  <c r="A654" i="162"/>
  <c r="C390" i="152"/>
  <c r="A389" i="152"/>
  <c r="A975" i="144"/>
  <c r="C976" i="144"/>
  <c r="A478" i="152"/>
  <c r="C479" i="152"/>
  <c r="C450" i="150"/>
  <c r="A449" i="150"/>
  <c r="C274" i="158"/>
  <c r="A273" i="158"/>
  <c r="C947" i="144"/>
  <c r="A946" i="144"/>
  <c r="A859" i="160"/>
  <c r="C860" i="160"/>
  <c r="A946" i="158"/>
  <c r="C947" i="158"/>
  <c r="C684" i="160"/>
  <c r="A683" i="160"/>
  <c r="A975" i="148"/>
  <c r="C976" i="148"/>
  <c r="A184" i="150"/>
  <c r="C185" i="150"/>
  <c r="C450" i="160"/>
  <c r="A449" i="160"/>
  <c r="A654" i="146"/>
  <c r="C655" i="146"/>
  <c r="C303" i="152"/>
  <c r="A302" i="152"/>
  <c r="C361" i="129"/>
  <c r="A360" i="129"/>
  <c r="C419" i="129"/>
  <c r="A418" i="129"/>
  <c r="A594" i="146"/>
  <c r="C595" i="146"/>
  <c r="A917" i="156"/>
  <c r="C918" i="156"/>
  <c r="A507" i="148"/>
  <c r="C508" i="148"/>
  <c r="A799" i="152"/>
  <c r="C800" i="152"/>
  <c r="A389" i="144"/>
  <c r="C390" i="144"/>
  <c r="A975" i="152"/>
  <c r="C976" i="152"/>
  <c r="A536" i="142"/>
  <c r="C537" i="142"/>
  <c r="A623" i="158"/>
  <c r="C624" i="158"/>
  <c r="C274" i="154"/>
  <c r="A273" i="154"/>
  <c r="A184" i="160"/>
  <c r="C185" i="160"/>
  <c r="C800" i="162"/>
  <c r="A799" i="162"/>
  <c r="C303" i="129"/>
  <c r="A302" i="129"/>
  <c r="C390" i="154"/>
  <c r="A389" i="154"/>
  <c r="A331" i="162"/>
  <c r="C332" i="162"/>
  <c r="C214" i="160"/>
  <c r="A213" i="160"/>
  <c r="C419" i="162"/>
  <c r="A418" i="162"/>
  <c r="C450" i="146"/>
  <c r="A449" i="146"/>
  <c r="A741" i="129"/>
  <c r="C742" i="129"/>
  <c r="A683" i="148"/>
  <c r="C684" i="148"/>
  <c r="A975" i="146"/>
  <c r="C976" i="146"/>
  <c r="C419" i="146"/>
  <c r="A418" i="146"/>
  <c r="C889" i="150"/>
  <c r="A888" i="150"/>
  <c r="C771" i="160"/>
  <c r="A770" i="160"/>
  <c r="C976" i="142"/>
  <c r="A975" i="142"/>
  <c r="C566" i="156"/>
  <c r="A565" i="156"/>
  <c r="A478" i="160"/>
  <c r="C479" i="160"/>
  <c r="A389" i="146"/>
  <c r="C390" i="146"/>
  <c r="C742" i="162"/>
  <c r="A741" i="162"/>
  <c r="C361" i="142"/>
  <c r="A360" i="142"/>
  <c r="C508" i="162"/>
  <c r="A507" i="162"/>
  <c r="A799" i="142"/>
  <c r="C800" i="142"/>
  <c r="A741" i="148"/>
  <c r="C742" i="148"/>
  <c r="A654" i="148"/>
  <c r="C655" i="148"/>
  <c r="A478" i="158"/>
  <c r="C479" i="158"/>
  <c r="C390" i="142"/>
  <c r="A389" i="142"/>
  <c r="C214" i="148"/>
  <c r="A213" i="148"/>
  <c r="C860" i="162"/>
  <c r="A859" i="162"/>
  <c r="A712" i="162"/>
  <c r="C713" i="162"/>
  <c r="A273" i="146"/>
  <c r="C274" i="146"/>
  <c r="C947" i="154"/>
  <c r="A946" i="154"/>
  <c r="A917" i="152"/>
  <c r="C918" i="152"/>
  <c r="C595" i="129"/>
  <c r="A594" i="129"/>
  <c r="C214" i="154"/>
  <c r="A213" i="154"/>
  <c r="C332" i="150"/>
  <c r="A331" i="150"/>
  <c r="A917" i="146"/>
  <c r="C918" i="146"/>
  <c r="C829" i="144"/>
  <c r="A828" i="144"/>
  <c r="C624" i="148"/>
  <c r="A623" i="148"/>
  <c r="C214" i="156"/>
  <c r="A213" i="156"/>
  <c r="C156" i="150"/>
  <c r="A155" i="150"/>
  <c r="A741" i="154"/>
  <c r="C742" i="154"/>
  <c r="C624" i="156"/>
  <c r="A623" i="156"/>
  <c r="C156" i="129"/>
  <c r="A155" i="129"/>
  <c r="A155" i="148"/>
  <c r="C156" i="148"/>
  <c r="C976" i="158"/>
  <c r="A975" i="158"/>
  <c r="C889" i="148"/>
  <c r="A888" i="148"/>
  <c r="A536" i="158"/>
  <c r="C537" i="158"/>
  <c r="A331" i="129"/>
  <c r="C332" i="129"/>
  <c r="C185" i="144"/>
  <c r="A184" i="144"/>
  <c r="C185" i="152"/>
  <c r="A184" i="152"/>
  <c r="C390" i="160"/>
  <c r="A389" i="160"/>
  <c r="A565" i="152"/>
  <c r="C566" i="152"/>
  <c r="C185" i="148"/>
  <c r="A184" i="148"/>
  <c r="A741" i="152"/>
  <c r="C742" i="152"/>
  <c r="A449" i="129"/>
  <c r="C450" i="129"/>
  <c r="A712" i="146"/>
  <c r="C713" i="146"/>
  <c r="C742" i="156"/>
  <c r="A741" i="156"/>
  <c r="C713" i="129"/>
  <c r="A712" i="129"/>
  <c r="C508" i="158"/>
  <c r="A507" i="158"/>
  <c r="C361" i="150"/>
  <c r="A360" i="150"/>
  <c r="A594" i="160"/>
  <c r="C595" i="160"/>
  <c r="C537" i="154"/>
  <c r="A536" i="154"/>
  <c r="A770" i="142"/>
  <c r="C771" i="142"/>
  <c r="C829" i="152"/>
  <c r="A828" i="152"/>
  <c r="A213" i="146"/>
  <c r="C214" i="146"/>
  <c r="C624" i="154"/>
  <c r="A623" i="154"/>
  <c r="A828" i="160"/>
  <c r="C829" i="160"/>
  <c r="A888" i="144"/>
  <c r="C889" i="144"/>
  <c r="C450" i="154"/>
  <c r="A449" i="154"/>
  <c r="C419" i="142"/>
  <c r="A418" i="142"/>
  <c r="C450" i="148"/>
  <c r="A449" i="148"/>
  <c r="C829" i="158"/>
  <c r="A828" i="158"/>
  <c r="C214" i="150"/>
  <c r="A213" i="150"/>
  <c r="A418" i="152"/>
  <c r="C419" i="152"/>
  <c r="C274" i="152"/>
  <c r="A273" i="152"/>
  <c r="C566" i="158"/>
  <c r="A565" i="158"/>
  <c r="A859" i="158"/>
  <c r="C860" i="158"/>
  <c r="A389" i="150"/>
  <c r="C390" i="150"/>
  <c r="C566" i="160"/>
  <c r="A565" i="160"/>
  <c r="A360" i="162"/>
  <c r="C361" i="162"/>
  <c r="C537" i="156"/>
  <c r="A536" i="156"/>
  <c r="A888" i="146"/>
  <c r="C889" i="146"/>
  <c r="A888" i="160"/>
  <c r="C889" i="160"/>
  <c r="C771" i="146"/>
  <c r="A770" i="146"/>
  <c r="A859" i="150"/>
  <c r="C860" i="150"/>
  <c r="A302" i="150"/>
  <c r="C303" i="150"/>
  <c r="C947" i="146"/>
  <c r="A946" i="146"/>
  <c r="C390" i="158"/>
  <c r="A389" i="158"/>
  <c r="A683" i="150"/>
  <c r="C684" i="150"/>
  <c r="C419" i="144"/>
  <c r="A418" i="144"/>
  <c r="C889" i="156"/>
  <c r="A888" i="156"/>
  <c r="A360" i="152"/>
  <c r="C361" i="152"/>
  <c r="C624" i="150"/>
  <c r="A623" i="150"/>
  <c r="C566" i="154"/>
  <c r="A565" i="154"/>
  <c r="A331" i="144"/>
  <c r="C332" i="144"/>
  <c r="A712" i="144"/>
  <c r="C713" i="144"/>
  <c r="A536" i="152"/>
  <c r="C537" i="152"/>
  <c r="A946" i="148"/>
  <c r="C947" i="148"/>
  <c r="C185" i="154"/>
  <c r="A184" i="154"/>
  <c r="A741" i="142"/>
  <c r="C742" i="142"/>
  <c r="A360" i="154"/>
  <c r="C361" i="154"/>
  <c r="A799" i="148"/>
  <c r="C800" i="148"/>
  <c r="C537" i="144"/>
  <c r="A536" i="144"/>
  <c r="C829" i="142"/>
  <c r="A828" i="142"/>
  <c r="C332" i="158"/>
  <c r="A331" i="158"/>
  <c r="A946" i="156"/>
  <c r="C947" i="156"/>
  <c r="C419" i="158"/>
  <c r="A418" i="158"/>
  <c r="A302" i="156"/>
  <c r="C303" i="156"/>
  <c r="C771" i="158"/>
  <c r="A770" i="158"/>
  <c r="A917" i="148"/>
  <c r="C918" i="148"/>
  <c r="A213" i="144"/>
  <c r="C214" i="144"/>
  <c r="C947" i="162"/>
  <c r="A946" i="162"/>
  <c r="A449" i="158"/>
  <c r="C450" i="158"/>
  <c r="C713" i="154"/>
  <c r="A712" i="154"/>
  <c r="A536" i="146"/>
  <c r="C537" i="146"/>
  <c r="A683" i="158"/>
  <c r="C684" i="158"/>
  <c r="A828" i="146"/>
  <c r="C829" i="146"/>
  <c r="C742" i="144"/>
  <c r="A741" i="144"/>
  <c r="A799" i="146"/>
  <c r="C800" i="146"/>
  <c r="C800" i="150"/>
  <c r="A799" i="150"/>
  <c r="A389" i="148"/>
  <c r="C390" i="148"/>
  <c r="A331" i="154"/>
  <c r="C332" i="154"/>
  <c r="C830" i="152" l="1"/>
  <c r="A829" i="152"/>
  <c r="A947" i="156"/>
  <c r="C948" i="156"/>
  <c r="C948" i="148"/>
  <c r="A947" i="148"/>
  <c r="A889" i="146"/>
  <c r="C890" i="146"/>
  <c r="C420" i="152"/>
  <c r="A419" i="152"/>
  <c r="C391" i="146"/>
  <c r="A390" i="146"/>
  <c r="C685" i="148"/>
  <c r="A684" i="148"/>
  <c r="C509" i="148"/>
  <c r="A508" i="148"/>
  <c r="C186" i="150"/>
  <c r="A185" i="150"/>
  <c r="A479" i="152"/>
  <c r="C480" i="152"/>
  <c r="C596" i="162"/>
  <c r="A595" i="162"/>
  <c r="C890" i="158"/>
  <c r="A889" i="158"/>
  <c r="C420" i="160"/>
  <c r="A419" i="160"/>
  <c r="C919" i="162"/>
  <c r="A918" i="162"/>
  <c r="A156" i="158"/>
  <c r="C157" i="158"/>
  <c r="A157" i="158" s="1"/>
  <c r="C977" i="160"/>
  <c r="A976" i="160"/>
  <c r="C743" i="146"/>
  <c r="A742" i="146"/>
  <c r="C157" i="146"/>
  <c r="A157" i="146" s="1"/>
  <c r="A156" i="146"/>
  <c r="C890" i="129"/>
  <c r="A889" i="129"/>
  <c r="A829" i="162"/>
  <c r="C830" i="162"/>
  <c r="A889" i="154"/>
  <c r="C890" i="154"/>
  <c r="C333" i="154"/>
  <c r="A332" i="154"/>
  <c r="C714" i="154"/>
  <c r="A713" i="154"/>
  <c r="C420" i="144"/>
  <c r="A419" i="144"/>
  <c r="A624" i="154"/>
  <c r="C625" i="154"/>
  <c r="C714" i="129"/>
  <c r="A713" i="129"/>
  <c r="A185" i="152"/>
  <c r="C186" i="152"/>
  <c r="A624" i="156"/>
  <c r="C625" i="156"/>
  <c r="C215" i="154"/>
  <c r="A214" i="154"/>
  <c r="A390" i="142"/>
  <c r="C391" i="142"/>
  <c r="A800" i="162"/>
  <c r="C801" i="162"/>
  <c r="A390" i="162"/>
  <c r="C391" i="162"/>
  <c r="A918" i="158"/>
  <c r="C919" i="158"/>
  <c r="C977" i="129"/>
  <c r="A976" i="129"/>
  <c r="A508" i="146"/>
  <c r="C509" i="146"/>
  <c r="A479" i="129"/>
  <c r="C480" i="129"/>
  <c r="A655" i="156"/>
  <c r="C656" i="156"/>
  <c r="A684" i="144"/>
  <c r="C685" i="144"/>
  <c r="C509" i="156"/>
  <c r="A508" i="156"/>
  <c r="C830" i="154"/>
  <c r="A829" i="154"/>
  <c r="C919" i="129"/>
  <c r="A918" i="129"/>
  <c r="C275" i="156"/>
  <c r="A274" i="156"/>
  <c r="A537" i="160"/>
  <c r="C538" i="160"/>
  <c r="C391" i="148"/>
  <c r="A390" i="148"/>
  <c r="A450" i="158"/>
  <c r="C451" i="158"/>
  <c r="A479" i="158"/>
  <c r="C480" i="158"/>
  <c r="A479" i="160"/>
  <c r="C480" i="160"/>
  <c r="A742" i="129"/>
  <c r="C743" i="129"/>
  <c r="A185" i="160"/>
  <c r="C186" i="160"/>
  <c r="A918" i="156"/>
  <c r="C919" i="156"/>
  <c r="A976" i="148"/>
  <c r="C977" i="148"/>
  <c r="A976" i="144"/>
  <c r="C977" i="144"/>
  <c r="A214" i="158"/>
  <c r="C215" i="158"/>
  <c r="C157" i="154"/>
  <c r="A157" i="154" s="1"/>
  <c r="A156" i="154"/>
  <c r="C362" i="144"/>
  <c r="A361" i="144"/>
  <c r="A450" i="144"/>
  <c r="C451" i="144"/>
  <c r="A860" i="154"/>
  <c r="C861" i="154"/>
  <c r="A537" i="148"/>
  <c r="C538" i="148"/>
  <c r="C538" i="152"/>
  <c r="A537" i="152"/>
  <c r="C685" i="150"/>
  <c r="A684" i="150"/>
  <c r="A214" i="146"/>
  <c r="C215" i="146"/>
  <c r="A742" i="154"/>
  <c r="C743" i="154"/>
  <c r="A332" i="158"/>
  <c r="C333" i="158"/>
  <c r="C538" i="156"/>
  <c r="A537" i="156"/>
  <c r="A214" i="150"/>
  <c r="C215" i="150"/>
  <c r="A742" i="156"/>
  <c r="C743" i="156"/>
  <c r="A185" i="144"/>
  <c r="C186" i="144"/>
  <c r="A595" i="129"/>
  <c r="C596" i="129"/>
  <c r="A918" i="154"/>
  <c r="C919" i="154"/>
  <c r="C480" i="150"/>
  <c r="A479" i="150"/>
  <c r="A684" i="129"/>
  <c r="C685" i="129"/>
  <c r="A976" i="150"/>
  <c r="C977" i="150"/>
  <c r="C362" i="158"/>
  <c r="A361" i="158"/>
  <c r="C714" i="158"/>
  <c r="A713" i="158"/>
  <c r="A860" i="129"/>
  <c r="C861" i="129"/>
  <c r="A156" i="144"/>
  <c r="C157" i="144"/>
  <c r="A157" i="144" s="1"/>
  <c r="A918" i="144"/>
  <c r="C919" i="144"/>
  <c r="C275" i="150"/>
  <c r="A274" i="150"/>
  <c r="A595" i="154"/>
  <c r="C596" i="154"/>
  <c r="C304" i="158"/>
  <c r="A303" i="158"/>
  <c r="C861" i="152"/>
  <c r="A860" i="152"/>
  <c r="A303" i="160"/>
  <c r="C304" i="160"/>
  <c r="C714" i="156"/>
  <c r="A713" i="156"/>
  <c r="A508" i="152"/>
  <c r="C509" i="152"/>
  <c r="A771" i="154"/>
  <c r="C772" i="154"/>
  <c r="A713" i="144"/>
  <c r="C714" i="144"/>
  <c r="A361" i="162"/>
  <c r="C362" i="162"/>
  <c r="C714" i="146"/>
  <c r="A713" i="146"/>
  <c r="A332" i="129"/>
  <c r="C333" i="129"/>
  <c r="C919" i="152"/>
  <c r="A918" i="152"/>
  <c r="C656" i="148"/>
  <c r="A655" i="148"/>
  <c r="A595" i="146"/>
  <c r="C596" i="146"/>
  <c r="A947" i="142"/>
  <c r="C948" i="142"/>
  <c r="C157" i="142"/>
  <c r="A157" i="142" s="1"/>
  <c r="A156" i="142"/>
  <c r="C656" i="150"/>
  <c r="A655" i="150"/>
  <c r="C275" i="129"/>
  <c r="A274" i="129"/>
  <c r="A479" i="146"/>
  <c r="C480" i="146"/>
  <c r="C509" i="160"/>
  <c r="A508" i="160"/>
  <c r="A684" i="152"/>
  <c r="C685" i="152"/>
  <c r="C919" i="142"/>
  <c r="A918" i="142"/>
  <c r="A156" i="150"/>
  <c r="C157" i="150"/>
  <c r="A157" i="150" s="1"/>
  <c r="A566" i="156"/>
  <c r="C567" i="156"/>
  <c r="A450" i="146"/>
  <c r="C451" i="146"/>
  <c r="A274" i="154"/>
  <c r="C275" i="154"/>
  <c r="C685" i="160"/>
  <c r="A684" i="160"/>
  <c r="C391" i="152"/>
  <c r="A390" i="152"/>
  <c r="A566" i="162"/>
  <c r="C567" i="162"/>
  <c r="C625" i="129"/>
  <c r="A624" i="129"/>
  <c r="C333" i="148"/>
  <c r="A332" i="148"/>
  <c r="C186" i="129"/>
  <c r="A185" i="129"/>
  <c r="A889" i="162"/>
  <c r="C890" i="162"/>
  <c r="A860" i="144"/>
  <c r="C861" i="144"/>
  <c r="A332" i="142"/>
  <c r="C333" i="142"/>
  <c r="C480" i="154"/>
  <c r="A479" i="154"/>
  <c r="C801" i="144"/>
  <c r="A800" i="144"/>
  <c r="C362" i="148"/>
  <c r="A361" i="148"/>
  <c r="A624" i="142"/>
  <c r="C625" i="142"/>
  <c r="C451" i="162"/>
  <c r="A450" i="162"/>
  <c r="C948" i="129"/>
  <c r="A947" i="129"/>
  <c r="C480" i="156"/>
  <c r="A479" i="156"/>
  <c r="C714" i="160"/>
  <c r="A713" i="160"/>
  <c r="C801" i="150"/>
  <c r="A800" i="150"/>
  <c r="C333" i="156"/>
  <c r="A332" i="156"/>
  <c r="C480" i="148"/>
  <c r="A479" i="148"/>
  <c r="A390" i="129"/>
  <c r="C391" i="129"/>
  <c r="A595" i="156"/>
  <c r="C596" i="156"/>
  <c r="C830" i="156"/>
  <c r="A829" i="156"/>
  <c r="C977" i="154"/>
  <c r="A976" i="154"/>
  <c r="A595" i="158"/>
  <c r="C596" i="158"/>
  <c r="C772" i="162"/>
  <c r="A771" i="162"/>
  <c r="C333" i="146"/>
  <c r="A332" i="146"/>
  <c r="A624" i="160"/>
  <c r="C625" i="160"/>
  <c r="A947" i="152"/>
  <c r="C948" i="152"/>
  <c r="C625" i="146"/>
  <c r="A624" i="146"/>
  <c r="C391" i="158"/>
  <c r="A390" i="158"/>
  <c r="C451" i="148"/>
  <c r="A450" i="148"/>
  <c r="A976" i="142"/>
  <c r="C977" i="142"/>
  <c r="A419" i="162"/>
  <c r="C420" i="162"/>
  <c r="C420" i="129"/>
  <c r="A419" i="129"/>
  <c r="A655" i="162"/>
  <c r="C656" i="162"/>
  <c r="A624" i="162"/>
  <c r="C625" i="162"/>
  <c r="C685" i="154"/>
  <c r="A684" i="154"/>
  <c r="C215" i="162"/>
  <c r="A214" i="162"/>
  <c r="A156" i="160"/>
  <c r="C157" i="160"/>
  <c r="A157" i="160" s="1"/>
  <c r="C830" i="129"/>
  <c r="A829" i="129"/>
  <c r="A742" i="158"/>
  <c r="C743" i="158"/>
  <c r="A947" i="150"/>
  <c r="C948" i="150"/>
  <c r="C420" i="150"/>
  <c r="A419" i="150"/>
  <c r="A771" i="156"/>
  <c r="C772" i="156"/>
  <c r="A185" i="158"/>
  <c r="C186" i="158"/>
  <c r="A566" i="150"/>
  <c r="C567" i="150"/>
  <c r="C948" i="162"/>
  <c r="A947" i="162"/>
  <c r="C830" i="142"/>
  <c r="A829" i="142"/>
  <c r="A771" i="142"/>
  <c r="C772" i="142"/>
  <c r="C625" i="158"/>
  <c r="A624" i="158"/>
  <c r="A800" i="148"/>
  <c r="C801" i="148"/>
  <c r="A303" i="150"/>
  <c r="C304" i="150"/>
  <c r="C391" i="150"/>
  <c r="A390" i="150"/>
  <c r="C743" i="152"/>
  <c r="A742" i="152"/>
  <c r="A274" i="146"/>
  <c r="C275" i="146"/>
  <c r="C801" i="142"/>
  <c r="A800" i="142"/>
  <c r="A537" i="142"/>
  <c r="C538" i="142"/>
  <c r="A860" i="160"/>
  <c r="C861" i="160"/>
  <c r="C275" i="144"/>
  <c r="A274" i="144"/>
  <c r="A479" i="162"/>
  <c r="C480" i="162"/>
  <c r="A274" i="162"/>
  <c r="C275" i="162"/>
  <c r="C509" i="142"/>
  <c r="A508" i="142"/>
  <c r="C714" i="150"/>
  <c r="A713" i="150"/>
  <c r="C685" i="162"/>
  <c r="A684" i="162"/>
  <c r="C480" i="144"/>
  <c r="A479" i="144"/>
  <c r="C685" i="156"/>
  <c r="A684" i="156"/>
  <c r="C333" i="152"/>
  <c r="A332" i="152"/>
  <c r="C362" i="146"/>
  <c r="A361" i="146"/>
  <c r="C656" i="144"/>
  <c r="A655" i="144"/>
  <c r="A274" i="148"/>
  <c r="C275" i="148"/>
  <c r="C772" i="129"/>
  <c r="A771" i="129"/>
  <c r="C304" i="146"/>
  <c r="A303" i="146"/>
  <c r="C743" i="144"/>
  <c r="A742" i="144"/>
  <c r="A419" i="142"/>
  <c r="C420" i="142"/>
  <c r="A537" i="154"/>
  <c r="C538" i="154"/>
  <c r="A889" i="148"/>
  <c r="C890" i="148"/>
  <c r="A624" i="148"/>
  <c r="C625" i="148"/>
  <c r="A771" i="160"/>
  <c r="C772" i="160"/>
  <c r="A214" i="160"/>
  <c r="C215" i="160"/>
  <c r="C362" i="129"/>
  <c r="A361" i="129"/>
  <c r="C596" i="150"/>
  <c r="A595" i="150"/>
  <c r="A479" i="142"/>
  <c r="C480" i="142"/>
  <c r="A508" i="154"/>
  <c r="C509" i="154"/>
  <c r="C451" i="142"/>
  <c r="A450" i="142"/>
  <c r="C538" i="150"/>
  <c r="A537" i="150"/>
  <c r="A771" i="152"/>
  <c r="C772" i="152"/>
  <c r="C685" i="146"/>
  <c r="A684" i="146"/>
  <c r="A800" i="160"/>
  <c r="C801" i="160"/>
  <c r="A976" i="162"/>
  <c r="C977" i="162"/>
  <c r="C596" i="152"/>
  <c r="A595" i="152"/>
  <c r="A829" i="158"/>
  <c r="C830" i="158"/>
  <c r="C538" i="158"/>
  <c r="A537" i="158"/>
  <c r="C743" i="148"/>
  <c r="A742" i="148"/>
  <c r="C948" i="146"/>
  <c r="A947" i="146"/>
  <c r="C567" i="160"/>
  <c r="A566" i="160"/>
  <c r="C215" i="156"/>
  <c r="A214" i="156"/>
  <c r="C948" i="154"/>
  <c r="A947" i="154"/>
  <c r="C919" i="148"/>
  <c r="A918" i="148"/>
  <c r="A566" i="154"/>
  <c r="C567" i="154"/>
  <c r="C830" i="146"/>
  <c r="A829" i="146"/>
  <c r="A361" i="154"/>
  <c r="C362" i="154"/>
  <c r="C861" i="150"/>
  <c r="A860" i="150"/>
  <c r="C861" i="158"/>
  <c r="A860" i="158"/>
  <c r="A595" i="160"/>
  <c r="C596" i="160"/>
  <c r="A713" i="162"/>
  <c r="C714" i="162"/>
  <c r="A332" i="162"/>
  <c r="C333" i="162"/>
  <c r="A976" i="152"/>
  <c r="C977" i="152"/>
  <c r="A655" i="142"/>
  <c r="C656" i="142"/>
  <c r="C596" i="144"/>
  <c r="A595" i="144"/>
  <c r="A713" i="152"/>
  <c r="C714" i="152"/>
  <c r="C685" i="142"/>
  <c r="A684" i="142"/>
  <c r="C656" i="158"/>
  <c r="A655" i="158"/>
  <c r="C890" i="152"/>
  <c r="A889" i="152"/>
  <c r="A361" i="160"/>
  <c r="C362" i="160"/>
  <c r="A713" i="142"/>
  <c r="C714" i="142"/>
  <c r="C801" i="129"/>
  <c r="A800" i="129"/>
  <c r="C333" i="160"/>
  <c r="A332" i="160"/>
  <c r="A566" i="148"/>
  <c r="C567" i="148"/>
  <c r="A860" i="146"/>
  <c r="C861" i="146"/>
  <c r="A655" i="160"/>
  <c r="C656" i="160"/>
  <c r="C772" i="158"/>
  <c r="A771" i="158"/>
  <c r="C186" i="148"/>
  <c r="A185" i="148"/>
  <c r="A976" i="158"/>
  <c r="C977" i="158"/>
  <c r="A829" i="144"/>
  <c r="C830" i="144"/>
  <c r="A508" i="162"/>
  <c r="C509" i="162"/>
  <c r="C890" i="150"/>
  <c r="A889" i="150"/>
  <c r="C304" i="152"/>
  <c r="A303" i="152"/>
  <c r="A947" i="144"/>
  <c r="C948" i="144"/>
  <c r="A185" i="162"/>
  <c r="C186" i="162"/>
  <c r="C567" i="144"/>
  <c r="A566" i="144"/>
  <c r="C743" i="150"/>
  <c r="A742" i="150"/>
  <c r="A274" i="142"/>
  <c r="C275" i="142"/>
  <c r="C714" i="148"/>
  <c r="A713" i="148"/>
  <c r="A771" i="148"/>
  <c r="C772" i="148"/>
  <c r="C215" i="129"/>
  <c r="A214" i="129"/>
  <c r="C567" i="142"/>
  <c r="A566" i="142"/>
  <c r="A860" i="148"/>
  <c r="C861" i="148"/>
  <c r="C596" i="148"/>
  <c r="A595" i="148"/>
  <c r="A361" i="156"/>
  <c r="C362" i="156"/>
  <c r="A947" i="158"/>
  <c r="C948" i="158"/>
  <c r="A624" i="150"/>
  <c r="C625" i="150"/>
  <c r="C362" i="152"/>
  <c r="A361" i="152"/>
  <c r="C890" i="144"/>
  <c r="A889" i="144"/>
  <c r="A566" i="152"/>
  <c r="C567" i="152"/>
  <c r="C157" i="148"/>
  <c r="A157" i="148" s="1"/>
  <c r="A156" i="148"/>
  <c r="C919" i="146"/>
  <c r="A918" i="146"/>
  <c r="A390" i="144"/>
  <c r="C391" i="144"/>
  <c r="C656" i="146"/>
  <c r="A655" i="146"/>
  <c r="A800" i="154"/>
  <c r="C801" i="154"/>
  <c r="A185" i="142"/>
  <c r="C186" i="142"/>
  <c r="A419" i="154"/>
  <c r="C420" i="154"/>
  <c r="A624" i="152"/>
  <c r="C625" i="152"/>
  <c r="A800" i="158"/>
  <c r="C801" i="158"/>
  <c r="C157" i="152"/>
  <c r="A157" i="152" s="1"/>
  <c r="A156" i="152"/>
  <c r="C420" i="148"/>
  <c r="A419" i="148"/>
  <c r="A303" i="148"/>
  <c r="C304" i="148"/>
  <c r="C420" i="156"/>
  <c r="A419" i="156"/>
  <c r="C304" i="142"/>
  <c r="A303" i="142"/>
  <c r="A860" i="142"/>
  <c r="C861" i="142"/>
  <c r="C538" i="162"/>
  <c r="A537" i="162"/>
  <c r="C656" i="129"/>
  <c r="A655" i="129"/>
  <c r="A829" i="148"/>
  <c r="C830" i="148"/>
  <c r="C656" i="154"/>
  <c r="A655" i="154"/>
  <c r="C919" i="150"/>
  <c r="A918" i="150"/>
  <c r="A274" i="160"/>
  <c r="C275" i="160"/>
  <c r="A508" i="144"/>
  <c r="C509" i="144"/>
  <c r="A800" i="146"/>
  <c r="C801" i="146"/>
  <c r="A214" i="144"/>
  <c r="C215" i="144"/>
  <c r="C333" i="144"/>
  <c r="A332" i="144"/>
  <c r="A450" i="129"/>
  <c r="C451" i="129"/>
  <c r="C451" i="154"/>
  <c r="A450" i="154"/>
  <c r="C772" i="146"/>
  <c r="A771" i="146"/>
  <c r="C362" i="150"/>
  <c r="A361" i="150"/>
  <c r="A860" i="162"/>
  <c r="C861" i="162"/>
  <c r="C362" i="142"/>
  <c r="A361" i="142"/>
  <c r="A419" i="146"/>
  <c r="C420" i="146"/>
  <c r="A390" i="154"/>
  <c r="C391" i="154"/>
  <c r="A274" i="158"/>
  <c r="C275" i="158"/>
  <c r="C304" i="162"/>
  <c r="A303" i="162"/>
  <c r="A537" i="129"/>
  <c r="C538" i="129"/>
  <c r="C772" i="150"/>
  <c r="A771" i="150"/>
  <c r="A508" i="150"/>
  <c r="C509" i="150"/>
  <c r="A508" i="129"/>
  <c r="C509" i="129"/>
  <c r="C743" i="160"/>
  <c r="A742" i="160"/>
  <c r="A303" i="156"/>
  <c r="C304" i="156"/>
  <c r="C538" i="146"/>
  <c r="A537" i="146"/>
  <c r="A889" i="160"/>
  <c r="C890" i="160"/>
  <c r="C830" i="160"/>
  <c r="A829" i="160"/>
  <c r="A976" i="146"/>
  <c r="C977" i="146"/>
  <c r="A800" i="152"/>
  <c r="C801" i="152"/>
  <c r="A450" i="156"/>
  <c r="C451" i="156"/>
  <c r="A390" i="156"/>
  <c r="C391" i="156"/>
  <c r="A185" i="146"/>
  <c r="C186" i="146"/>
  <c r="A185" i="156"/>
  <c r="C186" i="156"/>
  <c r="C157" i="162"/>
  <c r="A157" i="162" s="1"/>
  <c r="A156" i="162"/>
  <c r="C890" i="142"/>
  <c r="A889" i="142"/>
  <c r="A214" i="152"/>
  <c r="C215" i="152"/>
  <c r="A450" i="152"/>
  <c r="C451" i="152"/>
  <c r="A771" i="144"/>
  <c r="C772" i="144"/>
  <c r="C948" i="160"/>
  <c r="A947" i="160"/>
  <c r="C215" i="142"/>
  <c r="A214" i="142"/>
  <c r="A918" i="160"/>
  <c r="C919" i="160"/>
  <c r="A800" i="156"/>
  <c r="C801" i="156"/>
  <c r="C538" i="144"/>
  <c r="A537" i="144"/>
  <c r="C685" i="158"/>
  <c r="A684" i="158"/>
  <c r="C743" i="142"/>
  <c r="A742" i="142"/>
  <c r="A566" i="158"/>
  <c r="C567" i="158"/>
  <c r="A419" i="158"/>
  <c r="C420" i="158"/>
  <c r="A185" i="154"/>
  <c r="C186" i="154"/>
  <c r="C890" i="156"/>
  <c r="A889" i="156"/>
  <c r="C275" i="152"/>
  <c r="A274" i="152"/>
  <c r="C509" i="158"/>
  <c r="A508" i="158"/>
  <c r="C391" i="160"/>
  <c r="A390" i="160"/>
  <c r="C157" i="129"/>
  <c r="A157" i="129" s="1"/>
  <c r="A156" i="129"/>
  <c r="A332" i="150"/>
  <c r="C333" i="150"/>
  <c r="A214" i="148"/>
  <c r="C215" i="148"/>
  <c r="C743" i="162"/>
  <c r="A742" i="162"/>
  <c r="A303" i="129"/>
  <c r="C304" i="129"/>
  <c r="C451" i="160"/>
  <c r="A450" i="160"/>
  <c r="C451" i="150"/>
  <c r="A450" i="150"/>
  <c r="A829" i="150"/>
  <c r="C830" i="150"/>
  <c r="C157" i="156"/>
  <c r="A157" i="156" s="1"/>
  <c r="A156" i="156"/>
  <c r="A976" i="156"/>
  <c r="C977" i="156"/>
  <c r="C656" i="152"/>
  <c r="A655" i="152"/>
  <c r="C596" i="142"/>
  <c r="A595" i="142"/>
  <c r="C567" i="129"/>
  <c r="A566" i="129"/>
  <c r="C567" i="146"/>
  <c r="A566" i="146"/>
  <c r="C304" i="144"/>
  <c r="A303" i="144"/>
  <c r="C304" i="154"/>
  <c r="A303" i="154"/>
  <c r="C861" i="156"/>
  <c r="A860" i="156"/>
  <c r="C625" i="144"/>
  <c r="A624" i="144"/>
  <c r="C862" i="156" l="1"/>
  <c r="A861" i="156"/>
  <c r="C539" i="150"/>
  <c r="A538" i="150"/>
  <c r="A391" i="156"/>
  <c r="C392" i="156"/>
  <c r="A215" i="156"/>
  <c r="C216" i="156"/>
  <c r="A362" i="129"/>
  <c r="C363" i="129"/>
  <c r="C334" i="150"/>
  <c r="A333" i="150"/>
  <c r="C568" i="158"/>
  <c r="A567" i="158"/>
  <c r="C773" i="144"/>
  <c r="A772" i="144"/>
  <c r="A451" i="156"/>
  <c r="C452" i="156"/>
  <c r="C510" i="129"/>
  <c r="A509" i="129"/>
  <c r="A801" i="146"/>
  <c r="C802" i="146"/>
  <c r="A861" i="142"/>
  <c r="C862" i="142"/>
  <c r="C421" i="154"/>
  <c r="A420" i="154"/>
  <c r="C862" i="144"/>
  <c r="A861" i="144"/>
  <c r="A275" i="154"/>
  <c r="C276" i="154"/>
  <c r="C978" i="150"/>
  <c r="A977" i="150"/>
  <c r="C452" i="144"/>
  <c r="A451" i="144"/>
  <c r="C744" i="129"/>
  <c r="A743" i="129"/>
  <c r="A391" i="162"/>
  <c r="C392" i="162"/>
  <c r="A304" i="129"/>
  <c r="C305" i="129"/>
  <c r="C276" i="158"/>
  <c r="A275" i="158"/>
  <c r="C452" i="129"/>
  <c r="A451" i="129"/>
  <c r="A215" i="148"/>
  <c r="C216" i="148"/>
  <c r="C421" i="158"/>
  <c r="A420" i="158"/>
  <c r="A538" i="162"/>
  <c r="C539" i="162"/>
  <c r="C568" i="142"/>
  <c r="A567" i="142"/>
  <c r="C657" i="158"/>
  <c r="A656" i="158"/>
  <c r="C978" i="156"/>
  <c r="A977" i="156"/>
  <c r="C862" i="146"/>
  <c r="A861" i="146"/>
  <c r="C216" i="160"/>
  <c r="A215" i="160"/>
  <c r="A275" i="146"/>
  <c r="C276" i="146"/>
  <c r="C626" i="144"/>
  <c r="A625" i="144"/>
  <c r="A362" i="142"/>
  <c r="C363" i="142"/>
  <c r="A890" i="144"/>
  <c r="C891" i="144"/>
  <c r="A215" i="129"/>
  <c r="C216" i="129"/>
  <c r="C305" i="152"/>
  <c r="A304" i="152"/>
  <c r="C686" i="142"/>
  <c r="A685" i="142"/>
  <c r="C862" i="158"/>
  <c r="A861" i="158"/>
  <c r="C568" i="160"/>
  <c r="A567" i="160"/>
  <c r="C686" i="146"/>
  <c r="A685" i="146"/>
  <c r="C773" i="129"/>
  <c r="A772" i="129"/>
  <c r="A714" i="150"/>
  <c r="C715" i="150"/>
  <c r="A948" i="162"/>
  <c r="C949" i="162"/>
  <c r="A451" i="148"/>
  <c r="C452" i="148"/>
  <c r="C978" i="154"/>
  <c r="A977" i="154"/>
  <c r="C481" i="156"/>
  <c r="A480" i="156"/>
  <c r="C276" i="129"/>
  <c r="A275" i="129"/>
  <c r="A714" i="146"/>
  <c r="C715" i="146"/>
  <c r="A304" i="158"/>
  <c r="C305" i="158"/>
  <c r="A538" i="156"/>
  <c r="C539" i="156"/>
  <c r="C831" i="154"/>
  <c r="A830" i="154"/>
  <c r="C421" i="144"/>
  <c r="A420" i="144"/>
  <c r="A977" i="160"/>
  <c r="C978" i="160"/>
  <c r="C510" i="148"/>
  <c r="A509" i="148"/>
  <c r="A772" i="152"/>
  <c r="C773" i="152"/>
  <c r="A772" i="160"/>
  <c r="C773" i="160"/>
  <c r="A275" i="148"/>
  <c r="C276" i="148"/>
  <c r="A567" i="150"/>
  <c r="C568" i="150"/>
  <c r="A890" i="162"/>
  <c r="C891" i="162"/>
  <c r="A451" i="146"/>
  <c r="C452" i="146"/>
  <c r="A362" i="162"/>
  <c r="C363" i="162"/>
  <c r="A596" i="154"/>
  <c r="C597" i="154"/>
  <c r="C686" i="129"/>
  <c r="A685" i="129"/>
  <c r="A333" i="158"/>
  <c r="C334" i="158"/>
  <c r="A480" i="160"/>
  <c r="C481" i="160"/>
  <c r="A801" i="162"/>
  <c r="C802" i="162"/>
  <c r="A567" i="148"/>
  <c r="C568" i="148"/>
  <c r="C363" i="152"/>
  <c r="A362" i="152"/>
  <c r="A890" i="150"/>
  <c r="C891" i="150"/>
  <c r="C862" i="150"/>
  <c r="A861" i="150"/>
  <c r="C949" i="146"/>
  <c r="A948" i="146"/>
  <c r="C510" i="142"/>
  <c r="A509" i="142"/>
  <c r="A743" i="152"/>
  <c r="C744" i="152"/>
  <c r="A215" i="162"/>
  <c r="C216" i="162"/>
  <c r="C392" i="158"/>
  <c r="A391" i="158"/>
  <c r="C831" i="156"/>
  <c r="A830" i="156"/>
  <c r="C949" i="129"/>
  <c r="A948" i="129"/>
  <c r="A656" i="150"/>
  <c r="C657" i="150"/>
  <c r="C363" i="144"/>
  <c r="A362" i="144"/>
  <c r="A509" i="156"/>
  <c r="C510" i="156"/>
  <c r="A714" i="154"/>
  <c r="C715" i="154"/>
  <c r="A685" i="148"/>
  <c r="C686" i="148"/>
  <c r="A714" i="152"/>
  <c r="C715" i="152"/>
  <c r="A801" i="154"/>
  <c r="C802" i="154"/>
  <c r="C626" i="150"/>
  <c r="A625" i="150"/>
  <c r="A509" i="162"/>
  <c r="C510" i="162"/>
  <c r="C363" i="154"/>
  <c r="A362" i="154"/>
  <c r="A625" i="148"/>
  <c r="C626" i="148"/>
  <c r="A275" i="162"/>
  <c r="C276" i="162"/>
  <c r="A186" i="158"/>
  <c r="C187" i="158"/>
  <c r="A187" i="158" s="1"/>
  <c r="C597" i="156"/>
  <c r="A596" i="156"/>
  <c r="A567" i="156"/>
  <c r="C568" i="156"/>
  <c r="C715" i="144"/>
  <c r="A714" i="144"/>
  <c r="A743" i="154"/>
  <c r="C744" i="154"/>
  <c r="C481" i="158"/>
  <c r="A480" i="158"/>
  <c r="A685" i="144"/>
  <c r="C686" i="144"/>
  <c r="A391" i="142"/>
  <c r="C392" i="142"/>
  <c r="A333" i="160"/>
  <c r="C334" i="160"/>
  <c r="A656" i="144"/>
  <c r="C657" i="144"/>
  <c r="A391" i="150"/>
  <c r="C392" i="150"/>
  <c r="A685" i="154"/>
  <c r="C686" i="154"/>
  <c r="C626" i="146"/>
  <c r="A625" i="146"/>
  <c r="C452" i="162"/>
  <c r="A451" i="162"/>
  <c r="A186" i="129"/>
  <c r="C187" i="129"/>
  <c r="A187" i="129" s="1"/>
  <c r="A275" i="150"/>
  <c r="C276" i="150"/>
  <c r="A480" i="150"/>
  <c r="C481" i="150"/>
  <c r="A333" i="154"/>
  <c r="C334" i="154"/>
  <c r="A919" i="162"/>
  <c r="C920" i="162"/>
  <c r="A391" i="146"/>
  <c r="C392" i="146"/>
  <c r="C686" i="158"/>
  <c r="A685" i="158"/>
  <c r="C305" i="148"/>
  <c r="A304" i="148"/>
  <c r="A948" i="158"/>
  <c r="C949" i="158"/>
  <c r="C276" i="142"/>
  <c r="A275" i="142"/>
  <c r="A830" i="144"/>
  <c r="C831" i="144"/>
  <c r="A656" i="142"/>
  <c r="C657" i="142"/>
  <c r="C891" i="148"/>
  <c r="A890" i="148"/>
  <c r="C481" i="162"/>
  <c r="A480" i="162"/>
  <c r="C305" i="150"/>
  <c r="A304" i="150"/>
  <c r="A772" i="156"/>
  <c r="C773" i="156"/>
  <c r="C626" i="162"/>
  <c r="A625" i="162"/>
  <c r="C949" i="152"/>
  <c r="A948" i="152"/>
  <c r="C392" i="129"/>
  <c r="A391" i="129"/>
  <c r="C626" i="142"/>
  <c r="A625" i="142"/>
  <c r="C949" i="142"/>
  <c r="A948" i="142"/>
  <c r="A772" i="154"/>
  <c r="C773" i="154"/>
  <c r="C920" i="144"/>
  <c r="A919" i="144"/>
  <c r="A919" i="154"/>
  <c r="C920" i="154"/>
  <c r="A215" i="146"/>
  <c r="C216" i="146"/>
  <c r="C216" i="158"/>
  <c r="A215" i="158"/>
  <c r="A451" i="158"/>
  <c r="C452" i="158"/>
  <c r="A656" i="156"/>
  <c r="C657" i="156"/>
  <c r="A890" i="154"/>
  <c r="C891" i="154"/>
  <c r="C539" i="144"/>
  <c r="A538" i="144"/>
  <c r="A890" i="142"/>
  <c r="C891" i="142"/>
  <c r="C831" i="160"/>
  <c r="A830" i="160"/>
  <c r="C773" i="146"/>
  <c r="A772" i="146"/>
  <c r="C920" i="150"/>
  <c r="A919" i="150"/>
  <c r="C657" i="146"/>
  <c r="A656" i="146"/>
  <c r="C802" i="129"/>
  <c r="A801" i="129"/>
  <c r="A830" i="146"/>
  <c r="C831" i="146"/>
  <c r="C539" i="158"/>
  <c r="A538" i="158"/>
  <c r="C452" i="142"/>
  <c r="A451" i="142"/>
  <c r="C363" i="146"/>
  <c r="A362" i="146"/>
  <c r="A333" i="148"/>
  <c r="C334" i="148"/>
  <c r="C216" i="154"/>
  <c r="A215" i="154"/>
  <c r="A420" i="160"/>
  <c r="C421" i="160"/>
  <c r="C421" i="152"/>
  <c r="A420" i="152"/>
  <c r="A362" i="150"/>
  <c r="C363" i="150"/>
  <c r="C597" i="144"/>
  <c r="A596" i="144"/>
  <c r="A538" i="129"/>
  <c r="C539" i="129"/>
  <c r="A304" i="144"/>
  <c r="C305" i="144"/>
  <c r="A451" i="150"/>
  <c r="C452" i="150"/>
  <c r="C802" i="156"/>
  <c r="A801" i="156"/>
  <c r="C891" i="160"/>
  <c r="A890" i="160"/>
  <c r="C392" i="144"/>
  <c r="A391" i="144"/>
  <c r="A362" i="156"/>
  <c r="C363" i="156"/>
  <c r="A977" i="158"/>
  <c r="C978" i="158"/>
  <c r="C715" i="142"/>
  <c r="A714" i="142"/>
  <c r="C978" i="152"/>
  <c r="A977" i="152"/>
  <c r="C568" i="154"/>
  <c r="A567" i="154"/>
  <c r="A830" i="158"/>
  <c r="C831" i="158"/>
  <c r="A509" i="154"/>
  <c r="C510" i="154"/>
  <c r="A538" i="154"/>
  <c r="C539" i="154"/>
  <c r="A801" i="148"/>
  <c r="C802" i="148"/>
  <c r="A656" i="162"/>
  <c r="C657" i="162"/>
  <c r="C626" i="160"/>
  <c r="A625" i="160"/>
  <c r="C597" i="146"/>
  <c r="A596" i="146"/>
  <c r="C510" i="152"/>
  <c r="A509" i="152"/>
  <c r="A596" i="129"/>
  <c r="C597" i="129"/>
  <c r="C978" i="144"/>
  <c r="A977" i="144"/>
  <c r="A480" i="129"/>
  <c r="C481" i="129"/>
  <c r="A625" i="156"/>
  <c r="C626" i="156"/>
  <c r="C831" i="162"/>
  <c r="A830" i="162"/>
  <c r="C891" i="146"/>
  <c r="A890" i="146"/>
  <c r="A304" i="154"/>
  <c r="C305" i="154"/>
  <c r="A509" i="158"/>
  <c r="C510" i="158"/>
  <c r="C568" i="146"/>
  <c r="A567" i="146"/>
  <c r="C452" i="160"/>
  <c r="A451" i="160"/>
  <c r="C276" i="152"/>
  <c r="A275" i="152"/>
  <c r="C305" i="162"/>
  <c r="A304" i="162"/>
  <c r="A451" i="154"/>
  <c r="C452" i="154"/>
  <c r="A656" i="154"/>
  <c r="C657" i="154"/>
  <c r="A420" i="148"/>
  <c r="C421" i="148"/>
  <c r="C744" i="150"/>
  <c r="A743" i="150"/>
  <c r="C334" i="152"/>
  <c r="A333" i="152"/>
  <c r="C276" i="144"/>
  <c r="A275" i="144"/>
  <c r="A420" i="150"/>
  <c r="C421" i="150"/>
  <c r="A480" i="148"/>
  <c r="C481" i="148"/>
  <c r="C363" i="148"/>
  <c r="A362" i="148"/>
  <c r="A625" i="129"/>
  <c r="C626" i="129"/>
  <c r="C920" i="142"/>
  <c r="A919" i="142"/>
  <c r="A685" i="150"/>
  <c r="C686" i="150"/>
  <c r="A391" i="148"/>
  <c r="C392" i="148"/>
  <c r="A890" i="158"/>
  <c r="C891" i="158"/>
  <c r="C802" i="152"/>
  <c r="A801" i="152"/>
  <c r="A772" i="148"/>
  <c r="C773" i="148"/>
  <c r="C831" i="150"/>
  <c r="A830" i="150"/>
  <c r="A391" i="160"/>
  <c r="C392" i="160"/>
  <c r="A186" i="156"/>
  <c r="C187" i="156"/>
  <c r="A187" i="156" s="1"/>
  <c r="C831" i="148"/>
  <c r="A830" i="148"/>
  <c r="A362" i="160"/>
  <c r="C363" i="160"/>
  <c r="A333" i="162"/>
  <c r="C334" i="162"/>
  <c r="A480" i="142"/>
  <c r="C481" i="142"/>
  <c r="C421" i="142"/>
  <c r="A420" i="142"/>
  <c r="A861" i="160"/>
  <c r="C862" i="160"/>
  <c r="C949" i="150"/>
  <c r="A948" i="150"/>
  <c r="A567" i="162"/>
  <c r="C568" i="162"/>
  <c r="A685" i="152"/>
  <c r="C686" i="152"/>
  <c r="A861" i="129"/>
  <c r="C862" i="129"/>
  <c r="C187" i="144"/>
  <c r="A187" i="144" s="1"/>
  <c r="A186" i="144"/>
  <c r="C978" i="148"/>
  <c r="A977" i="148"/>
  <c r="A538" i="160"/>
  <c r="C539" i="160"/>
  <c r="C510" i="146"/>
  <c r="A509" i="146"/>
  <c r="A186" i="152"/>
  <c r="C187" i="152"/>
  <c r="A187" i="152" s="1"/>
  <c r="A861" i="162"/>
  <c r="C862" i="162"/>
  <c r="C773" i="150"/>
  <c r="A772" i="150"/>
  <c r="C421" i="156"/>
  <c r="A420" i="156"/>
  <c r="A919" i="160"/>
  <c r="C920" i="160"/>
  <c r="C920" i="146"/>
  <c r="A919" i="146"/>
  <c r="A567" i="144"/>
  <c r="C568" i="144"/>
  <c r="A186" i="148"/>
  <c r="C187" i="148"/>
  <c r="A187" i="148" s="1"/>
  <c r="C920" i="148"/>
  <c r="A919" i="148"/>
  <c r="A596" i="152"/>
  <c r="C597" i="152"/>
  <c r="C686" i="156"/>
  <c r="A685" i="156"/>
  <c r="C626" i="158"/>
  <c r="A625" i="158"/>
  <c r="A420" i="129"/>
  <c r="C421" i="129"/>
  <c r="C334" i="146"/>
  <c r="A333" i="146"/>
  <c r="C334" i="156"/>
  <c r="A333" i="156"/>
  <c r="C802" i="144"/>
  <c r="A801" i="144"/>
  <c r="A656" i="148"/>
  <c r="C657" i="148"/>
  <c r="C715" i="156"/>
  <c r="A714" i="156"/>
  <c r="A538" i="152"/>
  <c r="C539" i="152"/>
  <c r="C891" i="129"/>
  <c r="A890" i="129"/>
  <c r="A596" i="162"/>
  <c r="C597" i="162"/>
  <c r="C949" i="148"/>
  <c r="A948" i="148"/>
  <c r="A186" i="142"/>
  <c r="C187" i="142"/>
  <c r="A187" i="142" s="1"/>
  <c r="A275" i="160"/>
  <c r="C276" i="160"/>
  <c r="C891" i="156"/>
  <c r="A890" i="156"/>
  <c r="C187" i="154"/>
  <c r="A187" i="154" s="1"/>
  <c r="A186" i="154"/>
  <c r="A186" i="146"/>
  <c r="C187" i="146"/>
  <c r="A187" i="146" s="1"/>
  <c r="A304" i="156"/>
  <c r="C305" i="156"/>
  <c r="C392" i="154"/>
  <c r="A391" i="154"/>
  <c r="A801" i="158"/>
  <c r="C802" i="158"/>
  <c r="A861" i="148"/>
  <c r="C862" i="148"/>
  <c r="A186" i="162"/>
  <c r="C187" i="162"/>
  <c r="A187" i="162" s="1"/>
  <c r="A714" i="162"/>
  <c r="C715" i="162"/>
  <c r="A977" i="162"/>
  <c r="C978" i="162"/>
  <c r="A538" i="142"/>
  <c r="C539" i="142"/>
  <c r="C773" i="142"/>
  <c r="A772" i="142"/>
  <c r="C744" i="158"/>
  <c r="A743" i="158"/>
  <c r="A420" i="162"/>
  <c r="C421" i="162"/>
  <c r="A304" i="160"/>
  <c r="C305" i="160"/>
  <c r="C744" i="156"/>
  <c r="A743" i="156"/>
  <c r="C539" i="148"/>
  <c r="A538" i="148"/>
  <c r="C920" i="156"/>
  <c r="A919" i="156"/>
  <c r="C481" i="152"/>
  <c r="A480" i="152"/>
  <c r="C949" i="156"/>
  <c r="A948" i="156"/>
  <c r="C452" i="152"/>
  <c r="A451" i="152"/>
  <c r="C744" i="142"/>
  <c r="A743" i="142"/>
  <c r="A538" i="146"/>
  <c r="C539" i="146"/>
  <c r="C597" i="148"/>
  <c r="A596" i="148"/>
  <c r="C597" i="142"/>
  <c r="A596" i="142"/>
  <c r="A743" i="162"/>
  <c r="C744" i="162"/>
  <c r="A215" i="142"/>
  <c r="C216" i="142"/>
  <c r="A333" i="144"/>
  <c r="C334" i="144"/>
  <c r="C657" i="129"/>
  <c r="A656" i="129"/>
  <c r="A772" i="158"/>
  <c r="C773" i="158"/>
  <c r="C891" i="152"/>
  <c r="A890" i="152"/>
  <c r="A948" i="154"/>
  <c r="C949" i="154"/>
  <c r="C597" i="150"/>
  <c r="A596" i="150"/>
  <c r="A743" i="144"/>
  <c r="C744" i="144"/>
  <c r="A480" i="144"/>
  <c r="C481" i="144"/>
  <c r="C773" i="162"/>
  <c r="A772" i="162"/>
  <c r="A801" i="150"/>
  <c r="C802" i="150"/>
  <c r="C481" i="154"/>
  <c r="A480" i="154"/>
  <c r="C392" i="152"/>
  <c r="A391" i="152"/>
  <c r="C510" i="160"/>
  <c r="A509" i="160"/>
  <c r="A919" i="152"/>
  <c r="C920" i="152"/>
  <c r="A714" i="158"/>
  <c r="C715" i="158"/>
  <c r="C276" i="156"/>
  <c r="A275" i="156"/>
  <c r="C978" i="129"/>
  <c r="A977" i="129"/>
  <c r="C715" i="129"/>
  <c r="A714" i="129"/>
  <c r="A304" i="142"/>
  <c r="C305" i="142"/>
  <c r="C568" i="129"/>
  <c r="A567" i="129"/>
  <c r="C597" i="160"/>
  <c r="A596" i="160"/>
  <c r="A801" i="160"/>
  <c r="C802" i="160"/>
  <c r="A977" i="142"/>
  <c r="C978" i="142"/>
  <c r="A596" i="158"/>
  <c r="C597" i="158"/>
  <c r="C334" i="142"/>
  <c r="A333" i="142"/>
  <c r="A480" i="146"/>
  <c r="C481" i="146"/>
  <c r="A333" i="129"/>
  <c r="C334" i="129"/>
  <c r="C216" i="150"/>
  <c r="A215" i="150"/>
  <c r="C862" i="154"/>
  <c r="A861" i="154"/>
  <c r="C187" i="160"/>
  <c r="A187" i="160" s="1"/>
  <c r="A186" i="160"/>
  <c r="C920" i="158"/>
  <c r="A919" i="158"/>
  <c r="C626" i="154"/>
  <c r="A625" i="154"/>
  <c r="C510" i="150"/>
  <c r="A509" i="150"/>
  <c r="C510" i="144"/>
  <c r="A509" i="144"/>
  <c r="C216" i="152"/>
  <c r="A215" i="152"/>
  <c r="C978" i="146"/>
  <c r="A977" i="146"/>
  <c r="C715" i="148"/>
  <c r="A714" i="148"/>
  <c r="C744" i="148"/>
  <c r="A743" i="148"/>
  <c r="A420" i="146"/>
  <c r="C421" i="146"/>
  <c r="C216" i="144"/>
  <c r="A215" i="144"/>
  <c r="A625" i="152"/>
  <c r="C626" i="152"/>
  <c r="C568" i="152"/>
  <c r="A567" i="152"/>
  <c r="A948" i="144"/>
  <c r="C949" i="144"/>
  <c r="C657" i="160"/>
  <c r="A656" i="160"/>
  <c r="A656" i="152"/>
  <c r="C657" i="152"/>
  <c r="C949" i="160"/>
  <c r="A948" i="160"/>
  <c r="A743" i="160"/>
  <c r="C744" i="160"/>
  <c r="C305" i="146"/>
  <c r="A304" i="146"/>
  <c r="A685" i="162"/>
  <c r="C686" i="162"/>
  <c r="C802" i="142"/>
  <c r="A801" i="142"/>
  <c r="A830" i="142"/>
  <c r="C831" i="142"/>
  <c r="C831" i="129"/>
  <c r="A830" i="129"/>
  <c r="A714" i="160"/>
  <c r="C715" i="160"/>
  <c r="C686" i="160"/>
  <c r="A685" i="160"/>
  <c r="A861" i="152"/>
  <c r="C862" i="152"/>
  <c r="A362" i="158"/>
  <c r="C363" i="158"/>
  <c r="A919" i="129"/>
  <c r="C920" i="129"/>
  <c r="C744" i="146"/>
  <c r="A743" i="146"/>
  <c r="A186" i="150"/>
  <c r="C187" i="150"/>
  <c r="A187" i="150" s="1"/>
  <c r="A830" i="152"/>
  <c r="C831" i="152"/>
  <c r="A978" i="142" l="1"/>
  <c r="C979" i="142"/>
  <c r="C745" i="144"/>
  <c r="A744" i="144"/>
  <c r="A978" i="162"/>
  <c r="C979" i="162"/>
  <c r="C803" i="142"/>
  <c r="A802" i="142"/>
  <c r="C393" i="154"/>
  <c r="A392" i="154"/>
  <c r="C627" i="152"/>
  <c r="A626" i="152"/>
  <c r="C364" i="158"/>
  <c r="A363" i="158"/>
  <c r="C598" i="158"/>
  <c r="A597" i="158"/>
  <c r="A481" i="144"/>
  <c r="C482" i="144"/>
  <c r="C217" i="142"/>
  <c r="A217" i="142" s="1"/>
  <c r="A216" i="142"/>
  <c r="A539" i="142"/>
  <c r="C540" i="142"/>
  <c r="A539" i="152"/>
  <c r="C540" i="152"/>
  <c r="C687" i="152"/>
  <c r="A686" i="152"/>
  <c r="C687" i="150"/>
  <c r="A686" i="150"/>
  <c r="C511" i="158"/>
  <c r="A510" i="158"/>
  <c r="A452" i="150"/>
  <c r="C453" i="150"/>
  <c r="A334" i="148"/>
  <c r="C335" i="148"/>
  <c r="A216" i="146"/>
  <c r="C217" i="146"/>
  <c r="A217" i="146" s="1"/>
  <c r="C950" i="158"/>
  <c r="A949" i="158"/>
  <c r="C687" i="144"/>
  <c r="A686" i="144"/>
  <c r="C627" i="148"/>
  <c r="A626" i="148"/>
  <c r="A510" i="156"/>
  <c r="C511" i="156"/>
  <c r="A334" i="158"/>
  <c r="C335" i="158"/>
  <c r="C774" i="160"/>
  <c r="A773" i="160"/>
  <c r="A715" i="146"/>
  <c r="C716" i="146"/>
  <c r="C422" i="146"/>
  <c r="A421" i="146"/>
  <c r="A920" i="152"/>
  <c r="C921" i="152"/>
  <c r="A568" i="152"/>
  <c r="C569" i="152"/>
  <c r="A715" i="129"/>
  <c r="C716" i="129"/>
  <c r="C658" i="129"/>
  <c r="A657" i="129"/>
  <c r="C453" i="152"/>
  <c r="A452" i="152"/>
  <c r="A744" i="158"/>
  <c r="C745" i="158"/>
  <c r="A305" i="146"/>
  <c r="C306" i="146"/>
  <c r="A216" i="144"/>
  <c r="C217" i="144"/>
  <c r="A217" i="144" s="1"/>
  <c r="C627" i="154"/>
  <c r="A626" i="154"/>
  <c r="A276" i="156"/>
  <c r="C277" i="156"/>
  <c r="A277" i="156" s="1"/>
  <c r="A481" i="152"/>
  <c r="C482" i="152"/>
  <c r="C687" i="156"/>
  <c r="A686" i="156"/>
  <c r="C774" i="150"/>
  <c r="A773" i="150"/>
  <c r="C832" i="148"/>
  <c r="A831" i="148"/>
  <c r="C745" i="150"/>
  <c r="A744" i="150"/>
  <c r="C511" i="152"/>
  <c r="A510" i="152"/>
  <c r="A568" i="154"/>
  <c r="C569" i="154"/>
  <c r="A773" i="146"/>
  <c r="C774" i="146"/>
  <c r="C627" i="162"/>
  <c r="A626" i="162"/>
  <c r="A510" i="142"/>
  <c r="C511" i="142"/>
  <c r="C687" i="146"/>
  <c r="A686" i="146"/>
  <c r="C627" i="144"/>
  <c r="A626" i="144"/>
  <c r="A421" i="158"/>
  <c r="C422" i="158"/>
  <c r="C979" i="150"/>
  <c r="A978" i="150"/>
  <c r="A773" i="144"/>
  <c r="C774" i="144"/>
  <c r="C422" i="148"/>
  <c r="A421" i="148"/>
  <c r="C306" i="154"/>
  <c r="A305" i="154"/>
  <c r="C306" i="144"/>
  <c r="A305" i="144"/>
  <c r="C921" i="154"/>
  <c r="A920" i="154"/>
  <c r="C774" i="156"/>
  <c r="A773" i="156"/>
  <c r="A773" i="152"/>
  <c r="C774" i="152"/>
  <c r="C277" i="146"/>
  <c r="A277" i="146" s="1"/>
  <c r="A276" i="146"/>
  <c r="A216" i="148"/>
  <c r="C217" i="148"/>
  <c r="A217" i="148" s="1"/>
  <c r="A276" i="154"/>
  <c r="C277" i="154"/>
  <c r="A277" i="154" s="1"/>
  <c r="A920" i="158"/>
  <c r="C921" i="158"/>
  <c r="C921" i="156"/>
  <c r="A920" i="156"/>
  <c r="A715" i="156"/>
  <c r="C716" i="156"/>
  <c r="C921" i="142"/>
  <c r="A920" i="142"/>
  <c r="C598" i="146"/>
  <c r="A597" i="146"/>
  <c r="A978" i="152"/>
  <c r="C979" i="152"/>
  <c r="C364" i="146"/>
  <c r="A363" i="146"/>
  <c r="A831" i="160"/>
  <c r="C832" i="160"/>
  <c r="C306" i="148"/>
  <c r="A305" i="148"/>
  <c r="C453" i="162"/>
  <c r="A452" i="162"/>
  <c r="A481" i="158"/>
  <c r="C482" i="158"/>
  <c r="C364" i="154"/>
  <c r="A363" i="154"/>
  <c r="A363" i="144"/>
  <c r="C364" i="144"/>
  <c r="A949" i="146"/>
  <c r="C950" i="146"/>
  <c r="C687" i="129"/>
  <c r="A686" i="129"/>
  <c r="A276" i="129"/>
  <c r="C277" i="129"/>
  <c r="A277" i="129" s="1"/>
  <c r="A568" i="160"/>
  <c r="C569" i="160"/>
  <c r="A568" i="158"/>
  <c r="C569" i="158"/>
  <c r="C716" i="158"/>
  <c r="A715" i="158"/>
  <c r="C393" i="160"/>
  <c r="A392" i="160"/>
  <c r="C627" i="129"/>
  <c r="A626" i="129"/>
  <c r="C658" i="154"/>
  <c r="A657" i="154"/>
  <c r="A539" i="129"/>
  <c r="C540" i="129"/>
  <c r="A891" i="142"/>
  <c r="C892" i="142"/>
  <c r="C745" i="154"/>
  <c r="A744" i="154"/>
  <c r="A510" i="162"/>
  <c r="C511" i="162"/>
  <c r="C658" i="150"/>
  <c r="A657" i="150"/>
  <c r="C598" i="154"/>
  <c r="A597" i="154"/>
  <c r="A744" i="160"/>
  <c r="C745" i="160"/>
  <c r="A597" i="152"/>
  <c r="C598" i="152"/>
  <c r="A597" i="142"/>
  <c r="C598" i="142"/>
  <c r="A920" i="148"/>
  <c r="C921" i="148"/>
  <c r="A949" i="150"/>
  <c r="C950" i="150"/>
  <c r="A891" i="146"/>
  <c r="C892" i="146"/>
  <c r="A626" i="160"/>
  <c r="C627" i="160"/>
  <c r="A715" i="142"/>
  <c r="C716" i="142"/>
  <c r="C453" i="142"/>
  <c r="A452" i="142"/>
  <c r="C921" i="144"/>
  <c r="A920" i="144"/>
  <c r="A305" i="150"/>
  <c r="C306" i="150"/>
  <c r="A686" i="158"/>
  <c r="C687" i="158"/>
  <c r="C627" i="146"/>
  <c r="A626" i="146"/>
  <c r="A862" i="150"/>
  <c r="C863" i="150"/>
  <c r="C511" i="148"/>
  <c r="A510" i="148"/>
  <c r="C482" i="156"/>
  <c r="A481" i="156"/>
  <c r="A862" i="158"/>
  <c r="C863" i="158"/>
  <c r="A216" i="160"/>
  <c r="C217" i="160"/>
  <c r="A217" i="160" s="1"/>
  <c r="A452" i="129"/>
  <c r="C453" i="129"/>
  <c r="C863" i="144"/>
  <c r="A862" i="144"/>
  <c r="A334" i="150"/>
  <c r="C335" i="150"/>
  <c r="C745" i="148"/>
  <c r="A744" i="148"/>
  <c r="A276" i="160"/>
  <c r="C277" i="160"/>
  <c r="A277" i="160" s="1"/>
  <c r="A862" i="160"/>
  <c r="C863" i="160"/>
  <c r="A452" i="154"/>
  <c r="C453" i="154"/>
  <c r="C658" i="162"/>
  <c r="A657" i="162"/>
  <c r="A978" i="158"/>
  <c r="C979" i="158"/>
  <c r="A773" i="154"/>
  <c r="C774" i="154"/>
  <c r="A392" i="146"/>
  <c r="C393" i="146"/>
  <c r="A686" i="154"/>
  <c r="C687" i="154"/>
  <c r="C892" i="150"/>
  <c r="A891" i="150"/>
  <c r="C364" i="162"/>
  <c r="A363" i="162"/>
  <c r="C979" i="160"/>
  <c r="A978" i="160"/>
  <c r="A363" i="129"/>
  <c r="C364" i="129"/>
  <c r="A686" i="160"/>
  <c r="C687" i="160"/>
  <c r="A539" i="148"/>
  <c r="C540" i="148"/>
  <c r="A715" i="160"/>
  <c r="C716" i="160"/>
  <c r="C716" i="148"/>
  <c r="A715" i="148"/>
  <c r="C598" i="148"/>
  <c r="A597" i="148"/>
  <c r="C745" i="156"/>
  <c r="A744" i="156"/>
  <c r="A802" i="144"/>
  <c r="C803" i="144"/>
  <c r="A510" i="146"/>
  <c r="C511" i="146"/>
  <c r="A831" i="150"/>
  <c r="C832" i="150"/>
  <c r="C364" i="148"/>
  <c r="A363" i="148"/>
  <c r="A831" i="162"/>
  <c r="C832" i="162"/>
  <c r="C598" i="144"/>
  <c r="A597" i="144"/>
  <c r="A539" i="158"/>
  <c r="C540" i="158"/>
  <c r="A539" i="144"/>
  <c r="C540" i="144"/>
  <c r="A481" i="162"/>
  <c r="C482" i="162"/>
  <c r="C716" i="144"/>
  <c r="A715" i="144"/>
  <c r="C627" i="150"/>
  <c r="A626" i="150"/>
  <c r="A949" i="129"/>
  <c r="C950" i="129"/>
  <c r="C979" i="154"/>
  <c r="A978" i="154"/>
  <c r="C687" i="142"/>
  <c r="A686" i="142"/>
  <c r="A862" i="146"/>
  <c r="C863" i="146"/>
  <c r="A276" i="158"/>
  <c r="C277" i="158"/>
  <c r="A277" i="158" s="1"/>
  <c r="C422" i="154"/>
  <c r="A421" i="154"/>
  <c r="A568" i="162"/>
  <c r="C569" i="162"/>
  <c r="C863" i="154"/>
  <c r="A862" i="154"/>
  <c r="A597" i="160"/>
  <c r="C598" i="160"/>
  <c r="A510" i="160"/>
  <c r="C511" i="160"/>
  <c r="C540" i="146"/>
  <c r="A539" i="146"/>
  <c r="A305" i="160"/>
  <c r="C306" i="160"/>
  <c r="A862" i="148"/>
  <c r="C863" i="148"/>
  <c r="C569" i="144"/>
  <c r="A568" i="144"/>
  <c r="A539" i="160"/>
  <c r="C540" i="160"/>
  <c r="C774" i="148"/>
  <c r="A773" i="148"/>
  <c r="A481" i="148"/>
  <c r="C482" i="148"/>
  <c r="C627" i="156"/>
  <c r="A626" i="156"/>
  <c r="A802" i="148"/>
  <c r="C803" i="148"/>
  <c r="C364" i="156"/>
  <c r="A363" i="156"/>
  <c r="C364" i="150"/>
  <c r="A363" i="150"/>
  <c r="C832" i="146"/>
  <c r="A831" i="146"/>
  <c r="C892" i="154"/>
  <c r="A891" i="154"/>
  <c r="A920" i="162"/>
  <c r="C921" i="162"/>
  <c r="C393" i="150"/>
  <c r="A392" i="150"/>
  <c r="A568" i="156"/>
  <c r="C569" i="156"/>
  <c r="C803" i="154"/>
  <c r="A802" i="154"/>
  <c r="C453" i="146"/>
  <c r="A452" i="146"/>
  <c r="C453" i="148"/>
  <c r="A452" i="148"/>
  <c r="C306" i="129"/>
  <c r="A305" i="129"/>
  <c r="C863" i="142"/>
  <c r="A862" i="142"/>
  <c r="C217" i="156"/>
  <c r="A217" i="156" s="1"/>
  <c r="A216" i="156"/>
  <c r="C803" i="160"/>
  <c r="A802" i="160"/>
  <c r="A657" i="148"/>
  <c r="C658" i="148"/>
  <c r="C658" i="152"/>
  <c r="A657" i="152"/>
  <c r="A949" i="154"/>
  <c r="C950" i="154"/>
  <c r="A831" i="152"/>
  <c r="C832" i="152"/>
  <c r="A831" i="129"/>
  <c r="C832" i="129"/>
  <c r="A657" i="160"/>
  <c r="C658" i="160"/>
  <c r="C979" i="146"/>
  <c r="A978" i="146"/>
  <c r="C217" i="150"/>
  <c r="A217" i="150" s="1"/>
  <c r="A216" i="150"/>
  <c r="A568" i="129"/>
  <c r="C569" i="129"/>
  <c r="A392" i="152"/>
  <c r="C393" i="152"/>
  <c r="C892" i="152"/>
  <c r="A891" i="152"/>
  <c r="A334" i="156"/>
  <c r="C335" i="156"/>
  <c r="C422" i="142"/>
  <c r="A421" i="142"/>
  <c r="C306" i="162"/>
  <c r="A305" i="162"/>
  <c r="C950" i="142"/>
  <c r="A949" i="142"/>
  <c r="A891" i="148"/>
  <c r="C892" i="148"/>
  <c r="A831" i="156"/>
  <c r="C832" i="156"/>
  <c r="A363" i="152"/>
  <c r="C364" i="152"/>
  <c r="C422" i="144"/>
  <c r="A421" i="144"/>
  <c r="C306" i="152"/>
  <c r="A305" i="152"/>
  <c r="C979" i="156"/>
  <c r="A978" i="156"/>
  <c r="C745" i="162"/>
  <c r="A744" i="162"/>
  <c r="C716" i="162"/>
  <c r="A715" i="162"/>
  <c r="A949" i="160"/>
  <c r="C950" i="160"/>
  <c r="C950" i="144"/>
  <c r="A949" i="144"/>
  <c r="A773" i="158"/>
  <c r="C774" i="158"/>
  <c r="C422" i="162"/>
  <c r="A421" i="162"/>
  <c r="A802" i="158"/>
  <c r="C803" i="158"/>
  <c r="C482" i="142"/>
  <c r="A481" i="142"/>
  <c r="A421" i="150"/>
  <c r="C422" i="150"/>
  <c r="A481" i="129"/>
  <c r="C482" i="129"/>
  <c r="A539" i="154"/>
  <c r="C540" i="154"/>
  <c r="C658" i="156"/>
  <c r="A657" i="156"/>
  <c r="C658" i="142"/>
  <c r="A657" i="142"/>
  <c r="C335" i="154"/>
  <c r="A334" i="154"/>
  <c r="C658" i="144"/>
  <c r="A657" i="144"/>
  <c r="C716" i="152"/>
  <c r="A715" i="152"/>
  <c r="C569" i="148"/>
  <c r="A568" i="148"/>
  <c r="C892" i="162"/>
  <c r="A891" i="162"/>
  <c r="C950" i="162"/>
  <c r="A949" i="162"/>
  <c r="A216" i="129"/>
  <c r="C217" i="129"/>
  <c r="A217" i="129" s="1"/>
  <c r="C393" i="162"/>
  <c r="A392" i="162"/>
  <c r="A802" i="146"/>
  <c r="C803" i="146"/>
  <c r="C393" i="156"/>
  <c r="A392" i="156"/>
  <c r="C598" i="150"/>
  <c r="A597" i="150"/>
  <c r="C892" i="156"/>
  <c r="A891" i="156"/>
  <c r="C832" i="142"/>
  <c r="A831" i="142"/>
  <c r="A334" i="129"/>
  <c r="C335" i="129"/>
  <c r="C306" i="142"/>
  <c r="A305" i="142"/>
  <c r="C217" i="152"/>
  <c r="A217" i="152" s="1"/>
  <c r="A216" i="152"/>
  <c r="C482" i="154"/>
  <c r="A481" i="154"/>
  <c r="C745" i="142"/>
  <c r="A744" i="142"/>
  <c r="C950" i="148"/>
  <c r="A949" i="148"/>
  <c r="A334" i="146"/>
  <c r="C335" i="146"/>
  <c r="A920" i="146"/>
  <c r="C921" i="146"/>
  <c r="C979" i="148"/>
  <c r="A978" i="148"/>
  <c r="C803" i="152"/>
  <c r="A802" i="152"/>
  <c r="C277" i="152"/>
  <c r="A277" i="152" s="1"/>
  <c r="A276" i="152"/>
  <c r="C393" i="144"/>
  <c r="A392" i="144"/>
  <c r="A421" i="152"/>
  <c r="C422" i="152"/>
  <c r="A802" i="129"/>
  <c r="C803" i="129"/>
  <c r="A626" i="142"/>
  <c r="C627" i="142"/>
  <c r="C598" i="156"/>
  <c r="A597" i="156"/>
  <c r="C393" i="158"/>
  <c r="A392" i="158"/>
  <c r="C832" i="154"/>
  <c r="A831" i="154"/>
  <c r="A657" i="158"/>
  <c r="C658" i="158"/>
  <c r="A862" i="152"/>
  <c r="C863" i="152"/>
  <c r="A481" i="146"/>
  <c r="C482" i="146"/>
  <c r="A802" i="150"/>
  <c r="C803" i="150"/>
  <c r="C598" i="162"/>
  <c r="A597" i="162"/>
  <c r="A421" i="129"/>
  <c r="C422" i="129"/>
  <c r="C921" i="160"/>
  <c r="A920" i="160"/>
  <c r="A334" i="162"/>
  <c r="C335" i="162"/>
  <c r="C892" i="158"/>
  <c r="A891" i="158"/>
  <c r="C511" i="154"/>
  <c r="A510" i="154"/>
  <c r="C422" i="160"/>
  <c r="A421" i="160"/>
  <c r="A452" i="158"/>
  <c r="C453" i="158"/>
  <c r="A831" i="144"/>
  <c r="C832" i="144"/>
  <c r="C482" i="150"/>
  <c r="A481" i="150"/>
  <c r="A334" i="160"/>
  <c r="C335" i="160"/>
  <c r="A686" i="148"/>
  <c r="C687" i="148"/>
  <c r="C217" i="162"/>
  <c r="A217" i="162" s="1"/>
  <c r="A216" i="162"/>
  <c r="A802" i="162"/>
  <c r="C803" i="162"/>
  <c r="C569" i="150"/>
  <c r="A568" i="150"/>
  <c r="C540" i="156"/>
  <c r="A539" i="156"/>
  <c r="C716" i="150"/>
  <c r="A715" i="150"/>
  <c r="C892" i="144"/>
  <c r="A891" i="144"/>
  <c r="C511" i="144"/>
  <c r="A510" i="144"/>
  <c r="A276" i="144"/>
  <c r="C277" i="144"/>
  <c r="A277" i="144" s="1"/>
  <c r="C453" i="160"/>
  <c r="A452" i="160"/>
  <c r="C979" i="144"/>
  <c r="A978" i="144"/>
  <c r="A891" i="160"/>
  <c r="C892" i="160"/>
  <c r="C658" i="146"/>
  <c r="A657" i="146"/>
  <c r="A392" i="129"/>
  <c r="C393" i="129"/>
  <c r="C569" i="142"/>
  <c r="A568" i="142"/>
  <c r="C745" i="129"/>
  <c r="A744" i="129"/>
  <c r="A510" i="129"/>
  <c r="C511" i="129"/>
  <c r="C540" i="150"/>
  <c r="A539" i="150"/>
  <c r="C863" i="162"/>
  <c r="A862" i="162"/>
  <c r="C745" i="146"/>
  <c r="A744" i="146"/>
  <c r="C306" i="156"/>
  <c r="A305" i="156"/>
  <c r="A862" i="129"/>
  <c r="C863" i="129"/>
  <c r="C364" i="160"/>
  <c r="A363" i="160"/>
  <c r="C393" i="148"/>
  <c r="A392" i="148"/>
  <c r="C598" i="129"/>
  <c r="A597" i="129"/>
  <c r="C832" i="158"/>
  <c r="A831" i="158"/>
  <c r="C277" i="150"/>
  <c r="A277" i="150" s="1"/>
  <c r="A276" i="150"/>
  <c r="A392" i="142"/>
  <c r="C393" i="142"/>
  <c r="A276" i="162"/>
  <c r="C277" i="162"/>
  <c r="A277" i="162" s="1"/>
  <c r="C716" i="154"/>
  <c r="A715" i="154"/>
  <c r="A744" i="152"/>
  <c r="C745" i="152"/>
  <c r="A481" i="160"/>
  <c r="C482" i="160"/>
  <c r="A276" i="148"/>
  <c r="C277" i="148"/>
  <c r="A277" i="148" s="1"/>
  <c r="A305" i="158"/>
  <c r="C306" i="158"/>
  <c r="A363" i="142"/>
  <c r="C364" i="142"/>
  <c r="C540" i="162"/>
  <c r="A539" i="162"/>
  <c r="A452" i="156"/>
  <c r="C453" i="156"/>
  <c r="C921" i="129"/>
  <c r="A920" i="129"/>
  <c r="C687" i="162"/>
  <c r="A686" i="162"/>
  <c r="A334" i="144"/>
  <c r="C335" i="144"/>
  <c r="A510" i="150"/>
  <c r="C511" i="150"/>
  <c r="A334" i="142"/>
  <c r="C335" i="142"/>
  <c r="C979" i="129"/>
  <c r="A978" i="129"/>
  <c r="C774" i="162"/>
  <c r="A773" i="162"/>
  <c r="C950" i="156"/>
  <c r="A949" i="156"/>
  <c r="A773" i="142"/>
  <c r="C774" i="142"/>
  <c r="A891" i="129"/>
  <c r="C892" i="129"/>
  <c r="C627" i="158"/>
  <c r="A626" i="158"/>
  <c r="A421" i="156"/>
  <c r="C422" i="156"/>
  <c r="A334" i="152"/>
  <c r="C335" i="152"/>
  <c r="C569" i="146"/>
  <c r="A568" i="146"/>
  <c r="C803" i="156"/>
  <c r="A802" i="156"/>
  <c r="C217" i="154"/>
  <c r="A217" i="154" s="1"/>
  <c r="A216" i="154"/>
  <c r="A920" i="150"/>
  <c r="C921" i="150"/>
  <c r="A216" i="158"/>
  <c r="C217" i="158"/>
  <c r="A217" i="158" s="1"/>
  <c r="A949" i="152"/>
  <c r="C950" i="152"/>
  <c r="C277" i="142"/>
  <c r="A277" i="142" s="1"/>
  <c r="A276" i="142"/>
  <c r="A773" i="129"/>
  <c r="C774" i="129"/>
  <c r="A452" i="144"/>
  <c r="C453" i="144"/>
  <c r="A862" i="156"/>
  <c r="C863" i="156"/>
  <c r="A364" i="142" l="1"/>
  <c r="C365" i="142"/>
  <c r="C804" i="162"/>
  <c r="A803" i="162"/>
  <c r="C775" i="142"/>
  <c r="A774" i="142"/>
  <c r="A393" i="129"/>
  <c r="C394" i="129"/>
  <c r="C833" i="144"/>
  <c r="A832" i="144"/>
  <c r="C628" i="142"/>
  <c r="A627" i="142"/>
  <c r="A422" i="150"/>
  <c r="C423" i="150"/>
  <c r="A863" i="156"/>
  <c r="C864" i="156"/>
  <c r="A393" i="142"/>
  <c r="C394" i="142"/>
  <c r="C483" i="146"/>
  <c r="A482" i="146"/>
  <c r="A422" i="152"/>
  <c r="C423" i="152"/>
  <c r="A803" i="158"/>
  <c r="C804" i="158"/>
  <c r="A335" i="156"/>
  <c r="C336" i="156"/>
  <c r="C833" i="152"/>
  <c r="A832" i="152"/>
  <c r="C864" i="148"/>
  <c r="A863" i="148"/>
  <c r="A540" i="144"/>
  <c r="C541" i="144"/>
  <c r="A863" i="160"/>
  <c r="C864" i="160"/>
  <c r="C717" i="142"/>
  <c r="A716" i="142"/>
  <c r="C746" i="158"/>
  <c r="A745" i="158"/>
  <c r="A453" i="150"/>
  <c r="C454" i="150"/>
  <c r="A979" i="129"/>
  <c r="C980" i="129"/>
  <c r="A453" i="160"/>
  <c r="C454" i="160"/>
  <c r="C922" i="150"/>
  <c r="A921" i="150"/>
  <c r="A658" i="160"/>
  <c r="C659" i="160"/>
  <c r="C893" i="160"/>
  <c r="A892" i="160"/>
  <c r="A803" i="156"/>
  <c r="C804" i="156"/>
  <c r="A774" i="162"/>
  <c r="C775" i="162"/>
  <c r="A540" i="162"/>
  <c r="C541" i="162"/>
  <c r="C746" i="146"/>
  <c r="A745" i="146"/>
  <c r="C570" i="150"/>
  <c r="A569" i="150"/>
  <c r="C423" i="160"/>
  <c r="A422" i="160"/>
  <c r="A745" i="142"/>
  <c r="C746" i="142"/>
  <c r="C394" i="156"/>
  <c r="A393" i="156"/>
  <c r="C659" i="144"/>
  <c r="A658" i="144"/>
  <c r="C307" i="152"/>
  <c r="A307" i="152" s="1"/>
  <c r="A306" i="152"/>
  <c r="A453" i="148"/>
  <c r="C454" i="148"/>
  <c r="A364" i="150"/>
  <c r="C365" i="150"/>
  <c r="C746" i="156"/>
  <c r="A745" i="156"/>
  <c r="C365" i="162"/>
  <c r="A364" i="162"/>
  <c r="C483" i="156"/>
  <c r="A482" i="156"/>
  <c r="C599" i="154"/>
  <c r="A598" i="154"/>
  <c r="A393" i="160"/>
  <c r="C394" i="160"/>
  <c r="C365" i="154"/>
  <c r="A364" i="154"/>
  <c r="C922" i="142"/>
  <c r="A921" i="142"/>
  <c r="C775" i="156"/>
  <c r="A774" i="156"/>
  <c r="C628" i="144"/>
  <c r="A627" i="144"/>
  <c r="A832" i="148"/>
  <c r="C833" i="148"/>
  <c r="A774" i="160"/>
  <c r="C775" i="160"/>
  <c r="C599" i="158"/>
  <c r="A598" i="158"/>
  <c r="C864" i="152"/>
  <c r="A863" i="152"/>
  <c r="C804" i="146"/>
  <c r="A803" i="146"/>
  <c r="C951" i="154"/>
  <c r="A950" i="154"/>
  <c r="C307" i="160"/>
  <c r="A307" i="160" s="1"/>
  <c r="A306" i="160"/>
  <c r="A863" i="146"/>
  <c r="C864" i="146"/>
  <c r="A540" i="158"/>
  <c r="C541" i="158"/>
  <c r="C628" i="160"/>
  <c r="A627" i="160"/>
  <c r="A482" i="158"/>
  <c r="C483" i="158"/>
  <c r="A716" i="156"/>
  <c r="C717" i="156"/>
  <c r="C336" i="158"/>
  <c r="A335" i="158"/>
  <c r="C336" i="154"/>
  <c r="A335" i="154"/>
  <c r="C893" i="152"/>
  <c r="A892" i="152"/>
  <c r="C454" i="146"/>
  <c r="A453" i="146"/>
  <c r="A364" i="156"/>
  <c r="C365" i="156"/>
  <c r="A598" i="148"/>
  <c r="C599" i="148"/>
  <c r="A892" i="150"/>
  <c r="C893" i="150"/>
  <c r="A511" i="148"/>
  <c r="C512" i="148"/>
  <c r="A658" i="150"/>
  <c r="C659" i="150"/>
  <c r="A716" i="158"/>
  <c r="C717" i="158"/>
  <c r="A921" i="154"/>
  <c r="C922" i="154"/>
  <c r="A687" i="146"/>
  <c r="C688" i="146"/>
  <c r="C775" i="150"/>
  <c r="A774" i="150"/>
  <c r="C454" i="152"/>
  <c r="A453" i="152"/>
  <c r="C512" i="158"/>
  <c r="A511" i="158"/>
  <c r="A364" i="158"/>
  <c r="C365" i="158"/>
  <c r="A511" i="154"/>
  <c r="C512" i="154"/>
  <c r="C394" i="144"/>
  <c r="A393" i="144"/>
  <c r="A482" i="154"/>
  <c r="C483" i="154"/>
  <c r="C423" i="162"/>
  <c r="A422" i="162"/>
  <c r="C423" i="144"/>
  <c r="A422" i="144"/>
  <c r="A774" i="129"/>
  <c r="C775" i="129"/>
  <c r="C336" i="152"/>
  <c r="A335" i="152"/>
  <c r="C336" i="142"/>
  <c r="A335" i="142"/>
  <c r="C307" i="158"/>
  <c r="A307" i="158" s="1"/>
  <c r="A306" i="158"/>
  <c r="C659" i="158"/>
  <c r="A658" i="158"/>
  <c r="A774" i="158"/>
  <c r="C775" i="158"/>
  <c r="C365" i="152"/>
  <c r="A364" i="152"/>
  <c r="A393" i="152"/>
  <c r="C394" i="152"/>
  <c r="C804" i="148"/>
  <c r="A803" i="148"/>
  <c r="C688" i="154"/>
  <c r="A687" i="154"/>
  <c r="A863" i="150"/>
  <c r="C864" i="150"/>
  <c r="C893" i="146"/>
  <c r="A892" i="146"/>
  <c r="A511" i="162"/>
  <c r="C512" i="162"/>
  <c r="C570" i="158"/>
  <c r="A569" i="158"/>
  <c r="A511" i="142"/>
  <c r="C512" i="142"/>
  <c r="A511" i="156"/>
  <c r="C512" i="156"/>
  <c r="C893" i="158"/>
  <c r="A892" i="158"/>
  <c r="A393" i="162"/>
  <c r="C394" i="162"/>
  <c r="C659" i="142"/>
  <c r="A658" i="142"/>
  <c r="A658" i="152"/>
  <c r="C659" i="152"/>
  <c r="C804" i="154"/>
  <c r="A803" i="154"/>
  <c r="C541" i="146"/>
  <c r="A540" i="146"/>
  <c r="A687" i="142"/>
  <c r="C688" i="142"/>
  <c r="C599" i="144"/>
  <c r="A598" i="144"/>
  <c r="A716" i="148"/>
  <c r="C717" i="148"/>
  <c r="A745" i="148"/>
  <c r="C746" i="148"/>
  <c r="A453" i="162"/>
  <c r="C454" i="162"/>
  <c r="C922" i="156"/>
  <c r="A921" i="156"/>
  <c r="A306" i="144"/>
  <c r="C307" i="144"/>
  <c r="A307" i="144" s="1"/>
  <c r="C688" i="156"/>
  <c r="A687" i="156"/>
  <c r="C659" i="129"/>
  <c r="A658" i="129"/>
  <c r="A687" i="150"/>
  <c r="C688" i="150"/>
  <c r="A627" i="152"/>
  <c r="C628" i="152"/>
  <c r="C688" i="148"/>
  <c r="A687" i="148"/>
  <c r="A335" i="162"/>
  <c r="C336" i="162"/>
  <c r="C833" i="156"/>
  <c r="A832" i="156"/>
  <c r="A569" i="129"/>
  <c r="C570" i="129"/>
  <c r="C659" i="148"/>
  <c r="A658" i="148"/>
  <c r="A569" i="156"/>
  <c r="C570" i="156"/>
  <c r="C512" i="160"/>
  <c r="A511" i="160"/>
  <c r="A832" i="162"/>
  <c r="C833" i="162"/>
  <c r="A716" i="160"/>
  <c r="C717" i="160"/>
  <c r="A393" i="146"/>
  <c r="C394" i="146"/>
  <c r="C336" i="150"/>
  <c r="A335" i="150"/>
  <c r="C951" i="150"/>
  <c r="A950" i="150"/>
  <c r="A569" i="160"/>
  <c r="C570" i="160"/>
  <c r="A921" i="158"/>
  <c r="C922" i="158"/>
  <c r="A482" i="152"/>
  <c r="C483" i="152"/>
  <c r="C717" i="129"/>
  <c r="A716" i="129"/>
  <c r="A540" i="150"/>
  <c r="C541" i="150"/>
  <c r="A511" i="150"/>
  <c r="C512" i="150"/>
  <c r="A832" i="154"/>
  <c r="C833" i="154"/>
  <c r="C804" i="152"/>
  <c r="A803" i="152"/>
  <c r="C307" i="142"/>
  <c r="A307" i="142" s="1"/>
  <c r="A306" i="142"/>
  <c r="C659" i="156"/>
  <c r="A658" i="156"/>
  <c r="A950" i="144"/>
  <c r="C951" i="144"/>
  <c r="C628" i="156"/>
  <c r="A627" i="156"/>
  <c r="A979" i="154"/>
  <c r="C980" i="154"/>
  <c r="C628" i="146"/>
  <c r="A627" i="146"/>
  <c r="A745" i="154"/>
  <c r="C746" i="154"/>
  <c r="C307" i="148"/>
  <c r="A307" i="148" s="1"/>
  <c r="A306" i="148"/>
  <c r="A306" i="154"/>
  <c r="C307" i="154"/>
  <c r="A307" i="154" s="1"/>
  <c r="C628" i="162"/>
  <c r="A627" i="162"/>
  <c r="A627" i="148"/>
  <c r="C628" i="148"/>
  <c r="C688" i="152"/>
  <c r="A687" i="152"/>
  <c r="C394" i="154"/>
  <c r="A393" i="154"/>
  <c r="A335" i="144"/>
  <c r="C336" i="144"/>
  <c r="A335" i="160"/>
  <c r="C336" i="160"/>
  <c r="C336" i="129"/>
  <c r="A335" i="129"/>
  <c r="A540" i="154"/>
  <c r="C541" i="154"/>
  <c r="A950" i="160"/>
  <c r="C951" i="160"/>
  <c r="C893" i="148"/>
  <c r="A892" i="148"/>
  <c r="A482" i="148"/>
  <c r="C483" i="148"/>
  <c r="A598" i="160"/>
  <c r="C599" i="160"/>
  <c r="A950" i="129"/>
  <c r="C951" i="129"/>
  <c r="C541" i="148"/>
  <c r="A540" i="148"/>
  <c r="A774" i="154"/>
  <c r="C775" i="154"/>
  <c r="A687" i="158"/>
  <c r="C688" i="158"/>
  <c r="A921" i="148"/>
  <c r="C922" i="148"/>
  <c r="A892" i="142"/>
  <c r="C893" i="142"/>
  <c r="C833" i="160"/>
  <c r="A832" i="160"/>
  <c r="A774" i="146"/>
  <c r="C775" i="146"/>
  <c r="A569" i="152"/>
  <c r="C570" i="152"/>
  <c r="C541" i="152"/>
  <c r="A540" i="152"/>
  <c r="A979" i="144"/>
  <c r="C980" i="144"/>
  <c r="A832" i="158"/>
  <c r="C833" i="158"/>
  <c r="C423" i="156"/>
  <c r="A422" i="156"/>
  <c r="A482" i="160"/>
  <c r="C483" i="160"/>
  <c r="C628" i="158"/>
  <c r="A627" i="158"/>
  <c r="A950" i="162"/>
  <c r="C951" i="162"/>
  <c r="A803" i="160"/>
  <c r="C804" i="160"/>
  <c r="A422" i="148"/>
  <c r="C423" i="148"/>
  <c r="C688" i="144"/>
  <c r="A687" i="144"/>
  <c r="A803" i="142"/>
  <c r="C804" i="142"/>
  <c r="C864" i="162"/>
  <c r="A863" i="162"/>
  <c r="A511" i="129"/>
  <c r="C512" i="129"/>
  <c r="A950" i="152"/>
  <c r="C951" i="152"/>
  <c r="C394" i="148"/>
  <c r="A393" i="148"/>
  <c r="A745" i="129"/>
  <c r="C746" i="129"/>
  <c r="C512" i="144"/>
  <c r="A511" i="144"/>
  <c r="C922" i="160"/>
  <c r="A921" i="160"/>
  <c r="A979" i="148"/>
  <c r="C980" i="148"/>
  <c r="A393" i="150"/>
  <c r="C394" i="150"/>
  <c r="C365" i="148"/>
  <c r="A364" i="148"/>
  <c r="A863" i="144"/>
  <c r="C864" i="144"/>
  <c r="C893" i="129"/>
  <c r="A892" i="129"/>
  <c r="A745" i="152"/>
  <c r="C746" i="152"/>
  <c r="C423" i="129"/>
  <c r="A422" i="129"/>
  <c r="C922" i="146"/>
  <c r="A921" i="146"/>
  <c r="C483" i="129"/>
  <c r="A482" i="129"/>
  <c r="A921" i="162"/>
  <c r="C922" i="162"/>
  <c r="A832" i="150"/>
  <c r="C833" i="150"/>
  <c r="A687" i="160"/>
  <c r="C688" i="160"/>
  <c r="A979" i="158"/>
  <c r="C980" i="158"/>
  <c r="C454" i="129"/>
  <c r="A453" i="129"/>
  <c r="C307" i="150"/>
  <c r="A307" i="150" s="1"/>
  <c r="A306" i="150"/>
  <c r="A598" i="142"/>
  <c r="C599" i="142"/>
  <c r="A540" i="129"/>
  <c r="C541" i="129"/>
  <c r="A774" i="144"/>
  <c r="C775" i="144"/>
  <c r="C570" i="154"/>
  <c r="A569" i="154"/>
  <c r="A921" i="152"/>
  <c r="C922" i="152"/>
  <c r="C541" i="142"/>
  <c r="A540" i="142"/>
  <c r="A979" i="162"/>
  <c r="C980" i="162"/>
  <c r="A598" i="129"/>
  <c r="C599" i="129"/>
  <c r="A393" i="158"/>
  <c r="C394" i="158"/>
  <c r="C688" i="162"/>
  <c r="A687" i="162"/>
  <c r="C365" i="160"/>
  <c r="A364" i="160"/>
  <c r="C570" i="142"/>
  <c r="A569" i="142"/>
  <c r="A892" i="144"/>
  <c r="C893" i="144"/>
  <c r="C483" i="150"/>
  <c r="A482" i="150"/>
  <c r="A598" i="156"/>
  <c r="C599" i="156"/>
  <c r="A832" i="142"/>
  <c r="C833" i="142"/>
  <c r="C893" i="162"/>
  <c r="A892" i="162"/>
  <c r="A716" i="162"/>
  <c r="C717" i="162"/>
  <c r="C951" i="142"/>
  <c r="A950" i="142"/>
  <c r="C980" i="146"/>
  <c r="A979" i="146"/>
  <c r="A774" i="148"/>
  <c r="C775" i="148"/>
  <c r="A863" i="154"/>
  <c r="C864" i="154"/>
  <c r="A627" i="150"/>
  <c r="C628" i="150"/>
  <c r="C688" i="129"/>
  <c r="A687" i="129"/>
  <c r="A364" i="146"/>
  <c r="C365" i="146"/>
  <c r="C628" i="154"/>
  <c r="A627" i="154"/>
  <c r="A950" i="158"/>
  <c r="C951" i="158"/>
  <c r="C864" i="129"/>
  <c r="A863" i="129"/>
  <c r="C541" i="160"/>
  <c r="A540" i="160"/>
  <c r="C570" i="162"/>
  <c r="A569" i="162"/>
  <c r="C512" i="146"/>
  <c r="A511" i="146"/>
  <c r="C365" i="129"/>
  <c r="A364" i="129"/>
  <c r="A598" i="152"/>
  <c r="C599" i="152"/>
  <c r="A950" i="146"/>
  <c r="C951" i="146"/>
  <c r="A979" i="152"/>
  <c r="C980" i="152"/>
  <c r="C454" i="144"/>
  <c r="A453" i="144"/>
  <c r="C336" i="146"/>
  <c r="A335" i="146"/>
  <c r="C717" i="154"/>
  <c r="A716" i="154"/>
  <c r="C717" i="150"/>
  <c r="A716" i="150"/>
  <c r="C599" i="162"/>
  <c r="A598" i="162"/>
  <c r="A892" i="156"/>
  <c r="C893" i="156"/>
  <c r="A569" i="148"/>
  <c r="C570" i="148"/>
  <c r="A745" i="162"/>
  <c r="C746" i="162"/>
  <c r="A306" i="162"/>
  <c r="C307" i="162"/>
  <c r="A307" i="162" s="1"/>
  <c r="A863" i="142"/>
  <c r="C864" i="142"/>
  <c r="C893" i="154"/>
  <c r="A892" i="154"/>
  <c r="A716" i="144"/>
  <c r="C717" i="144"/>
  <c r="C659" i="162"/>
  <c r="A658" i="162"/>
  <c r="A921" i="144"/>
  <c r="C922" i="144"/>
  <c r="C659" i="154"/>
  <c r="A658" i="154"/>
  <c r="C980" i="150"/>
  <c r="A979" i="150"/>
  <c r="A511" i="152"/>
  <c r="C512" i="152"/>
  <c r="A422" i="146"/>
  <c r="C423" i="146"/>
  <c r="C746" i="144"/>
  <c r="A745" i="144"/>
  <c r="C570" i="146"/>
  <c r="A569" i="146"/>
  <c r="A453" i="156"/>
  <c r="C454" i="156"/>
  <c r="A803" i="150"/>
  <c r="C804" i="150"/>
  <c r="C804" i="129"/>
  <c r="A803" i="129"/>
  <c r="A832" i="129"/>
  <c r="C833" i="129"/>
  <c r="C483" i="162"/>
  <c r="A482" i="162"/>
  <c r="A803" i="144"/>
  <c r="C804" i="144"/>
  <c r="A453" i="154"/>
  <c r="C454" i="154"/>
  <c r="A863" i="158"/>
  <c r="C864" i="158"/>
  <c r="C746" i="160"/>
  <c r="A745" i="160"/>
  <c r="A364" i="144"/>
  <c r="C365" i="144"/>
  <c r="A774" i="152"/>
  <c r="C775" i="152"/>
  <c r="A422" i="158"/>
  <c r="C423" i="158"/>
  <c r="A306" i="146"/>
  <c r="C307" i="146"/>
  <c r="A307" i="146" s="1"/>
  <c r="A716" i="146"/>
  <c r="C717" i="146"/>
  <c r="C336" i="148"/>
  <c r="A335" i="148"/>
  <c r="C483" i="144"/>
  <c r="A482" i="144"/>
  <c r="C980" i="142"/>
  <c r="A979" i="142"/>
  <c r="C922" i="129"/>
  <c r="A921" i="129"/>
  <c r="A453" i="158"/>
  <c r="C454" i="158"/>
  <c r="A950" i="156"/>
  <c r="C951" i="156"/>
  <c r="C307" i="156"/>
  <c r="A307" i="156" s="1"/>
  <c r="A306" i="156"/>
  <c r="A658" i="146"/>
  <c r="C659" i="146"/>
  <c r="C541" i="156"/>
  <c r="A540" i="156"/>
  <c r="A950" i="148"/>
  <c r="C951" i="148"/>
  <c r="A598" i="150"/>
  <c r="C599" i="150"/>
  <c r="C717" i="152"/>
  <c r="A716" i="152"/>
  <c r="A482" i="142"/>
  <c r="C483" i="142"/>
  <c r="A979" i="156"/>
  <c r="C980" i="156"/>
  <c r="A422" i="142"/>
  <c r="C423" i="142"/>
  <c r="A306" i="129"/>
  <c r="C307" i="129"/>
  <c r="A307" i="129" s="1"/>
  <c r="C833" i="146"/>
  <c r="A832" i="146"/>
  <c r="A569" i="144"/>
  <c r="C570" i="144"/>
  <c r="C423" i="154"/>
  <c r="A422" i="154"/>
  <c r="C980" i="160"/>
  <c r="A979" i="160"/>
  <c r="A453" i="142"/>
  <c r="C454" i="142"/>
  <c r="C628" i="129"/>
  <c r="A627" i="129"/>
  <c r="A598" i="146"/>
  <c r="C599" i="146"/>
  <c r="A745" i="150"/>
  <c r="C746" i="150"/>
  <c r="C894" i="156" l="1"/>
  <c r="A893" i="156"/>
  <c r="C571" i="144"/>
  <c r="A570" i="144"/>
  <c r="A951" i="148"/>
  <c r="C952" i="148"/>
  <c r="C747" i="152"/>
  <c r="A746" i="152"/>
  <c r="A746" i="129"/>
  <c r="C747" i="129"/>
  <c r="C805" i="160"/>
  <c r="A804" i="160"/>
  <c r="C395" i="146"/>
  <c r="A394" i="146"/>
  <c r="C747" i="150"/>
  <c r="A746" i="150"/>
  <c r="C660" i="146"/>
  <c r="A659" i="146"/>
  <c r="A717" i="146"/>
  <c r="C718" i="146"/>
  <c r="C805" i="144"/>
  <c r="A804" i="144"/>
  <c r="A423" i="146"/>
  <c r="C424" i="146"/>
  <c r="C865" i="142"/>
  <c r="A864" i="142"/>
  <c r="C776" i="148"/>
  <c r="A775" i="148"/>
  <c r="A893" i="144"/>
  <c r="C894" i="144"/>
  <c r="A922" i="152"/>
  <c r="C923" i="152"/>
  <c r="A688" i="160"/>
  <c r="C689" i="160"/>
  <c r="A864" i="144"/>
  <c r="C865" i="144"/>
  <c r="C952" i="152"/>
  <c r="A951" i="152"/>
  <c r="C484" i="148"/>
  <c r="A483" i="148"/>
  <c r="A833" i="162"/>
  <c r="C834" i="162"/>
  <c r="C629" i="152"/>
  <c r="A628" i="152"/>
  <c r="A717" i="148"/>
  <c r="C718" i="148"/>
  <c r="C776" i="129"/>
  <c r="A775" i="129"/>
  <c r="A599" i="148"/>
  <c r="C600" i="148"/>
  <c r="C776" i="160"/>
  <c r="A775" i="160"/>
  <c r="C747" i="142"/>
  <c r="A746" i="142"/>
  <c r="A659" i="160"/>
  <c r="C660" i="160"/>
  <c r="C542" i="144"/>
  <c r="A541" i="144"/>
  <c r="A864" i="156"/>
  <c r="C865" i="156"/>
  <c r="A628" i="158"/>
  <c r="C629" i="158"/>
  <c r="A833" i="160"/>
  <c r="C834" i="160"/>
  <c r="C689" i="152"/>
  <c r="A688" i="152"/>
  <c r="C629" i="156"/>
  <c r="A628" i="156"/>
  <c r="C718" i="129"/>
  <c r="A717" i="129"/>
  <c r="A893" i="158"/>
  <c r="C894" i="158"/>
  <c r="A804" i="148"/>
  <c r="C805" i="148"/>
  <c r="C455" i="152"/>
  <c r="A454" i="152"/>
  <c r="A628" i="160"/>
  <c r="C629" i="160"/>
  <c r="A483" i="156"/>
  <c r="C484" i="156"/>
  <c r="C894" i="142"/>
  <c r="A893" i="142"/>
  <c r="A951" i="144"/>
  <c r="C952" i="144"/>
  <c r="C484" i="152"/>
  <c r="A483" i="152"/>
  <c r="C689" i="150"/>
  <c r="A688" i="150"/>
  <c r="C513" i="156"/>
  <c r="A512" i="156"/>
  <c r="C395" i="152"/>
  <c r="A394" i="152"/>
  <c r="C366" i="156"/>
  <c r="A365" i="156"/>
  <c r="A541" i="158"/>
  <c r="C542" i="158"/>
  <c r="C834" i="148"/>
  <c r="A833" i="148"/>
  <c r="A423" i="150"/>
  <c r="C424" i="150"/>
  <c r="C834" i="150"/>
  <c r="A833" i="150"/>
  <c r="C629" i="148"/>
  <c r="A628" i="148"/>
  <c r="A483" i="162"/>
  <c r="C484" i="162"/>
  <c r="C455" i="144"/>
  <c r="A454" i="144"/>
  <c r="C865" i="129"/>
  <c r="A864" i="129"/>
  <c r="C981" i="146"/>
  <c r="A980" i="146"/>
  <c r="C571" i="142"/>
  <c r="A570" i="142"/>
  <c r="C571" i="154"/>
  <c r="A570" i="154"/>
  <c r="C366" i="148"/>
  <c r="A365" i="148"/>
  <c r="C894" i="148"/>
  <c r="A893" i="148"/>
  <c r="C513" i="160"/>
  <c r="A512" i="160"/>
  <c r="A599" i="144"/>
  <c r="C600" i="144"/>
  <c r="C424" i="144"/>
  <c r="A423" i="144"/>
  <c r="C776" i="150"/>
  <c r="A775" i="150"/>
  <c r="A365" i="162"/>
  <c r="C366" i="162"/>
  <c r="A423" i="160"/>
  <c r="C424" i="160"/>
  <c r="C923" i="150"/>
  <c r="A922" i="150"/>
  <c r="A864" i="148"/>
  <c r="C865" i="148"/>
  <c r="C513" i="129"/>
  <c r="A512" i="129"/>
  <c r="A746" i="162"/>
  <c r="C747" i="162"/>
  <c r="C981" i="152"/>
  <c r="A980" i="152"/>
  <c r="C952" i="158"/>
  <c r="A951" i="158"/>
  <c r="C776" i="144"/>
  <c r="A775" i="144"/>
  <c r="C923" i="162"/>
  <c r="A922" i="162"/>
  <c r="A394" i="150"/>
  <c r="C395" i="150"/>
  <c r="C923" i="148"/>
  <c r="A922" i="148"/>
  <c r="C952" i="160"/>
  <c r="A951" i="160"/>
  <c r="C923" i="158"/>
  <c r="A922" i="158"/>
  <c r="A570" i="156"/>
  <c r="C571" i="156"/>
  <c r="A688" i="142"/>
  <c r="C689" i="142"/>
  <c r="C513" i="142"/>
  <c r="A512" i="142"/>
  <c r="A688" i="146"/>
  <c r="C689" i="146"/>
  <c r="A864" i="146"/>
  <c r="C865" i="146"/>
  <c r="A454" i="160"/>
  <c r="C455" i="160"/>
  <c r="A541" i="160"/>
  <c r="C542" i="160"/>
  <c r="C600" i="146"/>
  <c r="A599" i="146"/>
  <c r="A423" i="158"/>
  <c r="C424" i="158"/>
  <c r="C834" i="129"/>
  <c r="A833" i="129"/>
  <c r="A980" i="150"/>
  <c r="C981" i="150"/>
  <c r="A951" i="142"/>
  <c r="C952" i="142"/>
  <c r="C366" i="160"/>
  <c r="A365" i="160"/>
  <c r="A864" i="162"/>
  <c r="C865" i="162"/>
  <c r="A423" i="156"/>
  <c r="C424" i="156"/>
  <c r="A628" i="162"/>
  <c r="C629" i="162"/>
  <c r="A659" i="156"/>
  <c r="C660" i="156"/>
  <c r="C660" i="129"/>
  <c r="A659" i="129"/>
  <c r="C366" i="152"/>
  <c r="A365" i="152"/>
  <c r="A423" i="162"/>
  <c r="C424" i="162"/>
  <c r="A454" i="146"/>
  <c r="C455" i="146"/>
  <c r="C629" i="144"/>
  <c r="A628" i="144"/>
  <c r="A746" i="156"/>
  <c r="C747" i="156"/>
  <c r="A570" i="150"/>
  <c r="C571" i="150"/>
  <c r="A833" i="152"/>
  <c r="C834" i="152"/>
  <c r="C629" i="142"/>
  <c r="A628" i="142"/>
  <c r="C424" i="142"/>
  <c r="A423" i="142"/>
  <c r="C513" i="152"/>
  <c r="A512" i="152"/>
  <c r="A483" i="160"/>
  <c r="C484" i="160"/>
  <c r="A980" i="156"/>
  <c r="C981" i="156"/>
  <c r="C952" i="156"/>
  <c r="A951" i="156"/>
  <c r="A628" i="129"/>
  <c r="C629" i="129"/>
  <c r="A454" i="142"/>
  <c r="C455" i="142"/>
  <c r="A483" i="142"/>
  <c r="C484" i="142"/>
  <c r="C455" i="158"/>
  <c r="A454" i="158"/>
  <c r="C776" i="152"/>
  <c r="A775" i="152"/>
  <c r="A570" i="148"/>
  <c r="C571" i="148"/>
  <c r="C952" i="146"/>
  <c r="A951" i="146"/>
  <c r="A717" i="162"/>
  <c r="C718" i="162"/>
  <c r="C542" i="129"/>
  <c r="A541" i="129"/>
  <c r="C981" i="148"/>
  <c r="A980" i="148"/>
  <c r="A804" i="142"/>
  <c r="C805" i="142"/>
  <c r="C834" i="158"/>
  <c r="A833" i="158"/>
  <c r="A688" i="158"/>
  <c r="C689" i="158"/>
  <c r="C542" i="154"/>
  <c r="A541" i="154"/>
  <c r="A570" i="160"/>
  <c r="C571" i="160"/>
  <c r="C776" i="158"/>
  <c r="A775" i="158"/>
  <c r="C484" i="154"/>
  <c r="A483" i="154"/>
  <c r="C923" i="154"/>
  <c r="A922" i="154"/>
  <c r="C366" i="150"/>
  <c r="A365" i="150"/>
  <c r="C981" i="129"/>
  <c r="A980" i="129"/>
  <c r="A336" i="156"/>
  <c r="C337" i="156"/>
  <c r="A337" i="156" s="1"/>
  <c r="C337" i="146"/>
  <c r="A337" i="146" s="1"/>
  <c r="A336" i="146"/>
  <c r="C629" i="154"/>
  <c r="A628" i="154"/>
  <c r="A659" i="148"/>
  <c r="C660" i="148"/>
  <c r="A688" i="156"/>
  <c r="C689" i="156"/>
  <c r="C542" i="146"/>
  <c r="A541" i="146"/>
  <c r="C571" i="158"/>
  <c r="A570" i="158"/>
  <c r="C894" i="152"/>
  <c r="A893" i="152"/>
  <c r="A775" i="156"/>
  <c r="C776" i="156"/>
  <c r="C747" i="146"/>
  <c r="A746" i="146"/>
  <c r="A833" i="144"/>
  <c r="C834" i="144"/>
  <c r="C484" i="129"/>
  <c r="A483" i="129"/>
  <c r="C395" i="158"/>
  <c r="A394" i="158"/>
  <c r="C600" i="142"/>
  <c r="A599" i="142"/>
  <c r="C981" i="144"/>
  <c r="A980" i="144"/>
  <c r="C776" i="154"/>
  <c r="A775" i="154"/>
  <c r="C571" i="129"/>
  <c r="A570" i="129"/>
  <c r="C513" i="162"/>
  <c r="A512" i="162"/>
  <c r="C718" i="158"/>
  <c r="A717" i="158"/>
  <c r="A454" i="148"/>
  <c r="C455" i="148"/>
  <c r="C542" i="162"/>
  <c r="A541" i="162"/>
  <c r="C455" i="150"/>
  <c r="A454" i="150"/>
  <c r="A804" i="158"/>
  <c r="C805" i="158"/>
  <c r="C395" i="129"/>
  <c r="A394" i="129"/>
  <c r="A365" i="144"/>
  <c r="C366" i="144"/>
  <c r="C981" i="160"/>
  <c r="A980" i="160"/>
  <c r="C923" i="146"/>
  <c r="A922" i="146"/>
  <c r="C923" i="160"/>
  <c r="A922" i="160"/>
  <c r="C689" i="144"/>
  <c r="A688" i="144"/>
  <c r="A336" i="129"/>
  <c r="C337" i="129"/>
  <c r="A337" i="129" s="1"/>
  <c r="C805" i="152"/>
  <c r="A804" i="152"/>
  <c r="C952" i="150"/>
  <c r="A951" i="150"/>
  <c r="C805" i="154"/>
  <c r="A804" i="154"/>
  <c r="A659" i="158"/>
  <c r="C660" i="158"/>
  <c r="C395" i="144"/>
  <c r="A394" i="144"/>
  <c r="A336" i="154"/>
  <c r="C337" i="154"/>
  <c r="A337" i="154" s="1"/>
  <c r="C952" i="154"/>
  <c r="A951" i="154"/>
  <c r="A922" i="142"/>
  <c r="C923" i="142"/>
  <c r="C805" i="129"/>
  <c r="A804" i="129"/>
  <c r="C894" i="162"/>
  <c r="A893" i="162"/>
  <c r="C600" i="150"/>
  <c r="A599" i="150"/>
  <c r="A454" i="156"/>
  <c r="C455" i="156"/>
  <c r="C424" i="148"/>
  <c r="A423" i="148"/>
  <c r="A336" i="160"/>
  <c r="C337" i="160"/>
  <c r="A337" i="160" s="1"/>
  <c r="A746" i="154"/>
  <c r="C747" i="154"/>
  <c r="A833" i="154"/>
  <c r="C834" i="154"/>
  <c r="C660" i="152"/>
  <c r="A659" i="152"/>
  <c r="A512" i="154"/>
  <c r="C513" i="154"/>
  <c r="A659" i="150"/>
  <c r="C660" i="150"/>
  <c r="C776" i="162"/>
  <c r="A775" i="162"/>
  <c r="C424" i="152"/>
  <c r="A423" i="152"/>
  <c r="A804" i="150"/>
  <c r="C805" i="150"/>
  <c r="C366" i="146"/>
  <c r="A365" i="146"/>
  <c r="A833" i="142"/>
  <c r="C834" i="142"/>
  <c r="C600" i="129"/>
  <c r="A599" i="129"/>
  <c r="A423" i="154"/>
  <c r="C424" i="154"/>
  <c r="A980" i="142"/>
  <c r="C981" i="142"/>
  <c r="C747" i="160"/>
  <c r="A746" i="160"/>
  <c r="C660" i="162"/>
  <c r="A659" i="162"/>
  <c r="C600" i="162"/>
  <c r="A599" i="162"/>
  <c r="A365" i="129"/>
  <c r="C366" i="129"/>
  <c r="C689" i="129"/>
  <c r="A688" i="129"/>
  <c r="A423" i="129"/>
  <c r="C424" i="129"/>
  <c r="C513" i="144"/>
  <c r="A512" i="144"/>
  <c r="A541" i="152"/>
  <c r="C542" i="152"/>
  <c r="C542" i="148"/>
  <c r="A541" i="148"/>
  <c r="A336" i="150"/>
  <c r="C337" i="150"/>
  <c r="A337" i="150" s="1"/>
  <c r="A833" i="156"/>
  <c r="C834" i="156"/>
  <c r="A922" i="156"/>
  <c r="C923" i="156"/>
  <c r="C894" i="146"/>
  <c r="A893" i="146"/>
  <c r="A336" i="158"/>
  <c r="C337" i="158"/>
  <c r="A337" i="158" s="1"/>
  <c r="A804" i="146"/>
  <c r="C805" i="146"/>
  <c r="A365" i="154"/>
  <c r="C366" i="154"/>
  <c r="C747" i="158"/>
  <c r="A746" i="158"/>
  <c r="A775" i="142"/>
  <c r="C776" i="142"/>
  <c r="A717" i="144"/>
  <c r="C718" i="144"/>
  <c r="C455" i="162"/>
  <c r="A454" i="162"/>
  <c r="C865" i="150"/>
  <c r="A864" i="150"/>
  <c r="C366" i="158"/>
  <c r="A365" i="158"/>
  <c r="C513" i="148"/>
  <c r="A512" i="148"/>
  <c r="A717" i="156"/>
  <c r="C718" i="156"/>
  <c r="A394" i="160"/>
  <c r="C395" i="160"/>
  <c r="C805" i="156"/>
  <c r="A804" i="156"/>
  <c r="A659" i="154"/>
  <c r="C660" i="154"/>
  <c r="A599" i="152"/>
  <c r="C600" i="152"/>
  <c r="C718" i="152"/>
  <c r="A717" i="152"/>
  <c r="A922" i="129"/>
  <c r="C923" i="129"/>
  <c r="C629" i="150"/>
  <c r="A628" i="150"/>
  <c r="C571" i="152"/>
  <c r="A570" i="152"/>
  <c r="A454" i="129"/>
  <c r="C455" i="129"/>
  <c r="A628" i="146"/>
  <c r="C629" i="146"/>
  <c r="C660" i="142"/>
  <c r="A659" i="142"/>
  <c r="A336" i="142"/>
  <c r="C337" i="142"/>
  <c r="A337" i="142" s="1"/>
  <c r="A864" i="152"/>
  <c r="C865" i="152"/>
  <c r="A659" i="144"/>
  <c r="C660" i="144"/>
  <c r="C718" i="142"/>
  <c r="A717" i="142"/>
  <c r="A483" i="146"/>
  <c r="C484" i="146"/>
  <c r="C805" i="162"/>
  <c r="A804" i="162"/>
  <c r="C865" i="158"/>
  <c r="A864" i="158"/>
  <c r="A980" i="162"/>
  <c r="C981" i="162"/>
  <c r="A951" i="129"/>
  <c r="C952" i="129"/>
  <c r="A336" i="144"/>
  <c r="C337" i="144"/>
  <c r="A337" i="144" s="1"/>
  <c r="A336" i="162"/>
  <c r="C337" i="162"/>
  <c r="A337" i="162" s="1"/>
  <c r="A454" i="154"/>
  <c r="C455" i="154"/>
  <c r="A864" i="154"/>
  <c r="C865" i="154"/>
  <c r="A980" i="158"/>
  <c r="C981" i="158"/>
  <c r="A951" i="162"/>
  <c r="C952" i="162"/>
  <c r="C776" i="146"/>
  <c r="A775" i="146"/>
  <c r="C600" i="160"/>
  <c r="A599" i="160"/>
  <c r="C981" i="154"/>
  <c r="A980" i="154"/>
  <c r="C542" i="150"/>
  <c r="A541" i="150"/>
  <c r="C718" i="160"/>
  <c r="A717" i="160"/>
  <c r="A746" i="148"/>
  <c r="C747" i="148"/>
  <c r="C395" i="162"/>
  <c r="A394" i="162"/>
  <c r="A893" i="150"/>
  <c r="C894" i="150"/>
  <c r="A483" i="158"/>
  <c r="C484" i="158"/>
  <c r="C865" i="160"/>
  <c r="A864" i="160"/>
  <c r="C395" i="142"/>
  <c r="A394" i="142"/>
  <c r="A365" i="142"/>
  <c r="C366" i="142"/>
  <c r="A688" i="162"/>
  <c r="C689" i="162"/>
  <c r="C923" i="144"/>
  <c r="A922" i="144"/>
  <c r="C600" i="156"/>
  <c r="A599" i="156"/>
  <c r="C513" i="150"/>
  <c r="A512" i="150"/>
  <c r="C484" i="144"/>
  <c r="A483" i="144"/>
  <c r="C571" i="146"/>
  <c r="A570" i="146"/>
  <c r="C718" i="150"/>
  <c r="A717" i="150"/>
  <c r="C513" i="146"/>
  <c r="A512" i="146"/>
  <c r="C834" i="146"/>
  <c r="A833" i="146"/>
  <c r="A541" i="156"/>
  <c r="C542" i="156"/>
  <c r="A336" i="148"/>
  <c r="C337" i="148"/>
  <c r="A337" i="148" s="1"/>
  <c r="A746" i="144"/>
  <c r="C747" i="144"/>
  <c r="A893" i="154"/>
  <c r="C894" i="154"/>
  <c r="A717" i="154"/>
  <c r="C718" i="154"/>
  <c r="A570" i="162"/>
  <c r="C571" i="162"/>
  <c r="C484" i="150"/>
  <c r="A483" i="150"/>
  <c r="A541" i="142"/>
  <c r="C542" i="142"/>
  <c r="C894" i="129"/>
  <c r="A893" i="129"/>
  <c r="A394" i="148"/>
  <c r="C395" i="148"/>
  <c r="A394" i="154"/>
  <c r="C395" i="154"/>
  <c r="A688" i="148"/>
  <c r="C689" i="148"/>
  <c r="C689" i="154"/>
  <c r="A688" i="154"/>
  <c r="A336" i="152"/>
  <c r="C337" i="152"/>
  <c r="A337" i="152" s="1"/>
  <c r="C513" i="158"/>
  <c r="A512" i="158"/>
  <c r="A599" i="158"/>
  <c r="C600" i="158"/>
  <c r="A599" i="154"/>
  <c r="C600" i="154"/>
  <c r="C395" i="156"/>
  <c r="A394" i="156"/>
  <c r="A893" i="160"/>
  <c r="C894" i="160"/>
  <c r="C601" i="154" l="1"/>
  <c r="A600" i="154"/>
  <c r="A366" i="142"/>
  <c r="C367" i="142"/>
  <c r="A367" i="142" s="1"/>
  <c r="C661" i="144"/>
  <c r="A660" i="144"/>
  <c r="A923" i="129"/>
  <c r="C924" i="129"/>
  <c r="A424" i="129"/>
  <c r="C425" i="129"/>
  <c r="C806" i="158"/>
  <c r="A805" i="158"/>
  <c r="C806" i="142"/>
  <c r="A805" i="142"/>
  <c r="A484" i="142"/>
  <c r="C485" i="142"/>
  <c r="A689" i="142"/>
  <c r="C690" i="142"/>
  <c r="C543" i="158"/>
  <c r="A542" i="158"/>
  <c r="A484" i="156"/>
  <c r="C485" i="156"/>
  <c r="C835" i="160"/>
  <c r="A834" i="160"/>
  <c r="C924" i="152"/>
  <c r="A923" i="152"/>
  <c r="C661" i="142"/>
  <c r="A660" i="142"/>
  <c r="A395" i="154"/>
  <c r="C396" i="154"/>
  <c r="C514" i="150"/>
  <c r="A513" i="150"/>
  <c r="A513" i="158"/>
  <c r="C514" i="158"/>
  <c r="C485" i="150"/>
  <c r="A484" i="150"/>
  <c r="C514" i="146"/>
  <c r="A513" i="146"/>
  <c r="A542" i="150"/>
  <c r="C543" i="150"/>
  <c r="A366" i="158"/>
  <c r="C367" i="158"/>
  <c r="A367" i="158" s="1"/>
  <c r="A600" i="129"/>
  <c r="C601" i="129"/>
  <c r="A660" i="152"/>
  <c r="C661" i="152"/>
  <c r="A805" i="129"/>
  <c r="C806" i="129"/>
  <c r="A805" i="152"/>
  <c r="C806" i="152"/>
  <c r="A981" i="144"/>
  <c r="C982" i="144"/>
  <c r="A571" i="158"/>
  <c r="C572" i="158"/>
  <c r="C367" i="150"/>
  <c r="A367" i="150" s="1"/>
  <c r="A366" i="150"/>
  <c r="A629" i="142"/>
  <c r="C630" i="142"/>
  <c r="C661" i="129"/>
  <c r="A660" i="129"/>
  <c r="C835" i="129"/>
  <c r="A834" i="129"/>
  <c r="A952" i="158"/>
  <c r="C953" i="158"/>
  <c r="A776" i="150"/>
  <c r="C777" i="150"/>
  <c r="A981" i="146"/>
  <c r="C982" i="146"/>
  <c r="A776" i="129"/>
  <c r="C777" i="129"/>
  <c r="A747" i="150"/>
  <c r="C748" i="150"/>
  <c r="C866" i="152"/>
  <c r="A865" i="152"/>
  <c r="C835" i="142"/>
  <c r="A834" i="142"/>
  <c r="A834" i="154"/>
  <c r="C835" i="154"/>
  <c r="A923" i="142"/>
  <c r="C924" i="142"/>
  <c r="A455" i="142"/>
  <c r="C456" i="142"/>
  <c r="C835" i="152"/>
  <c r="A834" i="152"/>
  <c r="C661" i="156"/>
  <c r="A660" i="156"/>
  <c r="C425" i="158"/>
  <c r="A424" i="158"/>
  <c r="C572" i="156"/>
  <c r="A571" i="156"/>
  <c r="A629" i="160"/>
  <c r="C630" i="160"/>
  <c r="C630" i="158"/>
  <c r="A629" i="158"/>
  <c r="C719" i="148"/>
  <c r="A718" i="148"/>
  <c r="C895" i="144"/>
  <c r="A894" i="144"/>
  <c r="C719" i="150"/>
  <c r="A718" i="150"/>
  <c r="A395" i="142"/>
  <c r="C396" i="142"/>
  <c r="C982" i="154"/>
  <c r="A981" i="154"/>
  <c r="C719" i="152"/>
  <c r="A718" i="152"/>
  <c r="C866" i="150"/>
  <c r="A865" i="150"/>
  <c r="A894" i="146"/>
  <c r="C895" i="146"/>
  <c r="A689" i="129"/>
  <c r="C690" i="129"/>
  <c r="A455" i="150"/>
  <c r="C456" i="150"/>
  <c r="C601" i="142"/>
  <c r="A600" i="142"/>
  <c r="C543" i="146"/>
  <c r="A542" i="146"/>
  <c r="A923" i="154"/>
  <c r="C924" i="154"/>
  <c r="A981" i="148"/>
  <c r="C982" i="148"/>
  <c r="A981" i="152"/>
  <c r="C982" i="152"/>
  <c r="C425" i="144"/>
  <c r="A424" i="144"/>
  <c r="A865" i="129"/>
  <c r="C866" i="129"/>
  <c r="A366" i="156"/>
  <c r="C367" i="156"/>
  <c r="A367" i="156" s="1"/>
  <c r="C396" i="146"/>
  <c r="A395" i="146"/>
  <c r="C572" i="162"/>
  <c r="A571" i="162"/>
  <c r="A718" i="154"/>
  <c r="C719" i="154"/>
  <c r="C953" i="129"/>
  <c r="A952" i="129"/>
  <c r="A600" i="152"/>
  <c r="C601" i="152"/>
  <c r="A923" i="156"/>
  <c r="C924" i="156"/>
  <c r="C367" i="129"/>
  <c r="A367" i="129" s="1"/>
  <c r="A366" i="129"/>
  <c r="A747" i="154"/>
  <c r="C748" i="154"/>
  <c r="C690" i="156"/>
  <c r="A689" i="156"/>
  <c r="A629" i="129"/>
  <c r="C630" i="129"/>
  <c r="C572" i="150"/>
  <c r="A571" i="150"/>
  <c r="C630" i="162"/>
  <c r="A629" i="162"/>
  <c r="C748" i="162"/>
  <c r="A747" i="162"/>
  <c r="A600" i="144"/>
  <c r="C601" i="144"/>
  <c r="C866" i="156"/>
  <c r="A865" i="156"/>
  <c r="C690" i="154"/>
  <c r="A689" i="154"/>
  <c r="C456" i="162"/>
  <c r="A455" i="162"/>
  <c r="A366" i="146"/>
  <c r="C367" i="146"/>
  <c r="A367" i="146" s="1"/>
  <c r="C953" i="154"/>
  <c r="A952" i="154"/>
  <c r="A689" i="144"/>
  <c r="C690" i="144"/>
  <c r="C543" i="162"/>
  <c r="A542" i="162"/>
  <c r="A395" i="158"/>
  <c r="C396" i="158"/>
  <c r="A484" i="154"/>
  <c r="C485" i="154"/>
  <c r="A542" i="129"/>
  <c r="C543" i="129"/>
  <c r="A600" i="146"/>
  <c r="C601" i="146"/>
  <c r="A923" i="158"/>
  <c r="C924" i="158"/>
  <c r="C456" i="144"/>
  <c r="A455" i="144"/>
  <c r="C396" i="152"/>
  <c r="A395" i="152"/>
  <c r="C456" i="152"/>
  <c r="A455" i="152"/>
  <c r="C630" i="152"/>
  <c r="A629" i="152"/>
  <c r="A776" i="148"/>
  <c r="C777" i="148"/>
  <c r="A805" i="160"/>
  <c r="C806" i="160"/>
  <c r="C572" i="146"/>
  <c r="A571" i="146"/>
  <c r="A865" i="160"/>
  <c r="C866" i="160"/>
  <c r="C601" i="160"/>
  <c r="A600" i="160"/>
  <c r="A689" i="148"/>
  <c r="C690" i="148"/>
  <c r="C895" i="154"/>
  <c r="A894" i="154"/>
  <c r="A484" i="158"/>
  <c r="C485" i="158"/>
  <c r="C982" i="162"/>
  <c r="A981" i="162"/>
  <c r="C661" i="154"/>
  <c r="A660" i="154"/>
  <c r="C719" i="144"/>
  <c r="A718" i="144"/>
  <c r="C835" i="156"/>
  <c r="A834" i="156"/>
  <c r="C806" i="150"/>
  <c r="A805" i="150"/>
  <c r="C456" i="148"/>
  <c r="A455" i="148"/>
  <c r="A660" i="148"/>
  <c r="C661" i="148"/>
  <c r="C719" i="162"/>
  <c r="A718" i="162"/>
  <c r="A747" i="156"/>
  <c r="C748" i="156"/>
  <c r="A424" i="156"/>
  <c r="C425" i="156"/>
  <c r="C543" i="160"/>
  <c r="A542" i="160"/>
  <c r="A484" i="162"/>
  <c r="C485" i="162"/>
  <c r="C806" i="148"/>
  <c r="A805" i="148"/>
  <c r="A834" i="162"/>
  <c r="C835" i="162"/>
  <c r="C748" i="129"/>
  <c r="A747" i="129"/>
  <c r="C601" i="162"/>
  <c r="A600" i="162"/>
  <c r="C924" i="160"/>
  <c r="A923" i="160"/>
  <c r="C485" i="129"/>
  <c r="A484" i="129"/>
  <c r="A776" i="158"/>
  <c r="C777" i="158"/>
  <c r="C953" i="156"/>
  <c r="A952" i="156"/>
  <c r="A952" i="160"/>
  <c r="C953" i="160"/>
  <c r="C514" i="129"/>
  <c r="A513" i="129"/>
  <c r="A513" i="160"/>
  <c r="C514" i="160"/>
  <c r="A513" i="156"/>
  <c r="C514" i="156"/>
  <c r="A542" i="144"/>
  <c r="C543" i="144"/>
  <c r="C866" i="142"/>
  <c r="A865" i="142"/>
  <c r="A776" i="146"/>
  <c r="C777" i="146"/>
  <c r="C953" i="162"/>
  <c r="A952" i="162"/>
  <c r="C777" i="142"/>
  <c r="A776" i="142"/>
  <c r="A834" i="144"/>
  <c r="C835" i="144"/>
  <c r="C572" i="160"/>
  <c r="A571" i="160"/>
  <c r="A981" i="156"/>
  <c r="C982" i="156"/>
  <c r="A865" i="162"/>
  <c r="C866" i="162"/>
  <c r="C456" i="160"/>
  <c r="A455" i="160"/>
  <c r="C866" i="148"/>
  <c r="A865" i="148"/>
  <c r="A894" i="158"/>
  <c r="C895" i="158"/>
  <c r="C661" i="160"/>
  <c r="A660" i="160"/>
  <c r="C425" i="146"/>
  <c r="A424" i="146"/>
  <c r="C806" i="156"/>
  <c r="A805" i="156"/>
  <c r="A660" i="162"/>
  <c r="C661" i="162"/>
  <c r="C425" i="152"/>
  <c r="A424" i="152"/>
  <c r="C425" i="148"/>
  <c r="A424" i="148"/>
  <c r="A395" i="144"/>
  <c r="C396" i="144"/>
  <c r="C924" i="146"/>
  <c r="A923" i="146"/>
  <c r="A718" i="158"/>
  <c r="C719" i="158"/>
  <c r="C630" i="154"/>
  <c r="A629" i="154"/>
  <c r="C953" i="146"/>
  <c r="A952" i="146"/>
  <c r="C630" i="144"/>
  <c r="A629" i="144"/>
  <c r="A923" i="148"/>
  <c r="C924" i="148"/>
  <c r="C895" i="148"/>
  <c r="A894" i="148"/>
  <c r="A629" i="148"/>
  <c r="C630" i="148"/>
  <c r="C690" i="150"/>
  <c r="A689" i="150"/>
  <c r="C485" i="148"/>
  <c r="A484" i="148"/>
  <c r="A747" i="152"/>
  <c r="C748" i="152"/>
  <c r="A747" i="144"/>
  <c r="C748" i="144"/>
  <c r="C396" i="148"/>
  <c r="A395" i="148"/>
  <c r="A571" i="148"/>
  <c r="C572" i="148"/>
  <c r="C485" i="160"/>
  <c r="A484" i="160"/>
  <c r="A455" i="146"/>
  <c r="C456" i="146"/>
  <c r="A865" i="146"/>
  <c r="C866" i="146"/>
  <c r="A395" i="150"/>
  <c r="C396" i="150"/>
  <c r="A952" i="148"/>
  <c r="C953" i="148"/>
  <c r="C895" i="150"/>
  <c r="A894" i="150"/>
  <c r="A981" i="158"/>
  <c r="C982" i="158"/>
  <c r="C456" i="129"/>
  <c r="A455" i="129"/>
  <c r="A395" i="160"/>
  <c r="C396" i="160"/>
  <c r="C456" i="156"/>
  <c r="A455" i="156"/>
  <c r="A660" i="158"/>
  <c r="C661" i="158"/>
  <c r="A395" i="156"/>
  <c r="C396" i="156"/>
  <c r="C601" i="156"/>
  <c r="A600" i="156"/>
  <c r="C396" i="162"/>
  <c r="A395" i="162"/>
  <c r="A805" i="162"/>
  <c r="C806" i="162"/>
  <c r="A747" i="158"/>
  <c r="C748" i="158"/>
  <c r="A542" i="148"/>
  <c r="C543" i="148"/>
  <c r="A747" i="160"/>
  <c r="C748" i="160"/>
  <c r="C777" i="162"/>
  <c r="A776" i="162"/>
  <c r="A981" i="160"/>
  <c r="C982" i="160"/>
  <c r="C514" i="162"/>
  <c r="A513" i="162"/>
  <c r="A747" i="146"/>
  <c r="C748" i="146"/>
  <c r="A542" i="154"/>
  <c r="C543" i="154"/>
  <c r="C367" i="160"/>
  <c r="A367" i="160" s="1"/>
  <c r="A366" i="160"/>
  <c r="A923" i="150"/>
  <c r="C924" i="150"/>
  <c r="A366" i="148"/>
  <c r="C367" i="148"/>
  <c r="A367" i="148" s="1"/>
  <c r="C835" i="150"/>
  <c r="A834" i="150"/>
  <c r="C485" i="152"/>
  <c r="A484" i="152"/>
  <c r="C719" i="129"/>
  <c r="A718" i="129"/>
  <c r="C748" i="142"/>
  <c r="A747" i="142"/>
  <c r="C953" i="152"/>
  <c r="A952" i="152"/>
  <c r="C806" i="144"/>
  <c r="A805" i="144"/>
  <c r="C485" i="144"/>
  <c r="A484" i="144"/>
  <c r="A747" i="148"/>
  <c r="C748" i="148"/>
  <c r="A718" i="156"/>
  <c r="C719" i="156"/>
  <c r="C367" i="154"/>
  <c r="A367" i="154" s="1"/>
  <c r="A366" i="154"/>
  <c r="C543" i="152"/>
  <c r="A542" i="152"/>
  <c r="A981" i="142"/>
  <c r="C982" i="142"/>
  <c r="A660" i="150"/>
  <c r="C661" i="150"/>
  <c r="C367" i="144"/>
  <c r="A367" i="144" s="1"/>
  <c r="A366" i="144"/>
  <c r="A776" i="156"/>
  <c r="C777" i="156"/>
  <c r="C690" i="158"/>
  <c r="A689" i="158"/>
  <c r="C425" i="162"/>
  <c r="A424" i="162"/>
  <c r="C953" i="142"/>
  <c r="A952" i="142"/>
  <c r="A689" i="146"/>
  <c r="C690" i="146"/>
  <c r="A424" i="160"/>
  <c r="C425" i="160"/>
  <c r="C425" i="150"/>
  <c r="A424" i="150"/>
  <c r="C953" i="144"/>
  <c r="A952" i="144"/>
  <c r="C866" i="144"/>
  <c r="A865" i="144"/>
  <c r="A718" i="146"/>
  <c r="C719" i="146"/>
  <c r="C895" i="160"/>
  <c r="A894" i="160"/>
  <c r="A484" i="146"/>
  <c r="C485" i="146"/>
  <c r="A923" i="144"/>
  <c r="C924" i="144"/>
  <c r="A571" i="152"/>
  <c r="C572" i="152"/>
  <c r="C601" i="150"/>
  <c r="A600" i="150"/>
  <c r="A805" i="154"/>
  <c r="C806" i="154"/>
  <c r="A571" i="129"/>
  <c r="C572" i="129"/>
  <c r="A776" i="152"/>
  <c r="C777" i="152"/>
  <c r="A513" i="152"/>
  <c r="C514" i="152"/>
  <c r="C924" i="162"/>
  <c r="A923" i="162"/>
  <c r="C572" i="154"/>
  <c r="A571" i="154"/>
  <c r="C630" i="156"/>
  <c r="A629" i="156"/>
  <c r="A776" i="160"/>
  <c r="C777" i="160"/>
  <c r="A571" i="144"/>
  <c r="C572" i="144"/>
  <c r="C866" i="158"/>
  <c r="A865" i="158"/>
  <c r="C866" i="154"/>
  <c r="A865" i="154"/>
  <c r="C895" i="129"/>
  <c r="A894" i="129"/>
  <c r="C806" i="146"/>
  <c r="A805" i="146"/>
  <c r="A424" i="154"/>
  <c r="C425" i="154"/>
  <c r="C514" i="154"/>
  <c r="A513" i="154"/>
  <c r="A981" i="150"/>
  <c r="C982" i="150"/>
  <c r="A366" i="162"/>
  <c r="C367" i="162"/>
  <c r="A367" i="162" s="1"/>
  <c r="C601" i="148"/>
  <c r="A600" i="148"/>
  <c r="A689" i="160"/>
  <c r="C690" i="160"/>
  <c r="C630" i="146"/>
  <c r="A629" i="146"/>
  <c r="C543" i="156"/>
  <c r="A542" i="156"/>
  <c r="C601" i="158"/>
  <c r="A600" i="158"/>
  <c r="C543" i="142"/>
  <c r="A542" i="142"/>
  <c r="A689" i="162"/>
  <c r="C690" i="162"/>
  <c r="A455" i="154"/>
  <c r="C456" i="154"/>
  <c r="A834" i="146"/>
  <c r="C835" i="146"/>
  <c r="C719" i="160"/>
  <c r="A718" i="160"/>
  <c r="A718" i="142"/>
  <c r="C719" i="142"/>
  <c r="C630" i="150"/>
  <c r="A629" i="150"/>
  <c r="A513" i="148"/>
  <c r="C514" i="148"/>
  <c r="A513" i="144"/>
  <c r="C514" i="144"/>
  <c r="A894" i="162"/>
  <c r="C895" i="162"/>
  <c r="A952" i="150"/>
  <c r="C953" i="150"/>
  <c r="C396" i="129"/>
  <c r="A395" i="129"/>
  <c r="C777" i="154"/>
  <c r="A776" i="154"/>
  <c r="C895" i="152"/>
  <c r="A894" i="152"/>
  <c r="C982" i="129"/>
  <c r="A981" i="129"/>
  <c r="A834" i="158"/>
  <c r="C835" i="158"/>
  <c r="A455" i="158"/>
  <c r="C456" i="158"/>
  <c r="C425" i="142"/>
  <c r="A424" i="142"/>
  <c r="C367" i="152"/>
  <c r="A367" i="152" s="1"/>
  <c r="A366" i="152"/>
  <c r="C514" i="142"/>
  <c r="A513" i="142"/>
  <c r="C777" i="144"/>
  <c r="A776" i="144"/>
  <c r="A571" i="142"/>
  <c r="C572" i="142"/>
  <c r="C835" i="148"/>
  <c r="A834" i="148"/>
  <c r="A894" i="142"/>
  <c r="C895" i="142"/>
  <c r="A689" i="152"/>
  <c r="C690" i="152"/>
  <c r="C661" i="146"/>
  <c r="A660" i="146"/>
  <c r="A894" i="156"/>
  <c r="C895" i="156"/>
  <c r="A690" i="152" l="1"/>
  <c r="C691" i="152"/>
  <c r="A572" i="152"/>
  <c r="C573" i="152"/>
  <c r="C631" i="146"/>
  <c r="A630" i="146"/>
  <c r="C896" i="129"/>
  <c r="A895" i="129"/>
  <c r="A777" i="154"/>
  <c r="C778" i="154"/>
  <c r="C720" i="160"/>
  <c r="A719" i="160"/>
  <c r="C867" i="154"/>
  <c r="A866" i="154"/>
  <c r="C896" i="156"/>
  <c r="A895" i="156"/>
  <c r="A953" i="150"/>
  <c r="C954" i="150"/>
  <c r="C457" i="154"/>
  <c r="A457" i="154" s="1"/>
  <c r="A456" i="154"/>
  <c r="A572" i="144"/>
  <c r="C573" i="144"/>
  <c r="C807" i="154"/>
  <c r="A806" i="154"/>
  <c r="C749" i="158"/>
  <c r="A748" i="158"/>
  <c r="A572" i="148"/>
  <c r="C573" i="148"/>
  <c r="A924" i="148"/>
  <c r="C925" i="148"/>
  <c r="A866" i="162"/>
  <c r="C867" i="162"/>
  <c r="A543" i="144"/>
  <c r="C544" i="144"/>
  <c r="A748" i="156"/>
  <c r="C749" i="156"/>
  <c r="C778" i="148"/>
  <c r="A777" i="148"/>
  <c r="C486" i="154"/>
  <c r="A485" i="154"/>
  <c r="C867" i="129"/>
  <c r="A866" i="129"/>
  <c r="C691" i="129"/>
  <c r="A690" i="129"/>
  <c r="A924" i="142"/>
  <c r="C925" i="142"/>
  <c r="A953" i="158"/>
  <c r="C954" i="158"/>
  <c r="A806" i="129"/>
  <c r="C807" i="129"/>
  <c r="C486" i="142"/>
  <c r="A485" i="142"/>
  <c r="A953" i="144"/>
  <c r="C954" i="144"/>
  <c r="C807" i="144"/>
  <c r="A806" i="144"/>
  <c r="A456" i="129"/>
  <c r="C457" i="129"/>
  <c r="A457" i="129" s="1"/>
  <c r="A425" i="152"/>
  <c r="C426" i="152"/>
  <c r="A924" i="160"/>
  <c r="C925" i="160"/>
  <c r="C983" i="162"/>
  <c r="A982" i="162"/>
  <c r="C867" i="156"/>
  <c r="A866" i="156"/>
  <c r="C720" i="148"/>
  <c r="A719" i="148"/>
  <c r="C515" i="150"/>
  <c r="A514" i="150"/>
  <c r="C662" i="162"/>
  <c r="A661" i="162"/>
  <c r="A982" i="156"/>
  <c r="C983" i="156"/>
  <c r="A514" i="156"/>
  <c r="C515" i="156"/>
  <c r="C486" i="158"/>
  <c r="A485" i="158"/>
  <c r="A396" i="158"/>
  <c r="C397" i="158"/>
  <c r="A397" i="158" s="1"/>
  <c r="A601" i="144"/>
  <c r="C602" i="144"/>
  <c r="C925" i="156"/>
  <c r="A924" i="156"/>
  <c r="A895" i="146"/>
  <c r="C896" i="146"/>
  <c r="C836" i="154"/>
  <c r="A835" i="154"/>
  <c r="A661" i="152"/>
  <c r="C662" i="152"/>
  <c r="C397" i="154"/>
  <c r="A397" i="154" s="1"/>
  <c r="A396" i="154"/>
  <c r="A661" i="146"/>
  <c r="C662" i="146"/>
  <c r="A425" i="142"/>
  <c r="C426" i="142"/>
  <c r="A601" i="150"/>
  <c r="C602" i="150"/>
  <c r="C426" i="150"/>
  <c r="A425" i="150"/>
  <c r="C954" i="152"/>
  <c r="A953" i="152"/>
  <c r="A396" i="148"/>
  <c r="C397" i="148"/>
  <c r="A397" i="148" s="1"/>
  <c r="A630" i="144"/>
  <c r="C631" i="144"/>
  <c r="A601" i="162"/>
  <c r="C602" i="162"/>
  <c r="A719" i="162"/>
  <c r="C720" i="162"/>
  <c r="C631" i="152"/>
  <c r="A630" i="152"/>
  <c r="A425" i="144"/>
  <c r="C426" i="144"/>
  <c r="C631" i="158"/>
  <c r="A630" i="158"/>
  <c r="A835" i="129"/>
  <c r="C836" i="129"/>
  <c r="A806" i="142"/>
  <c r="C807" i="142"/>
  <c r="A982" i="142"/>
  <c r="C983" i="142"/>
  <c r="C749" i="144"/>
  <c r="A748" i="144"/>
  <c r="C515" i="160"/>
  <c r="A514" i="160"/>
  <c r="A661" i="148"/>
  <c r="C662" i="148"/>
  <c r="C602" i="152"/>
  <c r="A601" i="152"/>
  <c r="A982" i="152"/>
  <c r="C983" i="152"/>
  <c r="A630" i="160"/>
  <c r="C631" i="160"/>
  <c r="A601" i="129"/>
  <c r="C602" i="129"/>
  <c r="A543" i="142"/>
  <c r="C544" i="142"/>
  <c r="A748" i="142"/>
  <c r="C749" i="142"/>
  <c r="C397" i="162"/>
  <c r="A397" i="162" s="1"/>
  <c r="A396" i="162"/>
  <c r="C896" i="150"/>
  <c r="A895" i="150"/>
  <c r="A953" i="146"/>
  <c r="C954" i="146"/>
  <c r="C807" i="156"/>
  <c r="A806" i="156"/>
  <c r="A572" i="160"/>
  <c r="C573" i="160"/>
  <c r="C749" i="129"/>
  <c r="A748" i="129"/>
  <c r="C896" i="154"/>
  <c r="A895" i="154"/>
  <c r="C457" i="152"/>
  <c r="A457" i="152" s="1"/>
  <c r="A456" i="152"/>
  <c r="C544" i="162"/>
  <c r="A543" i="162"/>
  <c r="C749" i="162"/>
  <c r="A748" i="162"/>
  <c r="C867" i="150"/>
  <c r="A866" i="150"/>
  <c r="A835" i="142"/>
  <c r="C836" i="142"/>
  <c r="A661" i="129"/>
  <c r="C662" i="129"/>
  <c r="A661" i="142"/>
  <c r="C662" i="142"/>
  <c r="C807" i="158"/>
  <c r="A806" i="158"/>
  <c r="A895" i="162"/>
  <c r="C896" i="162"/>
  <c r="C807" i="162"/>
  <c r="A806" i="162"/>
  <c r="C515" i="154"/>
  <c r="A514" i="154"/>
  <c r="A630" i="156"/>
  <c r="C631" i="156"/>
  <c r="C896" i="142"/>
  <c r="A895" i="142"/>
  <c r="A835" i="158"/>
  <c r="C836" i="158"/>
  <c r="A514" i="148"/>
  <c r="C515" i="148"/>
  <c r="C426" i="154"/>
  <c r="A425" i="154"/>
  <c r="C925" i="144"/>
  <c r="A924" i="144"/>
  <c r="A690" i="146"/>
  <c r="C691" i="146"/>
  <c r="C954" i="148"/>
  <c r="A953" i="148"/>
  <c r="A748" i="152"/>
  <c r="C749" i="152"/>
  <c r="C836" i="144"/>
  <c r="A835" i="144"/>
  <c r="C836" i="162"/>
  <c r="A835" i="162"/>
  <c r="A690" i="148"/>
  <c r="C691" i="148"/>
  <c r="A690" i="144"/>
  <c r="C691" i="144"/>
  <c r="C983" i="148"/>
  <c r="A982" i="148"/>
  <c r="C631" i="142"/>
  <c r="A630" i="142"/>
  <c r="A425" i="129"/>
  <c r="C426" i="129"/>
  <c r="A543" i="154"/>
  <c r="C544" i="154"/>
  <c r="C983" i="158"/>
  <c r="A982" i="158"/>
  <c r="A456" i="158"/>
  <c r="C457" i="158"/>
  <c r="A457" i="158" s="1"/>
  <c r="A601" i="158"/>
  <c r="C602" i="158"/>
  <c r="C631" i="154"/>
  <c r="A630" i="154"/>
  <c r="A425" i="146"/>
  <c r="C426" i="146"/>
  <c r="A514" i="129"/>
  <c r="C515" i="129"/>
  <c r="C457" i="148"/>
  <c r="A457" i="148" s="1"/>
  <c r="A456" i="148"/>
  <c r="A396" i="152"/>
  <c r="C397" i="152"/>
  <c r="A397" i="152" s="1"/>
  <c r="A630" i="162"/>
  <c r="C631" i="162"/>
  <c r="A953" i="129"/>
  <c r="C954" i="129"/>
  <c r="C720" i="152"/>
  <c r="A719" i="152"/>
  <c r="C573" i="156"/>
  <c r="A572" i="156"/>
  <c r="A866" i="152"/>
  <c r="C867" i="152"/>
  <c r="C925" i="152"/>
  <c r="A924" i="152"/>
  <c r="C778" i="160"/>
  <c r="A777" i="160"/>
  <c r="A661" i="150"/>
  <c r="C662" i="150"/>
  <c r="A485" i="146"/>
  <c r="C486" i="146"/>
  <c r="C720" i="158"/>
  <c r="A719" i="158"/>
  <c r="A953" i="160"/>
  <c r="C954" i="160"/>
  <c r="C720" i="154"/>
  <c r="A719" i="154"/>
  <c r="C925" i="154"/>
  <c r="A924" i="154"/>
  <c r="C749" i="150"/>
  <c r="A748" i="150"/>
  <c r="A543" i="150"/>
  <c r="C544" i="150"/>
  <c r="C925" i="129"/>
  <c r="A924" i="129"/>
  <c r="A982" i="160"/>
  <c r="C983" i="160"/>
  <c r="C397" i="156"/>
  <c r="A397" i="156" s="1"/>
  <c r="A396" i="156"/>
  <c r="C397" i="150"/>
  <c r="A397" i="150" s="1"/>
  <c r="A396" i="150"/>
  <c r="C836" i="148"/>
  <c r="A835" i="148"/>
  <c r="C983" i="129"/>
  <c r="A982" i="129"/>
  <c r="A630" i="150"/>
  <c r="C631" i="150"/>
  <c r="C544" i="156"/>
  <c r="A543" i="156"/>
  <c r="A806" i="146"/>
  <c r="C807" i="146"/>
  <c r="A924" i="162"/>
  <c r="C925" i="162"/>
  <c r="C954" i="142"/>
  <c r="A953" i="142"/>
  <c r="A485" i="152"/>
  <c r="C486" i="152"/>
  <c r="A485" i="148"/>
  <c r="C486" i="148"/>
  <c r="C662" i="160"/>
  <c r="A661" i="160"/>
  <c r="A777" i="142"/>
  <c r="C778" i="142"/>
  <c r="A806" i="148"/>
  <c r="C807" i="148"/>
  <c r="C807" i="150"/>
  <c r="A806" i="150"/>
  <c r="C602" i="160"/>
  <c r="A601" i="160"/>
  <c r="A456" i="144"/>
  <c r="C457" i="144"/>
  <c r="A457" i="144" s="1"/>
  <c r="C954" i="154"/>
  <c r="A953" i="154"/>
  <c r="A572" i="150"/>
  <c r="C573" i="150"/>
  <c r="A982" i="154"/>
  <c r="C983" i="154"/>
  <c r="C426" i="158"/>
  <c r="A425" i="158"/>
  <c r="C836" i="160"/>
  <c r="A835" i="160"/>
  <c r="C602" i="156"/>
  <c r="A601" i="156"/>
  <c r="C720" i="142"/>
  <c r="A719" i="142"/>
  <c r="C515" i="152"/>
  <c r="A514" i="152"/>
  <c r="C720" i="156"/>
  <c r="A719" i="156"/>
  <c r="C662" i="158"/>
  <c r="A661" i="158"/>
  <c r="A866" i="146"/>
  <c r="C867" i="146"/>
  <c r="C896" i="158"/>
  <c r="A895" i="158"/>
  <c r="A485" i="162"/>
  <c r="C486" i="162"/>
  <c r="A866" i="160"/>
  <c r="C867" i="160"/>
  <c r="A924" i="158"/>
  <c r="C925" i="158"/>
  <c r="C631" i="129"/>
  <c r="A630" i="129"/>
  <c r="A396" i="142"/>
  <c r="C397" i="142"/>
  <c r="A397" i="142" s="1"/>
  <c r="C778" i="129"/>
  <c r="A777" i="129"/>
  <c r="C573" i="158"/>
  <c r="A572" i="158"/>
  <c r="A485" i="156"/>
  <c r="C486" i="156"/>
  <c r="C691" i="162"/>
  <c r="A690" i="162"/>
  <c r="A748" i="146"/>
  <c r="C749" i="146"/>
  <c r="C896" i="160"/>
  <c r="A895" i="160"/>
  <c r="A425" i="162"/>
  <c r="C426" i="162"/>
  <c r="C836" i="150"/>
  <c r="A835" i="150"/>
  <c r="C778" i="162"/>
  <c r="A777" i="162"/>
  <c r="A690" i="150"/>
  <c r="C691" i="150"/>
  <c r="A924" i="146"/>
  <c r="C925" i="146"/>
  <c r="A953" i="162"/>
  <c r="C954" i="162"/>
  <c r="A953" i="156"/>
  <c r="C954" i="156"/>
  <c r="A835" i="156"/>
  <c r="C836" i="156"/>
  <c r="A572" i="162"/>
  <c r="C573" i="162"/>
  <c r="C544" i="146"/>
  <c r="A543" i="146"/>
  <c r="C662" i="156"/>
  <c r="A661" i="156"/>
  <c r="A514" i="146"/>
  <c r="C515" i="146"/>
  <c r="C662" i="144"/>
  <c r="A661" i="144"/>
  <c r="A719" i="129"/>
  <c r="C720" i="129"/>
  <c r="C515" i="162"/>
  <c r="A514" i="162"/>
  <c r="C457" i="146"/>
  <c r="A457" i="146" s="1"/>
  <c r="A456" i="146"/>
  <c r="A396" i="144"/>
  <c r="C397" i="144"/>
  <c r="A397" i="144" s="1"/>
  <c r="C778" i="146"/>
  <c r="A777" i="146"/>
  <c r="C778" i="158"/>
  <c r="A777" i="158"/>
  <c r="C602" i="146"/>
  <c r="A601" i="146"/>
  <c r="A982" i="146"/>
  <c r="C983" i="146"/>
  <c r="C983" i="144"/>
  <c r="A982" i="144"/>
  <c r="A572" i="142"/>
  <c r="C573" i="142"/>
  <c r="A777" i="152"/>
  <c r="C778" i="152"/>
  <c r="C720" i="146"/>
  <c r="A719" i="146"/>
  <c r="A748" i="148"/>
  <c r="C749" i="148"/>
  <c r="C691" i="158"/>
  <c r="A690" i="158"/>
  <c r="C720" i="144"/>
  <c r="A719" i="144"/>
  <c r="A572" i="146"/>
  <c r="C573" i="146"/>
  <c r="C397" i="146"/>
  <c r="A397" i="146" s="1"/>
  <c r="A396" i="146"/>
  <c r="C602" i="142"/>
  <c r="A601" i="142"/>
  <c r="C720" i="150"/>
  <c r="A719" i="150"/>
  <c r="C836" i="152"/>
  <c r="A835" i="152"/>
  <c r="C486" i="150"/>
  <c r="A485" i="150"/>
  <c r="C544" i="158"/>
  <c r="A543" i="158"/>
  <c r="C515" i="144"/>
  <c r="A514" i="144"/>
  <c r="A425" i="160"/>
  <c r="C426" i="160"/>
  <c r="C573" i="154"/>
  <c r="A572" i="154"/>
  <c r="A543" i="152"/>
  <c r="C544" i="152"/>
  <c r="A630" i="148"/>
  <c r="C631" i="148"/>
  <c r="C867" i="148"/>
  <c r="A866" i="148"/>
  <c r="C544" i="160"/>
  <c r="A543" i="160"/>
  <c r="C457" i="162"/>
  <c r="A457" i="162" s="1"/>
  <c r="A456" i="162"/>
  <c r="C807" i="160"/>
  <c r="A806" i="160"/>
  <c r="C544" i="129"/>
  <c r="A543" i="129"/>
  <c r="A748" i="154"/>
  <c r="C749" i="154"/>
  <c r="A456" i="150"/>
  <c r="C457" i="150"/>
  <c r="A457" i="150" s="1"/>
  <c r="A456" i="142"/>
  <c r="C457" i="142"/>
  <c r="A457" i="142" s="1"/>
  <c r="C778" i="150"/>
  <c r="A777" i="150"/>
  <c r="C807" i="152"/>
  <c r="A806" i="152"/>
  <c r="C515" i="158"/>
  <c r="A514" i="158"/>
  <c r="C691" i="142"/>
  <c r="A690" i="142"/>
  <c r="C983" i="150"/>
  <c r="A982" i="150"/>
  <c r="A895" i="152"/>
  <c r="C896" i="152"/>
  <c r="C691" i="160"/>
  <c r="A690" i="160"/>
  <c r="A748" i="160"/>
  <c r="C749" i="160"/>
  <c r="C778" i="144"/>
  <c r="A777" i="144"/>
  <c r="A456" i="156"/>
  <c r="C457" i="156"/>
  <c r="A457" i="156" s="1"/>
  <c r="C691" i="156"/>
  <c r="A690" i="156"/>
  <c r="A835" i="146"/>
  <c r="C836" i="146"/>
  <c r="A572" i="129"/>
  <c r="C573" i="129"/>
  <c r="C778" i="156"/>
  <c r="A777" i="156"/>
  <c r="A924" i="150"/>
  <c r="C925" i="150"/>
  <c r="C544" i="148"/>
  <c r="A543" i="148"/>
  <c r="A396" i="160"/>
  <c r="C397" i="160"/>
  <c r="A397" i="160" s="1"/>
  <c r="A425" i="156"/>
  <c r="C426" i="156"/>
  <c r="C515" i="142"/>
  <c r="A514" i="142"/>
  <c r="C397" i="129"/>
  <c r="A397" i="129" s="1"/>
  <c r="A396" i="129"/>
  <c r="A601" i="148"/>
  <c r="C602" i="148"/>
  <c r="A866" i="158"/>
  <c r="C867" i="158"/>
  <c r="A866" i="144"/>
  <c r="C867" i="144"/>
  <c r="C486" i="144"/>
  <c r="A485" i="144"/>
  <c r="C486" i="160"/>
  <c r="A485" i="160"/>
  <c r="A895" i="148"/>
  <c r="C896" i="148"/>
  <c r="A425" i="148"/>
  <c r="C426" i="148"/>
  <c r="C457" i="160"/>
  <c r="A457" i="160" s="1"/>
  <c r="A456" i="160"/>
  <c r="A866" i="142"/>
  <c r="C867" i="142"/>
  <c r="C486" i="129"/>
  <c r="A485" i="129"/>
  <c r="A661" i="154"/>
  <c r="C662" i="154"/>
  <c r="A690" i="154"/>
  <c r="C691" i="154"/>
  <c r="A895" i="144"/>
  <c r="C896" i="144"/>
  <c r="A601" i="154"/>
  <c r="C602" i="154"/>
  <c r="A691" i="142" l="1"/>
  <c r="C692" i="142"/>
  <c r="C692" i="156"/>
  <c r="A691" i="156"/>
  <c r="C750" i="160"/>
  <c r="A749" i="160"/>
  <c r="C632" i="148"/>
  <c r="A631" i="148"/>
  <c r="C603" i="142"/>
  <c r="A602" i="142"/>
  <c r="C516" i="162"/>
  <c r="A515" i="162"/>
  <c r="C926" i="129"/>
  <c r="A925" i="129"/>
  <c r="C721" i="129"/>
  <c r="A720" i="129"/>
  <c r="A954" i="162"/>
  <c r="C955" i="162"/>
  <c r="A486" i="162"/>
  <c r="C487" i="162"/>
  <c r="A487" i="162" s="1"/>
  <c r="A807" i="148"/>
  <c r="C808" i="148"/>
  <c r="A544" i="150"/>
  <c r="C545" i="150"/>
  <c r="A426" i="129"/>
  <c r="C427" i="129"/>
  <c r="A427" i="129" s="1"/>
  <c r="A662" i="148"/>
  <c r="C663" i="148"/>
  <c r="C427" i="142"/>
  <c r="A427" i="142" s="1"/>
  <c r="A426" i="142"/>
  <c r="C955" i="158"/>
  <c r="A954" i="158"/>
  <c r="A867" i="162"/>
  <c r="C868" i="162"/>
  <c r="A720" i="146"/>
  <c r="C721" i="146"/>
  <c r="A691" i="154"/>
  <c r="C692" i="154"/>
  <c r="C663" i="154"/>
  <c r="A662" i="154"/>
  <c r="A867" i="144"/>
  <c r="C868" i="144"/>
  <c r="C926" i="150"/>
  <c r="A925" i="150"/>
  <c r="C692" i="160"/>
  <c r="A691" i="160"/>
  <c r="C868" i="158"/>
  <c r="A867" i="158"/>
  <c r="C897" i="152"/>
  <c r="A896" i="152"/>
  <c r="A749" i="154"/>
  <c r="C750" i="154"/>
  <c r="C487" i="129"/>
  <c r="A487" i="129" s="1"/>
  <c r="A486" i="129"/>
  <c r="C779" i="156"/>
  <c r="A778" i="156"/>
  <c r="C574" i="154"/>
  <c r="A573" i="154"/>
  <c r="C984" i="144"/>
  <c r="A983" i="144"/>
  <c r="A691" i="162"/>
  <c r="C692" i="162"/>
  <c r="C837" i="160"/>
  <c r="A836" i="160"/>
  <c r="A544" i="156"/>
  <c r="C545" i="156"/>
  <c r="C779" i="160"/>
  <c r="A778" i="160"/>
  <c r="A954" i="148"/>
  <c r="C955" i="148"/>
  <c r="C516" i="154"/>
  <c r="A515" i="154"/>
  <c r="C750" i="162"/>
  <c r="A749" i="162"/>
  <c r="A896" i="150"/>
  <c r="C897" i="150"/>
  <c r="C632" i="152"/>
  <c r="A631" i="152"/>
  <c r="A983" i="162"/>
  <c r="C984" i="162"/>
  <c r="C897" i="156"/>
  <c r="A896" i="156"/>
  <c r="C574" i="129"/>
  <c r="A573" i="129"/>
  <c r="C427" i="160"/>
  <c r="A427" i="160" s="1"/>
  <c r="A426" i="160"/>
  <c r="C574" i="146"/>
  <c r="A573" i="146"/>
  <c r="A983" i="146"/>
  <c r="C984" i="146"/>
  <c r="A925" i="146"/>
  <c r="C926" i="146"/>
  <c r="C487" i="156"/>
  <c r="A487" i="156" s="1"/>
  <c r="A486" i="156"/>
  <c r="A778" i="142"/>
  <c r="C779" i="142"/>
  <c r="A631" i="150"/>
  <c r="C632" i="150"/>
  <c r="A515" i="129"/>
  <c r="C516" i="129"/>
  <c r="A691" i="146"/>
  <c r="C692" i="146"/>
  <c r="C721" i="162"/>
  <c r="A720" i="162"/>
  <c r="A662" i="146"/>
  <c r="C663" i="146"/>
  <c r="C926" i="160"/>
  <c r="A925" i="160"/>
  <c r="A925" i="142"/>
  <c r="C926" i="142"/>
  <c r="C926" i="148"/>
  <c r="A925" i="148"/>
  <c r="C603" i="148"/>
  <c r="A602" i="148"/>
  <c r="A983" i="150"/>
  <c r="C984" i="150"/>
  <c r="A544" i="129"/>
  <c r="C545" i="129"/>
  <c r="C663" i="144"/>
  <c r="A662" i="144"/>
  <c r="A896" i="158"/>
  <c r="C897" i="158"/>
  <c r="C427" i="158"/>
  <c r="A427" i="158" s="1"/>
  <c r="A426" i="158"/>
  <c r="C750" i="150"/>
  <c r="A749" i="150"/>
  <c r="C926" i="152"/>
  <c r="A925" i="152"/>
  <c r="A631" i="142"/>
  <c r="C632" i="142"/>
  <c r="A807" i="162"/>
  <c r="C808" i="162"/>
  <c r="C545" i="162"/>
  <c r="A544" i="162"/>
  <c r="C516" i="160"/>
  <c r="A515" i="160"/>
  <c r="A486" i="158"/>
  <c r="C487" i="158"/>
  <c r="A487" i="158" s="1"/>
  <c r="C868" i="154"/>
  <c r="A867" i="154"/>
  <c r="A691" i="150"/>
  <c r="C692" i="150"/>
  <c r="A867" i="146"/>
  <c r="C868" i="146"/>
  <c r="A983" i="154"/>
  <c r="C984" i="154"/>
  <c r="C868" i="152"/>
  <c r="A867" i="152"/>
  <c r="C427" i="146"/>
  <c r="A427" i="146" s="1"/>
  <c r="A426" i="146"/>
  <c r="C897" i="162"/>
  <c r="A896" i="162"/>
  <c r="A749" i="142"/>
  <c r="C750" i="142"/>
  <c r="A602" i="162"/>
  <c r="C603" i="162"/>
  <c r="A515" i="156"/>
  <c r="C516" i="156"/>
  <c r="C427" i="152"/>
  <c r="A427" i="152" s="1"/>
  <c r="A426" i="152"/>
  <c r="C574" i="148"/>
  <c r="A573" i="148"/>
  <c r="A662" i="160"/>
  <c r="C663" i="160"/>
  <c r="C984" i="129"/>
  <c r="A983" i="129"/>
  <c r="C926" i="154"/>
  <c r="A925" i="154"/>
  <c r="C984" i="148"/>
  <c r="A983" i="148"/>
  <c r="C926" i="144"/>
  <c r="A925" i="144"/>
  <c r="C750" i="144"/>
  <c r="A749" i="144"/>
  <c r="C692" i="129"/>
  <c r="A691" i="129"/>
  <c r="A720" i="160"/>
  <c r="C721" i="160"/>
  <c r="C868" i="142"/>
  <c r="A867" i="142"/>
  <c r="A426" i="148"/>
  <c r="C427" i="148"/>
  <c r="A427" i="148" s="1"/>
  <c r="A573" i="150"/>
  <c r="C574" i="150"/>
  <c r="C487" i="148"/>
  <c r="A487" i="148" s="1"/>
  <c r="A486" i="148"/>
  <c r="A691" i="144"/>
  <c r="C692" i="144"/>
  <c r="A544" i="142"/>
  <c r="C545" i="142"/>
  <c r="A983" i="142"/>
  <c r="C984" i="142"/>
  <c r="A631" i="144"/>
  <c r="C632" i="144"/>
  <c r="A662" i="152"/>
  <c r="C663" i="152"/>
  <c r="A983" i="156"/>
  <c r="C984" i="156"/>
  <c r="A778" i="154"/>
  <c r="C779" i="154"/>
  <c r="A515" i="146"/>
  <c r="C516" i="146"/>
  <c r="A515" i="142"/>
  <c r="C516" i="142"/>
  <c r="A778" i="162"/>
  <c r="C779" i="162"/>
  <c r="A778" i="129"/>
  <c r="C779" i="129"/>
  <c r="C663" i="158"/>
  <c r="A662" i="158"/>
  <c r="C837" i="148"/>
  <c r="A836" i="148"/>
  <c r="A720" i="154"/>
  <c r="C721" i="154"/>
  <c r="C574" i="156"/>
  <c r="A573" i="156"/>
  <c r="A631" i="154"/>
  <c r="C632" i="154"/>
  <c r="A426" i="154"/>
  <c r="C427" i="154"/>
  <c r="A427" i="154" s="1"/>
  <c r="C808" i="158"/>
  <c r="A807" i="158"/>
  <c r="C897" i="154"/>
  <c r="A896" i="154"/>
  <c r="C868" i="129"/>
  <c r="A867" i="129"/>
  <c r="C750" i="158"/>
  <c r="A749" i="158"/>
  <c r="C808" i="160"/>
  <c r="A807" i="160"/>
  <c r="A515" i="144"/>
  <c r="C516" i="144"/>
  <c r="A720" i="144"/>
  <c r="C721" i="144"/>
  <c r="A662" i="156"/>
  <c r="C663" i="156"/>
  <c r="A486" i="152"/>
  <c r="C487" i="152"/>
  <c r="A487" i="152" s="1"/>
  <c r="C955" i="160"/>
  <c r="A954" i="160"/>
  <c r="C603" i="158"/>
  <c r="A602" i="158"/>
  <c r="C692" i="148"/>
  <c r="A691" i="148"/>
  <c r="C516" i="148"/>
  <c r="A515" i="148"/>
  <c r="C663" i="142"/>
  <c r="A662" i="142"/>
  <c r="C603" i="129"/>
  <c r="A602" i="129"/>
  <c r="A807" i="142"/>
  <c r="C808" i="142"/>
  <c r="C603" i="146"/>
  <c r="A602" i="146"/>
  <c r="A573" i="158"/>
  <c r="C574" i="158"/>
  <c r="A544" i="158"/>
  <c r="C545" i="158"/>
  <c r="C692" i="158"/>
  <c r="A691" i="158"/>
  <c r="A778" i="158"/>
  <c r="C779" i="158"/>
  <c r="A807" i="152"/>
  <c r="C808" i="152"/>
  <c r="A544" i="160"/>
  <c r="C545" i="160"/>
  <c r="C487" i="150"/>
  <c r="A487" i="150" s="1"/>
  <c r="A486" i="150"/>
  <c r="C779" i="146"/>
  <c r="A778" i="146"/>
  <c r="C545" i="146"/>
  <c r="A544" i="146"/>
  <c r="A836" i="150"/>
  <c r="C837" i="150"/>
  <c r="C721" i="156"/>
  <c r="A720" i="156"/>
  <c r="C955" i="154"/>
  <c r="A954" i="154"/>
  <c r="C721" i="152"/>
  <c r="A720" i="152"/>
  <c r="A749" i="129"/>
  <c r="C750" i="129"/>
  <c r="A836" i="154"/>
  <c r="C837" i="154"/>
  <c r="A662" i="162"/>
  <c r="C663" i="162"/>
  <c r="C808" i="144"/>
  <c r="A807" i="144"/>
  <c r="A486" i="154"/>
  <c r="C487" i="154"/>
  <c r="A487" i="154" s="1"/>
  <c r="C808" i="154"/>
  <c r="A807" i="154"/>
  <c r="A896" i="129"/>
  <c r="C897" i="129"/>
  <c r="C837" i="146"/>
  <c r="A836" i="146"/>
  <c r="C603" i="154"/>
  <c r="A602" i="154"/>
  <c r="A896" i="148"/>
  <c r="C897" i="148"/>
  <c r="A426" i="156"/>
  <c r="C427" i="156"/>
  <c r="A427" i="156" s="1"/>
  <c r="C750" i="148"/>
  <c r="A749" i="148"/>
  <c r="C897" i="144"/>
  <c r="A896" i="144"/>
  <c r="A573" i="162"/>
  <c r="C574" i="162"/>
  <c r="A426" i="162"/>
  <c r="C427" i="162"/>
  <c r="A427" i="162" s="1"/>
  <c r="A954" i="129"/>
  <c r="C955" i="129"/>
  <c r="C837" i="158"/>
  <c r="A836" i="158"/>
  <c r="A662" i="129"/>
  <c r="C663" i="129"/>
  <c r="C574" i="160"/>
  <c r="A573" i="160"/>
  <c r="A631" i="160"/>
  <c r="C632" i="160"/>
  <c r="C837" i="129"/>
  <c r="A836" i="129"/>
  <c r="A896" i="146"/>
  <c r="C897" i="146"/>
  <c r="C955" i="144"/>
  <c r="A954" i="144"/>
  <c r="A573" i="144"/>
  <c r="C574" i="144"/>
  <c r="C487" i="160"/>
  <c r="A487" i="160" s="1"/>
  <c r="A486" i="160"/>
  <c r="C632" i="129"/>
  <c r="A631" i="129"/>
  <c r="A515" i="152"/>
  <c r="C516" i="152"/>
  <c r="C955" i="142"/>
  <c r="A954" i="142"/>
  <c r="A720" i="158"/>
  <c r="C721" i="158"/>
  <c r="A836" i="162"/>
  <c r="C837" i="162"/>
  <c r="C955" i="152"/>
  <c r="A954" i="152"/>
  <c r="A515" i="150"/>
  <c r="C516" i="150"/>
  <c r="A778" i="148"/>
  <c r="C779" i="148"/>
  <c r="C632" i="146"/>
  <c r="A631" i="146"/>
  <c r="C516" i="158"/>
  <c r="A515" i="158"/>
  <c r="A867" i="148"/>
  <c r="C868" i="148"/>
  <c r="C837" i="152"/>
  <c r="A836" i="152"/>
  <c r="A778" i="152"/>
  <c r="C779" i="152"/>
  <c r="C837" i="156"/>
  <c r="A836" i="156"/>
  <c r="A925" i="158"/>
  <c r="C926" i="158"/>
  <c r="C926" i="162"/>
  <c r="A925" i="162"/>
  <c r="A983" i="160"/>
  <c r="C984" i="160"/>
  <c r="C487" i="146"/>
  <c r="A487" i="146" s="1"/>
  <c r="A486" i="146"/>
  <c r="A631" i="162"/>
  <c r="C632" i="162"/>
  <c r="A836" i="142"/>
  <c r="C837" i="142"/>
  <c r="A983" i="152"/>
  <c r="C984" i="152"/>
  <c r="C750" i="156"/>
  <c r="A749" i="156"/>
  <c r="C574" i="152"/>
  <c r="A573" i="152"/>
  <c r="A486" i="144"/>
  <c r="C487" i="144"/>
  <c r="A487" i="144" s="1"/>
  <c r="C545" i="148"/>
  <c r="A544" i="148"/>
  <c r="A720" i="150"/>
  <c r="C721" i="150"/>
  <c r="C897" i="160"/>
  <c r="A896" i="160"/>
  <c r="A720" i="142"/>
  <c r="C721" i="142"/>
  <c r="C603" i="160"/>
  <c r="A602" i="160"/>
  <c r="C984" i="158"/>
  <c r="A983" i="158"/>
  <c r="C837" i="144"/>
  <c r="A836" i="144"/>
  <c r="A896" i="142"/>
  <c r="C897" i="142"/>
  <c r="A807" i="156"/>
  <c r="C808" i="156"/>
  <c r="C632" i="158"/>
  <c r="A631" i="158"/>
  <c r="C427" i="150"/>
  <c r="A427" i="150" s="1"/>
  <c r="A426" i="150"/>
  <c r="A925" i="156"/>
  <c r="C926" i="156"/>
  <c r="A720" i="148"/>
  <c r="C721" i="148"/>
  <c r="C487" i="142"/>
  <c r="A487" i="142" s="1"/>
  <c r="A486" i="142"/>
  <c r="A544" i="152"/>
  <c r="C545" i="152"/>
  <c r="A573" i="142"/>
  <c r="C574" i="142"/>
  <c r="A954" i="156"/>
  <c r="C955" i="156"/>
  <c r="C750" i="146"/>
  <c r="A749" i="146"/>
  <c r="A867" i="160"/>
  <c r="C868" i="160"/>
  <c r="C808" i="146"/>
  <c r="A807" i="146"/>
  <c r="C663" i="150"/>
  <c r="A662" i="150"/>
  <c r="C545" i="154"/>
  <c r="A544" i="154"/>
  <c r="A749" i="152"/>
  <c r="C750" i="152"/>
  <c r="A631" i="156"/>
  <c r="C632" i="156"/>
  <c r="C955" i="146"/>
  <c r="A954" i="146"/>
  <c r="A426" i="144"/>
  <c r="C427" i="144"/>
  <c r="A427" i="144" s="1"/>
  <c r="C603" i="150"/>
  <c r="A602" i="150"/>
  <c r="C603" i="144"/>
  <c r="A602" i="144"/>
  <c r="C808" i="129"/>
  <c r="A807" i="129"/>
  <c r="A544" i="144"/>
  <c r="C545" i="144"/>
  <c r="A954" i="150"/>
  <c r="C955" i="150"/>
  <c r="C692" i="152"/>
  <c r="A691" i="152"/>
  <c r="A778" i="144"/>
  <c r="C779" i="144"/>
  <c r="A778" i="150"/>
  <c r="C779" i="150"/>
  <c r="A602" i="156"/>
  <c r="C603" i="156"/>
  <c r="A807" i="150"/>
  <c r="C808" i="150"/>
  <c r="A867" i="150"/>
  <c r="C868" i="150"/>
  <c r="A602" i="152"/>
  <c r="C603" i="152"/>
  <c r="C868" i="156"/>
  <c r="A867" i="156"/>
  <c r="A603" i="160" l="1"/>
  <c r="C604" i="160"/>
  <c r="A808" i="154"/>
  <c r="C809" i="154"/>
  <c r="C633" i="162"/>
  <c r="A632" i="162"/>
  <c r="A868" i="148"/>
  <c r="C869" i="148"/>
  <c r="A632" i="160"/>
  <c r="C633" i="160"/>
  <c r="C575" i="158"/>
  <c r="A574" i="158"/>
  <c r="A779" i="129"/>
  <c r="C780" i="129"/>
  <c r="A984" i="142"/>
  <c r="C985" i="142"/>
  <c r="C869" i="146"/>
  <c r="A868" i="146"/>
  <c r="A779" i="142"/>
  <c r="C780" i="142"/>
  <c r="A984" i="162"/>
  <c r="C985" i="162"/>
  <c r="A897" i="148"/>
  <c r="C898" i="148"/>
  <c r="A868" i="142"/>
  <c r="C869" i="142"/>
  <c r="A603" i="156"/>
  <c r="C604" i="156"/>
  <c r="A868" i="160"/>
  <c r="C869" i="160"/>
  <c r="A603" i="150"/>
  <c r="C604" i="150"/>
  <c r="C898" i="160"/>
  <c r="A897" i="160"/>
  <c r="A955" i="142"/>
  <c r="C956" i="142"/>
  <c r="C751" i="148"/>
  <c r="A750" i="148"/>
  <c r="A808" i="144"/>
  <c r="C809" i="144"/>
  <c r="A545" i="146"/>
  <c r="C546" i="146"/>
  <c r="A955" i="160"/>
  <c r="C956" i="160"/>
  <c r="C898" i="154"/>
  <c r="A897" i="154"/>
  <c r="C693" i="129"/>
  <c r="A692" i="129"/>
  <c r="A926" i="152"/>
  <c r="C927" i="152"/>
  <c r="C927" i="148"/>
  <c r="A926" i="148"/>
  <c r="A837" i="160"/>
  <c r="C838" i="160"/>
  <c r="C869" i="158"/>
  <c r="A868" i="158"/>
  <c r="C956" i="158"/>
  <c r="A955" i="158"/>
  <c r="A721" i="129"/>
  <c r="C722" i="129"/>
  <c r="A663" i="162"/>
  <c r="C664" i="162"/>
  <c r="C780" i="162"/>
  <c r="A779" i="162"/>
  <c r="A545" i="142"/>
  <c r="C546" i="142"/>
  <c r="A516" i="156"/>
  <c r="C517" i="156"/>
  <c r="A517" i="156" s="1"/>
  <c r="A692" i="150"/>
  <c r="C693" i="150"/>
  <c r="A926" i="142"/>
  <c r="C927" i="142"/>
  <c r="A692" i="162"/>
  <c r="C693" i="162"/>
  <c r="C722" i="150"/>
  <c r="A721" i="150"/>
  <c r="C517" i="152"/>
  <c r="A517" i="152" s="1"/>
  <c r="A516" i="152"/>
  <c r="C751" i="146"/>
  <c r="A750" i="146"/>
  <c r="A632" i="158"/>
  <c r="C633" i="158"/>
  <c r="A516" i="158"/>
  <c r="C517" i="158"/>
  <c r="A517" i="158" s="1"/>
  <c r="C575" i="160"/>
  <c r="A574" i="160"/>
  <c r="A779" i="146"/>
  <c r="C780" i="146"/>
  <c r="C604" i="146"/>
  <c r="A603" i="146"/>
  <c r="A808" i="158"/>
  <c r="C809" i="158"/>
  <c r="A750" i="144"/>
  <c r="C751" i="144"/>
  <c r="C751" i="150"/>
  <c r="A750" i="150"/>
  <c r="A632" i="152"/>
  <c r="C633" i="152"/>
  <c r="C693" i="160"/>
  <c r="A692" i="160"/>
  <c r="A926" i="129"/>
  <c r="C927" i="129"/>
  <c r="C838" i="154"/>
  <c r="A837" i="154"/>
  <c r="A808" i="142"/>
  <c r="C809" i="142"/>
  <c r="C664" i="156"/>
  <c r="A663" i="156"/>
  <c r="A516" i="142"/>
  <c r="C517" i="142"/>
  <c r="A517" i="142" s="1"/>
  <c r="C693" i="144"/>
  <c r="A692" i="144"/>
  <c r="C604" i="162"/>
  <c r="A603" i="162"/>
  <c r="A926" i="146"/>
  <c r="C927" i="146"/>
  <c r="A897" i="150"/>
  <c r="C898" i="150"/>
  <c r="A663" i="148"/>
  <c r="C664" i="148"/>
  <c r="C927" i="144"/>
  <c r="A926" i="144"/>
  <c r="C869" i="154"/>
  <c r="A868" i="154"/>
  <c r="C927" i="160"/>
  <c r="A926" i="160"/>
  <c r="A984" i="144"/>
  <c r="C985" i="144"/>
  <c r="C927" i="150"/>
  <c r="A926" i="150"/>
  <c r="A516" i="162"/>
  <c r="C517" i="162"/>
  <c r="A517" i="162" s="1"/>
  <c r="A779" i="150"/>
  <c r="C780" i="150"/>
  <c r="C956" i="156"/>
  <c r="A955" i="156"/>
  <c r="A632" i="146"/>
  <c r="C633" i="146"/>
  <c r="C633" i="129"/>
  <c r="A632" i="129"/>
  <c r="A632" i="156"/>
  <c r="C633" i="156"/>
  <c r="C575" i="142"/>
  <c r="A574" i="142"/>
  <c r="C898" i="142"/>
  <c r="A897" i="142"/>
  <c r="A779" i="148"/>
  <c r="C780" i="148"/>
  <c r="A750" i="129"/>
  <c r="C751" i="129"/>
  <c r="C546" i="160"/>
  <c r="A545" i="160"/>
  <c r="C722" i="144"/>
  <c r="A721" i="144"/>
  <c r="C633" i="154"/>
  <c r="A632" i="154"/>
  <c r="A516" i="146"/>
  <c r="C517" i="146"/>
  <c r="A517" i="146" s="1"/>
  <c r="C751" i="142"/>
  <c r="A750" i="142"/>
  <c r="C898" i="158"/>
  <c r="A897" i="158"/>
  <c r="A663" i="146"/>
  <c r="C664" i="146"/>
  <c r="C985" i="146"/>
  <c r="A984" i="146"/>
  <c r="A868" i="144"/>
  <c r="C869" i="144"/>
  <c r="C985" i="160"/>
  <c r="A984" i="160"/>
  <c r="A955" i="146"/>
  <c r="C956" i="146"/>
  <c r="C693" i="152"/>
  <c r="A692" i="152"/>
  <c r="A926" i="162"/>
  <c r="C927" i="162"/>
  <c r="A837" i="158"/>
  <c r="C838" i="158"/>
  <c r="A603" i="154"/>
  <c r="C604" i="154"/>
  <c r="A603" i="129"/>
  <c r="C604" i="129"/>
  <c r="C985" i="148"/>
  <c r="A984" i="148"/>
  <c r="A750" i="162"/>
  <c r="C751" i="162"/>
  <c r="A574" i="154"/>
  <c r="C575" i="154"/>
  <c r="C604" i="142"/>
  <c r="A603" i="142"/>
  <c r="C664" i="129"/>
  <c r="A663" i="129"/>
  <c r="C956" i="150"/>
  <c r="A955" i="150"/>
  <c r="A750" i="152"/>
  <c r="C751" i="152"/>
  <c r="C546" i="152"/>
  <c r="A545" i="152"/>
  <c r="A926" i="158"/>
  <c r="C927" i="158"/>
  <c r="C517" i="150"/>
  <c r="A517" i="150" s="1"/>
  <c r="A516" i="150"/>
  <c r="C575" i="144"/>
  <c r="A574" i="144"/>
  <c r="C956" i="129"/>
  <c r="A955" i="129"/>
  <c r="A808" i="152"/>
  <c r="C809" i="152"/>
  <c r="C517" i="144"/>
  <c r="A517" i="144" s="1"/>
  <c r="A516" i="144"/>
  <c r="A779" i="154"/>
  <c r="C780" i="154"/>
  <c r="A574" i="150"/>
  <c r="C575" i="150"/>
  <c r="C546" i="150"/>
  <c r="A545" i="150"/>
  <c r="C546" i="148"/>
  <c r="A545" i="148"/>
  <c r="C838" i="144"/>
  <c r="A837" i="144"/>
  <c r="A574" i="152"/>
  <c r="C575" i="152"/>
  <c r="A837" i="146"/>
  <c r="C838" i="146"/>
  <c r="C722" i="152"/>
  <c r="A721" i="152"/>
  <c r="A663" i="142"/>
  <c r="C664" i="142"/>
  <c r="C575" i="156"/>
  <c r="A574" i="156"/>
  <c r="C927" i="154"/>
  <c r="A926" i="154"/>
  <c r="A897" i="162"/>
  <c r="C898" i="162"/>
  <c r="A516" i="160"/>
  <c r="C517" i="160"/>
  <c r="A517" i="160" s="1"/>
  <c r="A663" i="144"/>
  <c r="C664" i="144"/>
  <c r="A721" i="162"/>
  <c r="C722" i="162"/>
  <c r="C575" i="146"/>
  <c r="A574" i="146"/>
  <c r="C517" i="154"/>
  <c r="A517" i="154" s="1"/>
  <c r="A516" i="154"/>
  <c r="C780" i="156"/>
  <c r="A779" i="156"/>
  <c r="C664" i="154"/>
  <c r="A663" i="154"/>
  <c r="A632" i="148"/>
  <c r="C633" i="148"/>
  <c r="A868" i="156"/>
  <c r="C869" i="156"/>
  <c r="C604" i="152"/>
  <c r="A603" i="152"/>
  <c r="C546" i="144"/>
  <c r="A545" i="144"/>
  <c r="A897" i="129"/>
  <c r="C898" i="129"/>
  <c r="C780" i="158"/>
  <c r="A779" i="158"/>
  <c r="A721" i="154"/>
  <c r="C722" i="154"/>
  <c r="A984" i="156"/>
  <c r="C985" i="156"/>
  <c r="C546" i="129"/>
  <c r="A545" i="129"/>
  <c r="C693" i="146"/>
  <c r="A692" i="146"/>
  <c r="A955" i="148"/>
  <c r="C956" i="148"/>
  <c r="C693" i="154"/>
  <c r="A692" i="154"/>
  <c r="C809" i="148"/>
  <c r="A808" i="148"/>
  <c r="C985" i="158"/>
  <c r="A984" i="158"/>
  <c r="A955" i="154"/>
  <c r="C956" i="154"/>
  <c r="A516" i="148"/>
  <c r="C517" i="148"/>
  <c r="A517" i="148" s="1"/>
  <c r="A808" i="160"/>
  <c r="C809" i="160"/>
  <c r="C985" i="129"/>
  <c r="A984" i="129"/>
  <c r="A545" i="162"/>
  <c r="C546" i="162"/>
  <c r="A750" i="160"/>
  <c r="C751" i="160"/>
  <c r="C809" i="156"/>
  <c r="A808" i="156"/>
  <c r="C869" i="150"/>
  <c r="A868" i="150"/>
  <c r="C722" i="148"/>
  <c r="A721" i="148"/>
  <c r="A984" i="152"/>
  <c r="C985" i="152"/>
  <c r="A779" i="152"/>
  <c r="C780" i="152"/>
  <c r="C838" i="162"/>
  <c r="A837" i="162"/>
  <c r="C898" i="146"/>
  <c r="A897" i="146"/>
  <c r="C575" i="162"/>
  <c r="A574" i="162"/>
  <c r="A663" i="152"/>
  <c r="C664" i="152"/>
  <c r="A663" i="160"/>
  <c r="C664" i="160"/>
  <c r="C809" i="162"/>
  <c r="A808" i="162"/>
  <c r="C985" i="150"/>
  <c r="A984" i="150"/>
  <c r="C517" i="129"/>
  <c r="A517" i="129" s="1"/>
  <c r="A516" i="129"/>
  <c r="A750" i="154"/>
  <c r="C751" i="154"/>
  <c r="C722" i="146"/>
  <c r="A721" i="146"/>
  <c r="A692" i="148"/>
  <c r="C693" i="148"/>
  <c r="C751" i="158"/>
  <c r="A750" i="158"/>
  <c r="C838" i="148"/>
  <c r="A837" i="148"/>
  <c r="A574" i="129"/>
  <c r="C575" i="129"/>
  <c r="C780" i="160"/>
  <c r="A779" i="160"/>
  <c r="A692" i="156"/>
  <c r="C693" i="156"/>
  <c r="C780" i="144"/>
  <c r="A779" i="144"/>
  <c r="C546" i="154"/>
  <c r="A545" i="154"/>
  <c r="A750" i="156"/>
  <c r="C751" i="156"/>
  <c r="A808" i="129"/>
  <c r="C809" i="129"/>
  <c r="A663" i="150"/>
  <c r="C664" i="150"/>
  <c r="A808" i="150"/>
  <c r="C809" i="150"/>
  <c r="C927" i="156"/>
  <c r="A926" i="156"/>
  <c r="A721" i="142"/>
  <c r="C722" i="142"/>
  <c r="A837" i="142"/>
  <c r="C838" i="142"/>
  <c r="A721" i="158"/>
  <c r="C722" i="158"/>
  <c r="C838" i="150"/>
  <c r="A837" i="150"/>
  <c r="A545" i="158"/>
  <c r="C546" i="158"/>
  <c r="C633" i="144"/>
  <c r="A632" i="144"/>
  <c r="C722" i="160"/>
  <c r="A721" i="160"/>
  <c r="A984" i="154"/>
  <c r="C985" i="154"/>
  <c r="C633" i="142"/>
  <c r="A632" i="142"/>
  <c r="A632" i="150"/>
  <c r="C633" i="150"/>
  <c r="A545" i="156"/>
  <c r="C546" i="156"/>
  <c r="C869" i="162"/>
  <c r="A868" i="162"/>
  <c r="C956" i="162"/>
  <c r="A955" i="162"/>
  <c r="A692" i="142"/>
  <c r="C693" i="142"/>
  <c r="C838" i="156"/>
  <c r="A837" i="156"/>
  <c r="A955" i="152"/>
  <c r="C956" i="152"/>
  <c r="C956" i="144"/>
  <c r="A955" i="144"/>
  <c r="A721" i="156"/>
  <c r="C722" i="156"/>
  <c r="A692" i="158"/>
  <c r="C693" i="158"/>
  <c r="C869" i="152"/>
  <c r="A868" i="152"/>
  <c r="C604" i="144"/>
  <c r="A603" i="144"/>
  <c r="A808" i="146"/>
  <c r="C809" i="146"/>
  <c r="C838" i="152"/>
  <c r="A837" i="152"/>
  <c r="C838" i="129"/>
  <c r="A837" i="129"/>
  <c r="A897" i="144"/>
  <c r="C898" i="144"/>
  <c r="A603" i="158"/>
  <c r="C604" i="158"/>
  <c r="A868" i="129"/>
  <c r="C869" i="129"/>
  <c r="A663" i="158"/>
  <c r="C664" i="158"/>
  <c r="A574" i="148"/>
  <c r="C575" i="148"/>
  <c r="A603" i="148"/>
  <c r="C604" i="148"/>
  <c r="A897" i="156"/>
  <c r="C898" i="156"/>
  <c r="A897" i="152"/>
  <c r="C898" i="152"/>
  <c r="C752" i="160" l="1"/>
  <c r="A751" i="160"/>
  <c r="C723" i="162"/>
  <c r="A722" i="162"/>
  <c r="A838" i="146"/>
  <c r="C839" i="146"/>
  <c r="A809" i="152"/>
  <c r="C810" i="152"/>
  <c r="C928" i="162"/>
  <c r="A927" i="162"/>
  <c r="C986" i="144"/>
  <c r="A985" i="144"/>
  <c r="C605" i="150"/>
  <c r="A604" i="150"/>
  <c r="C986" i="142"/>
  <c r="A985" i="142"/>
  <c r="C752" i="156"/>
  <c r="A751" i="156"/>
  <c r="C839" i="150"/>
  <c r="A838" i="150"/>
  <c r="A693" i="154"/>
  <c r="C694" i="154"/>
  <c r="A546" i="144"/>
  <c r="C547" i="144"/>
  <c r="A547" i="144" s="1"/>
  <c r="A664" i="129"/>
  <c r="C665" i="129"/>
  <c r="C752" i="142"/>
  <c r="A751" i="142"/>
  <c r="C576" i="142"/>
  <c r="A575" i="142"/>
  <c r="A693" i="144"/>
  <c r="C694" i="144"/>
  <c r="A751" i="150"/>
  <c r="C752" i="150"/>
  <c r="A751" i="146"/>
  <c r="C752" i="146"/>
  <c r="C781" i="162"/>
  <c r="A780" i="162"/>
  <c r="C694" i="129"/>
  <c r="A693" i="129"/>
  <c r="A693" i="148"/>
  <c r="C694" i="148"/>
  <c r="A869" i="152"/>
  <c r="C870" i="152"/>
  <c r="C870" i="162"/>
  <c r="A869" i="162"/>
  <c r="A575" i="162"/>
  <c r="C576" i="162"/>
  <c r="A722" i="158"/>
  <c r="C723" i="158"/>
  <c r="C547" i="162"/>
  <c r="A547" i="162" s="1"/>
  <c r="A546" i="162"/>
  <c r="C957" i="148"/>
  <c r="A956" i="148"/>
  <c r="C665" i="144"/>
  <c r="A664" i="144"/>
  <c r="A575" i="152"/>
  <c r="C576" i="152"/>
  <c r="C634" i="156"/>
  <c r="A633" i="156"/>
  <c r="A751" i="144"/>
  <c r="C752" i="144"/>
  <c r="C665" i="162"/>
  <c r="A664" i="162"/>
  <c r="C870" i="160"/>
  <c r="A869" i="160"/>
  <c r="C781" i="129"/>
  <c r="A780" i="129"/>
  <c r="C870" i="129"/>
  <c r="A869" i="129"/>
  <c r="C694" i="158"/>
  <c r="A693" i="158"/>
  <c r="A546" i="156"/>
  <c r="C547" i="156"/>
  <c r="A547" i="156" s="1"/>
  <c r="A546" i="154"/>
  <c r="C547" i="154"/>
  <c r="A547" i="154" s="1"/>
  <c r="A722" i="146"/>
  <c r="C723" i="146"/>
  <c r="A898" i="146"/>
  <c r="C899" i="146"/>
  <c r="A604" i="152"/>
  <c r="C605" i="152"/>
  <c r="C957" i="129"/>
  <c r="A956" i="129"/>
  <c r="A604" i="142"/>
  <c r="C605" i="142"/>
  <c r="A693" i="152"/>
  <c r="C694" i="152"/>
  <c r="C928" i="160"/>
  <c r="A927" i="160"/>
  <c r="A898" i="154"/>
  <c r="C899" i="154"/>
  <c r="C723" i="156"/>
  <c r="A722" i="156"/>
  <c r="C870" i="156"/>
  <c r="A869" i="156"/>
  <c r="A575" i="154"/>
  <c r="C576" i="154"/>
  <c r="A956" i="146"/>
  <c r="C957" i="146"/>
  <c r="C810" i="158"/>
  <c r="A809" i="158"/>
  <c r="C723" i="129"/>
  <c r="A722" i="129"/>
  <c r="A956" i="160"/>
  <c r="C957" i="160"/>
  <c r="C605" i="156"/>
  <c r="A604" i="156"/>
  <c r="C781" i="144"/>
  <c r="A780" i="144"/>
  <c r="A838" i="162"/>
  <c r="C839" i="162"/>
  <c r="A985" i="129"/>
  <c r="C986" i="129"/>
  <c r="A693" i="146"/>
  <c r="C694" i="146"/>
  <c r="A838" i="144"/>
  <c r="C839" i="144"/>
  <c r="A575" i="144"/>
  <c r="C576" i="144"/>
  <c r="A633" i="154"/>
  <c r="C634" i="154"/>
  <c r="A633" i="129"/>
  <c r="C634" i="129"/>
  <c r="C870" i="154"/>
  <c r="A869" i="154"/>
  <c r="A664" i="156"/>
  <c r="C665" i="156"/>
  <c r="C723" i="150"/>
  <c r="A722" i="150"/>
  <c r="A575" i="158"/>
  <c r="C576" i="158"/>
  <c r="C694" i="156"/>
  <c r="A693" i="156"/>
  <c r="A780" i="152"/>
  <c r="C781" i="152"/>
  <c r="A633" i="148"/>
  <c r="C634" i="148"/>
  <c r="A898" i="162"/>
  <c r="C899" i="162"/>
  <c r="C752" i="162"/>
  <c r="A751" i="162"/>
  <c r="A633" i="146"/>
  <c r="C634" i="146"/>
  <c r="A809" i="142"/>
  <c r="C810" i="142"/>
  <c r="A693" i="162"/>
  <c r="C694" i="162"/>
  <c r="C547" i="146"/>
  <c r="A547" i="146" s="1"/>
  <c r="A546" i="146"/>
  <c r="C870" i="142"/>
  <c r="A869" i="142"/>
  <c r="A633" i="160"/>
  <c r="C634" i="160"/>
  <c r="C810" i="160"/>
  <c r="A809" i="160"/>
  <c r="A956" i="144"/>
  <c r="C957" i="144"/>
  <c r="C634" i="142"/>
  <c r="A633" i="142"/>
  <c r="A546" i="129"/>
  <c r="C547" i="129"/>
  <c r="A547" i="129" s="1"/>
  <c r="A546" i="148"/>
  <c r="C547" i="148"/>
  <c r="A547" i="148" s="1"/>
  <c r="C986" i="160"/>
  <c r="A985" i="160"/>
  <c r="C723" i="144"/>
  <c r="A722" i="144"/>
  <c r="C928" i="144"/>
  <c r="A927" i="144"/>
  <c r="C605" i="146"/>
  <c r="A604" i="146"/>
  <c r="C957" i="158"/>
  <c r="A956" i="158"/>
  <c r="C986" i="152"/>
  <c r="A985" i="152"/>
  <c r="A985" i="156"/>
  <c r="C986" i="156"/>
  <c r="A927" i="158"/>
  <c r="C928" i="158"/>
  <c r="A869" i="144"/>
  <c r="C870" i="144"/>
  <c r="C665" i="148"/>
  <c r="A664" i="148"/>
  <c r="A780" i="146"/>
  <c r="C781" i="146"/>
  <c r="A927" i="142"/>
  <c r="C928" i="142"/>
  <c r="A809" i="144"/>
  <c r="C810" i="144"/>
  <c r="A898" i="148"/>
  <c r="C899" i="148"/>
  <c r="C870" i="148"/>
  <c r="A869" i="148"/>
  <c r="C665" i="154"/>
  <c r="A664" i="154"/>
  <c r="A927" i="154"/>
  <c r="C928" i="154"/>
  <c r="A546" i="150"/>
  <c r="C547" i="150"/>
  <c r="A547" i="150" s="1"/>
  <c r="C986" i="148"/>
  <c r="A985" i="148"/>
  <c r="A546" i="160"/>
  <c r="C547" i="160"/>
  <c r="A547" i="160" s="1"/>
  <c r="A956" i="156"/>
  <c r="C957" i="156"/>
  <c r="C839" i="154"/>
  <c r="A838" i="154"/>
  <c r="A869" i="158"/>
  <c r="C870" i="158"/>
  <c r="C957" i="152"/>
  <c r="A956" i="152"/>
  <c r="A927" i="156"/>
  <c r="C928" i="156"/>
  <c r="A780" i="160"/>
  <c r="C781" i="160"/>
  <c r="A809" i="150"/>
  <c r="C810" i="150"/>
  <c r="C576" i="129"/>
  <c r="A575" i="129"/>
  <c r="A956" i="154"/>
  <c r="C957" i="154"/>
  <c r="C723" i="154"/>
  <c r="A722" i="154"/>
  <c r="A575" i="150"/>
  <c r="C576" i="150"/>
  <c r="A604" i="129"/>
  <c r="C605" i="129"/>
  <c r="C752" i="129"/>
  <c r="A751" i="129"/>
  <c r="A780" i="150"/>
  <c r="C781" i="150"/>
  <c r="A898" i="150"/>
  <c r="C899" i="150"/>
  <c r="C928" i="129"/>
  <c r="A927" i="129"/>
  <c r="A693" i="150"/>
  <c r="C694" i="150"/>
  <c r="C839" i="160"/>
  <c r="A838" i="160"/>
  <c r="C986" i="162"/>
  <c r="A985" i="162"/>
  <c r="A985" i="154"/>
  <c r="C986" i="154"/>
  <c r="C839" i="129"/>
  <c r="A838" i="129"/>
  <c r="A722" i="148"/>
  <c r="C723" i="148"/>
  <c r="A780" i="156"/>
  <c r="C781" i="156"/>
  <c r="A546" i="152"/>
  <c r="C547" i="152"/>
  <c r="A547" i="152" s="1"/>
  <c r="A985" i="146"/>
  <c r="C986" i="146"/>
  <c r="A575" i="160"/>
  <c r="C576" i="160"/>
  <c r="A751" i="148"/>
  <c r="C752" i="148"/>
  <c r="C634" i="162"/>
  <c r="A633" i="162"/>
  <c r="A664" i="158"/>
  <c r="C665" i="158"/>
  <c r="A985" i="150"/>
  <c r="C986" i="150"/>
  <c r="C899" i="156"/>
  <c r="A898" i="156"/>
  <c r="C839" i="152"/>
  <c r="A838" i="152"/>
  <c r="A838" i="156"/>
  <c r="C839" i="156"/>
  <c r="C723" i="160"/>
  <c r="A722" i="160"/>
  <c r="C810" i="162"/>
  <c r="A809" i="162"/>
  <c r="C576" i="156"/>
  <c r="A575" i="156"/>
  <c r="C605" i="148"/>
  <c r="A604" i="148"/>
  <c r="A809" i="146"/>
  <c r="C810" i="146"/>
  <c r="C694" i="142"/>
  <c r="A693" i="142"/>
  <c r="A664" i="150"/>
  <c r="C665" i="150"/>
  <c r="C665" i="160"/>
  <c r="A664" i="160"/>
  <c r="C665" i="142"/>
  <c r="A664" i="142"/>
  <c r="A780" i="154"/>
  <c r="C781" i="154"/>
  <c r="C752" i="152"/>
  <c r="A751" i="152"/>
  <c r="A604" i="154"/>
  <c r="C605" i="154"/>
  <c r="C665" i="146"/>
  <c r="A664" i="146"/>
  <c r="C781" i="148"/>
  <c r="A780" i="148"/>
  <c r="A927" i="146"/>
  <c r="C928" i="146"/>
  <c r="C957" i="142"/>
  <c r="A956" i="142"/>
  <c r="C781" i="142"/>
  <c r="A780" i="142"/>
  <c r="C810" i="154"/>
  <c r="A809" i="154"/>
  <c r="A633" i="144"/>
  <c r="C634" i="144"/>
  <c r="A838" i="148"/>
  <c r="C839" i="148"/>
  <c r="A780" i="158"/>
  <c r="C781" i="158"/>
  <c r="C694" i="160"/>
  <c r="A693" i="160"/>
  <c r="C928" i="148"/>
  <c r="A927" i="148"/>
  <c r="A751" i="154"/>
  <c r="C752" i="154"/>
  <c r="C576" i="148"/>
  <c r="A575" i="148"/>
  <c r="C665" i="152"/>
  <c r="A664" i="152"/>
  <c r="A898" i="129"/>
  <c r="C899" i="129"/>
  <c r="A838" i="158"/>
  <c r="C839" i="158"/>
  <c r="C634" i="152"/>
  <c r="A633" i="152"/>
  <c r="C634" i="158"/>
  <c r="A633" i="158"/>
  <c r="A546" i="142"/>
  <c r="C547" i="142"/>
  <c r="A547" i="142" s="1"/>
  <c r="A927" i="152"/>
  <c r="C928" i="152"/>
  <c r="A604" i="160"/>
  <c r="C605" i="160"/>
  <c r="A604" i="158"/>
  <c r="C605" i="158"/>
  <c r="C634" i="150"/>
  <c r="A633" i="150"/>
  <c r="C839" i="142"/>
  <c r="A838" i="142"/>
  <c r="A898" i="144"/>
  <c r="C899" i="144"/>
  <c r="A722" i="142"/>
  <c r="C723" i="142"/>
  <c r="C899" i="152"/>
  <c r="A898" i="152"/>
  <c r="A869" i="150"/>
  <c r="C870" i="150"/>
  <c r="A985" i="158"/>
  <c r="C986" i="158"/>
  <c r="A546" i="158"/>
  <c r="C547" i="158"/>
  <c r="A547" i="158" s="1"/>
  <c r="C810" i="129"/>
  <c r="A809" i="129"/>
  <c r="C605" i="144"/>
  <c r="A604" i="144"/>
  <c r="C957" i="162"/>
  <c r="A956" i="162"/>
  <c r="C752" i="158"/>
  <c r="A751" i="158"/>
  <c r="A809" i="156"/>
  <c r="C810" i="156"/>
  <c r="A809" i="148"/>
  <c r="C810" i="148"/>
  <c r="C576" i="146"/>
  <c r="A575" i="146"/>
  <c r="C723" i="152"/>
  <c r="A722" i="152"/>
  <c r="C957" i="150"/>
  <c r="A956" i="150"/>
  <c r="C899" i="158"/>
  <c r="A898" i="158"/>
  <c r="A898" i="142"/>
  <c r="C899" i="142"/>
  <c r="C928" i="150"/>
  <c r="A927" i="150"/>
  <c r="C605" i="162"/>
  <c r="A604" i="162"/>
  <c r="A898" i="160"/>
  <c r="C899" i="160"/>
  <c r="C870" i="146"/>
  <c r="A869" i="146"/>
  <c r="A576" i="160" l="1"/>
  <c r="C577" i="160"/>
  <c r="A577" i="160" s="1"/>
  <c r="C900" i="148"/>
  <c r="A899" i="148"/>
  <c r="C635" i="146"/>
  <c r="A634" i="146"/>
  <c r="C666" i="156"/>
  <c r="A665" i="156"/>
  <c r="C840" i="162"/>
  <c r="A839" i="162"/>
  <c r="C900" i="146"/>
  <c r="A899" i="146"/>
  <c r="A576" i="162"/>
  <c r="C577" i="162"/>
  <c r="A577" i="162" s="1"/>
  <c r="A694" i="144"/>
  <c r="C695" i="144"/>
  <c r="A576" i="146"/>
  <c r="C577" i="146"/>
  <c r="A577" i="146" s="1"/>
  <c r="A576" i="148"/>
  <c r="C577" i="148"/>
  <c r="A577" i="148" s="1"/>
  <c r="A781" i="142"/>
  <c r="C782" i="142"/>
  <c r="C666" i="142"/>
  <c r="A665" i="142"/>
  <c r="A723" i="160"/>
  <c r="C724" i="160"/>
  <c r="A839" i="160"/>
  <c r="C840" i="160"/>
  <c r="C724" i="154"/>
  <c r="A723" i="154"/>
  <c r="C840" i="154"/>
  <c r="A839" i="154"/>
  <c r="A986" i="152"/>
  <c r="C987" i="152"/>
  <c r="A634" i="142"/>
  <c r="C635" i="142"/>
  <c r="C871" i="156"/>
  <c r="A870" i="156"/>
  <c r="A665" i="162"/>
  <c r="C666" i="162"/>
  <c r="A986" i="142"/>
  <c r="C987" i="142"/>
  <c r="A899" i="160"/>
  <c r="C900" i="160"/>
  <c r="A810" i="148"/>
  <c r="C811" i="148"/>
  <c r="A870" i="150"/>
  <c r="C871" i="150"/>
  <c r="A928" i="152"/>
  <c r="C929" i="152"/>
  <c r="A752" i="154"/>
  <c r="C753" i="154"/>
  <c r="C840" i="156"/>
  <c r="A839" i="156"/>
  <c r="A986" i="146"/>
  <c r="C987" i="146"/>
  <c r="C695" i="150"/>
  <c r="A694" i="150"/>
  <c r="C958" i="154"/>
  <c r="A957" i="154"/>
  <c r="C958" i="156"/>
  <c r="A957" i="156"/>
  <c r="C811" i="144"/>
  <c r="A810" i="144"/>
  <c r="C958" i="144"/>
  <c r="A957" i="144"/>
  <c r="A723" i="146"/>
  <c r="C724" i="146"/>
  <c r="C753" i="144"/>
  <c r="A752" i="144"/>
  <c r="C958" i="142"/>
  <c r="A957" i="142"/>
  <c r="C666" i="160"/>
  <c r="A665" i="160"/>
  <c r="C958" i="158"/>
  <c r="A957" i="158"/>
  <c r="C753" i="162"/>
  <c r="A752" i="162"/>
  <c r="C871" i="154"/>
  <c r="A870" i="154"/>
  <c r="A781" i="144"/>
  <c r="C782" i="144"/>
  <c r="C724" i="156"/>
  <c r="A723" i="156"/>
  <c r="C871" i="162"/>
  <c r="A870" i="162"/>
  <c r="C577" i="142"/>
  <c r="A577" i="142" s="1"/>
  <c r="A576" i="142"/>
  <c r="A605" i="150"/>
  <c r="C606" i="150"/>
  <c r="A810" i="156"/>
  <c r="C811" i="156"/>
  <c r="A928" i="146"/>
  <c r="C929" i="146"/>
  <c r="A665" i="150"/>
  <c r="C666" i="150"/>
  <c r="A928" i="142"/>
  <c r="C929" i="142"/>
  <c r="A899" i="162"/>
  <c r="C900" i="162"/>
  <c r="A634" i="129"/>
  <c r="C635" i="129"/>
  <c r="A899" i="154"/>
  <c r="C900" i="154"/>
  <c r="C871" i="152"/>
  <c r="A870" i="152"/>
  <c r="A605" i="162"/>
  <c r="C606" i="162"/>
  <c r="A899" i="152"/>
  <c r="C900" i="152"/>
  <c r="C929" i="148"/>
  <c r="A928" i="148"/>
  <c r="A839" i="152"/>
  <c r="C840" i="152"/>
  <c r="C929" i="129"/>
  <c r="A928" i="129"/>
  <c r="C577" i="129"/>
  <c r="A577" i="129" s="1"/>
  <c r="A576" i="129"/>
  <c r="A605" i="146"/>
  <c r="C606" i="146"/>
  <c r="A810" i="160"/>
  <c r="C811" i="160"/>
  <c r="C606" i="156"/>
  <c r="A605" i="156"/>
  <c r="A634" i="156"/>
  <c r="C635" i="156"/>
  <c r="A752" i="142"/>
  <c r="C753" i="142"/>
  <c r="C987" i="144"/>
  <c r="A986" i="144"/>
  <c r="A781" i="156"/>
  <c r="C782" i="156"/>
  <c r="A899" i="150"/>
  <c r="C900" i="150"/>
  <c r="A810" i="150"/>
  <c r="C811" i="150"/>
  <c r="A781" i="146"/>
  <c r="C782" i="146"/>
  <c r="C635" i="160"/>
  <c r="A634" i="160"/>
  <c r="C635" i="148"/>
  <c r="A634" i="148"/>
  <c r="A634" i="154"/>
  <c r="C635" i="154"/>
  <c r="A957" i="160"/>
  <c r="C958" i="160"/>
  <c r="A576" i="152"/>
  <c r="C577" i="152"/>
  <c r="A577" i="152" s="1"/>
  <c r="C695" i="148"/>
  <c r="A694" i="148"/>
  <c r="C666" i="129"/>
  <c r="A665" i="129"/>
  <c r="C635" i="158"/>
  <c r="A634" i="158"/>
  <c r="A694" i="160"/>
  <c r="C695" i="160"/>
  <c r="A694" i="142"/>
  <c r="C695" i="142"/>
  <c r="C987" i="148"/>
  <c r="A986" i="148"/>
  <c r="C929" i="144"/>
  <c r="A928" i="144"/>
  <c r="C929" i="160"/>
  <c r="A928" i="160"/>
  <c r="C929" i="162"/>
  <c r="A928" i="162"/>
  <c r="C871" i="146"/>
  <c r="A870" i="146"/>
  <c r="C782" i="148"/>
  <c r="A781" i="148"/>
  <c r="A899" i="156"/>
  <c r="C900" i="156"/>
  <c r="C900" i="142"/>
  <c r="A899" i="142"/>
  <c r="A899" i="144"/>
  <c r="C900" i="144"/>
  <c r="C782" i="158"/>
  <c r="A781" i="158"/>
  <c r="A810" i="146"/>
  <c r="C811" i="146"/>
  <c r="C987" i="150"/>
  <c r="A986" i="150"/>
  <c r="A723" i="148"/>
  <c r="C724" i="148"/>
  <c r="A781" i="150"/>
  <c r="C782" i="150"/>
  <c r="C782" i="160"/>
  <c r="A781" i="160"/>
  <c r="C782" i="152"/>
  <c r="A781" i="152"/>
  <c r="C577" i="144"/>
  <c r="A577" i="144" s="1"/>
  <c r="A576" i="144"/>
  <c r="C695" i="152"/>
  <c r="A694" i="152"/>
  <c r="C811" i="152"/>
  <c r="A810" i="152"/>
  <c r="A665" i="148"/>
  <c r="C666" i="148"/>
  <c r="A723" i="144"/>
  <c r="C724" i="144"/>
  <c r="C871" i="142"/>
  <c r="A870" i="142"/>
  <c r="A723" i="129"/>
  <c r="C724" i="129"/>
  <c r="C695" i="158"/>
  <c r="A694" i="158"/>
  <c r="C666" i="144"/>
  <c r="A665" i="144"/>
  <c r="A694" i="129"/>
  <c r="C695" i="129"/>
  <c r="A634" i="152"/>
  <c r="C635" i="152"/>
  <c r="C929" i="156"/>
  <c r="A928" i="156"/>
  <c r="A928" i="154"/>
  <c r="C929" i="154"/>
  <c r="C871" i="144"/>
  <c r="A870" i="144"/>
  <c r="A839" i="144"/>
  <c r="C840" i="144"/>
  <c r="A605" i="142"/>
  <c r="C606" i="142"/>
  <c r="C695" i="154"/>
  <c r="A694" i="154"/>
  <c r="A839" i="146"/>
  <c r="C840" i="146"/>
  <c r="A839" i="158"/>
  <c r="C840" i="158"/>
  <c r="A839" i="148"/>
  <c r="C840" i="148"/>
  <c r="A665" i="158"/>
  <c r="C666" i="158"/>
  <c r="C840" i="129"/>
  <c r="A839" i="129"/>
  <c r="A752" i="129"/>
  <c r="C753" i="129"/>
  <c r="A986" i="160"/>
  <c r="C987" i="160"/>
  <c r="C695" i="156"/>
  <c r="A694" i="156"/>
  <c r="A810" i="158"/>
  <c r="C811" i="158"/>
  <c r="C871" i="129"/>
  <c r="A870" i="129"/>
  <c r="A957" i="148"/>
  <c r="C958" i="148"/>
  <c r="C782" i="162"/>
  <c r="A781" i="162"/>
  <c r="A899" i="158"/>
  <c r="C900" i="158"/>
  <c r="A605" i="144"/>
  <c r="C606" i="144"/>
  <c r="C987" i="154"/>
  <c r="A986" i="154"/>
  <c r="C606" i="129"/>
  <c r="A605" i="129"/>
  <c r="A928" i="158"/>
  <c r="C929" i="158"/>
  <c r="C695" i="162"/>
  <c r="A694" i="162"/>
  <c r="C577" i="158"/>
  <c r="A577" i="158" s="1"/>
  <c r="A576" i="158"/>
  <c r="A694" i="146"/>
  <c r="C695" i="146"/>
  <c r="A957" i="146"/>
  <c r="C958" i="146"/>
  <c r="A752" i="146"/>
  <c r="C753" i="146"/>
  <c r="C987" i="158"/>
  <c r="A986" i="158"/>
  <c r="A957" i="162"/>
  <c r="C958" i="162"/>
  <c r="C606" i="154"/>
  <c r="A605" i="154"/>
  <c r="C635" i="144"/>
  <c r="A634" i="144"/>
  <c r="C635" i="150"/>
  <c r="A634" i="150"/>
  <c r="C958" i="152"/>
  <c r="A957" i="152"/>
  <c r="C666" i="154"/>
  <c r="A665" i="154"/>
  <c r="A957" i="129"/>
  <c r="C958" i="129"/>
  <c r="C782" i="129"/>
  <c r="A781" i="129"/>
  <c r="C724" i="162"/>
  <c r="A723" i="162"/>
  <c r="A605" i="160"/>
  <c r="C606" i="160"/>
  <c r="A723" i="142"/>
  <c r="C724" i="142"/>
  <c r="C929" i="150"/>
  <c r="A928" i="150"/>
  <c r="C753" i="158"/>
  <c r="A752" i="158"/>
  <c r="A957" i="150"/>
  <c r="C958" i="150"/>
  <c r="A810" i="129"/>
  <c r="C811" i="129"/>
  <c r="C753" i="152"/>
  <c r="A752" i="152"/>
  <c r="A576" i="156"/>
  <c r="C577" i="156"/>
  <c r="A577" i="156" s="1"/>
  <c r="A634" i="162"/>
  <c r="C635" i="162"/>
  <c r="A839" i="150"/>
  <c r="C840" i="150"/>
  <c r="A605" i="158"/>
  <c r="C606" i="158"/>
  <c r="A781" i="154"/>
  <c r="C782" i="154"/>
  <c r="A752" i="148"/>
  <c r="C753" i="148"/>
  <c r="C577" i="150"/>
  <c r="A577" i="150" s="1"/>
  <c r="A576" i="150"/>
  <c r="A870" i="158"/>
  <c r="C871" i="158"/>
  <c r="A986" i="156"/>
  <c r="C987" i="156"/>
  <c r="A810" i="142"/>
  <c r="C811" i="142"/>
  <c r="A986" i="129"/>
  <c r="C987" i="129"/>
  <c r="C577" i="154"/>
  <c r="A577" i="154" s="1"/>
  <c r="A576" i="154"/>
  <c r="C606" i="152"/>
  <c r="A605" i="152"/>
  <c r="C724" i="158"/>
  <c r="A723" i="158"/>
  <c r="A752" i="150"/>
  <c r="C753" i="150"/>
  <c r="C666" i="146"/>
  <c r="A665" i="146"/>
  <c r="C840" i="142"/>
  <c r="A839" i="142"/>
  <c r="A605" i="148"/>
  <c r="C606" i="148"/>
  <c r="C900" i="129"/>
  <c r="A899" i="129"/>
  <c r="C724" i="152"/>
  <c r="A723" i="152"/>
  <c r="A665" i="152"/>
  <c r="C666" i="152"/>
  <c r="C811" i="154"/>
  <c r="A810" i="154"/>
  <c r="A810" i="162"/>
  <c r="C811" i="162"/>
  <c r="C987" i="162"/>
  <c r="A986" i="162"/>
  <c r="A870" i="148"/>
  <c r="C871" i="148"/>
  <c r="C724" i="150"/>
  <c r="A723" i="150"/>
  <c r="C871" i="160"/>
  <c r="A870" i="160"/>
  <c r="C753" i="156"/>
  <c r="A752" i="156"/>
  <c r="C753" i="160"/>
  <c r="A752" i="160"/>
  <c r="C959" i="162" l="1"/>
  <c r="A958" i="162"/>
  <c r="A900" i="144"/>
  <c r="C901" i="144"/>
  <c r="C636" i="154"/>
  <c r="A635" i="154"/>
  <c r="A753" i="142"/>
  <c r="C754" i="142"/>
  <c r="C667" i="150"/>
  <c r="A667" i="150" s="1"/>
  <c r="A666" i="150"/>
  <c r="C872" i="150"/>
  <c r="A871" i="150"/>
  <c r="C696" i="144"/>
  <c r="A695" i="144"/>
  <c r="C988" i="156"/>
  <c r="A987" i="156"/>
  <c r="A840" i="142"/>
  <c r="C841" i="142"/>
  <c r="C725" i="162"/>
  <c r="A724" i="162"/>
  <c r="C607" i="129"/>
  <c r="A607" i="129" s="1"/>
  <c r="A606" i="129"/>
  <c r="C696" i="156"/>
  <c r="A695" i="156"/>
  <c r="A695" i="154"/>
  <c r="C696" i="154"/>
  <c r="C667" i="144"/>
  <c r="A667" i="144" s="1"/>
  <c r="A666" i="144"/>
  <c r="C988" i="148"/>
  <c r="A987" i="148"/>
  <c r="A929" i="148"/>
  <c r="C930" i="148"/>
  <c r="C872" i="154"/>
  <c r="A871" i="154"/>
  <c r="C812" i="144"/>
  <c r="A811" i="144"/>
  <c r="C841" i="154"/>
  <c r="A840" i="154"/>
  <c r="C607" i="142"/>
  <c r="A607" i="142" s="1"/>
  <c r="A606" i="142"/>
  <c r="A695" i="142"/>
  <c r="C696" i="142"/>
  <c r="C636" i="156"/>
  <c r="A635" i="156"/>
  <c r="A900" i="152"/>
  <c r="C901" i="152"/>
  <c r="C930" i="146"/>
  <c r="A929" i="146"/>
  <c r="C812" i="148"/>
  <c r="A811" i="148"/>
  <c r="A635" i="148"/>
  <c r="C636" i="148"/>
  <c r="A753" i="162"/>
  <c r="C754" i="162"/>
  <c r="A958" i="156"/>
  <c r="C959" i="156"/>
  <c r="A724" i="154"/>
  <c r="C725" i="154"/>
  <c r="A724" i="129"/>
  <c r="C725" i="129"/>
  <c r="A900" i="156"/>
  <c r="C901" i="156"/>
  <c r="A695" i="160"/>
  <c r="C696" i="160"/>
  <c r="C607" i="162"/>
  <c r="A607" i="162" s="1"/>
  <c r="A606" i="162"/>
  <c r="C812" i="156"/>
  <c r="A811" i="156"/>
  <c r="A900" i="160"/>
  <c r="C901" i="160"/>
  <c r="A840" i="160"/>
  <c r="C841" i="160"/>
  <c r="A753" i="146"/>
  <c r="C754" i="146"/>
  <c r="C636" i="160"/>
  <c r="A635" i="160"/>
  <c r="A606" i="156"/>
  <c r="C607" i="156"/>
  <c r="A607" i="156" s="1"/>
  <c r="A958" i="158"/>
  <c r="C959" i="158"/>
  <c r="C959" i="154"/>
  <c r="A958" i="154"/>
  <c r="C901" i="146"/>
  <c r="A900" i="146"/>
  <c r="A987" i="158"/>
  <c r="C988" i="158"/>
  <c r="A753" i="148"/>
  <c r="C754" i="148"/>
  <c r="C959" i="150"/>
  <c r="A958" i="150"/>
  <c r="C959" i="146"/>
  <c r="A958" i="146"/>
  <c r="A900" i="158"/>
  <c r="C901" i="158"/>
  <c r="A782" i="150"/>
  <c r="C783" i="150"/>
  <c r="A782" i="146"/>
  <c r="C783" i="146"/>
  <c r="A811" i="160"/>
  <c r="C812" i="160"/>
  <c r="A606" i="150"/>
  <c r="C607" i="150"/>
  <c r="A607" i="150" s="1"/>
  <c r="C988" i="142"/>
  <c r="A987" i="142"/>
  <c r="C725" i="160"/>
  <c r="A724" i="160"/>
  <c r="C783" i="148"/>
  <c r="A782" i="148"/>
  <c r="A635" i="158"/>
  <c r="C636" i="158"/>
  <c r="C872" i="152"/>
  <c r="A871" i="152"/>
  <c r="C667" i="160"/>
  <c r="A667" i="160" s="1"/>
  <c r="A666" i="160"/>
  <c r="C696" i="150"/>
  <c r="A695" i="150"/>
  <c r="C841" i="162"/>
  <c r="A840" i="162"/>
  <c r="C754" i="152"/>
  <c r="A753" i="152"/>
  <c r="A811" i="129"/>
  <c r="C812" i="129"/>
  <c r="A666" i="154"/>
  <c r="C667" i="154"/>
  <c r="A667" i="154" s="1"/>
  <c r="A871" i="144"/>
  <c r="C872" i="144"/>
  <c r="C696" i="146"/>
  <c r="A695" i="146"/>
  <c r="C667" i="158"/>
  <c r="A667" i="158" s="1"/>
  <c r="A666" i="158"/>
  <c r="A929" i="154"/>
  <c r="C930" i="154"/>
  <c r="A724" i="144"/>
  <c r="C725" i="144"/>
  <c r="C725" i="148"/>
  <c r="A724" i="148"/>
  <c r="A811" i="150"/>
  <c r="C812" i="150"/>
  <c r="A606" i="146"/>
  <c r="C607" i="146"/>
  <c r="A607" i="146" s="1"/>
  <c r="C901" i="154"/>
  <c r="A900" i="154"/>
  <c r="C988" i="146"/>
  <c r="A987" i="146"/>
  <c r="A666" i="162"/>
  <c r="C667" i="162"/>
  <c r="A667" i="162" s="1"/>
  <c r="C988" i="160"/>
  <c r="A987" i="160"/>
  <c r="C783" i="152"/>
  <c r="A782" i="152"/>
  <c r="A606" i="144"/>
  <c r="C607" i="144"/>
  <c r="A607" i="144" s="1"/>
  <c r="C783" i="160"/>
  <c r="A782" i="160"/>
  <c r="C812" i="154"/>
  <c r="A811" i="154"/>
  <c r="C959" i="152"/>
  <c r="A958" i="152"/>
  <c r="A782" i="162"/>
  <c r="C783" i="162"/>
  <c r="C872" i="146"/>
  <c r="A871" i="146"/>
  <c r="A666" i="129"/>
  <c r="C667" i="129"/>
  <c r="A667" i="129" s="1"/>
  <c r="C959" i="142"/>
  <c r="A958" i="142"/>
  <c r="A666" i="142"/>
  <c r="C667" i="142"/>
  <c r="A667" i="142" s="1"/>
  <c r="C667" i="156"/>
  <c r="A667" i="156" s="1"/>
  <c r="A666" i="156"/>
  <c r="A666" i="146"/>
  <c r="C667" i="146"/>
  <c r="A667" i="146" s="1"/>
  <c r="C872" i="142"/>
  <c r="A871" i="142"/>
  <c r="C754" i="160"/>
  <c r="A753" i="160"/>
  <c r="C667" i="148"/>
  <c r="A667" i="148" s="1"/>
  <c r="A666" i="148"/>
  <c r="A900" i="150"/>
  <c r="C901" i="150"/>
  <c r="A635" i="129"/>
  <c r="C636" i="129"/>
  <c r="A782" i="142"/>
  <c r="C783" i="142"/>
  <c r="C872" i="158"/>
  <c r="A871" i="158"/>
  <c r="C607" i="152"/>
  <c r="A607" i="152" s="1"/>
  <c r="A606" i="152"/>
  <c r="C959" i="148"/>
  <c r="A958" i="148"/>
  <c r="A840" i="148"/>
  <c r="C841" i="148"/>
  <c r="C754" i="156"/>
  <c r="A753" i="156"/>
  <c r="C930" i="156"/>
  <c r="A929" i="156"/>
  <c r="C930" i="162"/>
  <c r="A929" i="162"/>
  <c r="C696" i="148"/>
  <c r="A695" i="148"/>
  <c r="A871" i="162"/>
  <c r="C872" i="162"/>
  <c r="A753" i="144"/>
  <c r="C754" i="144"/>
  <c r="C841" i="156"/>
  <c r="A840" i="156"/>
  <c r="C872" i="156"/>
  <c r="A871" i="156"/>
  <c r="A635" i="146"/>
  <c r="C636" i="146"/>
  <c r="C783" i="129"/>
  <c r="A782" i="129"/>
  <c r="A987" i="129"/>
  <c r="C988" i="129"/>
  <c r="C841" i="158"/>
  <c r="A840" i="158"/>
  <c r="A635" i="152"/>
  <c r="C636" i="152"/>
  <c r="A811" i="146"/>
  <c r="C812" i="146"/>
  <c r="A782" i="156"/>
  <c r="C783" i="156"/>
  <c r="C901" i="162"/>
  <c r="A900" i="162"/>
  <c r="C725" i="146"/>
  <c r="A724" i="146"/>
  <c r="A753" i="154"/>
  <c r="C754" i="154"/>
  <c r="A635" i="142"/>
  <c r="C636" i="142"/>
  <c r="C696" i="158"/>
  <c r="A695" i="158"/>
  <c r="A900" i="142"/>
  <c r="C901" i="142"/>
  <c r="A753" i="150"/>
  <c r="C754" i="150"/>
  <c r="A958" i="129"/>
  <c r="C959" i="129"/>
  <c r="C783" i="154"/>
  <c r="A782" i="154"/>
  <c r="C754" i="158"/>
  <c r="A753" i="158"/>
  <c r="C607" i="158"/>
  <c r="A607" i="158" s="1"/>
  <c r="A606" i="158"/>
  <c r="C725" i="142"/>
  <c r="A724" i="142"/>
  <c r="C901" i="129"/>
  <c r="A900" i="129"/>
  <c r="A929" i="160"/>
  <c r="C930" i="160"/>
  <c r="A929" i="129"/>
  <c r="C930" i="129"/>
  <c r="C725" i="156"/>
  <c r="A724" i="156"/>
  <c r="C901" i="148"/>
  <c r="A900" i="148"/>
  <c r="C988" i="162"/>
  <c r="A987" i="162"/>
  <c r="A987" i="154"/>
  <c r="C988" i="154"/>
  <c r="C754" i="129"/>
  <c r="A753" i="129"/>
  <c r="C841" i="144"/>
  <c r="A840" i="144"/>
  <c r="C725" i="158"/>
  <c r="A724" i="158"/>
  <c r="A840" i="129"/>
  <c r="C841" i="129"/>
  <c r="C667" i="152"/>
  <c r="A667" i="152" s="1"/>
  <c r="A666" i="152"/>
  <c r="A724" i="152"/>
  <c r="C725" i="152"/>
  <c r="A929" i="150"/>
  <c r="C930" i="150"/>
  <c r="C636" i="150"/>
  <c r="A635" i="150"/>
  <c r="C988" i="150"/>
  <c r="A987" i="150"/>
  <c r="A840" i="150"/>
  <c r="C841" i="150"/>
  <c r="C872" i="160"/>
  <c r="A871" i="160"/>
  <c r="A635" i="144"/>
  <c r="C636" i="144"/>
  <c r="A695" i="162"/>
  <c r="C696" i="162"/>
  <c r="A871" i="129"/>
  <c r="C872" i="129"/>
  <c r="A811" i="152"/>
  <c r="C812" i="152"/>
  <c r="A606" i="148"/>
  <c r="C607" i="148"/>
  <c r="A607" i="148" s="1"/>
  <c r="A811" i="142"/>
  <c r="C812" i="142"/>
  <c r="C636" i="162"/>
  <c r="A635" i="162"/>
  <c r="C607" i="160"/>
  <c r="A607" i="160" s="1"/>
  <c r="A606" i="160"/>
  <c r="C930" i="158"/>
  <c r="A929" i="158"/>
  <c r="C812" i="158"/>
  <c r="A811" i="158"/>
  <c r="C841" i="146"/>
  <c r="A840" i="146"/>
  <c r="A695" i="129"/>
  <c r="C696" i="129"/>
  <c r="A958" i="160"/>
  <c r="C959" i="160"/>
  <c r="C841" i="152"/>
  <c r="A840" i="152"/>
  <c r="C930" i="142"/>
  <c r="A929" i="142"/>
  <c r="C783" i="144"/>
  <c r="A782" i="144"/>
  <c r="C930" i="152"/>
  <c r="A929" i="152"/>
  <c r="A987" i="152"/>
  <c r="C988" i="152"/>
  <c r="C872" i="148"/>
  <c r="A871" i="148"/>
  <c r="C812" i="162"/>
  <c r="A811" i="162"/>
  <c r="C725" i="150"/>
  <c r="A724" i="150"/>
  <c r="A606" i="154"/>
  <c r="C607" i="154"/>
  <c r="A607" i="154" s="1"/>
  <c r="C696" i="152"/>
  <c r="A695" i="152"/>
  <c r="A782" i="158"/>
  <c r="C783" i="158"/>
  <c r="C930" i="144"/>
  <c r="A929" i="144"/>
  <c r="C988" i="144"/>
  <c r="A987" i="144"/>
  <c r="A958" i="144"/>
  <c r="C959" i="144"/>
  <c r="C842" i="148" l="1"/>
  <c r="A841" i="148"/>
  <c r="A783" i="162"/>
  <c r="C784" i="162"/>
  <c r="C784" i="150"/>
  <c r="A783" i="150"/>
  <c r="A959" i="158"/>
  <c r="C960" i="158"/>
  <c r="C697" i="160"/>
  <c r="A697" i="160" s="1"/>
  <c r="A696" i="160"/>
  <c r="C931" i="148"/>
  <c r="A930" i="148"/>
  <c r="C960" i="144"/>
  <c r="A959" i="144"/>
  <c r="A901" i="148"/>
  <c r="C902" i="148"/>
  <c r="A783" i="154"/>
  <c r="C784" i="154"/>
  <c r="A901" i="162"/>
  <c r="C902" i="162"/>
  <c r="A872" i="156"/>
  <c r="C873" i="156"/>
  <c r="A754" i="160"/>
  <c r="C755" i="160"/>
  <c r="C989" i="146"/>
  <c r="A988" i="146"/>
  <c r="A696" i="146"/>
  <c r="C697" i="146"/>
  <c r="A697" i="146" s="1"/>
  <c r="A872" i="152"/>
  <c r="C873" i="152"/>
  <c r="A930" i="146"/>
  <c r="C931" i="146"/>
  <c r="C989" i="156"/>
  <c r="A988" i="156"/>
  <c r="A872" i="148"/>
  <c r="C873" i="148"/>
  <c r="C989" i="152"/>
  <c r="A988" i="152"/>
  <c r="A696" i="162"/>
  <c r="C697" i="162"/>
  <c r="A697" i="162" s="1"/>
  <c r="A959" i="129"/>
  <c r="C960" i="129"/>
  <c r="C784" i="156"/>
  <c r="A783" i="156"/>
  <c r="A872" i="144"/>
  <c r="C873" i="144"/>
  <c r="C637" i="158"/>
  <c r="A637" i="158" s="1"/>
  <c r="A636" i="158"/>
  <c r="A901" i="158"/>
  <c r="C902" i="158"/>
  <c r="C902" i="156"/>
  <c r="A901" i="156"/>
  <c r="A901" i="152"/>
  <c r="C902" i="152"/>
  <c r="C842" i="146"/>
  <c r="A841" i="146"/>
  <c r="A988" i="144"/>
  <c r="C989" i="144"/>
  <c r="A812" i="158"/>
  <c r="C813" i="158"/>
  <c r="C726" i="156"/>
  <c r="A725" i="156"/>
  <c r="C842" i="156"/>
  <c r="A841" i="156"/>
  <c r="A959" i="148"/>
  <c r="C960" i="148"/>
  <c r="A872" i="142"/>
  <c r="C873" i="142"/>
  <c r="C960" i="152"/>
  <c r="A959" i="152"/>
  <c r="A901" i="154"/>
  <c r="C902" i="154"/>
  <c r="C989" i="148"/>
  <c r="A988" i="148"/>
  <c r="A696" i="144"/>
  <c r="C697" i="144"/>
  <c r="A697" i="144" s="1"/>
  <c r="C755" i="144"/>
  <c r="A754" i="144"/>
  <c r="C726" i="129"/>
  <c r="A725" i="129"/>
  <c r="C813" i="154"/>
  <c r="A812" i="154"/>
  <c r="A783" i="148"/>
  <c r="C784" i="148"/>
  <c r="C960" i="146"/>
  <c r="A959" i="146"/>
  <c r="A636" i="160"/>
  <c r="C637" i="160"/>
  <c r="A637" i="160" s="1"/>
  <c r="C637" i="156"/>
  <c r="A637" i="156" s="1"/>
  <c r="A636" i="156"/>
  <c r="A872" i="150"/>
  <c r="C873" i="150"/>
  <c r="A872" i="129"/>
  <c r="C873" i="129"/>
  <c r="C726" i="152"/>
  <c r="A725" i="152"/>
  <c r="A636" i="144"/>
  <c r="C637" i="144"/>
  <c r="A637" i="144" s="1"/>
  <c r="A930" i="160"/>
  <c r="C931" i="160"/>
  <c r="C902" i="142"/>
  <c r="A901" i="142"/>
  <c r="A636" i="152"/>
  <c r="C637" i="152"/>
  <c r="A637" i="152" s="1"/>
  <c r="C873" i="162"/>
  <c r="A872" i="162"/>
  <c r="A812" i="150"/>
  <c r="C813" i="150"/>
  <c r="C813" i="129"/>
  <c r="A812" i="129"/>
  <c r="C755" i="146"/>
  <c r="A754" i="146"/>
  <c r="A725" i="154"/>
  <c r="C726" i="154"/>
  <c r="C697" i="142"/>
  <c r="A697" i="142" s="1"/>
  <c r="A696" i="142"/>
  <c r="C697" i="154"/>
  <c r="A697" i="154" s="1"/>
  <c r="A696" i="154"/>
  <c r="C784" i="158"/>
  <c r="A783" i="158"/>
  <c r="C784" i="144"/>
  <c r="A783" i="144"/>
  <c r="A872" i="160"/>
  <c r="C873" i="160"/>
  <c r="A725" i="158"/>
  <c r="C726" i="158"/>
  <c r="A783" i="160"/>
  <c r="C784" i="160"/>
  <c r="A725" i="160"/>
  <c r="C726" i="160"/>
  <c r="A959" i="150"/>
  <c r="C960" i="150"/>
  <c r="C842" i="129"/>
  <c r="A841" i="129"/>
  <c r="A812" i="146"/>
  <c r="C813" i="146"/>
  <c r="C931" i="158"/>
  <c r="A930" i="158"/>
  <c r="C873" i="158"/>
  <c r="A872" i="158"/>
  <c r="A841" i="150"/>
  <c r="C842" i="150"/>
  <c r="A783" i="142"/>
  <c r="C784" i="142"/>
  <c r="A754" i="148"/>
  <c r="C755" i="148"/>
  <c r="A841" i="160"/>
  <c r="C842" i="160"/>
  <c r="A959" i="156"/>
  <c r="C960" i="156"/>
  <c r="C755" i="142"/>
  <c r="A754" i="142"/>
  <c r="C697" i="152"/>
  <c r="A697" i="152" s="1"/>
  <c r="A696" i="152"/>
  <c r="C931" i="142"/>
  <c r="A930" i="142"/>
  <c r="C637" i="162"/>
  <c r="A637" i="162" s="1"/>
  <c r="A636" i="162"/>
  <c r="C842" i="144"/>
  <c r="A841" i="144"/>
  <c r="C902" i="129"/>
  <c r="A901" i="129"/>
  <c r="A696" i="158"/>
  <c r="C697" i="158"/>
  <c r="A697" i="158" s="1"/>
  <c r="A841" i="158"/>
  <c r="C842" i="158"/>
  <c r="A696" i="148"/>
  <c r="C697" i="148"/>
  <c r="A697" i="148" s="1"/>
  <c r="A725" i="148"/>
  <c r="C726" i="148"/>
  <c r="A754" i="152"/>
  <c r="C755" i="152"/>
  <c r="C989" i="142"/>
  <c r="A988" i="142"/>
  <c r="A696" i="156"/>
  <c r="C697" i="156"/>
  <c r="A697" i="156" s="1"/>
  <c r="C637" i="142"/>
  <c r="A637" i="142" s="1"/>
  <c r="A636" i="142"/>
  <c r="A988" i="129"/>
  <c r="C989" i="129"/>
  <c r="A636" i="129"/>
  <c r="C637" i="129"/>
  <c r="A637" i="129" s="1"/>
  <c r="A725" i="144"/>
  <c r="C726" i="144"/>
  <c r="C989" i="158"/>
  <c r="A988" i="158"/>
  <c r="A901" i="160"/>
  <c r="C902" i="160"/>
  <c r="C755" i="162"/>
  <c r="A754" i="162"/>
  <c r="A754" i="150"/>
  <c r="C755" i="150"/>
  <c r="C989" i="150"/>
  <c r="A988" i="150"/>
  <c r="A959" i="142"/>
  <c r="C960" i="142"/>
  <c r="C784" i="152"/>
  <c r="A783" i="152"/>
  <c r="C842" i="162"/>
  <c r="A841" i="162"/>
  <c r="A841" i="154"/>
  <c r="C842" i="154"/>
  <c r="A636" i="154"/>
  <c r="C637" i="154"/>
  <c r="A637" i="154" s="1"/>
  <c r="A930" i="129"/>
  <c r="C931" i="129"/>
  <c r="C960" i="160"/>
  <c r="A959" i="160"/>
  <c r="A930" i="154"/>
  <c r="C931" i="154"/>
  <c r="A812" i="160"/>
  <c r="C813" i="160"/>
  <c r="A636" i="148"/>
  <c r="C637" i="148"/>
  <c r="A637" i="148" s="1"/>
  <c r="A901" i="144"/>
  <c r="C902" i="144"/>
  <c r="C813" i="142"/>
  <c r="A812" i="142"/>
  <c r="A841" i="152"/>
  <c r="C842" i="152"/>
  <c r="A988" i="154"/>
  <c r="C989" i="154"/>
  <c r="A725" i="150"/>
  <c r="C726" i="150"/>
  <c r="C637" i="150"/>
  <c r="A637" i="150" s="1"/>
  <c r="A636" i="150"/>
  <c r="C784" i="129"/>
  <c r="A783" i="129"/>
  <c r="C931" i="156"/>
  <c r="A930" i="156"/>
  <c r="A988" i="160"/>
  <c r="C989" i="160"/>
  <c r="A696" i="150"/>
  <c r="C697" i="150"/>
  <c r="A697" i="150" s="1"/>
  <c r="A901" i="146"/>
  <c r="C902" i="146"/>
  <c r="A812" i="156"/>
  <c r="C813" i="156"/>
  <c r="A812" i="144"/>
  <c r="C813" i="144"/>
  <c r="C726" i="162"/>
  <c r="A725" i="162"/>
  <c r="C931" i="144"/>
  <c r="A930" i="144"/>
  <c r="C931" i="152"/>
  <c r="A930" i="152"/>
  <c r="C755" i="129"/>
  <c r="A754" i="129"/>
  <c r="C726" i="142"/>
  <c r="A725" i="142"/>
  <c r="A696" i="129"/>
  <c r="C697" i="129"/>
  <c r="A697" i="129" s="1"/>
  <c r="C813" i="152"/>
  <c r="A812" i="152"/>
  <c r="C931" i="150"/>
  <c r="A930" i="150"/>
  <c r="A636" i="146"/>
  <c r="C637" i="146"/>
  <c r="A637" i="146" s="1"/>
  <c r="A783" i="146"/>
  <c r="C784" i="146"/>
  <c r="A841" i="142"/>
  <c r="C842" i="142"/>
  <c r="C931" i="162"/>
  <c r="A930" i="162"/>
  <c r="A754" i="154"/>
  <c r="C755" i="154"/>
  <c r="A901" i="150"/>
  <c r="C902" i="150"/>
  <c r="A812" i="162"/>
  <c r="C813" i="162"/>
  <c r="C989" i="162"/>
  <c r="A988" i="162"/>
  <c r="C755" i="158"/>
  <c r="A754" i="158"/>
  <c r="C726" i="146"/>
  <c r="A725" i="146"/>
  <c r="C755" i="156"/>
  <c r="A754" i="156"/>
  <c r="A872" i="146"/>
  <c r="C873" i="146"/>
  <c r="A959" i="154"/>
  <c r="C960" i="154"/>
  <c r="A812" i="148"/>
  <c r="C813" i="148"/>
  <c r="A872" i="154"/>
  <c r="C873" i="154"/>
  <c r="A959" i="162"/>
  <c r="C960" i="162"/>
  <c r="A755" i="129" l="1"/>
  <c r="C756" i="129"/>
  <c r="C727" i="150"/>
  <c r="A727" i="150" s="1"/>
  <c r="A726" i="150"/>
  <c r="C756" i="150"/>
  <c r="A755" i="150"/>
  <c r="C785" i="142"/>
  <c r="A784" i="142"/>
  <c r="C785" i="160"/>
  <c r="A784" i="160"/>
  <c r="A931" i="146"/>
  <c r="C932" i="146"/>
  <c r="A902" i="148"/>
  <c r="C903" i="148"/>
  <c r="A813" i="144"/>
  <c r="C814" i="144"/>
  <c r="A989" i="162"/>
  <c r="C990" i="162"/>
  <c r="A931" i="150"/>
  <c r="C932" i="150"/>
  <c r="A960" i="160"/>
  <c r="C961" i="160"/>
  <c r="A842" i="144"/>
  <c r="C843" i="144"/>
  <c r="C756" i="146"/>
  <c r="A755" i="146"/>
  <c r="C727" i="152"/>
  <c r="A727" i="152" s="1"/>
  <c r="A726" i="152"/>
  <c r="C727" i="129"/>
  <c r="A727" i="129" s="1"/>
  <c r="A726" i="129"/>
  <c r="C843" i="156"/>
  <c r="A842" i="156"/>
  <c r="A960" i="156"/>
  <c r="C961" i="156"/>
  <c r="C961" i="162"/>
  <c r="A960" i="162"/>
  <c r="A873" i="154"/>
  <c r="C874" i="154"/>
  <c r="A813" i="162"/>
  <c r="C814" i="162"/>
  <c r="C814" i="156"/>
  <c r="A813" i="156"/>
  <c r="A989" i="154"/>
  <c r="C990" i="154"/>
  <c r="A931" i="129"/>
  <c r="C932" i="129"/>
  <c r="C843" i="150"/>
  <c r="A842" i="150"/>
  <c r="C727" i="158"/>
  <c r="A727" i="158" s="1"/>
  <c r="A726" i="158"/>
  <c r="C874" i="129"/>
  <c r="A873" i="129"/>
  <c r="C874" i="144"/>
  <c r="A873" i="144"/>
  <c r="A873" i="152"/>
  <c r="C874" i="152"/>
  <c r="A902" i="150"/>
  <c r="C903" i="150"/>
  <c r="A755" i="154"/>
  <c r="C756" i="154"/>
  <c r="C814" i="152"/>
  <c r="A813" i="152"/>
  <c r="A755" i="162"/>
  <c r="C756" i="162"/>
  <c r="C990" i="142"/>
  <c r="A989" i="142"/>
  <c r="C814" i="129"/>
  <c r="A813" i="129"/>
  <c r="C756" i="144"/>
  <c r="A755" i="144"/>
  <c r="C727" i="156"/>
  <c r="A727" i="156" s="1"/>
  <c r="A726" i="156"/>
  <c r="A960" i="144"/>
  <c r="C961" i="144"/>
  <c r="A873" i="160"/>
  <c r="C874" i="160"/>
  <c r="A813" i="150"/>
  <c r="C814" i="150"/>
  <c r="A873" i="150"/>
  <c r="C874" i="150"/>
  <c r="C814" i="158"/>
  <c r="A813" i="158"/>
  <c r="A931" i="142"/>
  <c r="C932" i="142"/>
  <c r="A873" i="158"/>
  <c r="C874" i="158"/>
  <c r="A784" i="156"/>
  <c r="C785" i="156"/>
  <c r="C932" i="148"/>
  <c r="A931" i="148"/>
  <c r="C990" i="144"/>
  <c r="A989" i="144"/>
  <c r="C961" i="129"/>
  <c r="A960" i="129"/>
  <c r="A842" i="154"/>
  <c r="C843" i="154"/>
  <c r="C727" i="142"/>
  <c r="A727" i="142" s="1"/>
  <c r="A726" i="142"/>
  <c r="C814" i="142"/>
  <c r="A813" i="142"/>
  <c r="A989" i="158"/>
  <c r="C990" i="158"/>
  <c r="C932" i="158"/>
  <c r="A931" i="158"/>
  <c r="C785" i="144"/>
  <c r="A784" i="144"/>
  <c r="A873" i="162"/>
  <c r="C874" i="162"/>
  <c r="A989" i="148"/>
  <c r="C990" i="148"/>
  <c r="C990" i="146"/>
  <c r="A989" i="146"/>
  <c r="A813" i="148"/>
  <c r="C814" i="148"/>
  <c r="C961" i="154"/>
  <c r="A960" i="154"/>
  <c r="A726" i="148"/>
  <c r="C727" i="148"/>
  <c r="A727" i="148" s="1"/>
  <c r="A873" i="146"/>
  <c r="C874" i="146"/>
  <c r="A989" i="160"/>
  <c r="C990" i="160"/>
  <c r="C903" i="144"/>
  <c r="A902" i="144"/>
  <c r="A726" i="144"/>
  <c r="C727" i="144"/>
  <c r="A727" i="144" s="1"/>
  <c r="A813" i="146"/>
  <c r="C814" i="146"/>
  <c r="C903" i="154"/>
  <c r="A902" i="154"/>
  <c r="A755" i="160"/>
  <c r="C756" i="160"/>
  <c r="A960" i="158"/>
  <c r="C961" i="158"/>
  <c r="C903" i="160"/>
  <c r="A902" i="160"/>
  <c r="A755" i="152"/>
  <c r="C756" i="152"/>
  <c r="C932" i="162"/>
  <c r="A931" i="162"/>
  <c r="A755" i="142"/>
  <c r="C756" i="142"/>
  <c r="C785" i="158"/>
  <c r="A784" i="158"/>
  <c r="C843" i="146"/>
  <c r="A842" i="146"/>
  <c r="A902" i="146"/>
  <c r="C903" i="146"/>
  <c r="A842" i="162"/>
  <c r="C843" i="162"/>
  <c r="A902" i="152"/>
  <c r="C903" i="152"/>
  <c r="A873" i="156"/>
  <c r="C874" i="156"/>
  <c r="A842" i="129"/>
  <c r="C843" i="129"/>
  <c r="C903" i="142"/>
  <c r="A902" i="142"/>
  <c r="C961" i="146"/>
  <c r="A960" i="146"/>
  <c r="A960" i="152"/>
  <c r="C961" i="152"/>
  <c r="C990" i="152"/>
  <c r="A989" i="152"/>
  <c r="A784" i="150"/>
  <c r="C785" i="150"/>
  <c r="C843" i="152"/>
  <c r="A842" i="152"/>
  <c r="A842" i="142"/>
  <c r="C843" i="142"/>
  <c r="A842" i="158"/>
  <c r="C843" i="158"/>
  <c r="C756" i="156"/>
  <c r="A755" i="156"/>
  <c r="C932" i="152"/>
  <c r="A931" i="152"/>
  <c r="A931" i="156"/>
  <c r="C932" i="156"/>
  <c r="C785" i="152"/>
  <c r="A784" i="152"/>
  <c r="C785" i="146"/>
  <c r="A784" i="146"/>
  <c r="A813" i="160"/>
  <c r="C814" i="160"/>
  <c r="C961" i="142"/>
  <c r="A960" i="142"/>
  <c r="A989" i="129"/>
  <c r="C990" i="129"/>
  <c r="A842" i="160"/>
  <c r="C843" i="160"/>
  <c r="A960" i="150"/>
  <c r="C961" i="150"/>
  <c r="A931" i="160"/>
  <c r="C932" i="160"/>
  <c r="C785" i="148"/>
  <c r="A784" i="148"/>
  <c r="A873" i="142"/>
  <c r="C874" i="142"/>
  <c r="A873" i="148"/>
  <c r="C874" i="148"/>
  <c r="A902" i="162"/>
  <c r="C903" i="162"/>
  <c r="A784" i="162"/>
  <c r="C785" i="162"/>
  <c r="C903" i="156"/>
  <c r="A902" i="156"/>
  <c r="A931" i="154"/>
  <c r="C932" i="154"/>
  <c r="A755" i="148"/>
  <c r="C756" i="148"/>
  <c r="C727" i="160"/>
  <c r="A727" i="160" s="1"/>
  <c r="A726" i="160"/>
  <c r="A726" i="154"/>
  <c r="C727" i="154"/>
  <c r="A727" i="154" s="1"/>
  <c r="C961" i="148"/>
  <c r="A960" i="148"/>
  <c r="C903" i="158"/>
  <c r="A902" i="158"/>
  <c r="A784" i="154"/>
  <c r="C785" i="154"/>
  <c r="C727" i="146"/>
  <c r="A727" i="146" s="1"/>
  <c r="A726" i="146"/>
  <c r="C932" i="144"/>
  <c r="A931" i="144"/>
  <c r="A784" i="129"/>
  <c r="C785" i="129"/>
  <c r="C756" i="158"/>
  <c r="A755" i="158"/>
  <c r="A726" i="162"/>
  <c r="C727" i="162"/>
  <c r="A727" i="162" s="1"/>
  <c r="C990" i="150"/>
  <c r="A989" i="150"/>
  <c r="C903" i="129"/>
  <c r="A902" i="129"/>
  <c r="C814" i="154"/>
  <c r="A813" i="154"/>
  <c r="C990" i="156"/>
  <c r="A989" i="156"/>
  <c r="C843" i="148"/>
  <c r="A842" i="148"/>
  <c r="C786" i="129" l="1"/>
  <c r="A785" i="129"/>
  <c r="C933" i="160"/>
  <c r="A932" i="160"/>
  <c r="A932" i="154"/>
  <c r="C933" i="154"/>
  <c r="A961" i="150"/>
  <c r="C962" i="150"/>
  <c r="A814" i="146"/>
  <c r="C815" i="146"/>
  <c r="A843" i="154"/>
  <c r="C844" i="154"/>
  <c r="A874" i="150"/>
  <c r="C875" i="150"/>
  <c r="C757" i="162"/>
  <c r="A757" i="162" s="1"/>
  <c r="A756" i="162"/>
  <c r="C815" i="144"/>
  <c r="A814" i="144"/>
  <c r="A843" i="148"/>
  <c r="C844" i="148"/>
  <c r="A932" i="144"/>
  <c r="C933" i="144"/>
  <c r="C933" i="152"/>
  <c r="A932" i="152"/>
  <c r="C962" i="146"/>
  <c r="A961" i="146"/>
  <c r="C786" i="158"/>
  <c r="A785" i="158"/>
  <c r="C991" i="146"/>
  <c r="A990" i="146"/>
  <c r="A843" i="150"/>
  <c r="C844" i="150"/>
  <c r="A843" i="156"/>
  <c r="C844" i="156"/>
  <c r="A843" i="160"/>
  <c r="C844" i="160"/>
  <c r="A756" i="142"/>
  <c r="C757" i="142"/>
  <c r="A757" i="142" s="1"/>
  <c r="C991" i="148"/>
  <c r="A990" i="148"/>
  <c r="A814" i="150"/>
  <c r="C815" i="150"/>
  <c r="A932" i="129"/>
  <c r="C933" i="129"/>
  <c r="C904" i="148"/>
  <c r="A903" i="148"/>
  <c r="C962" i="129"/>
  <c r="A961" i="129"/>
  <c r="C815" i="152"/>
  <c r="A814" i="152"/>
  <c r="A785" i="162"/>
  <c r="C786" i="162"/>
  <c r="A990" i="129"/>
  <c r="C991" i="129"/>
  <c r="C844" i="158"/>
  <c r="A843" i="158"/>
  <c r="C844" i="129"/>
  <c r="A843" i="129"/>
  <c r="A874" i="162"/>
  <c r="C875" i="162"/>
  <c r="A874" i="160"/>
  <c r="C875" i="160"/>
  <c r="C757" i="154"/>
  <c r="A757" i="154" s="1"/>
  <c r="A756" i="154"/>
  <c r="C991" i="154"/>
  <c r="A990" i="154"/>
  <c r="A932" i="146"/>
  <c r="C933" i="146"/>
  <c r="A932" i="162"/>
  <c r="C933" i="162"/>
  <c r="A903" i="144"/>
  <c r="C904" i="144"/>
  <c r="A990" i="144"/>
  <c r="C991" i="144"/>
  <c r="A903" i="162"/>
  <c r="C904" i="162"/>
  <c r="C844" i="142"/>
  <c r="A843" i="142"/>
  <c r="C875" i="156"/>
  <c r="A874" i="156"/>
  <c r="A756" i="152"/>
  <c r="C757" i="152"/>
  <c r="A757" i="152" s="1"/>
  <c r="A990" i="160"/>
  <c r="C991" i="160"/>
  <c r="A961" i="144"/>
  <c r="C962" i="144"/>
  <c r="A903" i="150"/>
  <c r="C904" i="150"/>
  <c r="A785" i="144"/>
  <c r="C786" i="144"/>
  <c r="C933" i="148"/>
  <c r="A932" i="148"/>
  <c r="A814" i="156"/>
  <c r="C815" i="156"/>
  <c r="A756" i="146"/>
  <c r="C757" i="146"/>
  <c r="A757" i="146" s="1"/>
  <c r="A785" i="160"/>
  <c r="C786" i="160"/>
  <c r="A961" i="142"/>
  <c r="C962" i="142"/>
  <c r="A874" i="148"/>
  <c r="C875" i="148"/>
  <c r="A814" i="160"/>
  <c r="C815" i="160"/>
  <c r="C786" i="156"/>
  <c r="A785" i="156"/>
  <c r="A874" i="152"/>
  <c r="C875" i="152"/>
  <c r="A814" i="162"/>
  <c r="C815" i="162"/>
  <c r="A843" i="144"/>
  <c r="C844" i="144"/>
  <c r="A756" i="156"/>
  <c r="C757" i="156"/>
  <c r="A757" i="156" s="1"/>
  <c r="C815" i="154"/>
  <c r="A814" i="154"/>
  <c r="C904" i="129"/>
  <c r="A903" i="129"/>
  <c r="C904" i="158"/>
  <c r="A903" i="158"/>
  <c r="A903" i="152"/>
  <c r="C904" i="152"/>
  <c r="A874" i="146"/>
  <c r="C875" i="146"/>
  <c r="A990" i="150"/>
  <c r="C991" i="150"/>
  <c r="A961" i="148"/>
  <c r="C962" i="148"/>
  <c r="A843" i="152"/>
  <c r="C844" i="152"/>
  <c r="C904" i="160"/>
  <c r="A903" i="160"/>
  <c r="A932" i="158"/>
  <c r="C933" i="158"/>
  <c r="C786" i="142"/>
  <c r="A785" i="142"/>
  <c r="C904" i="142"/>
  <c r="A903" i="142"/>
  <c r="A785" i="154"/>
  <c r="C786" i="154"/>
  <c r="A874" i="142"/>
  <c r="C875" i="142"/>
  <c r="C844" i="162"/>
  <c r="A843" i="162"/>
  <c r="C991" i="158"/>
  <c r="A990" i="158"/>
  <c r="A874" i="158"/>
  <c r="C875" i="158"/>
  <c r="A874" i="154"/>
  <c r="C875" i="154"/>
  <c r="C962" i="160"/>
  <c r="A961" i="160"/>
  <c r="C786" i="150"/>
  <c r="A785" i="150"/>
  <c r="A961" i="158"/>
  <c r="C962" i="158"/>
  <c r="A785" i="146"/>
  <c r="C786" i="146"/>
  <c r="A756" i="144"/>
  <c r="C757" i="144"/>
  <c r="A757" i="144" s="1"/>
  <c r="C875" i="144"/>
  <c r="A874" i="144"/>
  <c r="A756" i="150"/>
  <c r="C757" i="150"/>
  <c r="A757" i="150" s="1"/>
  <c r="C991" i="156"/>
  <c r="A990" i="156"/>
  <c r="A756" i="160"/>
  <c r="C757" i="160"/>
  <c r="A757" i="160" s="1"/>
  <c r="C933" i="142"/>
  <c r="A932" i="142"/>
  <c r="C933" i="150"/>
  <c r="A932" i="150"/>
  <c r="A903" i="146"/>
  <c r="C904" i="146"/>
  <c r="A756" i="158"/>
  <c r="C757" i="158"/>
  <c r="A757" i="158" s="1"/>
  <c r="C786" i="148"/>
  <c r="A785" i="148"/>
  <c r="C786" i="152"/>
  <c r="A785" i="152"/>
  <c r="C991" i="152"/>
  <c r="A990" i="152"/>
  <c r="C962" i="154"/>
  <c r="A961" i="154"/>
  <c r="C815" i="142"/>
  <c r="A814" i="142"/>
  <c r="C815" i="129"/>
  <c r="A814" i="129"/>
  <c r="C875" i="129"/>
  <c r="A874" i="129"/>
  <c r="C962" i="162"/>
  <c r="A961" i="162"/>
  <c r="A903" i="156"/>
  <c r="C904" i="156"/>
  <c r="C757" i="148"/>
  <c r="A757" i="148" s="1"/>
  <c r="A756" i="148"/>
  <c r="A932" i="156"/>
  <c r="C933" i="156"/>
  <c r="A961" i="152"/>
  <c r="C962" i="152"/>
  <c r="C815" i="148"/>
  <c r="A814" i="148"/>
  <c r="A961" i="156"/>
  <c r="C962" i="156"/>
  <c r="A990" i="162"/>
  <c r="C991" i="162"/>
  <c r="C757" i="129"/>
  <c r="A757" i="129" s="1"/>
  <c r="A756" i="129"/>
  <c r="C844" i="146"/>
  <c r="A843" i="146"/>
  <c r="A903" i="154"/>
  <c r="C904" i="154"/>
  <c r="C815" i="158"/>
  <c r="A814" i="158"/>
  <c r="A990" i="142"/>
  <c r="C991" i="142"/>
  <c r="A904" i="156" l="1"/>
  <c r="C905" i="156"/>
  <c r="A962" i="148"/>
  <c r="C963" i="148"/>
  <c r="A844" i="144"/>
  <c r="C845" i="144"/>
  <c r="A844" i="150"/>
  <c r="C845" i="150"/>
  <c r="A875" i="142"/>
  <c r="C876" i="142"/>
  <c r="C963" i="156"/>
  <c r="A962" i="156"/>
  <c r="C963" i="158"/>
  <c r="A962" i="158"/>
  <c r="A786" i="154"/>
  <c r="C787" i="154"/>
  <c r="A787" i="154" s="1"/>
  <c r="C905" i="154"/>
  <c r="A904" i="154"/>
  <c r="A786" i="152"/>
  <c r="C787" i="152"/>
  <c r="A787" i="152" s="1"/>
  <c r="A962" i="162"/>
  <c r="C963" i="162"/>
  <c r="A844" i="162"/>
  <c r="C845" i="162"/>
  <c r="C876" i="156"/>
  <c r="A875" i="156"/>
  <c r="A962" i="129"/>
  <c r="C963" i="129"/>
  <c r="A991" i="150"/>
  <c r="C992" i="150"/>
  <c r="A815" i="162"/>
  <c r="C816" i="162"/>
  <c r="C816" i="156"/>
  <c r="A815" i="156"/>
  <c r="C876" i="160"/>
  <c r="A875" i="160"/>
  <c r="C876" i="150"/>
  <c r="A875" i="150"/>
  <c r="C992" i="162"/>
  <c r="A991" i="162"/>
  <c r="A904" i="146"/>
  <c r="C905" i="146"/>
  <c r="A875" i="129"/>
  <c r="C876" i="129"/>
  <c r="C845" i="142"/>
  <c r="A844" i="142"/>
  <c r="A904" i="148"/>
  <c r="C905" i="148"/>
  <c r="A991" i="146"/>
  <c r="C992" i="146"/>
  <c r="C905" i="162"/>
  <c r="A904" i="162"/>
  <c r="C876" i="162"/>
  <c r="A875" i="162"/>
  <c r="C934" i="129"/>
  <c r="A933" i="129"/>
  <c r="C845" i="154"/>
  <c r="A844" i="154"/>
  <c r="C816" i="129"/>
  <c r="A815" i="129"/>
  <c r="A933" i="150"/>
  <c r="C934" i="150"/>
  <c r="A933" i="148"/>
  <c r="C934" i="148"/>
  <c r="C787" i="158"/>
  <c r="A787" i="158" s="1"/>
  <c r="A786" i="158"/>
  <c r="C876" i="146"/>
  <c r="A875" i="146"/>
  <c r="A875" i="152"/>
  <c r="C876" i="152"/>
  <c r="A904" i="152"/>
  <c r="C905" i="152"/>
  <c r="A991" i="144"/>
  <c r="C992" i="144"/>
  <c r="A815" i="150"/>
  <c r="C816" i="150"/>
  <c r="C816" i="146"/>
  <c r="A815" i="146"/>
  <c r="C787" i="144"/>
  <c r="A787" i="144" s="1"/>
  <c r="A786" i="144"/>
  <c r="C787" i="156"/>
  <c r="A787" i="156" s="1"/>
  <c r="A786" i="156"/>
  <c r="A844" i="129"/>
  <c r="C845" i="129"/>
  <c r="A962" i="146"/>
  <c r="C963" i="146"/>
  <c r="A815" i="148"/>
  <c r="C816" i="148"/>
  <c r="C816" i="142"/>
  <c r="A815" i="142"/>
  <c r="A933" i="142"/>
  <c r="C934" i="142"/>
  <c r="C787" i="150"/>
  <c r="A787" i="150" s="1"/>
  <c r="A786" i="150"/>
  <c r="C905" i="142"/>
  <c r="A904" i="142"/>
  <c r="C992" i="142"/>
  <c r="A991" i="142"/>
  <c r="C963" i="152"/>
  <c r="A962" i="152"/>
  <c r="C816" i="160"/>
  <c r="A815" i="160"/>
  <c r="C905" i="150"/>
  <c r="A904" i="150"/>
  <c r="C905" i="144"/>
  <c r="A904" i="144"/>
  <c r="C963" i="150"/>
  <c r="A962" i="150"/>
  <c r="C963" i="154"/>
  <c r="A962" i="154"/>
  <c r="C963" i="160"/>
  <c r="A962" i="160"/>
  <c r="C787" i="142"/>
  <c r="A787" i="142" s="1"/>
  <c r="A786" i="142"/>
  <c r="A904" i="158"/>
  <c r="C905" i="158"/>
  <c r="A844" i="158"/>
  <c r="C845" i="158"/>
  <c r="A991" i="148"/>
  <c r="C992" i="148"/>
  <c r="A933" i="152"/>
  <c r="C934" i="152"/>
  <c r="A875" i="154"/>
  <c r="C876" i="154"/>
  <c r="A933" i="158"/>
  <c r="C934" i="158"/>
  <c r="A875" i="148"/>
  <c r="C876" i="148"/>
  <c r="A962" i="144"/>
  <c r="C963" i="144"/>
  <c r="C934" i="162"/>
  <c r="A933" i="162"/>
  <c r="A991" i="129"/>
  <c r="C992" i="129"/>
  <c r="C934" i="144"/>
  <c r="A933" i="144"/>
  <c r="C934" i="154"/>
  <c r="A933" i="154"/>
  <c r="C992" i="152"/>
  <c r="A991" i="152"/>
  <c r="A991" i="156"/>
  <c r="C992" i="156"/>
  <c r="A904" i="129"/>
  <c r="C905" i="129"/>
  <c r="A786" i="146"/>
  <c r="C787" i="146"/>
  <c r="A787" i="146" s="1"/>
  <c r="C963" i="142"/>
  <c r="A962" i="142"/>
  <c r="A991" i="160"/>
  <c r="C992" i="160"/>
  <c r="C934" i="146"/>
  <c r="A933" i="146"/>
  <c r="C787" i="162"/>
  <c r="A787" i="162" s="1"/>
  <c r="A786" i="162"/>
  <c r="C845" i="160"/>
  <c r="A844" i="160"/>
  <c r="C845" i="148"/>
  <c r="A844" i="148"/>
  <c r="C934" i="156"/>
  <c r="A933" i="156"/>
  <c r="A904" i="160"/>
  <c r="C905" i="160"/>
  <c r="A815" i="154"/>
  <c r="C816" i="154"/>
  <c r="A933" i="160"/>
  <c r="C934" i="160"/>
  <c r="A815" i="158"/>
  <c r="C816" i="158"/>
  <c r="A844" i="152"/>
  <c r="C845" i="152"/>
  <c r="C787" i="160"/>
  <c r="A787" i="160" s="1"/>
  <c r="A786" i="160"/>
  <c r="A844" i="156"/>
  <c r="C845" i="156"/>
  <c r="A875" i="158"/>
  <c r="C876" i="158"/>
  <c r="A844" i="146"/>
  <c r="C845" i="146"/>
  <c r="A786" i="148"/>
  <c r="C787" i="148"/>
  <c r="A787" i="148" s="1"/>
  <c r="C876" i="144"/>
  <c r="A875" i="144"/>
  <c r="A991" i="158"/>
  <c r="C992" i="158"/>
  <c r="A991" i="154"/>
  <c r="C992" i="154"/>
  <c r="A815" i="152"/>
  <c r="C816" i="152"/>
  <c r="A815" i="144"/>
  <c r="C816" i="144"/>
  <c r="A786" i="129"/>
  <c r="C787" i="129"/>
  <c r="A787" i="129" s="1"/>
  <c r="C846" i="152" l="1"/>
  <c r="A845" i="152"/>
  <c r="A934" i="146"/>
  <c r="C935" i="146"/>
  <c r="C935" i="160"/>
  <c r="A934" i="160"/>
  <c r="A934" i="148"/>
  <c r="C935" i="148"/>
  <c r="A905" i="148"/>
  <c r="C906" i="148"/>
  <c r="A816" i="162"/>
  <c r="C817" i="162"/>
  <c r="A817" i="162" s="1"/>
  <c r="A876" i="154"/>
  <c r="C877" i="154"/>
  <c r="A877" i="154" s="1"/>
  <c r="C993" i="154"/>
  <c r="A992" i="154"/>
  <c r="C877" i="158"/>
  <c r="A877" i="158" s="1"/>
  <c r="A876" i="158"/>
  <c r="C906" i="129"/>
  <c r="A905" i="129"/>
  <c r="A876" i="148"/>
  <c r="C877" i="148"/>
  <c r="A877" i="148" s="1"/>
  <c r="A934" i="156"/>
  <c r="C935" i="156"/>
  <c r="C964" i="160"/>
  <c r="A963" i="160"/>
  <c r="A905" i="142"/>
  <c r="C906" i="142"/>
  <c r="C817" i="144"/>
  <c r="A817" i="144" s="1"/>
  <c r="A816" i="144"/>
  <c r="A845" i="156"/>
  <c r="C846" i="156"/>
  <c r="C993" i="156"/>
  <c r="A992" i="156"/>
  <c r="A934" i="158"/>
  <c r="C935" i="158"/>
  <c r="C935" i="150"/>
  <c r="A934" i="150"/>
  <c r="C993" i="150"/>
  <c r="A992" i="150"/>
  <c r="A845" i="148"/>
  <c r="C846" i="148"/>
  <c r="C964" i="154"/>
  <c r="A963" i="154"/>
  <c r="A816" i="146"/>
  <c r="C817" i="146"/>
  <c r="A817" i="146" s="1"/>
  <c r="C846" i="142"/>
  <c r="A845" i="142"/>
  <c r="A963" i="158"/>
  <c r="C964" i="158"/>
  <c r="C935" i="142"/>
  <c r="A934" i="142"/>
  <c r="A816" i="150"/>
  <c r="C817" i="150"/>
  <c r="A817" i="150" s="1"/>
  <c r="A876" i="129"/>
  <c r="C877" i="129"/>
  <c r="A877" i="129" s="1"/>
  <c r="C964" i="129"/>
  <c r="A963" i="129"/>
  <c r="C817" i="152"/>
  <c r="A817" i="152" s="1"/>
  <c r="A816" i="152"/>
  <c r="A845" i="160"/>
  <c r="C846" i="160"/>
  <c r="C993" i="152"/>
  <c r="A992" i="152"/>
  <c r="C964" i="150"/>
  <c r="A963" i="150"/>
  <c r="C817" i="129"/>
  <c r="A817" i="129" s="1"/>
  <c r="A816" i="129"/>
  <c r="A963" i="156"/>
  <c r="C964" i="156"/>
  <c r="A934" i="152"/>
  <c r="C935" i="152"/>
  <c r="A992" i="144"/>
  <c r="C993" i="144"/>
  <c r="C906" i="146"/>
  <c r="A905" i="146"/>
  <c r="C877" i="142"/>
  <c r="A877" i="142" s="1"/>
  <c r="A876" i="142"/>
  <c r="C935" i="154"/>
  <c r="A934" i="154"/>
  <c r="A905" i="144"/>
  <c r="C906" i="144"/>
  <c r="A816" i="142"/>
  <c r="C817" i="142"/>
  <c r="A817" i="142" s="1"/>
  <c r="C846" i="154"/>
  <c r="A845" i="154"/>
  <c r="A876" i="156"/>
  <c r="C877" i="156"/>
  <c r="A877" i="156" s="1"/>
  <c r="A816" i="158"/>
  <c r="C817" i="158"/>
  <c r="A817" i="158" s="1"/>
  <c r="C993" i="148"/>
  <c r="A992" i="148"/>
  <c r="C817" i="148"/>
  <c r="A817" i="148" s="1"/>
  <c r="A816" i="148"/>
  <c r="A905" i="152"/>
  <c r="C906" i="152"/>
  <c r="C846" i="162"/>
  <c r="A845" i="162"/>
  <c r="A845" i="150"/>
  <c r="C846" i="150"/>
  <c r="C935" i="144"/>
  <c r="A934" i="144"/>
  <c r="A905" i="150"/>
  <c r="C906" i="150"/>
  <c r="A934" i="129"/>
  <c r="C935" i="129"/>
  <c r="A992" i="162"/>
  <c r="C993" i="162"/>
  <c r="C993" i="158"/>
  <c r="A992" i="158"/>
  <c r="A992" i="160"/>
  <c r="C993" i="160"/>
  <c r="A992" i="129"/>
  <c r="C993" i="129"/>
  <c r="C964" i="146"/>
  <c r="A963" i="146"/>
  <c r="A876" i="152"/>
  <c r="C877" i="152"/>
  <c r="A877" i="152" s="1"/>
  <c r="A963" i="162"/>
  <c r="C964" i="162"/>
  <c r="C846" i="144"/>
  <c r="A845" i="144"/>
  <c r="C817" i="160"/>
  <c r="A817" i="160" s="1"/>
  <c r="A816" i="160"/>
  <c r="C877" i="162"/>
  <c r="A877" i="162" s="1"/>
  <c r="A876" i="162"/>
  <c r="A876" i="150"/>
  <c r="C877" i="150"/>
  <c r="A877" i="150" s="1"/>
  <c r="C817" i="154"/>
  <c r="A817" i="154" s="1"/>
  <c r="A816" i="154"/>
  <c r="A905" i="158"/>
  <c r="C906" i="158"/>
  <c r="C846" i="129"/>
  <c r="A845" i="129"/>
  <c r="C964" i="148"/>
  <c r="A963" i="148"/>
  <c r="C877" i="144"/>
  <c r="A877" i="144" s="1"/>
  <c r="A876" i="144"/>
  <c r="A963" i="142"/>
  <c r="C964" i="142"/>
  <c r="A934" i="162"/>
  <c r="C935" i="162"/>
  <c r="A963" i="152"/>
  <c r="C964" i="152"/>
  <c r="C877" i="146"/>
  <c r="A877" i="146" s="1"/>
  <c r="A876" i="146"/>
  <c r="C906" i="162"/>
  <c r="A905" i="162"/>
  <c r="A876" i="160"/>
  <c r="C877" i="160"/>
  <c r="A877" i="160" s="1"/>
  <c r="A845" i="146"/>
  <c r="C846" i="146"/>
  <c r="C993" i="146"/>
  <c r="A992" i="146"/>
  <c r="C906" i="156"/>
  <c r="A905" i="156"/>
  <c r="A845" i="158"/>
  <c r="C846" i="158"/>
  <c r="A905" i="160"/>
  <c r="C906" i="160"/>
  <c r="C964" i="144"/>
  <c r="A963" i="144"/>
  <c r="A992" i="142"/>
  <c r="C993" i="142"/>
  <c r="C817" i="156"/>
  <c r="A817" i="156" s="1"/>
  <c r="A816" i="156"/>
  <c r="A905" i="154"/>
  <c r="C906" i="154"/>
  <c r="C965" i="152" l="1"/>
  <c r="A964" i="152"/>
  <c r="C994" i="160"/>
  <c r="A993" i="160"/>
  <c r="C907" i="152"/>
  <c r="A907" i="152" s="1"/>
  <c r="A906" i="152"/>
  <c r="C847" i="156"/>
  <c r="A847" i="156" s="1"/>
  <c r="A846" i="156"/>
  <c r="C994" i="162"/>
  <c r="A993" i="162"/>
  <c r="A935" i="154"/>
  <c r="C936" i="154"/>
  <c r="C994" i="152"/>
  <c r="A993" i="152"/>
  <c r="C847" i="142"/>
  <c r="A847" i="142" s="1"/>
  <c r="A846" i="142"/>
  <c r="C994" i="154"/>
  <c r="A993" i="154"/>
  <c r="C994" i="158"/>
  <c r="A993" i="158"/>
  <c r="C965" i="142"/>
  <c r="A964" i="142"/>
  <c r="A906" i="160"/>
  <c r="C907" i="160"/>
  <c r="A907" i="160" s="1"/>
  <c r="C847" i="158"/>
  <c r="A847" i="158" s="1"/>
  <c r="A846" i="158"/>
  <c r="C936" i="162"/>
  <c r="A935" i="162"/>
  <c r="C847" i="160"/>
  <c r="A847" i="160" s="1"/>
  <c r="A846" i="160"/>
  <c r="C907" i="142"/>
  <c r="A907" i="142" s="1"/>
  <c r="A906" i="142"/>
  <c r="A906" i="146"/>
  <c r="C907" i="146"/>
  <c r="A907" i="146" s="1"/>
  <c r="C965" i="154"/>
  <c r="A964" i="154"/>
  <c r="A935" i="129"/>
  <c r="C936" i="129"/>
  <c r="A993" i="144"/>
  <c r="C994" i="144"/>
  <c r="C847" i="148"/>
  <c r="A847" i="148" s="1"/>
  <c r="A846" i="148"/>
  <c r="A906" i="148"/>
  <c r="C907" i="148"/>
  <c r="A907" i="148" s="1"/>
  <c r="C965" i="129"/>
  <c r="A964" i="129"/>
  <c r="C965" i="160"/>
  <c r="A964" i="160"/>
  <c r="C994" i="146"/>
  <c r="A993" i="146"/>
  <c r="C965" i="162"/>
  <c r="A964" i="162"/>
  <c r="C907" i="150"/>
  <c r="A907" i="150" s="1"/>
  <c r="A906" i="150"/>
  <c r="C936" i="152"/>
  <c r="A935" i="152"/>
  <c r="A935" i="156"/>
  <c r="C936" i="156"/>
  <c r="C936" i="148"/>
  <c r="A935" i="148"/>
  <c r="A906" i="154"/>
  <c r="C907" i="154"/>
  <c r="A907" i="154" s="1"/>
  <c r="A846" i="146"/>
  <c r="C847" i="146"/>
  <c r="A847" i="146" s="1"/>
  <c r="A964" i="148"/>
  <c r="C965" i="148"/>
  <c r="A993" i="150"/>
  <c r="C994" i="150"/>
  <c r="A964" i="156"/>
  <c r="C965" i="156"/>
  <c r="C907" i="156"/>
  <c r="A907" i="156" s="1"/>
  <c r="A906" i="156"/>
  <c r="C847" i="144"/>
  <c r="A847" i="144" s="1"/>
  <c r="A846" i="144"/>
  <c r="C847" i="129"/>
  <c r="A847" i="129" s="1"/>
  <c r="A846" i="129"/>
  <c r="A935" i="144"/>
  <c r="C936" i="144"/>
  <c r="A846" i="154"/>
  <c r="C847" i="154"/>
  <c r="A847" i="154" s="1"/>
  <c r="A935" i="150"/>
  <c r="C936" i="150"/>
  <c r="C936" i="160"/>
  <c r="A935" i="160"/>
  <c r="C994" i="142"/>
  <c r="A993" i="142"/>
  <c r="A906" i="158"/>
  <c r="C907" i="158"/>
  <c r="A907" i="158" s="1"/>
  <c r="C847" i="150"/>
  <c r="A847" i="150" s="1"/>
  <c r="A846" i="150"/>
  <c r="A935" i="158"/>
  <c r="C936" i="158"/>
  <c r="C936" i="146"/>
  <c r="A935" i="146"/>
  <c r="A935" i="142"/>
  <c r="C936" i="142"/>
  <c r="C907" i="129"/>
  <c r="A907" i="129" s="1"/>
  <c r="A906" i="129"/>
  <c r="C994" i="148"/>
  <c r="A993" i="148"/>
  <c r="A964" i="146"/>
  <c r="C965" i="146"/>
  <c r="C907" i="144"/>
  <c r="A907" i="144" s="1"/>
  <c r="A906" i="144"/>
  <c r="C965" i="158"/>
  <c r="A964" i="158"/>
  <c r="C907" i="162"/>
  <c r="A907" i="162" s="1"/>
  <c r="A906" i="162"/>
  <c r="A993" i="129"/>
  <c r="C994" i="129"/>
  <c r="A964" i="144"/>
  <c r="C965" i="144"/>
  <c r="C847" i="162"/>
  <c r="A847" i="162" s="1"/>
  <c r="A846" i="162"/>
  <c r="A964" i="150"/>
  <c r="C965" i="150"/>
  <c r="A993" i="156"/>
  <c r="C994" i="156"/>
  <c r="C847" i="152"/>
  <c r="A847" i="152" s="1"/>
  <c r="A846" i="152"/>
  <c r="C937" i="144" l="1"/>
  <c r="A937" i="144" s="1"/>
  <c r="A936" i="144"/>
  <c r="A965" i="144"/>
  <c r="C966" i="144"/>
  <c r="A936" i="142"/>
  <c r="C937" i="142"/>
  <c r="A937" i="142" s="1"/>
  <c r="A965" i="160"/>
  <c r="C966" i="160"/>
  <c r="A965" i="129"/>
  <c r="C966" i="129"/>
  <c r="A994" i="152"/>
  <c r="C995" i="152"/>
  <c r="A936" i="154"/>
  <c r="C937" i="154"/>
  <c r="A937" i="154" s="1"/>
  <c r="C937" i="148"/>
  <c r="A937" i="148" s="1"/>
  <c r="A936" i="148"/>
  <c r="C937" i="162"/>
  <c r="A937" i="162" s="1"/>
  <c r="A936" i="162"/>
  <c r="A994" i="162"/>
  <c r="C995" i="162"/>
  <c r="C995" i="144"/>
  <c r="A994" i="144"/>
  <c r="C966" i="158"/>
  <c r="A965" i="158"/>
  <c r="C937" i="152"/>
  <c r="A937" i="152" s="1"/>
  <c r="A936" i="152"/>
  <c r="C966" i="146"/>
  <c r="A965" i="146"/>
  <c r="A965" i="156"/>
  <c r="C966" i="156"/>
  <c r="A936" i="129"/>
  <c r="C937" i="129"/>
  <c r="A937" i="129" s="1"/>
  <c r="A936" i="146"/>
  <c r="C937" i="146"/>
  <c r="A937" i="146" s="1"/>
  <c r="C937" i="158"/>
  <c r="A937" i="158" s="1"/>
  <c r="A936" i="158"/>
  <c r="A994" i="156"/>
  <c r="C995" i="156"/>
  <c r="A965" i="142"/>
  <c r="C966" i="142"/>
  <c r="A994" i="129"/>
  <c r="C995" i="129"/>
  <c r="A936" i="156"/>
  <c r="C937" i="156"/>
  <c r="A937" i="156" s="1"/>
  <c r="C995" i="150"/>
  <c r="A994" i="150"/>
  <c r="A965" i="150"/>
  <c r="C966" i="150"/>
  <c r="A994" i="148"/>
  <c r="C995" i="148"/>
  <c r="A936" i="160"/>
  <c r="C937" i="160"/>
  <c r="A937" i="160" s="1"/>
  <c r="A965" i="162"/>
  <c r="C966" i="162"/>
  <c r="C966" i="154"/>
  <c r="A965" i="154"/>
  <c r="A994" i="158"/>
  <c r="C995" i="158"/>
  <c r="A994" i="160"/>
  <c r="C995" i="160"/>
  <c r="A936" i="150"/>
  <c r="C937" i="150"/>
  <c r="A937" i="150" s="1"/>
  <c r="C966" i="148"/>
  <c r="A965" i="148"/>
  <c r="A994" i="142"/>
  <c r="C995" i="142"/>
  <c r="A994" i="146"/>
  <c r="C995" i="146"/>
  <c r="A994" i="154"/>
  <c r="C995" i="154"/>
  <c r="C966" i="152"/>
  <c r="A965" i="152"/>
  <c r="A966" i="156" l="1"/>
  <c r="C967" i="156"/>
  <c r="A967" i="156" s="1"/>
  <c r="A995" i="150"/>
  <c r="C996" i="150"/>
  <c r="C996" i="152"/>
  <c r="A995" i="152"/>
  <c r="A966" i="146"/>
  <c r="C967" i="146"/>
  <c r="A967" i="146" s="1"/>
  <c r="C996" i="129"/>
  <c r="A995" i="129"/>
  <c r="C967" i="129"/>
  <c r="A967" i="129" s="1"/>
  <c r="A966" i="129"/>
  <c r="C996" i="158"/>
  <c r="A995" i="158"/>
  <c r="C967" i="150"/>
  <c r="A967" i="150" s="1"/>
  <c r="A966" i="150"/>
  <c r="C967" i="148"/>
  <c r="A967" i="148" s="1"/>
  <c r="A966" i="148"/>
  <c r="A966" i="160"/>
  <c r="C967" i="160"/>
  <c r="A967" i="160" s="1"/>
  <c r="A966" i="158"/>
  <c r="C967" i="158"/>
  <c r="A967" i="158" s="1"/>
  <c r="C996" i="144"/>
  <c r="A995" i="144"/>
  <c r="C996" i="146"/>
  <c r="A995" i="146"/>
  <c r="C996" i="162"/>
  <c r="A995" i="162"/>
  <c r="C967" i="144"/>
  <c r="A967" i="144" s="1"/>
  <c r="A966" i="144"/>
  <c r="C967" i="152"/>
  <c r="A967" i="152" s="1"/>
  <c r="A966" i="152"/>
  <c r="A966" i="154"/>
  <c r="C967" i="154"/>
  <c r="A967" i="154" s="1"/>
  <c r="C996" i="154"/>
  <c r="A995" i="154"/>
  <c r="C967" i="142"/>
  <c r="A967" i="142" s="1"/>
  <c r="A966" i="142"/>
  <c r="C967" i="162"/>
  <c r="A967" i="162" s="1"/>
  <c r="A966" i="162"/>
  <c r="A995" i="156"/>
  <c r="C996" i="156"/>
  <c r="C996" i="142"/>
  <c r="A995" i="142"/>
  <c r="A995" i="148"/>
  <c r="C996" i="148"/>
  <c r="C996" i="160"/>
  <c r="A995" i="160"/>
  <c r="A996" i="148" l="1"/>
  <c r="C997" i="148"/>
  <c r="A997" i="148" s="1"/>
  <c r="C997" i="160"/>
  <c r="A997" i="160" s="1"/>
  <c r="A996" i="160"/>
  <c r="C997" i="158"/>
  <c r="A997" i="158" s="1"/>
  <c r="A996" i="158"/>
  <c r="A996" i="142"/>
  <c r="C997" i="142"/>
  <c r="A997" i="142" s="1"/>
  <c r="A996" i="162"/>
  <c r="C997" i="162"/>
  <c r="A997" i="162" s="1"/>
  <c r="A996" i="156"/>
  <c r="C997" i="156"/>
  <c r="A997" i="156" s="1"/>
  <c r="A996" i="129"/>
  <c r="C997" i="129"/>
  <c r="A997" i="129" s="1"/>
  <c r="C997" i="144"/>
  <c r="A997" i="144" s="1"/>
  <c r="A996" i="144"/>
  <c r="C997" i="152"/>
  <c r="A997" i="152" s="1"/>
  <c r="A996" i="152"/>
  <c r="A996" i="150"/>
  <c r="C997" i="150"/>
  <c r="A997" i="150" s="1"/>
  <c r="A996" i="154"/>
  <c r="C997" i="154"/>
  <c r="A997" i="154" s="1"/>
  <c r="A996" i="146"/>
  <c r="C997" i="146"/>
  <c r="A997" i="146" s="1"/>
</calcChain>
</file>

<file path=xl/sharedStrings.xml><?xml version="1.0" encoding="utf-8"?>
<sst xmlns="http://schemas.openxmlformats.org/spreadsheetml/2006/main" count="680" uniqueCount="198">
  <si>
    <t>MONTHLY TIME RECORD</t>
  </si>
  <si>
    <t>Name:</t>
  </si>
  <si>
    <t>Month:</t>
  </si>
  <si>
    <t>Year:</t>
  </si>
  <si>
    <t>Project No. &amp; Description</t>
  </si>
  <si>
    <t>Day of the Month</t>
  </si>
  <si>
    <t>Total Hours</t>
  </si>
  <si>
    <t>Hours</t>
  </si>
  <si>
    <t>Total</t>
  </si>
  <si>
    <t>Leave - Holiday</t>
  </si>
  <si>
    <t xml:space="preserve">Leave - Personal </t>
  </si>
  <si>
    <t>Extended Work Week (Extra Hours)</t>
  </si>
  <si>
    <t>Daily Total</t>
  </si>
  <si>
    <t>Weekly Total</t>
  </si>
  <si>
    <t>MONTHLY TIME RECORD For MDEQ</t>
  </si>
  <si>
    <t>Project</t>
  </si>
  <si>
    <t>Date / Hours</t>
  </si>
  <si>
    <t>Description</t>
  </si>
  <si>
    <t xml:space="preserve">                                   </t>
  </si>
  <si>
    <t xml:space="preserve">   </t>
  </si>
  <si>
    <t xml:space="preserve">                                                                                                   </t>
  </si>
  <si>
    <t>Burn Plan</t>
  </si>
  <si>
    <t>Enhancements/Compliance</t>
  </si>
  <si>
    <t>Meetings - Project Planning</t>
  </si>
  <si>
    <t>Enhancements/Compliance - Map/Datebase/Code Merge</t>
  </si>
  <si>
    <t>Database Migration</t>
  </si>
  <si>
    <t>Burn Plan - Add Map to PDF Doc - Set Status Updates in Workflow</t>
  </si>
  <si>
    <t>Meeting - Document Review</t>
  </si>
  <si>
    <t>Map Service - Migrate to MSWIS22</t>
  </si>
  <si>
    <t>Reverse Engineer MRVA 3 Packets (Batch)</t>
  </si>
  <si>
    <t>On Site Meeting</t>
  </si>
  <si>
    <t>Debug MRVA 3 Issues</t>
  </si>
  <si>
    <t>Compliance Call</t>
  </si>
  <si>
    <t>Update Idea Portal Map to show projects withouth locataion and add message box.</t>
  </si>
  <si>
    <t>Prep and meeting to discuss MSWIS reporting with MDEQ OIT/Debug Water Levels</t>
  </si>
  <si>
    <t xml:space="preserve">Burn Plan Documents </t>
  </si>
  <si>
    <t>Project Scope Design</t>
  </si>
  <si>
    <t>Compliance - Conservation Modifications</t>
  </si>
  <si>
    <t>Reproduce MRVA 3 with MRVA</t>
  </si>
  <si>
    <t>Create Procs and MRVA 4 Web Forms - Navigation - Review Packets</t>
  </si>
  <si>
    <t>Stored Procs - Documents - Packets</t>
  </si>
  <si>
    <t>Meeting / Deploy To Test</t>
  </si>
  <si>
    <t>Axosoft Ticketsn - Debug Test Map Server</t>
  </si>
  <si>
    <t>Meeting - AxoSoft Tickets</t>
  </si>
  <si>
    <t>Added Styling for Approval PDF - PDF.JS</t>
  </si>
  <si>
    <t>Code Setup - Server Migration</t>
  </si>
  <si>
    <t>Axosoft Tickets</t>
  </si>
  <si>
    <t>Server Configuation - Deploymnet Strategies - Code Merge</t>
  </si>
  <si>
    <t>Research Graph API - Status Meeting</t>
  </si>
  <si>
    <t>Code Merge and Updates with Compliance</t>
  </si>
  <si>
    <t>Graph API Migration SharePoint</t>
  </si>
  <si>
    <t>Axosoft Tickets - Meeting</t>
  </si>
  <si>
    <t>Graph API Migration SharePoint - Transparency Site Review</t>
  </si>
  <si>
    <t>Graph API Testing - Code Updates - Transparancy</t>
  </si>
  <si>
    <t>Graph API</t>
  </si>
  <si>
    <t>Data Request - Deer Harvest Reed Farms - All Years</t>
  </si>
  <si>
    <t>Deployment Prep</t>
  </si>
  <si>
    <t xml:space="preserve">Onsite Meeting </t>
  </si>
  <si>
    <t>MSWIS Deployement and Bug Fixes</t>
  </si>
  <si>
    <t>NRIS Meeting Onsite - Review Burn Plan and Discuss Cost Share Application</t>
  </si>
  <si>
    <t>Transparency - Graph API Deployment</t>
  </si>
  <si>
    <t xml:space="preserve">Debug Graph API Deployment - Transparency </t>
  </si>
  <si>
    <t>Transparency Project Integration to RICS</t>
  </si>
  <si>
    <t>Deployment Debug</t>
  </si>
  <si>
    <t>Switch User Name</t>
  </si>
  <si>
    <t>Project Review</t>
  </si>
  <si>
    <t>Burn Plan Review Updates to be made</t>
  </si>
  <si>
    <t>Meeting - Review Deployment</t>
  </si>
  <si>
    <t>Transparency Project Integration to RICS - Graph API Deployement Prep</t>
  </si>
  <si>
    <t>Review Database and Spreadsheets - Review MDM for field apps.</t>
  </si>
  <si>
    <t>Deploy Graph API - Deploy Transparency - Merge Code - Meeting</t>
  </si>
  <si>
    <t>Check Out Functionality</t>
  </si>
  <si>
    <t>Transparency - Document Management</t>
  </si>
  <si>
    <t>AxoSoft Tickets</t>
  </si>
  <si>
    <t>Redeploy Transparacency After Backup Installed - Transparency Updateds</t>
  </si>
  <si>
    <t>Transparency Updates</t>
  </si>
  <si>
    <t>Meeting and Axosoft Tickets</t>
  </si>
  <si>
    <t>Debug Idea Portal</t>
  </si>
  <si>
    <t>PWU Data Import - Meeting Updates</t>
  </si>
  <si>
    <t>Meeting Updates</t>
  </si>
  <si>
    <t>Graphy API Deployment - Research ODBC Connectors</t>
  </si>
  <si>
    <t>Setup RICS new Prod Server</t>
  </si>
  <si>
    <t>Debug RICS reports on new production server</t>
  </si>
  <si>
    <t>PWU Survey Mailout Fixes - Water Use Approval Process Not working (Error from original code)</t>
  </si>
  <si>
    <t>RICS SSRS Deployment</t>
  </si>
  <si>
    <t>Water Use Mailout Approval Process</t>
  </si>
  <si>
    <t>Database design and normalization</t>
  </si>
  <si>
    <t>Finalize Prototype and Documentation - Tackettt Demo - Meeting Debrief</t>
  </si>
  <si>
    <t>Meeting - Axosoft Ticket Review</t>
  </si>
  <si>
    <t>Review Changes to Costshare &amp; Funded Applications</t>
  </si>
  <si>
    <t>Tackedt Prototype &amp; Documentation</t>
  </si>
  <si>
    <t>New Server Deployment</t>
  </si>
  <si>
    <t>Approved Readings GUST Tickets</t>
  </si>
  <si>
    <t>Design Specs for Funded Cost Share</t>
  </si>
  <si>
    <t>PWU - Data Import and Rewrite</t>
  </si>
  <si>
    <t>RICS Deployment and Meeting</t>
  </si>
  <si>
    <t>Idea Portal</t>
  </si>
  <si>
    <t>Support RICS Server Migration</t>
  </si>
  <si>
    <t>PWU - Data Import - Axosoft Tickets</t>
  </si>
  <si>
    <t>Debug SharePoint file upload (file size fix)</t>
  </si>
  <si>
    <t>Funded Cost Share Feature</t>
  </si>
  <si>
    <t>PWU Data Import / Axosoft Tickets</t>
  </si>
  <si>
    <t>Funded Cost Share</t>
  </si>
  <si>
    <t>RICS Reporting</t>
  </si>
  <si>
    <t>Meeting - OLWR</t>
  </si>
  <si>
    <t>Funded Cost Share Mapping</t>
  </si>
  <si>
    <t>PWU Import</t>
  </si>
  <si>
    <t>PWU Survey Data Import - Fixed issue with Mailout from Axosoft Tickets (From Sat and Sun)</t>
  </si>
  <si>
    <t>Funded Cost Share / Added Fields to Cost Share Applicatonion 2 Hours (out of scope)</t>
  </si>
  <si>
    <t>Cost Share Workflow</t>
  </si>
  <si>
    <t>Pond Inventory Workflow</t>
  </si>
  <si>
    <t>MSWIS - PWU Deployment - Meetings (MSWIS Weelkly - AgChem/Swap Review Onsite)</t>
  </si>
  <si>
    <t>Cost Share Map Bugs</t>
  </si>
  <si>
    <t>RICS Budget Category Details Report</t>
  </si>
  <si>
    <t>Deploy Category Totals to Prod - Debug Connection Issues</t>
  </si>
  <si>
    <t>Permit Renewal Updates</t>
  </si>
  <si>
    <t>Stocking/Batch Workflow</t>
  </si>
  <si>
    <t>Farm Management - Transaction Ledger</t>
  </si>
  <si>
    <t>Deploy Cost Share - Make updates to burn plan - debug deployemnt issues on new MDWFP fileshare</t>
  </si>
  <si>
    <t>Meeting - On site</t>
  </si>
  <si>
    <t>Tacket - Pond Mgmt System</t>
  </si>
  <si>
    <t>Update SW Permits to not show GW mailout handout</t>
  </si>
  <si>
    <t>Pond Mgmt System</t>
  </si>
  <si>
    <t>Category Totals Reporting Tool</t>
  </si>
  <si>
    <t>Error Logging - Client and Server Side - Possible SQL Connection Issue</t>
  </si>
  <si>
    <t xml:space="preserve">Permit Updates </t>
  </si>
  <si>
    <t>Update Dynamic PDF License in NRIS - Deployment Script - Out of Scope</t>
  </si>
  <si>
    <t>Permit Updates - Renewal Packets - Axosoft Tickets</t>
  </si>
  <si>
    <t xml:space="preserve">Farm Management </t>
  </si>
  <si>
    <t xml:space="preserve">Verify Fixes - Axosoft Tickets </t>
  </si>
  <si>
    <t>Farm Management Alpha - Onsite Meeting</t>
  </si>
  <si>
    <t>Onsite Meeeting - Axosoft Tickets</t>
  </si>
  <si>
    <t>Data Import DMAP - Milestone 6</t>
  </si>
  <si>
    <t>MSWIS Ticket Review and Meeting</t>
  </si>
  <si>
    <t>Data Import DMAP - Milestone 6 (Complete)</t>
  </si>
  <si>
    <t>DMAP Reports (Milestone 5)</t>
  </si>
  <si>
    <t>Meeting Prep - Demo Report Tool</t>
  </si>
  <si>
    <t>Axosoft Tickets - GUST Admin</t>
  </si>
  <si>
    <t>DMAP Reportts (Milestone 5)</t>
  </si>
  <si>
    <t>DMAP Reports (Milestone 5) - 4 Hours from weekend</t>
  </si>
  <si>
    <t>DMAP Reports - Aggregates not running after Data Import -- Out of Scope</t>
  </si>
  <si>
    <t>DMAP Report (Milestone 5)</t>
  </si>
  <si>
    <t>GUST - App Name Change - Internal and Onsite Meeting</t>
  </si>
  <si>
    <t>Idea Portal (RICS Filters) - RCIS - Document Upload Errors - Add error checking - Large file upload</t>
  </si>
  <si>
    <t>Deploy DMAP Reports To UAT - Fix Snapshop bugs UAT (Milestone 5)</t>
  </si>
  <si>
    <t>DMAP Reports</t>
  </si>
  <si>
    <t>DMAP Reports - Default Config for User - Cost Share Bug (1 hr)</t>
  </si>
  <si>
    <t>Feed Conversion</t>
  </si>
  <si>
    <t>Subawards Error</t>
  </si>
  <si>
    <t>Meetings</t>
  </si>
  <si>
    <t xml:space="preserve">Subawards Error - Fix Overwrite for Grants/Sub Awards/Contracts </t>
  </si>
  <si>
    <t>Grants Duplicates - Caused by overwrite error.</t>
  </si>
  <si>
    <t>NRIS SSRS Error (Out of Scope)</t>
  </si>
  <si>
    <t>Conversion Rates</t>
  </si>
  <si>
    <t>4 - DMAP Reports - Bug Fixes (Milestone 5) / 4 SSRS Reports (Out of Scope) - Weekend</t>
  </si>
  <si>
    <t>Feed Conversion Rates</t>
  </si>
  <si>
    <t xml:space="preserve">ABG Report Error - SSRS </t>
  </si>
  <si>
    <t>Project Cleanup (Milestones)</t>
  </si>
  <si>
    <t>Auto Save - Pond Management - Updates</t>
  </si>
  <si>
    <t>Feeding Conversion Rates</t>
  </si>
  <si>
    <t>Meeting and Prep</t>
  </si>
  <si>
    <t>Report Error - PVR_!C - Tracked down to connection string is SSRS - Transfer Story Maps &amp; Fact Sheets to RICS Server</t>
  </si>
  <si>
    <t>Password Requirements (Complete)</t>
  </si>
  <si>
    <t>PWU Survey - Extra GW Sheet Edge Case / GUST Stored Proc Null Exception Handling</t>
  </si>
  <si>
    <t>Cost Share Bug Fixes</t>
  </si>
  <si>
    <t>Growth Conversion Rates</t>
  </si>
  <si>
    <t>Transparency - Reconcile Compondents</t>
  </si>
  <si>
    <t>HOLIDAY IS ON July 3rd</t>
  </si>
  <si>
    <t>Year</t>
  </si>
  <si>
    <t>Next Monday (if on Weekend)</t>
  </si>
  <si>
    <t>New Years</t>
  </si>
  <si>
    <t>Martin Luther King Day</t>
  </si>
  <si>
    <t>George Washingon's Birthday</t>
  </si>
  <si>
    <t>Memorial Day</t>
  </si>
  <si>
    <t>Juneteenth</t>
  </si>
  <si>
    <t>Independence Day</t>
  </si>
  <si>
    <t>Labor Day</t>
  </si>
  <si>
    <t>Veteren's Day</t>
  </si>
  <si>
    <t>Thanksgiving</t>
  </si>
  <si>
    <t>Christmas</t>
  </si>
  <si>
    <t>Enter Job #s on Yearly Info Tab</t>
  </si>
  <si>
    <t>Month Dates for Monthly Worksheets</t>
  </si>
  <si>
    <t xml:space="preserve">     RICS Support for MDEQ</t>
  </si>
  <si>
    <t xml:space="preserve">     MDEQ</t>
  </si>
  <si>
    <t xml:space="preserve">     RICS Idea Portal</t>
  </si>
  <si>
    <t xml:space="preserve">     MSWIS</t>
  </si>
  <si>
    <t xml:space="preserve">     GeoSpatial</t>
  </si>
  <si>
    <t xml:space="preserve">     RICS Dashboard</t>
  </si>
  <si>
    <t xml:space="preserve">     MDWFP NRIS</t>
  </si>
  <si>
    <r>
      <t xml:space="preserve">     MSWIS MRVA 4 </t>
    </r>
    <r>
      <rPr>
        <b/>
        <sz val="12"/>
        <color rgb="FFFF0000"/>
        <rFont val="Calibri"/>
        <family val="2"/>
      </rPr>
      <t>CLOSED</t>
    </r>
  </si>
  <si>
    <t xml:space="preserve">     Tackett</t>
  </si>
  <si>
    <t xml:space="preserve">     </t>
  </si>
  <si>
    <t>Employee Name</t>
  </si>
  <si>
    <t>Don Woods</t>
  </si>
  <si>
    <t>NRIS Bug - Cost Share Application (out of scope) - Map Update</t>
  </si>
  <si>
    <t>Transparency</t>
  </si>
  <si>
    <t>Contract Modification Module - Updates</t>
  </si>
  <si>
    <t>Contract Modifications Bugs - Filter Fixes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</si>
</sst>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h:mm;@"/>
    <numFmt numFmtId="165" formatCode="d"/>
    <numFmt numFmtId="166" formatCode="[$-F800]dddd\,\ mmmm\ dd\,\ yyyy"/>
    <numFmt numFmtId="167" formatCode="mmmm"/>
    <numFmt numFmtId="168" formatCode="m/d;@"/>
  </numFmts>
  <fonts count="38" x14ac:knownFonts="1">
    <font>
      <sz val="11"/>
      <color theme="1"/>
      <name val="Calibri"/>
      <family val="2"/>
      <scheme val="minor"/>
    </font>
    <font>
      <sz val="11"/>
      <color theme="1"/>
      <name val="Calibri"/>
      <family val="2"/>
      <scheme val="minor"/>
    </font>
    <font>
      <sz val="11"/>
      <color indexed="8"/>
      <name val="Calibri"/>
      <family val="2"/>
    </font>
    <font>
      <b/>
      <sz val="12"/>
      <name val="Bell MT"/>
      <family val="1"/>
    </font>
    <font>
      <sz val="10"/>
      <name val="Bell MT"/>
      <family val="1"/>
    </font>
    <font>
      <sz val="10"/>
      <color indexed="8"/>
      <name val="Bell MT"/>
      <family val="1"/>
    </font>
    <font>
      <b/>
      <sz val="10"/>
      <name val="Bell MT"/>
      <family val="1"/>
    </font>
    <font>
      <b/>
      <u/>
      <sz val="10"/>
      <name val="Bell MT"/>
      <family val="1"/>
    </font>
    <font>
      <sz val="8"/>
      <name val="Calibri"/>
      <family val="2"/>
    </font>
    <font>
      <b/>
      <sz val="12"/>
      <color indexed="56"/>
      <name val="Courier New"/>
      <family val="3"/>
    </font>
    <font>
      <b/>
      <sz val="12"/>
      <color indexed="8"/>
      <name val="Calibri"/>
      <family val="2"/>
    </font>
    <font>
      <b/>
      <sz val="14"/>
      <color indexed="8"/>
      <name val="Calibri"/>
      <family val="2"/>
    </font>
    <font>
      <sz val="10"/>
      <name val="Calibri"/>
      <family val="2"/>
      <scheme val="minor"/>
    </font>
    <font>
      <b/>
      <sz val="10"/>
      <name val="Calibri"/>
      <family val="2"/>
      <scheme val="minor"/>
    </font>
    <font>
      <b/>
      <sz val="12"/>
      <name val="Calibri"/>
      <family val="2"/>
      <scheme val="minor"/>
    </font>
    <font>
      <sz val="10"/>
      <color theme="1"/>
      <name val="Calibri"/>
      <family val="2"/>
      <scheme val="minor"/>
    </font>
    <font>
      <b/>
      <sz val="11"/>
      <color rgb="FF3F3F3F"/>
      <name val="Calibri"/>
      <family val="2"/>
      <scheme val="minor"/>
    </font>
    <font>
      <b/>
      <sz val="10"/>
      <color rgb="FF3F3F3F"/>
      <name val="Calibri"/>
      <family val="2"/>
      <scheme val="minor"/>
    </font>
    <font>
      <b/>
      <sz val="11"/>
      <color theme="1"/>
      <name val="Calibri"/>
      <family val="2"/>
      <scheme val="minor"/>
    </font>
    <font>
      <sz val="10"/>
      <name val="Arial Narrow"/>
      <family val="2"/>
    </font>
    <font>
      <sz val="9"/>
      <color theme="1"/>
      <name val="Arial Narrow"/>
      <family val="2"/>
    </font>
    <font>
      <b/>
      <sz val="10"/>
      <name val="Arial Narrow"/>
      <family val="2"/>
    </font>
    <font>
      <b/>
      <u/>
      <sz val="11"/>
      <color theme="1"/>
      <name val="Calibri"/>
      <family val="2"/>
      <scheme val="minor"/>
    </font>
    <font>
      <u/>
      <sz val="11"/>
      <color theme="10"/>
      <name val="Calibri"/>
      <family val="2"/>
      <scheme val="minor"/>
    </font>
    <font>
      <sz val="8"/>
      <color theme="1"/>
      <name val="Arial Narrow"/>
      <family val="2"/>
    </font>
    <font>
      <sz val="11"/>
      <color rgb="FF000000"/>
      <name val="Calibri"/>
      <family val="2"/>
      <scheme val="minor"/>
    </font>
    <font>
      <sz val="8"/>
      <name val="Arial"/>
      <family val="2"/>
    </font>
    <font>
      <b/>
      <sz val="8"/>
      <name val="Arial"/>
      <family val="2"/>
    </font>
    <font>
      <sz val="8"/>
      <color theme="1"/>
      <name val="Arial"/>
      <family val="2"/>
    </font>
    <font>
      <sz val="10"/>
      <color rgb="FF000000"/>
      <name val="Calibri"/>
      <family val="2"/>
    </font>
    <font>
      <sz val="9"/>
      <color rgb="FF000000"/>
      <name val="Arial Narrow"/>
      <family val="2"/>
    </font>
    <font>
      <sz val="12"/>
      <color theme="1"/>
      <name val="Aptos"/>
      <family val="2"/>
      <charset val="1"/>
    </font>
    <font>
      <sz val="11"/>
      <color theme="1"/>
      <name val="Calibri"/>
      <family val="2"/>
    </font>
    <font>
      <sz val="11"/>
      <color theme="1"/>
      <name val="Arial Narrow"/>
      <family val="2"/>
    </font>
    <font>
      <sz val="11"/>
      <color rgb="FF000000"/>
      <name val="Arial Narrow"/>
      <family val="2"/>
    </font>
    <font>
      <sz val="9"/>
      <color rgb="FF000000"/>
      <name val="Arial Narrow"/>
      <charset val="1"/>
    </font>
    <font>
      <sz val="9"/>
      <color theme="1"/>
      <name val="Arial Narrow"/>
    </font>
    <font>
      <b/>
      <sz val="12"/>
      <color rgb="FFFF0000"/>
      <name val="Calibri"/>
      <family val="2"/>
    </font>
  </fonts>
  <fills count="11">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8"/>
        <bgColor indexed="64"/>
      </patternFill>
    </fill>
    <fill>
      <patternFill patternType="solid">
        <fgColor indexed="19"/>
        <bgColor indexed="64"/>
      </patternFill>
    </fill>
    <fill>
      <patternFill patternType="solid">
        <fgColor indexed="43"/>
        <bgColor indexed="64"/>
      </patternFill>
    </fill>
    <fill>
      <patternFill patternType="solid">
        <fgColor indexed="55"/>
        <bgColor indexed="64"/>
      </patternFill>
    </fill>
    <fill>
      <patternFill patternType="solid">
        <fgColor rgb="FFF2F2F2"/>
      </patternFill>
    </fill>
    <fill>
      <patternFill patternType="solid">
        <fgColor theme="0" tint="-0.24994659260841701"/>
        <bgColor indexed="64"/>
      </patternFill>
    </fill>
    <fill>
      <patternFill patternType="solid">
        <fgColor theme="0" tint="-0.14996795556505021"/>
        <bgColor indexed="64"/>
      </patternFill>
    </fill>
  </fills>
  <borders count="51">
    <border>
      <left/>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thin">
        <color indexed="64"/>
      </left>
      <right/>
      <top style="thin">
        <color indexed="64"/>
      </top>
      <bottom style="medium">
        <color indexed="64"/>
      </bottom>
      <diagonal/>
    </border>
    <border>
      <left style="medium">
        <color indexed="64"/>
      </left>
      <right style="medium">
        <color indexed="64"/>
      </right>
      <top/>
      <bottom/>
      <diagonal/>
    </border>
    <border>
      <left/>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
      <left/>
      <right/>
      <top style="medium">
        <color indexed="64"/>
      </top>
      <bottom/>
      <diagonal/>
    </border>
    <border>
      <left/>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
      <left/>
      <right/>
      <top style="medium">
        <color indexed="64"/>
      </top>
      <bottom style="thin">
        <color indexed="64"/>
      </bottom>
      <diagonal/>
    </border>
    <border>
      <left style="thin">
        <color indexed="64"/>
      </left>
      <right style="thin">
        <color rgb="FF3F3F3F"/>
      </right>
      <top style="thin">
        <color rgb="FF3F3F3F"/>
      </top>
      <bottom style="medium">
        <color indexed="64"/>
      </bottom>
      <diagonal/>
    </border>
    <border>
      <left style="thin">
        <color rgb="FF3F3F3F"/>
      </left>
      <right style="thin">
        <color rgb="FF3F3F3F"/>
      </right>
      <top style="thin">
        <color rgb="FF3F3F3F"/>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s>
  <cellStyleXfs count="4">
    <xf numFmtId="0" fontId="0" fillId="0" borderId="0"/>
    <xf numFmtId="43" fontId="2" fillId="0" borderId="0" applyFont="0" applyFill="0" applyBorder="0" applyAlignment="0" applyProtection="0"/>
    <xf numFmtId="0" fontId="16" fillId="8" borderId="24" applyNumberFormat="0" applyAlignment="0" applyProtection="0"/>
    <xf numFmtId="0" fontId="23" fillId="0" borderId="0" applyNumberFormat="0" applyFill="0" applyBorder="0" applyAlignment="0" applyProtection="0"/>
  </cellStyleXfs>
  <cellXfs count="201">
    <xf numFmtId="0" fontId="0" fillId="0" borderId="0" xfId="0"/>
    <xf numFmtId="0" fontId="4" fillId="5" borderId="6" xfId="0" applyFont="1" applyFill="1" applyBorder="1"/>
    <xf numFmtId="0" fontId="4" fillId="5" borderId="7" xfId="0" applyFont="1" applyFill="1" applyBorder="1" applyAlignment="1" applyProtection="1">
      <alignment horizontal="center"/>
      <protection locked="0"/>
    </xf>
    <xf numFmtId="0" fontId="4" fillId="0" borderId="5" xfId="0" applyFont="1" applyBorder="1" applyAlignment="1" applyProtection="1">
      <alignment horizontal="center"/>
      <protection locked="0"/>
    </xf>
    <xf numFmtId="0" fontId="4" fillId="0" borderId="0" xfId="0" applyFont="1"/>
    <xf numFmtId="0" fontId="4" fillId="0" borderId="11" xfId="0" applyFont="1" applyBorder="1" applyAlignment="1">
      <alignment horizontal="center"/>
    </xf>
    <xf numFmtId="1" fontId="4" fillId="0" borderId="0" xfId="0" applyNumberFormat="1" applyFont="1"/>
    <xf numFmtId="164" fontId="4" fillId="0" borderId="0" xfId="0" applyNumberFormat="1" applyFont="1"/>
    <xf numFmtId="0" fontId="5" fillId="0" borderId="0" xfId="0" applyFont="1"/>
    <xf numFmtId="0" fontId="6" fillId="0" borderId="0" xfId="0" applyFont="1" applyProtection="1">
      <protection locked="0"/>
    </xf>
    <xf numFmtId="0" fontId="4" fillId="0" borderId="0" xfId="0" applyFont="1" applyAlignment="1" applyProtection="1">
      <alignment horizontal="left"/>
      <protection locked="0"/>
    </xf>
    <xf numFmtId="1" fontId="6" fillId="0" borderId="0" xfId="0" applyNumberFormat="1" applyFont="1" applyProtection="1">
      <protection locked="0"/>
    </xf>
    <xf numFmtId="0" fontId="6" fillId="0" borderId="0" xfId="0" applyFont="1" applyAlignment="1">
      <alignment horizontal="left"/>
    </xf>
    <xf numFmtId="0" fontId="7" fillId="0" borderId="0" xfId="0" applyFont="1"/>
    <xf numFmtId="0" fontId="6" fillId="0" borderId="0" xfId="0" applyFont="1"/>
    <xf numFmtId="1" fontId="6" fillId="0" borderId="0" xfId="0" applyNumberFormat="1" applyFont="1"/>
    <xf numFmtId="0" fontId="6" fillId="0" borderId="6" xfId="0" applyFont="1" applyBorder="1" applyAlignment="1" applyProtection="1">
      <alignment horizontal="center"/>
      <protection locked="0"/>
    </xf>
    <xf numFmtId="0" fontId="4" fillId="0" borderId="3" xfId="0" applyFont="1" applyBorder="1" applyProtection="1">
      <protection locked="0"/>
    </xf>
    <xf numFmtId="1" fontId="6" fillId="0" borderId="16" xfId="0" applyNumberFormat="1" applyFont="1" applyBorder="1" applyAlignment="1">
      <alignment horizontal="center" wrapText="1"/>
    </xf>
    <xf numFmtId="1" fontId="6" fillId="0" borderId="16" xfId="0" applyNumberFormat="1" applyFont="1" applyBorder="1" applyAlignment="1">
      <alignment horizontal="center" vertical="center" wrapText="1"/>
    </xf>
    <xf numFmtId="0" fontId="0" fillId="0" borderId="17" xfId="0" applyBorder="1"/>
    <xf numFmtId="0" fontId="0" fillId="0" borderId="0" xfId="0" applyAlignment="1">
      <alignment horizontal="left"/>
    </xf>
    <xf numFmtId="1" fontId="0" fillId="0" borderId="0" xfId="0" applyNumberFormat="1" applyAlignment="1">
      <alignment horizontal="left"/>
    </xf>
    <xf numFmtId="1" fontId="10" fillId="0" borderId="0" xfId="0" applyNumberFormat="1" applyFont="1" applyAlignment="1">
      <alignment horizontal="left"/>
    </xf>
    <xf numFmtId="166" fontId="11" fillId="0" borderId="0" xfId="0" applyNumberFormat="1" applyFont="1" applyAlignment="1">
      <alignment horizontal="left"/>
    </xf>
    <xf numFmtId="166" fontId="0" fillId="0" borderId="0" xfId="0" applyNumberFormat="1" applyAlignment="1">
      <alignment horizontal="left"/>
    </xf>
    <xf numFmtId="166" fontId="0" fillId="0" borderId="0" xfId="0" applyNumberFormat="1" applyAlignment="1">
      <alignment horizontal="left" vertical="center"/>
    </xf>
    <xf numFmtId="166" fontId="9" fillId="0" borderId="0" xfId="0" applyNumberFormat="1" applyFont="1" applyAlignment="1">
      <alignment horizontal="left"/>
    </xf>
    <xf numFmtId="0" fontId="13" fillId="0" borderId="0" xfId="0" applyFont="1" applyProtection="1">
      <protection locked="0"/>
    </xf>
    <xf numFmtId="0" fontId="6" fillId="6" borderId="25" xfId="0" applyFont="1" applyFill="1" applyBorder="1" applyAlignment="1">
      <alignment horizontal="center" vertical="center"/>
    </xf>
    <xf numFmtId="0" fontId="17" fillId="0" borderId="0" xfId="2" applyFont="1" applyFill="1" applyBorder="1" applyAlignment="1"/>
    <xf numFmtId="14" fontId="16" fillId="0" borderId="0" xfId="2" applyNumberFormat="1" applyFill="1" applyBorder="1" applyAlignment="1"/>
    <xf numFmtId="2" fontId="16" fillId="0" borderId="0" xfId="2" applyNumberFormat="1" applyFill="1" applyBorder="1" applyAlignment="1"/>
    <xf numFmtId="14" fontId="16" fillId="0" borderId="0" xfId="2" applyNumberFormat="1" applyFill="1" applyBorder="1" applyAlignment="1" applyProtection="1">
      <protection locked="0"/>
    </xf>
    <xf numFmtId="0" fontId="4" fillId="0" borderId="30" xfId="0" applyFont="1" applyBorder="1"/>
    <xf numFmtId="0" fontId="12" fillId="0" borderId="0" xfId="0" applyFont="1" applyProtection="1">
      <protection locked="0"/>
    </xf>
    <xf numFmtId="14" fontId="12" fillId="0" borderId="0" xfId="0" applyNumberFormat="1" applyFont="1" applyProtection="1">
      <protection locked="0"/>
    </xf>
    <xf numFmtId="0" fontId="0" fillId="0" borderId="0" xfId="0" applyProtection="1">
      <protection locked="0"/>
    </xf>
    <xf numFmtId="14" fontId="14" fillId="0" borderId="0" xfId="0" applyNumberFormat="1" applyFont="1" applyProtection="1">
      <protection locked="0"/>
    </xf>
    <xf numFmtId="167" fontId="14" fillId="0" borderId="0" xfId="0" applyNumberFormat="1" applyFont="1" applyAlignment="1" applyProtection="1">
      <alignment horizontal="center"/>
      <protection locked="0"/>
    </xf>
    <xf numFmtId="0" fontId="14" fillId="0" borderId="0" xfId="0" quotePrefix="1" applyFont="1" applyAlignment="1" applyProtection="1">
      <alignment horizontal="center"/>
      <protection locked="0"/>
    </xf>
    <xf numFmtId="0" fontId="14" fillId="0" borderId="0" xfId="0" applyFont="1" applyAlignment="1" applyProtection="1">
      <alignment horizontal="center"/>
      <protection locked="0"/>
    </xf>
    <xf numFmtId="168" fontId="15" fillId="0" borderId="32" xfId="0" quotePrefix="1" applyNumberFormat="1" applyFont="1" applyBorder="1" applyProtection="1">
      <protection locked="0"/>
    </xf>
    <xf numFmtId="0" fontId="15" fillId="0" borderId="0" xfId="0" applyFont="1"/>
    <xf numFmtId="0" fontId="19" fillId="0" borderId="1" xfId="0" applyFont="1" applyBorder="1" applyAlignment="1" applyProtection="1">
      <alignment horizontal="left"/>
      <protection locked="0"/>
    </xf>
    <xf numFmtId="0" fontId="19" fillId="0" borderId="9" xfId="0" applyFont="1" applyBorder="1" applyAlignment="1" applyProtection="1">
      <alignment horizontal="left"/>
      <protection locked="0"/>
    </xf>
    <xf numFmtId="0" fontId="18" fillId="0" borderId="0" xfId="0" applyFont="1" applyAlignment="1">
      <alignment horizontal="center"/>
    </xf>
    <xf numFmtId="165" fontId="21" fillId="0" borderId="12" xfId="0" applyNumberFormat="1" applyFont="1" applyBorder="1" applyAlignment="1">
      <alignment horizontal="center" vertical="center"/>
    </xf>
    <xf numFmtId="165" fontId="21" fillId="0" borderId="7" xfId="0" applyNumberFormat="1" applyFont="1" applyBorder="1" applyAlignment="1">
      <alignment horizontal="center" vertical="center"/>
    </xf>
    <xf numFmtId="165" fontId="21" fillId="0" borderId="27" xfId="0" applyNumberFormat="1" applyFont="1" applyBorder="1" applyAlignment="1">
      <alignment horizontal="center" vertical="center"/>
    </xf>
    <xf numFmtId="14" fontId="0" fillId="0" borderId="0" xfId="0" applyNumberFormat="1"/>
    <xf numFmtId="166" fontId="22" fillId="0" borderId="0" xfId="0" applyNumberFormat="1" applyFont="1" applyAlignment="1">
      <alignment horizontal="center"/>
    </xf>
    <xf numFmtId="14" fontId="23" fillId="0" borderId="0" xfId="3" applyNumberFormat="1"/>
    <xf numFmtId="0" fontId="24" fillId="0" borderId="11" xfId="0" applyFont="1" applyBorder="1" applyAlignment="1">
      <alignment horizontal="center"/>
    </xf>
    <xf numFmtId="0" fontId="0" fillId="0" borderId="5" xfId="0" applyBorder="1"/>
    <xf numFmtId="0" fontId="0" fillId="0" borderId="9" xfId="0" applyBorder="1"/>
    <xf numFmtId="0" fontId="19" fillId="0" borderId="4" xfId="0" applyFont="1" applyBorder="1"/>
    <xf numFmtId="0" fontId="19" fillId="0" borderId="4" xfId="0" applyFont="1" applyBorder="1" applyAlignment="1">
      <alignment horizontal="left" indent="2"/>
    </xf>
    <xf numFmtId="0" fontId="19" fillId="0" borderId="28" xfId="0" applyFont="1" applyBorder="1"/>
    <xf numFmtId="0" fontId="0" fillId="4" borderId="44" xfId="0" applyFill="1" applyBorder="1"/>
    <xf numFmtId="0" fontId="4" fillId="5" borderId="42" xfId="0" applyFont="1" applyFill="1" applyBorder="1" applyAlignment="1" applyProtection="1">
      <alignment horizontal="center"/>
      <protection locked="0"/>
    </xf>
    <xf numFmtId="0" fontId="0" fillId="4" borderId="17" xfId="0" applyFill="1" applyBorder="1"/>
    <xf numFmtId="0" fontId="4" fillId="5" borderId="6" xfId="0" applyFont="1" applyFill="1" applyBorder="1" applyAlignment="1" applyProtection="1">
      <alignment horizontal="center"/>
      <protection locked="0"/>
    </xf>
    <xf numFmtId="0" fontId="4" fillId="5" borderId="6" xfId="0" applyFont="1" applyFill="1" applyBorder="1" applyAlignment="1">
      <alignment horizontal="center"/>
    </xf>
    <xf numFmtId="0" fontId="14" fillId="0" borderId="0" xfId="0" applyFont="1" applyAlignment="1" applyProtection="1">
      <alignment horizontal="right"/>
      <protection locked="0"/>
    </xf>
    <xf numFmtId="0" fontId="26" fillId="0" borderId="5" xfId="0" applyFont="1" applyBorder="1" applyAlignment="1" applyProtection="1">
      <alignment horizontal="center"/>
      <protection locked="0"/>
    </xf>
    <xf numFmtId="0" fontId="26" fillId="9" borderId="1" xfId="0" applyFont="1" applyFill="1" applyBorder="1" applyAlignment="1" applyProtection="1">
      <alignment horizontal="center"/>
      <protection locked="0"/>
    </xf>
    <xf numFmtId="0" fontId="26" fillId="9" borderId="5" xfId="0" applyFont="1" applyFill="1" applyBorder="1" applyAlignment="1" applyProtection="1">
      <alignment horizontal="center"/>
      <protection locked="0"/>
    </xf>
    <xf numFmtId="0" fontId="26" fillId="0" borderId="4" xfId="0" applyFont="1" applyBorder="1"/>
    <xf numFmtId="0" fontId="26" fillId="2" borderId="2" xfId="0" applyFont="1" applyFill="1" applyBorder="1" applyAlignment="1">
      <alignment horizontal="center"/>
    </xf>
    <xf numFmtId="0" fontId="26" fillId="2" borderId="2" xfId="0" applyFont="1" applyFill="1" applyBorder="1" applyAlignment="1">
      <alignment horizontal="center" vertical="center"/>
    </xf>
    <xf numFmtId="0" fontId="26" fillId="2" borderId="3" xfId="0" applyFont="1" applyFill="1" applyBorder="1"/>
    <xf numFmtId="0" fontId="26" fillId="3" borderId="1" xfId="1" applyNumberFormat="1" applyFont="1" applyFill="1" applyBorder="1" applyAlignment="1">
      <alignment horizontal="center"/>
    </xf>
    <xf numFmtId="0" fontId="26" fillId="3" borderId="4" xfId="0" applyFont="1" applyFill="1" applyBorder="1"/>
    <xf numFmtId="1" fontId="27" fillId="3" borderId="4" xfId="0" applyNumberFormat="1" applyFont="1" applyFill="1" applyBorder="1"/>
    <xf numFmtId="1" fontId="26" fillId="3" borderId="4" xfId="0" applyNumberFormat="1" applyFont="1" applyFill="1" applyBorder="1"/>
    <xf numFmtId="0" fontId="27" fillId="2" borderId="1" xfId="0" applyFont="1" applyFill="1" applyBorder="1" applyAlignment="1">
      <alignment horizontal="center"/>
    </xf>
    <xf numFmtId="0" fontId="26" fillId="7" borderId="4" xfId="0" applyFont="1" applyFill="1" applyBorder="1"/>
    <xf numFmtId="0" fontId="26" fillId="0" borderId="9" xfId="0" applyFont="1" applyBorder="1" applyAlignment="1">
      <alignment horizontal="center"/>
    </xf>
    <xf numFmtId="0" fontId="28" fillId="10" borderId="29" xfId="0" applyFont="1" applyFill="1" applyBorder="1" applyAlignment="1">
      <alignment horizontal="center"/>
    </xf>
    <xf numFmtId="0" fontId="26" fillId="0" borderId="15" xfId="0" applyFont="1" applyBorder="1"/>
    <xf numFmtId="0" fontId="26" fillId="10" borderId="45" xfId="0" applyFont="1" applyFill="1" applyBorder="1"/>
    <xf numFmtId="0" fontId="26" fillId="10" borderId="5" xfId="0" applyFont="1" applyFill="1" applyBorder="1"/>
    <xf numFmtId="0" fontId="26" fillId="10" borderId="32" xfId="0" applyFont="1" applyFill="1" applyBorder="1"/>
    <xf numFmtId="0" fontId="26" fillId="9" borderId="2" xfId="0" applyFont="1" applyFill="1" applyBorder="1" applyAlignment="1">
      <alignment horizontal="center"/>
    </xf>
    <xf numFmtId="0" fontId="26" fillId="0" borderId="10" xfId="0" applyFont="1" applyBorder="1"/>
    <xf numFmtId="0" fontId="26" fillId="0" borderId="31" xfId="0" applyFont="1" applyBorder="1"/>
    <xf numFmtId="0" fontId="25" fillId="0" borderId="46" xfId="0" applyFont="1" applyBorder="1"/>
    <xf numFmtId="0" fontId="26" fillId="9" borderId="32" xfId="0" applyFont="1" applyFill="1" applyBorder="1" applyAlignment="1" applyProtection="1">
      <alignment horizontal="center"/>
      <protection locked="0"/>
    </xf>
    <xf numFmtId="0" fontId="26" fillId="9" borderId="4" xfId="0" applyFont="1" applyFill="1" applyBorder="1"/>
    <xf numFmtId="0" fontId="26" fillId="0" borderId="4" xfId="0" applyFont="1" applyBorder="1" applyAlignment="1">
      <alignment horizontal="left"/>
    </xf>
    <xf numFmtId="0" fontId="26" fillId="0" borderId="3" xfId="0" applyFont="1" applyBorder="1" applyProtection="1">
      <protection locked="0"/>
    </xf>
    <xf numFmtId="0" fontId="26" fillId="0" borderId="13" xfId="0" applyFont="1" applyBorder="1" applyAlignment="1" applyProtection="1">
      <alignment horizontal="left"/>
      <protection locked="0"/>
    </xf>
    <xf numFmtId="0" fontId="26" fillId="0" borderId="14" xfId="0" applyFont="1" applyBorder="1"/>
    <xf numFmtId="168" fontId="15" fillId="0" borderId="8" xfId="0" quotePrefix="1" applyNumberFormat="1" applyFont="1" applyBorder="1" applyProtection="1">
      <protection locked="0"/>
    </xf>
    <xf numFmtId="168" fontId="15" fillId="0" borderId="18" xfId="0" quotePrefix="1" applyNumberFormat="1" applyFont="1" applyBorder="1" applyProtection="1">
      <protection locked="0"/>
    </xf>
    <xf numFmtId="168" fontId="15" fillId="0" borderId="42" xfId="0" quotePrefix="1" applyNumberFormat="1" applyFont="1" applyBorder="1" applyProtection="1">
      <protection locked="0"/>
    </xf>
    <xf numFmtId="0" fontId="26" fillId="0" borderId="5" xfId="0" applyFont="1" applyBorder="1" applyAlignment="1" applyProtection="1">
      <alignment horizontal="center" vertical="center" wrapText="1"/>
      <protection locked="0"/>
    </xf>
    <xf numFmtId="0" fontId="29" fillId="0" borderId="4" xfId="0" quotePrefix="1" applyFont="1" applyBorder="1" applyProtection="1">
      <protection locked="0"/>
    </xf>
    <xf numFmtId="0" fontId="26" fillId="2" borderId="2" xfId="0" applyFont="1" applyFill="1" applyBorder="1" applyAlignment="1">
      <alignment horizontal="right"/>
    </xf>
    <xf numFmtId="0" fontId="0" fillId="0" borderId="46" xfId="0" applyBorder="1"/>
    <xf numFmtId="0" fontId="31" fillId="0" borderId="0" xfId="0" applyFont="1"/>
    <xf numFmtId="168" fontId="15" fillId="0" borderId="33" xfId="0" quotePrefix="1" applyNumberFormat="1" applyFont="1" applyBorder="1" applyProtection="1">
      <protection locked="0"/>
    </xf>
    <xf numFmtId="0" fontId="20" fillId="0" borderId="47" xfId="0" applyFont="1" applyBorder="1" applyAlignment="1" applyProtection="1">
      <alignment horizontal="left"/>
      <protection locked="0"/>
    </xf>
    <xf numFmtId="0" fontId="20" fillId="0" borderId="48" xfId="0" applyFont="1" applyBorder="1" applyAlignment="1" applyProtection="1">
      <alignment horizontal="left"/>
      <protection locked="0"/>
    </xf>
    <xf numFmtId="0" fontId="20" fillId="0" borderId="34" xfId="0" applyFont="1" applyBorder="1" applyAlignment="1" applyProtection="1">
      <alignment horizontal="left"/>
      <protection locked="0"/>
    </xf>
    <xf numFmtId="0" fontId="0" fillId="0" borderId="0" xfId="0" applyAlignment="1">
      <alignment vertical="center"/>
    </xf>
    <xf numFmtId="0" fontId="32" fillId="0" borderId="0" xfId="0" applyFont="1" applyAlignment="1">
      <alignment vertical="center"/>
    </xf>
    <xf numFmtId="0" fontId="25" fillId="0" borderId="5" xfId="3" applyNumberFormat="1" applyFont="1" applyFill="1" applyBorder="1" applyAlignment="1" applyProtection="1">
      <alignment horizontal="center"/>
      <protection locked="0"/>
    </xf>
    <xf numFmtId="0" fontId="25" fillId="0" borderId="11" xfId="3" applyFont="1" applyBorder="1" applyAlignment="1">
      <alignment horizontal="center"/>
    </xf>
    <xf numFmtId="0" fontId="25" fillId="4" borderId="17" xfId="0" applyFont="1" applyFill="1" applyBorder="1"/>
    <xf numFmtId="0" fontId="25" fillId="0" borderId="0" xfId="0" applyFont="1"/>
    <xf numFmtId="0" fontId="1" fillId="0" borderId="0" xfId="0" applyFont="1" applyAlignment="1">
      <alignment vertical="center"/>
    </xf>
    <xf numFmtId="0" fontId="1" fillId="0" borderId="0" xfId="0" applyFont="1"/>
    <xf numFmtId="0" fontId="1" fillId="0" borderId="5" xfId="0" applyFont="1" applyBorder="1"/>
    <xf numFmtId="0" fontId="1" fillId="0" borderId="9" xfId="0" applyFont="1" applyBorder="1"/>
    <xf numFmtId="0" fontId="1" fillId="0" borderId="5" xfId="3" applyNumberFormat="1" applyFont="1" applyFill="1" applyBorder="1" applyAlignment="1" applyProtection="1">
      <alignment horizontal="center"/>
      <protection locked="0"/>
    </xf>
    <xf numFmtId="0" fontId="1" fillId="0" borderId="32" xfId="3" applyNumberFormat="1" applyFont="1" applyFill="1" applyBorder="1" applyAlignment="1" applyProtection="1">
      <alignment horizontal="center"/>
      <protection locked="0"/>
    </xf>
    <xf numFmtId="0" fontId="26" fillId="0" borderId="50" xfId="0" applyFont="1" applyBorder="1" applyAlignment="1" applyProtection="1">
      <alignment horizontal="center"/>
      <protection locked="0"/>
    </xf>
    <xf numFmtId="0" fontId="26" fillId="9" borderId="50" xfId="0" applyFont="1" applyFill="1" applyBorder="1" applyAlignment="1" applyProtection="1">
      <alignment horizontal="center"/>
      <protection locked="0"/>
    </xf>
    <xf numFmtId="166" fontId="0" fillId="0" borderId="0" xfId="0" quotePrefix="1" applyNumberFormat="1" applyAlignment="1">
      <alignment horizontal="left"/>
    </xf>
    <xf numFmtId="14" fontId="14" fillId="0" borderId="0" xfId="0" applyNumberFormat="1" applyFont="1" applyAlignment="1" applyProtection="1">
      <alignment horizontal="center"/>
      <protection locked="0"/>
    </xf>
    <xf numFmtId="0" fontId="14" fillId="0" borderId="20" xfId="0" applyFont="1" applyBorder="1" applyAlignment="1" applyProtection="1">
      <alignment horizontal="center"/>
      <protection locked="0"/>
    </xf>
    <xf numFmtId="167" fontId="14" fillId="0" borderId="21" xfId="0" applyNumberFormat="1" applyFont="1" applyBorder="1" applyAlignment="1" applyProtection="1">
      <alignment horizontal="center"/>
      <protection locked="0"/>
    </xf>
    <xf numFmtId="0" fontId="14" fillId="0" borderId="0" xfId="0" applyFont="1" applyAlignment="1" applyProtection="1">
      <alignment horizontal="right"/>
      <protection locked="0"/>
    </xf>
    <xf numFmtId="1" fontId="14" fillId="0" borderId="21" xfId="0" quotePrefix="1" applyNumberFormat="1" applyFont="1" applyBorder="1" applyAlignment="1" applyProtection="1">
      <alignment horizontal="center"/>
      <protection locked="0"/>
    </xf>
    <xf numFmtId="0" fontId="14" fillId="0" borderId="21" xfId="0" applyFont="1" applyBorder="1" applyAlignment="1" applyProtection="1">
      <alignment horizontal="center"/>
      <protection locked="0"/>
    </xf>
    <xf numFmtId="0" fontId="13" fillId="0" borderId="7" xfId="0" applyFont="1" applyBorder="1" applyAlignment="1" applyProtection="1">
      <alignment horizontal="center" vertical="center" wrapText="1"/>
      <protection locked="0"/>
    </xf>
    <xf numFmtId="0" fontId="13" fillId="0" borderId="5" xfId="0" applyFont="1" applyBorder="1" applyAlignment="1" applyProtection="1">
      <alignment horizontal="center" vertical="center" wrapText="1"/>
      <protection locked="0"/>
    </xf>
    <xf numFmtId="168" fontId="13" fillId="0" borderId="40" xfId="0" applyNumberFormat="1" applyFont="1" applyBorder="1" applyAlignment="1" applyProtection="1">
      <alignment horizontal="center" vertical="center" wrapText="1"/>
      <protection locked="0"/>
    </xf>
    <xf numFmtId="168" fontId="13" fillId="0" borderId="25" xfId="0" applyNumberFormat="1" applyFont="1" applyBorder="1" applyAlignment="1" applyProtection="1">
      <alignment horizontal="center" vertical="center" wrapText="1"/>
      <protection locked="0"/>
    </xf>
    <xf numFmtId="168" fontId="13" fillId="0" borderId="41" xfId="0" applyNumberFormat="1" applyFont="1" applyBorder="1" applyAlignment="1" applyProtection="1">
      <alignment horizontal="center" vertical="center" wrapText="1"/>
      <protection locked="0"/>
    </xf>
    <xf numFmtId="168" fontId="13" fillId="0" borderId="33" xfId="0" applyNumberFormat="1" applyFont="1" applyBorder="1" applyAlignment="1" applyProtection="1">
      <alignment horizontal="center" vertical="center" wrapText="1"/>
      <protection locked="0"/>
    </xf>
    <xf numFmtId="168" fontId="13" fillId="0" borderId="0" xfId="0" applyNumberFormat="1" applyFont="1" applyAlignment="1" applyProtection="1">
      <alignment horizontal="center" vertical="center" wrapText="1"/>
      <protection locked="0"/>
    </xf>
    <xf numFmtId="168" fontId="13" fillId="0" borderId="35" xfId="0" applyNumberFormat="1" applyFont="1" applyBorder="1" applyAlignment="1" applyProtection="1">
      <alignment horizontal="center" vertical="center" wrapText="1"/>
      <protection locked="0"/>
    </xf>
    <xf numFmtId="168" fontId="13" fillId="0" borderId="8" xfId="0" applyNumberFormat="1" applyFont="1" applyBorder="1" applyAlignment="1" applyProtection="1">
      <alignment horizontal="center" vertical="center" wrapText="1"/>
      <protection locked="0"/>
    </xf>
    <xf numFmtId="168" fontId="13" fillId="0" borderId="20" xfId="0" applyNumberFormat="1" applyFont="1" applyBorder="1" applyAlignment="1" applyProtection="1">
      <alignment horizontal="center" vertical="center" wrapText="1"/>
      <protection locked="0"/>
    </xf>
    <xf numFmtId="168" fontId="13" fillId="0" borderId="12" xfId="0" applyNumberFormat="1" applyFont="1" applyBorder="1" applyAlignment="1" applyProtection="1">
      <alignment horizontal="center" vertical="center" wrapText="1"/>
      <protection locked="0"/>
    </xf>
    <xf numFmtId="0" fontId="18" fillId="0" borderId="42" xfId="0" applyFont="1" applyBorder="1" applyAlignment="1" applyProtection="1">
      <alignment horizontal="left" vertical="center"/>
      <protection locked="0"/>
    </xf>
    <xf numFmtId="0" fontId="18" fillId="0" borderId="37" xfId="0" applyFont="1" applyBorder="1" applyAlignment="1" applyProtection="1">
      <alignment horizontal="left" vertical="center"/>
      <protection locked="0"/>
    </xf>
    <xf numFmtId="0" fontId="18" fillId="0" borderId="43" xfId="0" applyFont="1" applyBorder="1" applyAlignment="1" applyProtection="1">
      <alignment horizontal="left" vertical="center"/>
      <protection locked="0"/>
    </xf>
    <xf numFmtId="0" fontId="18" fillId="0" borderId="32" xfId="0" applyFont="1" applyBorder="1" applyAlignment="1" applyProtection="1">
      <alignment horizontal="left" vertical="center"/>
      <protection locked="0"/>
    </xf>
    <xf numFmtId="0" fontId="18" fillId="0" borderId="21" xfId="0" applyFont="1" applyBorder="1" applyAlignment="1" applyProtection="1">
      <alignment horizontal="left" vertical="center"/>
      <protection locked="0"/>
    </xf>
    <xf numFmtId="0" fontId="18" fillId="0" borderId="23" xfId="0" applyFont="1" applyBorder="1" applyAlignment="1" applyProtection="1">
      <alignment horizontal="left" vertical="center"/>
      <protection locked="0"/>
    </xf>
    <xf numFmtId="0" fontId="13" fillId="0" borderId="34" xfId="0" applyFont="1" applyBorder="1" applyAlignment="1" applyProtection="1">
      <alignment horizontal="center" vertical="center" textRotation="90"/>
      <protection locked="0"/>
    </xf>
    <xf numFmtId="0" fontId="13" fillId="0" borderId="35" xfId="0" applyFont="1" applyBorder="1" applyAlignment="1" applyProtection="1">
      <alignment horizontal="center" vertical="center" textRotation="90"/>
      <protection locked="0"/>
    </xf>
    <xf numFmtId="0" fontId="13" fillId="0" borderId="36" xfId="0" applyFont="1" applyBorder="1" applyAlignment="1" applyProtection="1">
      <alignment horizontal="center" vertical="center" textRotation="90"/>
      <protection locked="0"/>
    </xf>
    <xf numFmtId="0" fontId="20" fillId="0" borderId="32" xfId="0" applyFont="1" applyBorder="1" applyAlignment="1" applyProtection="1">
      <alignment horizontal="left"/>
      <protection locked="0"/>
    </xf>
    <xf numFmtId="0" fontId="20" fillId="0" borderId="21" xfId="0" applyFont="1" applyBorder="1" applyAlignment="1" applyProtection="1">
      <alignment horizontal="left"/>
      <protection locked="0"/>
    </xf>
    <xf numFmtId="0" fontId="20" fillId="0" borderId="23" xfId="0" applyFont="1" applyBorder="1" applyAlignment="1" applyProtection="1">
      <alignment horizontal="left"/>
      <protection locked="0"/>
    </xf>
    <xf numFmtId="0" fontId="20" fillId="0" borderId="18" xfId="0" applyFont="1" applyBorder="1" applyAlignment="1" applyProtection="1">
      <alignment horizontal="left"/>
      <protection locked="0"/>
    </xf>
    <xf numFmtId="0" fontId="20" fillId="0" borderId="26" xfId="0" applyFont="1" applyBorder="1" applyAlignment="1" applyProtection="1">
      <alignment horizontal="left"/>
      <protection locked="0"/>
    </xf>
    <xf numFmtId="0" fontId="20" fillId="0" borderId="11" xfId="0" applyFont="1" applyBorder="1" applyAlignment="1" applyProtection="1">
      <alignment horizontal="left"/>
      <protection locked="0"/>
    </xf>
    <xf numFmtId="0" fontId="20" fillId="0" borderId="32" xfId="0" applyFont="1" applyBorder="1" applyAlignment="1" applyProtection="1">
      <alignment horizontal="left" wrapText="1"/>
      <protection locked="0"/>
    </xf>
    <xf numFmtId="0" fontId="20" fillId="0" borderId="21" xfId="0" applyFont="1" applyBorder="1" applyAlignment="1" applyProtection="1">
      <alignment horizontal="left" wrapText="1"/>
      <protection locked="0"/>
    </xf>
    <xf numFmtId="0" fontId="20" fillId="0" borderId="23" xfId="0" applyFont="1" applyBorder="1" applyAlignment="1" applyProtection="1">
      <alignment horizontal="left" wrapText="1"/>
      <protection locked="0"/>
    </xf>
    <xf numFmtId="0" fontId="35" fillId="0" borderId="32" xfId="0" applyFont="1" applyBorder="1" applyAlignment="1" applyProtection="1">
      <alignment horizontal="left"/>
      <protection locked="0"/>
    </xf>
    <xf numFmtId="0" fontId="13" fillId="0" borderId="49" xfId="0" applyFont="1" applyBorder="1" applyAlignment="1" applyProtection="1">
      <alignment horizontal="center" vertical="center" textRotation="90"/>
      <protection locked="0"/>
    </xf>
    <xf numFmtId="0" fontId="13" fillId="0" borderId="50" xfId="0" applyFont="1" applyBorder="1" applyAlignment="1" applyProtection="1">
      <alignment horizontal="center" vertical="center" textRotation="90"/>
      <protection locked="0"/>
    </xf>
    <xf numFmtId="0" fontId="13" fillId="0" borderId="41" xfId="0" applyFont="1" applyBorder="1" applyAlignment="1" applyProtection="1">
      <alignment horizontal="center" vertical="center" textRotation="90"/>
      <protection locked="0"/>
    </xf>
    <xf numFmtId="0" fontId="30" fillId="0" borderId="32" xfId="0" applyFont="1" applyBorder="1" applyAlignment="1" applyProtection="1">
      <alignment horizontal="left"/>
      <protection locked="0"/>
    </xf>
    <xf numFmtId="0" fontId="20" fillId="0" borderId="42" xfId="0" applyFont="1" applyBorder="1" applyAlignment="1" applyProtection="1">
      <alignment horizontal="left"/>
      <protection locked="0"/>
    </xf>
    <xf numFmtId="0" fontId="20" fillId="0" borderId="37" xfId="0" applyFont="1" applyBorder="1" applyAlignment="1" applyProtection="1">
      <alignment horizontal="left"/>
      <protection locked="0"/>
    </xf>
    <xf numFmtId="0" fontId="20" fillId="0" borderId="43" xfId="0" applyFont="1" applyBorder="1" applyAlignment="1" applyProtection="1">
      <alignment horizontal="left"/>
      <protection locked="0"/>
    </xf>
    <xf numFmtId="0" fontId="33" fillId="0" borderId="32" xfId="0" applyFont="1" applyBorder="1" applyAlignment="1" applyProtection="1">
      <alignment horizontal="left"/>
      <protection locked="0"/>
    </xf>
    <xf numFmtId="0" fontId="33" fillId="0" borderId="21" xfId="0" applyFont="1" applyBorder="1" applyAlignment="1" applyProtection="1">
      <alignment horizontal="left"/>
      <protection locked="0"/>
    </xf>
    <xf numFmtId="0" fontId="33" fillId="0" borderId="23" xfId="0" applyFont="1" applyBorder="1" applyAlignment="1" applyProtection="1">
      <alignment horizontal="left"/>
      <protection locked="0"/>
    </xf>
    <xf numFmtId="0" fontId="33" fillId="0" borderId="32" xfId="0" applyFont="1" applyBorder="1" applyAlignment="1" applyProtection="1">
      <alignment horizontal="left" wrapText="1"/>
      <protection locked="0"/>
    </xf>
    <xf numFmtId="0" fontId="33" fillId="0" borderId="21" xfId="0" applyFont="1" applyBorder="1" applyAlignment="1" applyProtection="1">
      <alignment horizontal="left" wrapText="1"/>
      <protection locked="0"/>
    </xf>
    <xf numFmtId="0" fontId="33" fillId="0" borderId="23" xfId="0" applyFont="1" applyBorder="1" applyAlignment="1" applyProtection="1">
      <alignment horizontal="left" wrapText="1"/>
      <protection locked="0"/>
    </xf>
    <xf numFmtId="0" fontId="34" fillId="0" borderId="32" xfId="0" applyFont="1" applyBorder="1" applyAlignment="1" applyProtection="1">
      <alignment horizontal="left"/>
      <protection locked="0"/>
    </xf>
    <xf numFmtId="0" fontId="33" fillId="0" borderId="18" xfId="0" applyFont="1" applyBorder="1" applyAlignment="1" applyProtection="1">
      <alignment horizontal="left"/>
      <protection locked="0"/>
    </xf>
    <xf numFmtId="0" fontId="33" fillId="0" borderId="26" xfId="0" applyFont="1" applyBorder="1" applyAlignment="1" applyProtection="1">
      <alignment horizontal="left"/>
      <protection locked="0"/>
    </xf>
    <xf numFmtId="0" fontId="33" fillId="0" borderId="11" xfId="0" applyFont="1" applyBorder="1" applyAlignment="1" applyProtection="1">
      <alignment horizontal="left"/>
      <protection locked="0"/>
    </xf>
    <xf numFmtId="0" fontId="30" fillId="0" borderId="32" xfId="0" applyFont="1" applyBorder="1" applyAlignment="1" applyProtection="1">
      <alignment horizontal="left" wrapText="1"/>
      <protection locked="0"/>
    </xf>
    <xf numFmtId="0" fontId="12" fillId="0" borderId="18" xfId="0" applyFont="1" applyBorder="1" applyAlignment="1" applyProtection="1">
      <alignment horizontal="center"/>
      <protection locked="0"/>
    </xf>
    <xf numFmtId="0" fontId="12" fillId="0" borderId="11" xfId="0" applyFont="1" applyBorder="1" applyAlignment="1" applyProtection="1">
      <alignment horizontal="center"/>
      <protection locked="0"/>
    </xf>
    <xf numFmtId="0" fontId="16" fillId="8" borderId="38" xfId="2" applyBorder="1" applyAlignment="1" applyProtection="1">
      <alignment horizontal="center"/>
      <protection locked="0"/>
    </xf>
    <xf numFmtId="0" fontId="16" fillId="8" borderId="39" xfId="2" applyBorder="1" applyAlignment="1" applyProtection="1">
      <alignment horizontal="center"/>
      <protection locked="0"/>
    </xf>
    <xf numFmtId="14" fontId="16" fillId="0" borderId="0" xfId="2" applyNumberFormat="1" applyFill="1" applyBorder="1" applyAlignment="1" applyProtection="1">
      <alignment horizontal="center"/>
      <protection locked="0"/>
    </xf>
    <xf numFmtId="14" fontId="16" fillId="0" borderId="0" xfId="2" applyNumberFormat="1" applyFill="1" applyBorder="1" applyAlignment="1" applyProtection="1">
      <alignment horizontal="center"/>
    </xf>
    <xf numFmtId="0" fontId="6" fillId="0" borderId="16"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4" xfId="0" applyFont="1" applyBorder="1" applyAlignment="1">
      <alignment horizontal="center" vertical="center" wrapText="1"/>
    </xf>
    <xf numFmtId="0" fontId="6" fillId="6" borderId="10" xfId="0" applyFont="1" applyFill="1" applyBorder="1" applyAlignment="1">
      <alignment horizontal="center" vertical="center"/>
    </xf>
    <xf numFmtId="0" fontId="3" fillId="0" borderId="0" xfId="0" applyFont="1" applyAlignment="1">
      <alignment horizontal="center"/>
    </xf>
    <xf numFmtId="0" fontId="3" fillId="0" borderId="0" xfId="0" applyFont="1" applyAlignment="1" applyProtection="1">
      <alignment horizontal="right"/>
      <protection locked="0"/>
    </xf>
    <xf numFmtId="0" fontId="3" fillId="0" borderId="20" xfId="0" applyFont="1" applyBorder="1" applyAlignment="1" applyProtection="1">
      <alignment horizontal="center"/>
      <protection locked="0"/>
    </xf>
    <xf numFmtId="167" fontId="3" fillId="0" borderId="21" xfId="0" applyNumberFormat="1" applyFont="1" applyBorder="1" applyAlignment="1" applyProtection="1">
      <alignment horizontal="center"/>
      <protection locked="0"/>
    </xf>
    <xf numFmtId="0" fontId="3" fillId="0" borderId="21" xfId="0" quotePrefix="1" applyFont="1" applyBorder="1" applyAlignment="1" applyProtection="1">
      <alignment horizontal="center"/>
      <protection locked="0"/>
    </xf>
    <xf numFmtId="0" fontId="3" fillId="0" borderId="21" xfId="0" applyFont="1" applyBorder="1" applyAlignment="1" applyProtection="1">
      <alignment horizontal="center"/>
      <protection locked="0"/>
    </xf>
    <xf numFmtId="0" fontId="27" fillId="3" borderId="28" xfId="1" applyNumberFormat="1" applyFont="1" applyFill="1" applyBorder="1" applyAlignment="1" applyProtection="1">
      <alignment horizontal="right"/>
    </xf>
    <xf numFmtId="0" fontId="27" fillId="3" borderId="21" xfId="1" applyNumberFormat="1" applyFont="1" applyFill="1" applyBorder="1" applyAlignment="1" applyProtection="1">
      <alignment horizontal="right"/>
    </xf>
    <xf numFmtId="0" fontId="27" fillId="3" borderId="22" xfId="1" applyNumberFormat="1" applyFont="1" applyFill="1" applyBorder="1" applyAlignment="1" applyProtection="1">
      <alignment horizontal="right"/>
    </xf>
    <xf numFmtId="0" fontId="26" fillId="10" borderId="18" xfId="0" applyFont="1" applyFill="1" applyBorder="1" applyAlignment="1">
      <alignment horizontal="center"/>
    </xf>
    <xf numFmtId="0" fontId="26" fillId="10" borderId="26" xfId="0" applyFont="1" applyFill="1" applyBorder="1" applyAlignment="1">
      <alignment horizontal="center"/>
    </xf>
    <xf numFmtId="0" fontId="26" fillId="10" borderId="11" xfId="0" applyFont="1" applyFill="1" applyBorder="1" applyAlignment="1">
      <alignment horizontal="center"/>
    </xf>
    <xf numFmtId="1" fontId="3" fillId="0" borderId="21" xfId="0" quotePrefix="1" applyNumberFormat="1" applyFont="1" applyBorder="1" applyAlignment="1" applyProtection="1">
      <alignment horizontal="center"/>
      <protection locked="0"/>
    </xf>
    <xf numFmtId="0" fontId="36" fillId="0" borderId="32" xfId="0" applyFont="1" applyBorder="1" applyAlignment="1" applyProtection="1">
      <alignment horizontal="left"/>
      <protection locked="0"/>
    </xf>
    <xf numFmtId="0" fontId="36" fillId="0" borderId="21" xfId="0" applyFont="1" applyBorder="1" applyAlignment="1" applyProtection="1">
      <alignment horizontal="left"/>
      <protection locked="0"/>
    </xf>
    <xf numFmtId="0" fontId="36" fillId="0" borderId="23" xfId="0" applyFont="1" applyBorder="1" applyAlignment="1" applyProtection="1">
      <alignment horizontal="left"/>
      <protection locked="0"/>
    </xf>
  </cellXfs>
  <cellStyles count="4">
    <cellStyle name="Comma" xfId="1" builtinId="3"/>
    <cellStyle name="Hyperlink" xfId="3" builtinId="8"/>
    <cellStyle name="Normal" xfId="0" builtinId="0"/>
    <cellStyle name="Output" xfId="2" builtinId="21"/>
  </cellStyles>
  <dxfs count="1682">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24994659260841701"/>
        </patternFill>
      </fill>
    </dxf>
    <dxf>
      <fill>
        <patternFill>
          <bgColor indexed="55"/>
        </patternFill>
      </fill>
    </dxf>
    <dxf>
      <fill>
        <patternFill>
          <bgColor theme="0" tint="-0.499984740745262"/>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indexed="55"/>
        </patternFill>
      </fill>
    </dxf>
    <dxf>
      <fill>
        <patternFill>
          <bgColor theme="0" tint="-0.499984740745262"/>
        </patternFill>
      </fill>
    </dxf>
    <dxf>
      <font>
        <b/>
        <i val="0"/>
        <condense val="0"/>
        <extend val="0"/>
        <color indexed="12"/>
      </font>
      <fill>
        <patternFill>
          <bgColor indexed="55"/>
        </patternFill>
      </fill>
    </dxf>
    <dxf>
      <font>
        <b val="0"/>
        <i val="0"/>
        <condense val="0"/>
        <extend val="0"/>
        <color auto="1"/>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indexed="55"/>
        </patternFill>
      </fill>
    </dxf>
    <dxf>
      <fill>
        <patternFill>
          <bgColor theme="0" tint="-0.24994659260841701"/>
        </patternFill>
      </fill>
    </dxf>
    <dxf>
      <fill>
        <patternFill>
          <bgColor theme="0" tint="-0.34998626667073579"/>
        </patternFill>
      </fill>
    </dxf>
    <dxf>
      <fill>
        <patternFill>
          <bgColor indexed="55"/>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indexed="55"/>
        </patternFill>
      </fill>
    </dxf>
    <dxf>
      <fill>
        <patternFill>
          <bgColor theme="0" tint="-0.24994659260841701"/>
        </patternFill>
      </fill>
    </dxf>
    <dxf>
      <font>
        <b/>
        <i val="0"/>
        <condense val="0"/>
        <extend val="0"/>
      </font>
    </dxf>
    <dxf>
      <font>
        <b/>
        <i val="0"/>
        <condense val="0"/>
        <extend val="0"/>
      </font>
    </dxf>
    <dxf>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dxf>
    <dxf>
      <font>
        <b/>
        <i val="0"/>
        <condense val="0"/>
        <extend val="0"/>
        <color indexed="12"/>
      </font>
    </dxf>
    <dxf>
      <fill>
        <patternFill>
          <bgColor indexed="55"/>
        </patternFill>
      </fill>
    </dxf>
    <dxf>
      <fill>
        <patternFill>
          <bgColor indexed="55"/>
        </patternFill>
      </fill>
    </dxf>
    <dxf>
      <fill>
        <patternFill>
          <bgColor theme="0" tint="-0.34998626667073579"/>
        </patternFill>
      </fill>
    </dxf>
    <dxf>
      <fill>
        <patternFill>
          <bgColor theme="0" tint="-0.24994659260841701"/>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theme="0" tint="-0.34998626667073579"/>
        </patternFill>
      </fill>
    </dxf>
    <dxf>
      <fill>
        <patternFill>
          <bgColor theme="0" tint="-0.499984740745262"/>
        </patternFill>
      </fill>
    </dxf>
    <dxf>
      <fill>
        <patternFill>
          <bgColor indexed="55"/>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ont>
        <strike val="0"/>
        <color theme="0" tint="-0.34998626667073579"/>
      </font>
      <fill>
        <patternFill>
          <bgColor theme="0" tint="-0.34998626667073579"/>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ont>
        <b/>
        <i val="0"/>
        <condense val="0"/>
        <extend val="0"/>
        <color indexed="12"/>
      </font>
      <fill>
        <patternFill>
          <bgColor indexed="55"/>
        </patternFill>
      </fill>
    </dxf>
    <dxf>
      <font>
        <b val="0"/>
        <i val="0"/>
        <condense val="0"/>
        <extend val="0"/>
        <color auto="1"/>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34998626667073579"/>
        </patternFill>
      </fill>
    </dxf>
    <dxf>
      <fill>
        <patternFill>
          <bgColor theme="0" tint="-0.24994659260841701"/>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indexed="55"/>
        </patternFill>
      </fill>
    </dxf>
    <dxf>
      <fill>
        <patternFill>
          <bgColor theme="0" tint="-0.24994659260841701"/>
        </patternFill>
      </fill>
    </dxf>
    <dxf>
      <font>
        <b/>
        <i val="0"/>
        <condense val="0"/>
        <extend val="0"/>
      </font>
    </dxf>
    <dxf>
      <font>
        <b/>
        <i val="0"/>
        <condense val="0"/>
        <extend val="0"/>
      </font>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indexed="55"/>
        </patternFill>
      </fill>
    </dxf>
    <dxf>
      <fill>
        <patternFill>
          <bgColor indexed="55"/>
        </patternFill>
      </fill>
    </dxf>
    <dxf>
      <fill>
        <patternFill>
          <bgColor theme="0" tint="-0.34998626667073579"/>
        </patternFill>
      </fill>
    </dxf>
    <dxf>
      <fill>
        <patternFill>
          <bgColor theme="0" tint="-0.24994659260841701"/>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theme="0" tint="-0.499984740745262"/>
        </patternFill>
      </fill>
    </dxf>
    <dxf>
      <fill>
        <patternFill>
          <bgColor indexed="55"/>
        </patternFill>
      </fill>
    </dxf>
    <dxf>
      <fill>
        <patternFill>
          <bgColor indexed="55"/>
        </patternFill>
      </fill>
    </dxf>
    <dxf>
      <fill>
        <patternFill>
          <bgColor theme="0" tint="-0.34998626667073579"/>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ont>
        <strike val="0"/>
        <color theme="0" tint="-0.34998626667073579"/>
      </font>
      <fill>
        <patternFill>
          <bgColor theme="0" tint="-0.34998626667073579"/>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indexed="55"/>
        </patternFill>
      </fill>
    </dxf>
    <dxf>
      <fill>
        <patternFill>
          <bgColor theme="0" tint="-0.24994659260841701"/>
        </patternFill>
      </fill>
    </dxf>
    <dxf>
      <fill>
        <patternFill>
          <bgColor theme="0" tint="-0.34998626667073579"/>
        </patternFill>
      </fill>
    </dxf>
    <dxf>
      <fill>
        <patternFill>
          <bgColor theme="0" tint="-0.34998626667073579"/>
        </patternFill>
      </fill>
    </dxf>
    <dxf>
      <fill>
        <patternFill>
          <bgColor theme="0" tint="-0.24994659260841701"/>
        </patternFill>
      </fill>
    </dxf>
    <dxf>
      <fill>
        <patternFill>
          <bgColor indexed="55"/>
        </patternFill>
      </fill>
    </dxf>
    <dxf>
      <fill>
        <patternFill>
          <bgColor indexed="55"/>
        </patternFill>
      </fill>
    </dxf>
    <dxf>
      <font>
        <strike val="0"/>
        <color auto="1"/>
      </font>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b/>
        <i val="0"/>
        <strike val="0"/>
        <condense val="0"/>
        <extend val="0"/>
        <color indexed="12"/>
      </font>
      <fill>
        <patternFill patternType="solid">
          <bgColor indexed="55"/>
        </patternFill>
      </fill>
    </dxf>
    <dxf>
      <font>
        <b val="0"/>
        <i val="0"/>
        <condense val="0"/>
        <extend val="0"/>
        <color auto="1"/>
      </font>
      <fill>
        <patternFill patternType="solid">
          <bgColor indexed="55"/>
        </patternFill>
      </fill>
    </dxf>
    <dxf>
      <fill>
        <patternFill>
          <bgColor theme="0" tint="-0.24994659260841701"/>
        </patternFill>
      </fill>
    </dxf>
    <dxf>
      <fill>
        <patternFill>
          <bgColor indexed="55"/>
        </patternFill>
      </fill>
    </dxf>
  </dxfs>
  <tableStyles count="0" defaultTableStyle="TableStyleMedium2" defaultPivotStyle="PivotStyleMedium9"/>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86E9E-38F8-44D0-9112-A23448E03A19}">
  <sheetPr codeName="Sheet1">
    <pageSetUpPr fitToPage="1"/>
  </sheetPr>
  <dimension ref="A1:AO76"/>
  <sheetViews>
    <sheetView showZeros="0" topLeftCell="A14" zoomScale="70" zoomScaleNormal="70" zoomScaleSheetLayoutView="75" workbookViewId="0">
      <selection activeCell="X20" sqref="X20"/>
    </sheetView>
  </sheetViews>
  <sheetFormatPr defaultColWidth="9.140625" defaultRowHeight="15" x14ac:dyDescent="0.25"/>
  <cols>
    <col min="1" max="1" width="26.140625" customWidth="1"/>
    <col min="2" max="6" width="4.140625" customWidth="1"/>
    <col min="7" max="8" width="1" customWidth="1"/>
    <col min="9" max="13" width="4.140625" customWidth="1"/>
    <col min="14" max="15" width="1" customWidth="1"/>
    <col min="16" max="20" width="4.140625" customWidth="1"/>
    <col min="21" max="22" width="1" customWidth="1"/>
    <col min="23" max="27" width="4.140625" customWidth="1"/>
    <col min="28" max="29" width="1"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85" t="s">
        <v>0</v>
      </c>
      <c r="C2" s="185"/>
      <c r="D2" s="185"/>
      <c r="E2" s="185"/>
      <c r="F2" s="185"/>
      <c r="G2" s="185"/>
      <c r="H2" s="185"/>
      <c r="I2" s="185"/>
      <c r="J2" s="185"/>
      <c r="K2" s="185"/>
      <c r="L2" s="185"/>
      <c r="M2" s="185"/>
      <c r="N2" s="185"/>
      <c r="O2" s="185"/>
      <c r="P2" s="8"/>
      <c r="Q2" s="4"/>
      <c r="R2" s="4"/>
      <c r="S2" s="4"/>
      <c r="T2" s="4"/>
      <c r="U2" s="4"/>
      <c r="V2" s="4"/>
      <c r="W2" s="4"/>
      <c r="X2" s="4"/>
      <c r="Y2" s="6"/>
      <c r="Z2" s="4"/>
      <c r="AA2" s="7"/>
      <c r="AB2" s="4"/>
      <c r="AC2" s="4"/>
      <c r="AD2" s="4"/>
      <c r="AE2" s="4"/>
    </row>
    <row r="3" spans="1:41" ht="16.149999999999999" customHeight="1" x14ac:dyDescent="0.3">
      <c r="A3" s="4"/>
      <c r="B3" s="186" t="s">
        <v>1</v>
      </c>
      <c r="C3" s="186"/>
      <c r="D3" s="187" t="str">
        <f>'Yearly Info'!A45</f>
        <v>Don Woods</v>
      </c>
      <c r="E3" s="187"/>
      <c r="F3" s="187"/>
      <c r="G3" s="187"/>
      <c r="H3" s="187"/>
      <c r="I3" s="187"/>
      <c r="J3" s="187"/>
      <c r="K3" s="187"/>
      <c r="L3" s="187"/>
      <c r="M3" s="187"/>
      <c r="N3" s="187"/>
      <c r="O3" s="187"/>
      <c r="P3" s="9"/>
      <c r="Q3" s="10"/>
      <c r="R3" s="10"/>
      <c r="S3" s="9"/>
      <c r="T3" s="9"/>
      <c r="U3" s="9"/>
      <c r="V3" s="9"/>
      <c r="W3" s="9"/>
      <c r="X3" s="9"/>
      <c r="Y3" s="11"/>
      <c r="Z3" s="4"/>
      <c r="AA3" s="7"/>
      <c r="AB3" s="4"/>
      <c r="AC3" s="4"/>
      <c r="AD3" s="4"/>
      <c r="AE3" s="4"/>
    </row>
    <row r="4" spans="1:41" ht="16.149999999999999" customHeight="1" x14ac:dyDescent="0.3">
      <c r="A4" s="4"/>
      <c r="B4" s="186" t="s">
        <v>2</v>
      </c>
      <c r="C4" s="186"/>
      <c r="D4" s="188">
        <f>'Yearly Info'!D1</f>
        <v>46023</v>
      </c>
      <c r="E4" s="188"/>
      <c r="F4" s="188"/>
      <c r="G4" s="188"/>
      <c r="H4" s="188"/>
      <c r="I4" s="188"/>
      <c r="J4" s="186" t="s">
        <v>3</v>
      </c>
      <c r="K4" s="186"/>
      <c r="L4" s="197">
        <f>'Yearly Info'!B1</f>
        <v>2026</v>
      </c>
      <c r="M4" s="190"/>
      <c r="N4" s="190"/>
      <c r="O4" s="190"/>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81" t="s">
        <v>4</v>
      </c>
      <c r="B6" s="184" t="s">
        <v>5</v>
      </c>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4"/>
      <c r="AG6" s="29"/>
      <c r="AH6" s="29"/>
      <c r="AI6" s="19" t="s">
        <v>6</v>
      </c>
      <c r="AJ6" s="52"/>
    </row>
    <row r="7" spans="1:41" ht="18.75" customHeight="1" x14ac:dyDescent="0.3">
      <c r="A7" s="182"/>
      <c r="B7" s="47">
        <f>IF(WEEKDAY(D$4,2)&gt;5,D$4+8 - WEEKDAY(D$4,2),D$4-(WEEKDAY(D$4,2)-1))</f>
        <v>46020</v>
      </c>
      <c r="C7" s="47">
        <f>B7+1</f>
        <v>46021</v>
      </c>
      <c r="D7" s="47">
        <f t="shared" ref="D7:AH7" si="0">C7+1</f>
        <v>46022</v>
      </c>
      <c r="E7" s="47">
        <f t="shared" si="0"/>
        <v>46023</v>
      </c>
      <c r="F7" s="47">
        <f t="shared" si="0"/>
        <v>46024</v>
      </c>
      <c r="G7" s="47">
        <f t="shared" si="0"/>
        <v>46025</v>
      </c>
      <c r="H7" s="47">
        <f t="shared" si="0"/>
        <v>46026</v>
      </c>
      <c r="I7" s="47">
        <f t="shared" si="0"/>
        <v>46027</v>
      </c>
      <c r="J7" s="47">
        <f t="shared" si="0"/>
        <v>46028</v>
      </c>
      <c r="K7" s="47">
        <f t="shared" si="0"/>
        <v>46029</v>
      </c>
      <c r="L7" s="47">
        <f t="shared" si="0"/>
        <v>46030</v>
      </c>
      <c r="M7" s="47">
        <f t="shared" si="0"/>
        <v>46031</v>
      </c>
      <c r="N7" s="47">
        <f t="shared" si="0"/>
        <v>46032</v>
      </c>
      <c r="O7" s="47">
        <f t="shared" si="0"/>
        <v>46033</v>
      </c>
      <c r="P7" s="47">
        <f t="shared" si="0"/>
        <v>46034</v>
      </c>
      <c r="Q7" s="47">
        <f t="shared" si="0"/>
        <v>46035</v>
      </c>
      <c r="R7" s="47">
        <f t="shared" si="0"/>
        <v>46036</v>
      </c>
      <c r="S7" s="47">
        <f t="shared" si="0"/>
        <v>46037</v>
      </c>
      <c r="T7" s="47">
        <f t="shared" si="0"/>
        <v>46038</v>
      </c>
      <c r="U7" s="47">
        <f t="shared" si="0"/>
        <v>46039</v>
      </c>
      <c r="V7" s="47">
        <f t="shared" si="0"/>
        <v>46040</v>
      </c>
      <c r="W7" s="47">
        <f t="shared" si="0"/>
        <v>46041</v>
      </c>
      <c r="X7" s="47">
        <f t="shared" si="0"/>
        <v>46042</v>
      </c>
      <c r="Y7" s="47">
        <f t="shared" si="0"/>
        <v>46043</v>
      </c>
      <c r="Z7" s="47">
        <f t="shared" si="0"/>
        <v>46044</v>
      </c>
      <c r="AA7" s="47">
        <f t="shared" si="0"/>
        <v>46045</v>
      </c>
      <c r="AB7" s="47">
        <f t="shared" si="0"/>
        <v>46046</v>
      </c>
      <c r="AC7" s="47">
        <f t="shared" si="0"/>
        <v>46047</v>
      </c>
      <c r="AD7" s="47">
        <f t="shared" si="0"/>
        <v>46048</v>
      </c>
      <c r="AE7" s="47">
        <f t="shared" si="0"/>
        <v>46049</v>
      </c>
      <c r="AF7" s="47">
        <f t="shared" si="0"/>
        <v>46050</v>
      </c>
      <c r="AG7" s="48">
        <f t="shared" si="0"/>
        <v>46051</v>
      </c>
      <c r="AH7" s="49">
        <f t="shared" si="0"/>
        <v>46052</v>
      </c>
      <c r="AI7" s="18" t="s">
        <v>7</v>
      </c>
    </row>
    <row r="8" spans="1:41" ht="15.75" customHeight="1" thickBot="1" x14ac:dyDescent="0.3">
      <c r="A8" s="183"/>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16" t="str">
        <f>HYPERLINK("#'"&amp;UPPER(LEFT(TEXT($D$4,"mmmm"),3))&amp;"-DEQ'!E36",TEXT(WEEKDAY(F7),"ddd"))</f>
        <v>Fri</v>
      </c>
      <c r="G8" s="53" t="str">
        <f>LEFT(TEXT(WEEKDAY(G7),"ddd"),1)</f>
        <v>S</v>
      </c>
      <c r="H8" s="53" t="str">
        <f>LEFT(TEXT(WEEKDAY(H7),"ddd"),1)</f>
        <v>S</v>
      </c>
      <c r="I8" s="116" t="str">
        <f>HYPERLINK("#'"&amp;UPPER(LEFT(TEXT($D$4,"mmmm"),3))&amp;"-DEQ'!E43",TEXT(WEEKDAY(I7),"ddd"))</f>
        <v>Mon</v>
      </c>
      <c r="J8" s="116" t="str">
        <f>HYPERLINK("#'"&amp;UPPER(LEFT(TEXT($D$4,"mmmm"),3))&amp;"-DEQ'!E50",TEXT(WEEKDAY(J7),"ddd"))</f>
        <v>Tue</v>
      </c>
      <c r="K8" s="116" t="str">
        <f>HYPERLINK("#'"&amp;UPPER(LEFT(TEXT($D$4,"mmmm"),3))&amp;"-DEQ'!E57",TEXT(WEEKDAY(K7),"ddd"))</f>
        <v>Wed</v>
      </c>
      <c r="L8" s="116" t="str">
        <f>HYPERLINK("#'"&amp;UPPER(LEFT(TEXT($D$4,"mmmm"),3))&amp;"-DEQ'!E64",TEXT(WEEKDAY(L7),"ddd"))</f>
        <v>Thu</v>
      </c>
      <c r="M8" s="116" t="str">
        <f>HYPERLINK("#'"&amp;UPPER(LEFT(TEXT($D$4,"mmmm"),3))&amp;"-DEQ'!E71",TEXT(WEEKDAY(M7),"ddd"))</f>
        <v>Fri</v>
      </c>
      <c r="N8" s="53" t="str">
        <f>LEFT(TEXT(WEEKDAY(N7),"ddd"),1)</f>
        <v>S</v>
      </c>
      <c r="O8" s="53" t="str">
        <f>LEFT(TEXT(WEEKDAY(O7),"ddd"),1)</f>
        <v>S</v>
      </c>
      <c r="P8" s="116" t="str">
        <f>HYPERLINK("#'"&amp;UPPER(LEFT(TEXT($D$4,"mmmm"),3))&amp;"-DEQ'!E78",TEXT(WEEKDAY(P7),"ddd"))</f>
        <v>Mon</v>
      </c>
      <c r="Q8" s="116" t="str">
        <f>HYPERLINK("#'"&amp;UPPER(LEFT(TEXT($D$4,"mmmm"),3))&amp;"-DEQ'!E85",TEXT(WEEKDAY(Q7),"ddd"))</f>
        <v>Tue</v>
      </c>
      <c r="R8" s="116" t="str">
        <f>HYPERLINK("#'"&amp;UPPER(LEFT(TEXT($D$4,"mmmm"),3))&amp;"-DEQ'!E92",TEXT(WEEKDAY(R7),"ddd"))</f>
        <v>Wed</v>
      </c>
      <c r="S8" s="116" t="str">
        <f>HYPERLINK("#'"&amp;UPPER(LEFT(TEXT($D$4,"mmmm"),3))&amp;"-DEQ'!E99",TEXT(WEEKDAY(S7),"ddd"))</f>
        <v>Thu</v>
      </c>
      <c r="T8" s="116" t="str">
        <f>HYPERLINK("#'"&amp;UPPER(LEFT(TEXT($D$4,"mmmm"),3))&amp;"-DEQ'!E106",TEXT(WEEKDAY(T7),"ddd"))</f>
        <v>Fri</v>
      </c>
      <c r="U8" s="53" t="str">
        <f>LEFT(TEXT(WEEKDAY(U7),"ddd"),1)</f>
        <v>S</v>
      </c>
      <c r="V8" s="53" t="str">
        <f>LEFT(TEXT(WEEKDAY(V7),"ddd"),1)</f>
        <v>S</v>
      </c>
      <c r="W8" s="116" t="str">
        <f>HYPERLINK("#'"&amp;UPPER(LEFT(TEXT($D$4,"mmmm"),3))&amp;"-DEQ'!E113",TEXT(WEEKDAY(W7),"ddd"))</f>
        <v>Mon</v>
      </c>
      <c r="X8" s="116" t="str">
        <f>HYPERLINK("#'"&amp;UPPER(LEFT(TEXT($D$4,"mmmm"),3))&amp;"-DEQ'!E120",TEXT(WEEKDAY(X7),"ddd"))</f>
        <v>Tue</v>
      </c>
      <c r="Y8" s="116" t="str">
        <f>HYPERLINK("#'"&amp;UPPER(LEFT(TEXT($D$4,"mmmm"),3))&amp;"-DEQ'!E127",TEXT(WEEKDAY(Y7),"ddd"))</f>
        <v>Wed</v>
      </c>
      <c r="Z8" s="116" t="str">
        <f>HYPERLINK("#'"&amp;UPPER(LEFT(TEXT($D$4,"mmmm"),3))&amp;"-DEQ'!E134",TEXT(WEEKDAY(Z7),"ddd"))</f>
        <v>Thu</v>
      </c>
      <c r="AA8" s="116" t="str">
        <f>HYPERLINK("#'"&amp;UPPER(LEFT(TEXT($D$4,"mmmm"),3))&amp;"-DEQ'!E141",TEXT(WEEKDAY(AA7),"ddd"))</f>
        <v>Fri</v>
      </c>
      <c r="AB8" s="53" t="str">
        <f>LEFT(TEXT(WEEKDAY(AB7),"ddd"),1)</f>
        <v>S</v>
      </c>
      <c r="AC8" s="53" t="str">
        <f>LEFT(TEXT(WEEKDAY(AC7),"ddd"),1)</f>
        <v>S</v>
      </c>
      <c r="AD8" s="116" t="str">
        <f>HYPERLINK("#'"&amp;UPPER(LEFT(TEXT($D$4,"mmmm"),3))&amp;"-DEQ'!E149",TEXT(WEEKDAY(AD7),"ddd"))</f>
        <v>Mon</v>
      </c>
      <c r="AE8" s="116" t="str">
        <f>HYPERLINK("#'"&amp;UPPER(LEFT(TEXT($D$4,"mmmm"),3))&amp;"-DEQ'!E155",TEXT(WEEKDAY(AE7),"ddd"))</f>
        <v>Tue</v>
      </c>
      <c r="AF8" s="116" t="str">
        <f>HYPERLINK("#'"&amp;UPPER(LEFT(TEXT($D$4,"mmmm"),3))&amp;"-DEQ'!E162",TEXT(WEEKDAY(AF7),"ddd"))</f>
        <v>Wed</v>
      </c>
      <c r="AG8" s="116" t="str">
        <f>HYPERLINK("#'"&amp;UPPER(LEFT(TEXT($D$4,"mmmm"),3))&amp;"-DEQ'!E169",TEXT(WEEKDAY(AG7),"ddd"))</f>
        <v>Thu</v>
      </c>
      <c r="AH8" s="117" t="str">
        <f>HYPERLINK("#'"&amp;UPPER(LEFT(TEXT($D$4,"mmmm"),3))&amp;"-DEQ'!E176",TEXT(WEEKDAY(AH7),"ddd"))</f>
        <v>Fri</v>
      </c>
      <c r="AI8" s="6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 Support for MDEQ</v>
      </c>
      <c r="B11" s="65"/>
      <c r="C11" s="65"/>
      <c r="D11" s="65"/>
      <c r="E11" s="65"/>
      <c r="F11" s="65">
        <v>0.5</v>
      </c>
      <c r="G11" s="66"/>
      <c r="H11" s="67"/>
      <c r="I11" s="65"/>
      <c r="J11" s="65">
        <v>0.5</v>
      </c>
      <c r="K11" s="65">
        <v>0.25</v>
      </c>
      <c r="L11" s="65">
        <v>0.5</v>
      </c>
      <c r="M11" s="65">
        <v>0.5</v>
      </c>
      <c r="N11" s="66"/>
      <c r="O11" s="67"/>
      <c r="P11" s="65"/>
      <c r="Q11" s="65"/>
      <c r="R11" s="65"/>
      <c r="S11" s="65"/>
      <c r="T11" s="65">
        <v>0.5</v>
      </c>
      <c r="U11" s="66"/>
      <c r="V11" s="67"/>
      <c r="W11" s="65"/>
      <c r="X11" s="65"/>
      <c r="Y11" s="65"/>
      <c r="Z11" s="65"/>
      <c r="AA11" s="65"/>
      <c r="AB11" s="67"/>
      <c r="AC11" s="67"/>
      <c r="AD11" s="65">
        <v>0.25</v>
      </c>
      <c r="AE11" s="65"/>
      <c r="AF11" s="65"/>
      <c r="AG11" s="65"/>
      <c r="AH11" s="65"/>
      <c r="AI11" s="68">
        <f t="shared" ref="AI11:AI32" si="1">SUM(B11:AH11)</f>
        <v>3</v>
      </c>
    </row>
    <row r="12" spans="1:41" x14ac:dyDescent="0.25">
      <c r="A12" s="90" t="e">
        <f>'Yearly Info'!#REF!</f>
        <v>#REF!</v>
      </c>
      <c r="B12" s="65"/>
      <c r="C12" s="65"/>
      <c r="D12" s="65"/>
      <c r="E12" s="65">
        <v>0.25</v>
      </c>
      <c r="F12" s="65"/>
      <c r="G12" s="66"/>
      <c r="H12" s="67"/>
      <c r="I12" s="65">
        <v>1.5</v>
      </c>
      <c r="J12" s="65"/>
      <c r="K12" s="65"/>
      <c r="L12" s="65"/>
      <c r="M12" s="65"/>
      <c r="N12" s="66"/>
      <c r="O12" s="67"/>
      <c r="P12" s="65"/>
      <c r="Q12" s="65">
        <v>0.25</v>
      </c>
      <c r="R12" s="65"/>
      <c r="S12" s="65"/>
      <c r="T12" s="65"/>
      <c r="U12" s="66"/>
      <c r="V12" s="67"/>
      <c r="W12" s="65"/>
      <c r="X12" s="65">
        <v>1.75</v>
      </c>
      <c r="Y12" s="65"/>
      <c r="Z12" s="65"/>
      <c r="AA12" s="65"/>
      <c r="AB12" s="67"/>
      <c r="AC12" s="67"/>
      <c r="AD12" s="65"/>
      <c r="AE12" s="65"/>
      <c r="AF12" s="65"/>
      <c r="AG12" s="65"/>
      <c r="AH12" s="65"/>
      <c r="AI12" s="68">
        <f t="shared" si="1"/>
        <v>3.75</v>
      </c>
    </row>
    <row r="13" spans="1:41" x14ac:dyDescent="0.25">
      <c r="A13" s="90" t="str">
        <f>'Yearly Info'!A15</f>
        <v xml:space="preserve">     MDEQ</v>
      </c>
      <c r="B13" s="65"/>
      <c r="C13" s="65">
        <v>1.5</v>
      </c>
      <c r="D13" s="65">
        <v>0.5</v>
      </c>
      <c r="E13" s="65">
        <v>0.25</v>
      </c>
      <c r="F13" s="65"/>
      <c r="G13" s="66"/>
      <c r="H13" s="67"/>
      <c r="I13" s="65"/>
      <c r="J13" s="65"/>
      <c r="K13" s="65"/>
      <c r="L13" s="65"/>
      <c r="M13" s="65">
        <v>0.75</v>
      </c>
      <c r="N13" s="66"/>
      <c r="O13" s="67"/>
      <c r="P13" s="65"/>
      <c r="Q13" s="65">
        <v>0.25</v>
      </c>
      <c r="R13" s="65">
        <v>0.5</v>
      </c>
      <c r="S13" s="65">
        <v>0.75</v>
      </c>
      <c r="T13" s="65">
        <v>0.75</v>
      </c>
      <c r="U13" s="66"/>
      <c r="V13" s="67"/>
      <c r="W13" s="65">
        <v>0.75</v>
      </c>
      <c r="X13" s="65"/>
      <c r="Y13" s="65">
        <v>2.75</v>
      </c>
      <c r="Z13" s="65">
        <v>0.25</v>
      </c>
      <c r="AA13" s="65">
        <v>0.25</v>
      </c>
      <c r="AB13" s="67"/>
      <c r="AC13" s="67"/>
      <c r="AD13" s="65">
        <v>0.75</v>
      </c>
      <c r="AE13" s="65">
        <v>0.5</v>
      </c>
      <c r="AF13" s="65"/>
      <c r="AG13" s="65"/>
      <c r="AH13" s="65"/>
      <c r="AI13" s="68">
        <f t="shared" si="1"/>
        <v>10.5</v>
      </c>
    </row>
    <row r="14" spans="1:41" x14ac:dyDescent="0.25">
      <c r="A14" s="90" t="str">
        <f>'Yearly Info'!A16</f>
        <v xml:space="preserve">     RICS Idea Portal</v>
      </c>
      <c r="B14" s="65"/>
      <c r="C14" s="65"/>
      <c r="D14" s="65"/>
      <c r="E14" s="65">
        <v>1</v>
      </c>
      <c r="F14" s="65"/>
      <c r="G14" s="66"/>
      <c r="H14" s="67"/>
      <c r="I14" s="65"/>
      <c r="J14" s="65"/>
      <c r="K14" s="65">
        <v>1.5</v>
      </c>
      <c r="L14" s="65">
        <v>0.75</v>
      </c>
      <c r="M14" s="65">
        <v>0.25</v>
      </c>
      <c r="N14" s="66"/>
      <c r="O14" s="67"/>
      <c r="P14" s="65"/>
      <c r="Q14" s="65"/>
      <c r="R14" s="65"/>
      <c r="S14" s="65">
        <v>1</v>
      </c>
      <c r="T14" s="65">
        <v>0.25</v>
      </c>
      <c r="U14" s="66"/>
      <c r="V14" s="67"/>
      <c r="W14" s="65"/>
      <c r="X14" s="65"/>
      <c r="Y14" s="65"/>
      <c r="Z14" s="65">
        <v>1</v>
      </c>
      <c r="AA14" s="65"/>
      <c r="AB14" s="67"/>
      <c r="AC14" s="67"/>
      <c r="AD14" s="65"/>
      <c r="AE14" s="65"/>
      <c r="AF14" s="65"/>
      <c r="AG14" s="65"/>
      <c r="AH14" s="65"/>
      <c r="AI14" s="68">
        <f t="shared" si="1"/>
        <v>5.75</v>
      </c>
    </row>
    <row r="15" spans="1:41" x14ac:dyDescent="0.25">
      <c r="A15" s="90" t="str">
        <f>'Yearly Info'!A17</f>
        <v xml:space="preserve">     MSWIS</v>
      </c>
      <c r="B15" s="65"/>
      <c r="C15" s="65">
        <v>1</v>
      </c>
      <c r="D15" s="65">
        <v>0.75</v>
      </c>
      <c r="E15" s="65">
        <v>1</v>
      </c>
      <c r="F15" s="65">
        <v>0.25</v>
      </c>
      <c r="G15" s="66"/>
      <c r="H15" s="67"/>
      <c r="I15" s="65"/>
      <c r="J15" s="65"/>
      <c r="K15" s="65"/>
      <c r="L15" s="65"/>
      <c r="M15" s="65">
        <v>0.75</v>
      </c>
      <c r="N15" s="66"/>
      <c r="O15" s="67"/>
      <c r="P15" s="65"/>
      <c r="Q15" s="65">
        <v>0.75</v>
      </c>
      <c r="R15" s="65"/>
      <c r="S15" s="65"/>
      <c r="T15" s="65">
        <v>1.5</v>
      </c>
      <c r="U15" s="66"/>
      <c r="V15" s="67"/>
      <c r="W15" s="65"/>
      <c r="X15" s="65"/>
      <c r="Y15" s="65"/>
      <c r="Z15" s="65"/>
      <c r="AA15" s="65">
        <v>1.25</v>
      </c>
      <c r="AB15" s="67"/>
      <c r="AC15" s="67"/>
      <c r="AD15" s="65">
        <v>0.25</v>
      </c>
      <c r="AE15" s="65">
        <v>0.5</v>
      </c>
      <c r="AF15" s="65"/>
      <c r="AG15" s="65"/>
      <c r="AH15" s="65"/>
      <c r="AI15" s="68">
        <f t="shared" si="1"/>
        <v>8</v>
      </c>
    </row>
    <row r="16" spans="1:41" x14ac:dyDescent="0.25">
      <c r="A16" s="90" t="str">
        <f>'Yearly Info'!A18</f>
        <v xml:space="preserve">     GeoSpatial</v>
      </c>
      <c r="B16" s="65"/>
      <c r="C16" s="65">
        <v>1.75</v>
      </c>
      <c r="D16" s="65">
        <v>1</v>
      </c>
      <c r="E16" s="65">
        <v>1.5</v>
      </c>
      <c r="F16" s="65">
        <v>4.75</v>
      </c>
      <c r="G16" s="66"/>
      <c r="H16" s="67"/>
      <c r="I16" s="65">
        <v>0.5</v>
      </c>
      <c r="J16" s="65">
        <v>1.5</v>
      </c>
      <c r="K16" s="65"/>
      <c r="L16" s="65"/>
      <c r="M16" s="65">
        <v>3.5</v>
      </c>
      <c r="N16" s="66"/>
      <c r="O16" s="67"/>
      <c r="P16" s="65"/>
      <c r="Q16" s="65">
        <v>3.25</v>
      </c>
      <c r="R16" s="65">
        <v>0.5</v>
      </c>
      <c r="S16" s="65">
        <v>0.25</v>
      </c>
      <c r="T16" s="65">
        <v>2</v>
      </c>
      <c r="U16" s="66"/>
      <c r="V16" s="67"/>
      <c r="W16" s="65">
        <v>1.5</v>
      </c>
      <c r="X16" s="65">
        <v>1.5</v>
      </c>
      <c r="Y16" s="65"/>
      <c r="Z16" s="65">
        <v>0.75</v>
      </c>
      <c r="AA16" s="65">
        <v>2.5</v>
      </c>
      <c r="AB16" s="67"/>
      <c r="AC16" s="67"/>
      <c r="AD16" s="65">
        <v>0.75</v>
      </c>
      <c r="AE16" s="65">
        <v>1.25</v>
      </c>
      <c r="AF16" s="65"/>
      <c r="AG16" s="65"/>
      <c r="AH16" s="65"/>
      <c r="AI16" s="68">
        <f t="shared" si="1"/>
        <v>28.75</v>
      </c>
    </row>
    <row r="17" spans="1:35" x14ac:dyDescent="0.25">
      <c r="A17" s="90" t="str">
        <f>'Yearly Info'!A19</f>
        <v xml:space="preserve">     RICS Dashboard</v>
      </c>
      <c r="B17" s="65"/>
      <c r="C17" s="65">
        <v>2.75</v>
      </c>
      <c r="D17" s="65">
        <v>1.75</v>
      </c>
      <c r="E17" s="65">
        <v>2.25</v>
      </c>
      <c r="F17" s="65">
        <v>1.75</v>
      </c>
      <c r="G17" s="66"/>
      <c r="H17" s="67"/>
      <c r="I17" s="65">
        <v>0.75</v>
      </c>
      <c r="J17" s="65">
        <v>3.75</v>
      </c>
      <c r="K17" s="65">
        <v>1.5</v>
      </c>
      <c r="L17" s="65">
        <v>1.25</v>
      </c>
      <c r="M17" s="65">
        <v>0.5</v>
      </c>
      <c r="N17" s="66"/>
      <c r="O17" s="67"/>
      <c r="P17" s="65"/>
      <c r="Q17" s="97">
        <v>1.5</v>
      </c>
      <c r="R17" s="65">
        <v>2.5</v>
      </c>
      <c r="S17" s="65">
        <v>4.75</v>
      </c>
      <c r="T17" s="65">
        <v>2.75</v>
      </c>
      <c r="U17" s="66"/>
      <c r="V17" s="67"/>
      <c r="W17" s="65">
        <v>2.75</v>
      </c>
      <c r="X17" s="65">
        <v>1.25</v>
      </c>
      <c r="Y17" s="65">
        <v>1</v>
      </c>
      <c r="Z17" s="65">
        <v>0.5</v>
      </c>
      <c r="AA17" s="65">
        <v>0.75</v>
      </c>
      <c r="AB17" s="67"/>
      <c r="AC17" s="67"/>
      <c r="AD17" s="65">
        <v>1.75</v>
      </c>
      <c r="AE17" s="65">
        <v>2.25</v>
      </c>
      <c r="AF17" s="65"/>
      <c r="AG17" s="65"/>
      <c r="AH17" s="65"/>
      <c r="AI17" s="68">
        <f t="shared" si="1"/>
        <v>38</v>
      </c>
    </row>
    <row r="18" spans="1:35" x14ac:dyDescent="0.25">
      <c r="A18" s="90" t="str">
        <f>'Yearly Info'!A20</f>
        <v xml:space="preserve">     MDWFP NRIS</v>
      </c>
      <c r="B18" s="65"/>
      <c r="C18" s="65"/>
      <c r="D18" s="65"/>
      <c r="E18" s="65"/>
      <c r="F18" s="65"/>
      <c r="G18" s="66"/>
      <c r="H18" s="67"/>
      <c r="I18" s="65">
        <v>1</v>
      </c>
      <c r="J18" s="65"/>
      <c r="K18" s="65"/>
      <c r="L18" s="65"/>
      <c r="M18" s="65">
        <v>0.5</v>
      </c>
      <c r="N18" s="66"/>
      <c r="O18" s="67"/>
      <c r="P18" s="65"/>
      <c r="Q18" s="65"/>
      <c r="R18" s="65"/>
      <c r="S18" s="65"/>
      <c r="T18" s="65"/>
      <c r="U18" s="66"/>
      <c r="V18" s="67"/>
      <c r="W18" s="65"/>
      <c r="X18" s="65"/>
      <c r="Y18" s="65"/>
      <c r="Z18" s="65">
        <v>1</v>
      </c>
      <c r="AA18" s="65">
        <v>0.5</v>
      </c>
      <c r="AB18" s="67"/>
      <c r="AC18" s="67"/>
      <c r="AD18" s="65"/>
      <c r="AE18" s="65"/>
      <c r="AF18" s="65"/>
      <c r="AG18" s="65"/>
      <c r="AH18" s="65"/>
      <c r="AI18" s="68">
        <f t="shared" si="1"/>
        <v>3</v>
      </c>
    </row>
    <row r="19" spans="1:35" x14ac:dyDescent="0.25">
      <c r="A19" s="90" t="str">
        <f>'Yearly Info'!A21</f>
        <v xml:space="preserve">     MSWIS MRVA 4 CLOSED</v>
      </c>
      <c r="B19" s="65"/>
      <c r="C19" s="65">
        <v>0.25</v>
      </c>
      <c r="D19" s="65"/>
      <c r="E19" s="65">
        <v>0.25</v>
      </c>
      <c r="F19" s="65"/>
      <c r="G19" s="66"/>
      <c r="H19" s="67"/>
      <c r="I19" s="65"/>
      <c r="J19" s="65">
        <v>1</v>
      </c>
      <c r="K19" s="65">
        <v>0.25</v>
      </c>
      <c r="L19" s="65"/>
      <c r="M19" s="65">
        <v>0.25</v>
      </c>
      <c r="N19" s="66"/>
      <c r="O19" s="67"/>
      <c r="P19" s="65"/>
      <c r="Q19" s="65"/>
      <c r="R19" s="65"/>
      <c r="S19" s="65">
        <v>0.5</v>
      </c>
      <c r="T19" s="65"/>
      <c r="U19" s="66"/>
      <c r="V19" s="67"/>
      <c r="W19" s="65">
        <v>2.5</v>
      </c>
      <c r="X19" s="65">
        <v>0.75</v>
      </c>
      <c r="Y19" s="65">
        <v>2.25</v>
      </c>
      <c r="Z19" s="65">
        <v>0.5</v>
      </c>
      <c r="AA19" s="65">
        <v>1</v>
      </c>
      <c r="AB19" s="67"/>
      <c r="AC19" s="67"/>
      <c r="AD19" s="65">
        <v>1</v>
      </c>
      <c r="AE19" s="65">
        <v>0.5</v>
      </c>
      <c r="AF19" s="65"/>
      <c r="AG19" s="65"/>
      <c r="AH19" s="65"/>
      <c r="AI19" s="68">
        <f t="shared" si="1"/>
        <v>11</v>
      </c>
    </row>
    <row r="20" spans="1:35" x14ac:dyDescent="0.25">
      <c r="A20" s="90" t="str">
        <f>'Yearly Info'!A22</f>
        <v xml:space="preserve">     Tackett</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Info'!A23</f>
        <v>0</v>
      </c>
      <c r="B21" s="65"/>
      <c r="C21" s="65"/>
      <c r="D21" s="65">
        <v>1.25</v>
      </c>
      <c r="E21" s="65">
        <v>0.5</v>
      </c>
      <c r="F21" s="65">
        <v>0.5</v>
      </c>
      <c r="G21" s="66"/>
      <c r="H21" s="67"/>
      <c r="I21" s="65">
        <v>0.75</v>
      </c>
      <c r="J21" s="65">
        <v>0.5</v>
      </c>
      <c r="K21" s="65"/>
      <c r="L21" s="65"/>
      <c r="M21" s="65"/>
      <c r="N21" s="66"/>
      <c r="O21" s="67"/>
      <c r="P21" s="65"/>
      <c r="Q21" s="65"/>
      <c r="R21" s="65"/>
      <c r="S21" s="65"/>
      <c r="T21" s="65"/>
      <c r="U21" s="66"/>
      <c r="V21" s="67"/>
      <c r="W21" s="65">
        <v>0.5</v>
      </c>
      <c r="X21" s="65">
        <v>1</v>
      </c>
      <c r="Y21" s="65">
        <v>1.5</v>
      </c>
      <c r="Z21" s="65">
        <v>2.25</v>
      </c>
      <c r="AA21" s="65"/>
      <c r="AB21" s="67"/>
      <c r="AC21" s="67"/>
      <c r="AD21" s="65"/>
      <c r="AE21" s="65"/>
      <c r="AF21" s="65"/>
      <c r="AG21" s="65"/>
      <c r="AH21" s="65"/>
      <c r="AI21" s="68">
        <f t="shared" si="1"/>
        <v>8.75</v>
      </c>
    </row>
    <row r="22" spans="1:35" x14ac:dyDescent="0.25">
      <c r="A22" s="90" t="e">
        <f>'Yearly Info'!#REF!</f>
        <v>#REF!</v>
      </c>
      <c r="B22" s="65"/>
      <c r="C22" s="65">
        <v>0.25</v>
      </c>
      <c r="D22" s="65">
        <v>1.5</v>
      </c>
      <c r="E22" s="65"/>
      <c r="F22" s="65"/>
      <c r="G22" s="66"/>
      <c r="H22" s="67"/>
      <c r="I22" s="65"/>
      <c r="J22" s="65"/>
      <c r="K22" s="65"/>
      <c r="L22" s="65"/>
      <c r="M22" s="65">
        <v>0.25</v>
      </c>
      <c r="N22" s="66"/>
      <c r="O22" s="67"/>
      <c r="P22" s="65"/>
      <c r="Q22" s="65"/>
      <c r="R22" s="65">
        <v>2</v>
      </c>
      <c r="S22" s="65">
        <v>0.75</v>
      </c>
      <c r="T22" s="65"/>
      <c r="U22" s="66"/>
      <c r="V22" s="67"/>
      <c r="W22" s="65"/>
      <c r="X22" s="65"/>
      <c r="Y22" s="65"/>
      <c r="Z22" s="65"/>
      <c r="AA22" s="65"/>
      <c r="AB22" s="67"/>
      <c r="AC22" s="67"/>
      <c r="AD22" s="65">
        <v>0.25</v>
      </c>
      <c r="AE22" s="65">
        <v>0.25</v>
      </c>
      <c r="AF22" s="65"/>
      <c r="AG22" s="65"/>
      <c r="AH22" s="65"/>
      <c r="AI22" s="68">
        <f t="shared" si="1"/>
        <v>5.25</v>
      </c>
    </row>
    <row r="23" spans="1:35" x14ac:dyDescent="0.25">
      <c r="A23" s="90">
        <f>'Yearly Info'!A24</f>
        <v>0</v>
      </c>
      <c r="B23" s="65"/>
      <c r="C23" s="65"/>
      <c r="D23" s="65">
        <v>1.25</v>
      </c>
      <c r="E23" s="65">
        <v>0.25</v>
      </c>
      <c r="F23" s="65">
        <v>0.25</v>
      </c>
      <c r="G23" s="66"/>
      <c r="H23" s="67"/>
      <c r="I23" s="65"/>
      <c r="J23" s="65"/>
      <c r="K23" s="65"/>
      <c r="L23" s="65"/>
      <c r="M23" s="65"/>
      <c r="N23" s="66"/>
      <c r="O23" s="67"/>
      <c r="P23" s="65"/>
      <c r="Q23" s="65"/>
      <c r="R23" s="65"/>
      <c r="S23" s="65"/>
      <c r="T23" s="65">
        <v>0.25</v>
      </c>
      <c r="U23" s="66"/>
      <c r="V23" s="67"/>
      <c r="W23" s="65"/>
      <c r="X23" s="65">
        <v>1</v>
      </c>
      <c r="Y23" s="65"/>
      <c r="Z23" s="65"/>
      <c r="AA23" s="65">
        <v>0.25</v>
      </c>
      <c r="AB23" s="67"/>
      <c r="AC23" s="67"/>
      <c r="AD23" s="65">
        <v>0.5</v>
      </c>
      <c r="AE23" s="65">
        <v>1.5</v>
      </c>
      <c r="AF23" s="65"/>
      <c r="AG23" s="65"/>
      <c r="AH23" s="65"/>
      <c r="AI23" s="68">
        <f t="shared" si="1"/>
        <v>5.25</v>
      </c>
    </row>
    <row r="24" spans="1:35" x14ac:dyDescent="0.25">
      <c r="A24" s="90">
        <f>'Yearly Info'!A25</f>
        <v>0</v>
      </c>
      <c r="B24" s="65"/>
      <c r="C24" s="65"/>
      <c r="D24" s="65"/>
      <c r="E24" s="65"/>
      <c r="F24" s="65"/>
      <c r="G24" s="66"/>
      <c r="H24" s="67"/>
      <c r="I24" s="65"/>
      <c r="J24" s="65"/>
      <c r="K24" s="65"/>
      <c r="L24" s="65"/>
      <c r="M24" s="65">
        <v>0.5</v>
      </c>
      <c r="N24" s="66"/>
      <c r="O24" s="67"/>
      <c r="P24" s="65"/>
      <c r="Q24" s="65"/>
      <c r="R24" s="65"/>
      <c r="S24" s="65"/>
      <c r="T24" s="65"/>
      <c r="U24" s="66"/>
      <c r="V24" s="67"/>
      <c r="W24" s="65"/>
      <c r="X24" s="65"/>
      <c r="Y24" s="65"/>
      <c r="Z24" s="65"/>
      <c r="AA24" s="65"/>
      <c r="AB24" s="67"/>
      <c r="AC24" s="67"/>
      <c r="AD24" s="65"/>
      <c r="AE24" s="65">
        <v>0.5</v>
      </c>
      <c r="AF24" s="65"/>
      <c r="AG24" s="65"/>
      <c r="AH24" s="65"/>
      <c r="AI24" s="68">
        <f t="shared" si="1"/>
        <v>1</v>
      </c>
    </row>
    <row r="25" spans="1:35" x14ac:dyDescent="0.25">
      <c r="A25" s="90">
        <f>'Yearly Info'!A26</f>
        <v>0</v>
      </c>
      <c r="B25" s="65"/>
      <c r="C25" s="65"/>
      <c r="D25" s="65"/>
      <c r="E25" s="65"/>
      <c r="F25" s="65"/>
      <c r="G25" s="66"/>
      <c r="H25" s="67"/>
      <c r="I25" s="65"/>
      <c r="J25" s="65"/>
      <c r="K25" s="65"/>
      <c r="L25" s="65"/>
      <c r="M25" s="65">
        <v>0.25</v>
      </c>
      <c r="N25" s="66"/>
      <c r="O25" s="67"/>
      <c r="P25" s="65"/>
      <c r="Q25" s="65"/>
      <c r="R25" s="65"/>
      <c r="S25" s="65"/>
      <c r="T25" s="65"/>
      <c r="U25" s="66"/>
      <c r="V25" s="67"/>
      <c r="W25" s="65"/>
      <c r="X25" s="65"/>
      <c r="Y25" s="65"/>
      <c r="Z25" s="65">
        <v>1.75</v>
      </c>
      <c r="AA25" s="65">
        <v>1.5</v>
      </c>
      <c r="AB25" s="67"/>
      <c r="AC25" s="67"/>
      <c r="AD25" s="65">
        <v>2.5</v>
      </c>
      <c r="AE25" s="65">
        <v>0.75</v>
      </c>
      <c r="AF25" s="65"/>
      <c r="AG25" s="65"/>
      <c r="AH25" s="65"/>
      <c r="AI25" s="68">
        <f t="shared" si="1"/>
        <v>6.75</v>
      </c>
    </row>
    <row r="26" spans="1:35" x14ac:dyDescent="0.25">
      <c r="A26" s="90">
        <f>'Yearly Info'!A27</f>
        <v>0</v>
      </c>
      <c r="B26" s="65"/>
      <c r="C26" s="65">
        <v>0.5</v>
      </c>
      <c r="D26" s="65"/>
      <c r="E26" s="65">
        <v>0.75</v>
      </c>
      <c r="F26" s="65"/>
      <c r="G26" s="66"/>
      <c r="H26" s="67"/>
      <c r="I26" s="65"/>
      <c r="J26" s="65">
        <v>0.75</v>
      </c>
      <c r="K26" s="65"/>
      <c r="L26" s="65"/>
      <c r="M26" s="65"/>
      <c r="N26" s="66"/>
      <c r="O26" s="67"/>
      <c r="P26" s="65"/>
      <c r="Q26" s="65"/>
      <c r="R26" s="65"/>
      <c r="S26" s="65"/>
      <c r="T26" s="65"/>
      <c r="U26" s="66"/>
      <c r="V26" s="67"/>
      <c r="W26" s="65"/>
      <c r="X26" s="65">
        <v>0.75</v>
      </c>
      <c r="Y26" s="65"/>
      <c r="Z26" s="65"/>
      <c r="AA26" s="65"/>
      <c r="AB26" s="67"/>
      <c r="AC26" s="67"/>
      <c r="AD26" s="65"/>
      <c r="AE26" s="65"/>
      <c r="AF26" s="65"/>
      <c r="AG26" s="65"/>
      <c r="AH26" s="65"/>
      <c r="AI26" s="68">
        <f t="shared" si="1"/>
        <v>2.75</v>
      </c>
    </row>
    <row r="27" spans="1:35" x14ac:dyDescent="0.25">
      <c r="A27" s="90">
        <f>'Yearly Info'!A28</f>
        <v>0</v>
      </c>
      <c r="B27" s="65"/>
      <c r="C27" s="65"/>
      <c r="D27" s="65"/>
      <c r="E27" s="65"/>
      <c r="F27" s="65"/>
      <c r="G27" s="66"/>
      <c r="H27" s="67"/>
      <c r="I27" s="65"/>
      <c r="J27" s="65"/>
      <c r="K27" s="65"/>
      <c r="L27" s="65"/>
      <c r="M27" s="65"/>
      <c r="N27" s="66"/>
      <c r="O27" s="67"/>
      <c r="P27" s="65"/>
      <c r="Q27" s="65"/>
      <c r="R27" s="65"/>
      <c r="S27" s="65"/>
      <c r="T27" s="65"/>
      <c r="U27" s="66"/>
      <c r="V27" s="67"/>
      <c r="W27" s="65"/>
      <c r="X27" s="65"/>
      <c r="Y27" s="65">
        <v>0.5</v>
      </c>
      <c r="Z27" s="65"/>
      <c r="AA27" s="65"/>
      <c r="AB27" s="67"/>
      <c r="AC27" s="67"/>
      <c r="AD27" s="65"/>
      <c r="AE27" s="65"/>
      <c r="AF27" s="65"/>
      <c r="AG27" s="65"/>
      <c r="AH27" s="65"/>
      <c r="AI27" s="68">
        <f t="shared" si="1"/>
        <v>0.5</v>
      </c>
    </row>
    <row r="28" spans="1:35" x14ac:dyDescent="0.25">
      <c r="A28" s="90">
        <f>'Yearly Info'!A29</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Info'!A30</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Info'!A31</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Info'!A32</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ht="15.75" thickBot="1" x14ac:dyDescent="0.3">
      <c r="A32" s="90">
        <f>'Yearly Info'!A33</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ht="15.75" thickBot="1" x14ac:dyDescent="0.3">
      <c r="A33" s="91" t="s">
        <v>8</v>
      </c>
      <c r="B33" s="69">
        <f t="shared" ref="B33:AH33" si="2">SUM(B9:B32)</f>
        <v>0</v>
      </c>
      <c r="C33" s="69">
        <f t="shared" si="2"/>
        <v>8</v>
      </c>
      <c r="D33" s="69">
        <f t="shared" si="2"/>
        <v>8</v>
      </c>
      <c r="E33" s="69">
        <f t="shared" si="2"/>
        <v>8</v>
      </c>
      <c r="F33" s="69">
        <f t="shared" si="2"/>
        <v>8</v>
      </c>
      <c r="G33" s="69">
        <f t="shared" si="2"/>
        <v>0</v>
      </c>
      <c r="H33" s="69">
        <f t="shared" si="2"/>
        <v>0</v>
      </c>
      <c r="I33" s="69">
        <f t="shared" si="2"/>
        <v>4.5</v>
      </c>
      <c r="J33" s="69">
        <f t="shared" si="2"/>
        <v>8</v>
      </c>
      <c r="K33" s="69">
        <f t="shared" si="2"/>
        <v>3.5</v>
      </c>
      <c r="L33" s="69">
        <f t="shared" si="2"/>
        <v>2.5</v>
      </c>
      <c r="M33" s="69">
        <f t="shared" si="2"/>
        <v>8</v>
      </c>
      <c r="N33" s="69">
        <f t="shared" si="2"/>
        <v>0</v>
      </c>
      <c r="O33" s="69">
        <f t="shared" si="2"/>
        <v>0</v>
      </c>
      <c r="P33" s="69">
        <f t="shared" si="2"/>
        <v>0</v>
      </c>
      <c r="Q33" s="69">
        <f t="shared" si="2"/>
        <v>6</v>
      </c>
      <c r="R33" s="69">
        <f t="shared" si="2"/>
        <v>5.5</v>
      </c>
      <c r="S33" s="69">
        <f t="shared" si="2"/>
        <v>8</v>
      </c>
      <c r="T33" s="69">
        <f t="shared" si="2"/>
        <v>8</v>
      </c>
      <c r="U33" s="69">
        <f t="shared" si="2"/>
        <v>0</v>
      </c>
      <c r="V33" s="69">
        <f t="shared" si="2"/>
        <v>0</v>
      </c>
      <c r="W33" s="69">
        <f t="shared" si="2"/>
        <v>8</v>
      </c>
      <c r="X33" s="69">
        <f t="shared" si="2"/>
        <v>8</v>
      </c>
      <c r="Y33" s="69">
        <f t="shared" si="2"/>
        <v>8</v>
      </c>
      <c r="Z33" s="69">
        <f t="shared" si="2"/>
        <v>8</v>
      </c>
      <c r="AA33" s="69">
        <f t="shared" si="2"/>
        <v>8</v>
      </c>
      <c r="AB33" s="69">
        <f t="shared" si="2"/>
        <v>0</v>
      </c>
      <c r="AC33" s="69">
        <f t="shared" si="2"/>
        <v>0</v>
      </c>
      <c r="AD33" s="69">
        <f t="shared" si="2"/>
        <v>8</v>
      </c>
      <c r="AE33" s="69">
        <f t="shared" si="2"/>
        <v>8</v>
      </c>
      <c r="AF33" s="69">
        <f t="shared" si="2"/>
        <v>0</v>
      </c>
      <c r="AG33" s="69">
        <f t="shared" si="2"/>
        <v>0</v>
      </c>
      <c r="AH33" s="69">
        <f t="shared" si="2"/>
        <v>0</v>
      </c>
      <c r="AI33" s="71">
        <f>SUM(AI11:AI32)</f>
        <v>142</v>
      </c>
    </row>
    <row r="34" spans="1:36" x14ac:dyDescent="0.25">
      <c r="A34" s="73" t="s">
        <v>9</v>
      </c>
      <c r="B34" s="72">
        <f>IF(B7&lt;$D$4,0, IF(B7='Yearly Info'!$C2, 8, IF(B7='Yearly Info'!$C3, 8, IF(B7='Yearly Info'!$C4, 8, IF(B7='Yearly Info'!$C5, 8, IF(B7='Yearly Info'!$C6, 8,  IF(B7='Yearly Info'!$C7, 8,  IF(B7='Yearly Info'!$C8, 8, IF(B7='Yearly Info'!$C9, 8, IF(B7='Yearly Info'!$C10, 8, IF(B7='Yearly Info'!$C11,8,0)))))))))))</f>
        <v>0</v>
      </c>
      <c r="C34" s="72">
        <f>IF(C7&lt;$D$4,0, IF(C7='Yearly Info'!$C2, 8, IF(C7='Yearly Info'!$C3, 8, IF(C7='Yearly Info'!$C4, 8, IF(C7='Yearly Info'!$C5, 8, IF(C7='Yearly Info'!$C6, 8,  IF(C7='Yearly Info'!$C7, 8,  IF(C7='Yearly Info'!$C8, 8, IF(C7='Yearly Info'!$C9, 8, IF(C7='Yearly Info'!$C10, 8, IF(C7='Yearly Info'!$C11,8,0)))))))))))</f>
        <v>0</v>
      </c>
      <c r="D34" s="72">
        <f>IF(D7&lt;$D$4,0, IF(D7='Yearly Info'!$C2, 8, IF(D7='Yearly Info'!$C3, 8, IF(D7='Yearly Info'!$C4, 8, IF(D7='Yearly Info'!$C5, 8, IF(D7='Yearly Info'!$C6, 8,  IF(D7='Yearly Info'!$C7, 8,  IF(D7='Yearly Info'!$C8, 8, IF(D7='Yearly Info'!$C9, 8, IF(D7='Yearly Info'!$C10, 8, IF(D7='Yearly Info'!$C11,8,0)))))))))))</f>
        <v>0</v>
      </c>
      <c r="E34" s="72">
        <f>IF(E7&lt;$D$4,0, IF(E7='Yearly Info'!$C2, 8, IF(E7='Yearly Info'!$C3, 8, IF(E7='Yearly Info'!$C4, 8, IF(E7='Yearly Info'!$C5, 8, IF(E7='Yearly Info'!$C6, 8,  IF(E7='Yearly Info'!$C7, 8,  IF(E7='Yearly Info'!$C8, 8, IF(E7='Yearly Info'!$C9, 8, IF(E7='Yearly Info'!$C10, 8, IF(E7='Yearly Info'!$C11,8,0)))))))))))</f>
        <v>8</v>
      </c>
      <c r="F34" s="72">
        <f>IF(F7&lt;$D$4,0, IF(F7='Yearly Info'!$C2, 8, IF(F7='Yearly Info'!$C3, 8, IF(F7='Yearly Info'!$C4, 8, IF(F7='Yearly Info'!$C5, 8, IF(F7='Yearly Info'!$C6, 8,  IF(F7='Yearly Info'!$C7, 8,  IF(F7='Yearly Info'!$C8, 8, IF(F7='Yearly Info'!$C9, 8, IF(F7='Yearly Info'!$C10, 8, IF(F7='Yearly Info'!$C11,8,0)))))))))))</f>
        <v>0</v>
      </c>
      <c r="G34" s="72">
        <f>IF(G7='Yearly Info'!$C2, 8, IF(G7='Yearly Info'!$C3, 8, IF(G7='Yearly Info'!$C4, 8, IF(G7='Yearly Info'!$C5, 8, IF(G7='Yearly Info'!$C6, 8,  IF(G7='Yearly Info'!$C7, 8,  IF(G7='Yearly Info'!$C8, 8, IF(G7='Yearly Info'!$C9, 8, IF(G7='Yearly Info'!$C10, 8, IF(G7='Yearly Info'!$C11,8,0))))))))))</f>
        <v>0</v>
      </c>
      <c r="H34" s="72">
        <f>IF(H7='Yearly Info'!$C2, 8, IF(H7='Yearly Info'!$C3, 8, IF(H7='Yearly Info'!$C4, 8, IF(H7='Yearly Info'!$C5, 8, IF(H7='Yearly Info'!$C6, 8,  IF(H7='Yearly Info'!$C7, 8,  IF(H7='Yearly Info'!$C8, 8, IF(H7='Yearly Info'!$C9, 8, IF(H7='Yearly Info'!$C10, 8, IF(H7='Yearly Info'!$C11,8,0))))))))))</f>
        <v>0</v>
      </c>
      <c r="I34" s="72">
        <f>IF(I7='Yearly Info'!$C2, 8, IF(I7='Yearly Info'!$C3, 8, IF(I7='Yearly Info'!$C4, 8, IF(I7='Yearly Info'!$C5, 8, IF(I7='Yearly Info'!$C6, 8,  IF(I7='Yearly Info'!$C7, 8,  IF(I7='Yearly Info'!$C8, 8, IF(I7='Yearly Info'!$C9, 8, IF(I7='Yearly Info'!$C10, 8, IF(I7='Yearly Info'!$C11,8,0))))))))))</f>
        <v>0</v>
      </c>
      <c r="J34" s="72">
        <f>IF(J7='Yearly Info'!$C2, 8, IF(J7='Yearly Info'!$C3, 8, IF(J7='Yearly Info'!$C4, 8, IF(J7='Yearly Info'!$C5, 8, IF(J7='Yearly Info'!$C6, 8,  IF(J7='Yearly Info'!$C7, 8,  IF(J7='Yearly Info'!$C8, 8, IF(J7='Yearly Info'!$C9, 8, IF(J7='Yearly Info'!$C10, 8, IF(J7='Yearly Info'!$C11,8,0))))))))))</f>
        <v>0</v>
      </c>
      <c r="K34" s="72">
        <f>IF(K7='Yearly Info'!$C2, 8, IF(K7='Yearly Info'!$C3, 8, IF(K7='Yearly Info'!$C4, 8, IF(K7='Yearly Info'!$C5, 8, IF(K7='Yearly Info'!$C6, 8,  IF(K7='Yearly Info'!$C7, 8,  IF(K7='Yearly Info'!$C8, 8, IF(K7='Yearly Info'!$C9, 8, IF(K7='Yearly Info'!$C10, 8, IF(K7='Yearly Info'!$C11,8,0))))))))))</f>
        <v>0</v>
      </c>
      <c r="L34" s="72">
        <f>IF(L7='Yearly Info'!$C2, 8, IF(L7='Yearly Info'!$C3, 8, IF(L7='Yearly Info'!$C4, 8, IF(L7='Yearly Info'!$C5, 8, IF(L7='Yearly Info'!$C6, 8,  IF(L7='Yearly Info'!$C7, 8,  IF(L7='Yearly Info'!$C8, 8, IF(L7='Yearly Info'!$C9, 8, IF(L7='Yearly Info'!$C10, 8, IF(L7='Yearly Info'!$C11,8,0))))))))))</f>
        <v>0</v>
      </c>
      <c r="M34" s="72">
        <f>IF(M7='Yearly Info'!$C2, 8, IF(M7='Yearly Info'!$C3, 8, IF(M7='Yearly Info'!$C4, 8, IF(M7='Yearly Info'!$C5, 8, IF(M7='Yearly Info'!$C6, 8,  IF(M7='Yearly Info'!$C7, 8,  IF(M7='Yearly Info'!$C8, 8, IF(M7='Yearly Info'!$C9, 8, IF(M7='Yearly Info'!$C10, 8, IF(M7='Yearly Info'!$C11,8,0))))))))))</f>
        <v>0</v>
      </c>
      <c r="N34" s="72">
        <f>IF(N7='Yearly Info'!$C2, 8, IF(N7='Yearly Info'!$C3, 8, IF(N7='Yearly Info'!$C4, 8, IF(N7='Yearly Info'!$C5, 8, IF(N7='Yearly Info'!$C6, 8,  IF(N7='Yearly Info'!$C7, 8,  IF(N7='Yearly Info'!$C8, 8, IF(N7='Yearly Info'!$C9, 8, IF(N7='Yearly Info'!$C10, 8, IF(N7='Yearly Info'!$C11,8,0))))))))))</f>
        <v>0</v>
      </c>
      <c r="O34" s="72">
        <f>IF(O7='Yearly Info'!$C2, 8, IF(O7='Yearly Info'!$C3, 8, IF(O7='Yearly Info'!$C4, 8, IF(O7='Yearly Info'!$C5, 8, IF(O7='Yearly Info'!$C6, 8,  IF(O7='Yearly Info'!$C7, 8,  IF(O7='Yearly Info'!$C8, 8, IF(O7='Yearly Info'!$C9, 8, IF(O7='Yearly Info'!$C10, 8, IF(O7='Yearly Info'!$C11,8,0))))))))))</f>
        <v>0</v>
      </c>
      <c r="P34" s="72">
        <f>IF(P7='Yearly Info'!$C2, 8, IF(P7='Yearly Info'!$C3, 8, IF(P7='Yearly Info'!$C4, 8, IF(P7='Yearly Info'!$C5, 8, IF(P7='Yearly Info'!$C6, 8,  IF(P7='Yearly Info'!$C7, 8,  IF(P7='Yearly Info'!$C8, 8, IF(P7='Yearly Info'!$C9, 8, IF(P7='Yearly Info'!$C10, 8, IF(P7='Yearly Info'!$C11,8,0))))))))))</f>
        <v>0</v>
      </c>
      <c r="Q34" s="72">
        <f>IF(Q7='Yearly Info'!$C2, 8, IF(Q7='Yearly Info'!$C3, 8, IF(Q7='Yearly Info'!$C4, 8, IF(Q7='Yearly Info'!$C5, 8, IF(Q7='Yearly Info'!$C6, 8,  IF(Q7='Yearly Info'!$C7, 8,  IF(Q7='Yearly Info'!$C8, 8, IF(Q7='Yearly Info'!$C9, 8, IF(Q7='Yearly Info'!$C10, 8, IF(Q7='Yearly Info'!$C11,8,0))))))))))</f>
        <v>0</v>
      </c>
      <c r="R34" s="72">
        <f>IF(R7='Yearly Info'!$C2, 8, IF(R7='Yearly Info'!$C3, 8, IF(R7='Yearly Info'!$C4, 8, IF(R7='Yearly Info'!$C5, 8, IF(R7='Yearly Info'!$C6, 8,  IF(R7='Yearly Info'!$C7, 8,  IF(R7='Yearly Info'!$C8, 8, IF(R7='Yearly Info'!$C9, 8, IF(R7='Yearly Info'!$C10, 8, IF(R7='Yearly Info'!$C11,8,0))))))))))</f>
        <v>0</v>
      </c>
      <c r="S34" s="72">
        <f>IF(S7='Yearly Info'!$C2, 8, IF(S7='Yearly Info'!$C3, 8, IF(S7='Yearly Info'!$C4, 8, IF(S7='Yearly Info'!$C5, 8, IF(S7='Yearly Info'!$C6, 8,  IF(S7='Yearly Info'!$C7, 8,  IF(S7='Yearly Info'!$C8, 8, IF(S7='Yearly Info'!$C9, 8, IF(S7='Yearly Info'!$C10, 8, IF(S7='Yearly Info'!$C11,8,0))))))))))</f>
        <v>0</v>
      </c>
      <c r="T34" s="72">
        <f>IF(T7='Yearly Info'!$C2, 8, IF(T7='Yearly Info'!$C3, 8, IF(T7='Yearly Info'!$C4, 8, IF(T7='Yearly Info'!$C5, 8, IF(T7='Yearly Info'!$C6, 8,  IF(T7='Yearly Info'!$C7, 8,  IF(T7='Yearly Info'!$C8, 8, IF(T7='Yearly Info'!$C9, 8, IF(T7='Yearly Info'!$C10, 8, IF(T7='Yearly Info'!$C11,8,0))))))))))</f>
        <v>0</v>
      </c>
      <c r="U34" s="72">
        <f>IF(U7='Yearly Info'!$C2, 8, IF(U7='Yearly Info'!$C3, 8, IF(U7='Yearly Info'!$C4, 8, IF(U7='Yearly Info'!$C5, 8, IF(U7='Yearly Info'!$C6, 8,  IF(U7='Yearly Info'!$C7, 8,  IF(U7='Yearly Info'!$C8, 8, IF(U7='Yearly Info'!$C9, 8, IF(U7='Yearly Info'!$C10, 8, IF(U7='Yearly Info'!$C11,8,0))))))))))</f>
        <v>0</v>
      </c>
      <c r="V34" s="72">
        <f>IF(V7='Yearly Info'!$C2, 8, IF(V7='Yearly Info'!$C3, 8, IF(V7='Yearly Info'!$C4, 8, IF(V7='Yearly Info'!$C5, 8, IF(V7='Yearly Info'!$C6, 8,  IF(V7='Yearly Info'!$C7, 8,  IF(V7='Yearly Info'!$C8, 8, IF(V7='Yearly Info'!$C9, 8, IF(V7='Yearly Info'!$C10, 8, IF(V7='Yearly Info'!$C11,8,0))))))))))</f>
        <v>0</v>
      </c>
      <c r="W34" s="72">
        <f>IF(W7='Yearly Info'!$C2, 8, IF(W7='Yearly Info'!$C3, 8, IF(W7='Yearly Info'!$C4, 8, IF(W7='Yearly Info'!$C5, 8, IF(W7='Yearly Info'!$C6, 8,  IF(W7='Yearly Info'!$C7, 8,  IF(W7='Yearly Info'!$C8, 8, IF(W7='Yearly Info'!$C9, 8, IF(W7='Yearly Info'!$C10, 8, IF(W7='Yearly Info'!$C11,8,0))))))))))</f>
        <v>8</v>
      </c>
      <c r="X34" s="72">
        <f>IF(X7='Yearly Info'!$C2, 8, IF(X7='Yearly Info'!$C3, 8, IF(X7='Yearly Info'!$C4, 8, IF(X7='Yearly Info'!$C5, 8, IF(X7='Yearly Info'!$C6, 8,  IF(X7='Yearly Info'!$C7, 8,  IF(X7='Yearly Info'!$C8, 8, IF(X7='Yearly Info'!$C9, 8, IF(X7='Yearly Info'!$C10, 8, IF(X7='Yearly Info'!$C11,8,0))))))))))</f>
        <v>0</v>
      </c>
      <c r="Y34" s="72">
        <f>IF(Y7='Yearly Info'!$C2, 8, IF(Y7='Yearly Info'!$C3, 8, IF(Y7='Yearly Info'!$C4, 8, IF(Y7='Yearly Info'!$C5, 8, IF(Y7='Yearly Info'!$C6, 8,  IF(Y7='Yearly Info'!$C7, 8,  IF(Y7='Yearly Info'!$C8, 8, IF(Y7='Yearly Info'!$C9, 8, IF(Y7='Yearly Info'!$C10, 8, IF(Y7='Yearly Info'!$C11,8,0))))))))))</f>
        <v>0</v>
      </c>
      <c r="Z34" s="72">
        <f>IF(Z7='Yearly Info'!$C2, 8, IF(Z7='Yearly Info'!$C3, 8, IF(Z7='Yearly Info'!$C4, 8, IF(Z7='Yearly Info'!$C5, 8, IF(Z7='Yearly Info'!$C6, 8,  IF(Z7='Yearly Info'!$C7, 8,  IF(Z7='Yearly Info'!$C8, 8, IF(Z7='Yearly Info'!$C9, 8, IF(Z7='Yearly Info'!$C10, 8, IF(Z7='Yearly Info'!$C11,8,0))))))))))</f>
        <v>0</v>
      </c>
      <c r="AA34" s="72">
        <f>IF(AA7='Yearly Info'!$C2, 8, IF(AA7='Yearly Info'!$C3, 8, IF(AA7='Yearly Info'!$C4, 8, IF(AA7='Yearly Info'!$C5, 8, IF(AA7='Yearly Info'!$C6, 8,  IF(AA7='Yearly Info'!$C7, 8,  IF(AA7='Yearly Info'!$C8, 8, IF(AA7='Yearly Info'!$C9, 8, IF(AA7='Yearly Info'!$C10, 8, IF(AA7='Yearly Info'!$C11,8,0))))))))))</f>
        <v>0</v>
      </c>
      <c r="AB34" s="72">
        <f>IF(AB7&gt;EOMONTH($D$4,0),0, IF(AB7='Yearly Info'!$C2, 8, IF(AB7='Yearly Info'!$C3, 8, IF(AB7='Yearly Info'!$C4, 8, IF(AB7='Yearly Info'!$C5, 8, IF(AB7='Yearly Info'!$C6, 8,  IF(AB7='Yearly Info'!$C7, 8,  IF(AB7='Yearly Info'!$C8, 8, IF(AB7='Yearly Info'!$C9, 8, IF(AB7='Yearly Info'!$C10, 8, IF(AB7='Yearly Info'!$C11,8,0)))))))))))</f>
        <v>0</v>
      </c>
      <c r="AC34" s="72">
        <f>IF(AC7&gt;EOMONTH($D$4,0),0, IF(AC7='Yearly Info'!$C2, 8, IF(AC7='Yearly Info'!$C3, 8, IF(AC7='Yearly Info'!$C4, 8, IF(AC7='Yearly Info'!$C5, 8, IF(AC7='Yearly Info'!$C6, 8,  IF(AC7='Yearly Info'!$C7, 8,  IF(AC7='Yearly Info'!$C8, 8, IF(AC7='Yearly Info'!$C9, 8, IF(AC7='Yearly Info'!$C10, 8, IF(AC7='Yearly Info'!$C11,8,0)))))))))))</f>
        <v>0</v>
      </c>
      <c r="AD34" s="72"/>
      <c r="AE34" s="72">
        <f>IF(AE7&gt;EOMONTH($D$4,0),0, IF(AE7='Yearly Info'!$C2, 8, IF(AE7='Yearly Info'!$C3, 8, IF(AE7='Yearly Info'!$C4, 8, IF(AE7='Yearly Info'!$C5, 8, IF(AE7='Yearly Info'!$C6, 8,  IF(AE7='Yearly Info'!$C7, 8,  IF(AE7='Yearly Info'!$C8, 8, IF(AE7='Yearly Info'!$C9, 8, IF(AE7='Yearly Info'!$C10, 8, IF(AE7='Yearly Info'!$C11,8,0)))))))))))</f>
        <v>0</v>
      </c>
      <c r="AF34" s="72">
        <f>IF(AF7&gt;EOMONTH($D$4,0),0, IF(AF7='Yearly Info'!$C2, 8, IF(AF7='Yearly Info'!$C3, 8, IF(AF7='Yearly Info'!$C4, 8, IF(AF7='Yearly Info'!$C5, 8, IF(AF7='Yearly Info'!$C6, 8,  IF(AF7='Yearly Info'!$C7, 8,  IF(AF7='Yearly Info'!$C8, 8, IF(AF7='Yearly Info'!$C9, 8, IF(AF7='Yearly Info'!$C10, 8, IF(AF7='Yearly Info'!$C11,8,0)))))))))))</f>
        <v>0</v>
      </c>
      <c r="AG34" s="72">
        <f>IF(AG7&gt;EOMONTH($D$4,0),0, IF(AG7='Yearly Info'!$C2, 8, IF(AG7='Yearly Info'!$C3, 8, IF(AG7='Yearly Info'!$C4, 8, IF(AG7='Yearly Info'!$C5, 8, IF(AG7='Yearly Info'!$C6, 8,  IF(AG7='Yearly Info'!$C7, 8,  IF(AG7='Yearly Info'!$C8, 8, IF(AG7='Yearly Info'!$C9, 8, IF(AG7='Yearly Info'!$C10, 8, IF(AG7='Yearly Info'!$C11,8,0)))))))))))</f>
        <v>0</v>
      </c>
      <c r="AH34" s="72">
        <f>IF(AH7&gt;EOMONTH($D$4,0),0, IF(AH7='Yearly Info'!$C2, 8, IF(AH7='Yearly Info'!$C3, 8, IF(AH7='Yearly Info'!$C4, 8, IF(AH7='Yearly Info'!$C5, 8, IF(AH7='Yearly Info'!$C6, 8,  IF(AH7='Yearly Info'!$C7, 8,  IF(AH7='Yearly Info'!$C8, 8, IF(AH7='Yearly Info'!$C9, 8, IF(AH7='Yearly Info'!$C10, 8, IF(AH7='Yearly Info'!$C11,8,0)))))))))))</f>
        <v>0</v>
      </c>
      <c r="AI34" s="73">
        <f>SUM(B34:AH34)</f>
        <v>16</v>
      </c>
    </row>
    <row r="35" spans="1:36" x14ac:dyDescent="0.25">
      <c r="A35" s="73"/>
      <c r="B35" s="191" t="s">
        <v>10</v>
      </c>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c r="AE35" s="192"/>
      <c r="AF35" s="192"/>
      <c r="AG35" s="192"/>
      <c r="AH35" s="193"/>
      <c r="AI35" s="74">
        <f>IF(SUM(B39:AH39)-AI33-AI34&gt;0,SUM(B39:AH39)-AI33-AI34,0)</f>
        <v>18</v>
      </c>
    </row>
    <row r="36" spans="1:36" x14ac:dyDescent="0.25">
      <c r="A36" s="73"/>
      <c r="B36" s="191" t="s">
        <v>11</v>
      </c>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c r="AB36" s="192"/>
      <c r="AC36" s="192"/>
      <c r="AD36" s="192"/>
      <c r="AE36" s="192"/>
      <c r="AF36" s="192"/>
      <c r="AG36" s="192"/>
      <c r="AH36" s="193"/>
      <c r="AI36" s="75">
        <f>IF(SUM(B39:AH39)-AI33-AI34&lt;0,(SUM(B39:AH39)-AI33-AI34)*-1,0)</f>
        <v>0</v>
      </c>
    </row>
    <row r="37" spans="1:36" x14ac:dyDescent="0.25">
      <c r="A37" s="92" t="s">
        <v>12</v>
      </c>
      <c r="B37" s="76">
        <f t="shared" ref="B37:AH37" si="3">SUM(B36,B34,B33)</f>
        <v>0</v>
      </c>
      <c r="C37" s="76">
        <f t="shared" si="3"/>
        <v>8</v>
      </c>
      <c r="D37" s="76">
        <f t="shared" si="3"/>
        <v>8</v>
      </c>
      <c r="E37" s="76">
        <f t="shared" si="3"/>
        <v>16</v>
      </c>
      <c r="F37" s="76">
        <f t="shared" si="3"/>
        <v>8</v>
      </c>
      <c r="G37" s="76">
        <f t="shared" si="3"/>
        <v>0</v>
      </c>
      <c r="H37" s="76">
        <f t="shared" si="3"/>
        <v>0</v>
      </c>
      <c r="I37" s="76">
        <f t="shared" si="3"/>
        <v>4.5</v>
      </c>
      <c r="J37" s="76">
        <f t="shared" si="3"/>
        <v>8</v>
      </c>
      <c r="K37" s="76">
        <f t="shared" si="3"/>
        <v>3.5</v>
      </c>
      <c r="L37" s="76">
        <f t="shared" si="3"/>
        <v>2.5</v>
      </c>
      <c r="M37" s="76">
        <f t="shared" si="3"/>
        <v>8</v>
      </c>
      <c r="N37" s="76">
        <f t="shared" si="3"/>
        <v>0</v>
      </c>
      <c r="O37" s="76">
        <f t="shared" si="3"/>
        <v>0</v>
      </c>
      <c r="P37" s="76">
        <f t="shared" si="3"/>
        <v>0</v>
      </c>
      <c r="Q37" s="76">
        <f t="shared" si="3"/>
        <v>6</v>
      </c>
      <c r="R37" s="76">
        <f t="shared" si="3"/>
        <v>5.5</v>
      </c>
      <c r="S37" s="76">
        <f t="shared" si="3"/>
        <v>8</v>
      </c>
      <c r="T37" s="76">
        <f t="shared" si="3"/>
        <v>8</v>
      </c>
      <c r="U37" s="76">
        <f t="shared" si="3"/>
        <v>0</v>
      </c>
      <c r="V37" s="76">
        <f t="shared" si="3"/>
        <v>0</v>
      </c>
      <c r="W37" s="76">
        <f t="shared" si="3"/>
        <v>16</v>
      </c>
      <c r="X37" s="76">
        <f t="shared" si="3"/>
        <v>8</v>
      </c>
      <c r="Y37" s="76">
        <f t="shared" si="3"/>
        <v>8</v>
      </c>
      <c r="Z37" s="76">
        <f t="shared" si="3"/>
        <v>8</v>
      </c>
      <c r="AA37" s="76">
        <f t="shared" si="3"/>
        <v>8</v>
      </c>
      <c r="AB37" s="76">
        <f t="shared" si="3"/>
        <v>0</v>
      </c>
      <c r="AC37" s="76">
        <f t="shared" si="3"/>
        <v>0</v>
      </c>
      <c r="AD37" s="76">
        <f t="shared" si="3"/>
        <v>8</v>
      </c>
      <c r="AE37" s="76">
        <f t="shared" si="3"/>
        <v>8</v>
      </c>
      <c r="AF37" s="76">
        <f t="shared" si="3"/>
        <v>0</v>
      </c>
      <c r="AG37" s="76">
        <f t="shared" si="3"/>
        <v>0</v>
      </c>
      <c r="AH37" s="76">
        <f t="shared" si="3"/>
        <v>0</v>
      </c>
      <c r="AI37" s="77">
        <f>SUM(B37:AH37)</f>
        <v>158</v>
      </c>
      <c r="AJ37" s="20"/>
    </row>
    <row r="38" spans="1:36" ht="15.75" customHeight="1" thickBot="1" x14ac:dyDescent="0.3">
      <c r="A38" s="93" t="s">
        <v>13</v>
      </c>
      <c r="B38" s="78" t="str">
        <f>IF(B8="Sun",SUM(B37),"")</f>
        <v/>
      </c>
      <c r="C38" s="78" t="str">
        <f>IF(C8="Sun",SUM(B37,C37),"")</f>
        <v/>
      </c>
      <c r="D38" s="78" t="str">
        <f>IF(D8="Sun",SUM(B37,C37,D37),"")</f>
        <v/>
      </c>
      <c r="E38" s="78" t="str">
        <f>IF(E8="Sun",SUM(B37,C37,D37,E37),"")</f>
        <v/>
      </c>
      <c r="F38" s="194">
        <f>SUM(B37:H37)</f>
        <v>40</v>
      </c>
      <c r="G38" s="195"/>
      <c r="H38" s="196"/>
      <c r="I38" s="78" t="str">
        <f t="shared" ref="I38:AG38" si="4">IF(I8="Sun",SUM(C37,D37,E37,F37,G37,H37,I37),"")</f>
        <v/>
      </c>
      <c r="J38" s="78" t="str">
        <f t="shared" si="4"/>
        <v/>
      </c>
      <c r="K38" s="78" t="str">
        <f t="shared" si="4"/>
        <v/>
      </c>
      <c r="L38" s="78" t="str">
        <f t="shared" si="4"/>
        <v/>
      </c>
      <c r="M38" s="194">
        <f>SUM(I37:O37)</f>
        <v>26.5</v>
      </c>
      <c r="N38" s="195"/>
      <c r="O38" s="196"/>
      <c r="P38" s="78" t="str">
        <f t="shared" si="4"/>
        <v/>
      </c>
      <c r="Q38" s="78" t="str">
        <f t="shared" si="4"/>
        <v/>
      </c>
      <c r="R38" s="78" t="str">
        <f t="shared" si="4"/>
        <v/>
      </c>
      <c r="S38" s="78" t="str">
        <f t="shared" si="4"/>
        <v/>
      </c>
      <c r="T38" s="194">
        <f>SUM(P37:V37)</f>
        <v>27.5</v>
      </c>
      <c r="U38" s="195"/>
      <c r="V38" s="196"/>
      <c r="W38" s="78" t="str">
        <f t="shared" si="4"/>
        <v/>
      </c>
      <c r="X38" s="78" t="str">
        <f t="shared" si="4"/>
        <v/>
      </c>
      <c r="Y38" s="78" t="str">
        <f t="shared" si="4"/>
        <v/>
      </c>
      <c r="Z38" s="78" t="str">
        <f t="shared" si="4"/>
        <v/>
      </c>
      <c r="AA38" s="194">
        <f>SUM(W37:AC37)</f>
        <v>48</v>
      </c>
      <c r="AB38" s="195"/>
      <c r="AC38" s="196"/>
      <c r="AD38" s="78" t="str">
        <f t="shared" si="4"/>
        <v/>
      </c>
      <c r="AE38" s="78" t="str">
        <f t="shared" si="4"/>
        <v/>
      </c>
      <c r="AF38" s="78" t="str">
        <f t="shared" si="4"/>
        <v/>
      </c>
      <c r="AG38" s="78" t="str">
        <f t="shared" si="4"/>
        <v/>
      </c>
      <c r="AH38" s="79">
        <f>SUM(AD37:AH37)</f>
        <v>16</v>
      </c>
      <c r="AI38" s="80">
        <f>SUM(B38:AH38)</f>
        <v>158</v>
      </c>
    </row>
    <row r="39" spans="1:36" ht="2.25" customHeight="1" x14ac:dyDescent="0.25">
      <c r="B39">
        <f>IF(B7&gt;=$D$4,IF(B7&lt;=EOMONTH($D$4,0), IF(B8="S",0,IF(B8="S",0,8)),0),0)</f>
        <v>0</v>
      </c>
      <c r="C39">
        <f t="shared" ref="C39:AH39" si="5">IF(C7&gt;=$D$4,IF(C7&lt;=EOMONTH($D$4,0), IF(C8="S",0,IF(C8="S",0,8)),0),0)</f>
        <v>0</v>
      </c>
      <c r="D39">
        <f t="shared" si="5"/>
        <v>0</v>
      </c>
      <c r="E39">
        <f t="shared" si="5"/>
        <v>8</v>
      </c>
      <c r="F39">
        <f t="shared" si="5"/>
        <v>8</v>
      </c>
      <c r="G39">
        <f t="shared" si="5"/>
        <v>0</v>
      </c>
      <c r="H39">
        <f t="shared" si="5"/>
        <v>0</v>
      </c>
      <c r="I39">
        <f t="shared" si="5"/>
        <v>8</v>
      </c>
      <c r="J39">
        <f t="shared" si="5"/>
        <v>8</v>
      </c>
      <c r="K39">
        <f t="shared" si="5"/>
        <v>8</v>
      </c>
      <c r="L39">
        <f t="shared" si="5"/>
        <v>8</v>
      </c>
      <c r="M39">
        <f t="shared" si="5"/>
        <v>8</v>
      </c>
      <c r="N39">
        <f t="shared" si="5"/>
        <v>0</v>
      </c>
      <c r="O39">
        <f t="shared" si="5"/>
        <v>0</v>
      </c>
      <c r="P39">
        <f t="shared" si="5"/>
        <v>8</v>
      </c>
      <c r="Q39">
        <f t="shared" si="5"/>
        <v>8</v>
      </c>
      <c r="R39">
        <f t="shared" si="5"/>
        <v>8</v>
      </c>
      <c r="S39">
        <f t="shared" si="5"/>
        <v>8</v>
      </c>
      <c r="T39">
        <f t="shared" si="5"/>
        <v>8</v>
      </c>
      <c r="U39">
        <f t="shared" si="5"/>
        <v>0</v>
      </c>
      <c r="V39">
        <f t="shared" si="5"/>
        <v>0</v>
      </c>
      <c r="W39">
        <f t="shared" si="5"/>
        <v>8</v>
      </c>
      <c r="X39">
        <f t="shared" si="5"/>
        <v>8</v>
      </c>
      <c r="Y39">
        <f t="shared" si="5"/>
        <v>8</v>
      </c>
      <c r="Z39">
        <f t="shared" si="5"/>
        <v>8</v>
      </c>
      <c r="AA39">
        <f t="shared" si="5"/>
        <v>8</v>
      </c>
      <c r="AB39">
        <f t="shared" si="5"/>
        <v>0</v>
      </c>
      <c r="AC39">
        <f t="shared" si="5"/>
        <v>0</v>
      </c>
      <c r="AD39">
        <f t="shared" si="5"/>
        <v>8</v>
      </c>
      <c r="AE39">
        <f t="shared" si="5"/>
        <v>8</v>
      </c>
      <c r="AF39">
        <f t="shared" si="5"/>
        <v>8</v>
      </c>
      <c r="AG39">
        <f t="shared" si="5"/>
        <v>8</v>
      </c>
      <c r="AH39">
        <f t="shared" si="5"/>
        <v>8</v>
      </c>
      <c r="AI39">
        <f>SUM(B39:AH39)</f>
        <v>176</v>
      </c>
    </row>
    <row r="40" spans="1:36" ht="15.75" customHeight="1" x14ac:dyDescent="0.25"/>
    <row r="43" spans="1:36" x14ac:dyDescent="0.25">
      <c r="A43" s="4"/>
      <c r="B43" s="4"/>
      <c r="C43" s="4"/>
      <c r="D43" s="4"/>
      <c r="E43" s="4"/>
      <c r="F43" s="4"/>
      <c r="G43" s="4"/>
      <c r="H43" s="4"/>
      <c r="I43" s="4"/>
      <c r="J43" s="4"/>
      <c r="K43" s="4"/>
      <c r="L43" s="4"/>
      <c r="M43" s="4"/>
      <c r="N43" s="4"/>
      <c r="O43" s="4"/>
      <c r="P43" s="4"/>
      <c r="Q43" s="4"/>
      <c r="R43" s="4"/>
      <c r="AA43" s="4"/>
      <c r="AB43" s="4"/>
      <c r="AC43" s="4"/>
      <c r="AD43" s="4"/>
      <c r="AE43" s="4"/>
      <c r="AF43" s="4"/>
      <c r="AG43" s="4"/>
      <c r="AH43" s="4"/>
      <c r="AI43" s="6"/>
    </row>
    <row r="44" spans="1:36" ht="16.5" x14ac:dyDescent="0.3">
      <c r="A44" s="4"/>
      <c r="B44" s="185" t="s">
        <v>14</v>
      </c>
      <c r="C44" s="185"/>
      <c r="D44" s="185"/>
      <c r="E44" s="185"/>
      <c r="F44" s="185"/>
      <c r="G44" s="185"/>
      <c r="H44" s="185"/>
      <c r="I44" s="185"/>
      <c r="J44" s="185"/>
      <c r="K44" s="185"/>
      <c r="L44" s="185"/>
      <c r="M44" s="185"/>
      <c r="N44" s="185"/>
      <c r="O44" s="185"/>
      <c r="P44" s="8"/>
      <c r="Q44" s="8"/>
      <c r="R44" s="8"/>
      <c r="S44" s="30"/>
      <c r="T44" s="30"/>
      <c r="U44" s="30"/>
      <c r="V44" s="30"/>
      <c r="W44" s="31"/>
      <c r="X44" s="31"/>
      <c r="Y44" s="31"/>
      <c r="Z44" s="31"/>
      <c r="AA44" s="4"/>
      <c r="AB44" s="4"/>
      <c r="AC44" s="4"/>
      <c r="AD44" s="4"/>
      <c r="AE44" s="4"/>
      <c r="AF44" s="4"/>
      <c r="AG44" s="4"/>
      <c r="AH44" s="4"/>
      <c r="AI44" s="6"/>
    </row>
    <row r="45" spans="1:36" ht="16.5" x14ac:dyDescent="0.3">
      <c r="A45" s="4"/>
      <c r="B45" s="186" t="s">
        <v>1</v>
      </c>
      <c r="C45" s="186"/>
      <c r="D45" s="187" t="str">
        <f>D3</f>
        <v>Don Woods</v>
      </c>
      <c r="E45" s="187"/>
      <c r="F45" s="187"/>
      <c r="G45" s="187"/>
      <c r="H45" s="187"/>
      <c r="I45" s="187"/>
      <c r="J45" s="187"/>
      <c r="K45" s="187"/>
      <c r="L45" s="187"/>
      <c r="M45" s="187"/>
      <c r="N45" s="187"/>
      <c r="O45" s="187"/>
      <c r="P45" s="9"/>
      <c r="Q45" s="9"/>
      <c r="R45" s="9"/>
      <c r="S45" s="30"/>
      <c r="T45" s="30"/>
      <c r="U45" s="30"/>
      <c r="V45" s="30"/>
      <c r="W45" s="32"/>
      <c r="X45" s="32"/>
      <c r="Y45" s="32"/>
      <c r="Z45" s="32"/>
      <c r="AA45" s="10"/>
      <c r="AB45" s="10"/>
      <c r="AC45" s="9"/>
      <c r="AD45" s="9"/>
      <c r="AE45" s="9"/>
      <c r="AF45" s="9"/>
      <c r="AG45" s="9"/>
      <c r="AH45" s="9"/>
      <c r="AI45" s="11"/>
    </row>
    <row r="46" spans="1:36" ht="16.5" x14ac:dyDescent="0.3">
      <c r="A46" s="4"/>
      <c r="B46" s="186" t="s">
        <v>2</v>
      </c>
      <c r="C46" s="186"/>
      <c r="D46" s="188">
        <f>D4</f>
        <v>46023</v>
      </c>
      <c r="E46" s="188"/>
      <c r="F46" s="188"/>
      <c r="G46" s="188"/>
      <c r="H46" s="188"/>
      <c r="I46" s="188"/>
      <c r="J46" s="186" t="s">
        <v>3</v>
      </c>
      <c r="K46" s="186"/>
      <c r="L46" s="189">
        <f>L4</f>
        <v>2026</v>
      </c>
      <c r="M46" s="190"/>
      <c r="N46" s="190"/>
      <c r="O46" s="190"/>
      <c r="P46" s="9"/>
      <c r="Q46" s="9"/>
      <c r="R46" s="179"/>
      <c r="S46" s="179"/>
      <c r="T46" s="179"/>
      <c r="U46" s="179"/>
      <c r="V46" s="33"/>
      <c r="W46" s="180"/>
      <c r="X46" s="180"/>
      <c r="Y46" s="180"/>
      <c r="Z46" s="180"/>
      <c r="AA46" s="10"/>
      <c r="AB46" s="10"/>
      <c r="AC46" s="10"/>
      <c r="AD46" s="10"/>
      <c r="AE46" s="9"/>
      <c r="AF46" s="9"/>
      <c r="AG46" s="9"/>
      <c r="AH46" s="9"/>
      <c r="AI46" s="11"/>
    </row>
    <row r="47" spans="1:36" ht="16.5" thickBot="1" x14ac:dyDescent="0.35">
      <c r="A47" s="4"/>
      <c r="B47" s="12"/>
      <c r="C47" s="12"/>
      <c r="D47" s="12"/>
      <c r="E47" s="13"/>
      <c r="F47" s="13"/>
      <c r="G47" s="13"/>
      <c r="H47" s="13"/>
      <c r="I47" s="13"/>
      <c r="J47" s="13"/>
      <c r="K47" s="13"/>
      <c r="L47" s="13"/>
      <c r="M47" s="13"/>
      <c r="N47" s="14"/>
      <c r="O47" s="14"/>
      <c r="P47" s="14"/>
      <c r="Q47" s="14"/>
      <c r="R47" s="14"/>
      <c r="S47" s="14"/>
      <c r="T47" s="14"/>
      <c r="U47" s="14"/>
      <c r="V47" s="14"/>
      <c r="W47" s="14"/>
      <c r="X47" s="14"/>
      <c r="Y47" s="14"/>
      <c r="Z47" s="14"/>
      <c r="AA47" s="14"/>
      <c r="AB47" s="14"/>
      <c r="AC47" s="14"/>
      <c r="AD47" s="14"/>
      <c r="AE47" s="14"/>
      <c r="AF47" s="14"/>
      <c r="AG47" s="14"/>
      <c r="AH47" s="14"/>
      <c r="AI47" s="15"/>
    </row>
    <row r="48" spans="1:36" ht="29.25" thickBot="1" x14ac:dyDescent="0.3">
      <c r="A48" s="181" t="s">
        <v>4</v>
      </c>
      <c r="B48" s="184" t="s">
        <v>5</v>
      </c>
      <c r="C48" s="184"/>
      <c r="D48" s="184"/>
      <c r="E48" s="184"/>
      <c r="F48" s="184"/>
      <c r="G48" s="184"/>
      <c r="H48" s="184"/>
      <c r="I48" s="184"/>
      <c r="J48" s="184"/>
      <c r="K48" s="184"/>
      <c r="L48" s="184"/>
      <c r="M48" s="184"/>
      <c r="N48" s="184"/>
      <c r="O48" s="184"/>
      <c r="P48" s="184"/>
      <c r="Q48" s="184"/>
      <c r="R48" s="184"/>
      <c r="S48" s="184"/>
      <c r="T48" s="184"/>
      <c r="U48" s="184"/>
      <c r="V48" s="184"/>
      <c r="W48" s="184"/>
      <c r="X48" s="184"/>
      <c r="Y48" s="184"/>
      <c r="Z48" s="184"/>
      <c r="AA48" s="184"/>
      <c r="AB48" s="184"/>
      <c r="AC48" s="184"/>
      <c r="AD48" s="184"/>
      <c r="AE48" s="184"/>
      <c r="AF48" s="184"/>
      <c r="AG48" s="29"/>
      <c r="AH48" s="29"/>
      <c r="AI48" s="19" t="s">
        <v>6</v>
      </c>
    </row>
    <row r="49" spans="1:35" ht="15.75" x14ac:dyDescent="0.3">
      <c r="A49" s="182"/>
      <c r="B49" s="47">
        <f>IF(WEEKDAY(D$4,2)&gt;5,D$4+8 - WEEKDAY(D$4,2),D$4-(WEEKDAY(D$4,2)-1))</f>
        <v>46020</v>
      </c>
      <c r="C49" s="47">
        <f>B49+1</f>
        <v>46021</v>
      </c>
      <c r="D49" s="47">
        <f t="shared" ref="D49:AH49" si="6">C49+1</f>
        <v>46022</v>
      </c>
      <c r="E49" s="47">
        <f t="shared" si="6"/>
        <v>46023</v>
      </c>
      <c r="F49" s="47">
        <f t="shared" si="6"/>
        <v>46024</v>
      </c>
      <c r="G49" s="47">
        <f t="shared" si="6"/>
        <v>46025</v>
      </c>
      <c r="H49" s="47">
        <f t="shared" si="6"/>
        <v>46026</v>
      </c>
      <c r="I49" s="47">
        <f t="shared" si="6"/>
        <v>46027</v>
      </c>
      <c r="J49" s="47">
        <f t="shared" si="6"/>
        <v>46028</v>
      </c>
      <c r="K49" s="47">
        <f t="shared" si="6"/>
        <v>46029</v>
      </c>
      <c r="L49" s="47">
        <f t="shared" si="6"/>
        <v>46030</v>
      </c>
      <c r="M49" s="47">
        <f t="shared" si="6"/>
        <v>46031</v>
      </c>
      <c r="N49" s="47">
        <f t="shared" si="6"/>
        <v>46032</v>
      </c>
      <c r="O49" s="47">
        <f t="shared" si="6"/>
        <v>46033</v>
      </c>
      <c r="P49" s="47">
        <f t="shared" si="6"/>
        <v>46034</v>
      </c>
      <c r="Q49" s="47">
        <f t="shared" si="6"/>
        <v>46035</v>
      </c>
      <c r="R49" s="47">
        <f t="shared" si="6"/>
        <v>46036</v>
      </c>
      <c r="S49" s="47">
        <f t="shared" si="6"/>
        <v>46037</v>
      </c>
      <c r="T49" s="47">
        <f t="shared" si="6"/>
        <v>46038</v>
      </c>
      <c r="U49" s="47">
        <f t="shared" si="6"/>
        <v>46039</v>
      </c>
      <c r="V49" s="47">
        <f t="shared" si="6"/>
        <v>46040</v>
      </c>
      <c r="W49" s="47">
        <f t="shared" si="6"/>
        <v>46041</v>
      </c>
      <c r="X49" s="47">
        <f t="shared" si="6"/>
        <v>46042</v>
      </c>
      <c r="Y49" s="47">
        <f t="shared" si="6"/>
        <v>46043</v>
      </c>
      <c r="Z49" s="47">
        <f t="shared" si="6"/>
        <v>46044</v>
      </c>
      <c r="AA49" s="47">
        <f t="shared" si="6"/>
        <v>46045</v>
      </c>
      <c r="AB49" s="47">
        <f t="shared" si="6"/>
        <v>46046</v>
      </c>
      <c r="AC49" s="47">
        <f t="shared" si="6"/>
        <v>46047</v>
      </c>
      <c r="AD49" s="47">
        <f t="shared" si="6"/>
        <v>46048</v>
      </c>
      <c r="AE49" s="47">
        <f t="shared" si="6"/>
        <v>46049</v>
      </c>
      <c r="AF49" s="47">
        <f t="shared" si="6"/>
        <v>46050</v>
      </c>
      <c r="AG49" s="48">
        <f t="shared" si="6"/>
        <v>46051</v>
      </c>
      <c r="AH49" s="49">
        <f t="shared" si="6"/>
        <v>46052</v>
      </c>
      <c r="AI49" s="18" t="s">
        <v>7</v>
      </c>
    </row>
    <row r="50" spans="1:35" ht="15.75" thickBot="1" x14ac:dyDescent="0.3">
      <c r="A50" s="183"/>
      <c r="B50" s="3" t="str">
        <f t="shared" ref="B50:AH50" si="7">TEXT(WEEKDAY(B49),"ddd")</f>
        <v>Mon</v>
      </c>
      <c r="C50" s="3" t="str">
        <f t="shared" si="7"/>
        <v>Tue</v>
      </c>
      <c r="D50" s="3" t="str">
        <f t="shared" si="7"/>
        <v>Wed</v>
      </c>
      <c r="E50" s="3" t="str">
        <f t="shared" si="7"/>
        <v>Thu</v>
      </c>
      <c r="F50" s="5" t="str">
        <f t="shared" si="7"/>
        <v>Fri</v>
      </c>
      <c r="G50" s="53" t="str">
        <f t="shared" ref="G50:H50" si="8">LEFT(TEXT(WEEKDAY(G49),"ddd"),1)</f>
        <v>S</v>
      </c>
      <c r="H50" s="53" t="str">
        <f t="shared" si="8"/>
        <v>S</v>
      </c>
      <c r="I50" s="5" t="str">
        <f t="shared" si="7"/>
        <v>Mon</v>
      </c>
      <c r="J50" s="5" t="str">
        <f t="shared" si="7"/>
        <v>Tue</v>
      </c>
      <c r="K50" s="5" t="str">
        <f t="shared" si="7"/>
        <v>Wed</v>
      </c>
      <c r="L50" s="5" t="str">
        <f t="shared" si="7"/>
        <v>Thu</v>
      </c>
      <c r="M50" s="5" t="str">
        <f t="shared" si="7"/>
        <v>Fri</v>
      </c>
      <c r="N50" s="53" t="str">
        <f t="shared" ref="N50:O50" si="9">LEFT(TEXT(WEEKDAY(N49),"ddd"),1)</f>
        <v>S</v>
      </c>
      <c r="O50" s="53" t="str">
        <f t="shared" si="9"/>
        <v>S</v>
      </c>
      <c r="P50" s="5" t="str">
        <f t="shared" si="7"/>
        <v>Mon</v>
      </c>
      <c r="Q50" s="5" t="str">
        <f t="shared" si="7"/>
        <v>Tue</v>
      </c>
      <c r="R50" s="5" t="str">
        <f t="shared" si="7"/>
        <v>Wed</v>
      </c>
      <c r="S50" s="5" t="str">
        <f t="shared" si="7"/>
        <v>Thu</v>
      </c>
      <c r="T50" s="5" t="str">
        <f t="shared" si="7"/>
        <v>Fri</v>
      </c>
      <c r="U50" s="53" t="str">
        <f t="shared" ref="U50:V50" si="10">LEFT(TEXT(WEEKDAY(U49),"ddd"),1)</f>
        <v>S</v>
      </c>
      <c r="V50" s="53" t="str">
        <f t="shared" si="10"/>
        <v>S</v>
      </c>
      <c r="W50" s="5" t="str">
        <f t="shared" si="7"/>
        <v>Mon</v>
      </c>
      <c r="X50" s="5" t="str">
        <f t="shared" si="7"/>
        <v>Tue</v>
      </c>
      <c r="Y50" s="5" t="str">
        <f t="shared" si="7"/>
        <v>Wed</v>
      </c>
      <c r="Z50" s="5" t="str">
        <f t="shared" si="7"/>
        <v>Thu</v>
      </c>
      <c r="AA50" s="5" t="str">
        <f t="shared" si="7"/>
        <v>Fri</v>
      </c>
      <c r="AB50" s="53" t="str">
        <f t="shared" ref="AB50:AC50" si="11">LEFT(TEXT(WEEKDAY(AB49),"ddd"),1)</f>
        <v>S</v>
      </c>
      <c r="AC50" s="53" t="str">
        <f t="shared" si="11"/>
        <v>S</v>
      </c>
      <c r="AD50" s="5" t="str">
        <f t="shared" si="7"/>
        <v>Mon</v>
      </c>
      <c r="AE50" s="5" t="str">
        <f t="shared" si="7"/>
        <v>Tue</v>
      </c>
      <c r="AF50" s="3" t="str">
        <f t="shared" si="7"/>
        <v>Wed</v>
      </c>
      <c r="AG50" s="3" t="str">
        <f t="shared" si="7"/>
        <v>Thu</v>
      </c>
      <c r="AH50" s="3" t="str">
        <f t="shared" si="7"/>
        <v>Fri</v>
      </c>
      <c r="AI50" s="59"/>
    </row>
    <row r="51" spans="1:35" ht="15.75" x14ac:dyDescent="0.3">
      <c r="A51" s="16" t="s">
        <v>7</v>
      </c>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1"/>
      <c r="AF51" s="2"/>
      <c r="AG51" s="2"/>
      <c r="AH51" s="60"/>
      <c r="AI51" s="63"/>
    </row>
    <row r="52" spans="1:35" x14ac:dyDescent="0.25">
      <c r="A52" s="58" t="str">
        <f t="shared" ref="A52:P67" si="12">A10</f>
        <v>Enter Job #s on Yearly Info Tab</v>
      </c>
      <c r="B52" s="81"/>
      <c r="C52" s="82"/>
      <c r="D52" s="82"/>
      <c r="E52" s="82"/>
      <c r="F52" s="82"/>
      <c r="G52" s="82"/>
      <c r="H52" s="82"/>
      <c r="I52" s="82"/>
      <c r="J52" s="82"/>
      <c r="K52" s="82"/>
      <c r="L52" s="82"/>
      <c r="M52" s="82"/>
      <c r="N52" s="82"/>
      <c r="O52" s="82"/>
      <c r="P52" s="82"/>
      <c r="Q52" s="82"/>
      <c r="R52" s="82"/>
      <c r="S52" s="82"/>
      <c r="T52" s="82"/>
      <c r="U52" s="82"/>
      <c r="V52" s="82"/>
      <c r="W52" s="82"/>
      <c r="X52" s="82"/>
      <c r="Y52" s="82"/>
      <c r="Z52" s="82"/>
      <c r="AA52" s="82"/>
      <c r="AB52" s="82"/>
      <c r="AC52" s="82"/>
      <c r="AD52" s="82"/>
      <c r="AE52" s="82"/>
      <c r="AF52" s="82"/>
      <c r="AG52" s="82"/>
      <c r="AH52" s="83"/>
      <c r="AI52" s="68"/>
    </row>
    <row r="53" spans="1:35" x14ac:dyDescent="0.25">
      <c r="A53" s="57" t="str">
        <f t="shared" si="12"/>
        <v xml:space="preserve">     RICS Support for MDEQ</v>
      </c>
      <c r="B53" s="65">
        <f t="shared" si="12"/>
        <v>0</v>
      </c>
      <c r="C53" s="65">
        <f t="shared" si="12"/>
        <v>0</v>
      </c>
      <c r="D53" s="65">
        <f t="shared" si="12"/>
        <v>0</v>
      </c>
      <c r="E53" s="65">
        <f t="shared" si="12"/>
        <v>0</v>
      </c>
      <c r="F53" s="65">
        <f t="shared" si="12"/>
        <v>0.5</v>
      </c>
      <c r="G53" s="67">
        <f t="shared" si="12"/>
        <v>0</v>
      </c>
      <c r="H53" s="67">
        <f t="shared" si="12"/>
        <v>0</v>
      </c>
      <c r="I53" s="65">
        <f t="shared" si="12"/>
        <v>0</v>
      </c>
      <c r="J53" s="65">
        <f t="shared" si="12"/>
        <v>0.5</v>
      </c>
      <c r="K53" s="65">
        <f t="shared" si="12"/>
        <v>0.25</v>
      </c>
      <c r="L53" s="65">
        <f t="shared" si="12"/>
        <v>0.5</v>
      </c>
      <c r="M53" s="65">
        <f t="shared" si="12"/>
        <v>0.5</v>
      </c>
      <c r="N53" s="67">
        <f t="shared" si="12"/>
        <v>0</v>
      </c>
      <c r="O53" s="67">
        <f t="shared" si="12"/>
        <v>0</v>
      </c>
      <c r="P53" s="65">
        <f t="shared" si="12"/>
        <v>0</v>
      </c>
      <c r="Q53" s="65">
        <f t="shared" ref="Q53:AH67" si="13">Q11</f>
        <v>0</v>
      </c>
      <c r="R53" s="65">
        <f t="shared" si="13"/>
        <v>0</v>
      </c>
      <c r="S53" s="65">
        <f t="shared" si="13"/>
        <v>0</v>
      </c>
      <c r="T53" s="65">
        <f t="shared" si="13"/>
        <v>0.5</v>
      </c>
      <c r="U53" s="67">
        <f t="shared" si="13"/>
        <v>0</v>
      </c>
      <c r="V53" s="67">
        <f t="shared" si="13"/>
        <v>0</v>
      </c>
      <c r="W53" s="65">
        <f t="shared" si="13"/>
        <v>0</v>
      </c>
      <c r="X53" s="65">
        <f t="shared" si="13"/>
        <v>0</v>
      </c>
      <c r="Y53" s="65">
        <f t="shared" si="13"/>
        <v>0</v>
      </c>
      <c r="Z53" s="65">
        <f t="shared" si="13"/>
        <v>0</v>
      </c>
      <c r="AA53" s="65">
        <f t="shared" si="13"/>
        <v>0</v>
      </c>
      <c r="AB53" s="67">
        <f t="shared" si="13"/>
        <v>0</v>
      </c>
      <c r="AC53" s="67">
        <f t="shared" si="13"/>
        <v>0</v>
      </c>
      <c r="AD53" s="65">
        <f t="shared" si="13"/>
        <v>0.25</v>
      </c>
      <c r="AE53" s="65">
        <f t="shared" si="13"/>
        <v>0</v>
      </c>
      <c r="AF53" s="65">
        <f t="shared" si="13"/>
        <v>0</v>
      </c>
      <c r="AG53" s="65">
        <f t="shared" si="13"/>
        <v>0</v>
      </c>
      <c r="AH53" s="65">
        <f t="shared" si="13"/>
        <v>0</v>
      </c>
      <c r="AI53" s="68">
        <f t="shared" ref="AI53:AI74" si="14">SUM(B53:AH53)</f>
        <v>3</v>
      </c>
    </row>
    <row r="54" spans="1:35" x14ac:dyDescent="0.25">
      <c r="A54" s="57" t="e">
        <f t="shared" si="12"/>
        <v>#REF!</v>
      </c>
      <c r="B54" s="65">
        <f t="shared" si="12"/>
        <v>0</v>
      </c>
      <c r="C54" s="65">
        <f t="shared" si="12"/>
        <v>0</v>
      </c>
      <c r="D54" s="65">
        <f t="shared" si="12"/>
        <v>0</v>
      </c>
      <c r="E54" s="65">
        <f t="shared" si="12"/>
        <v>0.25</v>
      </c>
      <c r="F54" s="65">
        <f t="shared" si="12"/>
        <v>0</v>
      </c>
      <c r="G54" s="67">
        <f t="shared" si="12"/>
        <v>0</v>
      </c>
      <c r="H54" s="67">
        <f t="shared" si="12"/>
        <v>0</v>
      </c>
      <c r="I54" s="65">
        <f t="shared" si="12"/>
        <v>1.5</v>
      </c>
      <c r="J54" s="65">
        <f t="shared" si="12"/>
        <v>0</v>
      </c>
      <c r="K54" s="65">
        <f t="shared" si="12"/>
        <v>0</v>
      </c>
      <c r="L54" s="65">
        <f t="shared" si="12"/>
        <v>0</v>
      </c>
      <c r="M54" s="65">
        <f t="shared" si="12"/>
        <v>0</v>
      </c>
      <c r="N54" s="67">
        <f t="shared" si="12"/>
        <v>0</v>
      </c>
      <c r="O54" s="67">
        <f t="shared" si="12"/>
        <v>0</v>
      </c>
      <c r="P54" s="65">
        <f t="shared" si="12"/>
        <v>0</v>
      </c>
      <c r="Q54" s="65">
        <f t="shared" si="13"/>
        <v>0.25</v>
      </c>
      <c r="R54" s="65">
        <f t="shared" si="13"/>
        <v>0</v>
      </c>
      <c r="S54" s="65">
        <f t="shared" si="13"/>
        <v>0</v>
      </c>
      <c r="T54" s="65">
        <f t="shared" si="13"/>
        <v>0</v>
      </c>
      <c r="U54" s="67">
        <f t="shared" si="13"/>
        <v>0</v>
      </c>
      <c r="V54" s="67">
        <f t="shared" si="13"/>
        <v>0</v>
      </c>
      <c r="W54" s="65">
        <f t="shared" si="13"/>
        <v>0</v>
      </c>
      <c r="X54" s="65">
        <f t="shared" si="13"/>
        <v>1.75</v>
      </c>
      <c r="Y54" s="65">
        <f t="shared" si="13"/>
        <v>0</v>
      </c>
      <c r="Z54" s="65">
        <f t="shared" si="13"/>
        <v>0</v>
      </c>
      <c r="AA54" s="65">
        <f t="shared" si="13"/>
        <v>0</v>
      </c>
      <c r="AB54" s="67">
        <f t="shared" si="13"/>
        <v>0</v>
      </c>
      <c r="AC54" s="67">
        <f t="shared" si="13"/>
        <v>0</v>
      </c>
      <c r="AD54" s="65">
        <f t="shared" si="13"/>
        <v>0</v>
      </c>
      <c r="AE54" s="65">
        <f t="shared" si="13"/>
        <v>0</v>
      </c>
      <c r="AF54" s="65">
        <f t="shared" si="13"/>
        <v>0</v>
      </c>
      <c r="AG54" s="65">
        <f t="shared" si="13"/>
        <v>0</v>
      </c>
      <c r="AH54" s="65">
        <f t="shared" si="13"/>
        <v>0</v>
      </c>
      <c r="AI54" s="68">
        <f t="shared" si="14"/>
        <v>3.75</v>
      </c>
    </row>
    <row r="55" spans="1:35" x14ac:dyDescent="0.25">
      <c r="A55" s="57" t="str">
        <f t="shared" si="12"/>
        <v xml:space="preserve">     MDEQ</v>
      </c>
      <c r="B55" s="65">
        <f t="shared" si="12"/>
        <v>0</v>
      </c>
      <c r="C55" s="65">
        <f t="shared" si="12"/>
        <v>1.5</v>
      </c>
      <c r="D55" s="65">
        <f t="shared" si="12"/>
        <v>0.5</v>
      </c>
      <c r="E55" s="65">
        <f t="shared" si="12"/>
        <v>0.25</v>
      </c>
      <c r="F55" s="65">
        <f t="shared" si="12"/>
        <v>0</v>
      </c>
      <c r="G55" s="67">
        <f t="shared" si="12"/>
        <v>0</v>
      </c>
      <c r="H55" s="67">
        <f t="shared" si="12"/>
        <v>0</v>
      </c>
      <c r="I55" s="65">
        <f t="shared" si="12"/>
        <v>0</v>
      </c>
      <c r="J55" s="65">
        <f t="shared" si="12"/>
        <v>0</v>
      </c>
      <c r="K55" s="65">
        <f t="shared" si="12"/>
        <v>0</v>
      </c>
      <c r="L55" s="65">
        <f t="shared" si="12"/>
        <v>0</v>
      </c>
      <c r="M55" s="65">
        <f t="shared" si="12"/>
        <v>0.75</v>
      </c>
      <c r="N55" s="67">
        <f t="shared" si="12"/>
        <v>0</v>
      </c>
      <c r="O55" s="67">
        <f t="shared" si="12"/>
        <v>0</v>
      </c>
      <c r="P55" s="65">
        <f t="shared" si="12"/>
        <v>0</v>
      </c>
      <c r="Q55" s="65">
        <f t="shared" si="13"/>
        <v>0.25</v>
      </c>
      <c r="R55" s="65">
        <f t="shared" si="13"/>
        <v>0.5</v>
      </c>
      <c r="S55" s="65">
        <f t="shared" si="13"/>
        <v>0.75</v>
      </c>
      <c r="T55" s="65">
        <f t="shared" si="13"/>
        <v>0.75</v>
      </c>
      <c r="U55" s="67">
        <f t="shared" si="13"/>
        <v>0</v>
      </c>
      <c r="V55" s="67">
        <f t="shared" si="13"/>
        <v>0</v>
      </c>
      <c r="W55" s="65">
        <f t="shared" si="13"/>
        <v>0.75</v>
      </c>
      <c r="X55" s="65">
        <f t="shared" si="13"/>
        <v>0</v>
      </c>
      <c r="Y55" s="65">
        <f t="shared" si="13"/>
        <v>2.75</v>
      </c>
      <c r="Z55" s="65">
        <f t="shared" si="13"/>
        <v>0.25</v>
      </c>
      <c r="AA55" s="65">
        <f t="shared" si="13"/>
        <v>0.25</v>
      </c>
      <c r="AB55" s="67">
        <f t="shared" si="13"/>
        <v>0</v>
      </c>
      <c r="AC55" s="67">
        <f t="shared" si="13"/>
        <v>0</v>
      </c>
      <c r="AD55" s="65">
        <f t="shared" si="13"/>
        <v>0.75</v>
      </c>
      <c r="AE55" s="65">
        <f t="shared" si="13"/>
        <v>0.5</v>
      </c>
      <c r="AF55" s="65">
        <f t="shared" si="13"/>
        <v>0</v>
      </c>
      <c r="AG55" s="65">
        <f t="shared" si="13"/>
        <v>0</v>
      </c>
      <c r="AH55" s="65">
        <f t="shared" si="13"/>
        <v>0</v>
      </c>
      <c r="AI55" s="68">
        <f t="shared" si="14"/>
        <v>10.5</v>
      </c>
    </row>
    <row r="56" spans="1:35" x14ac:dyDescent="0.25">
      <c r="A56" s="57" t="str">
        <f t="shared" si="12"/>
        <v xml:space="preserve">     RICS Idea Portal</v>
      </c>
      <c r="B56" s="65">
        <f t="shared" si="12"/>
        <v>0</v>
      </c>
      <c r="C56" s="65">
        <f t="shared" si="12"/>
        <v>0</v>
      </c>
      <c r="D56" s="65">
        <f t="shared" si="12"/>
        <v>0</v>
      </c>
      <c r="E56" s="65">
        <f t="shared" si="12"/>
        <v>1</v>
      </c>
      <c r="F56" s="65">
        <f t="shared" si="12"/>
        <v>0</v>
      </c>
      <c r="G56" s="67">
        <f t="shared" si="12"/>
        <v>0</v>
      </c>
      <c r="H56" s="67">
        <f t="shared" si="12"/>
        <v>0</v>
      </c>
      <c r="I56" s="65">
        <f t="shared" si="12"/>
        <v>0</v>
      </c>
      <c r="J56" s="65">
        <f t="shared" si="12"/>
        <v>0</v>
      </c>
      <c r="K56" s="65">
        <f t="shared" si="12"/>
        <v>1.5</v>
      </c>
      <c r="L56" s="65">
        <f t="shared" si="12"/>
        <v>0.75</v>
      </c>
      <c r="M56" s="65">
        <f t="shared" si="12"/>
        <v>0.25</v>
      </c>
      <c r="N56" s="67">
        <f t="shared" si="12"/>
        <v>0</v>
      </c>
      <c r="O56" s="67">
        <f t="shared" si="12"/>
        <v>0</v>
      </c>
      <c r="P56" s="65">
        <f t="shared" si="12"/>
        <v>0</v>
      </c>
      <c r="Q56" s="65">
        <f t="shared" si="13"/>
        <v>0</v>
      </c>
      <c r="R56" s="65">
        <f t="shared" si="13"/>
        <v>0</v>
      </c>
      <c r="S56" s="65">
        <f t="shared" si="13"/>
        <v>1</v>
      </c>
      <c r="T56" s="65">
        <f t="shared" si="13"/>
        <v>0.25</v>
      </c>
      <c r="U56" s="67">
        <f t="shared" si="13"/>
        <v>0</v>
      </c>
      <c r="V56" s="67">
        <f t="shared" si="13"/>
        <v>0</v>
      </c>
      <c r="W56" s="65">
        <f t="shared" si="13"/>
        <v>0</v>
      </c>
      <c r="X56" s="65">
        <f t="shared" si="13"/>
        <v>0</v>
      </c>
      <c r="Y56" s="65">
        <f t="shared" si="13"/>
        <v>0</v>
      </c>
      <c r="Z56" s="65">
        <f t="shared" si="13"/>
        <v>1</v>
      </c>
      <c r="AA56" s="65">
        <f t="shared" si="13"/>
        <v>0</v>
      </c>
      <c r="AB56" s="67">
        <f t="shared" si="13"/>
        <v>0</v>
      </c>
      <c r="AC56" s="67">
        <f t="shared" si="13"/>
        <v>0</v>
      </c>
      <c r="AD56" s="65">
        <f t="shared" si="13"/>
        <v>0</v>
      </c>
      <c r="AE56" s="65">
        <f t="shared" si="13"/>
        <v>0</v>
      </c>
      <c r="AF56" s="65">
        <f t="shared" si="13"/>
        <v>0</v>
      </c>
      <c r="AG56" s="65">
        <f t="shared" si="13"/>
        <v>0</v>
      </c>
      <c r="AH56" s="65">
        <f t="shared" si="13"/>
        <v>0</v>
      </c>
      <c r="AI56" s="68">
        <f t="shared" si="14"/>
        <v>5.75</v>
      </c>
    </row>
    <row r="57" spans="1:35" x14ac:dyDescent="0.25">
      <c r="A57" s="57" t="str">
        <f t="shared" si="12"/>
        <v xml:space="preserve">     MSWIS</v>
      </c>
      <c r="B57" s="65">
        <f t="shared" si="12"/>
        <v>0</v>
      </c>
      <c r="C57" s="65">
        <f t="shared" si="12"/>
        <v>1</v>
      </c>
      <c r="D57" s="65">
        <f t="shared" si="12"/>
        <v>0.75</v>
      </c>
      <c r="E57" s="65">
        <f t="shared" si="12"/>
        <v>1</v>
      </c>
      <c r="F57" s="65">
        <f t="shared" si="12"/>
        <v>0.25</v>
      </c>
      <c r="G57" s="67">
        <f t="shared" si="12"/>
        <v>0</v>
      </c>
      <c r="H57" s="67">
        <f t="shared" si="12"/>
        <v>0</v>
      </c>
      <c r="I57" s="65">
        <f t="shared" si="12"/>
        <v>0</v>
      </c>
      <c r="J57" s="65">
        <f t="shared" si="12"/>
        <v>0</v>
      </c>
      <c r="K57" s="65">
        <f t="shared" si="12"/>
        <v>0</v>
      </c>
      <c r="L57" s="65">
        <f t="shared" si="12"/>
        <v>0</v>
      </c>
      <c r="M57" s="65">
        <f t="shared" si="12"/>
        <v>0.75</v>
      </c>
      <c r="N57" s="67">
        <f t="shared" si="12"/>
        <v>0</v>
      </c>
      <c r="O57" s="67">
        <f t="shared" si="12"/>
        <v>0</v>
      </c>
      <c r="P57" s="65">
        <f t="shared" si="12"/>
        <v>0</v>
      </c>
      <c r="Q57" s="65">
        <f t="shared" si="13"/>
        <v>0.75</v>
      </c>
      <c r="R57" s="65">
        <f t="shared" si="13"/>
        <v>0</v>
      </c>
      <c r="S57" s="65">
        <f t="shared" si="13"/>
        <v>0</v>
      </c>
      <c r="T57" s="65">
        <f t="shared" si="13"/>
        <v>1.5</v>
      </c>
      <c r="U57" s="67">
        <f t="shared" si="13"/>
        <v>0</v>
      </c>
      <c r="V57" s="67">
        <f t="shared" si="13"/>
        <v>0</v>
      </c>
      <c r="W57" s="65">
        <f t="shared" si="13"/>
        <v>0</v>
      </c>
      <c r="X57" s="65">
        <f t="shared" si="13"/>
        <v>0</v>
      </c>
      <c r="Y57" s="65">
        <f t="shared" si="13"/>
        <v>0</v>
      </c>
      <c r="Z57" s="65">
        <f t="shared" si="13"/>
        <v>0</v>
      </c>
      <c r="AA57" s="65">
        <f t="shared" si="13"/>
        <v>1.25</v>
      </c>
      <c r="AB57" s="67">
        <f t="shared" si="13"/>
        <v>0</v>
      </c>
      <c r="AC57" s="67">
        <f t="shared" si="13"/>
        <v>0</v>
      </c>
      <c r="AD57" s="65">
        <f t="shared" si="13"/>
        <v>0.25</v>
      </c>
      <c r="AE57" s="65">
        <f t="shared" si="13"/>
        <v>0.5</v>
      </c>
      <c r="AF57" s="65">
        <f t="shared" si="13"/>
        <v>0</v>
      </c>
      <c r="AG57" s="65">
        <f t="shared" si="13"/>
        <v>0</v>
      </c>
      <c r="AH57" s="65">
        <f t="shared" si="13"/>
        <v>0</v>
      </c>
      <c r="AI57" s="68">
        <f t="shared" si="14"/>
        <v>8</v>
      </c>
    </row>
    <row r="58" spans="1:35" x14ac:dyDescent="0.25">
      <c r="A58" s="57" t="str">
        <f t="shared" si="12"/>
        <v xml:space="preserve">     GeoSpatial</v>
      </c>
      <c r="B58" s="65">
        <f t="shared" si="12"/>
        <v>0</v>
      </c>
      <c r="C58" s="65">
        <f t="shared" si="12"/>
        <v>1.75</v>
      </c>
      <c r="D58" s="65">
        <f t="shared" si="12"/>
        <v>1</v>
      </c>
      <c r="E58" s="65">
        <f t="shared" si="12"/>
        <v>1.5</v>
      </c>
      <c r="F58" s="65">
        <f t="shared" si="12"/>
        <v>4.75</v>
      </c>
      <c r="G58" s="67">
        <f t="shared" si="12"/>
        <v>0</v>
      </c>
      <c r="H58" s="67">
        <f t="shared" si="12"/>
        <v>0</v>
      </c>
      <c r="I58" s="65">
        <f t="shared" si="12"/>
        <v>0.5</v>
      </c>
      <c r="J58" s="65">
        <f t="shared" si="12"/>
        <v>1.5</v>
      </c>
      <c r="K58" s="65">
        <f t="shared" si="12"/>
        <v>0</v>
      </c>
      <c r="L58" s="65">
        <f t="shared" si="12"/>
        <v>0</v>
      </c>
      <c r="M58" s="65">
        <f t="shared" si="12"/>
        <v>3.5</v>
      </c>
      <c r="N58" s="67">
        <f t="shared" si="12"/>
        <v>0</v>
      </c>
      <c r="O58" s="67">
        <f t="shared" si="12"/>
        <v>0</v>
      </c>
      <c r="P58" s="65">
        <f t="shared" si="12"/>
        <v>0</v>
      </c>
      <c r="Q58" s="65">
        <f t="shared" si="13"/>
        <v>3.25</v>
      </c>
      <c r="R58" s="65">
        <f t="shared" si="13"/>
        <v>0.5</v>
      </c>
      <c r="S58" s="65">
        <f t="shared" si="13"/>
        <v>0.25</v>
      </c>
      <c r="T58" s="65">
        <f t="shared" si="13"/>
        <v>2</v>
      </c>
      <c r="U58" s="67">
        <f t="shared" si="13"/>
        <v>0</v>
      </c>
      <c r="V58" s="67">
        <f t="shared" si="13"/>
        <v>0</v>
      </c>
      <c r="W58" s="65">
        <f t="shared" si="13"/>
        <v>1.5</v>
      </c>
      <c r="X58" s="65">
        <f t="shared" si="13"/>
        <v>1.5</v>
      </c>
      <c r="Y58" s="65">
        <f t="shared" si="13"/>
        <v>0</v>
      </c>
      <c r="Z58" s="65">
        <f t="shared" si="13"/>
        <v>0.75</v>
      </c>
      <c r="AA58" s="65">
        <f t="shared" si="13"/>
        <v>2.5</v>
      </c>
      <c r="AB58" s="67">
        <f t="shared" si="13"/>
        <v>0</v>
      </c>
      <c r="AC58" s="67">
        <f t="shared" si="13"/>
        <v>0</v>
      </c>
      <c r="AD58" s="65">
        <f t="shared" si="13"/>
        <v>0.75</v>
      </c>
      <c r="AE58" s="65">
        <f t="shared" si="13"/>
        <v>1.25</v>
      </c>
      <c r="AF58" s="65">
        <f t="shared" si="13"/>
        <v>0</v>
      </c>
      <c r="AG58" s="65">
        <f t="shared" si="13"/>
        <v>0</v>
      </c>
      <c r="AH58" s="65">
        <f t="shared" si="13"/>
        <v>0</v>
      </c>
      <c r="AI58" s="68">
        <f t="shared" si="14"/>
        <v>28.75</v>
      </c>
    </row>
    <row r="59" spans="1:35" x14ac:dyDescent="0.25">
      <c r="A59" s="57" t="str">
        <f t="shared" si="12"/>
        <v xml:space="preserve">     RICS Dashboard</v>
      </c>
      <c r="B59" s="65">
        <f t="shared" si="12"/>
        <v>0</v>
      </c>
      <c r="C59" s="65">
        <f t="shared" si="12"/>
        <v>2.75</v>
      </c>
      <c r="D59" s="65">
        <f t="shared" si="12"/>
        <v>1.75</v>
      </c>
      <c r="E59" s="65">
        <f t="shared" si="12"/>
        <v>2.25</v>
      </c>
      <c r="F59" s="65">
        <f t="shared" si="12"/>
        <v>1.75</v>
      </c>
      <c r="G59" s="67">
        <f t="shared" si="12"/>
        <v>0</v>
      </c>
      <c r="H59" s="67">
        <f t="shared" si="12"/>
        <v>0</v>
      </c>
      <c r="I59" s="65">
        <f t="shared" si="12"/>
        <v>0.75</v>
      </c>
      <c r="J59" s="65">
        <f t="shared" si="12"/>
        <v>3.75</v>
      </c>
      <c r="K59" s="65">
        <f t="shared" si="12"/>
        <v>1.5</v>
      </c>
      <c r="L59" s="65">
        <f t="shared" si="12"/>
        <v>1.25</v>
      </c>
      <c r="M59" s="65">
        <f t="shared" si="12"/>
        <v>0.5</v>
      </c>
      <c r="N59" s="67">
        <f t="shared" si="12"/>
        <v>0</v>
      </c>
      <c r="O59" s="67">
        <f t="shared" si="12"/>
        <v>0</v>
      </c>
      <c r="P59" s="65">
        <f t="shared" si="12"/>
        <v>0</v>
      </c>
      <c r="Q59" s="65">
        <f t="shared" si="13"/>
        <v>1.5</v>
      </c>
      <c r="R59" s="65">
        <f t="shared" si="13"/>
        <v>2.5</v>
      </c>
      <c r="S59" s="65">
        <f t="shared" si="13"/>
        <v>4.75</v>
      </c>
      <c r="T59" s="65">
        <f t="shared" si="13"/>
        <v>2.75</v>
      </c>
      <c r="U59" s="67">
        <f t="shared" si="13"/>
        <v>0</v>
      </c>
      <c r="V59" s="67">
        <f t="shared" si="13"/>
        <v>0</v>
      </c>
      <c r="W59" s="65">
        <f t="shared" si="13"/>
        <v>2.75</v>
      </c>
      <c r="X59" s="65">
        <f t="shared" si="13"/>
        <v>1.25</v>
      </c>
      <c r="Y59" s="65">
        <f t="shared" si="13"/>
        <v>1</v>
      </c>
      <c r="Z59" s="65">
        <f t="shared" si="13"/>
        <v>0.5</v>
      </c>
      <c r="AA59" s="65">
        <f t="shared" si="13"/>
        <v>0.75</v>
      </c>
      <c r="AB59" s="67">
        <f t="shared" si="13"/>
        <v>0</v>
      </c>
      <c r="AC59" s="67">
        <f t="shared" si="13"/>
        <v>0</v>
      </c>
      <c r="AD59" s="65">
        <f t="shared" si="13"/>
        <v>1.75</v>
      </c>
      <c r="AE59" s="65">
        <f t="shared" si="13"/>
        <v>2.25</v>
      </c>
      <c r="AF59" s="65">
        <f t="shared" si="13"/>
        <v>0</v>
      </c>
      <c r="AG59" s="65">
        <f t="shared" si="13"/>
        <v>0</v>
      </c>
      <c r="AH59" s="65">
        <f t="shared" si="13"/>
        <v>0</v>
      </c>
      <c r="AI59" s="68">
        <f t="shared" si="14"/>
        <v>38</v>
      </c>
    </row>
    <row r="60" spans="1:35" x14ac:dyDescent="0.25">
      <c r="A60" s="57" t="str">
        <f t="shared" si="12"/>
        <v xml:space="preserve">     MDWFP NRIS</v>
      </c>
      <c r="B60" s="65">
        <f t="shared" si="12"/>
        <v>0</v>
      </c>
      <c r="C60" s="65">
        <f t="shared" si="12"/>
        <v>0</v>
      </c>
      <c r="D60" s="65">
        <f t="shared" si="12"/>
        <v>0</v>
      </c>
      <c r="E60" s="65">
        <f t="shared" si="12"/>
        <v>0</v>
      </c>
      <c r="F60" s="65">
        <f t="shared" si="12"/>
        <v>0</v>
      </c>
      <c r="G60" s="67">
        <f t="shared" si="12"/>
        <v>0</v>
      </c>
      <c r="H60" s="67">
        <f t="shared" si="12"/>
        <v>0</v>
      </c>
      <c r="I60" s="65">
        <f t="shared" si="12"/>
        <v>1</v>
      </c>
      <c r="J60" s="65">
        <f t="shared" si="12"/>
        <v>0</v>
      </c>
      <c r="K60" s="65">
        <f t="shared" si="12"/>
        <v>0</v>
      </c>
      <c r="L60" s="65">
        <f t="shared" si="12"/>
        <v>0</v>
      </c>
      <c r="M60" s="65">
        <f t="shared" si="12"/>
        <v>0.5</v>
      </c>
      <c r="N60" s="67">
        <f t="shared" si="12"/>
        <v>0</v>
      </c>
      <c r="O60" s="67">
        <f t="shared" si="12"/>
        <v>0</v>
      </c>
      <c r="P60" s="65">
        <f t="shared" si="12"/>
        <v>0</v>
      </c>
      <c r="Q60" s="65">
        <f t="shared" si="13"/>
        <v>0</v>
      </c>
      <c r="R60" s="65">
        <f t="shared" si="13"/>
        <v>0</v>
      </c>
      <c r="S60" s="65">
        <f t="shared" si="13"/>
        <v>0</v>
      </c>
      <c r="T60" s="65">
        <f t="shared" si="13"/>
        <v>0</v>
      </c>
      <c r="U60" s="67">
        <f t="shared" si="13"/>
        <v>0</v>
      </c>
      <c r="V60" s="67">
        <f t="shared" si="13"/>
        <v>0</v>
      </c>
      <c r="W60" s="65">
        <f t="shared" si="13"/>
        <v>0</v>
      </c>
      <c r="X60" s="65">
        <f t="shared" si="13"/>
        <v>0</v>
      </c>
      <c r="Y60" s="65">
        <f t="shared" si="13"/>
        <v>0</v>
      </c>
      <c r="Z60" s="65">
        <f t="shared" si="13"/>
        <v>1</v>
      </c>
      <c r="AA60" s="65">
        <f t="shared" si="13"/>
        <v>0.5</v>
      </c>
      <c r="AB60" s="67">
        <f t="shared" si="13"/>
        <v>0</v>
      </c>
      <c r="AC60" s="67">
        <f t="shared" si="13"/>
        <v>0</v>
      </c>
      <c r="AD60" s="65">
        <f t="shared" si="13"/>
        <v>0</v>
      </c>
      <c r="AE60" s="65">
        <f t="shared" si="13"/>
        <v>0</v>
      </c>
      <c r="AF60" s="65">
        <f t="shared" si="13"/>
        <v>0</v>
      </c>
      <c r="AG60" s="65">
        <f t="shared" si="13"/>
        <v>0</v>
      </c>
      <c r="AH60" s="65">
        <f t="shared" si="13"/>
        <v>0</v>
      </c>
      <c r="AI60" s="68">
        <f t="shared" si="14"/>
        <v>3</v>
      </c>
    </row>
    <row r="61" spans="1:35" x14ac:dyDescent="0.25">
      <c r="A61" s="57" t="str">
        <f t="shared" si="12"/>
        <v xml:space="preserve">     MSWIS MRVA 4 CLOSED</v>
      </c>
      <c r="B61" s="65">
        <f t="shared" si="12"/>
        <v>0</v>
      </c>
      <c r="C61" s="65">
        <f t="shared" si="12"/>
        <v>0.25</v>
      </c>
      <c r="D61" s="65">
        <f t="shared" si="12"/>
        <v>0</v>
      </c>
      <c r="E61" s="65">
        <f t="shared" si="12"/>
        <v>0.25</v>
      </c>
      <c r="F61" s="65">
        <f t="shared" si="12"/>
        <v>0</v>
      </c>
      <c r="G61" s="67">
        <f t="shared" si="12"/>
        <v>0</v>
      </c>
      <c r="H61" s="67">
        <f t="shared" si="12"/>
        <v>0</v>
      </c>
      <c r="I61" s="65">
        <f t="shared" si="12"/>
        <v>0</v>
      </c>
      <c r="J61" s="65">
        <f t="shared" si="12"/>
        <v>1</v>
      </c>
      <c r="K61" s="65">
        <f t="shared" si="12"/>
        <v>0.25</v>
      </c>
      <c r="L61" s="65">
        <f t="shared" si="12"/>
        <v>0</v>
      </c>
      <c r="M61" s="65">
        <f t="shared" si="12"/>
        <v>0.25</v>
      </c>
      <c r="N61" s="67">
        <f t="shared" si="12"/>
        <v>0</v>
      </c>
      <c r="O61" s="67">
        <f t="shared" si="12"/>
        <v>0</v>
      </c>
      <c r="P61" s="65">
        <f t="shared" si="12"/>
        <v>0</v>
      </c>
      <c r="Q61" s="65">
        <f t="shared" si="13"/>
        <v>0</v>
      </c>
      <c r="R61" s="65">
        <f t="shared" si="13"/>
        <v>0</v>
      </c>
      <c r="S61" s="65">
        <f t="shared" si="13"/>
        <v>0.5</v>
      </c>
      <c r="T61" s="65">
        <f t="shared" si="13"/>
        <v>0</v>
      </c>
      <c r="U61" s="67">
        <f t="shared" si="13"/>
        <v>0</v>
      </c>
      <c r="V61" s="67">
        <f t="shared" si="13"/>
        <v>0</v>
      </c>
      <c r="W61" s="65">
        <f t="shared" si="13"/>
        <v>2.5</v>
      </c>
      <c r="X61" s="65">
        <f t="shared" si="13"/>
        <v>0.75</v>
      </c>
      <c r="Y61" s="65">
        <f t="shared" si="13"/>
        <v>2.25</v>
      </c>
      <c r="Z61" s="65">
        <f t="shared" si="13"/>
        <v>0.5</v>
      </c>
      <c r="AA61" s="65">
        <f t="shared" si="13"/>
        <v>1</v>
      </c>
      <c r="AB61" s="67">
        <f t="shared" si="13"/>
        <v>0</v>
      </c>
      <c r="AC61" s="67">
        <f t="shared" si="13"/>
        <v>0</v>
      </c>
      <c r="AD61" s="65">
        <f t="shared" si="13"/>
        <v>1</v>
      </c>
      <c r="AE61" s="65">
        <f t="shared" si="13"/>
        <v>0.5</v>
      </c>
      <c r="AF61" s="65">
        <f t="shared" si="13"/>
        <v>0</v>
      </c>
      <c r="AG61" s="65">
        <f t="shared" si="13"/>
        <v>0</v>
      </c>
      <c r="AH61" s="65">
        <f t="shared" si="13"/>
        <v>0</v>
      </c>
      <c r="AI61" s="68">
        <f t="shared" si="14"/>
        <v>11</v>
      </c>
    </row>
    <row r="62" spans="1:35" x14ac:dyDescent="0.25">
      <c r="A62" s="57" t="str">
        <f t="shared" si="12"/>
        <v xml:space="preserve">     Tackett</v>
      </c>
      <c r="B62" s="65">
        <f t="shared" si="12"/>
        <v>0</v>
      </c>
      <c r="C62" s="65">
        <f t="shared" si="12"/>
        <v>0</v>
      </c>
      <c r="D62" s="65">
        <f t="shared" si="12"/>
        <v>0</v>
      </c>
      <c r="E62" s="65">
        <f t="shared" si="12"/>
        <v>0</v>
      </c>
      <c r="F62" s="65">
        <f t="shared" si="12"/>
        <v>0</v>
      </c>
      <c r="G62" s="67">
        <f t="shared" si="12"/>
        <v>0</v>
      </c>
      <c r="H62" s="67">
        <f t="shared" si="12"/>
        <v>0</v>
      </c>
      <c r="I62" s="65">
        <f t="shared" si="12"/>
        <v>0</v>
      </c>
      <c r="J62" s="65">
        <f t="shared" si="12"/>
        <v>0</v>
      </c>
      <c r="K62" s="65">
        <f t="shared" si="12"/>
        <v>0</v>
      </c>
      <c r="L62" s="65">
        <f t="shared" si="12"/>
        <v>0</v>
      </c>
      <c r="M62" s="65">
        <f t="shared" si="12"/>
        <v>0</v>
      </c>
      <c r="N62" s="67">
        <f t="shared" si="12"/>
        <v>0</v>
      </c>
      <c r="O62" s="67">
        <f t="shared" si="12"/>
        <v>0</v>
      </c>
      <c r="P62" s="65">
        <f t="shared" si="12"/>
        <v>0</v>
      </c>
      <c r="Q62" s="65">
        <f t="shared" si="13"/>
        <v>0</v>
      </c>
      <c r="R62" s="65">
        <f t="shared" si="13"/>
        <v>0</v>
      </c>
      <c r="S62" s="65">
        <f t="shared" si="13"/>
        <v>0</v>
      </c>
      <c r="T62" s="65">
        <f t="shared" si="13"/>
        <v>0</v>
      </c>
      <c r="U62" s="67">
        <f t="shared" si="13"/>
        <v>0</v>
      </c>
      <c r="V62" s="67">
        <f t="shared" si="13"/>
        <v>0</v>
      </c>
      <c r="W62" s="65">
        <f t="shared" si="13"/>
        <v>0</v>
      </c>
      <c r="X62" s="65">
        <f t="shared" si="13"/>
        <v>0</v>
      </c>
      <c r="Y62" s="65">
        <f t="shared" si="13"/>
        <v>0</v>
      </c>
      <c r="Z62" s="65">
        <f t="shared" si="13"/>
        <v>0</v>
      </c>
      <c r="AA62" s="65">
        <f t="shared" si="13"/>
        <v>0</v>
      </c>
      <c r="AB62" s="67">
        <f t="shared" si="13"/>
        <v>0</v>
      </c>
      <c r="AC62" s="67">
        <f t="shared" si="13"/>
        <v>0</v>
      </c>
      <c r="AD62" s="65">
        <f t="shared" si="13"/>
        <v>0</v>
      </c>
      <c r="AE62" s="65">
        <f t="shared" si="13"/>
        <v>0</v>
      </c>
      <c r="AF62" s="65">
        <f t="shared" si="13"/>
        <v>0</v>
      </c>
      <c r="AG62" s="65">
        <f t="shared" si="13"/>
        <v>0</v>
      </c>
      <c r="AH62" s="65">
        <f t="shared" si="13"/>
        <v>0</v>
      </c>
      <c r="AI62" s="68">
        <f t="shared" si="14"/>
        <v>0</v>
      </c>
    </row>
    <row r="63" spans="1:35" x14ac:dyDescent="0.25">
      <c r="A63" s="57">
        <f t="shared" si="12"/>
        <v>0</v>
      </c>
      <c r="B63" s="65">
        <f t="shared" si="12"/>
        <v>0</v>
      </c>
      <c r="C63" s="65">
        <f t="shared" si="12"/>
        <v>0</v>
      </c>
      <c r="D63" s="65">
        <f t="shared" si="12"/>
        <v>1.25</v>
      </c>
      <c r="E63" s="65">
        <f t="shared" si="12"/>
        <v>0.5</v>
      </c>
      <c r="F63" s="65">
        <f t="shared" si="12"/>
        <v>0.5</v>
      </c>
      <c r="G63" s="67">
        <f t="shared" si="12"/>
        <v>0</v>
      </c>
      <c r="H63" s="67">
        <f t="shared" si="12"/>
        <v>0</v>
      </c>
      <c r="I63" s="65">
        <f t="shared" si="12"/>
        <v>0.75</v>
      </c>
      <c r="J63" s="65">
        <f t="shared" si="12"/>
        <v>0.5</v>
      </c>
      <c r="K63" s="65">
        <f t="shared" si="12"/>
        <v>0</v>
      </c>
      <c r="L63" s="65">
        <f t="shared" si="12"/>
        <v>0</v>
      </c>
      <c r="M63" s="65">
        <f t="shared" si="12"/>
        <v>0</v>
      </c>
      <c r="N63" s="67">
        <f t="shared" si="12"/>
        <v>0</v>
      </c>
      <c r="O63" s="67">
        <f t="shared" si="12"/>
        <v>0</v>
      </c>
      <c r="P63" s="65">
        <f t="shared" si="12"/>
        <v>0</v>
      </c>
      <c r="Q63" s="65">
        <f t="shared" si="13"/>
        <v>0</v>
      </c>
      <c r="R63" s="65">
        <f t="shared" si="13"/>
        <v>0</v>
      </c>
      <c r="S63" s="65">
        <f t="shared" si="13"/>
        <v>0</v>
      </c>
      <c r="T63" s="65">
        <f t="shared" si="13"/>
        <v>0</v>
      </c>
      <c r="U63" s="67">
        <f t="shared" si="13"/>
        <v>0</v>
      </c>
      <c r="V63" s="67">
        <f t="shared" si="13"/>
        <v>0</v>
      </c>
      <c r="W63" s="65">
        <f t="shared" si="13"/>
        <v>0.5</v>
      </c>
      <c r="X63" s="65">
        <f t="shared" si="13"/>
        <v>1</v>
      </c>
      <c r="Y63" s="65">
        <f t="shared" si="13"/>
        <v>1.5</v>
      </c>
      <c r="Z63" s="65">
        <f t="shared" si="13"/>
        <v>2.25</v>
      </c>
      <c r="AA63" s="65">
        <f t="shared" si="13"/>
        <v>0</v>
      </c>
      <c r="AB63" s="67">
        <f t="shared" si="13"/>
        <v>0</v>
      </c>
      <c r="AC63" s="67">
        <f t="shared" si="13"/>
        <v>0</v>
      </c>
      <c r="AD63" s="65">
        <f t="shared" si="13"/>
        <v>0</v>
      </c>
      <c r="AE63" s="65">
        <f t="shared" si="13"/>
        <v>0</v>
      </c>
      <c r="AF63" s="65">
        <f t="shared" si="13"/>
        <v>0</v>
      </c>
      <c r="AG63" s="65">
        <f t="shared" si="13"/>
        <v>0</v>
      </c>
      <c r="AH63" s="65">
        <f t="shared" si="13"/>
        <v>0</v>
      </c>
      <c r="AI63" s="68">
        <f t="shared" si="14"/>
        <v>8.75</v>
      </c>
    </row>
    <row r="64" spans="1:35" x14ac:dyDescent="0.25">
      <c r="A64" s="57" t="e">
        <f t="shared" si="12"/>
        <v>#REF!</v>
      </c>
      <c r="B64" s="65">
        <f t="shared" si="12"/>
        <v>0</v>
      </c>
      <c r="C64" s="65">
        <f t="shared" si="12"/>
        <v>0.25</v>
      </c>
      <c r="D64" s="65">
        <f t="shared" si="12"/>
        <v>1.5</v>
      </c>
      <c r="E64" s="65">
        <f t="shared" si="12"/>
        <v>0</v>
      </c>
      <c r="F64" s="65">
        <f t="shared" si="12"/>
        <v>0</v>
      </c>
      <c r="G64" s="67">
        <f t="shared" si="12"/>
        <v>0</v>
      </c>
      <c r="H64" s="67">
        <f t="shared" si="12"/>
        <v>0</v>
      </c>
      <c r="I64" s="65">
        <f t="shared" si="12"/>
        <v>0</v>
      </c>
      <c r="J64" s="65">
        <f t="shared" si="12"/>
        <v>0</v>
      </c>
      <c r="K64" s="65">
        <f t="shared" si="12"/>
        <v>0</v>
      </c>
      <c r="L64" s="65">
        <f t="shared" si="12"/>
        <v>0</v>
      </c>
      <c r="M64" s="65">
        <f t="shared" si="12"/>
        <v>0.25</v>
      </c>
      <c r="N64" s="67">
        <f t="shared" si="12"/>
        <v>0</v>
      </c>
      <c r="O64" s="67">
        <f t="shared" si="12"/>
        <v>0</v>
      </c>
      <c r="P64" s="65">
        <f t="shared" si="12"/>
        <v>0</v>
      </c>
      <c r="Q64" s="65">
        <f t="shared" si="13"/>
        <v>0</v>
      </c>
      <c r="R64" s="65">
        <f t="shared" si="13"/>
        <v>2</v>
      </c>
      <c r="S64" s="65">
        <f t="shared" si="13"/>
        <v>0.75</v>
      </c>
      <c r="T64" s="65">
        <f t="shared" si="13"/>
        <v>0</v>
      </c>
      <c r="U64" s="67">
        <f t="shared" si="13"/>
        <v>0</v>
      </c>
      <c r="V64" s="67">
        <f t="shared" si="13"/>
        <v>0</v>
      </c>
      <c r="W64" s="65">
        <f t="shared" si="13"/>
        <v>0</v>
      </c>
      <c r="X64" s="65">
        <f t="shared" si="13"/>
        <v>0</v>
      </c>
      <c r="Y64" s="65">
        <f t="shared" si="13"/>
        <v>0</v>
      </c>
      <c r="Z64" s="65">
        <f t="shared" si="13"/>
        <v>0</v>
      </c>
      <c r="AA64" s="65">
        <f t="shared" si="13"/>
        <v>0</v>
      </c>
      <c r="AB64" s="67">
        <f t="shared" si="13"/>
        <v>0</v>
      </c>
      <c r="AC64" s="67">
        <f t="shared" si="13"/>
        <v>0</v>
      </c>
      <c r="AD64" s="65">
        <f t="shared" si="13"/>
        <v>0.25</v>
      </c>
      <c r="AE64" s="65">
        <f t="shared" si="13"/>
        <v>0.25</v>
      </c>
      <c r="AF64" s="65">
        <f t="shared" si="13"/>
        <v>0</v>
      </c>
      <c r="AG64" s="65">
        <f t="shared" si="13"/>
        <v>0</v>
      </c>
      <c r="AH64" s="65">
        <f t="shared" si="13"/>
        <v>0</v>
      </c>
      <c r="AI64" s="68">
        <f t="shared" si="14"/>
        <v>5.25</v>
      </c>
    </row>
    <row r="65" spans="1:35" x14ac:dyDescent="0.25">
      <c r="A65" s="57">
        <f t="shared" si="12"/>
        <v>0</v>
      </c>
      <c r="B65" s="65">
        <f t="shared" si="12"/>
        <v>0</v>
      </c>
      <c r="C65" s="65">
        <f t="shared" si="12"/>
        <v>0</v>
      </c>
      <c r="D65" s="65">
        <f t="shared" si="12"/>
        <v>1.25</v>
      </c>
      <c r="E65" s="65">
        <f t="shared" si="12"/>
        <v>0.25</v>
      </c>
      <c r="F65" s="65">
        <f t="shared" si="12"/>
        <v>0.25</v>
      </c>
      <c r="G65" s="67">
        <f t="shared" si="12"/>
        <v>0</v>
      </c>
      <c r="H65" s="67">
        <f t="shared" si="12"/>
        <v>0</v>
      </c>
      <c r="I65" s="65">
        <f t="shared" si="12"/>
        <v>0</v>
      </c>
      <c r="J65" s="65">
        <f t="shared" si="12"/>
        <v>0</v>
      </c>
      <c r="K65" s="65">
        <f t="shared" si="12"/>
        <v>0</v>
      </c>
      <c r="L65" s="65">
        <f t="shared" si="12"/>
        <v>0</v>
      </c>
      <c r="M65" s="65">
        <f t="shared" si="12"/>
        <v>0</v>
      </c>
      <c r="N65" s="67">
        <f t="shared" si="12"/>
        <v>0</v>
      </c>
      <c r="O65" s="67">
        <f t="shared" si="12"/>
        <v>0</v>
      </c>
      <c r="P65" s="65">
        <f t="shared" si="12"/>
        <v>0</v>
      </c>
      <c r="Q65" s="65">
        <f t="shared" si="13"/>
        <v>0</v>
      </c>
      <c r="R65" s="65">
        <f t="shared" si="13"/>
        <v>0</v>
      </c>
      <c r="S65" s="65">
        <f t="shared" si="13"/>
        <v>0</v>
      </c>
      <c r="T65" s="65">
        <f t="shared" si="13"/>
        <v>0.25</v>
      </c>
      <c r="U65" s="67">
        <f t="shared" si="13"/>
        <v>0</v>
      </c>
      <c r="V65" s="67">
        <f t="shared" si="13"/>
        <v>0</v>
      </c>
      <c r="W65" s="65">
        <f t="shared" si="13"/>
        <v>0</v>
      </c>
      <c r="X65" s="65">
        <f t="shared" si="13"/>
        <v>1</v>
      </c>
      <c r="Y65" s="65">
        <f t="shared" si="13"/>
        <v>0</v>
      </c>
      <c r="Z65" s="65">
        <f t="shared" si="13"/>
        <v>0</v>
      </c>
      <c r="AA65" s="65">
        <f t="shared" si="13"/>
        <v>0.25</v>
      </c>
      <c r="AB65" s="67">
        <f t="shared" si="13"/>
        <v>0</v>
      </c>
      <c r="AC65" s="67">
        <f t="shared" si="13"/>
        <v>0</v>
      </c>
      <c r="AD65" s="65">
        <f t="shared" si="13"/>
        <v>0.5</v>
      </c>
      <c r="AE65" s="65">
        <f t="shared" si="13"/>
        <v>1.5</v>
      </c>
      <c r="AF65" s="65">
        <f t="shared" si="13"/>
        <v>0</v>
      </c>
      <c r="AG65" s="65">
        <f t="shared" si="13"/>
        <v>0</v>
      </c>
      <c r="AH65" s="65">
        <f t="shared" si="13"/>
        <v>0</v>
      </c>
      <c r="AI65" s="68">
        <f t="shared" si="14"/>
        <v>5.25</v>
      </c>
    </row>
    <row r="66" spans="1:35" x14ac:dyDescent="0.25">
      <c r="A66" s="57">
        <f t="shared" si="12"/>
        <v>0</v>
      </c>
      <c r="B66" s="65">
        <f t="shared" si="12"/>
        <v>0</v>
      </c>
      <c r="C66" s="65">
        <f t="shared" si="12"/>
        <v>0</v>
      </c>
      <c r="D66" s="65">
        <f t="shared" si="12"/>
        <v>0</v>
      </c>
      <c r="E66" s="65">
        <f t="shared" si="12"/>
        <v>0</v>
      </c>
      <c r="F66" s="65">
        <f t="shared" si="12"/>
        <v>0</v>
      </c>
      <c r="G66" s="67">
        <f t="shared" si="12"/>
        <v>0</v>
      </c>
      <c r="H66" s="67">
        <f t="shared" si="12"/>
        <v>0</v>
      </c>
      <c r="I66" s="65">
        <f t="shared" si="12"/>
        <v>0</v>
      </c>
      <c r="J66" s="65">
        <f t="shared" si="12"/>
        <v>0</v>
      </c>
      <c r="K66" s="65">
        <f t="shared" si="12"/>
        <v>0</v>
      </c>
      <c r="L66" s="65">
        <f t="shared" si="12"/>
        <v>0</v>
      </c>
      <c r="M66" s="65">
        <f t="shared" si="12"/>
        <v>0.5</v>
      </c>
      <c r="N66" s="67">
        <f t="shared" si="12"/>
        <v>0</v>
      </c>
      <c r="O66" s="67">
        <f t="shared" si="12"/>
        <v>0</v>
      </c>
      <c r="P66" s="65">
        <f t="shared" si="12"/>
        <v>0</v>
      </c>
      <c r="Q66" s="65">
        <f t="shared" si="13"/>
        <v>0</v>
      </c>
      <c r="R66" s="65">
        <f t="shared" si="13"/>
        <v>0</v>
      </c>
      <c r="S66" s="65">
        <f t="shared" si="13"/>
        <v>0</v>
      </c>
      <c r="T66" s="65">
        <f t="shared" si="13"/>
        <v>0</v>
      </c>
      <c r="U66" s="67">
        <f t="shared" si="13"/>
        <v>0</v>
      </c>
      <c r="V66" s="67">
        <f t="shared" si="13"/>
        <v>0</v>
      </c>
      <c r="W66" s="65">
        <f t="shared" si="13"/>
        <v>0</v>
      </c>
      <c r="X66" s="65">
        <f t="shared" si="13"/>
        <v>0</v>
      </c>
      <c r="Y66" s="65">
        <f t="shared" si="13"/>
        <v>0</v>
      </c>
      <c r="Z66" s="65">
        <f t="shared" si="13"/>
        <v>0</v>
      </c>
      <c r="AA66" s="65">
        <f t="shared" si="13"/>
        <v>0</v>
      </c>
      <c r="AB66" s="67">
        <f t="shared" si="13"/>
        <v>0</v>
      </c>
      <c r="AC66" s="67">
        <f t="shared" si="13"/>
        <v>0</v>
      </c>
      <c r="AD66" s="65">
        <f t="shared" si="13"/>
        <v>0</v>
      </c>
      <c r="AE66" s="65">
        <f t="shared" si="13"/>
        <v>0.5</v>
      </c>
      <c r="AF66" s="65">
        <f t="shared" si="13"/>
        <v>0</v>
      </c>
      <c r="AG66" s="65">
        <f t="shared" si="13"/>
        <v>0</v>
      </c>
      <c r="AH66" s="65">
        <f t="shared" si="13"/>
        <v>0</v>
      </c>
      <c r="AI66" s="68">
        <f t="shared" ref="AI66:AI71" si="15">SUM(B66:AH66)</f>
        <v>1</v>
      </c>
    </row>
    <row r="67" spans="1:35" x14ac:dyDescent="0.25">
      <c r="A67" s="57">
        <f t="shared" si="12"/>
        <v>0</v>
      </c>
      <c r="B67" s="65">
        <f t="shared" si="12"/>
        <v>0</v>
      </c>
      <c r="C67" s="65">
        <f t="shared" si="12"/>
        <v>0</v>
      </c>
      <c r="D67" s="65">
        <f t="shared" si="12"/>
        <v>0</v>
      </c>
      <c r="E67" s="65">
        <f t="shared" si="12"/>
        <v>0</v>
      </c>
      <c r="F67" s="65">
        <f t="shared" si="12"/>
        <v>0</v>
      </c>
      <c r="G67" s="67">
        <f t="shared" si="12"/>
        <v>0</v>
      </c>
      <c r="H67" s="67">
        <f t="shared" si="12"/>
        <v>0</v>
      </c>
      <c r="I67" s="65">
        <f t="shared" si="12"/>
        <v>0</v>
      </c>
      <c r="J67" s="65">
        <f t="shared" si="12"/>
        <v>0</v>
      </c>
      <c r="K67" s="65">
        <f t="shared" si="12"/>
        <v>0</v>
      </c>
      <c r="L67" s="65">
        <f t="shared" si="12"/>
        <v>0</v>
      </c>
      <c r="M67" s="65">
        <f t="shared" si="12"/>
        <v>0.25</v>
      </c>
      <c r="N67" s="67">
        <f t="shared" si="12"/>
        <v>0</v>
      </c>
      <c r="O67" s="67">
        <f t="shared" si="12"/>
        <v>0</v>
      </c>
      <c r="P67" s="65">
        <f t="shared" si="12"/>
        <v>0</v>
      </c>
      <c r="Q67" s="65">
        <f t="shared" si="13"/>
        <v>0</v>
      </c>
      <c r="R67" s="65">
        <f t="shared" si="13"/>
        <v>0</v>
      </c>
      <c r="S67" s="65">
        <f t="shared" si="13"/>
        <v>0</v>
      </c>
      <c r="T67" s="65">
        <f t="shared" ref="T67:AH67" si="16">T25</f>
        <v>0</v>
      </c>
      <c r="U67" s="67">
        <f t="shared" si="16"/>
        <v>0</v>
      </c>
      <c r="V67" s="67">
        <f t="shared" si="16"/>
        <v>0</v>
      </c>
      <c r="W67" s="65">
        <f t="shared" si="16"/>
        <v>0</v>
      </c>
      <c r="X67" s="65">
        <f t="shared" si="16"/>
        <v>0</v>
      </c>
      <c r="Y67" s="65">
        <f t="shared" si="16"/>
        <v>0</v>
      </c>
      <c r="Z67" s="65">
        <f t="shared" si="16"/>
        <v>1.75</v>
      </c>
      <c r="AA67" s="65">
        <f t="shared" si="16"/>
        <v>1.5</v>
      </c>
      <c r="AB67" s="67">
        <f t="shared" si="16"/>
        <v>0</v>
      </c>
      <c r="AC67" s="67">
        <f t="shared" si="16"/>
        <v>0</v>
      </c>
      <c r="AD67" s="65">
        <f t="shared" si="16"/>
        <v>2.5</v>
      </c>
      <c r="AE67" s="65">
        <f t="shared" si="16"/>
        <v>0.75</v>
      </c>
      <c r="AF67" s="65">
        <f t="shared" si="16"/>
        <v>0</v>
      </c>
      <c r="AG67" s="65">
        <f t="shared" si="16"/>
        <v>0</v>
      </c>
      <c r="AH67" s="65">
        <f t="shared" si="16"/>
        <v>0</v>
      </c>
      <c r="AI67" s="68">
        <f t="shared" si="15"/>
        <v>6.75</v>
      </c>
    </row>
    <row r="68" spans="1:35" x14ac:dyDescent="0.25">
      <c r="A68" s="57">
        <f t="shared" ref="A68:AH74" si="17">A26</f>
        <v>0</v>
      </c>
      <c r="B68" s="65">
        <f t="shared" si="17"/>
        <v>0</v>
      </c>
      <c r="C68" s="65">
        <f t="shared" si="17"/>
        <v>0.5</v>
      </c>
      <c r="D68" s="65">
        <f t="shared" si="17"/>
        <v>0</v>
      </c>
      <c r="E68" s="65">
        <f t="shared" si="17"/>
        <v>0.75</v>
      </c>
      <c r="F68" s="65">
        <f t="shared" si="17"/>
        <v>0</v>
      </c>
      <c r="G68" s="67">
        <f t="shared" si="17"/>
        <v>0</v>
      </c>
      <c r="H68" s="67">
        <f t="shared" si="17"/>
        <v>0</v>
      </c>
      <c r="I68" s="65">
        <f t="shared" si="17"/>
        <v>0</v>
      </c>
      <c r="J68" s="65">
        <f t="shared" si="17"/>
        <v>0.75</v>
      </c>
      <c r="K68" s="65">
        <f t="shared" si="17"/>
        <v>0</v>
      </c>
      <c r="L68" s="65">
        <f t="shared" si="17"/>
        <v>0</v>
      </c>
      <c r="M68" s="65">
        <f t="shared" si="17"/>
        <v>0</v>
      </c>
      <c r="N68" s="67">
        <f t="shared" si="17"/>
        <v>0</v>
      </c>
      <c r="O68" s="67">
        <f t="shared" si="17"/>
        <v>0</v>
      </c>
      <c r="P68" s="65">
        <f t="shared" si="17"/>
        <v>0</v>
      </c>
      <c r="Q68" s="65">
        <f t="shared" si="17"/>
        <v>0</v>
      </c>
      <c r="R68" s="65">
        <f t="shared" si="17"/>
        <v>0</v>
      </c>
      <c r="S68" s="65">
        <f t="shared" si="17"/>
        <v>0</v>
      </c>
      <c r="T68" s="65">
        <f t="shared" si="17"/>
        <v>0</v>
      </c>
      <c r="U68" s="67">
        <f t="shared" si="17"/>
        <v>0</v>
      </c>
      <c r="V68" s="67">
        <f t="shared" si="17"/>
        <v>0</v>
      </c>
      <c r="W68" s="65">
        <f t="shared" si="17"/>
        <v>0</v>
      </c>
      <c r="X68" s="65">
        <f t="shared" si="17"/>
        <v>0.75</v>
      </c>
      <c r="Y68" s="65">
        <f t="shared" si="17"/>
        <v>0</v>
      </c>
      <c r="Z68" s="65">
        <f t="shared" si="17"/>
        <v>0</v>
      </c>
      <c r="AA68" s="65">
        <f t="shared" si="17"/>
        <v>0</v>
      </c>
      <c r="AB68" s="67">
        <f t="shared" si="17"/>
        <v>0</v>
      </c>
      <c r="AC68" s="67">
        <f t="shared" si="17"/>
        <v>0</v>
      </c>
      <c r="AD68" s="65">
        <f t="shared" si="17"/>
        <v>0</v>
      </c>
      <c r="AE68" s="65">
        <f t="shared" si="17"/>
        <v>0</v>
      </c>
      <c r="AF68" s="65">
        <f t="shared" si="17"/>
        <v>0</v>
      </c>
      <c r="AG68" s="65">
        <f t="shared" si="17"/>
        <v>0</v>
      </c>
      <c r="AH68" s="65">
        <f t="shared" si="17"/>
        <v>0</v>
      </c>
      <c r="AI68" s="68">
        <f t="shared" si="15"/>
        <v>2.75</v>
      </c>
    </row>
    <row r="69" spans="1:35" x14ac:dyDescent="0.25">
      <c r="A69" s="57">
        <f t="shared" si="17"/>
        <v>0</v>
      </c>
      <c r="B69" s="65">
        <f t="shared" si="17"/>
        <v>0</v>
      </c>
      <c r="C69" s="65">
        <f t="shared" si="17"/>
        <v>0</v>
      </c>
      <c r="D69" s="65">
        <f t="shared" si="17"/>
        <v>0</v>
      </c>
      <c r="E69" s="65">
        <f t="shared" si="17"/>
        <v>0</v>
      </c>
      <c r="F69" s="65">
        <f t="shared" si="17"/>
        <v>0</v>
      </c>
      <c r="G69" s="67">
        <f t="shared" si="17"/>
        <v>0</v>
      </c>
      <c r="H69" s="67">
        <f t="shared" si="17"/>
        <v>0</v>
      </c>
      <c r="I69" s="65">
        <f t="shared" si="17"/>
        <v>0</v>
      </c>
      <c r="J69" s="65">
        <f t="shared" si="17"/>
        <v>0</v>
      </c>
      <c r="K69" s="65">
        <f t="shared" si="17"/>
        <v>0</v>
      </c>
      <c r="L69" s="65">
        <f t="shared" si="17"/>
        <v>0</v>
      </c>
      <c r="M69" s="65">
        <f t="shared" si="17"/>
        <v>0</v>
      </c>
      <c r="N69" s="67">
        <f t="shared" si="17"/>
        <v>0</v>
      </c>
      <c r="O69" s="67">
        <f t="shared" si="17"/>
        <v>0</v>
      </c>
      <c r="P69" s="65">
        <f t="shared" si="17"/>
        <v>0</v>
      </c>
      <c r="Q69" s="65">
        <f t="shared" si="17"/>
        <v>0</v>
      </c>
      <c r="R69" s="65">
        <f t="shared" si="17"/>
        <v>0</v>
      </c>
      <c r="S69" s="65">
        <f t="shared" si="17"/>
        <v>0</v>
      </c>
      <c r="T69" s="65">
        <f t="shared" si="17"/>
        <v>0</v>
      </c>
      <c r="U69" s="67">
        <f t="shared" si="17"/>
        <v>0</v>
      </c>
      <c r="V69" s="67">
        <f t="shared" si="17"/>
        <v>0</v>
      </c>
      <c r="W69" s="65">
        <f t="shared" si="17"/>
        <v>0</v>
      </c>
      <c r="X69" s="65">
        <f t="shared" si="17"/>
        <v>0</v>
      </c>
      <c r="Y69" s="65">
        <f t="shared" si="17"/>
        <v>0.5</v>
      </c>
      <c r="Z69" s="65">
        <f t="shared" si="17"/>
        <v>0</v>
      </c>
      <c r="AA69" s="65">
        <f t="shared" si="17"/>
        <v>0</v>
      </c>
      <c r="AB69" s="67">
        <f t="shared" si="17"/>
        <v>0</v>
      </c>
      <c r="AC69" s="67">
        <f t="shared" si="17"/>
        <v>0</v>
      </c>
      <c r="AD69" s="65">
        <f t="shared" si="17"/>
        <v>0</v>
      </c>
      <c r="AE69" s="65">
        <f t="shared" si="17"/>
        <v>0</v>
      </c>
      <c r="AF69" s="65">
        <f t="shared" si="17"/>
        <v>0</v>
      </c>
      <c r="AG69" s="65">
        <f t="shared" si="17"/>
        <v>0</v>
      </c>
      <c r="AH69" s="65">
        <f t="shared" si="17"/>
        <v>0</v>
      </c>
      <c r="AI69" s="68">
        <f t="shared" si="15"/>
        <v>0.5</v>
      </c>
    </row>
    <row r="70" spans="1:35" x14ac:dyDescent="0.25">
      <c r="A70" s="57">
        <f t="shared" si="17"/>
        <v>0</v>
      </c>
      <c r="B70" s="65">
        <f t="shared" si="17"/>
        <v>0</v>
      </c>
      <c r="C70" s="65">
        <f t="shared" si="17"/>
        <v>0</v>
      </c>
      <c r="D70" s="65">
        <f t="shared" si="17"/>
        <v>0</v>
      </c>
      <c r="E70" s="65">
        <f t="shared" si="17"/>
        <v>0</v>
      </c>
      <c r="F70" s="65">
        <f t="shared" si="17"/>
        <v>0</v>
      </c>
      <c r="G70" s="67">
        <f t="shared" si="17"/>
        <v>0</v>
      </c>
      <c r="H70" s="67">
        <f t="shared" si="17"/>
        <v>0</v>
      </c>
      <c r="I70" s="65">
        <f t="shared" si="17"/>
        <v>0</v>
      </c>
      <c r="J70" s="65">
        <f t="shared" si="17"/>
        <v>0</v>
      </c>
      <c r="K70" s="65">
        <f t="shared" si="17"/>
        <v>0</v>
      </c>
      <c r="L70" s="65">
        <f t="shared" si="17"/>
        <v>0</v>
      </c>
      <c r="M70" s="65">
        <f t="shared" si="17"/>
        <v>0</v>
      </c>
      <c r="N70" s="67">
        <f t="shared" si="17"/>
        <v>0</v>
      </c>
      <c r="O70" s="67">
        <f t="shared" si="17"/>
        <v>0</v>
      </c>
      <c r="P70" s="65">
        <f t="shared" si="17"/>
        <v>0</v>
      </c>
      <c r="Q70" s="65">
        <f t="shared" si="17"/>
        <v>0</v>
      </c>
      <c r="R70" s="65">
        <f t="shared" si="17"/>
        <v>0</v>
      </c>
      <c r="S70" s="65">
        <f t="shared" si="17"/>
        <v>0</v>
      </c>
      <c r="T70" s="65">
        <f t="shared" si="17"/>
        <v>0</v>
      </c>
      <c r="U70" s="67">
        <f t="shared" si="17"/>
        <v>0</v>
      </c>
      <c r="V70" s="67">
        <f t="shared" si="17"/>
        <v>0</v>
      </c>
      <c r="W70" s="65">
        <f t="shared" si="17"/>
        <v>0</v>
      </c>
      <c r="X70" s="65">
        <f t="shared" si="17"/>
        <v>0</v>
      </c>
      <c r="Y70" s="65">
        <f t="shared" si="17"/>
        <v>0</v>
      </c>
      <c r="Z70" s="65">
        <f t="shared" si="17"/>
        <v>0</v>
      </c>
      <c r="AA70" s="65">
        <f t="shared" si="17"/>
        <v>0</v>
      </c>
      <c r="AB70" s="67">
        <f t="shared" si="17"/>
        <v>0</v>
      </c>
      <c r="AC70" s="67">
        <f t="shared" si="17"/>
        <v>0</v>
      </c>
      <c r="AD70" s="65">
        <f t="shared" si="17"/>
        <v>0</v>
      </c>
      <c r="AE70" s="65">
        <f t="shared" si="17"/>
        <v>0</v>
      </c>
      <c r="AF70" s="65">
        <f t="shared" si="17"/>
        <v>0</v>
      </c>
      <c r="AG70" s="65">
        <f t="shared" si="17"/>
        <v>0</v>
      </c>
      <c r="AH70" s="65">
        <f t="shared" si="17"/>
        <v>0</v>
      </c>
      <c r="AI70" s="68">
        <f t="shared" si="15"/>
        <v>0</v>
      </c>
    </row>
    <row r="71" spans="1:35" x14ac:dyDescent="0.25">
      <c r="A71" s="57">
        <f t="shared" si="17"/>
        <v>0</v>
      </c>
      <c r="B71" s="65">
        <f t="shared" si="17"/>
        <v>0</v>
      </c>
      <c r="C71" s="65">
        <f t="shared" si="17"/>
        <v>0</v>
      </c>
      <c r="D71" s="65">
        <f t="shared" si="17"/>
        <v>0</v>
      </c>
      <c r="E71" s="65">
        <f t="shared" si="17"/>
        <v>0</v>
      </c>
      <c r="F71" s="65">
        <f t="shared" si="17"/>
        <v>0</v>
      </c>
      <c r="G71" s="67">
        <f t="shared" si="17"/>
        <v>0</v>
      </c>
      <c r="H71" s="67">
        <f t="shared" si="17"/>
        <v>0</v>
      </c>
      <c r="I71" s="65">
        <f t="shared" si="17"/>
        <v>0</v>
      </c>
      <c r="J71" s="65">
        <f t="shared" si="17"/>
        <v>0</v>
      </c>
      <c r="K71" s="65">
        <f t="shared" si="17"/>
        <v>0</v>
      </c>
      <c r="L71" s="65">
        <f t="shared" si="17"/>
        <v>0</v>
      </c>
      <c r="M71" s="65">
        <f t="shared" si="17"/>
        <v>0</v>
      </c>
      <c r="N71" s="67">
        <f t="shared" si="17"/>
        <v>0</v>
      </c>
      <c r="O71" s="67">
        <f t="shared" si="17"/>
        <v>0</v>
      </c>
      <c r="P71" s="65">
        <f t="shared" si="17"/>
        <v>0</v>
      </c>
      <c r="Q71" s="65">
        <f t="shared" si="17"/>
        <v>0</v>
      </c>
      <c r="R71" s="65">
        <f t="shared" si="17"/>
        <v>0</v>
      </c>
      <c r="S71" s="65">
        <f t="shared" si="17"/>
        <v>0</v>
      </c>
      <c r="T71" s="65">
        <f t="shared" si="17"/>
        <v>0</v>
      </c>
      <c r="U71" s="67">
        <f t="shared" si="17"/>
        <v>0</v>
      </c>
      <c r="V71" s="67">
        <f t="shared" si="17"/>
        <v>0</v>
      </c>
      <c r="W71" s="65">
        <f t="shared" si="17"/>
        <v>0</v>
      </c>
      <c r="X71" s="65">
        <f t="shared" si="17"/>
        <v>0</v>
      </c>
      <c r="Y71" s="65">
        <f t="shared" si="17"/>
        <v>0</v>
      </c>
      <c r="Z71" s="65">
        <f t="shared" si="17"/>
        <v>0</v>
      </c>
      <c r="AA71" s="65">
        <f t="shared" si="17"/>
        <v>0</v>
      </c>
      <c r="AB71" s="67">
        <f t="shared" si="17"/>
        <v>0</v>
      </c>
      <c r="AC71" s="67">
        <f t="shared" si="17"/>
        <v>0</v>
      </c>
      <c r="AD71" s="65">
        <f t="shared" si="17"/>
        <v>0</v>
      </c>
      <c r="AE71" s="65">
        <f t="shared" si="17"/>
        <v>0</v>
      </c>
      <c r="AF71" s="65">
        <f t="shared" si="17"/>
        <v>0</v>
      </c>
      <c r="AG71" s="65">
        <f t="shared" si="17"/>
        <v>0</v>
      </c>
      <c r="AH71" s="65">
        <f t="shared" si="17"/>
        <v>0</v>
      </c>
      <c r="AI71" s="68">
        <f t="shared" si="15"/>
        <v>0</v>
      </c>
    </row>
    <row r="72" spans="1:35" x14ac:dyDescent="0.25">
      <c r="A72" s="57">
        <f t="shared" si="17"/>
        <v>0</v>
      </c>
      <c r="B72" s="65">
        <f t="shared" ref="B72:AH72" si="18">B24</f>
        <v>0</v>
      </c>
      <c r="C72" s="65">
        <f t="shared" si="18"/>
        <v>0</v>
      </c>
      <c r="D72" s="65">
        <f t="shared" si="18"/>
        <v>0</v>
      </c>
      <c r="E72" s="65">
        <f t="shared" si="18"/>
        <v>0</v>
      </c>
      <c r="F72" s="65">
        <f t="shared" si="18"/>
        <v>0</v>
      </c>
      <c r="G72" s="67">
        <f t="shared" si="18"/>
        <v>0</v>
      </c>
      <c r="H72" s="67">
        <f t="shared" si="18"/>
        <v>0</v>
      </c>
      <c r="I72" s="65">
        <f t="shared" si="18"/>
        <v>0</v>
      </c>
      <c r="J72" s="65">
        <f t="shared" si="18"/>
        <v>0</v>
      </c>
      <c r="K72" s="65">
        <f t="shared" si="18"/>
        <v>0</v>
      </c>
      <c r="L72" s="65">
        <f t="shared" si="18"/>
        <v>0</v>
      </c>
      <c r="M72" s="65"/>
      <c r="N72" s="67">
        <f t="shared" si="18"/>
        <v>0</v>
      </c>
      <c r="O72" s="67">
        <f t="shared" si="18"/>
        <v>0</v>
      </c>
      <c r="P72" s="65">
        <f t="shared" si="18"/>
        <v>0</v>
      </c>
      <c r="Q72" s="65">
        <f t="shared" si="18"/>
        <v>0</v>
      </c>
      <c r="R72" s="65">
        <f t="shared" si="18"/>
        <v>0</v>
      </c>
      <c r="S72" s="65">
        <f t="shared" si="18"/>
        <v>0</v>
      </c>
      <c r="T72" s="65">
        <f t="shared" si="18"/>
        <v>0</v>
      </c>
      <c r="U72" s="67">
        <f t="shared" si="18"/>
        <v>0</v>
      </c>
      <c r="V72" s="67">
        <f t="shared" si="18"/>
        <v>0</v>
      </c>
      <c r="W72" s="65">
        <f t="shared" si="18"/>
        <v>0</v>
      </c>
      <c r="X72" s="65">
        <f t="shared" si="18"/>
        <v>0</v>
      </c>
      <c r="Y72" s="65">
        <f t="shared" si="18"/>
        <v>0</v>
      </c>
      <c r="Z72" s="65">
        <f t="shared" si="18"/>
        <v>0</v>
      </c>
      <c r="AA72" s="65">
        <f t="shared" si="18"/>
        <v>0</v>
      </c>
      <c r="AB72" s="67">
        <f t="shared" si="18"/>
        <v>0</v>
      </c>
      <c r="AC72" s="67">
        <f t="shared" si="18"/>
        <v>0</v>
      </c>
      <c r="AD72" s="65">
        <f t="shared" si="18"/>
        <v>0</v>
      </c>
      <c r="AE72" s="65"/>
      <c r="AF72" s="65">
        <f t="shared" si="18"/>
        <v>0</v>
      </c>
      <c r="AG72" s="65">
        <f t="shared" si="18"/>
        <v>0</v>
      </c>
      <c r="AH72" s="65">
        <f t="shared" si="18"/>
        <v>0</v>
      </c>
      <c r="AI72" s="68">
        <f t="shared" si="14"/>
        <v>0</v>
      </c>
    </row>
    <row r="73" spans="1:35" x14ac:dyDescent="0.25">
      <c r="A73" s="57">
        <f t="shared" si="17"/>
        <v>0</v>
      </c>
      <c r="B73" s="65">
        <f t="shared" si="17"/>
        <v>0</v>
      </c>
      <c r="C73" s="65">
        <f t="shared" si="17"/>
        <v>0</v>
      </c>
      <c r="D73" s="65">
        <f t="shared" si="17"/>
        <v>0</v>
      </c>
      <c r="E73" s="65">
        <f t="shared" si="17"/>
        <v>0</v>
      </c>
      <c r="F73" s="65">
        <f t="shared" si="17"/>
        <v>0</v>
      </c>
      <c r="G73" s="67">
        <f t="shared" si="17"/>
        <v>0</v>
      </c>
      <c r="H73" s="67">
        <f t="shared" si="17"/>
        <v>0</v>
      </c>
      <c r="I73" s="65">
        <f t="shared" si="17"/>
        <v>0</v>
      </c>
      <c r="J73" s="65">
        <f t="shared" si="17"/>
        <v>0</v>
      </c>
      <c r="K73" s="65">
        <f t="shared" si="17"/>
        <v>0</v>
      </c>
      <c r="L73" s="65">
        <f t="shared" si="17"/>
        <v>0</v>
      </c>
      <c r="M73" s="65">
        <f t="shared" si="17"/>
        <v>0</v>
      </c>
      <c r="N73" s="67">
        <f t="shared" si="17"/>
        <v>0</v>
      </c>
      <c r="O73" s="67">
        <f t="shared" si="17"/>
        <v>0</v>
      </c>
      <c r="P73" s="65">
        <f t="shared" si="17"/>
        <v>0</v>
      </c>
      <c r="Q73" s="65">
        <f t="shared" si="17"/>
        <v>0</v>
      </c>
      <c r="R73" s="65">
        <f t="shared" si="17"/>
        <v>0</v>
      </c>
      <c r="S73" s="65">
        <f t="shared" si="17"/>
        <v>0</v>
      </c>
      <c r="T73" s="65">
        <f t="shared" si="17"/>
        <v>0</v>
      </c>
      <c r="U73" s="67">
        <f t="shared" si="17"/>
        <v>0</v>
      </c>
      <c r="V73" s="67">
        <f t="shared" si="17"/>
        <v>0</v>
      </c>
      <c r="W73" s="65">
        <f t="shared" si="17"/>
        <v>0</v>
      </c>
      <c r="X73" s="65">
        <f t="shared" si="17"/>
        <v>0</v>
      </c>
      <c r="Y73" s="65">
        <f t="shared" si="17"/>
        <v>0</v>
      </c>
      <c r="Z73" s="65">
        <f t="shared" si="17"/>
        <v>0</v>
      </c>
      <c r="AA73" s="65">
        <f t="shared" si="17"/>
        <v>0</v>
      </c>
      <c r="AB73" s="67">
        <f t="shared" si="17"/>
        <v>0</v>
      </c>
      <c r="AC73" s="67">
        <f t="shared" si="17"/>
        <v>0</v>
      </c>
      <c r="AD73" s="65">
        <f t="shared" si="17"/>
        <v>0</v>
      </c>
      <c r="AE73" s="65">
        <f t="shared" si="17"/>
        <v>0</v>
      </c>
      <c r="AF73" s="65">
        <f t="shared" si="17"/>
        <v>0</v>
      </c>
      <c r="AG73" s="65">
        <f t="shared" si="17"/>
        <v>0</v>
      </c>
      <c r="AH73" s="65">
        <f t="shared" si="17"/>
        <v>0</v>
      </c>
      <c r="AI73" s="68">
        <f t="shared" si="14"/>
        <v>0</v>
      </c>
    </row>
    <row r="74" spans="1:35" ht="15.75" thickBot="1" x14ac:dyDescent="0.3">
      <c r="A74" s="57">
        <f t="shared" si="17"/>
        <v>0</v>
      </c>
      <c r="B74" s="65">
        <f t="shared" si="17"/>
        <v>0</v>
      </c>
      <c r="C74" s="65">
        <f t="shared" si="17"/>
        <v>0</v>
      </c>
      <c r="D74" s="65">
        <f t="shared" si="17"/>
        <v>0</v>
      </c>
      <c r="E74" s="65">
        <f t="shared" si="17"/>
        <v>0</v>
      </c>
      <c r="F74" s="65">
        <f t="shared" si="17"/>
        <v>0</v>
      </c>
      <c r="G74" s="67">
        <f t="shared" si="17"/>
        <v>0</v>
      </c>
      <c r="H74" s="67">
        <f t="shared" si="17"/>
        <v>0</v>
      </c>
      <c r="I74" s="65">
        <f t="shared" si="17"/>
        <v>0</v>
      </c>
      <c r="J74" s="65">
        <f t="shared" si="17"/>
        <v>0</v>
      </c>
      <c r="K74" s="65">
        <f t="shared" si="17"/>
        <v>0</v>
      </c>
      <c r="L74" s="65">
        <f t="shared" si="17"/>
        <v>0</v>
      </c>
      <c r="M74" s="65">
        <f t="shared" si="17"/>
        <v>0</v>
      </c>
      <c r="N74" s="67">
        <f t="shared" si="17"/>
        <v>0</v>
      </c>
      <c r="O74" s="67">
        <f t="shared" si="17"/>
        <v>0</v>
      </c>
      <c r="P74" s="65">
        <f t="shared" si="17"/>
        <v>0</v>
      </c>
      <c r="Q74" s="65">
        <f t="shared" si="17"/>
        <v>0</v>
      </c>
      <c r="R74" s="65">
        <f t="shared" si="17"/>
        <v>0</v>
      </c>
      <c r="S74" s="65">
        <f t="shared" si="17"/>
        <v>0</v>
      </c>
      <c r="T74" s="65">
        <f t="shared" si="17"/>
        <v>0</v>
      </c>
      <c r="U74" s="67">
        <f t="shared" si="17"/>
        <v>0</v>
      </c>
      <c r="V74" s="67">
        <f t="shared" si="17"/>
        <v>0</v>
      </c>
      <c r="W74" s="65">
        <f t="shared" si="17"/>
        <v>0</v>
      </c>
      <c r="X74" s="65">
        <f t="shared" si="17"/>
        <v>0</v>
      </c>
      <c r="Y74" s="65">
        <f t="shared" si="17"/>
        <v>0</v>
      </c>
      <c r="Z74" s="65">
        <f t="shared" si="17"/>
        <v>0</v>
      </c>
      <c r="AA74" s="65">
        <f t="shared" si="17"/>
        <v>0</v>
      </c>
      <c r="AB74" s="67">
        <f t="shared" si="17"/>
        <v>0</v>
      </c>
      <c r="AC74" s="67">
        <f t="shared" si="17"/>
        <v>0</v>
      </c>
      <c r="AD74" s="65">
        <f t="shared" si="17"/>
        <v>0</v>
      </c>
      <c r="AE74" s="65">
        <f t="shared" si="17"/>
        <v>0</v>
      </c>
      <c r="AF74" s="65">
        <f t="shared" si="17"/>
        <v>0</v>
      </c>
      <c r="AG74" s="65">
        <f t="shared" si="17"/>
        <v>0</v>
      </c>
      <c r="AH74" s="65">
        <f t="shared" si="17"/>
        <v>0</v>
      </c>
      <c r="AI74" s="68">
        <f t="shared" si="14"/>
        <v>0</v>
      </c>
    </row>
    <row r="75" spans="1:35" ht="15.75" thickBot="1" x14ac:dyDescent="0.3">
      <c r="A75" s="17" t="s">
        <v>8</v>
      </c>
      <c r="B75" s="69">
        <f t="shared" ref="B75:AH75" si="19">SUM(B51:B74)</f>
        <v>0</v>
      </c>
      <c r="C75" s="69">
        <f t="shared" si="19"/>
        <v>8</v>
      </c>
      <c r="D75" s="69">
        <f t="shared" si="19"/>
        <v>8</v>
      </c>
      <c r="E75" s="69">
        <f t="shared" si="19"/>
        <v>8</v>
      </c>
      <c r="F75" s="69">
        <f t="shared" si="19"/>
        <v>8</v>
      </c>
      <c r="G75" s="69">
        <f t="shared" si="19"/>
        <v>0</v>
      </c>
      <c r="H75" s="69">
        <f t="shared" si="19"/>
        <v>0</v>
      </c>
      <c r="I75" s="69">
        <f t="shared" si="19"/>
        <v>4.5</v>
      </c>
      <c r="J75" s="69">
        <f t="shared" si="19"/>
        <v>8</v>
      </c>
      <c r="K75" s="69">
        <f t="shared" si="19"/>
        <v>3.5</v>
      </c>
      <c r="L75" s="69">
        <f t="shared" si="19"/>
        <v>2.5</v>
      </c>
      <c r="M75" s="69">
        <f t="shared" si="19"/>
        <v>8</v>
      </c>
      <c r="N75" s="84">
        <f t="shared" si="19"/>
        <v>0</v>
      </c>
      <c r="O75" s="84">
        <f t="shared" si="19"/>
        <v>0</v>
      </c>
      <c r="P75" s="69">
        <f t="shared" si="19"/>
        <v>0</v>
      </c>
      <c r="Q75" s="69">
        <f t="shared" si="19"/>
        <v>6</v>
      </c>
      <c r="R75" s="69">
        <f t="shared" si="19"/>
        <v>5.5</v>
      </c>
      <c r="S75" s="69">
        <f t="shared" si="19"/>
        <v>8</v>
      </c>
      <c r="T75" s="70">
        <f t="shared" si="19"/>
        <v>8</v>
      </c>
      <c r="U75" s="69">
        <f t="shared" si="19"/>
        <v>0</v>
      </c>
      <c r="V75" s="69">
        <f t="shared" si="19"/>
        <v>0</v>
      </c>
      <c r="W75" s="69">
        <f t="shared" si="19"/>
        <v>8</v>
      </c>
      <c r="X75" s="69">
        <f t="shared" si="19"/>
        <v>8</v>
      </c>
      <c r="Y75" s="69">
        <f t="shared" si="19"/>
        <v>8</v>
      </c>
      <c r="Z75" s="69">
        <f t="shared" si="19"/>
        <v>8</v>
      </c>
      <c r="AA75" s="69">
        <f t="shared" si="19"/>
        <v>8</v>
      </c>
      <c r="AB75" s="69">
        <f t="shared" si="19"/>
        <v>0</v>
      </c>
      <c r="AC75" s="69">
        <f t="shared" si="19"/>
        <v>0</v>
      </c>
      <c r="AD75" s="69">
        <f t="shared" si="19"/>
        <v>8</v>
      </c>
      <c r="AE75" s="69">
        <f t="shared" si="19"/>
        <v>8</v>
      </c>
      <c r="AF75" s="69">
        <f t="shared" si="19"/>
        <v>0</v>
      </c>
      <c r="AG75" s="69">
        <f t="shared" si="19"/>
        <v>0</v>
      </c>
      <c r="AH75" s="69">
        <f t="shared" si="19"/>
        <v>0</v>
      </c>
      <c r="AI75" s="71">
        <f>SUM(AI53:AI74)</f>
        <v>142</v>
      </c>
    </row>
    <row r="76" spans="1:35" ht="15.75" thickBot="1" x14ac:dyDescent="0.3">
      <c r="A76" s="34"/>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6"/>
      <c r="AI76" s="80">
        <f>AI75</f>
        <v>142</v>
      </c>
    </row>
  </sheetData>
  <dataConsolidate/>
  <mergeCells count="28">
    <mergeCell ref="F38:H38"/>
    <mergeCell ref="M38:O38"/>
    <mergeCell ref="T38:V38"/>
    <mergeCell ref="AA38:AC38"/>
    <mergeCell ref="B2:O2"/>
    <mergeCell ref="B3:C3"/>
    <mergeCell ref="D3:O3"/>
    <mergeCell ref="B4:C4"/>
    <mergeCell ref="D4:I4"/>
    <mergeCell ref="J4:K4"/>
    <mergeCell ref="L4:O4"/>
    <mergeCell ref="A6:A8"/>
    <mergeCell ref="B6:AD6"/>
    <mergeCell ref="AE6:AF6"/>
    <mergeCell ref="B35:AH35"/>
    <mergeCell ref="B36:AH36"/>
    <mergeCell ref="B44:O44"/>
    <mergeCell ref="B45:C45"/>
    <mergeCell ref="D45:O45"/>
    <mergeCell ref="B46:C46"/>
    <mergeCell ref="D46:I46"/>
    <mergeCell ref="J46:K46"/>
    <mergeCell ref="L46:O46"/>
    <mergeCell ref="R46:U46"/>
    <mergeCell ref="W46:Z46"/>
    <mergeCell ref="A48:A50"/>
    <mergeCell ref="B48:AD48"/>
    <mergeCell ref="AE48:AF48"/>
  </mergeCells>
  <conditionalFormatting sqref="B8 Q8:T8 W8:AA8 AD8:AH8 AH50">
    <cfRule type="expression" dxfId="1681" priority="131" stopIfTrue="1">
      <formula>$B$8="Sun"</formula>
    </cfRule>
  </conditionalFormatting>
  <conditionalFormatting sqref="B8 Q8:T8 AH50 W8:AA8 AD8:AH8">
    <cfRule type="expression" dxfId="1680" priority="128">
      <formula>B$7&gt;EOMONTH($D$4,0)</formula>
    </cfRule>
  </conditionalFormatting>
  <conditionalFormatting sqref="B38">
    <cfRule type="expression" dxfId="1679" priority="141" stopIfTrue="1">
      <formula>$B$8="Sun"</formula>
    </cfRule>
    <cfRule type="expression" dxfId="1678" priority="140" stopIfTrue="1">
      <formula>AND($B$8="Sun",$B$38&gt;40)</formula>
    </cfRule>
  </conditionalFormatting>
  <conditionalFormatting sqref="B53:B74">
    <cfRule type="expression" dxfId="1677" priority="193" stopIfTrue="1">
      <formula>B$50="Sun"</formula>
    </cfRule>
    <cfRule type="expression" dxfId="1676" priority="192" stopIfTrue="1">
      <formula>B$50="Sat"</formula>
    </cfRule>
    <cfRule type="expression" dxfId="1675" priority="191">
      <formula>B$7&gt;#REF!</formula>
    </cfRule>
    <cfRule type="expression" dxfId="1674" priority="113">
      <formula>B$7&lt;$D$4</formula>
    </cfRule>
  </conditionalFormatting>
  <conditionalFormatting sqref="B50:E50">
    <cfRule type="expression" dxfId="1673" priority="65" stopIfTrue="1">
      <formula>$B$8="Sun"</formula>
    </cfRule>
    <cfRule type="expression" dxfId="1672" priority="64" stopIfTrue="1">
      <formula>$B$8="Sat"</formula>
    </cfRule>
    <cfRule type="expression" dxfId="1671" priority="63">
      <formula>B$7&gt;EOMONTH($D$4,0)</formula>
    </cfRule>
    <cfRule type="expression" dxfId="1670" priority="62">
      <formula>B$7&lt;$D$4</formula>
    </cfRule>
  </conditionalFormatting>
  <conditionalFormatting sqref="B8:F8">
    <cfRule type="expression" dxfId="1669" priority="94">
      <formula>B$7&lt;$D$4</formula>
    </cfRule>
  </conditionalFormatting>
  <conditionalFormatting sqref="B10:F32 I10:M32 P10:T32 W10:AA32 AD10:AH32">
    <cfRule type="expression" dxfId="1668" priority="6">
      <formula>B$7&gt;EOMONTH($D$4,0)</formula>
    </cfRule>
    <cfRule type="expression" dxfId="1667" priority="9" stopIfTrue="1">
      <formula>$B$8="Sun"</formula>
    </cfRule>
  </conditionalFormatting>
  <conditionalFormatting sqref="B10:F32">
    <cfRule type="expression" dxfId="1666" priority="5">
      <formula>B$7&lt;$D$4</formula>
    </cfRule>
  </conditionalFormatting>
  <conditionalFormatting sqref="B33:AH33">
    <cfRule type="cellIs" dxfId="1655" priority="134" stopIfTrue="1" operator="greaterThan">
      <formula>8</formula>
    </cfRule>
  </conditionalFormatting>
  <conditionalFormatting sqref="B75:AH75">
    <cfRule type="cellIs" dxfId="1644" priority="114" stopIfTrue="1" operator="greaterThan">
      <formula>8</formula>
    </cfRule>
  </conditionalFormatting>
  <conditionalFormatting sqref="B37:AI37">
    <cfRule type="cellIs" dxfId="1643" priority="124" stopIfTrue="1" operator="greaterThan">
      <formula>8</formula>
    </cfRule>
  </conditionalFormatting>
  <conditionalFormatting sqref="C38">
    <cfRule type="expression" dxfId="1642" priority="144" stopIfTrue="1">
      <formula>AND($C$8="Sun",$C$38&gt;40)</formula>
    </cfRule>
    <cfRule type="expression" dxfId="1641" priority="145" stopIfTrue="1">
      <formula>$C$8="Sun"</formula>
    </cfRule>
  </conditionalFormatting>
  <conditionalFormatting sqref="C8:F8">
    <cfRule type="expression" dxfId="1640" priority="97" stopIfTrue="1">
      <formula>$B$8="Sun"</formula>
    </cfRule>
    <cfRule type="expression" dxfId="1639" priority="96" stopIfTrue="1">
      <formula>$B$8="Sat"</formula>
    </cfRule>
    <cfRule type="expression" dxfId="1638" priority="95">
      <formula>C$7&gt;EOMONTH($D$4,0)</formula>
    </cfRule>
  </conditionalFormatting>
  <conditionalFormatting sqref="C53:AC74">
    <cfRule type="expression" dxfId="1637" priority="196" stopIfTrue="1">
      <formula>C$50="Sun"</formula>
    </cfRule>
    <cfRule type="expression" dxfId="1636" priority="110">
      <formula>C$7&lt;$D$4</formula>
    </cfRule>
    <cfRule type="expression" dxfId="1635" priority="194">
      <formula>C$7&gt;EOMONTH($D$46,0)</formula>
    </cfRule>
    <cfRule type="expression" dxfId="1634" priority="195" stopIfTrue="1">
      <formula>C$50="Sat"</formula>
    </cfRule>
  </conditionalFormatting>
  <conditionalFormatting sqref="D38">
    <cfRule type="expression" dxfId="1633" priority="146" stopIfTrue="1">
      <formula>AND($D$8="Sun",$D$38&gt;40)</formula>
    </cfRule>
    <cfRule type="expression" dxfId="1632" priority="147" stopIfTrue="1">
      <formula>$D$8="Sun"</formula>
    </cfRule>
  </conditionalFormatting>
  <conditionalFormatting sqref="E38">
    <cfRule type="expression" dxfId="1631" priority="148" stopIfTrue="1">
      <formula>AND($E$8="Sun",$E$38&gt;40)</formula>
    </cfRule>
    <cfRule type="expression" dxfId="1630" priority="149" stopIfTrue="1">
      <formula>$E$8="Sun"</formula>
    </cfRule>
  </conditionalFormatting>
  <conditionalFormatting sqref="F38">
    <cfRule type="expression" dxfId="1629" priority="188" stopIfTrue="1">
      <formula>AND($F$8="Sun",$F$38&gt;40)</formula>
    </cfRule>
    <cfRule type="expression" dxfId="1628" priority="189" stopIfTrue="1">
      <formula>$F$8="Sun"</formula>
    </cfRule>
  </conditionalFormatting>
  <conditionalFormatting sqref="F50:AE50">
    <cfRule type="expression" dxfId="1627" priority="38" stopIfTrue="1">
      <formula>OR(F$8="Sun",F$8="Sat")</formula>
    </cfRule>
  </conditionalFormatting>
  <conditionalFormatting sqref="G10:G32">
    <cfRule type="expression" dxfId="1626" priority="10" stopIfTrue="1">
      <formula>$G$8="Sat"</formula>
    </cfRule>
    <cfRule type="expression" dxfId="1625" priority="11" stopIfTrue="1">
      <formula>$G$8="Sun"</formula>
    </cfRule>
  </conditionalFormatting>
  <conditionalFormatting sqref="G8:H8 N8:O8 U8:V8 AB8:AC8">
    <cfRule type="expression" dxfId="1624" priority="190" stopIfTrue="1">
      <formula>OR(G$8="Sun",G$8="Sat")</formula>
    </cfRule>
  </conditionalFormatting>
  <conditionalFormatting sqref="H10:H32">
    <cfRule type="expression" dxfId="1623" priority="12" stopIfTrue="1">
      <formula>$H$8="Sat"</formula>
    </cfRule>
    <cfRule type="expression" dxfId="1622" priority="13" stopIfTrue="1">
      <formula>$H$8="Sun"</formula>
    </cfRule>
  </conditionalFormatting>
  <conditionalFormatting sqref="I38">
    <cfRule type="expression" dxfId="1621" priority="150" stopIfTrue="1">
      <formula>AND($I$8="Sun",$I$38&gt;40)</formula>
    </cfRule>
    <cfRule type="expression" dxfId="1620" priority="151" stopIfTrue="1">
      <formula>$I$8="Sun"</formula>
    </cfRule>
  </conditionalFormatting>
  <conditionalFormatting sqref="I11:K17">
    <cfRule type="expression" dxfId="1619" priority="3">
      <formula>I$7&lt;$D$4</formula>
    </cfRule>
  </conditionalFormatting>
  <conditionalFormatting sqref="I8:M8">
    <cfRule type="expression" dxfId="1618" priority="74">
      <formula>I$7&lt;$D$4</formula>
    </cfRule>
    <cfRule type="expression" dxfId="1617" priority="77" stopIfTrue="1">
      <formula>$B$8="Sun"</formula>
    </cfRule>
    <cfRule type="expression" dxfId="1616" priority="76" stopIfTrue="1">
      <formula>$B$8="Sat"</formula>
    </cfRule>
    <cfRule type="expression" dxfId="1615" priority="75">
      <formula>I$7&gt;EOMONTH($D$4,0)</formula>
    </cfRule>
  </conditionalFormatting>
  <conditionalFormatting sqref="I10:M32">
    <cfRule type="expression" dxfId="1614" priority="4">
      <formula>I$7&lt;$D$4</formula>
    </cfRule>
  </conditionalFormatting>
  <conditionalFormatting sqref="J38">
    <cfRule type="expression" dxfId="1613" priority="152" stopIfTrue="1">
      <formula>AND($J$8="Sun",$J$38&gt;40)</formula>
    </cfRule>
    <cfRule type="expression" dxfId="1612" priority="153" stopIfTrue="1">
      <formula>$J$8="Sun"</formula>
    </cfRule>
  </conditionalFormatting>
  <conditionalFormatting sqref="K38">
    <cfRule type="expression" dxfId="1611" priority="155" stopIfTrue="1">
      <formula>$K$8="Sun"</formula>
    </cfRule>
    <cfRule type="expression" dxfId="1610" priority="154" stopIfTrue="1">
      <formula>AND($K$8="Sun",$K$38&gt;40)</formula>
    </cfRule>
  </conditionalFormatting>
  <conditionalFormatting sqref="L11:L13">
    <cfRule type="expression" dxfId="1609" priority="2">
      <formula>L$7&lt;$D$4</formula>
    </cfRule>
  </conditionalFormatting>
  <conditionalFormatting sqref="L38">
    <cfRule type="expression" dxfId="1608" priority="156" stopIfTrue="1">
      <formula>AND($L$8="Sun",$L$38&gt;40)</formula>
    </cfRule>
    <cfRule type="expression" dxfId="1607" priority="157" stopIfTrue="1">
      <formula>$L$8="Sun"</formula>
    </cfRule>
  </conditionalFormatting>
  <conditionalFormatting sqref="M38">
    <cfRule type="expression" dxfId="1606" priority="28" stopIfTrue="1">
      <formula>AND($F$8="Sun",$F$38&gt;40)</formula>
    </cfRule>
    <cfRule type="expression" dxfId="1605" priority="29" stopIfTrue="1">
      <formula>$F$8="Sun"</formula>
    </cfRule>
  </conditionalFormatting>
  <conditionalFormatting sqref="N10:N32">
    <cfRule type="expression" dxfId="1604" priority="17" stopIfTrue="1">
      <formula>$N$8="Sun"</formula>
    </cfRule>
    <cfRule type="expression" dxfId="1603" priority="14" stopIfTrue="1">
      <formula>$N$8="Sat"</formula>
    </cfRule>
  </conditionalFormatting>
  <conditionalFormatting sqref="O10:O32">
    <cfRule type="expression" dxfId="1602" priority="15" stopIfTrue="1">
      <formula>$O$8="Sat"</formula>
    </cfRule>
    <cfRule type="expression" dxfId="1601" priority="16" stopIfTrue="1">
      <formula>$O$8="Sun"</formula>
    </cfRule>
  </conditionalFormatting>
  <conditionalFormatting sqref="P8">
    <cfRule type="expression" dxfId="1600" priority="73" stopIfTrue="1">
      <formula>$B$8="Sun"</formula>
    </cfRule>
    <cfRule type="expression" dxfId="1599" priority="72" stopIfTrue="1">
      <formula>$B$8="Sat"</formula>
    </cfRule>
    <cfRule type="expression" dxfId="1598" priority="71">
      <formula>P$7&gt;EOMONTH($D$4,0)</formula>
    </cfRule>
  </conditionalFormatting>
  <conditionalFormatting sqref="P11:P17">
    <cfRule type="expression" dxfId="1597" priority="1">
      <formula>P$7&lt;$D$4</formula>
    </cfRule>
  </conditionalFormatting>
  <conditionalFormatting sqref="P38">
    <cfRule type="expression" dxfId="1596" priority="158" stopIfTrue="1">
      <formula>AND($P$8="Sun",$P$38&gt;40)</formula>
    </cfRule>
    <cfRule type="expression" dxfId="1595" priority="159" stopIfTrue="1">
      <formula>$P$8="Sun"</formula>
    </cfRule>
  </conditionalFormatting>
  <conditionalFormatting sqref="P8:T8">
    <cfRule type="expression" dxfId="1594" priority="70">
      <formula>P$7&lt;$D$4</formula>
    </cfRule>
  </conditionalFormatting>
  <conditionalFormatting sqref="P10:T32 W10:AA32 AD10:AH32 B10:F32 I10:M32">
    <cfRule type="expression" dxfId="1593" priority="8" stopIfTrue="1">
      <formula>$B$8="Sat"</formula>
    </cfRule>
  </conditionalFormatting>
  <conditionalFormatting sqref="P10:T32 W10:AA32 AD10:AH32">
    <cfRule type="expression" dxfId="1592" priority="7">
      <formula>P$7&lt;$D$4</formula>
    </cfRule>
  </conditionalFormatting>
  <conditionalFormatting sqref="Q38">
    <cfRule type="expression" dxfId="1591" priority="164" stopIfTrue="1">
      <formula>$Q$8="Sun"</formula>
    </cfRule>
    <cfRule type="expression" dxfId="1590" priority="163" stopIfTrue="1">
      <formula>AND($Q$8="Sun",$Q$38&gt;40)</formula>
    </cfRule>
  </conditionalFormatting>
  <conditionalFormatting sqref="R38">
    <cfRule type="expression" dxfId="1589" priority="165" stopIfTrue="1">
      <formula>AND($R$8="Sun",$R$38&gt;40)</formula>
    </cfRule>
    <cfRule type="expression" dxfId="1588" priority="166" stopIfTrue="1">
      <formula>$R$8="Sun"</formula>
    </cfRule>
  </conditionalFormatting>
  <conditionalFormatting sqref="S38">
    <cfRule type="expression" dxfId="1587" priority="167" stopIfTrue="1">
      <formula>AND($S$8="Sun",$S$38&gt;40)</formula>
    </cfRule>
    <cfRule type="expression" dxfId="1586" priority="168" stopIfTrue="1">
      <formula>$S$8="Sun"</formula>
    </cfRule>
  </conditionalFormatting>
  <conditionalFormatting sqref="T38">
    <cfRule type="expression" dxfId="1585" priority="27" stopIfTrue="1">
      <formula>$F$8="Sun"</formula>
    </cfRule>
    <cfRule type="expression" dxfId="1584" priority="26" stopIfTrue="1">
      <formula>AND($F$8="Sun",$F$38&gt;40)</formula>
    </cfRule>
  </conditionalFormatting>
  <conditionalFormatting sqref="U10:U32">
    <cfRule type="expression" dxfId="1583" priority="18" stopIfTrue="1">
      <formula>$U$8="Sun"</formula>
    </cfRule>
  </conditionalFormatting>
  <conditionalFormatting sqref="V10:V32">
    <cfRule type="expression" dxfId="1582" priority="20" stopIfTrue="1">
      <formula>$V$8="Sun"</formula>
    </cfRule>
    <cfRule type="expression" dxfId="1581" priority="19" stopIfTrue="1">
      <formula>$V$8="Sat"</formula>
    </cfRule>
  </conditionalFormatting>
  <conditionalFormatting sqref="W38">
    <cfRule type="expression" dxfId="1580" priority="171" stopIfTrue="1">
      <formula>$W$8="Sun"</formula>
    </cfRule>
    <cfRule type="expression" dxfId="1579" priority="169" stopIfTrue="1">
      <formula>AND($W$8="Sun",$W$38&gt;40)</formula>
    </cfRule>
  </conditionalFormatting>
  <conditionalFormatting sqref="W8:AA8 AD8:AH8 B8 Q8:T8 AH50">
    <cfRule type="expression" dxfId="1578" priority="130" stopIfTrue="1">
      <formula>$B$8="Sat"</formula>
    </cfRule>
  </conditionalFormatting>
  <conditionalFormatting sqref="W8:AA8 AD8:AH8">
    <cfRule type="expression" dxfId="1577" priority="129">
      <formula>W$7&lt;$D$4</formula>
    </cfRule>
  </conditionalFormatting>
  <conditionalFormatting sqref="X38">
    <cfRule type="expression" dxfId="1576" priority="172" stopIfTrue="1">
      <formula>AND($X$8="Sun",$X$38&gt;40)</formula>
    </cfRule>
  </conditionalFormatting>
  <conditionalFormatting sqref="Y38">
    <cfRule type="expression" dxfId="1575" priority="173" stopIfTrue="1">
      <formula>AND($Y$8="Sun",$Y$38&gt;40)</formula>
    </cfRule>
    <cfRule type="expression" dxfId="1574" priority="174" stopIfTrue="1">
      <formula>$Y$8="Sun"</formula>
    </cfRule>
  </conditionalFormatting>
  <conditionalFormatting sqref="Z38">
    <cfRule type="expression" dxfId="1573" priority="175" stopIfTrue="1">
      <formula>AND($Z$8="Sun",$Z$38&gt;40)</formula>
    </cfRule>
    <cfRule type="expression" dxfId="1572" priority="176" stopIfTrue="1">
      <formula>$Z$8="Sun"</formula>
    </cfRule>
  </conditionalFormatting>
  <conditionalFormatting sqref="AA38">
    <cfRule type="expression" dxfId="1571" priority="24" stopIfTrue="1">
      <formula>AND($F$8="Sun",$F$38&gt;40)</formula>
    </cfRule>
    <cfRule type="expression" dxfId="1570" priority="25" stopIfTrue="1">
      <formula>$F$8="Sun"</formula>
    </cfRule>
  </conditionalFormatting>
  <conditionalFormatting sqref="AB10:AB32">
    <cfRule type="expression" dxfId="1569" priority="21" stopIfTrue="1">
      <formula>$AB$8="Sun"</formula>
    </cfRule>
  </conditionalFormatting>
  <conditionalFormatting sqref="AC10:AC32">
    <cfRule type="expression" dxfId="1568" priority="22" stopIfTrue="1">
      <formula>$AC$8="Sat"</formula>
    </cfRule>
    <cfRule type="expression" dxfId="1567" priority="23" stopIfTrue="1">
      <formula>$AC$8="Sun"</formula>
    </cfRule>
  </conditionalFormatting>
  <conditionalFormatting sqref="AD38">
    <cfRule type="expression" dxfId="1566" priority="177" stopIfTrue="1">
      <formula>AND($AD$8="Sun",$AD$38&gt;40)</formula>
    </cfRule>
    <cfRule type="expression" dxfId="1565" priority="178" stopIfTrue="1">
      <formula>$AD$8="Sun"</formula>
    </cfRule>
  </conditionalFormatting>
  <conditionalFormatting sqref="AD53:AH74">
    <cfRule type="expression" dxfId="1564" priority="66">
      <formula>AD$49&gt;EOMONTH($D$46,0)</formula>
    </cfRule>
    <cfRule type="expression" dxfId="1563" priority="67">
      <formula>AD$7&lt;$D$4</formula>
    </cfRule>
    <cfRule type="expression" dxfId="1562" priority="68" stopIfTrue="1">
      <formula>$B$8="Sat"</formula>
    </cfRule>
    <cfRule type="expression" dxfId="1561" priority="69" stopIfTrue="1">
      <formula>$B$8="Sun"</formula>
    </cfRule>
  </conditionalFormatting>
  <conditionalFormatting sqref="AE9 AI10:AI36">
    <cfRule type="cellIs" dxfId="1560" priority="136" stopIfTrue="1" operator="greaterThan">
      <formula>0</formula>
    </cfRule>
  </conditionalFormatting>
  <conditionalFormatting sqref="AE51 AI52:AI75">
    <cfRule type="cellIs" dxfId="1559" priority="116" stopIfTrue="1" operator="greaterThan">
      <formula>0</formula>
    </cfRule>
  </conditionalFormatting>
  <conditionalFormatting sqref="AE38:AG38">
    <cfRule type="expression" dxfId="1558" priority="121" stopIfTrue="1">
      <formula>$AE$8="Sun"</formula>
    </cfRule>
    <cfRule type="expression" dxfId="1557" priority="120" stopIfTrue="1">
      <formula>AND($AE$8="Sun",$AE$38&gt;40)</formula>
    </cfRule>
  </conditionalFormatting>
  <conditionalFormatting sqref="AF50:AG50">
    <cfRule type="expression" dxfId="1556" priority="30">
      <formula>AF$49&gt;EOMONTH($D$46,0)</formula>
    </cfRule>
    <cfRule type="expression" dxfId="1555" priority="32" stopIfTrue="1">
      <formula>$B$8="Sat"</formula>
    </cfRule>
    <cfRule type="expression" dxfId="1554" priority="33" stopIfTrue="1">
      <formula>$B$8="Sun"</formula>
    </cfRule>
  </conditionalFormatting>
  <conditionalFormatting sqref="AF50:AH50">
    <cfRule type="expression" dxfId="1553" priority="31">
      <formula>AF$7&lt;$D$4</formula>
    </cfRule>
  </conditionalFormatting>
  <conditionalFormatting sqref="AH38">
    <cfRule type="expression" dxfId="1552" priority="181" stopIfTrue="1">
      <formula>$AF$8="Sun"</formula>
    </cfRule>
  </conditionalFormatting>
  <conditionalFormatting sqref="AI38">
    <cfRule type="cellIs" dxfId="1551" priority="139" stopIfTrue="1" operator="greaterThan">
      <formula>0</formula>
    </cfRule>
  </conditionalFormatting>
  <conditionalFormatting sqref="AI76">
    <cfRule type="cellIs" dxfId="1550" priority="118" stopIfTrue="1" operator="greaterThan">
      <formula>0</formula>
    </cfRule>
  </conditionalFormatting>
  <pageMargins left="0.25" right="0.25" top="0.75" bottom="0.75" header="0.3" footer="0.3"/>
  <pageSetup scale="85" fitToHeight="2" orientation="landscape" r:id="rId1"/>
  <headerFooter alignWithMargins="0"/>
  <rowBreaks count="1" manualBreakCount="1">
    <brk id="41" max="34" man="1"/>
  </rowBreaks>
  <extLst>
    <ext xmlns:x14="http://schemas.microsoft.com/office/spreadsheetml/2009/9/main" uri="{78C0D931-6437-407d-A8EE-F0AAD7539E65}">
      <x14:conditionalFormattings>
        <x14:conditionalFormatting xmlns:xm="http://schemas.microsoft.com/office/excel/2006/main">
          <x14:cfRule type="expression" priority="55" stopIfTrue="1" id="{52979B0B-5B57-4A6B-A25F-AFD338F395A4}">
            <xm:f>B$7='Yearly Info'!$C$5</xm:f>
            <x14:dxf>
              <fill>
                <patternFill>
                  <bgColor rgb="FFFFCC99"/>
                </patternFill>
              </fill>
            </x14:dxf>
          </x14:cfRule>
          <x14:cfRule type="expression" priority="54" stopIfTrue="1" id="{B40BF219-D872-4E62-AF27-A4862B3ECD58}">
            <xm:f>B$7='Yearly Info'!$C$4</xm:f>
            <x14:dxf>
              <fill>
                <patternFill>
                  <bgColor rgb="FFFFCC99"/>
                </patternFill>
              </fill>
            </x14:dxf>
          </x14:cfRule>
          <x14:cfRule type="expression" priority="53" stopIfTrue="1" id="{F4EF51AD-F296-4052-B2E1-93F1582DBBA1}">
            <xm:f>B$7='Yearly Info'!$C$3</xm:f>
            <x14:dxf>
              <fill>
                <patternFill>
                  <bgColor rgb="FFFFCC99"/>
                </patternFill>
              </fill>
            </x14:dxf>
          </x14:cfRule>
          <x14:cfRule type="expression" priority="52" stopIfTrue="1" id="{ACEC0EE3-DA69-4658-B0F1-4BCA2F919AEE}">
            <xm:f>B$7='Yearly Info'!$C$2</xm:f>
            <x14:dxf>
              <fill>
                <patternFill>
                  <bgColor rgb="FFFFCC99"/>
                </patternFill>
              </fill>
            </x14:dxf>
          </x14:cfRule>
          <x14:cfRule type="expression" priority="58" stopIfTrue="1" id="{9B0578AF-0B3E-473D-B2BA-68611207B2A4}">
            <xm:f>B$7='Yearly Info'!$C$8</xm:f>
            <x14:dxf>
              <fill>
                <patternFill>
                  <bgColor rgb="FFFFCC99"/>
                </patternFill>
              </fill>
            </x14:dxf>
          </x14:cfRule>
          <x14:cfRule type="expression" priority="61" id="{2A47C4A1-506B-4DEB-AC6C-3A2EBA6FE4BD}">
            <xm:f>B$7='Yearly Info'!$C$11</xm:f>
            <x14:dxf>
              <fill>
                <patternFill>
                  <bgColor rgb="FFFFCC99"/>
                </patternFill>
              </fill>
            </x14:dxf>
          </x14:cfRule>
          <x14:cfRule type="expression" priority="60" stopIfTrue="1" id="{021751BE-DAB1-47B9-99B8-F11CB86A0FC0}">
            <xm:f>B$7='Yearly Info'!$C$10</xm:f>
            <x14:dxf>
              <fill>
                <patternFill>
                  <bgColor rgb="FFFFCC99"/>
                </patternFill>
              </fill>
            </x14:dxf>
          </x14:cfRule>
          <x14:cfRule type="expression" priority="59" stopIfTrue="1" id="{EC89D67E-4572-4137-8990-6A6626F64423}">
            <xm:f>B$7='Yearly Info'!$C$9</xm:f>
            <x14:dxf>
              <fill>
                <patternFill>
                  <bgColor rgb="FFFFCC99"/>
                </patternFill>
              </fill>
            </x14:dxf>
          </x14:cfRule>
          <x14:cfRule type="expression" priority="57" stopIfTrue="1" id="{D7549FFA-4903-4448-8D77-858E2DB4FCE9}">
            <xm:f>B$7='Yearly Info'!$C$7</xm:f>
            <x14:dxf>
              <fill>
                <patternFill>
                  <bgColor rgb="FFFFCC99"/>
                </patternFill>
              </fill>
            </x14:dxf>
          </x14:cfRule>
          <x14:cfRule type="expression" priority="56" stopIfTrue="1" id="{BE219CAF-8622-47CE-9196-EE2204C068A8}">
            <xm:f>B$7='Yearly Info'!$C$6</xm:f>
            <x14:dxf>
              <fill>
                <patternFill>
                  <bgColor rgb="FFFFCC99"/>
                </patternFill>
              </fill>
            </x14:dxf>
          </x14:cfRule>
          <xm:sqref>B7:AH7</xm:sqref>
        </x14:conditionalFormatting>
        <x14:conditionalFormatting xmlns:xm="http://schemas.microsoft.com/office/excel/2006/main">
          <x14:cfRule type="expression" priority="45" stopIfTrue="1" id="{654760B0-FCFB-425C-A436-8B3715C192DD}">
            <xm:f>B$7='Yearly Info'!$C$5</xm:f>
            <x14:dxf>
              <fill>
                <patternFill>
                  <bgColor rgb="FFFFCC99"/>
                </patternFill>
              </fill>
            </x14:dxf>
          </x14:cfRule>
          <x14:cfRule type="expression" priority="46" stopIfTrue="1" id="{E9396499-5EAC-44BF-9779-69205964EAC6}">
            <xm:f>B$7='Yearly Info'!$C$6</xm:f>
            <x14:dxf>
              <fill>
                <patternFill>
                  <bgColor rgb="FFFFCC99"/>
                </patternFill>
              </fill>
            </x14:dxf>
          </x14:cfRule>
          <x14:cfRule type="expression" priority="47" stopIfTrue="1" id="{E120E221-43FC-4DCA-94A1-4FA658048569}">
            <xm:f>B$7='Yearly Info'!$C$7</xm:f>
            <x14:dxf>
              <fill>
                <patternFill>
                  <bgColor rgb="FFFFCC99"/>
                </patternFill>
              </fill>
            </x14:dxf>
          </x14:cfRule>
          <x14:cfRule type="expression" priority="48" stopIfTrue="1" id="{11970138-62CF-4253-A9BD-18B2668BD9C8}">
            <xm:f>B$7='Yearly Info'!$C$8</xm:f>
            <x14:dxf>
              <fill>
                <patternFill>
                  <bgColor rgb="FFFFCC99"/>
                </patternFill>
              </fill>
            </x14:dxf>
          </x14:cfRule>
          <x14:cfRule type="expression" priority="49" stopIfTrue="1" id="{78BDF88D-27D5-4DB8-AC44-F376F751F1F6}">
            <xm:f>B$7='Yearly Info'!$C$9</xm:f>
            <x14:dxf>
              <fill>
                <patternFill>
                  <bgColor rgb="FFFFCC99"/>
                </patternFill>
              </fill>
            </x14:dxf>
          </x14:cfRule>
          <x14:cfRule type="expression" priority="50" stopIfTrue="1" id="{A67B3D29-3B02-4F2D-B3D4-817783F50095}">
            <xm:f>B$7='Yearly Info'!$C$10</xm:f>
            <x14:dxf>
              <fill>
                <patternFill>
                  <bgColor rgb="FFFFCC99"/>
                </patternFill>
              </fill>
            </x14:dxf>
          </x14:cfRule>
          <x14:cfRule type="expression" priority="51" id="{4D28AE82-028D-48D8-891F-9431CAB65641}">
            <xm:f>B$7='Yearly Info'!$C$11</xm:f>
            <x14:dxf>
              <fill>
                <patternFill>
                  <bgColor rgb="FFFFCC99"/>
                </patternFill>
              </fill>
            </x14:dxf>
          </x14:cfRule>
          <x14:cfRule type="expression" priority="42" stopIfTrue="1" id="{FC54C446-49F2-4D75-AA6D-B37C7F84DD3B}">
            <xm:f>B$7='Yearly Info'!$C$2</xm:f>
            <x14:dxf>
              <fill>
                <patternFill>
                  <bgColor rgb="FFFFCC99"/>
                </patternFill>
              </fill>
            </x14:dxf>
          </x14:cfRule>
          <x14:cfRule type="expression" priority="43" stopIfTrue="1" id="{9D8A1667-5244-42AB-BE79-88A1F3B1719E}">
            <xm:f>B$7='Yearly Info'!$C$3</xm:f>
            <x14:dxf>
              <fill>
                <patternFill>
                  <bgColor rgb="FFFFCC99"/>
                </patternFill>
              </fill>
            </x14:dxf>
          </x14:cfRule>
          <x14:cfRule type="expression" priority="44" stopIfTrue="1" id="{5D0CF9A8-F9D1-4AE2-84EF-C85D8DD5C0FB}">
            <xm:f>B$7='Yearly Info'!$C$4</xm:f>
            <x14:dxf>
              <fill>
                <patternFill>
                  <bgColor rgb="FFFFCC99"/>
                </patternFill>
              </fill>
            </x14:dxf>
          </x14:cfRule>
          <xm:sqref>B49:AH49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F70D2-F060-4091-AC94-A057F010F087}">
  <sheetPr>
    <pageSetUpPr fitToPage="1"/>
  </sheetPr>
  <dimension ref="A1:AO93"/>
  <sheetViews>
    <sheetView showZeros="0" topLeftCell="A50" zoomScale="90" zoomScaleNormal="90" zoomScaleSheetLayoutView="75" workbookViewId="0">
      <selection activeCell="AJ74" sqref="AJ74"/>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18" width="4.140625" customWidth="1"/>
    <col min="19" max="19" width="5" customWidth="1"/>
    <col min="20"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85" t="s">
        <v>0</v>
      </c>
      <c r="C2" s="185"/>
      <c r="D2" s="185"/>
      <c r="E2" s="185"/>
      <c r="F2" s="185"/>
      <c r="G2" s="185"/>
      <c r="H2" s="185"/>
      <c r="I2" s="185"/>
      <c r="J2" s="185"/>
      <c r="K2" s="185"/>
      <c r="L2" s="185"/>
      <c r="M2" s="185"/>
      <c r="N2" s="185"/>
      <c r="O2" s="185"/>
      <c r="P2" s="8"/>
      <c r="Q2" s="4"/>
      <c r="R2" s="4"/>
      <c r="S2" s="4"/>
      <c r="T2" s="4"/>
      <c r="U2" s="4"/>
      <c r="V2" s="4"/>
      <c r="W2" s="4"/>
      <c r="X2" s="4"/>
      <c r="Y2" s="6"/>
      <c r="Z2" s="4"/>
      <c r="AA2" s="7"/>
      <c r="AB2" s="4"/>
      <c r="AC2" s="4"/>
      <c r="AD2" s="4"/>
      <c r="AE2" s="4"/>
    </row>
    <row r="3" spans="1:41" ht="16.149999999999999" customHeight="1" x14ac:dyDescent="0.3">
      <c r="A3" s="4"/>
      <c r="B3" s="186" t="s">
        <v>1</v>
      </c>
      <c r="C3" s="186"/>
      <c r="D3" s="187" t="str">
        <f>'Yearly Info'!A45</f>
        <v>Don Woods</v>
      </c>
      <c r="E3" s="187"/>
      <c r="F3" s="187"/>
      <c r="G3" s="187"/>
      <c r="H3" s="187"/>
      <c r="I3" s="187"/>
      <c r="J3" s="187"/>
      <c r="K3" s="187"/>
      <c r="L3" s="187"/>
      <c r="M3" s="187"/>
      <c r="N3" s="187"/>
      <c r="O3" s="187"/>
      <c r="P3" s="9"/>
      <c r="Q3" s="10"/>
      <c r="R3" s="10"/>
      <c r="S3" s="9"/>
      <c r="T3" s="9"/>
      <c r="U3" s="9"/>
      <c r="V3" s="9"/>
      <c r="W3" s="9"/>
      <c r="X3" s="9"/>
      <c r="Y3" s="11"/>
      <c r="Z3" s="4"/>
      <c r="AA3" s="7"/>
      <c r="AB3" s="4"/>
      <c r="AC3" s="4"/>
      <c r="AD3" s="4"/>
      <c r="AE3" s="4"/>
    </row>
    <row r="4" spans="1:41" ht="16.149999999999999" customHeight="1" x14ac:dyDescent="0.3">
      <c r="A4" s="4"/>
      <c r="B4" s="186" t="s">
        <v>2</v>
      </c>
      <c r="C4" s="186"/>
      <c r="D4" s="188">
        <f>'Yearly Info'!D1</f>
        <v>46023</v>
      </c>
      <c r="E4" s="188"/>
      <c r="F4" s="188"/>
      <c r="G4" s="188"/>
      <c r="H4" s="188"/>
      <c r="I4" s="188"/>
      <c r="J4" s="186" t="s">
        <v>3</v>
      </c>
      <c r="K4" s="186"/>
      <c r="L4" s="197">
        <f>'Yearly Info'!B1</f>
        <v>2026</v>
      </c>
      <c r="M4" s="190"/>
      <c r="N4" s="190"/>
      <c r="O4" s="190"/>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81" t="s">
        <v>4</v>
      </c>
      <c r="B6" s="184" t="s">
        <v>5</v>
      </c>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4"/>
      <c r="AG6" s="29"/>
      <c r="AH6" s="29"/>
      <c r="AI6" s="19" t="s">
        <v>6</v>
      </c>
      <c r="AJ6" s="52"/>
    </row>
    <row r="7" spans="1:41" ht="18.75" customHeight="1" x14ac:dyDescent="0.3">
      <c r="A7" s="182"/>
      <c r="B7" s="47">
        <f>IF(WEEKDAY(D$4,2)&gt;5,D$4+8 - WEEKDAY(D$4,2),D$4-(WEEKDAY(D$4,2)-1))</f>
        <v>46020</v>
      </c>
      <c r="C7" s="47">
        <f>B7+1</f>
        <v>46021</v>
      </c>
      <c r="D7" s="47">
        <f t="shared" ref="D7:AH7" si="0">C7+1</f>
        <v>46022</v>
      </c>
      <c r="E7" s="47">
        <f t="shared" si="0"/>
        <v>46023</v>
      </c>
      <c r="F7" s="47">
        <f t="shared" si="0"/>
        <v>46024</v>
      </c>
      <c r="G7" s="47">
        <f t="shared" si="0"/>
        <v>46025</v>
      </c>
      <c r="H7" s="47">
        <f t="shared" si="0"/>
        <v>46026</v>
      </c>
      <c r="I7" s="47">
        <f t="shared" si="0"/>
        <v>46027</v>
      </c>
      <c r="J7" s="47">
        <f t="shared" si="0"/>
        <v>46028</v>
      </c>
      <c r="K7" s="47">
        <f t="shared" si="0"/>
        <v>46029</v>
      </c>
      <c r="L7" s="47">
        <f t="shared" si="0"/>
        <v>46030</v>
      </c>
      <c r="M7" s="47">
        <f t="shared" si="0"/>
        <v>46031</v>
      </c>
      <c r="N7" s="47">
        <f t="shared" si="0"/>
        <v>46032</v>
      </c>
      <c r="O7" s="47">
        <f t="shared" si="0"/>
        <v>46033</v>
      </c>
      <c r="P7" s="47">
        <f t="shared" si="0"/>
        <v>46034</v>
      </c>
      <c r="Q7" s="47">
        <f t="shared" si="0"/>
        <v>46035</v>
      </c>
      <c r="R7" s="47">
        <f t="shared" si="0"/>
        <v>46036</v>
      </c>
      <c r="S7" s="47">
        <f t="shared" si="0"/>
        <v>46037</v>
      </c>
      <c r="T7" s="47">
        <f t="shared" si="0"/>
        <v>46038</v>
      </c>
      <c r="U7" s="47">
        <f t="shared" si="0"/>
        <v>46039</v>
      </c>
      <c r="V7" s="47">
        <f t="shared" si="0"/>
        <v>46040</v>
      </c>
      <c r="W7" s="47">
        <f t="shared" si="0"/>
        <v>46041</v>
      </c>
      <c r="X7" s="47">
        <f t="shared" si="0"/>
        <v>46042</v>
      </c>
      <c r="Y7" s="47">
        <f t="shared" si="0"/>
        <v>46043</v>
      </c>
      <c r="Z7" s="47">
        <f t="shared" si="0"/>
        <v>46044</v>
      </c>
      <c r="AA7" s="47">
        <f t="shared" si="0"/>
        <v>46045</v>
      </c>
      <c r="AB7" s="47">
        <f t="shared" si="0"/>
        <v>46046</v>
      </c>
      <c r="AC7" s="47">
        <f t="shared" si="0"/>
        <v>46047</v>
      </c>
      <c r="AD7" s="47">
        <f t="shared" si="0"/>
        <v>46048</v>
      </c>
      <c r="AE7" s="47">
        <f t="shared" si="0"/>
        <v>46049</v>
      </c>
      <c r="AF7" s="47">
        <f t="shared" si="0"/>
        <v>46050</v>
      </c>
      <c r="AG7" s="48">
        <f t="shared" si="0"/>
        <v>46051</v>
      </c>
      <c r="AH7" s="49">
        <f t="shared" si="0"/>
        <v>46052</v>
      </c>
      <c r="AI7" s="18" t="s">
        <v>7</v>
      </c>
    </row>
    <row r="8" spans="1:41" ht="15.75" customHeight="1" thickBot="1" x14ac:dyDescent="0.3">
      <c r="A8" s="183"/>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 Support for MDEQ</v>
      </c>
      <c r="B11" s="65"/>
      <c r="C11" s="65"/>
      <c r="D11" s="65"/>
      <c r="E11" s="65"/>
      <c r="F11" s="65"/>
      <c r="G11" s="66"/>
      <c r="H11" s="67"/>
      <c r="I11" s="65"/>
      <c r="J11" s="65"/>
      <c r="K11" s="65"/>
      <c r="L11" s="65"/>
      <c r="M11" s="65"/>
      <c r="N11" s="66"/>
      <c r="O11" s="67"/>
      <c r="P11" s="65"/>
      <c r="Q11" s="65"/>
      <c r="R11" s="65"/>
      <c r="S11" s="65"/>
      <c r="T11" s="65"/>
      <c r="U11" s="66"/>
      <c r="V11" s="67"/>
      <c r="W11" s="65"/>
      <c r="X11" s="65"/>
      <c r="Y11" s="65"/>
      <c r="Z11" s="65"/>
      <c r="AA11" s="65"/>
      <c r="AB11" s="67"/>
      <c r="AC11" s="67"/>
      <c r="AD11" s="65"/>
      <c r="AE11" s="65"/>
      <c r="AF11" s="65"/>
      <c r="AG11" s="65">
        <v>4</v>
      </c>
      <c r="AH11" s="65"/>
      <c r="AI11" s="68">
        <f t="shared" ref="AI11:AI41" si="1">SUM(B11:AH11)</f>
        <v>4</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 Idea Portal</v>
      </c>
      <c r="B13" s="65"/>
      <c r="C13" s="65"/>
      <c r="D13" s="65"/>
      <c r="E13" s="65"/>
      <c r="F13" s="65"/>
      <c r="G13" s="66"/>
      <c r="H13" s="67"/>
      <c r="I13" s="65"/>
      <c r="J13" s="65"/>
      <c r="K13" s="65"/>
      <c r="L13" s="65"/>
      <c r="M13" s="65"/>
      <c r="N13" s="66"/>
      <c r="O13" s="67"/>
      <c r="P13" s="65"/>
      <c r="Q13" s="65"/>
      <c r="R13" s="65"/>
      <c r="S13" s="65">
        <v>4</v>
      </c>
      <c r="T13" s="65"/>
      <c r="U13" s="66"/>
      <c r="V13" s="67"/>
      <c r="W13" s="65"/>
      <c r="X13" s="65"/>
      <c r="Y13" s="65"/>
      <c r="Z13" s="65"/>
      <c r="AA13" s="65"/>
      <c r="AB13" s="67"/>
      <c r="AC13" s="67"/>
      <c r="AD13" s="65"/>
      <c r="AE13" s="65"/>
      <c r="AF13" s="65"/>
      <c r="AG13" s="65"/>
      <c r="AH13" s="65"/>
      <c r="AI13" s="68">
        <f t="shared" si="1"/>
        <v>4</v>
      </c>
    </row>
    <row r="14" spans="1:41" x14ac:dyDescent="0.25">
      <c r="A14" s="90" t="str">
        <f>'Yearly Info'!A17</f>
        <v xml:space="preserve">     MSWIS</v>
      </c>
      <c r="B14" s="65"/>
      <c r="C14" s="65"/>
      <c r="D14" s="65"/>
      <c r="E14" s="65"/>
      <c r="F14" s="65"/>
      <c r="G14" s="66"/>
      <c r="H14" s="67"/>
      <c r="I14" s="65">
        <v>5</v>
      </c>
      <c r="J14" s="65">
        <v>6</v>
      </c>
      <c r="K14" s="65">
        <v>8</v>
      </c>
      <c r="L14" s="65">
        <v>8</v>
      </c>
      <c r="M14" s="65">
        <v>2</v>
      </c>
      <c r="N14" s="66"/>
      <c r="O14" s="67"/>
      <c r="P14" s="65">
        <v>3</v>
      </c>
      <c r="Q14" s="65">
        <v>3</v>
      </c>
      <c r="R14" s="65">
        <v>2</v>
      </c>
      <c r="S14" s="118">
        <v>4</v>
      </c>
      <c r="T14" s="65"/>
      <c r="U14" s="66"/>
      <c r="V14" s="67"/>
      <c r="W14" s="65"/>
      <c r="X14" s="65">
        <v>4</v>
      </c>
      <c r="Y14" s="65">
        <v>3</v>
      </c>
      <c r="Z14" s="65"/>
      <c r="AA14" s="65"/>
      <c r="AB14" s="67"/>
      <c r="AC14" s="67"/>
      <c r="AD14" s="65">
        <v>8</v>
      </c>
      <c r="AE14" s="65">
        <v>2</v>
      </c>
      <c r="AF14" s="65">
        <v>4</v>
      </c>
      <c r="AG14" s="65">
        <v>4</v>
      </c>
      <c r="AH14" s="65"/>
      <c r="AI14" s="68">
        <f t="shared" si="1"/>
        <v>66</v>
      </c>
    </row>
    <row r="15" spans="1:41" x14ac:dyDescent="0.25">
      <c r="A15" s="90" t="str">
        <f>'Yearly Info'!A18</f>
        <v xml:space="preserve">     GeoSpatial</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 Dashboard</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MDWFP NRIS</v>
      </c>
      <c r="B17" s="65"/>
      <c r="C17" s="65"/>
      <c r="D17" s="65"/>
      <c r="E17" s="65"/>
      <c r="F17" s="65">
        <v>6</v>
      </c>
      <c r="G17" s="66"/>
      <c r="H17" s="67"/>
      <c r="I17" s="65">
        <v>5</v>
      </c>
      <c r="J17" s="65">
        <v>2</v>
      </c>
      <c r="K17" s="65">
        <v>2</v>
      </c>
      <c r="L17" s="65"/>
      <c r="M17" s="65">
        <v>8</v>
      </c>
      <c r="N17" s="66"/>
      <c r="O17" s="67"/>
      <c r="P17" s="65"/>
      <c r="Q17" s="97"/>
      <c r="R17" s="65"/>
      <c r="S17" s="65"/>
      <c r="T17" s="65">
        <v>2</v>
      </c>
      <c r="U17" s="66"/>
      <c r="V17" s="67"/>
      <c r="W17" s="65"/>
      <c r="X17" s="65"/>
      <c r="Y17" s="65"/>
      <c r="Z17" s="65"/>
      <c r="AA17" s="65"/>
      <c r="AB17" s="67"/>
      <c r="AC17" s="67"/>
      <c r="AD17" s="65"/>
      <c r="AE17" s="65">
        <v>2</v>
      </c>
      <c r="AF17" s="65"/>
      <c r="AG17" s="65"/>
      <c r="AH17" s="65"/>
      <c r="AI17" s="68">
        <f t="shared" si="1"/>
        <v>27</v>
      </c>
    </row>
    <row r="18" spans="1:35" x14ac:dyDescent="0.25">
      <c r="A18" s="90" t="str">
        <f>'Yearly Info'!A21</f>
        <v xml:space="preserve">     MSWIS MRVA 4 CLOSED</v>
      </c>
      <c r="B18" s="65"/>
      <c r="C18" s="65"/>
      <c r="D18" s="65"/>
      <c r="E18" s="65"/>
      <c r="F18" s="65"/>
      <c r="G18" s="66"/>
      <c r="H18" s="67"/>
      <c r="I18" s="65"/>
      <c r="J18" s="65">
        <v>2</v>
      </c>
      <c r="K18" s="65"/>
      <c r="L18" s="65"/>
      <c r="M18" s="65">
        <v>2</v>
      </c>
      <c r="N18" s="66"/>
      <c r="O18" s="67"/>
      <c r="P18" s="65">
        <v>5</v>
      </c>
      <c r="Q18" s="65">
        <v>5</v>
      </c>
      <c r="R18" s="65">
        <v>6</v>
      </c>
      <c r="S18" s="65"/>
      <c r="T18" s="65">
        <v>6</v>
      </c>
      <c r="U18" s="66"/>
      <c r="V18" s="67"/>
      <c r="W18" s="65"/>
      <c r="X18" s="65">
        <v>4</v>
      </c>
      <c r="Y18" s="65">
        <v>9</v>
      </c>
      <c r="Z18" s="65">
        <v>10</v>
      </c>
      <c r="AA18" s="65">
        <v>5</v>
      </c>
      <c r="AB18" s="67"/>
      <c r="AC18" s="67"/>
      <c r="AD18" s="65"/>
      <c r="AE18" s="65">
        <v>4</v>
      </c>
      <c r="AF18" s="65">
        <v>4</v>
      </c>
      <c r="AG18" s="65"/>
      <c r="AH18" s="65">
        <v>4.5</v>
      </c>
      <c r="AI18" s="68">
        <f t="shared" si="1"/>
        <v>66.5</v>
      </c>
    </row>
    <row r="19" spans="1:35" x14ac:dyDescent="0.25">
      <c r="A19" s="90" t="str">
        <f>'Yearly Info'!A22</f>
        <v xml:space="preserve">     Tackett</v>
      </c>
      <c r="B19" s="65"/>
      <c r="C19" s="65"/>
      <c r="D19" s="65"/>
      <c r="E19" s="65"/>
      <c r="F19" s="65"/>
      <c r="G19" s="66"/>
      <c r="H19" s="67"/>
      <c r="I19" s="65"/>
      <c r="J19" s="65"/>
      <c r="K19" s="65"/>
      <c r="L19" s="65"/>
      <c r="M19" s="65"/>
      <c r="N19" s="66"/>
      <c r="O19" s="67"/>
      <c r="P19" s="65"/>
      <c r="Q19" s="65"/>
      <c r="R19" s="65"/>
      <c r="S19" s="65"/>
      <c r="T19" s="65"/>
      <c r="U19" s="66"/>
      <c r="V19" s="67"/>
      <c r="W19" s="65"/>
      <c r="X19" s="65"/>
      <c r="Y19" s="65"/>
      <c r="Z19" s="65"/>
      <c r="AA19" s="65"/>
      <c r="AB19" s="67"/>
      <c r="AC19" s="67"/>
      <c r="AD19" s="65"/>
      <c r="AE19" s="65"/>
      <c r="AF19" s="65"/>
      <c r="AG19" s="65"/>
      <c r="AH19" s="65"/>
      <c r="AI19" s="68">
        <f t="shared" si="1"/>
        <v>0</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0</v>
      </c>
      <c r="E42" s="69">
        <f t="shared" si="2"/>
        <v>0</v>
      </c>
      <c r="F42" s="69">
        <f t="shared" si="2"/>
        <v>6</v>
      </c>
      <c r="G42" s="69">
        <f t="shared" si="2"/>
        <v>0</v>
      </c>
      <c r="H42" s="69">
        <f t="shared" si="2"/>
        <v>0</v>
      </c>
      <c r="I42" s="69">
        <f t="shared" si="2"/>
        <v>10</v>
      </c>
      <c r="J42" s="69">
        <f t="shared" si="2"/>
        <v>10</v>
      </c>
      <c r="K42" s="69">
        <f t="shared" si="2"/>
        <v>10</v>
      </c>
      <c r="L42" s="69">
        <f t="shared" si="2"/>
        <v>8</v>
      </c>
      <c r="M42" s="69">
        <f t="shared" si="2"/>
        <v>12</v>
      </c>
      <c r="N42" s="69">
        <f t="shared" si="2"/>
        <v>0</v>
      </c>
      <c r="O42" s="69">
        <f t="shared" si="2"/>
        <v>0</v>
      </c>
      <c r="P42" s="69">
        <f t="shared" si="2"/>
        <v>8</v>
      </c>
      <c r="Q42" s="69">
        <f t="shared" si="2"/>
        <v>8</v>
      </c>
      <c r="R42" s="69">
        <f t="shared" si="2"/>
        <v>8</v>
      </c>
      <c r="S42" s="69">
        <f t="shared" si="2"/>
        <v>8</v>
      </c>
      <c r="T42" s="69">
        <f t="shared" si="2"/>
        <v>8</v>
      </c>
      <c r="U42" s="69">
        <f t="shared" si="2"/>
        <v>0</v>
      </c>
      <c r="V42" s="69">
        <f t="shared" si="2"/>
        <v>0</v>
      </c>
      <c r="W42" s="69">
        <f t="shared" si="2"/>
        <v>0</v>
      </c>
      <c r="X42" s="69">
        <f t="shared" si="2"/>
        <v>8</v>
      </c>
      <c r="Y42" s="69">
        <f t="shared" si="2"/>
        <v>12</v>
      </c>
      <c r="Z42" s="69">
        <f t="shared" si="2"/>
        <v>10</v>
      </c>
      <c r="AA42" s="69">
        <f t="shared" si="2"/>
        <v>5</v>
      </c>
      <c r="AB42" s="69">
        <f t="shared" si="2"/>
        <v>0</v>
      </c>
      <c r="AC42" s="69">
        <f t="shared" si="2"/>
        <v>0</v>
      </c>
      <c r="AD42" s="69">
        <f t="shared" si="2"/>
        <v>8</v>
      </c>
      <c r="AE42" s="69">
        <f t="shared" si="2"/>
        <v>8</v>
      </c>
      <c r="AF42" s="69">
        <f>SUM(AF9:AF41)</f>
        <v>8</v>
      </c>
      <c r="AG42" s="69">
        <f t="shared" si="2"/>
        <v>8</v>
      </c>
      <c r="AH42" s="69">
        <f t="shared" si="2"/>
        <v>4.5</v>
      </c>
      <c r="AI42" s="71">
        <f>SUM(AI11:AI41)</f>
        <v>167.5</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8</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8</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16</v>
      </c>
    </row>
    <row r="44" spans="1:36" x14ac:dyDescent="0.25">
      <c r="A44" s="73"/>
      <c r="B44" s="191" t="s">
        <v>10</v>
      </c>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3"/>
      <c r="AI44" s="74">
        <f>IF(SUM(B48:AH48)-AI42-AI43&gt;0,SUM(B48:AH48)-AI42-AI43,0)</f>
        <v>0</v>
      </c>
    </row>
    <row r="45" spans="1:36" x14ac:dyDescent="0.25">
      <c r="A45" s="73"/>
      <c r="B45" s="191" t="s">
        <v>11</v>
      </c>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3"/>
      <c r="AI45" s="75">
        <f>IF(SUM(B48:AH48)-AI42-AI43&lt;0,(SUM(B48:AH48)-AI42-AI43)*-1,0)</f>
        <v>7.5</v>
      </c>
    </row>
    <row r="46" spans="1:36" x14ac:dyDescent="0.25">
      <c r="A46" s="92" t="s">
        <v>12</v>
      </c>
      <c r="B46" s="76">
        <f t="shared" ref="B46:AH46" si="3">SUM(B45,B43,B42)</f>
        <v>0</v>
      </c>
      <c r="C46" s="76">
        <f t="shared" si="3"/>
        <v>0</v>
      </c>
      <c r="D46" s="76">
        <f t="shared" si="3"/>
        <v>0</v>
      </c>
      <c r="E46" s="76">
        <f t="shared" si="3"/>
        <v>8</v>
      </c>
      <c r="F46" s="76">
        <f t="shared" si="3"/>
        <v>6</v>
      </c>
      <c r="G46" s="76">
        <f t="shared" si="3"/>
        <v>0</v>
      </c>
      <c r="H46" s="76">
        <f t="shared" si="3"/>
        <v>0</v>
      </c>
      <c r="I46" s="76">
        <f t="shared" si="3"/>
        <v>10</v>
      </c>
      <c r="J46" s="76">
        <f t="shared" si="3"/>
        <v>10</v>
      </c>
      <c r="K46" s="76">
        <f t="shared" si="3"/>
        <v>10</v>
      </c>
      <c r="L46" s="76">
        <f t="shared" si="3"/>
        <v>8</v>
      </c>
      <c r="M46" s="76">
        <f t="shared" si="3"/>
        <v>12</v>
      </c>
      <c r="N46" s="76">
        <f t="shared" si="3"/>
        <v>0</v>
      </c>
      <c r="O46" s="76">
        <f t="shared" si="3"/>
        <v>0</v>
      </c>
      <c r="P46" s="76">
        <f t="shared" si="3"/>
        <v>8</v>
      </c>
      <c r="Q46" s="76">
        <f t="shared" si="3"/>
        <v>8</v>
      </c>
      <c r="R46" s="76">
        <f t="shared" si="3"/>
        <v>8</v>
      </c>
      <c r="S46" s="76">
        <f t="shared" si="3"/>
        <v>8</v>
      </c>
      <c r="T46" s="76">
        <f t="shared" si="3"/>
        <v>8</v>
      </c>
      <c r="U46" s="76">
        <f t="shared" si="3"/>
        <v>0</v>
      </c>
      <c r="V46" s="76">
        <f t="shared" si="3"/>
        <v>0</v>
      </c>
      <c r="W46" s="76">
        <f t="shared" si="3"/>
        <v>8</v>
      </c>
      <c r="X46" s="76">
        <f t="shared" si="3"/>
        <v>8</v>
      </c>
      <c r="Y46" s="76">
        <f t="shared" si="3"/>
        <v>12</v>
      </c>
      <c r="Z46" s="76">
        <f t="shared" si="3"/>
        <v>10</v>
      </c>
      <c r="AA46" s="76">
        <f t="shared" si="3"/>
        <v>5</v>
      </c>
      <c r="AB46" s="76">
        <f t="shared" si="3"/>
        <v>0</v>
      </c>
      <c r="AC46" s="76">
        <f t="shared" si="3"/>
        <v>0</v>
      </c>
      <c r="AD46" s="76">
        <f t="shared" si="3"/>
        <v>8</v>
      </c>
      <c r="AE46" s="76">
        <f t="shared" si="3"/>
        <v>8</v>
      </c>
      <c r="AF46" s="76">
        <f t="shared" si="3"/>
        <v>8</v>
      </c>
      <c r="AG46" s="76">
        <f t="shared" si="3"/>
        <v>8</v>
      </c>
      <c r="AH46" s="76">
        <f t="shared" si="3"/>
        <v>4.5</v>
      </c>
      <c r="AI46" s="77">
        <f>SUM(B46:AH46)</f>
        <v>183.5</v>
      </c>
      <c r="AJ46" s="20"/>
    </row>
    <row r="47" spans="1:36" ht="15.75" customHeight="1" thickBot="1" x14ac:dyDescent="0.3">
      <c r="A47" s="93" t="s">
        <v>13</v>
      </c>
      <c r="B47" s="78" t="str">
        <f>IF(B8="Sun",SUM(B46),"")</f>
        <v/>
      </c>
      <c r="C47" s="78" t="str">
        <f>IF(C8="Sun",SUM(B46,C46),"")</f>
        <v/>
      </c>
      <c r="D47" s="78" t="str">
        <f>IF(D8="Sun",SUM(B46,C46,D46),"")</f>
        <v/>
      </c>
      <c r="E47" s="78" t="str">
        <f>IF(E8="Sun",SUM(B46,C46,D46,E46),"")</f>
        <v/>
      </c>
      <c r="F47" s="194">
        <f>SUM(B46:H46)</f>
        <v>14</v>
      </c>
      <c r="G47" s="195"/>
      <c r="H47" s="196"/>
      <c r="I47" s="78" t="str">
        <f>IF(I8="Sun",SUM(C46,D46,E46,F46,G46,H46,I46),"")</f>
        <v/>
      </c>
      <c r="J47" s="78" t="str">
        <f>IF(J8="Sun",SUM(D46,E46,F46,G46,H46,I46,J46),"")</f>
        <v/>
      </c>
      <c r="K47" s="78" t="str">
        <f>IF(K8="Sun",SUM(E46,F46,G46,H46,I46,J46,K46),"")</f>
        <v/>
      </c>
      <c r="L47" s="78" t="str">
        <f>IF(L8="Sun",SUM(F46,G46,H46,I46,J46,K46,L46),"")</f>
        <v/>
      </c>
      <c r="M47" s="194">
        <f>SUM(I46:O46)</f>
        <v>50</v>
      </c>
      <c r="N47" s="195"/>
      <c r="O47" s="196"/>
      <c r="P47" s="78" t="str">
        <f>IF(P8="Sun",SUM(J46,K46,L46,M46,N46,O46,P46),"")</f>
        <v/>
      </c>
      <c r="Q47" s="78" t="str">
        <f>IF(Q8="Sun",SUM(K46,L46,M46,N46,O46,P46,Q46),"")</f>
        <v/>
      </c>
      <c r="R47" s="78" t="str">
        <f>IF(R8="Sun",SUM(L46,M46,N46,O46,P46,Q46,R46),"")</f>
        <v/>
      </c>
      <c r="S47" s="78" t="str">
        <f>IF(S8="Sun",SUM(M46,N46,O46,P46,Q46,R46,S46),"")</f>
        <v/>
      </c>
      <c r="T47" s="194">
        <f>SUM(P46:V46)</f>
        <v>40</v>
      </c>
      <c r="U47" s="195"/>
      <c r="V47" s="196"/>
      <c r="W47" s="78" t="str">
        <f>IF(W8="Sun",SUM(Q46,R46,S46,T46,U46,V46,W46),"")</f>
        <v/>
      </c>
      <c r="X47" s="78" t="str">
        <f>IF(X8="Sun",SUM(R46,S46,T46,U46,V46,W46,X46),"")</f>
        <v/>
      </c>
      <c r="Y47" s="78" t="str">
        <f>IF(Y8="Sun",SUM(S46,T46,U46,V46,W46,X46,Y46),"")</f>
        <v/>
      </c>
      <c r="Z47" s="78" t="str">
        <f>IF(Z8="Sun",SUM(T46,U46,V46,W46,X46,Y46,Z46),"")</f>
        <v/>
      </c>
      <c r="AA47" s="194">
        <f>SUM(W46:AC46)</f>
        <v>43</v>
      </c>
      <c r="AB47" s="195"/>
      <c r="AC47" s="196"/>
      <c r="AD47" s="78" t="str">
        <f>IF(AD8="Sun",SUM(X46,Y46,Z46,AA46,AB46,AC46,AD46),"")</f>
        <v/>
      </c>
      <c r="AE47" s="78" t="str">
        <f>IF(AE8="Sun",SUM(Y46,Z46,AA46,AB46,AC46,AD46,AE46),"")</f>
        <v/>
      </c>
      <c r="AF47" s="78" t="str">
        <f>IF(AF8="Sun",SUM(Z46,AA46,AB46,AC46,AD46,AE46,AF46),"")</f>
        <v/>
      </c>
      <c r="AG47" s="78" t="str">
        <f>IF(AG8="Sun",SUM(AA46,AB46,AC46,AD46,AE46,AF46,AG46),"")</f>
        <v/>
      </c>
      <c r="AH47" s="79">
        <f>SUM(AD46:AH46)</f>
        <v>36.5</v>
      </c>
      <c r="AI47" s="80">
        <f>SUM(B47:AH47)</f>
        <v>183.5</v>
      </c>
    </row>
    <row r="48" spans="1:36" ht="0.75" customHeight="1" x14ac:dyDescent="0.25">
      <c r="B48">
        <f>IF(B7&gt;=$D$4,IF(B7&lt;=EOMONTH($D$4,0), IF(B8="S",0,IF(B8="S",0,8)),0),0)</f>
        <v>0</v>
      </c>
      <c r="C48">
        <f t="shared" ref="C48:AH48" si="4">IF(C7&gt;=$D$4,IF(C7&lt;=EOMONTH($D$4,0), IF(C8="S",0,IF(C8="S",0,8)),0),0)</f>
        <v>0</v>
      </c>
      <c r="D48">
        <f t="shared" si="4"/>
        <v>0</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8</v>
      </c>
      <c r="AF48">
        <f t="shared" si="4"/>
        <v>8</v>
      </c>
      <c r="AG48">
        <f t="shared" si="4"/>
        <v>8</v>
      </c>
      <c r="AH48">
        <f t="shared" si="4"/>
        <v>8</v>
      </c>
      <c r="AI48">
        <f>SUM(B48:AH48)</f>
        <v>176</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85" t="s">
        <v>0</v>
      </c>
      <c r="C53" s="185"/>
      <c r="D53" s="185"/>
      <c r="E53" s="185"/>
      <c r="F53" s="185"/>
      <c r="G53" s="185"/>
      <c r="H53" s="185"/>
      <c r="I53" s="185"/>
      <c r="J53" s="185"/>
      <c r="K53" s="185"/>
      <c r="L53" s="185"/>
      <c r="M53" s="185"/>
      <c r="N53" s="185"/>
      <c r="O53" s="185"/>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86" t="s">
        <v>1</v>
      </c>
      <c r="C54" s="186"/>
      <c r="D54" s="187" t="str">
        <f>D3</f>
        <v>Don Woods</v>
      </c>
      <c r="E54" s="187"/>
      <c r="F54" s="187"/>
      <c r="G54" s="187"/>
      <c r="H54" s="187"/>
      <c r="I54" s="187"/>
      <c r="J54" s="187"/>
      <c r="K54" s="187"/>
      <c r="L54" s="187"/>
      <c r="M54" s="187"/>
      <c r="N54" s="187"/>
      <c r="O54" s="187"/>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86" t="s">
        <v>2</v>
      </c>
      <c r="C55" s="186"/>
      <c r="D55" s="188">
        <f>D4</f>
        <v>46023</v>
      </c>
      <c r="E55" s="188"/>
      <c r="F55" s="188"/>
      <c r="G55" s="188"/>
      <c r="H55" s="188"/>
      <c r="I55" s="188"/>
      <c r="J55" s="186" t="s">
        <v>3</v>
      </c>
      <c r="K55" s="186"/>
      <c r="L55" s="189">
        <f>L4</f>
        <v>2026</v>
      </c>
      <c r="M55" s="190"/>
      <c r="N55" s="190"/>
      <c r="O55" s="190"/>
      <c r="P55" s="9"/>
      <c r="Q55" s="9"/>
      <c r="R55" s="179"/>
      <c r="S55" s="179"/>
      <c r="T55" s="179"/>
      <c r="U55" s="179"/>
      <c r="V55" s="33"/>
      <c r="W55" s="180"/>
      <c r="X55" s="180"/>
      <c r="Y55" s="180"/>
      <c r="Z55" s="180"/>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81" t="s">
        <v>4</v>
      </c>
      <c r="B57" s="184" t="s">
        <v>5</v>
      </c>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c r="AA57" s="184"/>
      <c r="AB57" s="184"/>
      <c r="AC57" s="184"/>
      <c r="AD57" s="184"/>
      <c r="AE57" s="184"/>
      <c r="AF57" s="184"/>
      <c r="AG57" s="29"/>
      <c r="AH57" s="29"/>
      <c r="AI57" s="19" t="s">
        <v>6</v>
      </c>
    </row>
    <row r="58" spans="1:35" ht="15.75" x14ac:dyDescent="0.3">
      <c r="A58" s="182"/>
      <c r="B58" s="47">
        <f>IF(WEEKDAY(D$4,2)&gt;5,D$4+8 - WEEKDAY(D$4,2),D$4-(WEEKDAY(D$4,2)-1))</f>
        <v>46020</v>
      </c>
      <c r="C58" s="47">
        <f>B58+1</f>
        <v>46021</v>
      </c>
      <c r="D58" s="47">
        <f t="shared" ref="D58:AH58" si="5">C58+1</f>
        <v>46022</v>
      </c>
      <c r="E58" s="47">
        <f t="shared" si="5"/>
        <v>46023</v>
      </c>
      <c r="F58" s="47">
        <f t="shared" si="5"/>
        <v>46024</v>
      </c>
      <c r="G58" s="47">
        <f t="shared" si="5"/>
        <v>46025</v>
      </c>
      <c r="H58" s="47">
        <f t="shared" si="5"/>
        <v>46026</v>
      </c>
      <c r="I58" s="47">
        <f t="shared" si="5"/>
        <v>46027</v>
      </c>
      <c r="J58" s="47">
        <f t="shared" si="5"/>
        <v>46028</v>
      </c>
      <c r="K58" s="47">
        <f t="shared" si="5"/>
        <v>46029</v>
      </c>
      <c r="L58" s="47">
        <f t="shared" si="5"/>
        <v>46030</v>
      </c>
      <c r="M58" s="47">
        <f t="shared" si="5"/>
        <v>46031</v>
      </c>
      <c r="N58" s="47">
        <f t="shared" si="5"/>
        <v>46032</v>
      </c>
      <c r="O58" s="47">
        <f t="shared" si="5"/>
        <v>46033</v>
      </c>
      <c r="P58" s="47">
        <f t="shared" si="5"/>
        <v>46034</v>
      </c>
      <c r="Q58" s="47">
        <f t="shared" si="5"/>
        <v>46035</v>
      </c>
      <c r="R58" s="47">
        <f t="shared" si="5"/>
        <v>46036</v>
      </c>
      <c r="S58" s="47">
        <f t="shared" si="5"/>
        <v>46037</v>
      </c>
      <c r="T58" s="47">
        <f t="shared" si="5"/>
        <v>46038</v>
      </c>
      <c r="U58" s="47">
        <f t="shared" si="5"/>
        <v>46039</v>
      </c>
      <c r="V58" s="47">
        <f t="shared" si="5"/>
        <v>46040</v>
      </c>
      <c r="W58" s="47">
        <f t="shared" si="5"/>
        <v>46041</v>
      </c>
      <c r="X58" s="47">
        <f t="shared" si="5"/>
        <v>46042</v>
      </c>
      <c r="Y58" s="47">
        <f t="shared" si="5"/>
        <v>46043</v>
      </c>
      <c r="Z58" s="47">
        <f t="shared" si="5"/>
        <v>46044</v>
      </c>
      <c r="AA58" s="47">
        <f t="shared" si="5"/>
        <v>46045</v>
      </c>
      <c r="AB58" s="47">
        <f t="shared" si="5"/>
        <v>46046</v>
      </c>
      <c r="AC58" s="47">
        <f t="shared" si="5"/>
        <v>46047</v>
      </c>
      <c r="AD58" s="47">
        <f t="shared" si="5"/>
        <v>46048</v>
      </c>
      <c r="AE58" s="47">
        <f t="shared" si="5"/>
        <v>46049</v>
      </c>
      <c r="AF58" s="47">
        <f t="shared" si="5"/>
        <v>46050</v>
      </c>
      <c r="AG58" s="48">
        <f t="shared" si="5"/>
        <v>46051</v>
      </c>
      <c r="AH58" s="49">
        <f t="shared" si="5"/>
        <v>46052</v>
      </c>
      <c r="AI58" s="18" t="s">
        <v>7</v>
      </c>
    </row>
    <row r="59" spans="1:35" ht="15.75" thickBot="1" x14ac:dyDescent="0.3">
      <c r="A59" s="183"/>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hidden="1"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hidden="1" x14ac:dyDescent="0.25">
      <c r="A62" s="57" t="str">
        <f t="shared" si="7"/>
        <v xml:space="preserve">     RICS Support for MDEQ</v>
      </c>
      <c r="B62" s="65">
        <f t="shared" si="7"/>
        <v>0</v>
      </c>
      <c r="C62" s="65">
        <f t="shared" si="7"/>
        <v>0</v>
      </c>
      <c r="D62" s="65">
        <f t="shared" si="7"/>
        <v>0</v>
      </c>
      <c r="E62" s="65">
        <f t="shared" si="7"/>
        <v>0</v>
      </c>
      <c r="F62" s="65">
        <f t="shared" si="7"/>
        <v>0</v>
      </c>
      <c r="G62" s="67">
        <f t="shared" si="7"/>
        <v>0</v>
      </c>
      <c r="H62" s="67">
        <f t="shared" si="7"/>
        <v>0</v>
      </c>
      <c r="I62" s="65">
        <f t="shared" si="7"/>
        <v>0</v>
      </c>
      <c r="J62" s="65">
        <f t="shared" si="7"/>
        <v>0</v>
      </c>
      <c r="K62" s="65">
        <f t="shared" si="7"/>
        <v>0</v>
      </c>
      <c r="L62" s="65">
        <f t="shared" si="7"/>
        <v>0</v>
      </c>
      <c r="M62" s="65">
        <f t="shared" si="7"/>
        <v>0</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0</v>
      </c>
      <c r="X62" s="65">
        <f t="shared" si="8"/>
        <v>0</v>
      </c>
      <c r="Y62" s="65">
        <f t="shared" si="8"/>
        <v>0</v>
      </c>
      <c r="Z62" s="65">
        <f t="shared" si="8"/>
        <v>0</v>
      </c>
      <c r="AA62" s="65">
        <f t="shared" si="8"/>
        <v>0</v>
      </c>
      <c r="AB62" s="67">
        <f t="shared" si="8"/>
        <v>0</v>
      </c>
      <c r="AC62" s="67">
        <f t="shared" si="8"/>
        <v>0</v>
      </c>
      <c r="AD62" s="65">
        <f t="shared" si="8"/>
        <v>0</v>
      </c>
      <c r="AE62" s="65">
        <f t="shared" si="8"/>
        <v>0</v>
      </c>
      <c r="AF62" s="65">
        <f t="shared" si="8"/>
        <v>0</v>
      </c>
      <c r="AG62" s="65">
        <f t="shared" si="8"/>
        <v>4</v>
      </c>
      <c r="AH62" s="65">
        <f t="shared" si="8"/>
        <v>0</v>
      </c>
      <c r="AI62" s="68">
        <f t="shared" ref="AI62:AI83" si="9">SUM(B62:AH62)</f>
        <v>4</v>
      </c>
    </row>
    <row r="63" spans="1:35" hidden="1"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hidden="1" x14ac:dyDescent="0.25">
      <c r="A64" s="57" t="str">
        <f t="shared" si="7"/>
        <v xml:space="preserve">     RICS Idea Portal</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v>4</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4</v>
      </c>
    </row>
    <row r="65" spans="1:35" hidden="1" x14ac:dyDescent="0.25">
      <c r="A65" s="57" t="str">
        <f t="shared" si="7"/>
        <v xml:space="preserve">     MSWIS</v>
      </c>
      <c r="B65" s="65">
        <f t="shared" si="7"/>
        <v>0</v>
      </c>
      <c r="C65" s="65">
        <f t="shared" si="7"/>
        <v>0</v>
      </c>
      <c r="D65" s="65">
        <f t="shared" si="7"/>
        <v>0</v>
      </c>
      <c r="E65" s="65">
        <f t="shared" si="7"/>
        <v>0</v>
      </c>
      <c r="F65" s="65">
        <f t="shared" si="7"/>
        <v>0</v>
      </c>
      <c r="G65" s="67">
        <f t="shared" si="7"/>
        <v>0</v>
      </c>
      <c r="H65" s="67">
        <f t="shared" si="7"/>
        <v>0</v>
      </c>
      <c r="I65" s="65">
        <f t="shared" si="7"/>
        <v>5</v>
      </c>
      <c r="J65" s="65">
        <f t="shared" si="7"/>
        <v>6</v>
      </c>
      <c r="K65" s="65">
        <f t="shared" si="7"/>
        <v>8</v>
      </c>
      <c r="L65" s="65">
        <f t="shared" si="7"/>
        <v>8</v>
      </c>
      <c r="M65" s="65">
        <f t="shared" si="7"/>
        <v>2</v>
      </c>
      <c r="N65" s="67">
        <f t="shared" si="7"/>
        <v>0</v>
      </c>
      <c r="O65" s="67">
        <f t="shared" si="7"/>
        <v>0</v>
      </c>
      <c r="P65" s="65">
        <f t="shared" si="7"/>
        <v>3</v>
      </c>
      <c r="Q65" s="65">
        <f t="shared" si="8"/>
        <v>3</v>
      </c>
      <c r="R65" s="65">
        <f t="shared" si="8"/>
        <v>2</v>
      </c>
      <c r="S65" s="65">
        <f>S13</f>
        <v>4</v>
      </c>
      <c r="T65" s="65">
        <f t="shared" si="8"/>
        <v>0</v>
      </c>
      <c r="U65" s="67">
        <f t="shared" si="8"/>
        <v>0</v>
      </c>
      <c r="V65" s="67">
        <f t="shared" si="8"/>
        <v>0</v>
      </c>
      <c r="W65" s="65">
        <f t="shared" si="8"/>
        <v>0</v>
      </c>
      <c r="X65" s="65">
        <f t="shared" si="8"/>
        <v>4</v>
      </c>
      <c r="Y65" s="65">
        <f t="shared" si="8"/>
        <v>3</v>
      </c>
      <c r="Z65" s="65">
        <f t="shared" si="8"/>
        <v>0</v>
      </c>
      <c r="AA65" s="65">
        <f t="shared" si="8"/>
        <v>0</v>
      </c>
      <c r="AB65" s="67">
        <f t="shared" si="8"/>
        <v>0</v>
      </c>
      <c r="AC65" s="67">
        <f t="shared" si="8"/>
        <v>0</v>
      </c>
      <c r="AD65" s="65">
        <f t="shared" si="8"/>
        <v>8</v>
      </c>
      <c r="AE65" s="65">
        <f t="shared" si="8"/>
        <v>2</v>
      </c>
      <c r="AF65" s="65">
        <f t="shared" si="8"/>
        <v>4</v>
      </c>
      <c r="AG65" s="65">
        <f t="shared" si="8"/>
        <v>4</v>
      </c>
      <c r="AH65" s="65">
        <f t="shared" si="8"/>
        <v>0</v>
      </c>
      <c r="AI65" s="68">
        <f t="shared" si="9"/>
        <v>66</v>
      </c>
    </row>
    <row r="66" spans="1:35" hidden="1" x14ac:dyDescent="0.25">
      <c r="A66" s="57" t="str">
        <f t="shared" si="7"/>
        <v xml:space="preserve">     GeoSpatial</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hidden="1" x14ac:dyDescent="0.25">
      <c r="A67" s="57" t="str">
        <f t="shared" si="7"/>
        <v xml:space="preserve">     RICS Dashboard</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hidden="1" x14ac:dyDescent="0.25">
      <c r="A68" s="57" t="str">
        <f t="shared" si="7"/>
        <v xml:space="preserve">     MDWFP NRIS</v>
      </c>
      <c r="B68" s="65">
        <f t="shared" si="7"/>
        <v>0</v>
      </c>
      <c r="C68" s="65">
        <f t="shared" si="7"/>
        <v>0</v>
      </c>
      <c r="D68" s="65">
        <f t="shared" si="7"/>
        <v>0</v>
      </c>
      <c r="E68" s="65">
        <f t="shared" si="7"/>
        <v>0</v>
      </c>
      <c r="F68" s="65">
        <f t="shared" si="7"/>
        <v>6</v>
      </c>
      <c r="G68" s="67">
        <f t="shared" si="7"/>
        <v>0</v>
      </c>
      <c r="H68" s="67">
        <f t="shared" si="7"/>
        <v>0</v>
      </c>
      <c r="I68" s="65">
        <f t="shared" si="7"/>
        <v>5</v>
      </c>
      <c r="J68" s="65">
        <f t="shared" si="7"/>
        <v>2</v>
      </c>
      <c r="K68" s="65">
        <f t="shared" si="7"/>
        <v>2</v>
      </c>
      <c r="L68" s="65">
        <f t="shared" si="7"/>
        <v>0</v>
      </c>
      <c r="M68" s="65">
        <f t="shared" si="7"/>
        <v>8</v>
      </c>
      <c r="N68" s="67">
        <f t="shared" si="7"/>
        <v>0</v>
      </c>
      <c r="O68" s="67">
        <f t="shared" si="7"/>
        <v>0</v>
      </c>
      <c r="P68" s="65">
        <f t="shared" si="7"/>
        <v>0</v>
      </c>
      <c r="Q68" s="65">
        <f t="shared" si="8"/>
        <v>0</v>
      </c>
      <c r="R68" s="65">
        <f t="shared" si="8"/>
        <v>0</v>
      </c>
      <c r="S68" s="65">
        <f t="shared" si="8"/>
        <v>0</v>
      </c>
      <c r="T68" s="65">
        <f t="shared" si="8"/>
        <v>2</v>
      </c>
      <c r="U68" s="67">
        <f t="shared" si="8"/>
        <v>0</v>
      </c>
      <c r="V68" s="67">
        <f t="shared" si="8"/>
        <v>0</v>
      </c>
      <c r="W68" s="65">
        <f t="shared" si="8"/>
        <v>0</v>
      </c>
      <c r="X68" s="65">
        <f t="shared" si="8"/>
        <v>0</v>
      </c>
      <c r="Y68" s="65">
        <f t="shared" si="8"/>
        <v>0</v>
      </c>
      <c r="Z68" s="65">
        <f t="shared" si="8"/>
        <v>0</v>
      </c>
      <c r="AA68" s="65">
        <f t="shared" si="8"/>
        <v>0</v>
      </c>
      <c r="AB68" s="67">
        <f t="shared" si="8"/>
        <v>0</v>
      </c>
      <c r="AC68" s="67">
        <f t="shared" si="8"/>
        <v>0</v>
      </c>
      <c r="AD68" s="65">
        <f t="shared" si="8"/>
        <v>0</v>
      </c>
      <c r="AE68" s="65">
        <f t="shared" si="8"/>
        <v>2</v>
      </c>
      <c r="AF68" s="65">
        <f t="shared" si="8"/>
        <v>0</v>
      </c>
      <c r="AG68" s="65">
        <f t="shared" si="8"/>
        <v>0</v>
      </c>
      <c r="AH68" s="65">
        <f t="shared" si="8"/>
        <v>0</v>
      </c>
      <c r="AI68" s="68">
        <f t="shared" si="9"/>
        <v>27</v>
      </c>
    </row>
    <row r="69" spans="1:35" x14ac:dyDescent="0.25">
      <c r="A69" s="57" t="str">
        <f t="shared" si="7"/>
        <v xml:space="preserve">     MSWIS MRVA 4 CLOSED</v>
      </c>
      <c r="B69" s="65">
        <f t="shared" si="7"/>
        <v>0</v>
      </c>
      <c r="C69" s="65">
        <f t="shared" si="7"/>
        <v>0</v>
      </c>
      <c r="D69" s="65">
        <f t="shared" si="7"/>
        <v>0</v>
      </c>
      <c r="E69" s="65">
        <f t="shared" si="7"/>
        <v>0</v>
      </c>
      <c r="F69" s="65">
        <f t="shared" si="7"/>
        <v>0</v>
      </c>
      <c r="G69" s="67">
        <f t="shared" si="7"/>
        <v>0</v>
      </c>
      <c r="H69" s="67">
        <f t="shared" si="7"/>
        <v>0</v>
      </c>
      <c r="I69" s="65">
        <f t="shared" si="7"/>
        <v>0</v>
      </c>
      <c r="J69" s="65">
        <f t="shared" si="7"/>
        <v>2</v>
      </c>
      <c r="K69" s="65">
        <f t="shared" si="7"/>
        <v>0</v>
      </c>
      <c r="L69" s="65">
        <f t="shared" si="7"/>
        <v>0</v>
      </c>
      <c r="M69" s="65">
        <f t="shared" si="7"/>
        <v>2</v>
      </c>
      <c r="N69" s="67">
        <f t="shared" si="7"/>
        <v>0</v>
      </c>
      <c r="O69" s="67">
        <f t="shared" si="7"/>
        <v>0</v>
      </c>
      <c r="P69" s="65">
        <f t="shared" si="7"/>
        <v>5</v>
      </c>
      <c r="Q69" s="65">
        <f t="shared" si="8"/>
        <v>5</v>
      </c>
      <c r="R69" s="65">
        <f t="shared" si="8"/>
        <v>6</v>
      </c>
      <c r="S69" s="65">
        <f t="shared" si="8"/>
        <v>0</v>
      </c>
      <c r="T69" s="65">
        <f t="shared" si="8"/>
        <v>6</v>
      </c>
      <c r="U69" s="67">
        <f t="shared" si="8"/>
        <v>0</v>
      </c>
      <c r="V69" s="67">
        <f t="shared" si="8"/>
        <v>0</v>
      </c>
      <c r="W69" s="65">
        <f t="shared" si="8"/>
        <v>0</v>
      </c>
      <c r="X69" s="65">
        <f t="shared" si="8"/>
        <v>4</v>
      </c>
      <c r="Y69" s="65">
        <f t="shared" si="8"/>
        <v>9</v>
      </c>
      <c r="Z69" s="65">
        <f t="shared" si="8"/>
        <v>10</v>
      </c>
      <c r="AA69" s="65">
        <f t="shared" si="8"/>
        <v>5</v>
      </c>
      <c r="AB69" s="67">
        <f t="shared" si="8"/>
        <v>0</v>
      </c>
      <c r="AC69" s="67">
        <f t="shared" si="8"/>
        <v>0</v>
      </c>
      <c r="AD69" s="65">
        <f t="shared" si="8"/>
        <v>0</v>
      </c>
      <c r="AE69" s="65">
        <f t="shared" si="8"/>
        <v>4</v>
      </c>
      <c r="AF69" s="65">
        <f t="shared" si="8"/>
        <v>4</v>
      </c>
      <c r="AG69" s="65">
        <f t="shared" si="8"/>
        <v>0</v>
      </c>
      <c r="AH69" s="65">
        <v>4.5</v>
      </c>
      <c r="AI69" s="68">
        <f t="shared" si="9"/>
        <v>66.5</v>
      </c>
    </row>
    <row r="70" spans="1:35" x14ac:dyDescent="0.25">
      <c r="A70" s="57" t="str">
        <f t="shared" si="7"/>
        <v xml:space="preserve">     Tackett</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0</v>
      </c>
      <c r="M70" s="65">
        <f t="shared" si="7"/>
        <v>0</v>
      </c>
      <c r="N70" s="67">
        <f t="shared" si="7"/>
        <v>0</v>
      </c>
      <c r="O70" s="67">
        <f t="shared" si="7"/>
        <v>0</v>
      </c>
      <c r="P70" s="65">
        <f t="shared" si="7"/>
        <v>0</v>
      </c>
      <c r="Q70" s="65">
        <f t="shared" si="8"/>
        <v>0</v>
      </c>
      <c r="R70" s="65">
        <f t="shared" si="8"/>
        <v>0</v>
      </c>
      <c r="S70" s="65">
        <f t="shared" si="8"/>
        <v>0</v>
      </c>
      <c r="T70" s="65">
        <f t="shared" si="8"/>
        <v>0</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0</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0</v>
      </c>
      <c r="C92" s="69">
        <f t="shared" ref="C92:AI92" si="19">SUM(C60:C91)</f>
        <v>0</v>
      </c>
      <c r="D92" s="69">
        <f t="shared" si="19"/>
        <v>0</v>
      </c>
      <c r="E92" s="69">
        <f t="shared" si="19"/>
        <v>0</v>
      </c>
      <c r="F92" s="69">
        <f t="shared" si="19"/>
        <v>6</v>
      </c>
      <c r="G92" s="69">
        <f t="shared" si="19"/>
        <v>0</v>
      </c>
      <c r="H92" s="69">
        <f t="shared" si="19"/>
        <v>0</v>
      </c>
      <c r="I92" s="69">
        <f t="shared" si="19"/>
        <v>10</v>
      </c>
      <c r="J92" s="69">
        <f t="shared" si="19"/>
        <v>10</v>
      </c>
      <c r="K92" s="69">
        <f t="shared" si="19"/>
        <v>10</v>
      </c>
      <c r="L92" s="69">
        <f t="shared" si="19"/>
        <v>8</v>
      </c>
      <c r="M92" s="69">
        <f t="shared" si="19"/>
        <v>12</v>
      </c>
      <c r="N92" s="69">
        <f t="shared" si="19"/>
        <v>0</v>
      </c>
      <c r="O92" s="69">
        <f t="shared" si="19"/>
        <v>0</v>
      </c>
      <c r="P92" s="69">
        <f t="shared" si="19"/>
        <v>8</v>
      </c>
      <c r="Q92" s="69">
        <f t="shared" si="19"/>
        <v>8</v>
      </c>
      <c r="R92" s="69">
        <f t="shared" si="19"/>
        <v>8</v>
      </c>
      <c r="S92" s="69">
        <f t="shared" si="19"/>
        <v>8</v>
      </c>
      <c r="T92" s="69">
        <f t="shared" si="19"/>
        <v>8</v>
      </c>
      <c r="U92" s="69">
        <f t="shared" si="19"/>
        <v>0</v>
      </c>
      <c r="V92" s="69">
        <f t="shared" si="19"/>
        <v>0</v>
      </c>
      <c r="W92" s="69">
        <f t="shared" si="19"/>
        <v>0</v>
      </c>
      <c r="X92" s="69">
        <f t="shared" si="19"/>
        <v>8</v>
      </c>
      <c r="Y92" s="69">
        <f t="shared" si="19"/>
        <v>12</v>
      </c>
      <c r="Z92" s="69">
        <f t="shared" si="19"/>
        <v>10</v>
      </c>
      <c r="AA92" s="69">
        <f t="shared" si="19"/>
        <v>5</v>
      </c>
      <c r="AB92" s="69">
        <f t="shared" si="19"/>
        <v>0</v>
      </c>
      <c r="AC92" s="69">
        <f t="shared" si="19"/>
        <v>0</v>
      </c>
      <c r="AD92" s="69">
        <f t="shared" si="19"/>
        <v>8</v>
      </c>
      <c r="AE92" s="69">
        <f t="shared" si="19"/>
        <v>8</v>
      </c>
      <c r="AF92" s="69">
        <f t="shared" si="19"/>
        <v>8</v>
      </c>
      <c r="AG92" s="69">
        <f t="shared" si="19"/>
        <v>8</v>
      </c>
      <c r="AH92" s="69">
        <f t="shared" si="19"/>
        <v>4.5</v>
      </c>
      <c r="AI92" s="99">
        <f t="shared" si="19"/>
        <v>167.5</v>
      </c>
    </row>
    <row r="93" spans="1:35" ht="15.75"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167.5</v>
      </c>
    </row>
  </sheetData>
  <dataConsolidate/>
  <mergeCells count="28">
    <mergeCell ref="R55:U55"/>
    <mergeCell ref="W55:Z55"/>
    <mergeCell ref="A57:A59"/>
    <mergeCell ref="B57:AD57"/>
    <mergeCell ref="AE57:AF57"/>
    <mergeCell ref="B53:O53"/>
    <mergeCell ref="B54:C54"/>
    <mergeCell ref="D54:O54"/>
    <mergeCell ref="B55:C55"/>
    <mergeCell ref="D55:I55"/>
    <mergeCell ref="J55:K55"/>
    <mergeCell ref="L55:O55"/>
    <mergeCell ref="A6:A8"/>
    <mergeCell ref="B6:AD6"/>
    <mergeCell ref="AE6:AF6"/>
    <mergeCell ref="B44:AH44"/>
    <mergeCell ref="B45:AH45"/>
    <mergeCell ref="F47:H47"/>
    <mergeCell ref="M47:O47"/>
    <mergeCell ref="T47:V47"/>
    <mergeCell ref="AA47:AC47"/>
    <mergeCell ref="B2:O2"/>
    <mergeCell ref="B3:C3"/>
    <mergeCell ref="D3:O3"/>
    <mergeCell ref="B4:C4"/>
    <mergeCell ref="D4:I4"/>
    <mergeCell ref="J4:K4"/>
    <mergeCell ref="L4:O4"/>
  </mergeCells>
  <conditionalFormatting sqref="B8 P10:T41 Q8:T8 W8:AA8 AD8:AH8">
    <cfRule type="expression" dxfId="1549" priority="14">
      <formula>B$7&gt;EOMONTH($D$4,0)</formula>
    </cfRule>
  </conditionalFormatting>
  <conditionalFormatting sqref="B8 Q8:T8 W8:AA8 AD8:AH8 P10:T41">
    <cfRule type="expression" dxfId="1548" priority="17" stopIfTrue="1">
      <formula>$B$8="Sun"</formula>
    </cfRule>
  </conditionalFormatting>
  <conditionalFormatting sqref="B47">
    <cfRule type="expression" dxfId="1547" priority="88" stopIfTrue="1">
      <formula>AND($B$8="Sun",$B$47&gt;40)</formula>
    </cfRule>
    <cfRule type="expression" dxfId="1546" priority="89" stopIfTrue="1">
      <formula>$B$8="Sun"</formula>
    </cfRule>
  </conditionalFormatting>
  <conditionalFormatting sqref="B62:B91">
    <cfRule type="expression" dxfId="1545" priority="78">
      <formula>B$7&lt;$D$4</formula>
    </cfRule>
    <cfRule type="expression" dxfId="1544" priority="126" stopIfTrue="1">
      <formula>B$59="Sun"</formula>
    </cfRule>
    <cfRule type="expression" dxfId="1543" priority="125" stopIfTrue="1">
      <formula>B$59="Sat"</formula>
    </cfRule>
    <cfRule type="expression" dxfId="1542" priority="124">
      <formula>B$7&gt;#REF!</formula>
    </cfRule>
  </conditionalFormatting>
  <conditionalFormatting sqref="B59:E59 G59:J59 L59:O59 Q59:T59 V59:Y59 AA59:AD59 AF59:AH59">
    <cfRule type="expression" dxfId="1541" priority="69">
      <formula>B$7&lt;$D$4</formula>
    </cfRule>
    <cfRule type="expression" dxfId="1540" priority="70">
      <formula>B$7&gt;EOMONTH($D$4,0)</formula>
    </cfRule>
    <cfRule type="expression" dxfId="1539" priority="71" stopIfTrue="1">
      <formula>$B$8="Sat"</formula>
    </cfRule>
    <cfRule type="expression" dxfId="1538" priority="72" stopIfTrue="1">
      <formula>$B$8="Sun"</formula>
    </cfRule>
  </conditionalFormatting>
  <conditionalFormatting sqref="B8:F8 P10:T41">
    <cfRule type="expression" dxfId="1537" priority="10">
      <formula>B$7&lt;$D$4</formula>
    </cfRule>
  </conditionalFormatting>
  <conditionalFormatting sqref="B10:F41 I10:M41 W10:AA41 AD10:AH41">
    <cfRule type="expression" dxfId="1536" priority="27" stopIfTrue="1">
      <formula>$B$8="Sun"</formula>
    </cfRule>
    <cfRule type="expression" dxfId="1535" priority="24">
      <formula>B$7&gt;EOMONTH($D$4,0)</formula>
    </cfRule>
  </conditionalFormatting>
  <conditionalFormatting sqref="B10:F41">
    <cfRule type="expression" dxfId="1534" priority="23">
      <formula>B$7&lt;$D$4</formula>
    </cfRule>
  </conditionalFormatting>
  <conditionalFormatting sqref="B42:AH42">
    <cfRule type="cellIs" dxfId="1523" priority="85" stopIfTrue="1" operator="greaterThan">
      <formula>8</formula>
    </cfRule>
  </conditionalFormatting>
  <conditionalFormatting sqref="B46:AI46">
    <cfRule type="cellIs" dxfId="1512" priority="84" stopIfTrue="1" operator="greaterThan">
      <formula>8</formula>
    </cfRule>
  </conditionalFormatting>
  <conditionalFormatting sqref="B92:AI92">
    <cfRule type="cellIs" dxfId="1511" priority="79" stopIfTrue="1" operator="greaterThan">
      <formula>8</formula>
    </cfRule>
  </conditionalFormatting>
  <conditionalFormatting sqref="C47">
    <cfRule type="expression" dxfId="1510" priority="90" stopIfTrue="1">
      <formula>AND($C$8="Sun",$C$47&gt;40)</formula>
    </cfRule>
    <cfRule type="expression" dxfId="1509" priority="91" stopIfTrue="1">
      <formula>$C$8="Sun"</formula>
    </cfRule>
  </conditionalFormatting>
  <conditionalFormatting sqref="C8:F8">
    <cfRule type="expression" dxfId="1508" priority="11">
      <formula>C$7&gt;EOMONTH($D$4,0)</formula>
    </cfRule>
    <cfRule type="expression" dxfId="1507" priority="12" stopIfTrue="1">
      <formula>$B$8="Sat"</formula>
    </cfRule>
    <cfRule type="expression" dxfId="1506" priority="13" stopIfTrue="1">
      <formula>$B$8="Sun"</formula>
    </cfRule>
  </conditionalFormatting>
  <conditionalFormatting sqref="C62:AC91">
    <cfRule type="expression" dxfId="1505" priority="127">
      <formula>C$7&gt;EOMONTH($D$55,0)</formula>
    </cfRule>
    <cfRule type="expression" dxfId="1504" priority="129" stopIfTrue="1">
      <formula>C$59="Sun"</formula>
    </cfRule>
    <cfRule type="expression" dxfId="1503" priority="77">
      <formula>C$7&lt;$D$4</formula>
    </cfRule>
    <cfRule type="expression" dxfId="1502" priority="128" stopIfTrue="1">
      <formula>C$59="Sat"</formula>
    </cfRule>
  </conditionalFormatting>
  <conditionalFormatting sqref="D47">
    <cfRule type="expression" dxfId="1501" priority="92" stopIfTrue="1">
      <formula>AND($D$8="Sun",$D$47&gt;40)</formula>
    </cfRule>
    <cfRule type="expression" dxfId="1500" priority="93" stopIfTrue="1">
      <formula>$D$8="Sun"</formula>
    </cfRule>
  </conditionalFormatting>
  <conditionalFormatting sqref="E47">
    <cfRule type="expression" dxfId="1499" priority="94" stopIfTrue="1">
      <formula>AND($E$8="Sun",$E$47&gt;40)</formula>
    </cfRule>
    <cfRule type="expression" dxfId="1498" priority="95" stopIfTrue="1">
      <formula>$E$8="Sun"</formula>
    </cfRule>
  </conditionalFormatting>
  <conditionalFormatting sqref="F47">
    <cfRule type="expression" dxfId="1497" priority="122" stopIfTrue="1">
      <formula>AND($F$8="Sun",$F$47&gt;40)</formula>
    </cfRule>
    <cfRule type="expression" dxfId="1496" priority="123" stopIfTrue="1">
      <formula>$F$8="Sun"</formula>
    </cfRule>
  </conditionalFormatting>
  <conditionalFormatting sqref="F59 K59 P59 U59 Z59 AE59">
    <cfRule type="expression" dxfId="1495" priority="48" stopIfTrue="1">
      <formula>OR(F$8="Sun",F$8="Sat")</formula>
    </cfRule>
  </conditionalFormatting>
  <conditionalFormatting sqref="G10:G41">
    <cfRule type="expression" dxfId="1494" priority="29" stopIfTrue="1">
      <formula>$G$8="Sun"</formula>
    </cfRule>
    <cfRule type="expression" dxfId="1493" priority="28" stopIfTrue="1">
      <formula>$G$8="Sat"</formula>
    </cfRule>
  </conditionalFormatting>
  <conditionalFormatting sqref="G8:H8 U8:V8 AB8:AC8">
    <cfRule type="expression" dxfId="1492" priority="18" stopIfTrue="1">
      <formula>OR(G$8="Sun",G$8="Sat")</formula>
    </cfRule>
  </conditionalFormatting>
  <conditionalFormatting sqref="H10:H41">
    <cfRule type="expression" dxfId="1491" priority="31" stopIfTrue="1">
      <formula>$H$8="Sun"</formula>
    </cfRule>
    <cfRule type="expression" dxfId="1490" priority="30" stopIfTrue="1">
      <formula>$H$8="Sat"</formula>
    </cfRule>
  </conditionalFormatting>
  <conditionalFormatting sqref="I47">
    <cfRule type="expression" dxfId="1489" priority="97" stopIfTrue="1">
      <formula>$I$8="Sun"</formula>
    </cfRule>
    <cfRule type="expression" dxfId="1488" priority="96" stopIfTrue="1">
      <formula>AND($I$8="Sun",$I$47&gt;40)</formula>
    </cfRule>
  </conditionalFormatting>
  <conditionalFormatting sqref="I11:K17">
    <cfRule type="expression" dxfId="1487" priority="21">
      <formula>I$7&lt;$D$4</formula>
    </cfRule>
  </conditionalFormatting>
  <conditionalFormatting sqref="I8:M8">
    <cfRule type="expression" dxfId="1486" priority="6">
      <formula>I$7&lt;$D$4</formula>
    </cfRule>
    <cfRule type="expression" dxfId="1485" priority="7">
      <formula>I$7&gt;EOMONTH($D$4,0)</formula>
    </cfRule>
    <cfRule type="expression" dxfId="1484" priority="8" stopIfTrue="1">
      <formula>$B$8="Sat"</formula>
    </cfRule>
    <cfRule type="expression" dxfId="1483" priority="9" stopIfTrue="1">
      <formula>$B$8="Sun"</formula>
    </cfRule>
  </conditionalFormatting>
  <conditionalFormatting sqref="I10:M41">
    <cfRule type="expression" dxfId="1482" priority="22">
      <formula>I$7&lt;$D$4</formula>
    </cfRule>
  </conditionalFormatting>
  <conditionalFormatting sqref="J47">
    <cfRule type="expression" dxfId="1481" priority="98" stopIfTrue="1">
      <formula>AND($J$8="Sun",$J$47&gt;40)</formula>
    </cfRule>
    <cfRule type="expression" dxfId="1480" priority="99" stopIfTrue="1">
      <formula>$J$8="Sun"</formula>
    </cfRule>
  </conditionalFormatting>
  <conditionalFormatting sqref="K47">
    <cfRule type="expression" dxfId="1479" priority="100" stopIfTrue="1">
      <formula>AND($K$8="Sun",$K$47&gt;40)</formula>
    </cfRule>
    <cfRule type="expression" dxfId="1478" priority="101" stopIfTrue="1">
      <formula>$K$8="Sun"</formula>
    </cfRule>
  </conditionalFormatting>
  <conditionalFormatting sqref="L11:L13">
    <cfRule type="expression" dxfId="1477" priority="20">
      <formula>L$7&lt;$D$4</formula>
    </cfRule>
  </conditionalFormatting>
  <conditionalFormatting sqref="L47">
    <cfRule type="expression" dxfId="1476" priority="102" stopIfTrue="1">
      <formula>AND($L$8="Sun",$L$47&gt;40)</formula>
    </cfRule>
    <cfRule type="expression" dxfId="1475" priority="103" stopIfTrue="1">
      <formula>$L$8="Sun"</formula>
    </cfRule>
  </conditionalFormatting>
  <conditionalFormatting sqref="M47">
    <cfRule type="expression" dxfId="1474" priority="46" stopIfTrue="1">
      <formula>AND($F$8="Sun",$F$47&gt;40)</formula>
    </cfRule>
    <cfRule type="expression" dxfId="1473" priority="47" stopIfTrue="1">
      <formula>$F$8="Sun"</formula>
    </cfRule>
  </conditionalFormatting>
  <conditionalFormatting sqref="N10:N41">
    <cfRule type="expression" dxfId="1472" priority="32" stopIfTrue="1">
      <formula>$N$8="Sat"</formula>
    </cfRule>
    <cfRule type="expression" dxfId="1471" priority="35" stopIfTrue="1">
      <formula>$N$8="Sun"</formula>
    </cfRule>
  </conditionalFormatting>
  <conditionalFormatting sqref="N8:O8">
    <cfRule type="expression" dxfId="1470" priority="1" stopIfTrue="1">
      <formula>OR(N$8="Sun",N$8="Sat")</formula>
    </cfRule>
  </conditionalFormatting>
  <conditionalFormatting sqref="O10:O41">
    <cfRule type="expression" dxfId="1469" priority="34" stopIfTrue="1">
      <formula>$O$8="Sun"</formula>
    </cfRule>
    <cfRule type="expression" dxfId="1468" priority="33" stopIfTrue="1">
      <formula>$O$8="Sat"</formula>
    </cfRule>
  </conditionalFormatting>
  <conditionalFormatting sqref="P8">
    <cfRule type="expression" dxfId="1467" priority="3">
      <formula>P$7&gt;EOMONTH($D$4,0)</formula>
    </cfRule>
    <cfRule type="expression" dxfId="1466" priority="4" stopIfTrue="1">
      <formula>$B$8="Sat"</formula>
    </cfRule>
    <cfRule type="expression" dxfId="1465" priority="5" stopIfTrue="1">
      <formula>$B$8="Sun"</formula>
    </cfRule>
  </conditionalFormatting>
  <conditionalFormatting sqref="P11:P17">
    <cfRule type="expression" dxfId="1464" priority="19">
      <formula>P$7&lt;$D$4</formula>
    </cfRule>
  </conditionalFormatting>
  <conditionalFormatting sqref="P47">
    <cfRule type="expression" dxfId="1463" priority="104" stopIfTrue="1">
      <formula>AND($P$8="Sun",$P$47&gt;40)</formula>
    </cfRule>
    <cfRule type="expression" dxfId="1462" priority="105" stopIfTrue="1">
      <formula>$P$8="Sun"</formula>
    </cfRule>
  </conditionalFormatting>
  <conditionalFormatting sqref="P8:T8">
    <cfRule type="expression" dxfId="1461" priority="2">
      <formula>P$7&lt;$D$4</formula>
    </cfRule>
  </conditionalFormatting>
  <conditionalFormatting sqref="Q47">
    <cfRule type="expression" dxfId="1460" priority="106" stopIfTrue="1">
      <formula>AND($Q$8="Sun",$Q$47&gt;40)</formula>
    </cfRule>
    <cfRule type="expression" dxfId="1459" priority="107" stopIfTrue="1">
      <formula>$Q$8="Sun"</formula>
    </cfRule>
  </conditionalFormatting>
  <conditionalFormatting sqref="R47">
    <cfRule type="expression" dxfId="1458" priority="108" stopIfTrue="1">
      <formula>AND($R$8="Sun",$R$47&gt;40)</formula>
    </cfRule>
    <cfRule type="expression" dxfId="1457" priority="109" stopIfTrue="1">
      <formula>$R$8="Sun"</formula>
    </cfRule>
  </conditionalFormatting>
  <conditionalFormatting sqref="S47">
    <cfRule type="expression" dxfId="1456" priority="110" stopIfTrue="1">
      <formula>AND($S$8="Sun",$S$47&gt;40)</formula>
    </cfRule>
    <cfRule type="expression" dxfId="1455" priority="111" stopIfTrue="1">
      <formula>$S$8="Sun"</formula>
    </cfRule>
  </conditionalFormatting>
  <conditionalFormatting sqref="T47">
    <cfRule type="expression" dxfId="1454" priority="45" stopIfTrue="1">
      <formula>$F$8="Sun"</formula>
    </cfRule>
    <cfRule type="expression" dxfId="1453" priority="44" stopIfTrue="1">
      <formula>AND($F$8="Sun",$F$47&gt;40)</formula>
    </cfRule>
  </conditionalFormatting>
  <conditionalFormatting sqref="U10:U41">
    <cfRule type="expression" dxfId="1452" priority="36" stopIfTrue="1">
      <formula>$U$8="Sun"</formula>
    </cfRule>
  </conditionalFormatting>
  <conditionalFormatting sqref="V10:V41">
    <cfRule type="expression" dxfId="1451" priority="37" stopIfTrue="1">
      <formula>$V$8="Sat"</formula>
    </cfRule>
    <cfRule type="expression" dxfId="1450" priority="38" stopIfTrue="1">
      <formula>$V$8="Sun"</formula>
    </cfRule>
  </conditionalFormatting>
  <conditionalFormatting sqref="W47">
    <cfRule type="expression" dxfId="1449" priority="112" stopIfTrue="1">
      <formula>AND($W$8="Sun",$W$47&gt;40)</formula>
    </cfRule>
    <cfRule type="expression" dxfId="1448" priority="113" stopIfTrue="1">
      <formula>$W$8="Sun"</formula>
    </cfRule>
  </conditionalFormatting>
  <conditionalFormatting sqref="W8:AA8 AD8:AH8 B8 Q8:T8">
    <cfRule type="expression" dxfId="1447" priority="16" stopIfTrue="1">
      <formula>$B$8="Sat"</formula>
    </cfRule>
  </conditionalFormatting>
  <conditionalFormatting sqref="W8:AA8 AD8:AH8">
    <cfRule type="expression" dxfId="1446" priority="15">
      <formula>W$7&lt;$D$4</formula>
    </cfRule>
  </conditionalFormatting>
  <conditionalFormatting sqref="W10:AA41 AD10:AH41 B10:F41 I10:M41 P10:T41">
    <cfRule type="expression" dxfId="1445" priority="26" stopIfTrue="1">
      <formula>$B$8="Sat"</formula>
    </cfRule>
  </conditionalFormatting>
  <conditionalFormatting sqref="W10:AA41 AD10:AH41">
    <cfRule type="expression" dxfId="1444" priority="25">
      <formula>W$7&lt;$D$4</formula>
    </cfRule>
  </conditionalFormatting>
  <conditionalFormatting sqref="X47">
    <cfRule type="expression" dxfId="1443" priority="114" stopIfTrue="1">
      <formula>AND($X$8="Sun",$X$47&gt;40)</formula>
    </cfRule>
  </conditionalFormatting>
  <conditionalFormatting sqref="Y47">
    <cfRule type="expression" dxfId="1442" priority="115" stopIfTrue="1">
      <formula>AND($Y$8="Sun",$Y$47&gt;40)</formula>
    </cfRule>
    <cfRule type="expression" dxfId="1441" priority="116" stopIfTrue="1">
      <formula>$Y$8="Sun"</formula>
    </cfRule>
  </conditionalFormatting>
  <conditionalFormatting sqref="Z47">
    <cfRule type="expression" dxfId="1440" priority="117" stopIfTrue="1">
      <formula>AND($Z$8="Sun",$Z$47&gt;40)</formula>
    </cfRule>
    <cfRule type="expression" dxfId="1439" priority="118" stopIfTrue="1">
      <formula>$Z$8="Sun"</formula>
    </cfRule>
  </conditionalFormatting>
  <conditionalFormatting sqref="AA47">
    <cfRule type="expression" dxfId="1438" priority="42" stopIfTrue="1">
      <formula>AND($F$8="Sun",$F$47&gt;40)</formula>
    </cfRule>
    <cfRule type="expression" dxfId="1437" priority="43" stopIfTrue="1">
      <formula>$F$8="Sun"</formula>
    </cfRule>
  </conditionalFormatting>
  <conditionalFormatting sqref="AB10:AB41">
    <cfRule type="expression" dxfId="1436" priority="39" stopIfTrue="1">
      <formula>$AB$8="Sun"</formula>
    </cfRule>
  </conditionalFormatting>
  <conditionalFormatting sqref="AC10:AC41">
    <cfRule type="expression" dxfId="1435" priority="40" stopIfTrue="1">
      <formula>$AC$8="Sat"</formula>
    </cfRule>
    <cfRule type="expression" dxfId="1434" priority="41" stopIfTrue="1">
      <formula>$AC$8="Sun"</formula>
    </cfRule>
  </conditionalFormatting>
  <conditionalFormatting sqref="AD47">
    <cfRule type="expression" dxfId="1433" priority="119" stopIfTrue="1">
      <formula>AND($AD$8="Sun",$AD$47&gt;40)</formula>
    </cfRule>
    <cfRule type="expression" dxfId="1432" priority="120" stopIfTrue="1">
      <formula>$AD$8="Sun"</formula>
    </cfRule>
  </conditionalFormatting>
  <conditionalFormatting sqref="AD62:AH91">
    <cfRule type="expression" dxfId="1431" priority="76" stopIfTrue="1">
      <formula>$B$8="Sun"</formula>
    </cfRule>
    <cfRule type="expression" dxfId="1430" priority="75" stopIfTrue="1">
      <formula>$B$8="Sat"</formula>
    </cfRule>
    <cfRule type="expression" dxfId="1429" priority="74">
      <formula>AD$7&lt;$D$4</formula>
    </cfRule>
    <cfRule type="expression" dxfId="1428" priority="73">
      <formula>AD$58&gt;EOMONTH($D$55,0)</formula>
    </cfRule>
  </conditionalFormatting>
  <conditionalFormatting sqref="AE9 AI10:AI45">
    <cfRule type="cellIs" dxfId="1427" priority="86" stopIfTrue="1" operator="greaterThan">
      <formula>0</formula>
    </cfRule>
  </conditionalFormatting>
  <conditionalFormatting sqref="AE60 AI61:AI91">
    <cfRule type="cellIs" dxfId="1426" priority="80" stopIfTrue="1" operator="greaterThan">
      <formula>0</formula>
    </cfRule>
  </conditionalFormatting>
  <conditionalFormatting sqref="AE47:AG47">
    <cfRule type="expression" dxfId="1425" priority="83" stopIfTrue="1">
      <formula>$AE$8="Sun"</formula>
    </cfRule>
    <cfRule type="expression" dxfId="1424" priority="82" stopIfTrue="1">
      <formula>AND($AE$8="Sun",$AE$47&gt;40)</formula>
    </cfRule>
  </conditionalFormatting>
  <conditionalFormatting sqref="AH47">
    <cfRule type="expression" dxfId="1423" priority="121" stopIfTrue="1">
      <formula>$AF$8="Sun"</formula>
    </cfRule>
  </conditionalFormatting>
  <conditionalFormatting sqref="AI47">
    <cfRule type="cellIs" dxfId="1422" priority="87" stopIfTrue="1" operator="greaterThan">
      <formula>0</formula>
    </cfRule>
  </conditionalFormatting>
  <conditionalFormatting sqref="AI93">
    <cfRule type="cellIs" dxfId="1421"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274C184E-EBB8-447C-ADEC-00427F9BAA49}">
            <xm:f>B$7='Yearly Info'!$C$4</xm:f>
            <x14:dxf>
              <fill>
                <patternFill>
                  <bgColor rgb="FFFFCC99"/>
                </patternFill>
              </fill>
            </x14:dxf>
          </x14:cfRule>
          <x14:cfRule type="expression" priority="62" stopIfTrue="1" id="{45B5A46C-D092-4B94-AA1F-A8CE7C8BBB0F}">
            <xm:f>B$7='Yearly Info'!$C$5</xm:f>
            <x14:dxf>
              <fill>
                <patternFill>
                  <bgColor rgb="FFFFCC99"/>
                </patternFill>
              </fill>
            </x14:dxf>
          </x14:cfRule>
          <x14:cfRule type="expression" priority="63" stopIfTrue="1" id="{19E9C509-534D-4F59-979F-D8268C0EA1EF}">
            <xm:f>B$7='Yearly Info'!$C$6</xm:f>
            <x14:dxf>
              <fill>
                <patternFill>
                  <bgColor rgb="FFFFCC99"/>
                </patternFill>
              </fill>
            </x14:dxf>
          </x14:cfRule>
          <x14:cfRule type="expression" priority="64" stopIfTrue="1" id="{B075AB02-4CF4-422D-8123-45FB30792336}">
            <xm:f>B$7='Yearly Info'!$C$7</xm:f>
            <x14:dxf>
              <fill>
                <patternFill>
                  <bgColor rgb="FFFFCC99"/>
                </patternFill>
              </fill>
            </x14:dxf>
          </x14:cfRule>
          <x14:cfRule type="expression" priority="67" stopIfTrue="1" id="{667A228C-3470-4E77-9DA5-391ADAB5C5B3}">
            <xm:f>B$7='Yearly Info'!$C$10</xm:f>
            <x14:dxf>
              <fill>
                <patternFill>
                  <bgColor rgb="FFFFCC99"/>
                </patternFill>
              </fill>
            </x14:dxf>
          </x14:cfRule>
          <x14:cfRule type="expression" priority="66" stopIfTrue="1" id="{7BF63651-3E7D-42EC-A7B6-E34DB4B31ABA}">
            <xm:f>B$7='Yearly Info'!$C$9</xm:f>
            <x14:dxf>
              <fill>
                <patternFill>
                  <bgColor rgb="FFFFCC99"/>
                </patternFill>
              </fill>
            </x14:dxf>
          </x14:cfRule>
          <x14:cfRule type="expression" priority="65" stopIfTrue="1" id="{3935BA57-1BDD-4890-A8CE-9D9A6104BBC7}">
            <xm:f>B$7='Yearly Info'!$C$8</xm:f>
            <x14:dxf>
              <fill>
                <patternFill>
                  <bgColor rgb="FFFFCC99"/>
                </patternFill>
              </fill>
            </x14:dxf>
          </x14:cfRule>
          <x14:cfRule type="expression" priority="59" stopIfTrue="1" id="{26A52CB0-E219-448C-ADD2-5309A39C98D5}">
            <xm:f>B$7='Yearly Info'!$C$2</xm:f>
            <x14:dxf>
              <fill>
                <patternFill>
                  <bgColor rgb="FFFFCC99"/>
                </patternFill>
              </fill>
            </x14:dxf>
          </x14:cfRule>
          <x14:cfRule type="expression" priority="60" stopIfTrue="1" id="{4BDD3B1B-A8B6-4151-852A-A4DC66800D58}">
            <xm:f>B$7='Yearly Info'!$C$3</xm:f>
            <x14:dxf>
              <fill>
                <patternFill>
                  <bgColor rgb="FFFFCC99"/>
                </patternFill>
              </fill>
            </x14:dxf>
          </x14:cfRule>
          <x14:cfRule type="expression" priority="68" id="{53C399D9-5E87-4A3D-99B4-110BEE10B589}">
            <xm:f>B$7='Yearly Info'!$C$11</xm:f>
            <x14:dxf>
              <fill>
                <patternFill>
                  <bgColor rgb="FFFFCC99"/>
                </patternFill>
              </fill>
            </x14:dxf>
          </x14:cfRule>
          <xm:sqref>B7:AH7</xm:sqref>
        </x14:conditionalFormatting>
        <x14:conditionalFormatting xmlns:xm="http://schemas.microsoft.com/office/excel/2006/main">
          <x14:cfRule type="expression" priority="53" stopIfTrue="1" id="{5A8D3623-D95D-45B6-B8FA-4C5897C8ABE9}">
            <xm:f>B$7='Yearly Info'!$C$6</xm:f>
            <x14:dxf>
              <fill>
                <patternFill>
                  <bgColor rgb="FFFFCC99"/>
                </patternFill>
              </fill>
            </x14:dxf>
          </x14:cfRule>
          <x14:cfRule type="expression" priority="50" stopIfTrue="1" id="{01DAFB1B-A6EC-4104-ADF8-E18175DB62AE}">
            <xm:f>B$7='Yearly Info'!$C$3</xm:f>
            <x14:dxf>
              <fill>
                <patternFill>
                  <bgColor rgb="FFFFCC99"/>
                </patternFill>
              </fill>
            </x14:dxf>
          </x14:cfRule>
          <x14:cfRule type="expression" priority="55" stopIfTrue="1" id="{B8F96BED-24AF-43A9-81D2-9730F38FD86B}">
            <xm:f>B$7='Yearly Info'!$C$8</xm:f>
            <x14:dxf>
              <fill>
                <patternFill>
                  <bgColor rgb="FFFFCC99"/>
                </patternFill>
              </fill>
            </x14:dxf>
          </x14:cfRule>
          <x14:cfRule type="expression" priority="49" stopIfTrue="1" id="{31E2D207-CD21-4B06-858C-081FEEE0083C}">
            <xm:f>B$7='Yearly Info'!$C$2</xm:f>
            <x14:dxf>
              <fill>
                <patternFill>
                  <bgColor rgb="FFFFCC99"/>
                </patternFill>
              </fill>
            </x14:dxf>
          </x14:cfRule>
          <x14:cfRule type="expression" priority="54" stopIfTrue="1" id="{77A67A32-3728-4E33-99F6-E6871918F15D}">
            <xm:f>B$7='Yearly Info'!$C$7</xm:f>
            <x14:dxf>
              <fill>
                <patternFill>
                  <bgColor rgb="FFFFCC99"/>
                </patternFill>
              </fill>
            </x14:dxf>
          </x14:cfRule>
          <x14:cfRule type="expression" priority="52" stopIfTrue="1" id="{417F925F-3E6B-4805-8D9D-286532CBA1C0}">
            <xm:f>B$7='Yearly Info'!$C$5</xm:f>
            <x14:dxf>
              <fill>
                <patternFill>
                  <bgColor rgb="FFFFCC99"/>
                </patternFill>
              </fill>
            </x14:dxf>
          </x14:cfRule>
          <x14:cfRule type="expression" priority="51" stopIfTrue="1" id="{45157E7F-BD14-4FE8-9411-10E5DAD14AB6}">
            <xm:f>B$7='Yearly Info'!$C$4</xm:f>
            <x14:dxf>
              <fill>
                <patternFill>
                  <bgColor rgb="FFFFCC99"/>
                </patternFill>
              </fill>
            </x14:dxf>
          </x14:cfRule>
          <x14:cfRule type="expression" priority="56" stopIfTrue="1" id="{6807AAA7-AAAD-49D3-BDC3-07B566F8C66F}">
            <xm:f>B$7='Yearly Info'!$C$9</xm:f>
            <x14:dxf>
              <fill>
                <patternFill>
                  <bgColor rgb="FFFFCC99"/>
                </patternFill>
              </fill>
            </x14:dxf>
          </x14:cfRule>
          <x14:cfRule type="expression" priority="57" stopIfTrue="1" id="{B1F9F388-E336-4956-9A5E-C756AD3997CD}">
            <xm:f>B$7='Yearly Info'!$C$10</xm:f>
            <x14:dxf>
              <fill>
                <patternFill>
                  <bgColor rgb="FFFFCC99"/>
                </patternFill>
              </fill>
            </x14:dxf>
          </x14:cfRule>
          <x14:cfRule type="expression" priority="58" id="{7476B061-485C-4238-802A-FBCD80FA9EDD}">
            <xm:f>B$7='Yearly Info'!$C$11</xm:f>
            <x14:dxf>
              <fill>
                <patternFill>
                  <bgColor rgb="FFFFCC99"/>
                </patternFill>
              </fill>
            </x14:dxf>
          </x14:cfRule>
          <xm:sqref>B58:AH58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E777-3ECF-4242-9747-5C4E6C3E20F4}">
  <sheetPr filterMode="1">
    <pageSetUpPr fitToPage="1"/>
  </sheetPr>
  <dimension ref="A1:AG1000"/>
  <sheetViews>
    <sheetView topLeftCell="A791" zoomScaleNormal="100" workbookViewId="0">
      <selection activeCell="F1007" sqref="F1007"/>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hidden="1" x14ac:dyDescent="0.25">
      <c r="A2" s="35"/>
      <c r="B2" s="121" t="s">
        <v>1</v>
      </c>
      <c r="C2" s="121"/>
      <c r="D2" s="122" t="str">
        <f>'Yearly Info'!A45</f>
        <v>Don Woods</v>
      </c>
      <c r="E2" s="122" t="e">
        <f t="shared" ref="E2:N2" ca="1" si="0">INDIRECT("'" &amp; $Q$1 &amp; "'!D11")</f>
        <v>#REF!</v>
      </c>
      <c r="F2" s="122" t="e">
        <f t="shared" ca="1" si="0"/>
        <v>#REF!</v>
      </c>
      <c r="G2" s="122" t="e">
        <f t="shared" ca="1" si="0"/>
        <v>#REF!</v>
      </c>
      <c r="H2" s="122" t="e">
        <f t="shared" ca="1" si="0"/>
        <v>#REF!</v>
      </c>
      <c r="I2" s="122" t="e">
        <f t="shared" ca="1" si="0"/>
        <v>#REF!</v>
      </c>
      <c r="J2" s="122" t="e">
        <f t="shared" ca="1" si="0"/>
        <v>#REF!</v>
      </c>
      <c r="K2" s="122" t="e">
        <f t="shared" ca="1" si="0"/>
        <v>#REF!</v>
      </c>
      <c r="L2" s="122" t="e">
        <f t="shared" ca="1" si="0"/>
        <v>#REF!</v>
      </c>
      <c r="M2" s="122" t="e">
        <f t="shared" ca="1" si="0"/>
        <v>#REF!</v>
      </c>
      <c r="N2" s="122" t="e">
        <f t="shared" ca="1" si="0"/>
        <v>#REF!</v>
      </c>
      <c r="O2" s="28"/>
    </row>
    <row r="3" spans="1:33" ht="15.75" hidden="1" x14ac:dyDescent="0.25">
      <c r="A3" s="35"/>
      <c r="B3" s="121" t="s">
        <v>2</v>
      </c>
      <c r="C3" s="121"/>
      <c r="D3" s="123">
        <f>'Yearly Info'!D1</f>
        <v>46023</v>
      </c>
      <c r="E3" s="123">
        <f t="shared" ref="E3:H3" ca="1" si="1">INDIRECT("'" &amp; LEFT(UPPER(MID(CELL("filename"),(FIND("]",CELL("filename"))+1),50)),3) &amp; "'!$D$4")</f>
        <v>46204</v>
      </c>
      <c r="F3" s="123">
        <f t="shared" ca="1" si="1"/>
        <v>46204</v>
      </c>
      <c r="G3" s="123">
        <f t="shared" ca="1" si="1"/>
        <v>46204</v>
      </c>
      <c r="H3" s="123">
        <f t="shared" ca="1" si="1"/>
        <v>46204</v>
      </c>
      <c r="I3" s="124" t="s">
        <v>3</v>
      </c>
      <c r="J3" s="124"/>
      <c r="K3" s="125">
        <f>'Yearly Info'!B1</f>
        <v>2026</v>
      </c>
      <c r="L3" s="126"/>
      <c r="M3" s="126"/>
      <c r="N3" s="126"/>
      <c r="O3" s="28"/>
    </row>
    <row r="4" spans="1:33" ht="15.75" hidden="1" x14ac:dyDescent="0.25">
      <c r="A4" s="35"/>
      <c r="B4" s="35"/>
      <c r="C4" s="38"/>
      <c r="D4" s="39"/>
      <c r="E4" s="39"/>
      <c r="F4" s="39"/>
      <c r="G4" s="39"/>
      <c r="H4" s="39"/>
      <c r="I4" s="64"/>
      <c r="J4" s="64"/>
      <c r="K4" s="40"/>
      <c r="L4" s="41"/>
      <c r="M4" s="41"/>
      <c r="N4" s="41"/>
      <c r="O4" s="28"/>
    </row>
    <row r="5" spans="1:33" ht="15" hidden="1" customHeight="1" x14ac:dyDescent="0.25">
      <c r="A5" s="127" t="s">
        <v>15</v>
      </c>
      <c r="B5" s="129" t="s">
        <v>16</v>
      </c>
      <c r="C5" s="130"/>
      <c r="D5" s="131"/>
      <c r="E5" s="138" t="s">
        <v>17</v>
      </c>
      <c r="F5" s="139"/>
      <c r="G5" s="139"/>
      <c r="H5" s="139"/>
      <c r="I5" s="139"/>
      <c r="J5" s="139"/>
      <c r="K5" s="139"/>
      <c r="L5" s="139"/>
      <c r="M5" s="139"/>
      <c r="N5" s="139"/>
      <c r="O5" s="139"/>
      <c r="P5" s="140"/>
    </row>
    <row r="6" spans="1:33" ht="11.25" hidden="1" customHeight="1" x14ac:dyDescent="0.25">
      <c r="A6" s="128"/>
      <c r="B6" s="132"/>
      <c r="C6" s="133"/>
      <c r="D6" s="134"/>
      <c r="E6" s="141"/>
      <c r="F6" s="142"/>
      <c r="G6" s="142"/>
      <c r="H6" s="142"/>
      <c r="I6" s="142"/>
      <c r="J6" s="142"/>
      <c r="K6" s="142"/>
      <c r="L6" s="142"/>
      <c r="M6" s="142"/>
      <c r="N6" s="142"/>
      <c r="O6" s="142"/>
      <c r="P6" s="143"/>
    </row>
    <row r="7" spans="1:33" ht="9.75" hidden="1" customHeight="1" x14ac:dyDescent="0.25">
      <c r="A7" s="128"/>
      <c r="B7" s="135"/>
      <c r="C7" s="136"/>
      <c r="D7" s="137"/>
      <c r="E7" s="141"/>
      <c r="F7" s="142"/>
      <c r="G7" s="142"/>
      <c r="H7" s="142"/>
      <c r="I7" s="142"/>
      <c r="J7" s="142"/>
      <c r="K7" s="142"/>
      <c r="L7" s="142"/>
      <c r="M7" s="142"/>
      <c r="N7" s="142"/>
      <c r="O7" s="142"/>
      <c r="P7" s="143"/>
    </row>
    <row r="8" spans="1:33" ht="15" hidden="1" customHeight="1" x14ac:dyDescent="0.25">
      <c r="A8" s="44" t="str">
        <f ca="1">IF(MONTH(C8)=MONTH(D$3),RIGHT('Yearly Info'!A$14,LEN('Yearly Info'!A$14)-4),"")</f>
        <v/>
      </c>
      <c r="B8" s="144" t="str">
        <f ca="1">TEXT(C8,"dddd")</f>
        <v>Monday</v>
      </c>
      <c r="C8" s="42">
        <f ca="1">INDIRECT("'" &amp; UPPER(LEFT(TEXT($D$3,"mmmm"),3)) &amp; "'!B7")</f>
        <v>46020</v>
      </c>
      <c r="D8" s="54">
        <f ca="1">INDIRECT("'" &amp; UPPER(LEFT(TEXT($D$3,"mmmm"),3)) &amp; "'!B11")</f>
        <v>0</v>
      </c>
      <c r="E8" s="147"/>
      <c r="F8" s="148"/>
      <c r="G8" s="148"/>
      <c r="H8" s="148"/>
      <c r="I8" s="148"/>
      <c r="J8" s="148"/>
      <c r="K8" s="148"/>
      <c r="L8" s="148"/>
      <c r="M8" s="148"/>
      <c r="N8" s="148"/>
      <c r="O8" s="148"/>
      <c r="P8" s="149"/>
    </row>
    <row r="9" spans="1:33" ht="15" hidden="1" customHeight="1" x14ac:dyDescent="0.25">
      <c r="A9" s="44" t="str">
        <f ca="1">IF(MONTH(C9)=MONTH(D$3),RIGHT('Yearly Info'!A$15,LEN('Yearly Info'!A$15)-4),"")</f>
        <v/>
      </c>
      <c r="B9" s="145"/>
      <c r="C9" s="42">
        <f ca="1">C8</f>
        <v>46020</v>
      </c>
      <c r="D9" s="54">
        <f ca="1">INDIRECT("'" &amp; UPPER(LEFT(TEXT($D$3,"mmmm"),3)) &amp; "'!B12")</f>
        <v>0</v>
      </c>
      <c r="E9" s="147"/>
      <c r="F9" s="148"/>
      <c r="G9" s="148"/>
      <c r="H9" s="148"/>
      <c r="I9" s="148"/>
      <c r="J9" s="148"/>
      <c r="K9" s="148"/>
      <c r="L9" s="148"/>
      <c r="M9" s="148"/>
      <c r="N9" s="148"/>
      <c r="O9" s="148"/>
      <c r="P9" s="149"/>
    </row>
    <row r="10" spans="1:33" ht="15" hidden="1" customHeight="1" x14ac:dyDescent="0.25">
      <c r="A10" s="44" t="str">
        <f ca="1">IF(MONTH(C10)=MONTH(D$3),RIGHT('Yearly Info'!A$16,LEN('Yearly Info'!A$16)-4),"")</f>
        <v/>
      </c>
      <c r="B10" s="145"/>
      <c r="C10" s="42">
        <f t="shared" ref="C10:C37" ca="1" si="2">C9</f>
        <v>46020</v>
      </c>
      <c r="D10" s="54">
        <f ca="1">INDIRECT("'" &amp; UPPER(LEFT(TEXT($D$3,"mmmm"),3)) &amp; "'!B13")</f>
        <v>0</v>
      </c>
      <c r="E10" s="147"/>
      <c r="F10" s="148"/>
      <c r="G10" s="148"/>
      <c r="H10" s="148"/>
      <c r="I10" s="148"/>
      <c r="J10" s="148"/>
      <c r="K10" s="148"/>
      <c r="L10" s="148"/>
      <c r="M10" s="148"/>
      <c r="N10" s="148"/>
      <c r="O10" s="148"/>
      <c r="P10" s="149"/>
    </row>
    <row r="11" spans="1:33" ht="15" hidden="1" customHeight="1" x14ac:dyDescent="0.25">
      <c r="A11" s="44" t="str">
        <f ca="1">IF(MONTH(C11)=MONTH(D$3),RIGHT('Yearly Info'!A$17,LEN('Yearly Info'!A$17)-4),"")</f>
        <v/>
      </c>
      <c r="B11" s="145"/>
      <c r="C11" s="42">
        <f t="shared" ca="1" si="2"/>
        <v>46020</v>
      </c>
      <c r="D11" s="54">
        <f ca="1">INDIRECT("'" &amp; UPPER(LEFT(TEXT($D$3,"mmmm"),3)) &amp; "'!B14")</f>
        <v>0</v>
      </c>
      <c r="E11" s="147"/>
      <c r="F11" s="148"/>
      <c r="G11" s="148"/>
      <c r="H11" s="148"/>
      <c r="I11" s="148"/>
      <c r="J11" s="148"/>
      <c r="K11" s="148"/>
      <c r="L11" s="148"/>
      <c r="M11" s="148"/>
      <c r="N11" s="148"/>
      <c r="O11" s="148"/>
      <c r="P11" s="149"/>
    </row>
    <row r="12" spans="1:33" ht="15" hidden="1" customHeight="1" x14ac:dyDescent="0.25">
      <c r="A12" s="44" t="str">
        <f ca="1">IF(MONTH(C12)=MONTH(D$3),RIGHT('Yearly Info'!A$18,LEN('Yearly Info'!A$18)-4),"")</f>
        <v/>
      </c>
      <c r="B12" s="145"/>
      <c r="C12" s="42">
        <f t="shared" ca="1" si="2"/>
        <v>46020</v>
      </c>
      <c r="D12" s="54">
        <f ca="1">INDIRECT("'" &amp; UPPER(LEFT(TEXT($D$3,"mmmm"),3)) &amp; "'!B15")</f>
        <v>0</v>
      </c>
      <c r="E12" s="147"/>
      <c r="F12" s="148"/>
      <c r="G12" s="148"/>
      <c r="H12" s="148"/>
      <c r="I12" s="148"/>
      <c r="J12" s="148"/>
      <c r="K12" s="148"/>
      <c r="L12" s="148"/>
      <c r="M12" s="148"/>
      <c r="N12" s="148"/>
      <c r="O12" s="148"/>
      <c r="P12" s="149"/>
    </row>
    <row r="13" spans="1:33" ht="15" hidden="1" customHeight="1" x14ac:dyDescent="0.25">
      <c r="A13" s="44" t="str">
        <f ca="1">IF(MONTH(C13)=MONTH(D$3),RIGHT('Yearly Info'!A$19,LEN('Yearly Info'!A$19)-4),"")</f>
        <v/>
      </c>
      <c r="B13" s="145"/>
      <c r="C13" s="42">
        <f t="shared" ca="1" si="2"/>
        <v>46020</v>
      </c>
      <c r="D13" s="54">
        <f ca="1">INDIRECT("'" &amp; UPPER(LEFT(TEXT($D$3,"mmmm"),3)) &amp; "'!B16")</f>
        <v>0</v>
      </c>
      <c r="E13" s="147"/>
      <c r="F13" s="148"/>
      <c r="G13" s="148"/>
      <c r="H13" s="148"/>
      <c r="I13" s="148"/>
      <c r="J13" s="148"/>
      <c r="K13" s="148"/>
      <c r="L13" s="148"/>
      <c r="M13" s="148"/>
      <c r="N13" s="148"/>
      <c r="O13" s="148"/>
      <c r="P13" s="149"/>
    </row>
    <row r="14" spans="1:33" ht="15" hidden="1" customHeight="1" x14ac:dyDescent="0.25">
      <c r="A14" s="44" t="str">
        <f ca="1">IF(MONTH(C14)=MONTH(D$3),RIGHT('Yearly Info'!A$20,LEN('Yearly Info'!A$20)-4),"")</f>
        <v/>
      </c>
      <c r="B14" s="145"/>
      <c r="C14" s="42">
        <f t="shared" ca="1" si="2"/>
        <v>46020</v>
      </c>
      <c r="D14" s="54">
        <f ca="1">INDIRECT("'" &amp; UPPER(LEFT(TEXT($D$3,"mmmm"),3)) &amp; "'!B17")</f>
        <v>0</v>
      </c>
      <c r="E14" s="147"/>
      <c r="F14" s="148"/>
      <c r="G14" s="148"/>
      <c r="H14" s="148"/>
      <c r="I14" s="148"/>
      <c r="J14" s="148"/>
      <c r="K14" s="148"/>
      <c r="L14" s="148"/>
      <c r="M14" s="148"/>
      <c r="N14" s="148"/>
      <c r="O14" s="148"/>
      <c r="P14" s="149"/>
    </row>
    <row r="15" spans="1:33" ht="15" hidden="1" customHeight="1" x14ac:dyDescent="0.25">
      <c r="A15" s="44" t="str">
        <f ca="1">IF(MONTH(C15)=MONTH(D$3),RIGHT('Yearly Info'!A$21,LEN('Yearly Info'!A$21)-4),"")</f>
        <v/>
      </c>
      <c r="B15" s="145"/>
      <c r="C15" s="42">
        <f t="shared" ca="1" si="2"/>
        <v>46020</v>
      </c>
      <c r="D15" s="54">
        <f ca="1">INDIRECT("'" &amp; UPPER(LEFT(TEXT($D$3,"mmmm"),3)) &amp; "'!B18")</f>
        <v>0</v>
      </c>
      <c r="E15" s="147"/>
      <c r="F15" s="148"/>
      <c r="G15" s="148"/>
      <c r="H15" s="148"/>
      <c r="I15" s="148"/>
      <c r="J15" s="148"/>
      <c r="K15" s="148"/>
      <c r="L15" s="148"/>
      <c r="M15" s="148"/>
      <c r="N15" s="148"/>
      <c r="O15" s="148"/>
      <c r="P15" s="149"/>
      <c r="AG15" t="s">
        <v>18</v>
      </c>
    </row>
    <row r="16" spans="1:33" ht="15" hidden="1" customHeight="1" x14ac:dyDescent="0.25">
      <c r="A16" s="44" t="str">
        <f ca="1">IF(MONTH(C16)=MONTH(D$3),RIGHT('Yearly Info'!A$22,LEN('Yearly Info'!A$22)-4),"")</f>
        <v/>
      </c>
      <c r="B16" s="145"/>
      <c r="C16" s="42">
        <f t="shared" ca="1" si="2"/>
        <v>46020</v>
      </c>
      <c r="D16" s="54">
        <f ca="1">INDIRECT("'" &amp; UPPER(LEFT(TEXT($D$3,"mmmm"),3)) &amp; "'!B19")</f>
        <v>0</v>
      </c>
      <c r="E16" s="147"/>
      <c r="F16" s="148"/>
      <c r="G16" s="148"/>
      <c r="H16" s="148"/>
      <c r="I16" s="148"/>
      <c r="J16" s="148"/>
      <c r="K16" s="148"/>
      <c r="L16" s="148"/>
      <c r="M16" s="148"/>
      <c r="N16" s="148"/>
      <c r="O16" s="148"/>
      <c r="P16" s="149"/>
    </row>
    <row r="17" spans="1:32" ht="15" hidden="1" customHeight="1" x14ac:dyDescent="0.25">
      <c r="A17" s="44" t="str">
        <f ca="1">IF(MONTH(C17)=MONTH(D$3),RIGHT('Yearly Info'!A$23,LEN('Yearly Info'!A$23)-4),"")</f>
        <v/>
      </c>
      <c r="B17" s="145"/>
      <c r="C17" s="42">
        <f t="shared" ca="1" si="2"/>
        <v>46020</v>
      </c>
      <c r="D17" s="54">
        <f ca="1">INDIRECT("'" &amp; UPPER(LEFT(TEXT($D$3,"mmmm"),3)) &amp; "'!B20")</f>
        <v>0</v>
      </c>
      <c r="E17" s="147"/>
      <c r="F17" s="148"/>
      <c r="G17" s="148"/>
      <c r="H17" s="148"/>
      <c r="I17" s="148"/>
      <c r="J17" s="148"/>
      <c r="K17" s="148"/>
      <c r="L17" s="148"/>
      <c r="M17" s="148"/>
      <c r="N17" s="148"/>
      <c r="O17" s="148"/>
      <c r="P17" s="149"/>
    </row>
    <row r="18" spans="1:32" ht="15" hidden="1" customHeight="1" x14ac:dyDescent="0.25">
      <c r="A18" s="44" t="str">
        <f ca="1">IF(MONTH(C18)=MONTH(D$3),RIGHT('Yearly Info'!A$24,LEN('Yearly Info'!A$24)-4),"")</f>
        <v/>
      </c>
      <c r="B18" s="145"/>
      <c r="C18" s="42">
        <f t="shared" ca="1" si="2"/>
        <v>46020</v>
      </c>
      <c r="D18" s="54">
        <f ca="1">INDIRECT("'" &amp; UPPER(LEFT(TEXT($D$3,"mmmm"),3)) &amp; "'!B21")</f>
        <v>0</v>
      </c>
      <c r="E18" s="147"/>
      <c r="F18" s="148"/>
      <c r="G18" s="148"/>
      <c r="H18" s="148"/>
      <c r="I18" s="148"/>
      <c r="J18" s="148"/>
      <c r="K18" s="148"/>
      <c r="L18" s="148"/>
      <c r="M18" s="148"/>
      <c r="N18" s="148"/>
      <c r="O18" s="148"/>
      <c r="P18" s="149"/>
      <c r="AF18" t="s">
        <v>19</v>
      </c>
    </row>
    <row r="19" spans="1:32" ht="15" hidden="1" customHeight="1" x14ac:dyDescent="0.25">
      <c r="A19" s="44" t="str">
        <f ca="1">IF(MONTH(C19)=MONTH(D$3),RIGHT('Yearly Info'!A$25,LEN('Yearly Info'!A$25)-4),"")</f>
        <v/>
      </c>
      <c r="B19" s="145"/>
      <c r="C19" s="42">
        <f t="shared" ca="1" si="2"/>
        <v>46020</v>
      </c>
      <c r="D19" s="54">
        <f ca="1">INDIRECT("'" &amp; UPPER(LEFT(TEXT($D$3,"mmmm"),3)) &amp; "'!B22")</f>
        <v>0</v>
      </c>
      <c r="E19" s="147"/>
      <c r="F19" s="148"/>
      <c r="G19" s="148"/>
      <c r="H19" s="148"/>
      <c r="I19" s="148"/>
      <c r="J19" s="148"/>
      <c r="K19" s="148"/>
      <c r="L19" s="148"/>
      <c r="M19" s="148"/>
      <c r="N19" s="148"/>
      <c r="O19" s="148"/>
      <c r="P19" s="149"/>
    </row>
    <row r="20" spans="1:32" ht="15" hidden="1" customHeight="1" x14ac:dyDescent="0.25">
      <c r="A20" s="44" t="str">
        <f ca="1">IF(MONTH(C20)=MONTH(D$3),RIGHT('Yearly Info'!A$26,LEN('Yearly Info'!A$26)-4),"")</f>
        <v/>
      </c>
      <c r="B20" s="145"/>
      <c r="C20" s="42">
        <f t="shared" ca="1" si="2"/>
        <v>46020</v>
      </c>
      <c r="D20" s="54">
        <f ca="1">INDIRECT("'" &amp; UPPER(LEFT(TEXT($D$3,"mmmm"),3)) &amp; "'!B23")</f>
        <v>0</v>
      </c>
      <c r="E20" s="147"/>
      <c r="F20" s="148"/>
      <c r="G20" s="148"/>
      <c r="H20" s="148"/>
      <c r="I20" s="148"/>
      <c r="J20" s="148"/>
      <c r="K20" s="148"/>
      <c r="L20" s="148"/>
      <c r="M20" s="148"/>
      <c r="N20" s="148"/>
      <c r="O20" s="148"/>
      <c r="P20" s="149"/>
    </row>
    <row r="21" spans="1:32" ht="15" hidden="1" customHeight="1" x14ac:dyDescent="0.25">
      <c r="A21" s="44" t="str">
        <f ca="1">IF(MONTH(C21)=MONTH(D$3),RIGHT('Yearly Info'!A$27,LEN('Yearly Info'!A$27)-4),"")</f>
        <v/>
      </c>
      <c r="B21" s="145"/>
      <c r="C21" s="42">
        <f t="shared" ca="1" si="2"/>
        <v>46020</v>
      </c>
      <c r="D21" s="54">
        <f ca="1">INDIRECT("'" &amp; UPPER(LEFT(TEXT($D$3,"mmmm"),3)) &amp; "'!B24")</f>
        <v>0</v>
      </c>
      <c r="E21" s="147"/>
      <c r="F21" s="148"/>
      <c r="G21" s="148"/>
      <c r="H21" s="148"/>
      <c r="I21" s="148"/>
      <c r="J21" s="148"/>
      <c r="K21" s="148"/>
      <c r="L21" s="148"/>
      <c r="M21" s="148"/>
      <c r="N21" s="148"/>
      <c r="O21" s="148"/>
      <c r="P21" s="149"/>
    </row>
    <row r="22" spans="1:32" ht="15" hidden="1" customHeight="1" x14ac:dyDescent="0.25">
      <c r="A22" s="44" t="str">
        <f ca="1">IF(MONTH(C22)=MONTH(D$3),RIGHT('Yearly Info'!A$28,LEN('Yearly Info'!A$28)-4),"")</f>
        <v/>
      </c>
      <c r="B22" s="145"/>
      <c r="C22" s="42">
        <f t="shared" ca="1" si="2"/>
        <v>46020</v>
      </c>
      <c r="D22" s="54">
        <f ca="1">INDIRECT("'" &amp; UPPER(LEFT(TEXT($D$3,"mmmm"),3)) &amp; "'!B25")</f>
        <v>0</v>
      </c>
      <c r="E22" s="147"/>
      <c r="F22" s="148"/>
      <c r="G22" s="148"/>
      <c r="H22" s="148"/>
      <c r="I22" s="148"/>
      <c r="J22" s="148"/>
      <c r="K22" s="148"/>
      <c r="L22" s="148"/>
      <c r="M22" s="148"/>
      <c r="N22" s="148"/>
      <c r="O22" s="148"/>
      <c r="P22" s="149"/>
    </row>
    <row r="23" spans="1:32" ht="15" hidden="1" customHeight="1" x14ac:dyDescent="0.25">
      <c r="A23" s="44" t="str">
        <f ca="1">IF(MONTH(C23)=MONTH(D$3),RIGHT('Yearly Info'!A$29,LEN('Yearly Info'!A$29)-4),"")</f>
        <v/>
      </c>
      <c r="B23" s="145"/>
      <c r="C23" s="42">
        <f t="shared" ca="1" si="2"/>
        <v>46020</v>
      </c>
      <c r="D23" s="54">
        <f ca="1">INDIRECT("'" &amp; UPPER(LEFT(TEXT($D$3,"mmmm"),3)) &amp; "'!B26")</f>
        <v>0</v>
      </c>
      <c r="E23" s="147"/>
      <c r="F23" s="148"/>
      <c r="G23" s="148"/>
      <c r="H23" s="148"/>
      <c r="I23" s="148"/>
      <c r="J23" s="148"/>
      <c r="K23" s="148"/>
      <c r="L23" s="148"/>
      <c r="M23" s="148"/>
      <c r="N23" s="148"/>
      <c r="O23" s="148"/>
      <c r="P23" s="149"/>
      <c r="AB23" t="s">
        <v>20</v>
      </c>
    </row>
    <row r="24" spans="1:32" ht="15" hidden="1" customHeight="1" x14ac:dyDescent="0.25">
      <c r="A24" s="44" t="str">
        <f ca="1">IF(MONTH(C24)=MONTH(D$3),RIGHT('Yearly Info'!A$30,LEN('Yearly Info'!A$30)-4),"")</f>
        <v/>
      </c>
      <c r="B24" s="145"/>
      <c r="C24" s="42">
        <f t="shared" ca="1" si="2"/>
        <v>46020</v>
      </c>
      <c r="D24" s="54">
        <f ca="1">INDIRECT("'" &amp; UPPER(LEFT(TEXT($D$3,"mmmm"),3)) &amp; "'!B27")</f>
        <v>0</v>
      </c>
      <c r="E24" s="147"/>
      <c r="F24" s="148"/>
      <c r="G24" s="148"/>
      <c r="H24" s="148"/>
      <c r="I24" s="148"/>
      <c r="J24" s="148"/>
      <c r="K24" s="148"/>
      <c r="L24" s="148"/>
      <c r="M24" s="148"/>
      <c r="N24" s="148"/>
      <c r="O24" s="148"/>
      <c r="P24" s="149"/>
    </row>
    <row r="25" spans="1:32" ht="15" hidden="1" customHeight="1" x14ac:dyDescent="0.25">
      <c r="A25" s="44" t="str">
        <f ca="1">IF(MONTH(C25)=MONTH(D$3),RIGHT('Yearly Info'!A$31,LEN('Yearly Info'!A$31)-4),"")</f>
        <v/>
      </c>
      <c r="B25" s="145"/>
      <c r="C25" s="42">
        <f t="shared" ca="1" si="2"/>
        <v>46020</v>
      </c>
      <c r="D25" s="54">
        <f ca="1">INDIRECT("'" &amp; UPPER(LEFT(TEXT($D$3,"mmmm"),3)) &amp; "'!B28")</f>
        <v>0</v>
      </c>
      <c r="E25" s="147"/>
      <c r="F25" s="148"/>
      <c r="G25" s="148"/>
      <c r="H25" s="148"/>
      <c r="I25" s="148"/>
      <c r="J25" s="148"/>
      <c r="K25" s="148"/>
      <c r="L25" s="148"/>
      <c r="M25" s="148"/>
      <c r="N25" s="148"/>
      <c r="O25" s="148"/>
      <c r="P25" s="149"/>
    </row>
    <row r="26" spans="1:32" ht="15" hidden="1" customHeight="1" x14ac:dyDescent="0.25">
      <c r="A26" s="44" t="str">
        <f ca="1">IF(MONTH(C26)=MONTH(D$3),RIGHT('Yearly Info'!A$32,LEN('Yearly Info'!A$32)-4),"")</f>
        <v/>
      </c>
      <c r="B26" s="145"/>
      <c r="C26" s="42">
        <f t="shared" ca="1" si="2"/>
        <v>46020</v>
      </c>
      <c r="D26" s="54">
        <f ca="1">INDIRECT("'" &amp; UPPER(LEFT(TEXT($D$3,"mmmm"),3)) &amp; "'!B29")</f>
        <v>0</v>
      </c>
      <c r="E26" s="147"/>
      <c r="F26" s="148"/>
      <c r="G26" s="148"/>
      <c r="H26" s="148"/>
      <c r="I26" s="148"/>
      <c r="J26" s="148"/>
      <c r="K26" s="148"/>
      <c r="L26" s="148"/>
      <c r="M26" s="148"/>
      <c r="N26" s="148"/>
      <c r="O26" s="148"/>
      <c r="P26" s="149"/>
    </row>
    <row r="27" spans="1:32" ht="15" hidden="1" customHeight="1" x14ac:dyDescent="0.25">
      <c r="A27" s="44" t="str">
        <f ca="1">IF(MONTH(C27)=MONTH(D$3),RIGHT('Yearly Info'!A$33,LEN('Yearly Info'!A$33)-4),"")</f>
        <v/>
      </c>
      <c r="B27" s="145"/>
      <c r="C27" s="42">
        <f t="shared" ca="1" si="2"/>
        <v>46020</v>
      </c>
      <c r="D27" s="54">
        <f ca="1">INDIRECT("'" &amp; UPPER(LEFT(TEXT($D$3,"mmmm"),3)) &amp; "'!B30")</f>
        <v>0</v>
      </c>
      <c r="E27" s="147"/>
      <c r="F27" s="148"/>
      <c r="G27" s="148"/>
      <c r="H27" s="148"/>
      <c r="I27" s="148"/>
      <c r="J27" s="148"/>
      <c r="K27" s="148"/>
      <c r="L27" s="148"/>
      <c r="M27" s="148"/>
      <c r="N27" s="148"/>
      <c r="O27" s="148"/>
      <c r="P27" s="149"/>
    </row>
    <row r="28" spans="1:32" ht="15" hidden="1" customHeight="1" x14ac:dyDescent="0.25">
      <c r="A28" s="44" t="str">
        <f ca="1">IF(MONTH(C28)=MONTH(D$3),RIGHT('Yearly Info'!A$34,LEN('Yearly Info'!A$34)-4),"")</f>
        <v/>
      </c>
      <c r="B28" s="145"/>
      <c r="C28" s="42">
        <f t="shared" ca="1" si="2"/>
        <v>46020</v>
      </c>
      <c r="D28" s="54">
        <f ca="1">INDIRECT("'" &amp; UPPER(LEFT(TEXT($D$3,"mmmm"),3)) &amp; "'!B31")</f>
        <v>0</v>
      </c>
      <c r="E28" s="147"/>
      <c r="F28" s="148"/>
      <c r="G28" s="148"/>
      <c r="H28" s="148"/>
      <c r="I28" s="148"/>
      <c r="J28" s="148"/>
      <c r="K28" s="148"/>
      <c r="L28" s="148"/>
      <c r="M28" s="148"/>
      <c r="N28" s="148"/>
      <c r="O28" s="148"/>
      <c r="P28" s="149"/>
    </row>
    <row r="29" spans="1:32" ht="15" hidden="1" customHeight="1" x14ac:dyDescent="0.25">
      <c r="A29" s="44" t="str">
        <f ca="1">IF(MONTH(C29)=MONTH(D$3),RIGHT('Yearly Info'!A$35,LEN('Yearly Info'!A$35)-4),"")</f>
        <v/>
      </c>
      <c r="B29" s="145"/>
      <c r="C29" s="42">
        <f t="shared" ca="1" si="2"/>
        <v>46020</v>
      </c>
      <c r="D29" s="100">
        <f ca="1">INDIRECT("'" &amp; UPPER(LEFT(TEXT($D$3,"mmmm"),3)) &amp; "'!B32")</f>
        <v>0</v>
      </c>
      <c r="E29" s="147"/>
      <c r="F29" s="148"/>
      <c r="G29" s="148"/>
      <c r="H29" s="148"/>
      <c r="I29" s="148"/>
      <c r="J29" s="148"/>
      <c r="K29" s="148"/>
      <c r="L29" s="148"/>
      <c r="M29" s="148"/>
      <c r="N29" s="148"/>
      <c r="O29" s="148"/>
      <c r="P29" s="149"/>
    </row>
    <row r="30" spans="1:32" ht="15" hidden="1" customHeight="1" x14ac:dyDescent="0.25">
      <c r="A30" s="44" t="str">
        <f ca="1">IF(MONTH(C30)=MONTH(D$3),RIGHT('Yearly Info'!A$36,LEN('Yearly Info'!A$36)-4),"")</f>
        <v/>
      </c>
      <c r="B30" s="145"/>
      <c r="C30" s="42">
        <f t="shared" ca="1" si="2"/>
        <v>46020</v>
      </c>
      <c r="D30" s="100">
        <f ca="1">INDIRECT("'" &amp; UPPER(LEFT(TEXT($D$3,"mmmm"),3)) &amp; "'!B33")</f>
        <v>0</v>
      </c>
      <c r="E30" s="147"/>
      <c r="F30" s="148"/>
      <c r="G30" s="148"/>
      <c r="H30" s="148"/>
      <c r="I30" s="148"/>
      <c r="J30" s="148"/>
      <c r="K30" s="148"/>
      <c r="L30" s="148"/>
      <c r="M30" s="148"/>
      <c r="N30" s="148"/>
      <c r="O30" s="148"/>
      <c r="P30" s="149"/>
    </row>
    <row r="31" spans="1:32" ht="15" hidden="1" customHeight="1" x14ac:dyDescent="0.25">
      <c r="A31" s="44" t="str">
        <f ca="1">IF(MONTH(C31)=MONTH(D$3),RIGHT('Yearly Info'!A$37,LEN('Yearly Info'!A$37)-4),"")</f>
        <v/>
      </c>
      <c r="B31" s="145"/>
      <c r="C31" s="42">
        <f t="shared" ca="1" si="2"/>
        <v>46020</v>
      </c>
      <c r="D31" s="100">
        <f ca="1">INDIRECT("'" &amp; UPPER(LEFT(TEXT($D$3,"mmmm"),3)) &amp; "'!B34")</f>
        <v>0</v>
      </c>
      <c r="E31" s="147"/>
      <c r="F31" s="148"/>
      <c r="G31" s="148"/>
      <c r="H31" s="148"/>
      <c r="I31" s="148"/>
      <c r="J31" s="148"/>
      <c r="K31" s="148"/>
      <c r="L31" s="148"/>
      <c r="M31" s="148"/>
      <c r="N31" s="148"/>
      <c r="O31" s="148"/>
      <c r="P31" s="149"/>
    </row>
    <row r="32" spans="1:32" ht="15" hidden="1" customHeight="1" x14ac:dyDescent="0.25">
      <c r="A32" s="44" t="str">
        <f ca="1">IF(MONTH(C32)=MONTH(D$3),RIGHT('Yearly Info'!A$38,LEN('Yearly Info'!A$38)-4),"")</f>
        <v/>
      </c>
      <c r="B32" s="145"/>
      <c r="C32" s="42">
        <f t="shared" ca="1" si="2"/>
        <v>46020</v>
      </c>
      <c r="D32" s="100">
        <f ca="1">INDIRECT("'" &amp; UPPER(LEFT(TEXT($D$3,"mmmm"),3)) &amp; "'!B35")</f>
        <v>0</v>
      </c>
      <c r="E32" s="147"/>
      <c r="F32" s="148"/>
      <c r="G32" s="148"/>
      <c r="H32" s="148"/>
      <c r="I32" s="148"/>
      <c r="J32" s="148"/>
      <c r="K32" s="148"/>
      <c r="L32" s="148"/>
      <c r="M32" s="148"/>
      <c r="N32" s="148"/>
      <c r="O32" s="148"/>
      <c r="P32" s="149"/>
    </row>
    <row r="33" spans="1:16" ht="15" hidden="1" customHeight="1" x14ac:dyDescent="0.25">
      <c r="A33" s="44" t="str">
        <f ca="1">IF(MONTH(C33)=MONTH(D$3),RIGHT('Yearly Info'!A$39,LEN('Yearly Info'!A$39)-4),"")</f>
        <v/>
      </c>
      <c r="B33" s="145"/>
      <c r="C33" s="42">
        <f t="shared" ca="1" si="2"/>
        <v>46020</v>
      </c>
      <c r="D33" s="100">
        <f ca="1">INDIRECT("'" &amp; UPPER(LEFT(TEXT($D$3,"mmmm"),3)) &amp; "'!B36")</f>
        <v>0</v>
      </c>
      <c r="E33" s="147"/>
      <c r="F33" s="148"/>
      <c r="G33" s="148"/>
      <c r="H33" s="148"/>
      <c r="I33" s="148"/>
      <c r="J33" s="148"/>
      <c r="K33" s="148"/>
      <c r="L33" s="148"/>
      <c r="M33" s="148"/>
      <c r="N33" s="148"/>
      <c r="O33" s="148"/>
      <c r="P33" s="149"/>
    </row>
    <row r="34" spans="1:16" ht="15" hidden="1" customHeight="1" thickBot="1" x14ac:dyDescent="0.3">
      <c r="A34" s="45" t="str">
        <f ca="1">IF(MONTH(C34)=MONTH(D$3),RIGHT('Yearly Info'!A$40,LEN('Yearly Info'!A$40)-4),"")</f>
        <v/>
      </c>
      <c r="B34" s="145"/>
      <c r="C34" s="42">
        <f t="shared" ca="1" si="2"/>
        <v>46020</v>
      </c>
      <c r="D34" s="100">
        <f ca="1">INDIRECT("'" &amp; UPPER(LEFT(TEXT($D$3,"mmmm"),3)) &amp; "'!B37")</f>
        <v>0</v>
      </c>
      <c r="E34" s="147"/>
      <c r="F34" s="148"/>
      <c r="G34" s="148"/>
      <c r="H34" s="148"/>
      <c r="I34" s="148"/>
      <c r="J34" s="148"/>
      <c r="K34" s="148"/>
      <c r="L34" s="148"/>
      <c r="M34" s="148"/>
      <c r="N34" s="148"/>
      <c r="O34" s="148"/>
      <c r="P34" s="149"/>
    </row>
    <row r="35" spans="1:16" ht="15" hidden="1" customHeight="1" thickBot="1" x14ac:dyDescent="0.3">
      <c r="A35" s="45" t="str">
        <f ca="1">IF(MONTH(C35)=MONTH(D$3),RIGHT('Yearly Info'!A$41,LEN('Yearly Info'!A$41)-4),"")</f>
        <v/>
      </c>
      <c r="B35" s="145"/>
      <c r="C35" s="42">
        <f t="shared" ca="1" si="2"/>
        <v>46020</v>
      </c>
      <c r="D35" s="100">
        <f ca="1">INDIRECT("'" &amp; UPPER(LEFT(TEXT($D$3,"mmmm"),3)) &amp; "'!B38")</f>
        <v>0</v>
      </c>
      <c r="E35" s="147"/>
      <c r="F35" s="148"/>
      <c r="G35" s="148"/>
      <c r="H35" s="148"/>
      <c r="I35" s="148"/>
      <c r="J35" s="148"/>
      <c r="K35" s="148"/>
      <c r="L35" s="148"/>
      <c r="M35" s="148"/>
      <c r="N35" s="148"/>
      <c r="O35" s="148"/>
      <c r="P35" s="149"/>
    </row>
    <row r="36" spans="1:16" ht="15" hidden="1" customHeight="1" thickBot="1" x14ac:dyDescent="0.3">
      <c r="A36" s="45" t="str">
        <f ca="1">IF(MONTH(C36)=MONTH(D$3),RIGHT('Yearly Info'!A$42,LEN('Yearly Info'!A$42)-4),"")</f>
        <v/>
      </c>
      <c r="B36" s="145"/>
      <c r="C36" s="42">
        <f t="shared" ca="1" si="2"/>
        <v>46020</v>
      </c>
      <c r="D36" s="100">
        <f ca="1">INDIRECT("'" &amp; UPPER(LEFT(TEXT($D$3,"mmmm"),3)) &amp; "'!B39")</f>
        <v>0</v>
      </c>
      <c r="E36" s="147"/>
      <c r="F36" s="148"/>
      <c r="G36" s="148"/>
      <c r="H36" s="148"/>
      <c r="I36" s="148"/>
      <c r="J36" s="148"/>
      <c r="K36" s="148"/>
      <c r="L36" s="148"/>
      <c r="M36" s="148"/>
      <c r="N36" s="148"/>
      <c r="O36" s="148"/>
      <c r="P36" s="149"/>
    </row>
    <row r="37" spans="1:16" ht="15" hidden="1" customHeight="1" thickBot="1" x14ac:dyDescent="0.3">
      <c r="A37" s="45" t="str">
        <f ca="1">IF(MONTH(C37)=MONTH(D$3),RIGHT('Yearly Info'!A$43,LEN('Yearly Info'!A$43)-4),"")</f>
        <v/>
      </c>
      <c r="B37" s="146"/>
      <c r="C37" s="42">
        <f t="shared" ca="1" si="2"/>
        <v>46020</v>
      </c>
      <c r="D37" s="55">
        <f ca="1">INDIRECT("'" &amp; UPPER(LEFT(TEXT($D$3,"mmmm"),3)) &amp; "'!B40")</f>
        <v>0</v>
      </c>
      <c r="E37" s="150"/>
      <c r="F37" s="151"/>
      <c r="G37" s="151"/>
      <c r="H37" s="151"/>
      <c r="I37" s="151"/>
      <c r="J37" s="151"/>
      <c r="K37" s="151"/>
      <c r="L37" s="151"/>
      <c r="M37" s="151"/>
      <c r="N37" s="151"/>
      <c r="O37" s="151"/>
      <c r="P37" s="152"/>
    </row>
    <row r="38" spans="1:16" ht="15" hidden="1" customHeight="1" x14ac:dyDescent="0.25">
      <c r="A38" s="44" t="str">
        <f ca="1">IF(MONTH(C38)=MONTH(D$3),RIGHT('Yearly Info'!A$14,LEN('Yearly Info'!A$14)-4),"")</f>
        <v/>
      </c>
      <c r="B38" s="145" t="str">
        <f ca="1">TEXT(C38,"dddd")</f>
        <v>Tuesday</v>
      </c>
      <c r="C38" s="94">
        <f ca="1">C8+1</f>
        <v>46021</v>
      </c>
      <c r="D38" s="54">
        <f ca="1">INDIRECT("'" &amp; UPPER(TEXT($D$3,"mmm")) &amp; "'!C11")</f>
        <v>0</v>
      </c>
      <c r="E38" s="147"/>
      <c r="F38" s="148"/>
      <c r="G38" s="148"/>
      <c r="H38" s="148"/>
      <c r="I38" s="148"/>
      <c r="J38" s="148"/>
      <c r="K38" s="148"/>
      <c r="L38" s="148"/>
      <c r="M38" s="148"/>
      <c r="N38" s="148"/>
      <c r="O38" s="148"/>
      <c r="P38" s="149"/>
    </row>
    <row r="39" spans="1:16" ht="15" hidden="1" customHeight="1" x14ac:dyDescent="0.25">
      <c r="A39" s="44" t="str">
        <f ca="1">IF(MONTH(C39)=MONTH(D$3),RIGHT('Yearly Info'!A$15,LEN('Yearly Info'!A$15)-4),"")</f>
        <v/>
      </c>
      <c r="B39" s="145"/>
      <c r="C39" s="42">
        <f ca="1">C38</f>
        <v>46021</v>
      </c>
      <c r="D39" s="54">
        <f ca="1">INDIRECT("'" &amp; UPPER(LEFT(TEXT($D$3,"mmmm"),3)) &amp; "'!C12")</f>
        <v>0</v>
      </c>
      <c r="E39" s="147"/>
      <c r="F39" s="148"/>
      <c r="G39" s="148"/>
      <c r="H39" s="148"/>
      <c r="I39" s="148"/>
      <c r="J39" s="148"/>
      <c r="K39" s="148"/>
      <c r="L39" s="148"/>
      <c r="M39" s="148"/>
      <c r="N39" s="148"/>
      <c r="O39" s="148"/>
      <c r="P39" s="149"/>
    </row>
    <row r="40" spans="1:16" ht="15" hidden="1" customHeight="1" x14ac:dyDescent="0.25">
      <c r="A40" s="44" t="str">
        <f ca="1">IF(MONTH(C40)=MONTH(D$3),RIGHT('Yearly Info'!A$16,LEN('Yearly Info'!A$16)-4),"")</f>
        <v/>
      </c>
      <c r="B40" s="145"/>
      <c r="C40" s="42">
        <f t="shared" ref="C40:C66" ca="1" si="3">C39</f>
        <v>46021</v>
      </c>
      <c r="D40" s="54">
        <f ca="1">INDIRECT("'" &amp; UPPER(LEFT(TEXT($D$3,"mmmm"),3)) &amp; "'!C13")</f>
        <v>0</v>
      </c>
      <c r="E40" s="147"/>
      <c r="F40" s="148"/>
      <c r="G40" s="148"/>
      <c r="H40" s="148"/>
      <c r="I40" s="148"/>
      <c r="J40" s="148"/>
      <c r="K40" s="148"/>
      <c r="L40" s="148"/>
      <c r="M40" s="148"/>
      <c r="N40" s="148"/>
      <c r="O40" s="148"/>
      <c r="P40" s="149"/>
    </row>
    <row r="41" spans="1:16" ht="15" hidden="1" customHeight="1" x14ac:dyDescent="0.25">
      <c r="A41" s="44" t="str">
        <f ca="1">IF(MONTH(C41)=MONTH(D$3),RIGHT('Yearly Info'!A$17,LEN('Yearly Info'!A$17)-4),"")</f>
        <v/>
      </c>
      <c r="B41" s="145"/>
      <c r="C41" s="42">
        <f t="shared" ca="1" si="3"/>
        <v>46021</v>
      </c>
      <c r="D41" s="54">
        <f ca="1">INDIRECT("'" &amp; UPPER(LEFT(TEXT($D$3,"mmmm"),3)) &amp; "'!C14")</f>
        <v>0</v>
      </c>
      <c r="E41" s="147"/>
      <c r="F41" s="148"/>
      <c r="G41" s="148"/>
      <c r="H41" s="148"/>
      <c r="I41" s="148"/>
      <c r="J41" s="148"/>
      <c r="K41" s="148"/>
      <c r="L41" s="148"/>
      <c r="M41" s="148"/>
      <c r="N41" s="148"/>
      <c r="O41" s="148"/>
      <c r="P41" s="149"/>
    </row>
    <row r="42" spans="1:16" ht="15" hidden="1" customHeight="1" x14ac:dyDescent="0.25">
      <c r="A42" s="44" t="str">
        <f ca="1">IF(MONTH(C42)=MONTH(D$3),RIGHT('Yearly Info'!A$18,LEN('Yearly Info'!A$18)-4),"")</f>
        <v/>
      </c>
      <c r="B42" s="145"/>
      <c r="C42" s="42">
        <f t="shared" ca="1" si="3"/>
        <v>46021</v>
      </c>
      <c r="D42" s="54">
        <f ca="1">INDIRECT("'" &amp; UPPER(LEFT(TEXT($D$3,"mmmm"),3)) &amp; "'!C15")</f>
        <v>0</v>
      </c>
      <c r="E42" s="147"/>
      <c r="F42" s="148"/>
      <c r="G42" s="148"/>
      <c r="H42" s="148"/>
      <c r="I42" s="148"/>
      <c r="J42" s="148"/>
      <c r="K42" s="148"/>
      <c r="L42" s="148"/>
      <c r="M42" s="148"/>
      <c r="N42" s="148"/>
      <c r="O42" s="148"/>
      <c r="P42" s="149"/>
    </row>
    <row r="43" spans="1:16" ht="15" hidden="1" customHeight="1" x14ac:dyDescent="0.25">
      <c r="A43" s="44" t="str">
        <f ca="1">IF(MONTH(C43)=MONTH(D$3),RIGHT('Yearly Info'!A$19,LEN('Yearly Info'!A$19)-4),"")</f>
        <v/>
      </c>
      <c r="B43" s="145"/>
      <c r="C43" s="42">
        <f t="shared" ca="1" si="3"/>
        <v>46021</v>
      </c>
      <c r="D43" s="54">
        <f ca="1">INDIRECT("'" &amp; UPPER(LEFT(TEXT($D$3,"mmmm"),3)) &amp; "'!C16")</f>
        <v>0</v>
      </c>
      <c r="E43" s="153"/>
      <c r="F43" s="154"/>
      <c r="G43" s="154"/>
      <c r="H43" s="154"/>
      <c r="I43" s="154"/>
      <c r="J43" s="154"/>
      <c r="K43" s="154"/>
      <c r="L43" s="154"/>
      <c r="M43" s="154"/>
      <c r="N43" s="154"/>
      <c r="O43" s="154"/>
      <c r="P43" s="155"/>
    </row>
    <row r="44" spans="1:16" ht="15" hidden="1" customHeight="1" x14ac:dyDescent="0.25">
      <c r="A44" s="44" t="str">
        <f ca="1">IF(MONTH(C44)=MONTH(D$3),RIGHT('Yearly Info'!A$20,LEN('Yearly Info'!A$20)-4),"")</f>
        <v/>
      </c>
      <c r="B44" s="145"/>
      <c r="C44" s="42">
        <f t="shared" ca="1" si="3"/>
        <v>46021</v>
      </c>
      <c r="D44" s="54">
        <f ca="1">INDIRECT("'" &amp; UPPER(LEFT(TEXT($D$3,"mmmm"),3)) &amp; "'!C17")</f>
        <v>0</v>
      </c>
      <c r="E44" s="153"/>
      <c r="F44" s="154"/>
      <c r="G44" s="154"/>
      <c r="H44" s="154"/>
      <c r="I44" s="154"/>
      <c r="J44" s="154"/>
      <c r="K44" s="154"/>
      <c r="L44" s="154"/>
      <c r="M44" s="154"/>
      <c r="N44" s="154"/>
      <c r="O44" s="154"/>
      <c r="P44" s="155"/>
    </row>
    <row r="45" spans="1:16" ht="15" hidden="1" customHeight="1" x14ac:dyDescent="0.25">
      <c r="A45" s="44" t="str">
        <f ca="1">IF(MONTH(C45)=MONTH(D$3),RIGHT('Yearly Info'!A$21,LEN('Yearly Info'!A$21)-4),"")</f>
        <v/>
      </c>
      <c r="B45" s="145"/>
      <c r="C45" s="42">
        <f t="shared" ca="1" si="3"/>
        <v>46021</v>
      </c>
      <c r="D45" s="54">
        <f ca="1">INDIRECT("'" &amp; UPPER(LEFT(TEXT($D$3,"mmmm"),3)) &amp; "'!C18")</f>
        <v>0</v>
      </c>
      <c r="E45" s="147"/>
      <c r="F45" s="148"/>
      <c r="G45" s="148"/>
      <c r="H45" s="148"/>
      <c r="I45" s="148"/>
      <c r="J45" s="148"/>
      <c r="K45" s="148"/>
      <c r="L45" s="148"/>
      <c r="M45" s="148"/>
      <c r="N45" s="148"/>
      <c r="O45" s="148"/>
      <c r="P45" s="149"/>
    </row>
    <row r="46" spans="1:16" ht="15" hidden="1" customHeight="1" x14ac:dyDescent="0.25">
      <c r="A46" s="44" t="str">
        <f ca="1">IF(MONTH(C46)=MONTH(D$3),RIGHT('Yearly Info'!A$22,LEN('Yearly Info'!A$22)-4),"")</f>
        <v/>
      </c>
      <c r="B46" s="145"/>
      <c r="C46" s="42">
        <f t="shared" ca="1" si="3"/>
        <v>46021</v>
      </c>
      <c r="D46" s="54">
        <f ca="1">INDIRECT("'" &amp; UPPER(LEFT(TEXT($D$3,"mmmm"),3)) &amp; "'!C19")</f>
        <v>0</v>
      </c>
      <c r="E46" s="147"/>
      <c r="F46" s="148"/>
      <c r="G46" s="148"/>
      <c r="H46" s="148"/>
      <c r="I46" s="148"/>
      <c r="J46" s="148"/>
      <c r="K46" s="148"/>
      <c r="L46" s="148"/>
      <c r="M46" s="148"/>
      <c r="N46" s="148"/>
      <c r="O46" s="148"/>
      <c r="P46" s="149"/>
    </row>
    <row r="47" spans="1:16" ht="15" hidden="1" customHeight="1" x14ac:dyDescent="0.25">
      <c r="A47" s="44" t="str">
        <f ca="1">IF(MONTH(C47)=MONTH(D$3),RIGHT('Yearly Info'!A$23,LEN('Yearly Info'!A$23)-4),"")</f>
        <v/>
      </c>
      <c r="B47" s="145"/>
      <c r="C47" s="42">
        <f t="shared" ca="1" si="3"/>
        <v>46021</v>
      </c>
      <c r="D47" s="54">
        <f ca="1">INDIRECT("'" &amp; UPPER(LEFT(TEXT($D$3,"mmmm"),3)) &amp; "'!C20")</f>
        <v>0</v>
      </c>
      <c r="E47" s="147"/>
      <c r="F47" s="148"/>
      <c r="G47" s="148"/>
      <c r="H47" s="148"/>
      <c r="I47" s="148"/>
      <c r="J47" s="148"/>
      <c r="K47" s="148"/>
      <c r="L47" s="148"/>
      <c r="M47" s="148"/>
      <c r="N47" s="148"/>
      <c r="O47" s="148"/>
      <c r="P47" s="149"/>
    </row>
    <row r="48" spans="1:16" ht="15" hidden="1" customHeight="1" x14ac:dyDescent="0.25">
      <c r="A48" s="44" t="str">
        <f ca="1">IF(MONTH(C48)=MONTH(D$3),RIGHT('Yearly Info'!A$24,LEN('Yearly Info'!A$24)-4),"")</f>
        <v/>
      </c>
      <c r="B48" s="145"/>
      <c r="C48" s="42">
        <f t="shared" ca="1" si="3"/>
        <v>46021</v>
      </c>
      <c r="D48" s="54">
        <f ca="1">INDIRECT("'" &amp; UPPER(LEFT(TEXT($D$3,"mmmm"),3)) &amp; "'!C21")</f>
        <v>0</v>
      </c>
      <c r="E48" s="147"/>
      <c r="F48" s="148"/>
      <c r="G48" s="148"/>
      <c r="H48" s="148"/>
      <c r="I48" s="148"/>
      <c r="J48" s="148"/>
      <c r="K48" s="148"/>
      <c r="L48" s="148"/>
      <c r="M48" s="148"/>
      <c r="N48" s="148"/>
      <c r="O48" s="148"/>
      <c r="P48" s="149"/>
    </row>
    <row r="49" spans="1:16" ht="15" hidden="1" customHeight="1" x14ac:dyDescent="0.25">
      <c r="A49" s="44" t="str">
        <f ca="1">IF(MONTH(C49)=MONTH(D$3),RIGHT('Yearly Info'!A$25,LEN('Yearly Info'!A$25)-4),"")</f>
        <v/>
      </c>
      <c r="B49" s="145"/>
      <c r="C49" s="42">
        <f t="shared" ca="1" si="3"/>
        <v>46021</v>
      </c>
      <c r="D49" s="54">
        <f ca="1">INDIRECT("'" &amp; UPPER(LEFT(TEXT($D$3,"mmmm"),3)) &amp; "'!C22")</f>
        <v>0</v>
      </c>
      <c r="E49" s="147"/>
      <c r="F49" s="148"/>
      <c r="G49" s="148"/>
      <c r="H49" s="148"/>
      <c r="I49" s="148"/>
      <c r="J49" s="148"/>
      <c r="K49" s="148"/>
      <c r="L49" s="148"/>
      <c r="M49" s="148"/>
      <c r="N49" s="148"/>
      <c r="O49" s="148"/>
      <c r="P49" s="149"/>
    </row>
    <row r="50" spans="1:16" ht="15" hidden="1" customHeight="1" x14ac:dyDescent="0.25">
      <c r="A50" s="44" t="str">
        <f ca="1">IF(MONTH(C50)=MONTH(D$3),RIGHT('Yearly Info'!A$26,LEN('Yearly Info'!A$26)-4),"")</f>
        <v/>
      </c>
      <c r="B50" s="145"/>
      <c r="C50" s="42">
        <f t="shared" ca="1" si="3"/>
        <v>46021</v>
      </c>
      <c r="D50" s="54">
        <f ca="1">INDIRECT("'" &amp; UPPER(LEFT(TEXT($D$3,"mmmm"),3)) &amp; "'!C23")</f>
        <v>0</v>
      </c>
      <c r="E50" s="147"/>
      <c r="F50" s="148"/>
      <c r="G50" s="148"/>
      <c r="H50" s="148"/>
      <c r="I50" s="148"/>
      <c r="J50" s="148"/>
      <c r="K50" s="148"/>
      <c r="L50" s="148"/>
      <c r="M50" s="148"/>
      <c r="N50" s="148"/>
      <c r="O50" s="148"/>
      <c r="P50" s="149"/>
    </row>
    <row r="51" spans="1:16" ht="15" hidden="1" customHeight="1" x14ac:dyDescent="0.25">
      <c r="A51" s="44" t="str">
        <f ca="1">IF(MONTH(C51)=MONTH(D$3),RIGHT('Yearly Info'!A$27,LEN('Yearly Info'!A$27)-4),"")</f>
        <v/>
      </c>
      <c r="B51" s="145"/>
      <c r="C51" s="42">
        <f t="shared" ca="1" si="3"/>
        <v>46021</v>
      </c>
      <c r="D51" s="54">
        <f ca="1">INDIRECT("'" &amp; UPPER(LEFT(TEXT($D$3,"mmmm"),3)) &amp; "'!C24")</f>
        <v>0</v>
      </c>
      <c r="E51" s="147"/>
      <c r="F51" s="148"/>
      <c r="G51" s="148"/>
      <c r="H51" s="148"/>
      <c r="I51" s="148"/>
      <c r="J51" s="148"/>
      <c r="K51" s="148"/>
      <c r="L51" s="148"/>
      <c r="M51" s="148"/>
      <c r="N51" s="148"/>
      <c r="O51" s="148"/>
      <c r="P51" s="149"/>
    </row>
    <row r="52" spans="1:16" ht="15" hidden="1" customHeight="1" x14ac:dyDescent="0.25">
      <c r="A52" s="44" t="str">
        <f ca="1">IF(MONTH(C52)=MONTH(D$3),RIGHT('Yearly Info'!A$28,LEN('Yearly Info'!A$28)-4),"")</f>
        <v/>
      </c>
      <c r="B52" s="145"/>
      <c r="C52" s="42">
        <f t="shared" ca="1" si="3"/>
        <v>46021</v>
      </c>
      <c r="D52" s="54">
        <f ca="1">INDIRECT("'" &amp; UPPER(LEFT(TEXT($D$3,"mmmm"),3)) &amp; "'!C25")</f>
        <v>0</v>
      </c>
      <c r="E52" s="147"/>
      <c r="F52" s="148"/>
      <c r="G52" s="148"/>
      <c r="H52" s="148"/>
      <c r="I52" s="148"/>
      <c r="J52" s="148"/>
      <c r="K52" s="148"/>
      <c r="L52" s="148"/>
      <c r="M52" s="148"/>
      <c r="N52" s="148"/>
      <c r="O52" s="148"/>
      <c r="P52" s="149"/>
    </row>
    <row r="53" spans="1:16" ht="15" hidden="1" customHeight="1" x14ac:dyDescent="0.25">
      <c r="A53" s="44" t="str">
        <f ca="1">IF(MONTH(C53)=MONTH(D$3),RIGHT('Yearly Info'!A$29,LEN('Yearly Info'!A$29)-4),"")</f>
        <v/>
      </c>
      <c r="B53" s="145"/>
      <c r="C53" s="42">
        <f t="shared" ca="1" si="3"/>
        <v>46021</v>
      </c>
      <c r="D53" s="54">
        <f ca="1">INDIRECT("'" &amp; UPPER(LEFT(TEXT($D$3,"mmmm"),3)) &amp; "'!C26")</f>
        <v>0</v>
      </c>
      <c r="E53" s="147"/>
      <c r="F53" s="148"/>
      <c r="G53" s="148"/>
      <c r="H53" s="148"/>
      <c r="I53" s="148"/>
      <c r="J53" s="148"/>
      <c r="K53" s="148"/>
      <c r="L53" s="148"/>
      <c r="M53" s="148"/>
      <c r="N53" s="148"/>
      <c r="O53" s="148"/>
      <c r="P53" s="149"/>
    </row>
    <row r="54" spans="1:16" ht="15" hidden="1" customHeight="1" x14ac:dyDescent="0.25">
      <c r="A54" s="44" t="str">
        <f ca="1">IF(MONTH(C54)=MONTH(D$3),RIGHT('Yearly Info'!A$30,LEN('Yearly Info'!A$30)-4),"")</f>
        <v/>
      </c>
      <c r="B54" s="145"/>
      <c r="C54" s="42">
        <f t="shared" ca="1" si="3"/>
        <v>46021</v>
      </c>
      <c r="D54" s="54">
        <f ca="1">INDIRECT("'" &amp; UPPER(LEFT(TEXT($D$3,"mmmm"),3)) &amp; "'!C27")</f>
        <v>0</v>
      </c>
      <c r="E54" s="147"/>
      <c r="F54" s="148"/>
      <c r="G54" s="148"/>
      <c r="H54" s="148"/>
      <c r="I54" s="148"/>
      <c r="J54" s="148"/>
      <c r="K54" s="148"/>
      <c r="L54" s="148"/>
      <c r="M54" s="148"/>
      <c r="N54" s="148"/>
      <c r="O54" s="148"/>
      <c r="P54" s="149"/>
    </row>
    <row r="55" spans="1:16" ht="15" hidden="1" customHeight="1" x14ac:dyDescent="0.25">
      <c r="A55" s="44" t="str">
        <f ca="1">IF(MONTH(C55)=MONTH(D$3),RIGHT('Yearly Info'!A$31,LEN('Yearly Info'!A$31)-4),"")</f>
        <v/>
      </c>
      <c r="B55" s="145"/>
      <c r="C55" s="42">
        <f t="shared" ca="1" si="3"/>
        <v>46021</v>
      </c>
      <c r="D55" s="54">
        <f ca="1">INDIRECT("'" &amp; UPPER(LEFT(TEXT($D$3,"mmmm"),3)) &amp; "'!C28")</f>
        <v>0</v>
      </c>
      <c r="E55" s="147"/>
      <c r="F55" s="148"/>
      <c r="G55" s="148"/>
      <c r="H55" s="148"/>
      <c r="I55" s="148"/>
      <c r="J55" s="148"/>
      <c r="K55" s="148"/>
      <c r="L55" s="148"/>
      <c r="M55" s="148"/>
      <c r="N55" s="148"/>
      <c r="O55" s="148"/>
      <c r="P55" s="149"/>
    </row>
    <row r="56" spans="1:16" ht="15" hidden="1" customHeight="1" x14ac:dyDescent="0.25">
      <c r="A56" s="44" t="str">
        <f ca="1">IF(MONTH(C56)=MONTH(D$3),RIGHT('Yearly Info'!A$32,LEN('Yearly Info'!A$32)-4),"")</f>
        <v/>
      </c>
      <c r="B56" s="145"/>
      <c r="C56" s="42">
        <f ca="1">C55</f>
        <v>46021</v>
      </c>
      <c r="D56" s="54">
        <f ca="1">INDIRECT("'" &amp; UPPER(LEFT(TEXT($D$3,"mmmm"),3)) &amp; "'!C29")</f>
        <v>0</v>
      </c>
      <c r="E56" s="147"/>
      <c r="F56" s="148"/>
      <c r="G56" s="148"/>
      <c r="H56" s="148"/>
      <c r="I56" s="148"/>
      <c r="J56" s="148"/>
      <c r="K56" s="148"/>
      <c r="L56" s="148"/>
      <c r="M56" s="148"/>
      <c r="N56" s="148"/>
      <c r="O56" s="148"/>
      <c r="P56" s="149"/>
    </row>
    <row r="57" spans="1:16" ht="15" hidden="1" customHeight="1" x14ac:dyDescent="0.25">
      <c r="A57" s="44" t="str">
        <f ca="1">IF(MONTH(C57)=MONTH(D$3),RIGHT('Yearly Info'!A$33,LEN('Yearly Info'!A$33)-4),"")</f>
        <v/>
      </c>
      <c r="B57" s="145"/>
      <c r="C57" s="42">
        <f t="shared" ca="1" si="3"/>
        <v>46021</v>
      </c>
      <c r="D57" s="54">
        <f ca="1">INDIRECT("'" &amp; UPPER(LEFT(TEXT($D$3,"mmmm"),3)) &amp; "'!C30")</f>
        <v>0</v>
      </c>
      <c r="E57" s="147"/>
      <c r="F57" s="148"/>
      <c r="G57" s="148"/>
      <c r="H57" s="148"/>
      <c r="I57" s="148"/>
      <c r="J57" s="148"/>
      <c r="K57" s="148"/>
      <c r="L57" s="148"/>
      <c r="M57" s="148"/>
      <c r="N57" s="148"/>
      <c r="O57" s="148"/>
      <c r="P57" s="149"/>
    </row>
    <row r="58" spans="1:16" ht="15" hidden="1" customHeight="1" x14ac:dyDescent="0.25">
      <c r="A58" s="44" t="str">
        <f ca="1">IF(MONTH(C58)=MONTH(D$3),RIGHT('Yearly Info'!A$34,LEN('Yearly Info'!A$34)-4),"")</f>
        <v/>
      </c>
      <c r="B58" s="145"/>
      <c r="C58" s="42">
        <f t="shared" ca="1" si="3"/>
        <v>46021</v>
      </c>
      <c r="D58" s="54">
        <f ca="1">INDIRECT("'" &amp; UPPER(LEFT(TEXT($D$3,"mmmm"),3)) &amp; "'!C31")</f>
        <v>0</v>
      </c>
      <c r="E58" s="147"/>
      <c r="F58" s="148"/>
      <c r="G58" s="148"/>
      <c r="H58" s="148"/>
      <c r="I58" s="148"/>
      <c r="J58" s="148"/>
      <c r="K58" s="148"/>
      <c r="L58" s="148"/>
      <c r="M58" s="148"/>
      <c r="N58" s="148"/>
      <c r="O58" s="148"/>
      <c r="P58" s="149"/>
    </row>
    <row r="59" spans="1:16" ht="15" hidden="1" customHeight="1" x14ac:dyDescent="0.25">
      <c r="A59" s="44" t="str">
        <f ca="1">IF(MONTH(C59)=MONTH(D$3),RIGHT('Yearly Info'!A$35,LEN('Yearly Info'!A$35)-4),"")</f>
        <v/>
      </c>
      <c r="B59" s="145"/>
      <c r="C59" s="42">
        <f t="shared" ca="1" si="3"/>
        <v>46021</v>
      </c>
      <c r="D59" s="100">
        <f ca="1">INDIRECT("'" &amp; UPPER(LEFT(TEXT($D$3,"mmmm"),3)) &amp; "'!C32")</f>
        <v>0</v>
      </c>
      <c r="E59" s="147"/>
      <c r="F59" s="148"/>
      <c r="G59" s="148"/>
      <c r="H59" s="148"/>
      <c r="I59" s="148"/>
      <c r="J59" s="148"/>
      <c r="K59" s="148"/>
      <c r="L59" s="148"/>
      <c r="M59" s="148"/>
      <c r="N59" s="148"/>
      <c r="O59" s="148"/>
      <c r="P59" s="149"/>
    </row>
    <row r="60" spans="1:16" ht="15" hidden="1" customHeight="1" x14ac:dyDescent="0.25">
      <c r="A60" s="44" t="str">
        <f ca="1">IF(MONTH(C60)=MONTH(D$3),RIGHT('Yearly Info'!A$36,LEN('Yearly Info'!A$36)-4),"")</f>
        <v/>
      </c>
      <c r="B60" s="145"/>
      <c r="C60" s="42">
        <f t="shared" ca="1" si="3"/>
        <v>46021</v>
      </c>
      <c r="D60" s="100">
        <f ca="1">INDIRECT("'" &amp; UPPER(LEFT(TEXT($D$3,"mmmm"),3)) &amp; "'!C33")</f>
        <v>0</v>
      </c>
      <c r="E60" s="147"/>
      <c r="F60" s="148"/>
      <c r="G60" s="148"/>
      <c r="H60" s="148"/>
      <c r="I60" s="148"/>
      <c r="J60" s="148"/>
      <c r="K60" s="148"/>
      <c r="L60" s="148"/>
      <c r="M60" s="148"/>
      <c r="N60" s="148"/>
      <c r="O60" s="148"/>
      <c r="P60" s="149"/>
    </row>
    <row r="61" spans="1:16" ht="15" hidden="1" customHeight="1" x14ac:dyDescent="0.25">
      <c r="A61" s="44" t="str">
        <f ca="1">IF(MONTH(C61)=MONTH(D$3),RIGHT('Yearly Info'!A$37,LEN('Yearly Info'!A$37)-4),"")</f>
        <v/>
      </c>
      <c r="B61" s="145"/>
      <c r="C61" s="42">
        <f t="shared" ca="1" si="3"/>
        <v>46021</v>
      </c>
      <c r="D61" s="100">
        <f ca="1">INDIRECT("'" &amp; UPPER(LEFT(TEXT($D$3,"mmmm"),3)) &amp; "'!C34")</f>
        <v>0</v>
      </c>
      <c r="E61" s="147"/>
      <c r="F61" s="148"/>
      <c r="G61" s="148"/>
      <c r="H61" s="148"/>
      <c r="I61" s="148"/>
      <c r="J61" s="148"/>
      <c r="K61" s="148"/>
      <c r="L61" s="148"/>
      <c r="M61" s="148"/>
      <c r="N61" s="148"/>
      <c r="O61" s="148"/>
      <c r="P61" s="149"/>
    </row>
    <row r="62" spans="1:16" ht="15" hidden="1" customHeight="1" x14ac:dyDescent="0.25">
      <c r="A62" s="44" t="str">
        <f ca="1">IF(MONTH(C62)=MONTH(D$3),RIGHT('Yearly Info'!A$38,LEN('Yearly Info'!A$38)-4),"")</f>
        <v/>
      </c>
      <c r="B62" s="145"/>
      <c r="C62" s="42">
        <f t="shared" ca="1" si="3"/>
        <v>46021</v>
      </c>
      <c r="D62" s="100">
        <f ca="1">INDIRECT("'" &amp; UPPER(LEFT(TEXT($D$3,"mmmm"),3)) &amp; "'!C35")</f>
        <v>0</v>
      </c>
      <c r="E62" s="147"/>
      <c r="F62" s="148"/>
      <c r="G62" s="148"/>
      <c r="H62" s="148"/>
      <c r="I62" s="148"/>
      <c r="J62" s="148"/>
      <c r="K62" s="148"/>
      <c r="L62" s="148"/>
      <c r="M62" s="148"/>
      <c r="N62" s="148"/>
      <c r="O62" s="148"/>
      <c r="P62" s="149"/>
    </row>
    <row r="63" spans="1:16" ht="15" hidden="1" customHeight="1" x14ac:dyDescent="0.25">
      <c r="A63" s="44" t="str">
        <f ca="1">IF(MONTH(C63)=MONTH(D$3),RIGHT('Yearly Info'!A$39,LEN('Yearly Info'!A$39)-4),"")</f>
        <v/>
      </c>
      <c r="B63" s="145"/>
      <c r="C63" s="42">
        <f t="shared" ca="1" si="3"/>
        <v>46021</v>
      </c>
      <c r="D63" s="100">
        <f ca="1">INDIRECT("'" &amp; UPPER(LEFT(TEXT($D$3,"mmmm"),3)) &amp; "'!C36")</f>
        <v>0</v>
      </c>
      <c r="E63" s="147"/>
      <c r="F63" s="148"/>
      <c r="G63" s="148"/>
      <c r="H63" s="148"/>
      <c r="I63" s="148"/>
      <c r="J63" s="148"/>
      <c r="K63" s="148"/>
      <c r="L63" s="148"/>
      <c r="M63" s="148"/>
      <c r="N63" s="148"/>
      <c r="O63" s="148"/>
      <c r="P63" s="149"/>
    </row>
    <row r="64" spans="1:16" ht="15" hidden="1" customHeight="1" thickBot="1" x14ac:dyDescent="0.3">
      <c r="A64" s="45" t="str">
        <f ca="1">IF(MONTH(C64)=MONTH(D$3),RIGHT('Yearly Info'!A$40,LEN('Yearly Info'!A$40)-4),"")</f>
        <v/>
      </c>
      <c r="B64" s="145"/>
      <c r="C64" s="42">
        <f t="shared" ca="1" si="3"/>
        <v>46021</v>
      </c>
      <c r="D64" s="100">
        <f ca="1">INDIRECT("'" &amp; UPPER(LEFT(TEXT($D$3,"mmmm"),3)) &amp; "'!C37")</f>
        <v>0</v>
      </c>
      <c r="E64" s="147"/>
      <c r="F64" s="148"/>
      <c r="G64" s="148"/>
      <c r="H64" s="148"/>
      <c r="I64" s="148"/>
      <c r="J64" s="148"/>
      <c r="K64" s="148"/>
      <c r="L64" s="148"/>
      <c r="M64" s="148"/>
      <c r="N64" s="148"/>
      <c r="O64" s="148"/>
      <c r="P64" s="149"/>
    </row>
    <row r="65" spans="1:16" ht="15" hidden="1" customHeight="1" thickBot="1" x14ac:dyDescent="0.3">
      <c r="A65" s="45" t="str">
        <f ca="1">IF(MONTH(C65)=MONTH(D$3),RIGHT('Yearly Info'!A$41,LEN('Yearly Info'!A$41)-4),"")</f>
        <v/>
      </c>
      <c r="B65" s="145"/>
      <c r="C65" s="42">
        <f t="shared" ca="1" si="3"/>
        <v>46021</v>
      </c>
      <c r="D65" s="100">
        <f ca="1">INDIRECT("'" &amp; UPPER(LEFT(TEXT($D$3,"mmmm"),3)) &amp; "'!C38")</f>
        <v>0</v>
      </c>
      <c r="E65" s="147"/>
      <c r="F65" s="148"/>
      <c r="G65" s="148"/>
      <c r="H65" s="148"/>
      <c r="I65" s="148"/>
      <c r="J65" s="148"/>
      <c r="K65" s="148"/>
      <c r="L65" s="148"/>
      <c r="M65" s="148"/>
      <c r="N65" s="148"/>
      <c r="O65" s="148"/>
      <c r="P65" s="149"/>
    </row>
    <row r="66" spans="1:16" ht="15" hidden="1" customHeight="1" thickBot="1" x14ac:dyDescent="0.3">
      <c r="A66" s="45" t="str">
        <f ca="1">IF(MONTH(C66)=MONTH(D$3),RIGHT('Yearly Info'!A$42,LEN('Yearly Info'!A$42)-4),"")</f>
        <v/>
      </c>
      <c r="B66" s="145"/>
      <c r="C66" s="42">
        <f t="shared" ca="1" si="3"/>
        <v>46021</v>
      </c>
      <c r="D66" s="100">
        <f ca="1">INDIRECT("'" &amp; UPPER(LEFT(TEXT($D$3,"mmmm"),3)) &amp; "'!C39")</f>
        <v>0</v>
      </c>
      <c r="E66" s="147"/>
      <c r="F66" s="148"/>
      <c r="G66" s="148"/>
      <c r="H66" s="148"/>
      <c r="I66" s="148"/>
      <c r="J66" s="148"/>
      <c r="K66" s="148"/>
      <c r="L66" s="148"/>
      <c r="M66" s="148"/>
      <c r="N66" s="148"/>
      <c r="O66" s="148"/>
      <c r="P66" s="149"/>
    </row>
    <row r="67" spans="1:16" ht="15" hidden="1" customHeight="1" thickBot="1" x14ac:dyDescent="0.3">
      <c r="A67" s="45" t="str">
        <f ca="1">IF(MONTH(C67)=MONTH(D$3),RIGHT('Yearly Info'!A$43,LEN('Yearly Info'!A$43)-4),"")</f>
        <v/>
      </c>
      <c r="B67" s="146"/>
      <c r="C67" s="95">
        <f ca="1">C58</f>
        <v>46021</v>
      </c>
      <c r="D67" s="55">
        <f ca="1">INDIRECT("'" &amp; UPPER(LEFT(TEXT($D$3,"mmmm"),3)) &amp; "'!C40")</f>
        <v>0</v>
      </c>
      <c r="E67" s="150"/>
      <c r="F67" s="151"/>
      <c r="G67" s="151"/>
      <c r="H67" s="151"/>
      <c r="I67" s="151"/>
      <c r="J67" s="151"/>
      <c r="K67" s="151"/>
      <c r="L67" s="151"/>
      <c r="M67" s="151"/>
      <c r="N67" s="151"/>
      <c r="O67" s="151"/>
      <c r="P67" s="152"/>
    </row>
    <row r="68" spans="1:16" ht="15" hidden="1" customHeight="1" x14ac:dyDescent="0.25">
      <c r="A68" s="44" t="str">
        <f ca="1">IF(MONTH(C68)=MONTH(D$3),RIGHT('Yearly Info'!A$14,LEN('Yearly Info'!A$14)-4),"")</f>
        <v/>
      </c>
      <c r="B68" s="145" t="str">
        <f ca="1">TEXT(C68,"dddd")</f>
        <v>Wednesday</v>
      </c>
      <c r="C68" s="94">
        <f ca="1">C38+1</f>
        <v>46022</v>
      </c>
      <c r="D68" s="54">
        <f ca="1">INDIRECT("'" &amp; UPPER(LEFT(TEXT($D$3,"mmmm"),3)) &amp; "'!D11")</f>
        <v>0</v>
      </c>
      <c r="E68" s="147"/>
      <c r="F68" s="148"/>
      <c r="G68" s="148"/>
      <c r="H68" s="148"/>
      <c r="I68" s="148"/>
      <c r="J68" s="148"/>
      <c r="K68" s="148"/>
      <c r="L68" s="148"/>
      <c r="M68" s="148"/>
      <c r="N68" s="148"/>
      <c r="O68" s="148"/>
      <c r="P68" s="149"/>
    </row>
    <row r="69" spans="1:16" ht="15" hidden="1" customHeight="1" x14ac:dyDescent="0.25">
      <c r="A69" s="44" t="str">
        <f ca="1">IF(MONTH(C69)=MONTH(D$3),RIGHT('Yearly Info'!A$15,LEN('Yearly Info'!A$15)-4),"")</f>
        <v/>
      </c>
      <c r="B69" s="145"/>
      <c r="C69" s="42">
        <f ca="1">C68</f>
        <v>46022</v>
      </c>
      <c r="D69" s="54">
        <f ca="1">INDIRECT("'" &amp; UPPER(LEFT(TEXT($D$3,"mmmm"),3)) &amp; "'!D12")</f>
        <v>0</v>
      </c>
      <c r="E69" s="147"/>
      <c r="F69" s="148"/>
      <c r="G69" s="148"/>
      <c r="H69" s="148"/>
      <c r="I69" s="148"/>
      <c r="J69" s="148"/>
      <c r="K69" s="148"/>
      <c r="L69" s="148"/>
      <c r="M69" s="148"/>
      <c r="N69" s="148"/>
      <c r="O69" s="148"/>
      <c r="P69" s="149"/>
    </row>
    <row r="70" spans="1:16" ht="15" hidden="1" customHeight="1" x14ac:dyDescent="0.25">
      <c r="A70" s="44" t="str">
        <f ca="1">IF(MONTH(C70)=MONTH(D$3),RIGHT('Yearly Info'!A$16,LEN('Yearly Info'!A$16)-4),"")</f>
        <v/>
      </c>
      <c r="B70" s="145"/>
      <c r="C70" s="42">
        <f t="shared" ref="C70:C97" ca="1" si="4">C69</f>
        <v>46022</v>
      </c>
      <c r="D70" s="54">
        <f ca="1">INDIRECT("'" &amp; UPPER(LEFT(TEXT($D$3,"mmmm"),3)) &amp; "'!D13")</f>
        <v>0</v>
      </c>
      <c r="E70" s="147"/>
      <c r="F70" s="148"/>
      <c r="G70" s="148"/>
      <c r="H70" s="148"/>
      <c r="I70" s="148"/>
      <c r="J70" s="148"/>
      <c r="K70" s="148"/>
      <c r="L70" s="148"/>
      <c r="M70" s="148"/>
      <c r="N70" s="148"/>
      <c r="O70" s="148"/>
      <c r="P70" s="149"/>
    </row>
    <row r="71" spans="1:16" ht="15" hidden="1" customHeight="1" x14ac:dyDescent="0.25">
      <c r="A71" s="44" t="str">
        <f ca="1">IF(MONTH(C71)=MONTH(D$3),RIGHT('Yearly Info'!A$17,LEN('Yearly Info'!A$17)-4),"")</f>
        <v/>
      </c>
      <c r="B71" s="145"/>
      <c r="C71" s="42">
        <f t="shared" ca="1" si="4"/>
        <v>46022</v>
      </c>
      <c r="D71" s="54">
        <f ca="1">INDIRECT("'" &amp; UPPER(LEFT(TEXT($D$3,"mmmm"),3)) &amp; "'!D14")</f>
        <v>0</v>
      </c>
      <c r="E71" s="147"/>
      <c r="F71" s="148"/>
      <c r="G71" s="148"/>
      <c r="H71" s="148"/>
      <c r="I71" s="148"/>
      <c r="J71" s="148"/>
      <c r="K71" s="148"/>
      <c r="L71" s="148"/>
      <c r="M71" s="148"/>
      <c r="N71" s="148"/>
      <c r="O71" s="148"/>
      <c r="P71" s="149"/>
    </row>
    <row r="72" spans="1:16" ht="15" hidden="1" customHeight="1" x14ac:dyDescent="0.25">
      <c r="A72" s="44" t="str">
        <f ca="1">IF(MONTH(C72)=MONTH(D$3),RIGHT('Yearly Info'!A$18,LEN('Yearly Info'!A$18)-4),"")</f>
        <v/>
      </c>
      <c r="B72" s="145"/>
      <c r="C72" s="42">
        <f t="shared" ca="1" si="4"/>
        <v>46022</v>
      </c>
      <c r="D72" s="54">
        <f ca="1">INDIRECT("'" &amp; UPPER(LEFT(TEXT($D$3,"mmmm"),3)) &amp; "'!D15")</f>
        <v>0</v>
      </c>
      <c r="E72" s="156"/>
      <c r="F72" s="148"/>
      <c r="G72" s="148"/>
      <c r="H72" s="148"/>
      <c r="I72" s="148"/>
      <c r="J72" s="148"/>
      <c r="K72" s="148"/>
      <c r="L72" s="148"/>
      <c r="M72" s="148"/>
      <c r="N72" s="148"/>
      <c r="O72" s="148"/>
      <c r="P72" s="149"/>
    </row>
    <row r="73" spans="1:16" ht="15" hidden="1" customHeight="1" x14ac:dyDescent="0.25">
      <c r="A73" s="44" t="str">
        <f ca="1">IF(MONTH(C73)=MONTH(D$3),RIGHT('Yearly Info'!A$19,LEN('Yearly Info'!A$19)-4),"")</f>
        <v/>
      </c>
      <c r="B73" s="145"/>
      <c r="C73" s="42">
        <f t="shared" ca="1" si="4"/>
        <v>46022</v>
      </c>
      <c r="D73" s="54">
        <f ca="1">INDIRECT("'" &amp; UPPER(LEFT(TEXT($D$3,"mmmm"),3)) &amp; "'!D16")</f>
        <v>0</v>
      </c>
      <c r="E73" s="147"/>
      <c r="F73" s="148"/>
      <c r="G73" s="148"/>
      <c r="H73" s="148"/>
      <c r="I73" s="148"/>
      <c r="J73" s="148"/>
      <c r="K73" s="148"/>
      <c r="L73" s="148"/>
      <c r="M73" s="148"/>
      <c r="N73" s="148"/>
      <c r="O73" s="148"/>
      <c r="P73" s="149"/>
    </row>
    <row r="74" spans="1:16" ht="15" hidden="1" customHeight="1" x14ac:dyDescent="0.25">
      <c r="A74" s="44" t="str">
        <f ca="1">IF(MONTH(C74)=MONTH(D$3),RIGHT('Yearly Info'!A$20,LEN('Yearly Info'!A$20)-4),"")</f>
        <v/>
      </c>
      <c r="B74" s="145"/>
      <c r="C74" s="42">
        <f t="shared" ca="1" si="4"/>
        <v>46022</v>
      </c>
      <c r="D74" s="54">
        <f ca="1">INDIRECT("'" &amp; UPPER(LEFT(TEXT($D$3,"mmmm"),3)) &amp; "'!D17")</f>
        <v>0</v>
      </c>
      <c r="E74" s="153"/>
      <c r="F74" s="154"/>
      <c r="G74" s="154"/>
      <c r="H74" s="154"/>
      <c r="I74" s="154"/>
      <c r="J74" s="154"/>
      <c r="K74" s="154"/>
      <c r="L74" s="154"/>
      <c r="M74" s="154"/>
      <c r="N74" s="154"/>
      <c r="O74" s="154"/>
      <c r="P74" s="155"/>
    </row>
    <row r="75" spans="1:16" ht="15" hidden="1" customHeight="1" x14ac:dyDescent="0.25">
      <c r="A75" s="44" t="str">
        <f ca="1">IF(MONTH(C75)=MONTH(D$3),RIGHT('Yearly Info'!A$21,LEN('Yearly Info'!A$21)-4),"")</f>
        <v/>
      </c>
      <c r="B75" s="145"/>
      <c r="C75" s="42">
        <f t="shared" ca="1" si="4"/>
        <v>46022</v>
      </c>
      <c r="D75" s="54">
        <f ca="1">INDIRECT("'" &amp; UPPER(LEFT(TEXT($D$3,"mmmm"),3)) &amp; "'!D18")</f>
        <v>0</v>
      </c>
      <c r="E75" s="147"/>
      <c r="F75" s="148"/>
      <c r="G75" s="148"/>
      <c r="H75" s="148"/>
      <c r="I75" s="148"/>
      <c r="J75" s="148"/>
      <c r="K75" s="148"/>
      <c r="L75" s="148"/>
      <c r="M75" s="148"/>
      <c r="N75" s="148"/>
      <c r="O75" s="148"/>
      <c r="P75" s="149"/>
    </row>
    <row r="76" spans="1:16" ht="15" hidden="1" customHeight="1" x14ac:dyDescent="0.25">
      <c r="A76" s="44" t="str">
        <f ca="1">IF(MONTH(C76)=MONTH(D$3),RIGHT('Yearly Info'!A$22,LEN('Yearly Info'!A$22)-4),"")</f>
        <v/>
      </c>
      <c r="B76" s="145"/>
      <c r="C76" s="42">
        <f t="shared" ca="1" si="4"/>
        <v>46022</v>
      </c>
      <c r="D76" s="54">
        <f ca="1">INDIRECT("'" &amp; UPPER(LEFT(TEXT($D$3,"mmmm"),3)) &amp; "'!D19")</f>
        <v>0</v>
      </c>
      <c r="E76" s="147"/>
      <c r="F76" s="148"/>
      <c r="G76" s="148"/>
      <c r="H76" s="148"/>
      <c r="I76" s="148"/>
      <c r="J76" s="148"/>
      <c r="K76" s="148"/>
      <c r="L76" s="148"/>
      <c r="M76" s="148"/>
      <c r="N76" s="148"/>
      <c r="O76" s="148"/>
      <c r="P76" s="149"/>
    </row>
    <row r="77" spans="1:16" ht="15" hidden="1" customHeight="1" x14ac:dyDescent="0.25">
      <c r="A77" s="44" t="str">
        <f ca="1">IF(MONTH(C77)=MONTH(D$3),RIGHT('Yearly Info'!A$23,LEN('Yearly Info'!A$23)-4),"")</f>
        <v/>
      </c>
      <c r="B77" s="145"/>
      <c r="C77" s="42">
        <f t="shared" ca="1" si="4"/>
        <v>46022</v>
      </c>
      <c r="D77" s="54">
        <f ca="1">INDIRECT("'" &amp; UPPER(LEFT(TEXT($D$3,"mmmm"),3)) &amp; "'!D20")</f>
        <v>0</v>
      </c>
      <c r="E77" s="147"/>
      <c r="F77" s="148"/>
      <c r="G77" s="148"/>
      <c r="H77" s="148"/>
      <c r="I77" s="148"/>
      <c r="J77" s="148"/>
      <c r="K77" s="148"/>
      <c r="L77" s="148"/>
      <c r="M77" s="148"/>
      <c r="N77" s="148"/>
      <c r="O77" s="148"/>
      <c r="P77" s="149"/>
    </row>
    <row r="78" spans="1:16" ht="15" hidden="1" customHeight="1" x14ac:dyDescent="0.25">
      <c r="A78" s="44" t="str">
        <f ca="1">IF(MONTH(C78)=MONTH(D$3),RIGHT('Yearly Info'!A$24,LEN('Yearly Info'!A$24)-4),"")</f>
        <v/>
      </c>
      <c r="B78" s="145"/>
      <c r="C78" s="42">
        <f t="shared" ca="1" si="4"/>
        <v>46022</v>
      </c>
      <c r="D78" s="54">
        <f ca="1">INDIRECT("'" &amp; UPPER(LEFT(TEXT($D$3,"mmmm"),3)) &amp; "'!D21")</f>
        <v>0</v>
      </c>
      <c r="E78" s="147"/>
      <c r="F78" s="148"/>
      <c r="G78" s="148"/>
      <c r="H78" s="148"/>
      <c r="I78" s="148"/>
      <c r="J78" s="148"/>
      <c r="K78" s="148"/>
      <c r="L78" s="148"/>
      <c r="M78" s="148"/>
      <c r="N78" s="148"/>
      <c r="O78" s="148"/>
      <c r="P78" s="149"/>
    </row>
    <row r="79" spans="1:16" ht="15" hidden="1" customHeight="1" x14ac:dyDescent="0.25">
      <c r="A79" s="44" t="str">
        <f ca="1">IF(MONTH(C79)=MONTH(D$3),RIGHT('Yearly Info'!A$25,LEN('Yearly Info'!A$25)-4),"")</f>
        <v/>
      </c>
      <c r="B79" s="145"/>
      <c r="C79" s="42">
        <f t="shared" ca="1" si="4"/>
        <v>46022</v>
      </c>
      <c r="D79" s="54">
        <f ca="1">INDIRECT("'" &amp; UPPER(LEFT(TEXT($D$3,"mmmm"),3)) &amp; "'!D22")</f>
        <v>0</v>
      </c>
      <c r="E79" s="147"/>
      <c r="F79" s="148"/>
      <c r="G79" s="148"/>
      <c r="H79" s="148"/>
      <c r="I79" s="148"/>
      <c r="J79" s="148"/>
      <c r="K79" s="148"/>
      <c r="L79" s="148"/>
      <c r="M79" s="148"/>
      <c r="N79" s="148"/>
      <c r="O79" s="148"/>
      <c r="P79" s="149"/>
    </row>
    <row r="80" spans="1:16" ht="15" hidden="1" customHeight="1" x14ac:dyDescent="0.25">
      <c r="A80" s="44" t="str">
        <f ca="1">IF(MONTH(C80)=MONTH(D$3),RIGHT('Yearly Info'!A$26,LEN('Yearly Info'!A$26)-4),"")</f>
        <v/>
      </c>
      <c r="B80" s="145"/>
      <c r="C80" s="42">
        <f t="shared" ca="1" si="4"/>
        <v>46022</v>
      </c>
      <c r="D80" s="54">
        <f ca="1">INDIRECT("'" &amp; UPPER(LEFT(TEXT($D$3,"mmmm"),3)) &amp; "'!D23")</f>
        <v>0</v>
      </c>
      <c r="E80" s="147"/>
      <c r="F80" s="148"/>
      <c r="G80" s="148"/>
      <c r="H80" s="148"/>
      <c r="I80" s="148"/>
      <c r="J80" s="148"/>
      <c r="K80" s="148"/>
      <c r="L80" s="148"/>
      <c r="M80" s="148"/>
      <c r="N80" s="148"/>
      <c r="O80" s="148"/>
      <c r="P80" s="149"/>
    </row>
    <row r="81" spans="1:16" ht="15" hidden="1" customHeight="1" x14ac:dyDescent="0.25">
      <c r="A81" s="44" t="str">
        <f ca="1">IF(MONTH(C81)=MONTH(D$3),RIGHT('Yearly Info'!A$27,LEN('Yearly Info'!A$27)-4),"")</f>
        <v/>
      </c>
      <c r="B81" s="145"/>
      <c r="C81" s="42">
        <f t="shared" ca="1" si="4"/>
        <v>46022</v>
      </c>
      <c r="D81" s="54">
        <f ca="1">INDIRECT("'" &amp; UPPER(LEFT(TEXT($D$3,"mmmm"),3)) &amp; "'!D24")</f>
        <v>0</v>
      </c>
      <c r="E81" s="147"/>
      <c r="F81" s="148"/>
      <c r="G81" s="148"/>
      <c r="H81" s="148"/>
      <c r="I81" s="148"/>
      <c r="J81" s="148"/>
      <c r="K81" s="148"/>
      <c r="L81" s="148"/>
      <c r="M81" s="148"/>
      <c r="N81" s="148"/>
      <c r="O81" s="148"/>
      <c r="P81" s="149"/>
    </row>
    <row r="82" spans="1:16" ht="15" hidden="1" customHeight="1" x14ac:dyDescent="0.25">
      <c r="A82" s="44" t="str">
        <f ca="1">IF(MONTH(C82)=MONTH(D$3),RIGHT('Yearly Info'!A$28,LEN('Yearly Info'!A$28)-4),"")</f>
        <v/>
      </c>
      <c r="B82" s="145"/>
      <c r="C82" s="42">
        <f t="shared" ca="1" si="4"/>
        <v>46022</v>
      </c>
      <c r="D82" s="54">
        <f ca="1">INDIRECT("'" &amp; UPPER(LEFT(TEXT($D$3,"mmmm"),3)) &amp; "'!D25")</f>
        <v>0</v>
      </c>
      <c r="E82" s="147"/>
      <c r="F82" s="148"/>
      <c r="G82" s="148"/>
      <c r="H82" s="148"/>
      <c r="I82" s="148"/>
      <c r="J82" s="148"/>
      <c r="K82" s="148"/>
      <c r="L82" s="148"/>
      <c r="M82" s="148"/>
      <c r="N82" s="148"/>
      <c r="O82" s="148"/>
      <c r="P82" s="149"/>
    </row>
    <row r="83" spans="1:16" ht="15" hidden="1" customHeight="1" x14ac:dyDescent="0.25">
      <c r="A83" s="44" t="str">
        <f ca="1">IF(MONTH(C83)=MONTH(D$3),RIGHT('Yearly Info'!A$29,LEN('Yearly Info'!A$29)-4),"")</f>
        <v/>
      </c>
      <c r="B83" s="145"/>
      <c r="C83" s="42">
        <f t="shared" ca="1" si="4"/>
        <v>46022</v>
      </c>
      <c r="D83" s="54">
        <f ca="1">INDIRECT("'" &amp; UPPER(LEFT(TEXT($D$3,"mmmm"),3)) &amp; "'!D26")</f>
        <v>0</v>
      </c>
      <c r="E83" s="147"/>
      <c r="F83" s="148"/>
      <c r="G83" s="148"/>
      <c r="H83" s="148"/>
      <c r="I83" s="148"/>
      <c r="J83" s="148"/>
      <c r="K83" s="148"/>
      <c r="L83" s="148"/>
      <c r="M83" s="148"/>
      <c r="N83" s="148"/>
      <c r="O83" s="148"/>
      <c r="P83" s="149"/>
    </row>
    <row r="84" spans="1:16" ht="15" hidden="1" customHeight="1" x14ac:dyDescent="0.25">
      <c r="A84" s="44" t="str">
        <f ca="1">IF(MONTH(C84)=MONTH(D$3),RIGHT('Yearly Info'!A$30,LEN('Yearly Info'!A$30)-4),"")</f>
        <v/>
      </c>
      <c r="B84" s="145"/>
      <c r="C84" s="42">
        <f t="shared" ca="1" si="4"/>
        <v>46022</v>
      </c>
      <c r="D84" s="54">
        <f ca="1">INDIRECT("'" &amp; UPPER(LEFT(TEXT($D$3,"mmmm"),3)) &amp; "'!D27")</f>
        <v>0</v>
      </c>
      <c r="E84" s="147"/>
      <c r="F84" s="148"/>
      <c r="G84" s="148"/>
      <c r="H84" s="148"/>
      <c r="I84" s="148"/>
      <c r="J84" s="148"/>
      <c r="K84" s="148"/>
      <c r="L84" s="148"/>
      <c r="M84" s="148"/>
      <c r="N84" s="148"/>
      <c r="O84" s="148"/>
      <c r="P84" s="149"/>
    </row>
    <row r="85" spans="1:16" ht="15" hidden="1" customHeight="1" x14ac:dyDescent="0.25">
      <c r="A85" s="44" t="str">
        <f ca="1">IF(MONTH(C85)=MONTH(D$3),RIGHT('Yearly Info'!A$31,LEN('Yearly Info'!A$31)-4),"")</f>
        <v/>
      </c>
      <c r="B85" s="145"/>
      <c r="C85" s="42">
        <f t="shared" ca="1" si="4"/>
        <v>46022</v>
      </c>
      <c r="D85" s="54">
        <f ca="1">INDIRECT("'" &amp; UPPER(LEFT(TEXT($D$3,"mmmm"),3)) &amp; "'!D28")</f>
        <v>0</v>
      </c>
      <c r="E85" s="147"/>
      <c r="F85" s="148"/>
      <c r="G85" s="148"/>
      <c r="H85" s="148"/>
      <c r="I85" s="148"/>
      <c r="J85" s="148"/>
      <c r="K85" s="148"/>
      <c r="L85" s="148"/>
      <c r="M85" s="148"/>
      <c r="N85" s="148"/>
      <c r="O85" s="148"/>
      <c r="P85" s="149"/>
    </row>
    <row r="86" spans="1:16" ht="15" hidden="1" customHeight="1" x14ac:dyDescent="0.25">
      <c r="A86" s="44" t="str">
        <f ca="1">IF(MONTH(C86)=MONTH(D$3),RIGHT('Yearly Info'!A$32,LEN('Yearly Info'!A$32)-4),"")</f>
        <v/>
      </c>
      <c r="B86" s="145"/>
      <c r="C86" s="42">
        <f t="shared" ca="1" si="4"/>
        <v>46022</v>
      </c>
      <c r="D86" s="54">
        <f ca="1">INDIRECT("'" &amp; UPPER(LEFT(TEXT($D$3,"mmmm"),3)) &amp; "'!D29")</f>
        <v>0</v>
      </c>
      <c r="E86" s="147"/>
      <c r="F86" s="148"/>
      <c r="G86" s="148"/>
      <c r="H86" s="148"/>
      <c r="I86" s="148"/>
      <c r="J86" s="148"/>
      <c r="K86" s="148"/>
      <c r="L86" s="148"/>
      <c r="M86" s="148"/>
      <c r="N86" s="148"/>
      <c r="O86" s="148"/>
      <c r="P86" s="149"/>
    </row>
    <row r="87" spans="1:16" ht="15" hidden="1" customHeight="1" x14ac:dyDescent="0.25">
      <c r="A87" s="44" t="str">
        <f ca="1">IF(MONTH(C87)=MONTH(D$3),RIGHT('Yearly Info'!A$33,LEN('Yearly Info'!A$33)-4),"")</f>
        <v/>
      </c>
      <c r="B87" s="145"/>
      <c r="C87" s="42">
        <f t="shared" ca="1" si="4"/>
        <v>46022</v>
      </c>
      <c r="D87" s="54">
        <f ca="1">INDIRECT("'" &amp; UPPER(LEFT(TEXT($D$3,"mmmm"),3)) &amp; "'!D30")</f>
        <v>0</v>
      </c>
      <c r="E87" s="147"/>
      <c r="F87" s="148"/>
      <c r="G87" s="148"/>
      <c r="H87" s="148"/>
      <c r="I87" s="148"/>
      <c r="J87" s="148"/>
      <c r="K87" s="148"/>
      <c r="L87" s="148"/>
      <c r="M87" s="148"/>
      <c r="N87" s="148"/>
      <c r="O87" s="148"/>
      <c r="P87" s="149"/>
    </row>
    <row r="88" spans="1:16" ht="15" hidden="1" customHeight="1" x14ac:dyDescent="0.25">
      <c r="A88" s="44" t="str">
        <f ca="1">IF(MONTH(C88)=MONTH(D$3),RIGHT('Yearly Info'!A$34,LEN('Yearly Info'!A$34)-4),"")</f>
        <v/>
      </c>
      <c r="B88" s="145"/>
      <c r="C88" s="42">
        <f t="shared" ca="1" si="4"/>
        <v>46022</v>
      </c>
      <c r="D88" s="54">
        <f ca="1">INDIRECT("'" &amp; UPPER(LEFT(TEXT($D$3,"mmmm"),3)) &amp; "'!D31")</f>
        <v>0</v>
      </c>
      <c r="E88" s="147"/>
      <c r="F88" s="148"/>
      <c r="G88" s="148"/>
      <c r="H88" s="148"/>
      <c r="I88" s="148"/>
      <c r="J88" s="148"/>
      <c r="K88" s="148"/>
      <c r="L88" s="148"/>
      <c r="M88" s="148"/>
      <c r="N88" s="148"/>
      <c r="O88" s="148"/>
      <c r="P88" s="149"/>
    </row>
    <row r="89" spans="1:16" ht="15" hidden="1" customHeight="1" thickBot="1" x14ac:dyDescent="0.3">
      <c r="A89" s="44" t="str">
        <f ca="1">IF(MONTH(C89)=MONTH(D$3),RIGHT('Yearly Info'!A$35,LEN('Yearly Info'!A$35)-4),"")</f>
        <v/>
      </c>
      <c r="B89" s="145"/>
      <c r="C89" s="42">
        <f t="shared" ca="1" si="4"/>
        <v>46022</v>
      </c>
      <c r="D89" s="55">
        <f ca="1">INDIRECT("'" &amp; UPPER(LEFT(TEXT($D$3,"mmmm"),3)) &amp; "'!D32")</f>
        <v>0</v>
      </c>
      <c r="E89" s="147"/>
      <c r="F89" s="148"/>
      <c r="G89" s="148"/>
      <c r="H89" s="148"/>
      <c r="I89" s="148"/>
      <c r="J89" s="148"/>
      <c r="K89" s="148"/>
      <c r="L89" s="148"/>
      <c r="M89" s="148"/>
      <c r="N89" s="148"/>
      <c r="O89" s="148"/>
      <c r="P89" s="149"/>
    </row>
    <row r="90" spans="1:16" ht="15" hidden="1" customHeight="1" x14ac:dyDescent="0.25">
      <c r="A90" s="44" t="str">
        <f ca="1">IF(MONTH(C90)=MONTH(D$3),RIGHT('Yearly Info'!A$36,LEN('Yearly Info'!A$36)-4),"")</f>
        <v/>
      </c>
      <c r="B90" s="145"/>
      <c r="C90" s="42">
        <f t="shared" ca="1" si="4"/>
        <v>46022</v>
      </c>
      <c r="D90" s="54">
        <f ca="1">INDIRECT("'" &amp; UPPER(LEFT(TEXT($D$3,"mmmm"),3)) &amp; "'!D33")</f>
        <v>0</v>
      </c>
      <c r="E90" s="147"/>
      <c r="F90" s="148"/>
      <c r="G90" s="148"/>
      <c r="H90" s="148"/>
      <c r="I90" s="148"/>
      <c r="J90" s="148"/>
      <c r="K90" s="148"/>
      <c r="L90" s="148"/>
      <c r="M90" s="148"/>
      <c r="N90" s="148"/>
      <c r="O90" s="148"/>
      <c r="P90" s="149"/>
    </row>
    <row r="91" spans="1:16" ht="15" hidden="1" customHeight="1" x14ac:dyDescent="0.25">
      <c r="A91" s="44" t="str">
        <f ca="1">IF(MONTH(C91)=MONTH(D$3),RIGHT('Yearly Info'!A$37,LEN('Yearly Info'!A$37)-4),"")</f>
        <v/>
      </c>
      <c r="B91" s="145"/>
      <c r="C91" s="42">
        <f t="shared" ca="1" si="4"/>
        <v>46022</v>
      </c>
      <c r="D91" s="54">
        <f ca="1">INDIRECT("'" &amp; UPPER(LEFT(TEXT($D$3,"mmmm"),3)) &amp; "'!D34")</f>
        <v>0</v>
      </c>
      <c r="E91" s="147"/>
      <c r="F91" s="148"/>
      <c r="G91" s="148"/>
      <c r="H91" s="148"/>
      <c r="I91" s="148"/>
      <c r="J91" s="148"/>
      <c r="K91" s="148"/>
      <c r="L91" s="148"/>
      <c r="M91" s="148"/>
      <c r="N91" s="148"/>
      <c r="O91" s="148"/>
      <c r="P91" s="149"/>
    </row>
    <row r="92" spans="1:16" ht="15" hidden="1" customHeight="1" x14ac:dyDescent="0.25">
      <c r="A92" s="44" t="str">
        <f ca="1">IF(MONTH(C92)=MONTH(D$3),RIGHT('Yearly Info'!A$38,LEN('Yearly Info'!A$38)-4),"")</f>
        <v/>
      </c>
      <c r="B92" s="145"/>
      <c r="C92" s="42">
        <f t="shared" ca="1" si="4"/>
        <v>46022</v>
      </c>
      <c r="D92" s="54">
        <f ca="1">INDIRECT("'" &amp; UPPER(LEFT(TEXT($D$3,"mmmm"),3)) &amp; "'!D35")</f>
        <v>0</v>
      </c>
      <c r="E92" s="147"/>
      <c r="F92" s="148"/>
      <c r="G92" s="148"/>
      <c r="H92" s="148"/>
      <c r="I92" s="148"/>
      <c r="J92" s="148"/>
      <c r="K92" s="148"/>
      <c r="L92" s="148"/>
      <c r="M92" s="148"/>
      <c r="N92" s="148"/>
      <c r="O92" s="148"/>
      <c r="P92" s="149"/>
    </row>
    <row r="93" spans="1:16" ht="15" hidden="1" customHeight="1" x14ac:dyDescent="0.25">
      <c r="A93" s="44" t="str">
        <f ca="1">IF(MONTH(C93)=MONTH(D$3),RIGHT('Yearly Info'!A$39,LEN('Yearly Info'!A$39)-4),"")</f>
        <v/>
      </c>
      <c r="B93" s="145"/>
      <c r="C93" s="42">
        <f t="shared" ca="1" si="4"/>
        <v>46022</v>
      </c>
      <c r="D93" s="54">
        <f ca="1">INDIRECT("'" &amp; UPPER(LEFT(TEXT($D$3,"mmmm"),3)) &amp; "'!D36")</f>
        <v>0</v>
      </c>
      <c r="E93" s="147"/>
      <c r="F93" s="148"/>
      <c r="G93" s="148"/>
      <c r="H93" s="148"/>
      <c r="I93" s="148"/>
      <c r="J93" s="148"/>
      <c r="K93" s="148"/>
      <c r="L93" s="148"/>
      <c r="M93" s="148"/>
      <c r="N93" s="148"/>
      <c r="O93" s="148"/>
      <c r="P93" s="149"/>
    </row>
    <row r="94" spans="1:16" ht="15" hidden="1" customHeight="1" thickBot="1" x14ac:dyDescent="0.3">
      <c r="A94" s="45" t="str">
        <f ca="1">IF(MONTH(C94)=MONTH(D$3),RIGHT('Yearly Info'!A$40,LEN('Yearly Info'!A$40)-4),"")</f>
        <v/>
      </c>
      <c r="B94" s="145"/>
      <c r="C94" s="42">
        <f t="shared" ca="1" si="4"/>
        <v>46022</v>
      </c>
      <c r="D94" s="54">
        <f ca="1">INDIRECT("'" &amp; UPPER(LEFT(TEXT($D$3,"mmmm"),3)) &amp; "'!D37")</f>
        <v>0</v>
      </c>
      <c r="E94" s="147"/>
      <c r="F94" s="148"/>
      <c r="G94" s="148"/>
      <c r="H94" s="148"/>
      <c r="I94" s="148"/>
      <c r="J94" s="148"/>
      <c r="K94" s="148"/>
      <c r="L94" s="148"/>
      <c r="M94" s="148"/>
      <c r="N94" s="148"/>
      <c r="O94" s="148"/>
      <c r="P94" s="149"/>
    </row>
    <row r="95" spans="1:16" ht="15" hidden="1" customHeight="1" thickBot="1" x14ac:dyDescent="0.3">
      <c r="A95" s="45" t="str">
        <f ca="1">IF(MONTH(C95)=MONTH(D$3),RIGHT('Yearly Info'!A$41,LEN('Yearly Info'!A$41)-4),"")</f>
        <v/>
      </c>
      <c r="B95" s="145"/>
      <c r="C95" s="42">
        <f ca="1">C86</f>
        <v>46022</v>
      </c>
      <c r="D95" s="54">
        <f ca="1">INDIRECT("'" &amp; UPPER(LEFT(TEXT($D$3,"mmmm"),3)) &amp; "'!D38")</f>
        <v>0</v>
      </c>
      <c r="E95" s="147"/>
      <c r="F95" s="148"/>
      <c r="G95" s="148"/>
      <c r="H95" s="148"/>
      <c r="I95" s="148"/>
      <c r="J95" s="148"/>
      <c r="K95" s="148"/>
      <c r="L95" s="148"/>
      <c r="M95" s="148"/>
      <c r="N95" s="148"/>
      <c r="O95" s="148"/>
      <c r="P95" s="149"/>
    </row>
    <row r="96" spans="1:16" ht="15" hidden="1" customHeight="1" thickBot="1" x14ac:dyDescent="0.3">
      <c r="A96" s="45" t="str">
        <f ca="1">IF(MONTH(C96)=MONTH(D$3),RIGHT('Yearly Info'!A$42,LEN('Yearly Info'!A$42)-4),"")</f>
        <v/>
      </c>
      <c r="B96" s="145"/>
      <c r="C96" s="42">
        <f t="shared" ca="1" si="4"/>
        <v>46022</v>
      </c>
      <c r="D96" s="54">
        <f ca="1">INDIRECT("'" &amp; UPPER(LEFT(TEXT($D$3,"mmmm"),3)) &amp; "'!D39")</f>
        <v>0</v>
      </c>
      <c r="E96" s="147"/>
      <c r="F96" s="148"/>
      <c r="G96" s="148"/>
      <c r="H96" s="148"/>
      <c r="I96" s="148"/>
      <c r="J96" s="148"/>
      <c r="K96" s="148"/>
      <c r="L96" s="148"/>
      <c r="M96" s="148"/>
      <c r="N96" s="148"/>
      <c r="O96" s="148"/>
      <c r="P96" s="149"/>
    </row>
    <row r="97" spans="1:16" ht="15" hidden="1" customHeight="1" thickBot="1" x14ac:dyDescent="0.3">
      <c r="A97" s="45" t="str">
        <f ca="1">IF(MONTH(C97)=MONTH(D$3),RIGHT('Yearly Info'!A$43,LEN('Yearly Info'!A$43)-4),"")</f>
        <v/>
      </c>
      <c r="B97" s="146"/>
      <c r="C97" s="95">
        <f t="shared" ca="1" si="4"/>
        <v>46022</v>
      </c>
      <c r="D97" s="55">
        <f ca="1">INDIRECT("'" &amp; UPPER(LEFT(TEXT($D$3,"mmmm"),3)) &amp; "'!D40")</f>
        <v>0</v>
      </c>
      <c r="E97" s="150"/>
      <c r="F97" s="151"/>
      <c r="G97" s="151"/>
      <c r="H97" s="151"/>
      <c r="I97" s="151"/>
      <c r="J97" s="151"/>
      <c r="K97" s="151"/>
      <c r="L97" s="151"/>
      <c r="M97" s="151"/>
      <c r="N97" s="151"/>
      <c r="O97" s="151"/>
      <c r="P97" s="152"/>
    </row>
    <row r="98" spans="1:16" ht="15" hidden="1" customHeight="1" x14ac:dyDescent="0.25">
      <c r="A98" s="44" t="str">
        <f ca="1">IF(MONTH(C98)=MONTH(D$3),RIGHT('Yearly Info'!A$14,LEN('Yearly Info'!A$14)-4),"")</f>
        <v xml:space="preserve"> RICS Support for MDEQ</v>
      </c>
      <c r="B98" s="145" t="str">
        <f ca="1">TEXT(C98,"dddd")</f>
        <v>Thursday</v>
      </c>
      <c r="C98" s="94">
        <f ca="1">C68+1</f>
        <v>46023</v>
      </c>
      <c r="D98" s="54">
        <f ca="1">INDIRECT("'" &amp; UPPER(LEFT(TEXT($D$3,"mmmm"),3)) &amp; "'!E11")</f>
        <v>0</v>
      </c>
      <c r="E98" s="147"/>
      <c r="F98" s="148"/>
      <c r="G98" s="148"/>
      <c r="H98" s="148"/>
      <c r="I98" s="148"/>
      <c r="J98" s="148"/>
      <c r="K98" s="148"/>
      <c r="L98" s="148"/>
      <c r="M98" s="148"/>
      <c r="N98" s="148"/>
      <c r="O98" s="148"/>
      <c r="P98" s="149"/>
    </row>
    <row r="99" spans="1:16" ht="15" hidden="1" customHeight="1" x14ac:dyDescent="0.25">
      <c r="A99" s="44" t="str">
        <f ca="1">IF(MONTH(C99)=MONTH(D$3),RIGHT('Yearly Info'!A$15,LEN('Yearly Info'!A$15)-4),"")</f>
        <v xml:space="preserve"> MDEQ</v>
      </c>
      <c r="B99" s="145"/>
      <c r="C99" s="42">
        <f ca="1">C98</f>
        <v>46023</v>
      </c>
      <c r="D99" s="54">
        <f ca="1">INDIRECT("'" &amp; UPPER(LEFT(TEXT($D$3,"mmmm"),3)) &amp; "'!E12")</f>
        <v>0</v>
      </c>
      <c r="E99" s="147"/>
      <c r="F99" s="148"/>
      <c r="G99" s="148"/>
      <c r="H99" s="148"/>
      <c r="I99" s="148"/>
      <c r="J99" s="148"/>
      <c r="K99" s="148"/>
      <c r="L99" s="148"/>
      <c r="M99" s="148"/>
      <c r="N99" s="148"/>
      <c r="O99" s="148"/>
      <c r="P99" s="149"/>
    </row>
    <row r="100" spans="1:16" ht="15" hidden="1" customHeight="1" x14ac:dyDescent="0.25">
      <c r="A100" s="44" t="str">
        <f ca="1">IF(MONTH(C100)=MONTH(D$3),RIGHT('Yearly Info'!A$16,LEN('Yearly Info'!A$16)-4),"")</f>
        <v xml:space="preserve"> RICS Idea Portal</v>
      </c>
      <c r="B100" s="145"/>
      <c r="C100" s="42">
        <f t="shared" ref="C100:C126" ca="1" si="5">C99</f>
        <v>46023</v>
      </c>
      <c r="D100" s="54">
        <f ca="1">INDIRECT("'" &amp; UPPER(LEFT(TEXT($D$3,"mmmm"),3)) &amp; "'!E13")</f>
        <v>0</v>
      </c>
      <c r="E100" s="147"/>
      <c r="F100" s="148"/>
      <c r="G100" s="148"/>
      <c r="H100" s="148"/>
      <c r="I100" s="148"/>
      <c r="J100" s="148"/>
      <c r="K100" s="148"/>
      <c r="L100" s="148"/>
      <c r="M100" s="148"/>
      <c r="N100" s="148"/>
      <c r="O100" s="148"/>
      <c r="P100" s="149"/>
    </row>
    <row r="101" spans="1:16" ht="15" customHeight="1" x14ac:dyDescent="0.25">
      <c r="A101" s="44" t="str">
        <f ca="1">IF(MONTH(C101)=MONTH(D$3),RIGHT('Yearly Info'!A$17,LEN('Yearly Info'!A$17)-4),"")</f>
        <v xml:space="preserve"> MSWIS</v>
      </c>
      <c r="B101" s="145"/>
      <c r="C101" s="42">
        <f t="shared" ca="1" si="5"/>
        <v>46023</v>
      </c>
      <c r="D101" s="54">
        <f ca="1">INDIRECT("'" &amp; UPPER(LEFT(TEXT($D$3,"mmmm"),3)) &amp; "'!E14")</f>
        <v>0</v>
      </c>
      <c r="E101" s="147"/>
      <c r="F101" s="148"/>
      <c r="G101" s="148"/>
      <c r="H101" s="148"/>
      <c r="I101" s="148"/>
      <c r="J101" s="148"/>
      <c r="K101" s="148"/>
      <c r="L101" s="148"/>
      <c r="M101" s="148"/>
      <c r="N101" s="148"/>
      <c r="O101" s="148"/>
      <c r="P101" s="149"/>
    </row>
    <row r="102" spans="1:16" ht="15" hidden="1" customHeight="1" x14ac:dyDescent="0.25">
      <c r="A102" s="44" t="str">
        <f ca="1">IF(MONTH(C102)=MONTH(D$3),RIGHT('Yearly Info'!A$18,LEN('Yearly Info'!A$18)-4),"")</f>
        <v xml:space="preserve"> GeoSpatial</v>
      </c>
      <c r="B102" s="145"/>
      <c r="C102" s="42">
        <f t="shared" ca="1" si="5"/>
        <v>46023</v>
      </c>
      <c r="D102" s="54">
        <f ca="1">INDIRECT("'" &amp; UPPER(LEFT(TEXT($D$3,"mmmm"),3)) &amp; "'!E15")</f>
        <v>0</v>
      </c>
      <c r="E102" s="153"/>
      <c r="F102" s="154"/>
      <c r="G102" s="154"/>
      <c r="H102" s="154"/>
      <c r="I102" s="154"/>
      <c r="J102" s="154"/>
      <c r="K102" s="154"/>
      <c r="L102" s="154"/>
      <c r="M102" s="154"/>
      <c r="N102" s="154"/>
      <c r="O102" s="154"/>
      <c r="P102" s="155"/>
    </row>
    <row r="103" spans="1:16" ht="15" hidden="1" customHeight="1" x14ac:dyDescent="0.25">
      <c r="A103" s="44" t="str">
        <f ca="1">IF(MONTH(C103)=MONTH(D$3),RIGHT('Yearly Info'!A$19,LEN('Yearly Info'!A$19)-4),"")</f>
        <v xml:space="preserve"> RICS Dashboard</v>
      </c>
      <c r="B103" s="145"/>
      <c r="C103" s="42">
        <f t="shared" ca="1" si="5"/>
        <v>46023</v>
      </c>
      <c r="D103" s="54">
        <f ca="1">INDIRECT("'" &amp; UPPER(LEFT(TEXT($D$3,"mmmm"),3)) &amp; "'!E16")</f>
        <v>0</v>
      </c>
      <c r="E103" s="153"/>
      <c r="F103" s="154"/>
      <c r="G103" s="154"/>
      <c r="H103" s="154"/>
      <c r="I103" s="154"/>
      <c r="J103" s="154"/>
      <c r="K103" s="154"/>
      <c r="L103" s="154"/>
      <c r="M103" s="154"/>
      <c r="N103" s="154"/>
      <c r="O103" s="154"/>
      <c r="P103" s="155"/>
    </row>
    <row r="104" spans="1:16" ht="15" hidden="1" customHeight="1" x14ac:dyDescent="0.25">
      <c r="A104" s="44" t="str">
        <f ca="1">IF(MONTH(C104)=MONTH(D$3),RIGHT('Yearly Info'!A$20,LEN('Yearly Info'!A$20)-4),"")</f>
        <v xml:space="preserve"> MDWFP NRIS</v>
      </c>
      <c r="B104" s="145"/>
      <c r="C104" s="42">
        <f t="shared" ca="1" si="5"/>
        <v>46023</v>
      </c>
      <c r="D104" s="54">
        <f ca="1">INDIRECT("'" &amp; UPPER(LEFT(TEXT($D$3,"mmmm"),3)) &amp; "'!E17")</f>
        <v>0</v>
      </c>
      <c r="E104" s="153"/>
      <c r="F104" s="154"/>
      <c r="G104" s="154"/>
      <c r="H104" s="154"/>
      <c r="I104" s="154"/>
      <c r="J104" s="154"/>
      <c r="K104" s="154"/>
      <c r="L104" s="154"/>
      <c r="M104" s="154"/>
      <c r="N104" s="154"/>
      <c r="O104" s="154"/>
      <c r="P104" s="155"/>
    </row>
    <row r="105" spans="1:16" ht="15" hidden="1" customHeight="1" x14ac:dyDescent="0.25">
      <c r="A105" s="44" t="str">
        <f ca="1">IF(MONTH(C105)=MONTH(D$3),RIGHT('Yearly Info'!A$21,LEN('Yearly Info'!A$21)-4),"")</f>
        <v xml:space="preserve"> MSWIS MRVA 4 CLOSED</v>
      </c>
      <c r="B105" s="145"/>
      <c r="C105" s="42">
        <f t="shared" ca="1" si="5"/>
        <v>46023</v>
      </c>
      <c r="D105" s="54">
        <f ca="1">INDIRECT("'" &amp; UPPER(LEFT(TEXT($D$3,"mmmm"),3)) &amp; "'!E18")</f>
        <v>0</v>
      </c>
      <c r="E105" s="147"/>
      <c r="F105" s="148"/>
      <c r="G105" s="148"/>
      <c r="H105" s="148"/>
      <c r="I105" s="148"/>
      <c r="J105" s="148"/>
      <c r="K105" s="148"/>
      <c r="L105" s="148"/>
      <c r="M105" s="148"/>
      <c r="N105" s="148"/>
      <c r="O105" s="148"/>
      <c r="P105" s="149"/>
    </row>
    <row r="106" spans="1:16" ht="15" hidden="1" customHeight="1" x14ac:dyDescent="0.25">
      <c r="A106" s="44" t="str">
        <f ca="1">IF(MONTH(C106)=MONTH(D$3),RIGHT('Yearly Info'!A$22,LEN('Yearly Info'!A$22)-4),"")</f>
        <v xml:space="preserve"> Tackett</v>
      </c>
      <c r="B106" s="145"/>
      <c r="C106" s="42">
        <f t="shared" ca="1" si="5"/>
        <v>46023</v>
      </c>
      <c r="D106" s="54">
        <f ca="1">INDIRECT("'" &amp; UPPER(LEFT(TEXT($D$3,"mmmm"),3)) &amp; "'!E19")</f>
        <v>0</v>
      </c>
      <c r="E106" s="147"/>
      <c r="F106" s="148"/>
      <c r="G106" s="148"/>
      <c r="H106" s="148"/>
      <c r="I106" s="148"/>
      <c r="J106" s="148"/>
      <c r="K106" s="148"/>
      <c r="L106" s="148"/>
      <c r="M106" s="148"/>
      <c r="N106" s="148"/>
      <c r="O106" s="148"/>
      <c r="P106" s="149"/>
    </row>
    <row r="107" spans="1:16" ht="15" hidden="1" customHeight="1" x14ac:dyDescent="0.25">
      <c r="A107" s="44" t="e">
        <f ca="1">IF(MONTH(C107)=MONTH(D$3),RIGHT('Yearly Info'!A$23,LEN('Yearly Info'!A$23)-4),"")</f>
        <v>#VALUE!</v>
      </c>
      <c r="B107" s="145"/>
      <c r="C107" s="42">
        <f t="shared" ca="1" si="5"/>
        <v>46023</v>
      </c>
      <c r="D107" s="54">
        <f ca="1">INDIRECT("'" &amp; UPPER(LEFT(TEXT($D$3,"mmmm"),3)) &amp; "'!E20")</f>
        <v>0</v>
      </c>
      <c r="E107" s="147"/>
      <c r="F107" s="148"/>
      <c r="G107" s="148"/>
      <c r="H107" s="148"/>
      <c r="I107" s="148"/>
      <c r="J107" s="148"/>
      <c r="K107" s="148"/>
      <c r="L107" s="148"/>
      <c r="M107" s="148"/>
      <c r="N107" s="148"/>
      <c r="O107" s="148"/>
      <c r="P107" s="149"/>
    </row>
    <row r="108" spans="1:16" ht="15" hidden="1" customHeight="1" x14ac:dyDescent="0.25">
      <c r="A108" s="44" t="e">
        <f ca="1">IF(MONTH(C108)=MONTH(D$3),RIGHT('Yearly Info'!A$24,LEN('Yearly Info'!A$24)-4),"")</f>
        <v>#VALUE!</v>
      </c>
      <c r="B108" s="145"/>
      <c r="C108" s="42">
        <f t="shared" ca="1" si="5"/>
        <v>46023</v>
      </c>
      <c r="D108" s="54">
        <f ca="1">INDIRECT("'" &amp; UPPER(LEFT(TEXT($D$3,"mmmm"),3)) &amp; "'!E21")</f>
        <v>0</v>
      </c>
      <c r="E108" s="147"/>
      <c r="F108" s="148"/>
      <c r="G108" s="148"/>
      <c r="H108" s="148"/>
      <c r="I108" s="148"/>
      <c r="J108" s="148"/>
      <c r="K108" s="148"/>
      <c r="L108" s="148"/>
      <c r="M108" s="148"/>
      <c r="N108" s="148"/>
      <c r="O108" s="148"/>
      <c r="P108" s="149"/>
    </row>
    <row r="109" spans="1:16" ht="15" hidden="1" customHeight="1" x14ac:dyDescent="0.25">
      <c r="A109" s="44" t="e">
        <f ca="1">IF(MONTH(C109)=MONTH(D$3),RIGHT('Yearly Info'!A$25,LEN('Yearly Info'!A$25)-4),"")</f>
        <v>#VALUE!</v>
      </c>
      <c r="B109" s="145"/>
      <c r="C109" s="42">
        <f t="shared" ca="1" si="5"/>
        <v>46023</v>
      </c>
      <c r="D109" s="54">
        <f ca="1">INDIRECT("'" &amp; UPPER(LEFT(TEXT($D$3,"mmmm"),3)) &amp; "'!E22")</f>
        <v>0</v>
      </c>
      <c r="E109" s="147"/>
      <c r="F109" s="148"/>
      <c r="G109" s="148"/>
      <c r="H109" s="148"/>
      <c r="I109" s="148"/>
      <c r="J109" s="148"/>
      <c r="K109" s="148"/>
      <c r="L109" s="148"/>
      <c r="M109" s="148"/>
      <c r="N109" s="148"/>
      <c r="O109" s="148"/>
      <c r="P109" s="149"/>
    </row>
    <row r="110" spans="1:16" ht="15" hidden="1" customHeight="1" x14ac:dyDescent="0.25">
      <c r="A110" s="44" t="e">
        <f ca="1">IF(MONTH(C110)=MONTH(D$3),RIGHT('Yearly Info'!A$26,LEN('Yearly Info'!A$26)-4),"")</f>
        <v>#VALUE!</v>
      </c>
      <c r="B110" s="145"/>
      <c r="C110" s="42">
        <f t="shared" ca="1" si="5"/>
        <v>46023</v>
      </c>
      <c r="D110" s="54">
        <f ca="1">INDIRECT("'" &amp; UPPER(LEFT(TEXT($D$3,"mmmm"),3)) &amp; "'!E23")</f>
        <v>0</v>
      </c>
      <c r="E110" s="147"/>
      <c r="F110" s="148"/>
      <c r="G110" s="148"/>
      <c r="H110" s="148"/>
      <c r="I110" s="148"/>
      <c r="J110" s="148"/>
      <c r="K110" s="148"/>
      <c r="L110" s="148"/>
      <c r="M110" s="148"/>
      <c r="N110" s="148"/>
      <c r="O110" s="148"/>
      <c r="P110" s="149"/>
    </row>
    <row r="111" spans="1:16" ht="15" hidden="1" customHeight="1" x14ac:dyDescent="0.25">
      <c r="A111" s="44" t="e">
        <f ca="1">IF(MONTH(C111)=MONTH(D$3),RIGHT('Yearly Info'!A$27,LEN('Yearly Info'!A$27)-4),"")</f>
        <v>#VALUE!</v>
      </c>
      <c r="B111" s="145"/>
      <c r="C111" s="42">
        <f t="shared" ca="1" si="5"/>
        <v>46023</v>
      </c>
      <c r="D111" s="54">
        <f ca="1">INDIRECT("'" &amp; UPPER(LEFT(TEXT($D$3,"mmmm"),3)) &amp; "'!E24")</f>
        <v>0</v>
      </c>
      <c r="E111" s="147"/>
      <c r="F111" s="148"/>
      <c r="G111" s="148"/>
      <c r="H111" s="148"/>
      <c r="I111" s="148"/>
      <c r="J111" s="148"/>
      <c r="K111" s="148"/>
      <c r="L111" s="148"/>
      <c r="M111" s="148"/>
      <c r="N111" s="148"/>
      <c r="O111" s="148"/>
      <c r="P111" s="149"/>
    </row>
    <row r="112" spans="1:16" ht="15" hidden="1" customHeight="1" x14ac:dyDescent="0.25">
      <c r="A112" s="44" t="e">
        <f ca="1">IF(MONTH(C112)=MONTH(D$3),RIGHT('Yearly Info'!A$28,LEN('Yearly Info'!A$28)-4),"")</f>
        <v>#VALUE!</v>
      </c>
      <c r="B112" s="145"/>
      <c r="C112" s="42">
        <f t="shared" ca="1" si="5"/>
        <v>46023</v>
      </c>
      <c r="D112" s="54">
        <f ca="1">INDIRECT("'" &amp; UPPER(LEFT(TEXT($D$3,"mmmm"),3)) &amp; "'!E25")</f>
        <v>0</v>
      </c>
      <c r="E112" s="147"/>
      <c r="F112" s="148"/>
      <c r="G112" s="148"/>
      <c r="H112" s="148"/>
      <c r="I112" s="148"/>
      <c r="J112" s="148"/>
      <c r="K112" s="148"/>
      <c r="L112" s="148"/>
      <c r="M112" s="148"/>
      <c r="N112" s="148"/>
      <c r="O112" s="148"/>
      <c r="P112" s="149"/>
    </row>
    <row r="113" spans="1:16" ht="15" hidden="1" customHeight="1" x14ac:dyDescent="0.25">
      <c r="A113" s="44" t="e">
        <f ca="1">IF(MONTH(C113)=MONTH(D$3),RIGHT('Yearly Info'!A$29,LEN('Yearly Info'!A$29)-4),"")</f>
        <v>#VALUE!</v>
      </c>
      <c r="B113" s="145"/>
      <c r="C113" s="42">
        <f t="shared" ca="1" si="5"/>
        <v>46023</v>
      </c>
      <c r="D113" s="54">
        <f ca="1">INDIRECT("'" &amp; UPPER(LEFT(TEXT($D$3,"mmmm"),3)) &amp; "'!E26")</f>
        <v>0</v>
      </c>
      <c r="E113" s="147"/>
      <c r="F113" s="148"/>
      <c r="G113" s="148"/>
      <c r="H113" s="148"/>
      <c r="I113" s="148"/>
      <c r="J113" s="148"/>
      <c r="K113" s="148"/>
      <c r="L113" s="148"/>
      <c r="M113" s="148"/>
      <c r="N113" s="148"/>
      <c r="O113" s="148"/>
      <c r="P113" s="149"/>
    </row>
    <row r="114" spans="1:16" ht="15" hidden="1" customHeight="1" x14ac:dyDescent="0.25">
      <c r="A114" s="44" t="e">
        <f ca="1">IF(MONTH(C114)=MONTH(D$3),RIGHT('Yearly Info'!A$30,LEN('Yearly Info'!A$30)-4),"")</f>
        <v>#VALUE!</v>
      </c>
      <c r="B114" s="145"/>
      <c r="C114" s="42">
        <f t="shared" ca="1" si="5"/>
        <v>46023</v>
      </c>
      <c r="D114" s="54">
        <f ca="1">INDIRECT("'" &amp; UPPER(LEFT(TEXT($D$3,"mmmm"),3)) &amp; "'!E27")</f>
        <v>0</v>
      </c>
      <c r="E114" s="147"/>
      <c r="F114" s="148"/>
      <c r="G114" s="148"/>
      <c r="H114" s="148"/>
      <c r="I114" s="148"/>
      <c r="J114" s="148"/>
      <c r="K114" s="148"/>
      <c r="L114" s="148"/>
      <c r="M114" s="148"/>
      <c r="N114" s="148"/>
      <c r="O114" s="148"/>
      <c r="P114" s="149"/>
    </row>
    <row r="115" spans="1:16" ht="15" hidden="1" customHeight="1" x14ac:dyDescent="0.25">
      <c r="A115" s="44" t="e">
        <f ca="1">IF(MONTH(C115)=MONTH(D$3),RIGHT('Yearly Info'!A$31,LEN('Yearly Info'!A$31)-4),"")</f>
        <v>#VALUE!</v>
      </c>
      <c r="B115" s="145"/>
      <c r="C115" s="42">
        <f t="shared" ca="1" si="5"/>
        <v>46023</v>
      </c>
      <c r="D115" s="54">
        <f ca="1">INDIRECT("'" &amp; UPPER(LEFT(TEXT($D$3,"mmmm"),3)) &amp; "'!E28")</f>
        <v>0</v>
      </c>
      <c r="E115" s="147"/>
      <c r="F115" s="148"/>
      <c r="G115" s="148"/>
      <c r="H115" s="148"/>
      <c r="I115" s="148"/>
      <c r="J115" s="148"/>
      <c r="K115" s="148"/>
      <c r="L115" s="148"/>
      <c r="M115" s="148"/>
      <c r="N115" s="148"/>
      <c r="O115" s="148"/>
      <c r="P115" s="149"/>
    </row>
    <row r="116" spans="1:16" ht="15" hidden="1" customHeight="1" x14ac:dyDescent="0.25">
      <c r="A116" s="44" t="e">
        <f ca="1">IF(MONTH(C116)=MONTH(D$3),RIGHT('Yearly Info'!A$32,LEN('Yearly Info'!A$32)-4),"")</f>
        <v>#VALUE!</v>
      </c>
      <c r="B116" s="145"/>
      <c r="C116" s="42">
        <f t="shared" ca="1" si="5"/>
        <v>46023</v>
      </c>
      <c r="D116" s="54">
        <f ca="1">INDIRECT("'" &amp; UPPER(LEFT(TEXT($D$3,"mmmm"),3)) &amp; "'!E29")</f>
        <v>0</v>
      </c>
      <c r="E116" s="147"/>
      <c r="F116" s="148"/>
      <c r="G116" s="148"/>
      <c r="H116" s="148"/>
      <c r="I116" s="148"/>
      <c r="J116" s="148"/>
      <c r="K116" s="148"/>
      <c r="L116" s="148"/>
      <c r="M116" s="148"/>
      <c r="N116" s="148"/>
      <c r="O116" s="148"/>
      <c r="P116" s="149"/>
    </row>
    <row r="117" spans="1:16" ht="15" hidden="1" customHeight="1" x14ac:dyDescent="0.25">
      <c r="A117" s="44" t="e">
        <f ca="1">IF(MONTH(C117)=MONTH(D$3),RIGHT('Yearly Info'!A$33,LEN('Yearly Info'!A$33)-4),"")</f>
        <v>#VALUE!</v>
      </c>
      <c r="B117" s="145"/>
      <c r="C117" s="42">
        <f t="shared" ca="1" si="5"/>
        <v>46023</v>
      </c>
      <c r="D117" s="54">
        <f ca="1">INDIRECT("'" &amp; UPPER(LEFT(TEXT($D$3,"mmmm"),3)) &amp; "'!E30")</f>
        <v>0</v>
      </c>
      <c r="E117" s="147"/>
      <c r="F117" s="148"/>
      <c r="G117" s="148"/>
      <c r="H117" s="148"/>
      <c r="I117" s="148"/>
      <c r="J117" s="148"/>
      <c r="K117" s="148"/>
      <c r="L117" s="148"/>
      <c r="M117" s="148"/>
      <c r="N117" s="148"/>
      <c r="O117" s="148"/>
      <c r="P117" s="149"/>
    </row>
    <row r="118" spans="1:16" ht="15" hidden="1" customHeight="1" x14ac:dyDescent="0.25">
      <c r="A118" s="44" t="e">
        <f ca="1">IF(MONTH(C118)=MONTH(D$3),RIGHT('Yearly Info'!A$34,LEN('Yearly Info'!A$34)-4),"")</f>
        <v>#VALUE!</v>
      </c>
      <c r="B118" s="145"/>
      <c r="C118" s="42">
        <f t="shared" ca="1" si="5"/>
        <v>46023</v>
      </c>
      <c r="D118" s="54">
        <f ca="1">INDIRECT("'" &amp; UPPER(LEFT(TEXT($D$3,"mmmm"),3)) &amp; "'!E31")</f>
        <v>0</v>
      </c>
      <c r="E118" s="147"/>
      <c r="F118" s="148"/>
      <c r="G118" s="148"/>
      <c r="H118" s="148"/>
      <c r="I118" s="148"/>
      <c r="J118" s="148"/>
      <c r="K118" s="148"/>
      <c r="L118" s="148"/>
      <c r="M118" s="148"/>
      <c r="N118" s="148"/>
      <c r="O118" s="148"/>
      <c r="P118" s="149"/>
    </row>
    <row r="119" spans="1:16" ht="15" hidden="1" customHeight="1" x14ac:dyDescent="0.25">
      <c r="A119" s="44" t="e">
        <f ca="1">IF(MONTH(C119)=MONTH(D$3),RIGHT('Yearly Info'!A$35,LEN('Yearly Info'!A$35)-4),"")</f>
        <v>#VALUE!</v>
      </c>
      <c r="B119" s="145"/>
      <c r="C119" s="42">
        <f t="shared" ca="1" si="5"/>
        <v>46023</v>
      </c>
      <c r="D119" s="100">
        <f ca="1">INDIRECT("'" &amp; UPPER(LEFT(TEXT($D$3,"mmmm"),3)) &amp; "'!E32")</f>
        <v>0</v>
      </c>
      <c r="E119" s="147"/>
      <c r="F119" s="148"/>
      <c r="G119" s="148"/>
      <c r="H119" s="148"/>
      <c r="I119" s="148"/>
      <c r="J119" s="148"/>
      <c r="K119" s="148"/>
      <c r="L119" s="148"/>
      <c r="M119" s="148"/>
      <c r="N119" s="148"/>
      <c r="O119" s="148"/>
      <c r="P119" s="149"/>
    </row>
    <row r="120" spans="1:16" ht="15" hidden="1" customHeight="1" x14ac:dyDescent="0.25">
      <c r="A120" s="44" t="e">
        <f ca="1">IF(MONTH(C120)=MONTH(D$3),RIGHT('Yearly Info'!A$36,LEN('Yearly Info'!A$36)-4),"")</f>
        <v>#VALUE!</v>
      </c>
      <c r="B120" s="145"/>
      <c r="C120" s="42">
        <f t="shared" ca="1" si="5"/>
        <v>46023</v>
      </c>
      <c r="D120" s="100">
        <f ca="1">INDIRECT("'" &amp; UPPER(LEFT(TEXT($D$3,"mmmm"),3)) &amp; "'!E33")</f>
        <v>0</v>
      </c>
      <c r="E120" s="147"/>
      <c r="F120" s="148"/>
      <c r="G120" s="148"/>
      <c r="H120" s="148"/>
      <c r="I120" s="148"/>
      <c r="J120" s="148"/>
      <c r="K120" s="148"/>
      <c r="L120" s="148"/>
      <c r="M120" s="148"/>
      <c r="N120" s="148"/>
      <c r="O120" s="148"/>
      <c r="P120" s="149"/>
    </row>
    <row r="121" spans="1:16" ht="15" hidden="1" customHeight="1" x14ac:dyDescent="0.25">
      <c r="A121" s="44" t="e">
        <f ca="1">IF(MONTH(C121)=MONTH(D$3),RIGHT('Yearly Info'!A$37,LEN('Yearly Info'!A$37)-4),"")</f>
        <v>#VALUE!</v>
      </c>
      <c r="B121" s="145"/>
      <c r="C121" s="42">
        <f t="shared" ca="1" si="5"/>
        <v>46023</v>
      </c>
      <c r="D121" s="100">
        <f ca="1">INDIRECT("'" &amp; UPPER(LEFT(TEXT($D$3,"mmmm"),3)) &amp; "'!E34")</f>
        <v>0</v>
      </c>
      <c r="E121" s="147"/>
      <c r="F121" s="148"/>
      <c r="G121" s="148"/>
      <c r="H121" s="148"/>
      <c r="I121" s="148"/>
      <c r="J121" s="148"/>
      <c r="K121" s="148"/>
      <c r="L121" s="148"/>
      <c r="M121" s="148"/>
      <c r="N121" s="148"/>
      <c r="O121" s="148"/>
      <c r="P121" s="149"/>
    </row>
    <row r="122" spans="1:16" ht="15" hidden="1" customHeight="1" x14ac:dyDescent="0.25">
      <c r="A122" s="44" t="e">
        <f ca="1">IF(MONTH(C122)=MONTH(D$3),RIGHT('Yearly Info'!A$38,LEN('Yearly Info'!A$38)-4),"")</f>
        <v>#VALUE!</v>
      </c>
      <c r="B122" s="145"/>
      <c r="C122" s="42">
        <f t="shared" ca="1" si="5"/>
        <v>46023</v>
      </c>
      <c r="D122" s="100">
        <f ca="1">INDIRECT("'" &amp; UPPER(LEFT(TEXT($D$3,"mmmm"),3)) &amp; "'!E35")</f>
        <v>0</v>
      </c>
      <c r="E122" s="147"/>
      <c r="F122" s="148"/>
      <c r="G122" s="148"/>
      <c r="H122" s="148"/>
      <c r="I122" s="148"/>
      <c r="J122" s="148"/>
      <c r="K122" s="148"/>
      <c r="L122" s="148"/>
      <c r="M122" s="148"/>
      <c r="N122" s="148"/>
      <c r="O122" s="148"/>
      <c r="P122" s="149"/>
    </row>
    <row r="123" spans="1:16" ht="15" hidden="1" customHeight="1" x14ac:dyDescent="0.25">
      <c r="A123" s="44" t="e">
        <f ca="1">IF(MONTH(C123)=MONTH(D$3),RIGHT('Yearly Info'!A$39,LEN('Yearly Info'!A$39)-4),"")</f>
        <v>#VALUE!</v>
      </c>
      <c r="B123" s="145"/>
      <c r="C123" s="42">
        <f t="shared" ca="1" si="5"/>
        <v>46023</v>
      </c>
      <c r="D123" s="100">
        <f ca="1">INDIRECT("'" &amp; UPPER(LEFT(TEXT($D$3,"mmmm"),3)) &amp; "'!E36")</f>
        <v>0</v>
      </c>
      <c r="E123" s="147"/>
      <c r="F123" s="148"/>
      <c r="G123" s="148"/>
      <c r="H123" s="148"/>
      <c r="I123" s="148"/>
      <c r="J123" s="148"/>
      <c r="K123" s="148"/>
      <c r="L123" s="148"/>
      <c r="M123" s="148"/>
      <c r="N123" s="148"/>
      <c r="O123" s="148"/>
      <c r="P123" s="149"/>
    </row>
    <row r="124" spans="1:16" ht="15" hidden="1" customHeight="1" thickBot="1" x14ac:dyDescent="0.3">
      <c r="A124" s="45" t="e">
        <f ca="1">IF(MONTH(C124)=MONTH(D$3),RIGHT('Yearly Info'!A$40,LEN('Yearly Info'!A$40)-4),"")</f>
        <v>#VALUE!</v>
      </c>
      <c r="B124" s="145"/>
      <c r="C124" s="42">
        <f t="shared" ca="1" si="5"/>
        <v>46023</v>
      </c>
      <c r="D124" s="100">
        <f ca="1">INDIRECT("'" &amp; UPPER(LEFT(TEXT($D$3,"mmmm"),3)) &amp; "'!E37")</f>
        <v>0</v>
      </c>
      <c r="E124" s="147"/>
      <c r="F124" s="148"/>
      <c r="G124" s="148"/>
      <c r="H124" s="148"/>
      <c r="I124" s="148"/>
      <c r="J124" s="148"/>
      <c r="K124" s="148"/>
      <c r="L124" s="148"/>
      <c r="M124" s="148"/>
      <c r="N124" s="148"/>
      <c r="O124" s="148"/>
      <c r="P124" s="149"/>
    </row>
    <row r="125" spans="1:16" ht="15" hidden="1" customHeight="1" thickBot="1" x14ac:dyDescent="0.3">
      <c r="A125" s="45" t="str">
        <f ca="1">IF(MONTH(C125)=MONTH(D$3),RIGHT('Yearly Info'!A$41,LEN('Yearly Info'!A$41)-4),"")</f>
        <v xml:space="preserve"> </v>
      </c>
      <c r="B125" s="145"/>
      <c r="C125" s="42">
        <f t="shared" ca="1" si="5"/>
        <v>46023</v>
      </c>
      <c r="D125" s="100">
        <f ca="1">INDIRECT("'" &amp; UPPER(LEFT(TEXT($D$3,"mmmm"),3)) &amp; "'!E38")</f>
        <v>0</v>
      </c>
      <c r="E125" s="147"/>
      <c r="F125" s="148"/>
      <c r="G125" s="148"/>
      <c r="H125" s="148"/>
      <c r="I125" s="148"/>
      <c r="J125" s="148"/>
      <c r="K125" s="148"/>
      <c r="L125" s="148"/>
      <c r="M125" s="148"/>
      <c r="N125" s="148"/>
      <c r="O125" s="148"/>
      <c r="P125" s="149"/>
    </row>
    <row r="126" spans="1:16" ht="15" hidden="1" customHeight="1" thickBot="1" x14ac:dyDescent="0.3">
      <c r="A126" s="45" t="str">
        <f ca="1">IF(MONTH(C126)=MONTH(D$3),RIGHT('Yearly Info'!A$42,LEN('Yearly Info'!A$42)-4),"")</f>
        <v xml:space="preserve"> </v>
      </c>
      <c r="B126" s="145"/>
      <c r="C126" s="42">
        <f t="shared" ca="1" si="5"/>
        <v>46023</v>
      </c>
      <c r="D126" s="100">
        <f ca="1">INDIRECT("'" &amp; UPPER(LEFT(TEXT($D$3,"mmmm"),3)) &amp; "'!E39")</f>
        <v>0</v>
      </c>
      <c r="E126" s="147"/>
      <c r="F126" s="148"/>
      <c r="G126" s="148"/>
      <c r="H126" s="148"/>
      <c r="I126" s="148"/>
      <c r="J126" s="148"/>
      <c r="K126" s="148"/>
      <c r="L126" s="148"/>
      <c r="M126" s="148"/>
      <c r="N126" s="148"/>
      <c r="O126" s="148"/>
      <c r="P126" s="149"/>
    </row>
    <row r="127" spans="1:16" ht="15" hidden="1" customHeight="1" thickBot="1" x14ac:dyDescent="0.3">
      <c r="A127" s="45" t="str">
        <f ca="1">IF(MONTH(C127)=MONTH(D$3),RIGHT('Yearly Info'!A$43,LEN('Yearly Info'!A$43)-4),"")</f>
        <v xml:space="preserve"> </v>
      </c>
      <c r="B127" s="146"/>
      <c r="C127" s="95">
        <f ca="1">C118</f>
        <v>46023</v>
      </c>
      <c r="D127" s="55">
        <f ca="1">INDIRECT("'" &amp; UPPER(LEFT(TEXT($D$3,"mmmm"),3)) &amp; "'!E40")</f>
        <v>0</v>
      </c>
      <c r="E127" s="150"/>
      <c r="F127" s="151"/>
      <c r="G127" s="151"/>
      <c r="H127" s="151"/>
      <c r="I127" s="151"/>
      <c r="J127" s="151"/>
      <c r="K127" s="151"/>
      <c r="L127" s="151"/>
      <c r="M127" s="151"/>
      <c r="N127" s="151"/>
      <c r="O127" s="151"/>
      <c r="P127" s="152"/>
    </row>
    <row r="128" spans="1:16" ht="15" hidden="1" customHeight="1" x14ac:dyDescent="0.25">
      <c r="A128" s="44" t="str">
        <f ca="1">IF(MONTH(C128)=MONTH(D$3),RIGHT('Yearly Info'!A$14,LEN('Yearly Info'!A$14)-4),"")</f>
        <v xml:space="preserve"> RICS Support for MDEQ</v>
      </c>
      <c r="B128" s="145" t="str">
        <f ca="1">TEXT(C128,"dddd")</f>
        <v>Friday</v>
      </c>
      <c r="C128" s="94">
        <f ca="1">C98+1</f>
        <v>46024</v>
      </c>
      <c r="D128" s="54">
        <f ca="1">INDIRECT("'" &amp; UPPER(LEFT(TEXT($D$3,"mmmm"),3)) &amp; "'!F11")</f>
        <v>0</v>
      </c>
      <c r="E128" s="147"/>
      <c r="F128" s="148"/>
      <c r="G128" s="148"/>
      <c r="H128" s="148"/>
      <c r="I128" s="148"/>
      <c r="J128" s="148"/>
      <c r="K128" s="148"/>
      <c r="L128" s="148"/>
      <c r="M128" s="148"/>
      <c r="N128" s="148"/>
      <c r="O128" s="148"/>
      <c r="P128" s="149"/>
    </row>
    <row r="129" spans="1:16" ht="15" hidden="1" customHeight="1" x14ac:dyDescent="0.25">
      <c r="A129" s="44" t="str">
        <f ca="1">IF(MONTH(C129)=MONTH(D$3),RIGHT('Yearly Info'!A$15,LEN('Yearly Info'!A$15)-4),"")</f>
        <v xml:space="preserve"> MDEQ</v>
      </c>
      <c r="B129" s="145"/>
      <c r="C129" s="42">
        <f ca="1">C128</f>
        <v>46024</v>
      </c>
      <c r="D129" s="54">
        <f ca="1">INDIRECT("'" &amp; UPPER(LEFT(TEXT($D$3,"mmmm"),3)) &amp; "'!F12")</f>
        <v>0</v>
      </c>
      <c r="E129" s="147"/>
      <c r="F129" s="148"/>
      <c r="G129" s="148"/>
      <c r="H129" s="148"/>
      <c r="I129" s="148"/>
      <c r="J129" s="148"/>
      <c r="K129" s="148"/>
      <c r="L129" s="148"/>
      <c r="M129" s="148"/>
      <c r="N129" s="148"/>
      <c r="O129" s="148"/>
      <c r="P129" s="149"/>
    </row>
    <row r="130" spans="1:16" ht="15" hidden="1" customHeight="1" x14ac:dyDescent="0.25">
      <c r="A130" s="44" t="str">
        <f ca="1">IF(MONTH(C130)=MONTH(D$3),RIGHT('Yearly Info'!A$16,LEN('Yearly Info'!A$16)-4),"")</f>
        <v xml:space="preserve"> RICS Idea Portal</v>
      </c>
      <c r="B130" s="145"/>
      <c r="C130" s="42">
        <f t="shared" ref="C130:C157" ca="1" si="6">C129</f>
        <v>46024</v>
      </c>
      <c r="D130" s="54">
        <f ca="1">INDIRECT("'" &amp; UPPER(LEFT(TEXT($D$3,"mmmm"),3)) &amp; "'!F13")</f>
        <v>0</v>
      </c>
      <c r="E130" s="147"/>
      <c r="F130" s="148"/>
      <c r="G130" s="148"/>
      <c r="H130" s="148"/>
      <c r="I130" s="148"/>
      <c r="J130" s="148"/>
      <c r="K130" s="148"/>
      <c r="L130" s="148"/>
      <c r="M130" s="148"/>
      <c r="N130" s="148"/>
      <c r="O130" s="148"/>
      <c r="P130" s="149"/>
    </row>
    <row r="131" spans="1:16" ht="15" customHeight="1" x14ac:dyDescent="0.25">
      <c r="A131" s="44" t="str">
        <f ca="1">IF(MONTH(C131)=MONTH(D$3),RIGHT('Yearly Info'!A$17,LEN('Yearly Info'!A$17)-4),"")</f>
        <v xml:space="preserve"> MSWIS</v>
      </c>
      <c r="B131" s="145"/>
      <c r="C131" s="42">
        <f t="shared" ca="1" si="6"/>
        <v>46024</v>
      </c>
      <c r="D131" s="54">
        <f ca="1">INDIRECT("'" &amp; UPPER(LEFT(TEXT($D$3,"mmmm"),3)) &amp; "'!F14")</f>
        <v>0</v>
      </c>
      <c r="E131" s="147"/>
      <c r="F131" s="148"/>
      <c r="G131" s="148"/>
      <c r="H131" s="148"/>
      <c r="I131" s="148"/>
      <c r="J131" s="148"/>
      <c r="K131" s="148"/>
      <c r="L131" s="148"/>
      <c r="M131" s="148"/>
      <c r="N131" s="148"/>
      <c r="O131" s="148"/>
      <c r="P131" s="149"/>
    </row>
    <row r="132" spans="1:16" ht="15" hidden="1" customHeight="1" x14ac:dyDescent="0.25">
      <c r="A132" s="44" t="str">
        <f ca="1">IF(MONTH(C132)=MONTH(D$3),RIGHT('Yearly Info'!A$18,LEN('Yearly Info'!A$18)-4),"")</f>
        <v xml:space="preserve"> GeoSpatial</v>
      </c>
      <c r="B132" s="145"/>
      <c r="C132" s="42">
        <f t="shared" ca="1" si="6"/>
        <v>46024</v>
      </c>
      <c r="D132" s="54">
        <f ca="1">INDIRECT("'" &amp; UPPER(LEFT(TEXT($D$3,"mmmm"),3)) &amp; "'!F15")</f>
        <v>0</v>
      </c>
      <c r="E132" s="147"/>
      <c r="F132" s="148"/>
      <c r="G132" s="148"/>
      <c r="H132" s="148"/>
      <c r="I132" s="148"/>
      <c r="J132" s="148"/>
      <c r="K132" s="148"/>
      <c r="L132" s="148"/>
      <c r="M132" s="148"/>
      <c r="N132" s="148"/>
      <c r="O132" s="148"/>
      <c r="P132" s="149"/>
    </row>
    <row r="133" spans="1:16" ht="15" hidden="1" customHeight="1" thickBot="1" x14ac:dyDescent="0.3">
      <c r="A133" s="44" t="str">
        <f ca="1">IF(MONTH(C133)=MONTH(D$3),RIGHT('Yearly Info'!A$19,LEN('Yearly Info'!A$19)-4),"")</f>
        <v xml:space="preserve"> RICS Dashboard</v>
      </c>
      <c r="B133" s="145"/>
      <c r="C133" s="42">
        <f t="shared" ca="1" si="6"/>
        <v>46024</v>
      </c>
      <c r="D133" s="54">
        <f ca="1">INDIRECT("'" &amp; UPPER(LEFT(TEXT($D$3,"mmmm"),3)) &amp; "'!F16")</f>
        <v>0</v>
      </c>
      <c r="E133" s="153"/>
      <c r="F133" s="154"/>
      <c r="G133" s="154"/>
      <c r="H133" s="154"/>
      <c r="I133" s="154"/>
      <c r="J133" s="154"/>
      <c r="K133" s="154"/>
      <c r="L133" s="154"/>
      <c r="M133" s="154"/>
      <c r="N133" s="154"/>
      <c r="O133" s="154"/>
      <c r="P133" s="155"/>
    </row>
    <row r="134" spans="1:16" ht="15" hidden="1" customHeight="1" x14ac:dyDescent="0.25">
      <c r="A134" s="44" t="str">
        <f ca="1">IF(MONTH(C134)=MONTH(D$3),RIGHT('Yearly Info'!A$20,LEN('Yearly Info'!A$20)-4),"")</f>
        <v xml:space="preserve"> MDWFP NRIS</v>
      </c>
      <c r="B134" s="145"/>
      <c r="C134" s="42">
        <f t="shared" ca="1" si="6"/>
        <v>46024</v>
      </c>
      <c r="D134" s="54">
        <f ca="1">INDIRECT("'" &amp; UPPER(LEFT(TEXT($D$3,"mmmm"),3)) &amp; "'!F17")</f>
        <v>6</v>
      </c>
      <c r="E134" s="153" t="s">
        <v>21</v>
      </c>
      <c r="F134" s="154"/>
      <c r="G134" s="154"/>
      <c r="H134" s="154"/>
      <c r="I134" s="154"/>
      <c r="J134" s="154"/>
      <c r="K134" s="154"/>
      <c r="L134" s="154"/>
      <c r="M134" s="154"/>
      <c r="N134" s="154"/>
      <c r="O134" s="154"/>
      <c r="P134" s="155"/>
    </row>
    <row r="135" spans="1:16" ht="15" hidden="1" customHeight="1" x14ac:dyDescent="0.25">
      <c r="A135" s="44" t="str">
        <f ca="1">IF(MONTH(C135)=MONTH(D$3),RIGHT('Yearly Info'!A$21,LEN('Yearly Info'!A$21)-4),"")</f>
        <v xml:space="preserve"> MSWIS MRVA 4 CLOSED</v>
      </c>
      <c r="B135" s="145"/>
      <c r="C135" s="42">
        <f t="shared" ca="1" si="6"/>
        <v>46024</v>
      </c>
      <c r="D135" s="54">
        <f ca="1">INDIRECT("'" &amp; UPPER(LEFT(TEXT($D$3,"mmmm"),3)) &amp; "'!F18")</f>
        <v>0</v>
      </c>
      <c r="E135" s="147"/>
      <c r="F135" s="148"/>
      <c r="G135" s="148"/>
      <c r="H135" s="148"/>
      <c r="I135" s="148"/>
      <c r="J135" s="148"/>
      <c r="K135" s="148"/>
      <c r="L135" s="148"/>
      <c r="M135" s="148"/>
      <c r="N135" s="148"/>
      <c r="O135" s="148"/>
      <c r="P135" s="149"/>
    </row>
    <row r="136" spans="1:16" ht="15" hidden="1" customHeight="1" x14ac:dyDescent="0.25">
      <c r="A136" s="44" t="str">
        <f ca="1">IF(MONTH(C136)=MONTH(D$3),RIGHT('Yearly Info'!A$22,LEN('Yearly Info'!A$22)-4),"")</f>
        <v xml:space="preserve"> Tackett</v>
      </c>
      <c r="B136" s="145"/>
      <c r="C136" s="42">
        <f t="shared" ca="1" si="6"/>
        <v>46024</v>
      </c>
      <c r="D136" s="54">
        <f ca="1">INDIRECT("'" &amp; UPPER(LEFT(TEXT($D$3,"mmmm"),3)) &amp; "'!F19")</f>
        <v>0</v>
      </c>
      <c r="E136" s="147"/>
      <c r="F136" s="148"/>
      <c r="G136" s="148"/>
      <c r="H136" s="148"/>
      <c r="I136" s="148"/>
      <c r="J136" s="148"/>
      <c r="K136" s="148"/>
      <c r="L136" s="148"/>
      <c r="M136" s="148"/>
      <c r="N136" s="148"/>
      <c r="O136" s="148"/>
      <c r="P136" s="149"/>
    </row>
    <row r="137" spans="1:16" ht="15" hidden="1" customHeight="1" x14ac:dyDescent="0.25">
      <c r="A137" s="44" t="e">
        <f ca="1">IF(MONTH(C137)=MONTH(D$3),RIGHT('Yearly Info'!A$23,LEN('Yearly Info'!A$23)-4),"")</f>
        <v>#VALUE!</v>
      </c>
      <c r="B137" s="145"/>
      <c r="C137" s="42">
        <f t="shared" ca="1" si="6"/>
        <v>46024</v>
      </c>
      <c r="D137" s="54">
        <f ca="1">INDIRECT("'" &amp; UPPER(LEFT(TEXT($D$3,"mmmm"),3)) &amp; "'!F20")</f>
        <v>0</v>
      </c>
      <c r="E137" s="147"/>
      <c r="F137" s="148"/>
      <c r="G137" s="148"/>
      <c r="H137" s="148"/>
      <c r="I137" s="148"/>
      <c r="J137" s="148"/>
      <c r="K137" s="148"/>
      <c r="L137" s="148"/>
      <c r="M137" s="148"/>
      <c r="N137" s="148"/>
      <c r="O137" s="148"/>
      <c r="P137" s="149"/>
    </row>
    <row r="138" spans="1:16" ht="15" hidden="1" customHeight="1" x14ac:dyDescent="0.25">
      <c r="A138" s="44" t="e">
        <f ca="1">IF(MONTH(C138)=MONTH(D$3),RIGHT('Yearly Info'!A$24,LEN('Yearly Info'!A$24)-4),"")</f>
        <v>#VALUE!</v>
      </c>
      <c r="B138" s="145"/>
      <c r="C138" s="42">
        <f t="shared" ca="1" si="6"/>
        <v>46024</v>
      </c>
      <c r="D138" s="54">
        <f ca="1">INDIRECT("'" &amp; UPPER(LEFT(TEXT($D$3,"mmmm"),3)) &amp; "'!F21")</f>
        <v>0</v>
      </c>
      <c r="E138" s="147"/>
      <c r="F138" s="148"/>
      <c r="G138" s="148"/>
      <c r="H138" s="148"/>
      <c r="I138" s="148"/>
      <c r="J138" s="148"/>
      <c r="K138" s="148"/>
      <c r="L138" s="148"/>
      <c r="M138" s="148"/>
      <c r="N138" s="148"/>
      <c r="O138" s="148"/>
      <c r="P138" s="149"/>
    </row>
    <row r="139" spans="1:16" ht="15" hidden="1" customHeight="1" x14ac:dyDescent="0.25">
      <c r="A139" s="44" t="e">
        <f ca="1">IF(MONTH(C139)=MONTH(D$3),RIGHT('Yearly Info'!A$25,LEN('Yearly Info'!A$25)-4),"")</f>
        <v>#VALUE!</v>
      </c>
      <c r="B139" s="145"/>
      <c r="C139" s="42">
        <f t="shared" ca="1" si="6"/>
        <v>46024</v>
      </c>
      <c r="D139" s="54">
        <f ca="1">INDIRECT("'" &amp; UPPER(LEFT(TEXT($D$3,"mmmm"),3)) &amp; "'!F22")</f>
        <v>0</v>
      </c>
      <c r="E139" s="147"/>
      <c r="F139" s="148"/>
      <c r="G139" s="148"/>
      <c r="H139" s="148"/>
      <c r="I139" s="148"/>
      <c r="J139" s="148"/>
      <c r="K139" s="148"/>
      <c r="L139" s="148"/>
      <c r="M139" s="148"/>
      <c r="N139" s="148"/>
      <c r="O139" s="148"/>
      <c r="P139" s="149"/>
    </row>
    <row r="140" spans="1:16" ht="15" hidden="1" customHeight="1" x14ac:dyDescent="0.25">
      <c r="A140" s="44" t="e">
        <f ca="1">IF(MONTH(C140)=MONTH(D$3),RIGHT('Yearly Info'!A$26,LEN('Yearly Info'!A$26)-4),"")</f>
        <v>#VALUE!</v>
      </c>
      <c r="B140" s="145"/>
      <c r="C140" s="42">
        <f t="shared" ca="1" si="6"/>
        <v>46024</v>
      </c>
      <c r="D140" s="54">
        <f ca="1">INDIRECT("'" &amp; UPPER(LEFT(TEXT($D$3,"mmmm"),3)) &amp; "'!F23")</f>
        <v>0</v>
      </c>
      <c r="E140" s="147"/>
      <c r="F140" s="148"/>
      <c r="G140" s="148"/>
      <c r="H140" s="148"/>
      <c r="I140" s="148"/>
      <c r="J140" s="148"/>
      <c r="K140" s="148"/>
      <c r="L140" s="148"/>
      <c r="M140" s="148"/>
      <c r="N140" s="148"/>
      <c r="O140" s="148"/>
      <c r="P140" s="149"/>
    </row>
    <row r="141" spans="1:16" ht="15" hidden="1" customHeight="1" x14ac:dyDescent="0.25">
      <c r="A141" s="44" t="e">
        <f ca="1">IF(MONTH(C141)=MONTH(D$3),RIGHT('Yearly Info'!A$27,LEN('Yearly Info'!A$27)-4),"")</f>
        <v>#VALUE!</v>
      </c>
      <c r="B141" s="145"/>
      <c r="C141" s="42">
        <f t="shared" ca="1" si="6"/>
        <v>46024</v>
      </c>
      <c r="D141" s="54">
        <f ca="1">INDIRECT("'" &amp; UPPER(LEFT(TEXT($D$3,"mmmm"),3)) &amp; "'!F24")</f>
        <v>0</v>
      </c>
      <c r="E141" s="147"/>
      <c r="F141" s="148"/>
      <c r="G141" s="148"/>
      <c r="H141" s="148"/>
      <c r="I141" s="148"/>
      <c r="J141" s="148"/>
      <c r="K141" s="148"/>
      <c r="L141" s="148"/>
      <c r="M141" s="148"/>
      <c r="N141" s="148"/>
      <c r="O141" s="148"/>
      <c r="P141" s="149"/>
    </row>
    <row r="142" spans="1:16" ht="15" hidden="1" customHeight="1" x14ac:dyDescent="0.25">
      <c r="A142" s="44" t="e">
        <f ca="1">IF(MONTH(C142)=MONTH(D$3),RIGHT('Yearly Info'!A$28,LEN('Yearly Info'!A$28)-4),"")</f>
        <v>#VALUE!</v>
      </c>
      <c r="B142" s="145"/>
      <c r="C142" s="42">
        <f t="shared" ca="1" si="6"/>
        <v>46024</v>
      </c>
      <c r="D142" s="54">
        <f ca="1">INDIRECT("'" &amp; UPPER(LEFT(TEXT($D$3,"mmmm"),3)) &amp; "'!F25")</f>
        <v>0</v>
      </c>
      <c r="E142" s="147"/>
      <c r="F142" s="148"/>
      <c r="G142" s="148"/>
      <c r="H142" s="148"/>
      <c r="I142" s="148"/>
      <c r="J142" s="148"/>
      <c r="K142" s="148"/>
      <c r="L142" s="148"/>
      <c r="M142" s="148"/>
      <c r="N142" s="148"/>
      <c r="O142" s="148"/>
      <c r="P142" s="149"/>
    </row>
    <row r="143" spans="1:16" ht="15" hidden="1" customHeight="1" x14ac:dyDescent="0.25">
      <c r="A143" s="44" t="e">
        <f ca="1">IF(MONTH(C143)=MONTH(D$3),RIGHT('Yearly Info'!A$29,LEN('Yearly Info'!A$29)-4),"")</f>
        <v>#VALUE!</v>
      </c>
      <c r="B143" s="145"/>
      <c r="C143" s="42">
        <f t="shared" ca="1" si="6"/>
        <v>46024</v>
      </c>
      <c r="D143" s="54">
        <f ca="1">INDIRECT("'" &amp; UPPER(LEFT(TEXT($D$3,"mmmm"),3)) &amp; "'!F26")</f>
        <v>0</v>
      </c>
      <c r="E143" s="147"/>
      <c r="F143" s="148"/>
      <c r="G143" s="148"/>
      <c r="H143" s="148"/>
      <c r="I143" s="148"/>
      <c r="J143" s="148"/>
      <c r="K143" s="148"/>
      <c r="L143" s="148"/>
      <c r="M143" s="148"/>
      <c r="N143" s="148"/>
      <c r="O143" s="148"/>
      <c r="P143" s="149"/>
    </row>
    <row r="144" spans="1:16" ht="15" hidden="1" customHeight="1" x14ac:dyDescent="0.25">
      <c r="A144" s="44" t="e">
        <f ca="1">IF(MONTH(C144)=MONTH(D$3),RIGHT('Yearly Info'!A$30,LEN('Yearly Info'!A$30)-4),"")</f>
        <v>#VALUE!</v>
      </c>
      <c r="B144" s="145"/>
      <c r="C144" s="42">
        <f t="shared" ca="1" si="6"/>
        <v>46024</v>
      </c>
      <c r="D144" s="54">
        <f ca="1">INDIRECT("'" &amp; UPPER(LEFT(TEXT($D$3,"mmmm"),3)) &amp; "'!F27")</f>
        <v>0</v>
      </c>
      <c r="E144" s="147"/>
      <c r="F144" s="148"/>
      <c r="G144" s="148"/>
      <c r="H144" s="148"/>
      <c r="I144" s="148"/>
      <c r="J144" s="148"/>
      <c r="K144" s="148"/>
      <c r="L144" s="148"/>
      <c r="M144" s="148"/>
      <c r="N144" s="148"/>
      <c r="O144" s="148"/>
      <c r="P144" s="149"/>
    </row>
    <row r="145" spans="1:16" ht="15" hidden="1" customHeight="1" x14ac:dyDescent="0.25">
      <c r="A145" s="44" t="e">
        <f ca="1">IF(MONTH(C145)=MONTH(D$3),RIGHT('Yearly Info'!A$31,LEN('Yearly Info'!A$31)-4),"")</f>
        <v>#VALUE!</v>
      </c>
      <c r="B145" s="145"/>
      <c r="C145" s="42">
        <f t="shared" ca="1" si="6"/>
        <v>46024</v>
      </c>
      <c r="D145" s="54">
        <f ca="1">INDIRECT("'" &amp; UPPER(LEFT(TEXT($D$3,"mmmm"),3)) &amp; "'!F28")</f>
        <v>0</v>
      </c>
      <c r="E145" s="147"/>
      <c r="F145" s="148"/>
      <c r="G145" s="148"/>
      <c r="H145" s="148"/>
      <c r="I145" s="148"/>
      <c r="J145" s="148"/>
      <c r="K145" s="148"/>
      <c r="L145" s="148"/>
      <c r="M145" s="148"/>
      <c r="N145" s="148"/>
      <c r="O145" s="148"/>
      <c r="P145" s="149"/>
    </row>
    <row r="146" spans="1:16" ht="15" hidden="1" customHeight="1" x14ac:dyDescent="0.25">
      <c r="A146" s="44" t="e">
        <f ca="1">IF(MONTH(C146)=MONTH(D$3),RIGHT('Yearly Info'!A$32,LEN('Yearly Info'!A$32)-4),"")</f>
        <v>#VALUE!</v>
      </c>
      <c r="B146" s="145"/>
      <c r="C146" s="42">
        <f t="shared" ca="1" si="6"/>
        <v>46024</v>
      </c>
      <c r="D146" s="54">
        <f ca="1">INDIRECT("'" &amp; UPPER(LEFT(TEXT($D$3,"mmmm"),3)) &amp; "'!F29")</f>
        <v>0</v>
      </c>
      <c r="E146" s="147"/>
      <c r="F146" s="148"/>
      <c r="G146" s="148"/>
      <c r="H146" s="148"/>
      <c r="I146" s="148"/>
      <c r="J146" s="148"/>
      <c r="K146" s="148"/>
      <c r="L146" s="148"/>
      <c r="M146" s="148"/>
      <c r="N146" s="148"/>
      <c r="O146" s="148"/>
      <c r="P146" s="149"/>
    </row>
    <row r="147" spans="1:16" ht="15" hidden="1" customHeight="1" x14ac:dyDescent="0.25">
      <c r="A147" s="44" t="e">
        <f ca="1">IF(MONTH(C147)=MONTH(D$3),RIGHT('Yearly Info'!A$33,LEN('Yearly Info'!A$33)-4),"")</f>
        <v>#VALUE!</v>
      </c>
      <c r="B147" s="145"/>
      <c r="C147" s="42">
        <f t="shared" ca="1" si="6"/>
        <v>46024</v>
      </c>
      <c r="D147" s="54">
        <f ca="1">INDIRECT("'" &amp; UPPER(LEFT(TEXT($D$3,"mmmm"),3)) &amp; "'!F30")</f>
        <v>0</v>
      </c>
      <c r="E147" s="147"/>
      <c r="F147" s="148"/>
      <c r="G147" s="148"/>
      <c r="H147" s="148"/>
      <c r="I147" s="148"/>
      <c r="J147" s="148"/>
      <c r="K147" s="148"/>
      <c r="L147" s="148"/>
      <c r="M147" s="148"/>
      <c r="N147" s="148"/>
      <c r="O147" s="148"/>
      <c r="P147" s="149"/>
    </row>
    <row r="148" spans="1:16" ht="15" hidden="1" customHeight="1" x14ac:dyDescent="0.25">
      <c r="A148" s="44" t="e">
        <f ca="1">IF(MONTH(C148)=MONTH(D$3),RIGHT('Yearly Info'!A$34,LEN('Yearly Info'!A$34)-4),"")</f>
        <v>#VALUE!</v>
      </c>
      <c r="B148" s="145"/>
      <c r="C148" s="42">
        <f t="shared" ca="1" si="6"/>
        <v>46024</v>
      </c>
      <c r="D148" s="54">
        <f ca="1">INDIRECT("'" &amp; UPPER(LEFT(TEXT($D$3,"mmmm"),3)) &amp; "'!F31")</f>
        <v>0</v>
      </c>
      <c r="E148" s="147"/>
      <c r="F148" s="148"/>
      <c r="G148" s="148"/>
      <c r="H148" s="148"/>
      <c r="I148" s="148"/>
      <c r="J148" s="148"/>
      <c r="K148" s="148"/>
      <c r="L148" s="148"/>
      <c r="M148" s="148"/>
      <c r="N148" s="148"/>
      <c r="O148" s="148"/>
      <c r="P148" s="149"/>
    </row>
    <row r="149" spans="1:16" ht="15" hidden="1" customHeight="1" x14ac:dyDescent="0.25">
      <c r="A149" s="44" t="e">
        <f ca="1">IF(MONTH(C149)=MONTH(D$3),RIGHT('Yearly Info'!A$35,LEN('Yearly Info'!A$35)-4),"")</f>
        <v>#VALUE!</v>
      </c>
      <c r="B149" s="145"/>
      <c r="C149" s="42">
        <f t="shared" ca="1" si="6"/>
        <v>46024</v>
      </c>
      <c r="D149" s="54">
        <f ca="1">INDIRECT("'" &amp; UPPER(LEFT(TEXT($D$3,"mmmm"),3)) &amp; "'!F32")</f>
        <v>0</v>
      </c>
      <c r="E149" s="147"/>
      <c r="F149" s="148"/>
      <c r="G149" s="148"/>
      <c r="H149" s="148"/>
      <c r="I149" s="148"/>
      <c r="J149" s="148"/>
      <c r="K149" s="148"/>
      <c r="L149" s="148"/>
      <c r="M149" s="148"/>
      <c r="N149" s="148"/>
      <c r="O149" s="148"/>
      <c r="P149" s="149"/>
    </row>
    <row r="150" spans="1:16" ht="15" hidden="1" customHeight="1" x14ac:dyDescent="0.25">
      <c r="A150" s="44" t="e">
        <f ca="1">IF(MONTH(C150)=MONTH(D$3),RIGHT('Yearly Info'!A$36,LEN('Yearly Info'!A$36)-4),"")</f>
        <v>#VALUE!</v>
      </c>
      <c r="B150" s="145"/>
      <c r="C150" s="42">
        <f t="shared" ca="1" si="6"/>
        <v>46024</v>
      </c>
      <c r="D150" s="54">
        <f ca="1">INDIRECT("'" &amp; UPPER(LEFT(TEXT($D$3,"mmmm"),3)) &amp; "'!F33")</f>
        <v>0</v>
      </c>
      <c r="E150" s="147"/>
      <c r="F150" s="148"/>
      <c r="G150" s="148"/>
      <c r="H150" s="148"/>
      <c r="I150" s="148"/>
      <c r="J150" s="148"/>
      <c r="K150" s="148"/>
      <c r="L150" s="148"/>
      <c r="M150" s="148"/>
      <c r="N150" s="148"/>
      <c r="O150" s="148"/>
      <c r="P150" s="149"/>
    </row>
    <row r="151" spans="1:16" ht="15" hidden="1" customHeight="1" x14ac:dyDescent="0.25">
      <c r="A151" s="44" t="e">
        <f ca="1">IF(MONTH(C151)=MONTH(D$3),RIGHT('Yearly Info'!A$37,LEN('Yearly Info'!A$37)-4),"")</f>
        <v>#VALUE!</v>
      </c>
      <c r="B151" s="145"/>
      <c r="C151" s="42">
        <f t="shared" ca="1" si="6"/>
        <v>46024</v>
      </c>
      <c r="D151" s="54">
        <f ca="1">INDIRECT("'" &amp; UPPER(LEFT(TEXT($D$3,"mmmm"),3)) &amp; "'!F34")</f>
        <v>0</v>
      </c>
      <c r="E151" s="147"/>
      <c r="F151" s="148"/>
      <c r="G151" s="148"/>
      <c r="H151" s="148"/>
      <c r="I151" s="148"/>
      <c r="J151" s="148"/>
      <c r="K151" s="148"/>
      <c r="L151" s="148"/>
      <c r="M151" s="148"/>
      <c r="N151" s="148"/>
      <c r="O151" s="148"/>
      <c r="P151" s="149"/>
    </row>
    <row r="152" spans="1:16" ht="15" hidden="1" customHeight="1" x14ac:dyDescent="0.25">
      <c r="A152" s="44" t="e">
        <f ca="1">IF(MONTH(C152)=MONTH(D$3),RIGHT('Yearly Info'!A$38,LEN('Yearly Info'!A$38)-4),"")</f>
        <v>#VALUE!</v>
      </c>
      <c r="B152" s="145"/>
      <c r="C152" s="42">
        <f t="shared" ca="1" si="6"/>
        <v>46024</v>
      </c>
      <c r="D152" s="54">
        <f ca="1">INDIRECT("'" &amp; UPPER(LEFT(TEXT($D$3,"mmmm"),3)) &amp; "'!F35")</f>
        <v>0</v>
      </c>
      <c r="E152" s="147"/>
      <c r="F152" s="148"/>
      <c r="G152" s="148"/>
      <c r="H152" s="148"/>
      <c r="I152" s="148"/>
      <c r="J152" s="148"/>
      <c r="K152" s="148"/>
      <c r="L152" s="148"/>
      <c r="M152" s="148"/>
      <c r="N152" s="148"/>
      <c r="O152" s="148"/>
      <c r="P152" s="149"/>
    </row>
    <row r="153" spans="1:16" ht="15" hidden="1" customHeight="1" x14ac:dyDescent="0.25">
      <c r="A153" s="44" t="e">
        <f ca="1">IF(MONTH(C153)=MONTH(D$3),RIGHT('Yearly Info'!A$39,LEN('Yearly Info'!A$39)-4),"")</f>
        <v>#VALUE!</v>
      </c>
      <c r="B153" s="145"/>
      <c r="C153" s="42">
        <f t="shared" ca="1" si="6"/>
        <v>46024</v>
      </c>
      <c r="D153" s="54">
        <f ca="1">INDIRECT("'" &amp; UPPER(LEFT(TEXT($D$3,"mmmm"),3)) &amp; "'!F36")</f>
        <v>0</v>
      </c>
      <c r="E153" s="147"/>
      <c r="F153" s="148"/>
      <c r="G153" s="148"/>
      <c r="H153" s="148"/>
      <c r="I153" s="148"/>
      <c r="J153" s="148"/>
      <c r="K153" s="148"/>
      <c r="L153" s="148"/>
      <c r="M153" s="148"/>
      <c r="N153" s="148"/>
      <c r="O153" s="148"/>
      <c r="P153" s="149"/>
    </row>
    <row r="154" spans="1:16" ht="15" hidden="1" customHeight="1" thickBot="1" x14ac:dyDescent="0.3">
      <c r="A154" s="45" t="e">
        <f ca="1">IF(MONTH(C154)=MONTH(D$3),RIGHT('Yearly Info'!A$40,LEN('Yearly Info'!A$40)-4),"")</f>
        <v>#VALUE!</v>
      </c>
      <c r="B154" s="145"/>
      <c r="C154" s="42">
        <f t="shared" ca="1" si="6"/>
        <v>46024</v>
      </c>
      <c r="D154" s="54">
        <f ca="1">INDIRECT("'" &amp; UPPER(LEFT(TEXT($D$3,"mmmm"),3)) &amp; "'!F37")</f>
        <v>0</v>
      </c>
      <c r="E154" s="147"/>
      <c r="F154" s="148"/>
      <c r="G154" s="148"/>
      <c r="H154" s="148"/>
      <c r="I154" s="148"/>
      <c r="J154" s="148"/>
      <c r="K154" s="148"/>
      <c r="L154" s="148"/>
      <c r="M154" s="148"/>
      <c r="N154" s="148"/>
      <c r="O154" s="148"/>
      <c r="P154" s="149"/>
    </row>
    <row r="155" spans="1:16" ht="15" hidden="1" customHeight="1" thickBot="1" x14ac:dyDescent="0.3">
      <c r="A155" s="45" t="str">
        <f ca="1">IF(MONTH(C155)=MONTH(D$3),RIGHT('Yearly Info'!A$41,LEN('Yearly Info'!A$41)-4),"")</f>
        <v xml:space="preserve"> </v>
      </c>
      <c r="B155" s="145"/>
      <c r="C155" s="42">
        <f t="shared" ca="1" si="6"/>
        <v>46024</v>
      </c>
      <c r="D155" s="54">
        <f ca="1">INDIRECT("'" &amp; UPPER(LEFT(TEXT($D$3,"mmmm"),3)) &amp; "'!F38")</f>
        <v>0</v>
      </c>
      <c r="E155" s="147"/>
      <c r="F155" s="148"/>
      <c r="G155" s="148"/>
      <c r="H155" s="148"/>
      <c r="I155" s="148"/>
      <c r="J155" s="148"/>
      <c r="K155" s="148"/>
      <c r="L155" s="148"/>
      <c r="M155" s="148"/>
      <c r="N155" s="148"/>
      <c r="O155" s="148"/>
      <c r="P155" s="149"/>
    </row>
    <row r="156" spans="1:16" ht="15" hidden="1" customHeight="1" thickBot="1" x14ac:dyDescent="0.3">
      <c r="A156" s="45" t="str">
        <f ca="1">IF(MONTH(C156)=MONTH(D$3),RIGHT('Yearly Info'!A$42,LEN('Yearly Info'!A$42)-4),"")</f>
        <v xml:space="preserve"> </v>
      </c>
      <c r="B156" s="145"/>
      <c r="C156" s="42">
        <f ca="1">C155</f>
        <v>46024</v>
      </c>
      <c r="D156" s="114">
        <f ca="1">INDIRECT("'" &amp; UPPER(LEFT(TEXT($D$3,"mmmm"),3)) &amp; "'!F39")</f>
        <v>0</v>
      </c>
      <c r="E156" s="147"/>
      <c r="F156" s="148"/>
      <c r="G156" s="148"/>
      <c r="H156" s="148"/>
      <c r="I156" s="148"/>
      <c r="J156" s="148"/>
      <c r="K156" s="148"/>
      <c r="L156" s="148"/>
      <c r="M156" s="148"/>
      <c r="N156" s="148"/>
      <c r="O156" s="148"/>
      <c r="P156" s="149"/>
    </row>
    <row r="157" spans="1:16" ht="15" hidden="1" customHeight="1" thickBot="1" x14ac:dyDescent="0.3">
      <c r="A157" s="45" t="str">
        <f ca="1">IF(MONTH(C157)=MONTH(D$3),RIGHT('Yearly Info'!A$43,LEN('Yearly Info'!A$43)-4),"")</f>
        <v xml:space="preserve"> </v>
      </c>
      <c r="B157" s="146"/>
      <c r="C157" s="95">
        <f t="shared" ca="1" si="6"/>
        <v>46024</v>
      </c>
      <c r="D157" s="115">
        <f ca="1">INDIRECT("'" &amp; UPPER(LEFT(TEXT($D$3,"mmmm"),3)) &amp; "'!F40")</f>
        <v>0</v>
      </c>
      <c r="E157" s="150"/>
      <c r="F157" s="151"/>
      <c r="G157" s="151"/>
      <c r="H157" s="151"/>
      <c r="I157" s="151"/>
      <c r="J157" s="151"/>
      <c r="K157" s="151"/>
      <c r="L157" s="151"/>
      <c r="M157" s="151"/>
      <c r="N157" s="151"/>
      <c r="O157" s="151"/>
      <c r="P157" s="152"/>
    </row>
    <row r="158" spans="1:16" ht="15" hidden="1" customHeight="1" x14ac:dyDescent="0.25">
      <c r="A158" s="44" t="str">
        <f ca="1">IF(MONTH(C158)=MONTH(D$3),RIGHT('Yearly Info'!A$14,LEN('Yearly Info'!A$14)-4),"")</f>
        <v xml:space="preserve"> RICS Support for MDEQ</v>
      </c>
      <c r="B158" s="157" t="str">
        <f ca="1">TEXT(C158,"dddd")</f>
        <v>Saturday</v>
      </c>
      <c r="C158" s="102">
        <f ca="1">C128+1</f>
        <v>46025</v>
      </c>
      <c r="D158" s="112">
        <f ca="1">INDIRECT("'" &amp; UPPER(LEFT(TEXT($D$3,"mmmm"),3)) &amp; "'!G11")</f>
        <v>0</v>
      </c>
      <c r="E158" s="103"/>
      <c r="F158" s="104"/>
      <c r="G158" s="104"/>
      <c r="H158" s="104"/>
      <c r="I158" s="104"/>
      <c r="J158" s="104"/>
      <c r="K158" s="104"/>
      <c r="L158" s="104"/>
      <c r="M158" s="104"/>
      <c r="N158" s="104"/>
      <c r="O158" s="104"/>
      <c r="P158" s="105"/>
    </row>
    <row r="159" spans="1:16" ht="15" hidden="1" customHeight="1" x14ac:dyDescent="0.25">
      <c r="A159" s="44" t="str">
        <f ca="1">IF(MONTH(C159)=MONTH(D$3),RIGHT('Yearly Info'!A$15,LEN('Yearly Info'!A$15)-4),"")</f>
        <v xml:space="preserve"> MDEQ</v>
      </c>
      <c r="B159" s="158"/>
      <c r="C159" s="102">
        <f ca="1">C158</f>
        <v>46025</v>
      </c>
      <c r="D159" s="112">
        <f ca="1">INDIRECT("'" &amp; UPPER(LEFT(TEXT($D$3,"mmmm"),3)) &amp; "'!G12")</f>
        <v>0</v>
      </c>
      <c r="E159" s="103"/>
      <c r="F159" s="104"/>
      <c r="G159" s="104"/>
      <c r="H159" s="104"/>
      <c r="I159" s="104"/>
      <c r="J159" s="104"/>
      <c r="K159" s="104"/>
      <c r="L159" s="104"/>
      <c r="M159" s="104"/>
      <c r="N159" s="104"/>
      <c r="O159" s="104"/>
      <c r="P159" s="105"/>
    </row>
    <row r="160" spans="1:16" ht="15" hidden="1" customHeight="1" x14ac:dyDescent="0.25">
      <c r="A160" s="44" t="str">
        <f ca="1">IF(MONTH(C160)=MONTH(D$3),RIGHT('Yearly Info'!A$16,LEN('Yearly Info'!A$16)-4),"")</f>
        <v xml:space="preserve"> RICS Idea Portal</v>
      </c>
      <c r="B160" s="158"/>
      <c r="C160" s="102">
        <f ca="1">C159</f>
        <v>46025</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v>
      </c>
      <c r="B161" s="158"/>
      <c r="C161" s="102">
        <f t="shared" ref="C161:C187" ca="1" si="7">C160</f>
        <v>46025</v>
      </c>
      <c r="D161" s="112">
        <f ca="1">INDIRECT("'" &amp; UPPER(LEFT(TEXT($D$3,"mmmm"),3)) &amp; "'!G14")</f>
        <v>0</v>
      </c>
      <c r="E161" s="103"/>
      <c r="F161" s="104"/>
      <c r="G161" s="104"/>
      <c r="H161" s="104"/>
      <c r="I161" s="104"/>
      <c r="J161" s="104"/>
      <c r="K161" s="104"/>
      <c r="L161" s="104"/>
      <c r="M161" s="104"/>
      <c r="N161" s="104"/>
      <c r="O161" s="104"/>
      <c r="P161" s="105"/>
    </row>
    <row r="162" spans="1:16" ht="15" hidden="1" customHeight="1" x14ac:dyDescent="0.25">
      <c r="A162" s="44" t="str">
        <f ca="1">IF(MONTH(C162)=MONTH(D$3),RIGHT('Yearly Info'!A$18,LEN('Yearly Info'!A$18)-4),"")</f>
        <v xml:space="preserve"> GeoSpatial</v>
      </c>
      <c r="B162" s="158"/>
      <c r="C162" s="102">
        <f t="shared" ca="1" si="7"/>
        <v>46025</v>
      </c>
      <c r="D162" s="112">
        <f ca="1">INDIRECT("'" &amp; UPPER(LEFT(TEXT($D$3,"mmmm"),3)) &amp; "'!G15")</f>
        <v>0</v>
      </c>
      <c r="E162" s="103"/>
      <c r="F162" s="104"/>
      <c r="G162" s="104"/>
      <c r="H162" s="104"/>
      <c r="I162" s="104"/>
      <c r="J162" s="104"/>
      <c r="K162" s="104"/>
      <c r="L162" s="104"/>
      <c r="M162" s="104"/>
      <c r="N162" s="104"/>
      <c r="O162" s="104"/>
      <c r="P162" s="105"/>
    </row>
    <row r="163" spans="1:16" ht="15" hidden="1" customHeight="1" x14ac:dyDescent="0.25">
      <c r="A163" s="44" t="str">
        <f ca="1">IF(MONTH(C163)=MONTH(D$3),RIGHT('Yearly Info'!A$19,LEN('Yearly Info'!A$19)-4),"")</f>
        <v xml:space="preserve"> RICS Dashboard</v>
      </c>
      <c r="B163" s="158"/>
      <c r="C163" s="102">
        <f t="shared" ca="1" si="7"/>
        <v>46025</v>
      </c>
      <c r="D163" s="112">
        <f ca="1">INDIRECT("'" &amp; UPPER(LEFT(TEXT($D$3,"mmmm"),3)) &amp; "'!G16")</f>
        <v>0</v>
      </c>
      <c r="E163" s="103"/>
      <c r="F163" s="104"/>
      <c r="G163" s="104"/>
      <c r="H163" s="104"/>
      <c r="I163" s="104"/>
      <c r="J163" s="104"/>
      <c r="K163" s="104"/>
      <c r="L163" s="104"/>
      <c r="M163" s="104"/>
      <c r="N163" s="104"/>
      <c r="O163" s="104"/>
      <c r="P163" s="105"/>
    </row>
    <row r="164" spans="1:16" ht="15" hidden="1" customHeight="1" x14ac:dyDescent="0.25">
      <c r="A164" s="44" t="str">
        <f ca="1">IF(MONTH(C164)=MONTH(D$3),RIGHT('Yearly Info'!A$20,LEN('Yearly Info'!A$20)-4),"")</f>
        <v xml:space="preserve"> MDWFP NRIS</v>
      </c>
      <c r="B164" s="158"/>
      <c r="C164" s="102">
        <f t="shared" ca="1" si="7"/>
        <v>46025</v>
      </c>
      <c r="D164" s="112">
        <f ca="1">INDIRECT("'" &amp; UPPER(LEFT(TEXT($D$3,"mmmm"),3)) &amp; "'!G17")</f>
        <v>0</v>
      </c>
      <c r="E164" s="103"/>
      <c r="F164" s="104"/>
      <c r="G164" s="104"/>
      <c r="H164" s="104"/>
      <c r="I164" s="104"/>
      <c r="J164" s="104"/>
      <c r="K164" s="104"/>
      <c r="L164" s="104"/>
      <c r="M164" s="104"/>
      <c r="N164" s="104"/>
      <c r="O164" s="104"/>
      <c r="P164" s="105"/>
    </row>
    <row r="165" spans="1:16" ht="15" hidden="1" customHeight="1" x14ac:dyDescent="0.25">
      <c r="A165" s="44" t="str">
        <f ca="1">IF(MONTH(C165)=MONTH(D$3),RIGHT('Yearly Info'!A$21,LEN('Yearly Info'!A$21)-4),"")</f>
        <v xml:space="preserve"> MSWIS MRVA 4 CLOSED</v>
      </c>
      <c r="B165" s="158"/>
      <c r="C165" s="102">
        <f t="shared" ca="1" si="7"/>
        <v>46025</v>
      </c>
      <c r="D165" s="112">
        <f ca="1">INDIRECT("'" &amp; UPPER(LEFT(TEXT($D$3,"mmmm"),3)) &amp; "'!G18")</f>
        <v>0</v>
      </c>
      <c r="E165" s="103"/>
      <c r="F165" s="104"/>
      <c r="G165" s="104"/>
      <c r="H165" s="104"/>
      <c r="I165" s="104"/>
      <c r="J165" s="104"/>
      <c r="K165" s="104"/>
      <c r="L165" s="104"/>
      <c r="M165" s="104"/>
      <c r="N165" s="104"/>
      <c r="O165" s="104"/>
      <c r="P165" s="105"/>
    </row>
    <row r="166" spans="1:16" ht="15" hidden="1" customHeight="1" x14ac:dyDescent="0.25">
      <c r="A166" s="44" t="str">
        <f ca="1">IF(MONTH(C166)=MONTH(D$3),RIGHT('Yearly Info'!A$22,LEN('Yearly Info'!A$22)-4),"")</f>
        <v xml:space="preserve"> Tackett</v>
      </c>
      <c r="B166" s="158"/>
      <c r="C166" s="102">
        <f t="shared" ca="1" si="7"/>
        <v>46025</v>
      </c>
      <c r="D166" s="112">
        <f ca="1">INDIRECT("'" &amp; UPPER(LEFT(TEXT($D$3,"mmmm"),3)) &amp; "'!G19")</f>
        <v>0</v>
      </c>
      <c r="E166" s="103"/>
      <c r="F166" s="104"/>
      <c r="G166" s="104"/>
      <c r="H166" s="104"/>
      <c r="I166" s="104"/>
      <c r="J166" s="104"/>
      <c r="K166" s="104"/>
      <c r="L166" s="104"/>
      <c r="M166" s="104"/>
      <c r="N166" s="104"/>
      <c r="O166" s="104"/>
      <c r="P166" s="105"/>
    </row>
    <row r="167" spans="1:16" ht="15" hidden="1" customHeight="1" x14ac:dyDescent="0.25">
      <c r="A167" s="44" t="e">
        <f ca="1">IF(MONTH(C167)=MONTH(D$3),RIGHT('Yearly Info'!A$23,LEN('Yearly Info'!A$23)-4),"")</f>
        <v>#VALUE!</v>
      </c>
      <c r="B167" s="158"/>
      <c r="C167" s="102">
        <f t="shared" ca="1" si="7"/>
        <v>46025</v>
      </c>
      <c r="D167" s="112">
        <f ca="1">INDIRECT("'" &amp; UPPER(LEFT(TEXT($D$3,"mmmm"),3)) &amp; "'!G20")</f>
        <v>0</v>
      </c>
      <c r="E167" s="103"/>
      <c r="F167" s="104"/>
      <c r="G167" s="104"/>
      <c r="H167" s="104"/>
      <c r="I167" s="104"/>
      <c r="J167" s="104"/>
      <c r="K167" s="104"/>
      <c r="L167" s="104"/>
      <c r="M167" s="104"/>
      <c r="N167" s="104"/>
      <c r="O167" s="104"/>
      <c r="P167" s="105"/>
    </row>
    <row r="168" spans="1:16" ht="15" hidden="1" customHeight="1" x14ac:dyDescent="0.25">
      <c r="A168" s="44" t="e">
        <f ca="1">IF(MONTH(C168)=MONTH(D$3),RIGHT('Yearly Info'!A$24,LEN('Yearly Info'!A$24)-4),"")</f>
        <v>#VALUE!</v>
      </c>
      <c r="B168" s="158"/>
      <c r="C168" s="102">
        <f t="shared" ca="1" si="7"/>
        <v>46025</v>
      </c>
      <c r="D168" s="112">
        <f ca="1">INDIRECT("'" &amp; UPPER(LEFT(TEXT($D$3,"mmmm"),3)) &amp; "'!G21")</f>
        <v>0</v>
      </c>
      <c r="E168" s="103"/>
      <c r="F168" s="104"/>
      <c r="G168" s="104"/>
      <c r="H168" s="104"/>
      <c r="I168" s="104"/>
      <c r="J168" s="104"/>
      <c r="K168" s="104"/>
      <c r="L168" s="104"/>
      <c r="M168" s="104"/>
      <c r="N168" s="104"/>
      <c r="O168" s="104"/>
      <c r="P168" s="105"/>
    </row>
    <row r="169" spans="1:16" ht="15" hidden="1" customHeight="1" x14ac:dyDescent="0.25">
      <c r="A169" s="44" t="e">
        <f ca="1">IF(MONTH(C169)=MONTH(D$3),RIGHT('Yearly Info'!A$25,LEN('Yearly Info'!A$25)-4),"")</f>
        <v>#VALUE!</v>
      </c>
      <c r="B169" s="158"/>
      <c r="C169" s="102">
        <f t="shared" ca="1" si="7"/>
        <v>46025</v>
      </c>
      <c r="D169" s="112">
        <f ca="1">INDIRECT("'" &amp; UPPER(LEFT(TEXT($D$3,"mmmm"),3)) &amp; "'!G22")</f>
        <v>0</v>
      </c>
      <c r="E169" s="103"/>
      <c r="F169" s="104"/>
      <c r="G169" s="104"/>
      <c r="H169" s="104"/>
      <c r="I169" s="104"/>
      <c r="J169" s="104"/>
      <c r="K169" s="104"/>
      <c r="L169" s="104"/>
      <c r="M169" s="104"/>
      <c r="N169" s="104"/>
      <c r="O169" s="104"/>
      <c r="P169" s="105"/>
    </row>
    <row r="170" spans="1:16" ht="15" hidden="1" customHeight="1" x14ac:dyDescent="0.25">
      <c r="A170" s="44" t="e">
        <f ca="1">IF(MONTH(C170)=MONTH(D$3),RIGHT('Yearly Info'!A$26,LEN('Yearly Info'!A$26)-4),"")</f>
        <v>#VALUE!</v>
      </c>
      <c r="B170" s="158"/>
      <c r="C170" s="102">
        <f t="shared" ca="1" si="7"/>
        <v>46025</v>
      </c>
      <c r="D170" s="112">
        <f ca="1">INDIRECT("'" &amp; UPPER(LEFT(TEXT($D$3,"mmmm"),3)) &amp; "'!G23")</f>
        <v>0</v>
      </c>
      <c r="E170" s="103"/>
      <c r="F170" s="104"/>
      <c r="G170" s="104"/>
      <c r="H170" s="104"/>
      <c r="I170" s="104"/>
      <c r="J170" s="104"/>
      <c r="K170" s="104"/>
      <c r="L170" s="104"/>
      <c r="M170" s="104"/>
      <c r="N170" s="104"/>
      <c r="O170" s="104"/>
      <c r="P170" s="105"/>
    </row>
    <row r="171" spans="1:16" ht="15" hidden="1" customHeight="1" x14ac:dyDescent="0.25">
      <c r="A171" s="44" t="e">
        <f ca="1">IF(MONTH(C171)=MONTH(D$3),RIGHT('Yearly Info'!A$27,LEN('Yearly Info'!A$27)-4),"")</f>
        <v>#VALUE!</v>
      </c>
      <c r="B171" s="158"/>
      <c r="C171" s="102">
        <f t="shared" ca="1" si="7"/>
        <v>46025</v>
      </c>
      <c r="D171" s="112">
        <f ca="1">INDIRECT("'" &amp; UPPER(LEFT(TEXT($D$3,"mmmm"),3)) &amp; "'!G24")</f>
        <v>0</v>
      </c>
      <c r="E171" s="103"/>
      <c r="F171" s="104"/>
      <c r="G171" s="104"/>
      <c r="H171" s="104"/>
      <c r="I171" s="104"/>
      <c r="J171" s="104"/>
      <c r="K171" s="104"/>
      <c r="L171" s="104"/>
      <c r="M171" s="104"/>
      <c r="N171" s="104"/>
      <c r="O171" s="104"/>
      <c r="P171" s="105"/>
    </row>
    <row r="172" spans="1:16" ht="15" hidden="1" customHeight="1" x14ac:dyDescent="0.25">
      <c r="A172" s="44" t="e">
        <f ca="1">IF(MONTH(C172)=MONTH(D$3),RIGHT('Yearly Info'!A$28,LEN('Yearly Info'!A$28)-4),"")</f>
        <v>#VALUE!</v>
      </c>
      <c r="B172" s="158"/>
      <c r="C172" s="102">
        <f t="shared" ca="1" si="7"/>
        <v>46025</v>
      </c>
      <c r="D172" s="112">
        <f ca="1">INDIRECT("'" &amp; UPPER(LEFT(TEXT($D$3,"mmmm"),3)) &amp; "'!G25")</f>
        <v>0</v>
      </c>
      <c r="E172" s="103"/>
      <c r="F172" s="104"/>
      <c r="G172" s="104"/>
      <c r="H172" s="104"/>
      <c r="I172" s="104"/>
      <c r="J172" s="104"/>
      <c r="K172" s="104"/>
      <c r="L172" s="104"/>
      <c r="M172" s="104"/>
      <c r="N172" s="104"/>
      <c r="O172" s="104"/>
      <c r="P172" s="105"/>
    </row>
    <row r="173" spans="1:16" ht="15" hidden="1" customHeight="1" x14ac:dyDescent="0.25">
      <c r="A173" s="44" t="e">
        <f ca="1">IF(MONTH(C173)=MONTH(D$3),RIGHT('Yearly Info'!A$29,LEN('Yearly Info'!A$29)-4),"")</f>
        <v>#VALUE!</v>
      </c>
      <c r="B173" s="158"/>
      <c r="C173" s="102">
        <f t="shared" ca="1" si="7"/>
        <v>46025</v>
      </c>
      <c r="D173" s="112">
        <f ca="1">INDIRECT("'" &amp; UPPER(LEFT(TEXT($D$3,"mmmm"),3)) &amp; "'!G26")</f>
        <v>0</v>
      </c>
      <c r="E173" s="103"/>
      <c r="F173" s="104"/>
      <c r="G173" s="104"/>
      <c r="H173" s="104"/>
      <c r="I173" s="104"/>
      <c r="J173" s="104"/>
      <c r="K173" s="104"/>
      <c r="L173" s="104"/>
      <c r="M173" s="104"/>
      <c r="N173" s="104"/>
      <c r="O173" s="104"/>
      <c r="P173" s="105"/>
    </row>
    <row r="174" spans="1:16" ht="15" hidden="1" customHeight="1" x14ac:dyDescent="0.25">
      <c r="A174" s="44" t="e">
        <f ca="1">IF(MONTH(C174)=MONTH(D$3),RIGHT('Yearly Info'!A$30,LEN('Yearly Info'!A$30)-4),"")</f>
        <v>#VALUE!</v>
      </c>
      <c r="B174" s="158"/>
      <c r="C174" s="102">
        <f t="shared" ca="1" si="7"/>
        <v>46025</v>
      </c>
      <c r="D174" s="112">
        <f ca="1">INDIRECT("'" &amp; UPPER(LEFT(TEXT($D$3,"mmmm"),3)) &amp; "'!G27")</f>
        <v>0</v>
      </c>
      <c r="E174" s="103"/>
      <c r="F174" s="104"/>
      <c r="G174" s="104"/>
      <c r="H174" s="104"/>
      <c r="I174" s="104"/>
      <c r="J174" s="104"/>
      <c r="K174" s="104"/>
      <c r="L174" s="104"/>
      <c r="M174" s="104"/>
      <c r="N174" s="104"/>
      <c r="O174" s="104"/>
      <c r="P174" s="105"/>
    </row>
    <row r="175" spans="1:16" ht="15" hidden="1" customHeight="1" x14ac:dyDescent="0.25">
      <c r="A175" s="44" t="e">
        <f ca="1">IF(MONTH(C175)=MONTH(D$3),RIGHT('Yearly Info'!A$31,LEN('Yearly Info'!A$31)-4),"")</f>
        <v>#VALUE!</v>
      </c>
      <c r="B175" s="158"/>
      <c r="C175" s="102">
        <f t="shared" ca="1" si="7"/>
        <v>46025</v>
      </c>
      <c r="D175" s="112">
        <f ca="1">INDIRECT("'" &amp; UPPER(LEFT(TEXT($D$3,"mmmm"),3)) &amp; "'!G28")</f>
        <v>0</v>
      </c>
      <c r="E175" s="103"/>
      <c r="F175" s="104"/>
      <c r="G175" s="104"/>
      <c r="H175" s="104"/>
      <c r="I175" s="104"/>
      <c r="J175" s="104"/>
      <c r="K175" s="104"/>
      <c r="L175" s="104"/>
      <c r="M175" s="104"/>
      <c r="N175" s="104"/>
      <c r="O175" s="104"/>
      <c r="P175" s="105"/>
    </row>
    <row r="176" spans="1:16" ht="15" hidden="1" customHeight="1" x14ac:dyDescent="0.25">
      <c r="A176" s="44" t="e">
        <f ca="1">IF(MONTH(C176)=MONTH(D$3),RIGHT('Yearly Info'!A$32,LEN('Yearly Info'!A$32)-4),"")</f>
        <v>#VALUE!</v>
      </c>
      <c r="B176" s="158"/>
      <c r="C176" s="102">
        <f t="shared" ca="1" si="7"/>
        <v>46025</v>
      </c>
      <c r="D176" s="112">
        <f ca="1">INDIRECT("'" &amp; UPPER(LEFT(TEXT($D$3,"mmmm"),3)) &amp; "'!G29")</f>
        <v>0</v>
      </c>
      <c r="E176" s="103"/>
      <c r="F176" s="104"/>
      <c r="G176" s="104"/>
      <c r="H176" s="104"/>
      <c r="I176" s="104"/>
      <c r="J176" s="104"/>
      <c r="K176" s="104"/>
      <c r="L176" s="104"/>
      <c r="M176" s="104"/>
      <c r="N176" s="104"/>
      <c r="O176" s="104"/>
      <c r="P176" s="105"/>
    </row>
    <row r="177" spans="1:16" ht="15" hidden="1" customHeight="1" x14ac:dyDescent="0.25">
      <c r="A177" s="44" t="e">
        <f ca="1">IF(MONTH(C177)=MONTH(D$3),RIGHT('Yearly Info'!A$33,LEN('Yearly Info'!A$33)-4),"")</f>
        <v>#VALUE!</v>
      </c>
      <c r="B177" s="158"/>
      <c r="C177" s="102">
        <f t="shared" ca="1" si="7"/>
        <v>46025</v>
      </c>
      <c r="D177" s="112">
        <f ca="1">INDIRECT("'" &amp; UPPER(LEFT(TEXT($D$3,"mmmm"),3)) &amp; "'!G30")</f>
        <v>0</v>
      </c>
      <c r="E177" s="103"/>
      <c r="F177" s="104"/>
      <c r="G177" s="104"/>
      <c r="H177" s="104"/>
      <c r="I177" s="104"/>
      <c r="J177" s="104"/>
      <c r="K177" s="104"/>
      <c r="L177" s="104"/>
      <c r="M177" s="104"/>
      <c r="N177" s="104"/>
      <c r="O177" s="104"/>
      <c r="P177" s="105"/>
    </row>
    <row r="178" spans="1:16" ht="15" hidden="1" customHeight="1" x14ac:dyDescent="0.25">
      <c r="A178" s="44" t="e">
        <f ca="1">IF(MONTH(C178)=MONTH(D$3),RIGHT('Yearly Info'!A$34,LEN('Yearly Info'!A$34)-4),"")</f>
        <v>#VALUE!</v>
      </c>
      <c r="B178" s="158"/>
      <c r="C178" s="102">
        <f t="shared" ca="1" si="7"/>
        <v>46025</v>
      </c>
      <c r="D178" s="112">
        <f ca="1">INDIRECT("'" &amp; UPPER(LEFT(TEXT($D$3,"mmmm"),3)) &amp; "'!G31")</f>
        <v>0</v>
      </c>
      <c r="E178" s="103"/>
      <c r="F178" s="104"/>
      <c r="G178" s="104"/>
      <c r="H178" s="104"/>
      <c r="I178" s="104"/>
      <c r="J178" s="104"/>
      <c r="K178" s="104"/>
      <c r="L178" s="104"/>
      <c r="M178" s="104"/>
      <c r="N178" s="104"/>
      <c r="O178" s="104"/>
      <c r="P178" s="105"/>
    </row>
    <row r="179" spans="1:16" ht="15" hidden="1" customHeight="1" x14ac:dyDescent="0.25">
      <c r="A179" s="44" t="e">
        <f ca="1">IF(MONTH(C179)=MONTH(D$3),RIGHT('Yearly Info'!A$35,LEN('Yearly Info'!A$35)-4),"")</f>
        <v>#VALUE!</v>
      </c>
      <c r="B179" s="158"/>
      <c r="C179" s="102">
        <f t="shared" ca="1" si="7"/>
        <v>46025</v>
      </c>
      <c r="D179" s="112">
        <f ca="1">INDIRECT("'" &amp; UPPER(LEFT(TEXT($D$3,"mmmm"),3)) &amp; "'!G32")</f>
        <v>0</v>
      </c>
      <c r="E179" s="103"/>
      <c r="F179" s="104"/>
      <c r="G179" s="104"/>
      <c r="H179" s="104"/>
      <c r="I179" s="104"/>
      <c r="J179" s="104"/>
      <c r="K179" s="104"/>
      <c r="L179" s="104"/>
      <c r="M179" s="104"/>
      <c r="N179" s="104"/>
      <c r="O179" s="104"/>
      <c r="P179" s="105"/>
    </row>
    <row r="180" spans="1:16" ht="15" hidden="1" customHeight="1" x14ac:dyDescent="0.25">
      <c r="A180" s="44" t="e">
        <f ca="1">IF(MONTH(C180)=MONTH(D$3),RIGHT('Yearly Info'!A$36,LEN('Yearly Info'!A$36)-4),"")</f>
        <v>#VALUE!</v>
      </c>
      <c r="B180" s="158"/>
      <c r="C180" s="102">
        <f t="shared" ca="1" si="7"/>
        <v>46025</v>
      </c>
      <c r="D180" s="112">
        <f ca="1">INDIRECT("'" &amp; UPPER(LEFT(TEXT($D$3,"mmmm"),3)) &amp; "'!G33")</f>
        <v>0</v>
      </c>
      <c r="E180" s="103"/>
      <c r="F180" s="104"/>
      <c r="G180" s="104"/>
      <c r="H180" s="104"/>
      <c r="I180" s="104"/>
      <c r="J180" s="104"/>
      <c r="K180" s="104"/>
      <c r="L180" s="104"/>
      <c r="M180" s="104"/>
      <c r="N180" s="104"/>
      <c r="O180" s="104"/>
      <c r="P180" s="105"/>
    </row>
    <row r="181" spans="1:16" ht="15" hidden="1" customHeight="1" x14ac:dyDescent="0.25">
      <c r="A181" s="44" t="e">
        <f ca="1">IF(MONTH(C181)=MONTH(D$3),RIGHT('Yearly Info'!A$37,LEN('Yearly Info'!A$37)-4),"")</f>
        <v>#VALUE!</v>
      </c>
      <c r="B181" s="158"/>
      <c r="C181" s="102">
        <f t="shared" ca="1" si="7"/>
        <v>46025</v>
      </c>
      <c r="D181" s="112">
        <f ca="1">INDIRECT("'" &amp; UPPER(LEFT(TEXT($D$3,"mmmm"),3)) &amp; "'!G34")</f>
        <v>0</v>
      </c>
      <c r="E181" s="103"/>
      <c r="F181" s="104"/>
      <c r="G181" s="104"/>
      <c r="H181" s="104"/>
      <c r="I181" s="104"/>
      <c r="J181" s="104"/>
      <c r="K181" s="104"/>
      <c r="L181" s="104"/>
      <c r="M181" s="104"/>
      <c r="N181" s="104"/>
      <c r="O181" s="104"/>
      <c r="P181" s="105"/>
    </row>
    <row r="182" spans="1:16" ht="15" hidden="1" customHeight="1" x14ac:dyDescent="0.25">
      <c r="A182" s="44" t="e">
        <f ca="1">IF(MONTH(C182)=MONTH(D$3),RIGHT('Yearly Info'!A$38,LEN('Yearly Info'!A$38)-4),"")</f>
        <v>#VALUE!</v>
      </c>
      <c r="B182" s="158"/>
      <c r="C182" s="102">
        <f t="shared" ca="1" si="7"/>
        <v>46025</v>
      </c>
      <c r="D182" s="112">
        <f ca="1">INDIRECT("'" &amp; UPPER(LEFT(TEXT($D$3,"mmmm"),3)) &amp; "'!G35")</f>
        <v>0</v>
      </c>
      <c r="E182" s="103"/>
      <c r="F182" s="104"/>
      <c r="G182" s="104"/>
      <c r="H182" s="104"/>
      <c r="I182" s="104"/>
      <c r="J182" s="104"/>
      <c r="K182" s="104"/>
      <c r="L182" s="104"/>
      <c r="M182" s="104"/>
      <c r="N182" s="104"/>
      <c r="O182" s="104"/>
      <c r="P182" s="105"/>
    </row>
    <row r="183" spans="1:16" ht="15" hidden="1" customHeight="1" x14ac:dyDescent="0.25">
      <c r="A183" s="44" t="e">
        <f ca="1">IF(MONTH(C183)=MONTH(D$3),RIGHT('Yearly Info'!A$39,LEN('Yearly Info'!A$39)-4),"")</f>
        <v>#VALUE!</v>
      </c>
      <c r="B183" s="158"/>
      <c r="C183" s="102">
        <f t="shared" ca="1" si="7"/>
        <v>46025</v>
      </c>
      <c r="D183" s="112">
        <f ca="1">INDIRECT("'" &amp; UPPER(LEFT(TEXT($D$3,"mmmm"),3)) &amp; "'!G36")</f>
        <v>0</v>
      </c>
      <c r="E183" s="103"/>
      <c r="F183" s="104"/>
      <c r="G183" s="104"/>
      <c r="H183" s="104"/>
      <c r="I183" s="104"/>
      <c r="J183" s="104"/>
      <c r="K183" s="104"/>
      <c r="L183" s="104"/>
      <c r="M183" s="104"/>
      <c r="N183" s="104"/>
      <c r="O183" s="104"/>
      <c r="P183" s="105"/>
    </row>
    <row r="184" spans="1:16" ht="15" hidden="1" customHeight="1" thickBot="1" x14ac:dyDescent="0.3">
      <c r="A184" s="45" t="e">
        <f ca="1">IF(MONTH(C184)=MONTH(D$3),RIGHT('Yearly Info'!A$40,LEN('Yearly Info'!A$40)-4),"")</f>
        <v>#VALUE!</v>
      </c>
      <c r="B184" s="158"/>
      <c r="C184" s="102">
        <f t="shared" ca="1" si="7"/>
        <v>46025</v>
      </c>
      <c r="D184" s="112">
        <f ca="1">INDIRECT("'" &amp; UPPER(LEFT(TEXT($D$3,"mmmm"),3)) &amp; "'!G37")</f>
        <v>0</v>
      </c>
      <c r="E184" s="103"/>
      <c r="F184" s="104"/>
      <c r="G184" s="104"/>
      <c r="H184" s="104"/>
      <c r="I184" s="104"/>
      <c r="J184" s="104"/>
      <c r="K184" s="104"/>
      <c r="L184" s="104"/>
      <c r="M184" s="104"/>
      <c r="N184" s="104"/>
      <c r="O184" s="104"/>
      <c r="P184" s="105"/>
    </row>
    <row r="185" spans="1:16" ht="15" hidden="1" customHeight="1" thickBot="1" x14ac:dyDescent="0.3">
      <c r="A185" s="45" t="str">
        <f ca="1">IF(MONTH(C185)=MONTH(D$3),RIGHT('Yearly Info'!A$41,LEN('Yearly Info'!A$41)-4),"")</f>
        <v xml:space="preserve"> </v>
      </c>
      <c r="B185" s="158"/>
      <c r="C185" s="102">
        <f t="shared" ca="1" si="7"/>
        <v>46025</v>
      </c>
      <c r="D185" s="112">
        <f ca="1">INDIRECT("'" &amp; UPPER(LEFT(TEXT($D$3,"mmmm"),3)) &amp; "'!G38")</f>
        <v>0</v>
      </c>
      <c r="E185" s="103"/>
      <c r="F185" s="104"/>
      <c r="G185" s="104"/>
      <c r="H185" s="104"/>
      <c r="I185" s="104"/>
      <c r="J185" s="104"/>
      <c r="K185" s="104"/>
      <c r="L185" s="104"/>
      <c r="M185" s="104"/>
      <c r="N185" s="104"/>
      <c r="O185" s="104"/>
      <c r="P185" s="105"/>
    </row>
    <row r="186" spans="1:16" ht="15" hidden="1" customHeight="1" thickBot="1" x14ac:dyDescent="0.3">
      <c r="A186" s="45" t="str">
        <f ca="1">IF(MONTH(C186)=MONTH(D$3),RIGHT('Yearly Info'!A$42,LEN('Yearly Info'!A$42)-4),"")</f>
        <v xml:space="preserve"> </v>
      </c>
      <c r="B186" s="158"/>
      <c r="C186" s="102">
        <f t="shared" ca="1" si="7"/>
        <v>46025</v>
      </c>
      <c r="D186" s="112">
        <f ca="1">INDIRECT("'" &amp; UPPER(LEFT(TEXT($D$3,"mmmm"),3)) &amp; "'!G39")</f>
        <v>0</v>
      </c>
      <c r="E186" s="103"/>
      <c r="F186" s="104"/>
      <c r="G186" s="104"/>
      <c r="H186" s="104"/>
      <c r="I186" s="104"/>
      <c r="J186" s="104"/>
      <c r="K186" s="104"/>
      <c r="L186" s="104"/>
      <c r="M186" s="104"/>
      <c r="N186" s="104"/>
      <c r="O186" s="104"/>
      <c r="P186" s="105"/>
    </row>
    <row r="187" spans="1:16" ht="15" hidden="1" customHeight="1" thickBot="1" x14ac:dyDescent="0.3">
      <c r="A187" s="45" t="str">
        <f ca="1">IF(MONTH(C187)=MONTH(D$3),RIGHT('Yearly Info'!A$43,LEN('Yearly Info'!A$43)-4),"")</f>
        <v xml:space="preserve"> </v>
      </c>
      <c r="B187" s="158"/>
      <c r="C187" s="102">
        <f t="shared" ca="1" si="7"/>
        <v>46025</v>
      </c>
      <c r="D187" s="113">
        <f ca="1">INDIRECT("'" &amp; UPPER(LEFT(TEXT($D$3,"mmmm"),3)) &amp; "'!G40")</f>
        <v>0</v>
      </c>
      <c r="E187" s="103"/>
      <c r="F187" s="104"/>
      <c r="G187" s="104"/>
      <c r="H187" s="104"/>
      <c r="I187" s="104"/>
      <c r="J187" s="104"/>
      <c r="K187" s="104"/>
      <c r="L187" s="104"/>
      <c r="M187" s="104"/>
      <c r="N187" s="104"/>
      <c r="O187" s="104"/>
      <c r="P187" s="105"/>
    </row>
    <row r="188" spans="1:16" ht="15" hidden="1" customHeight="1" x14ac:dyDescent="0.25">
      <c r="A188" s="44" t="str">
        <f ca="1">IF(MONTH(C188)=MONTH(D$3),RIGHT('Yearly Info'!A$14,LEN('Yearly Info'!A$14)-4),"")</f>
        <v xml:space="preserve"> RICS Support for MDEQ</v>
      </c>
      <c r="B188" s="158" t="str">
        <f ca="1">TEXT(C188,"dddd")</f>
        <v>Sunday</v>
      </c>
      <c r="C188" s="102">
        <f ca="1">C158+1</f>
        <v>46026</v>
      </c>
      <c r="D188" s="112">
        <f ca="1">INDIRECT("'" &amp; UPPER(LEFT(TEXT($D$3,"mmmm"),3)) &amp; "'!H11")</f>
        <v>0</v>
      </c>
      <c r="E188" s="103"/>
      <c r="F188" s="104"/>
      <c r="G188" s="104"/>
      <c r="H188" s="104"/>
      <c r="I188" s="104"/>
      <c r="J188" s="104"/>
      <c r="K188" s="104"/>
      <c r="L188" s="104"/>
      <c r="M188" s="104"/>
      <c r="N188" s="104"/>
      <c r="O188" s="104"/>
      <c r="P188" s="105"/>
    </row>
    <row r="189" spans="1:16" ht="15" hidden="1" customHeight="1" x14ac:dyDescent="0.25">
      <c r="A189" s="44" t="str">
        <f ca="1">IF(MONTH(C189)=MONTH(D$3),RIGHT('Yearly Info'!A$15,LEN('Yearly Info'!A$15)-4),"")</f>
        <v xml:space="preserve"> MDEQ</v>
      </c>
      <c r="B189" s="158"/>
      <c r="C189" s="102">
        <f ca="1">C188</f>
        <v>46026</v>
      </c>
      <c r="D189" s="112">
        <f ca="1">INDIRECT("'" &amp; UPPER(LEFT(TEXT($D$3,"mmmm"),3)) &amp; "'!H12")</f>
        <v>0</v>
      </c>
      <c r="E189" s="103"/>
      <c r="F189" s="104"/>
      <c r="G189" s="104"/>
      <c r="H189" s="104"/>
      <c r="I189" s="104"/>
      <c r="J189" s="104"/>
      <c r="K189" s="104"/>
      <c r="L189" s="104"/>
      <c r="M189" s="104"/>
      <c r="N189" s="104"/>
      <c r="O189" s="104"/>
      <c r="P189" s="105"/>
    </row>
    <row r="190" spans="1:16" ht="15" hidden="1" customHeight="1" x14ac:dyDescent="0.25">
      <c r="A190" s="44" t="str">
        <f ca="1">IF(MONTH(C190)=MONTH(D$3),RIGHT('Yearly Info'!A$16,LEN('Yearly Info'!A$16)-4),"")</f>
        <v xml:space="preserve"> RICS Idea Portal</v>
      </c>
      <c r="B190" s="158"/>
      <c r="C190" s="102">
        <f ca="1">C189</f>
        <v>46026</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v>
      </c>
      <c r="B191" s="158"/>
      <c r="C191" s="102">
        <f t="shared" ref="C191:C217" ca="1" si="8">C190</f>
        <v>46026</v>
      </c>
      <c r="D191" s="112">
        <f ca="1">INDIRECT("'" &amp; UPPER(LEFT(TEXT($D$3,"mmmm"),3)) &amp; "'!H14")</f>
        <v>0</v>
      </c>
      <c r="E191" s="103"/>
      <c r="F191" s="104"/>
      <c r="G191" s="104"/>
      <c r="H191" s="104"/>
      <c r="I191" s="104"/>
      <c r="J191" s="104"/>
      <c r="K191" s="104"/>
      <c r="L191" s="104"/>
      <c r="M191" s="104"/>
      <c r="N191" s="104"/>
      <c r="O191" s="104"/>
      <c r="P191" s="105"/>
    </row>
    <row r="192" spans="1:16" ht="15" hidden="1" customHeight="1" x14ac:dyDescent="0.25">
      <c r="A192" s="44" t="str">
        <f ca="1">IF(MONTH(C192)=MONTH(D$3),RIGHT('Yearly Info'!A$18,LEN('Yearly Info'!A$18)-4),"")</f>
        <v xml:space="preserve"> GeoSpatial</v>
      </c>
      <c r="B192" s="158"/>
      <c r="C192" s="102">
        <f t="shared" ca="1" si="8"/>
        <v>46026</v>
      </c>
      <c r="D192" s="112">
        <f ca="1">INDIRECT("'" &amp; UPPER(LEFT(TEXT($D$3,"mmmm"),3)) &amp; "'!H15")</f>
        <v>0</v>
      </c>
      <c r="E192" s="103"/>
      <c r="F192" s="104"/>
      <c r="G192" s="104"/>
      <c r="H192" s="104"/>
      <c r="I192" s="104"/>
      <c r="J192" s="104"/>
      <c r="K192" s="104"/>
      <c r="L192" s="104"/>
      <c r="M192" s="104"/>
      <c r="N192" s="104"/>
      <c r="O192" s="104"/>
      <c r="P192" s="105"/>
    </row>
    <row r="193" spans="1:16" ht="15" hidden="1" customHeight="1" x14ac:dyDescent="0.25">
      <c r="A193" s="44" t="str">
        <f ca="1">IF(MONTH(C193)=MONTH(D$3),RIGHT('Yearly Info'!A$19,LEN('Yearly Info'!A$19)-4),"")</f>
        <v xml:space="preserve"> RICS Dashboard</v>
      </c>
      <c r="B193" s="158"/>
      <c r="C193" s="102">
        <f t="shared" ca="1" si="8"/>
        <v>46026</v>
      </c>
      <c r="D193" s="112">
        <f ca="1">INDIRECT("'" &amp; UPPER(LEFT(TEXT($D$3,"mmmm"),3)) &amp; "'!H16")</f>
        <v>0</v>
      </c>
      <c r="E193" s="103"/>
      <c r="F193" s="104"/>
      <c r="G193" s="104"/>
      <c r="H193" s="104"/>
      <c r="I193" s="104"/>
      <c r="J193" s="104"/>
      <c r="K193" s="104"/>
      <c r="L193" s="104"/>
      <c r="M193" s="104"/>
      <c r="N193" s="104"/>
      <c r="O193" s="104"/>
      <c r="P193" s="105"/>
    </row>
    <row r="194" spans="1:16" ht="15" hidden="1" customHeight="1" x14ac:dyDescent="0.25">
      <c r="A194" s="44" t="str">
        <f ca="1">IF(MONTH(C194)=MONTH(D$3),RIGHT('Yearly Info'!A$20,LEN('Yearly Info'!A$20)-4),"")</f>
        <v xml:space="preserve"> MDWFP NRIS</v>
      </c>
      <c r="B194" s="158"/>
      <c r="C194" s="102">
        <f t="shared" ca="1" si="8"/>
        <v>46026</v>
      </c>
      <c r="D194" s="112">
        <f ca="1">INDIRECT("'" &amp; UPPER(LEFT(TEXT($D$3,"mmmm"),3)) &amp; "'!H17")</f>
        <v>0</v>
      </c>
      <c r="E194" s="103"/>
      <c r="F194" s="104"/>
      <c r="G194" s="104"/>
      <c r="H194" s="104"/>
      <c r="I194" s="104"/>
      <c r="J194" s="104"/>
      <c r="K194" s="104"/>
      <c r="L194" s="104"/>
      <c r="M194" s="104"/>
      <c r="N194" s="104"/>
      <c r="O194" s="104"/>
      <c r="P194" s="105"/>
    </row>
    <row r="195" spans="1:16" ht="15" hidden="1" customHeight="1" x14ac:dyDescent="0.25">
      <c r="A195" s="44" t="str">
        <f ca="1">IF(MONTH(C195)=MONTH(D$3),RIGHT('Yearly Info'!A$21,LEN('Yearly Info'!A$21)-4),"")</f>
        <v xml:space="preserve"> MSWIS MRVA 4 CLOSED</v>
      </c>
      <c r="B195" s="158"/>
      <c r="C195" s="102">
        <f t="shared" ca="1" si="8"/>
        <v>46026</v>
      </c>
      <c r="D195" s="112">
        <f ca="1">INDIRECT("'" &amp; UPPER(LEFT(TEXT($D$3,"mmmm"),3)) &amp; "'!H18")</f>
        <v>0</v>
      </c>
      <c r="E195" s="103"/>
      <c r="F195" s="104"/>
      <c r="G195" s="104"/>
      <c r="H195" s="104"/>
      <c r="I195" s="104"/>
      <c r="J195" s="104"/>
      <c r="K195" s="104"/>
      <c r="L195" s="104"/>
      <c r="M195" s="104"/>
      <c r="N195" s="104"/>
      <c r="O195" s="104"/>
      <c r="P195" s="105"/>
    </row>
    <row r="196" spans="1:16" ht="15" hidden="1" customHeight="1" x14ac:dyDescent="0.25">
      <c r="A196" s="44" t="str">
        <f ca="1">IF(MONTH(C196)=MONTH(D$3),RIGHT('Yearly Info'!A$22,LEN('Yearly Info'!A$22)-4),"")</f>
        <v xml:space="preserve"> Tackett</v>
      </c>
      <c r="B196" s="158"/>
      <c r="C196" s="102">
        <f t="shared" ca="1" si="8"/>
        <v>46026</v>
      </c>
      <c r="D196" s="112">
        <f ca="1">INDIRECT("'" &amp; UPPER(LEFT(TEXT($D$3,"mmmm"),3)) &amp; "'!H19")</f>
        <v>0</v>
      </c>
      <c r="E196" s="103"/>
      <c r="F196" s="104"/>
      <c r="G196" s="104"/>
      <c r="H196" s="104"/>
      <c r="I196" s="104"/>
      <c r="J196" s="104"/>
      <c r="K196" s="104"/>
      <c r="L196" s="104"/>
      <c r="M196" s="104"/>
      <c r="N196" s="104"/>
      <c r="O196" s="104"/>
      <c r="P196" s="105"/>
    </row>
    <row r="197" spans="1:16" ht="15" hidden="1" customHeight="1" x14ac:dyDescent="0.25">
      <c r="A197" s="44" t="e">
        <f ca="1">IF(MONTH(C197)=MONTH(D$3),RIGHT('Yearly Info'!A$23,LEN('Yearly Info'!A$23)-4),"")</f>
        <v>#VALUE!</v>
      </c>
      <c r="B197" s="158"/>
      <c r="C197" s="102">
        <f t="shared" ca="1" si="8"/>
        <v>46026</v>
      </c>
      <c r="D197" s="112">
        <f ca="1">INDIRECT("'" &amp; UPPER(LEFT(TEXT($D$3,"mmmm"),3)) &amp; "'!H20")</f>
        <v>0</v>
      </c>
      <c r="E197" s="103"/>
      <c r="F197" s="104"/>
      <c r="G197" s="104"/>
      <c r="H197" s="104"/>
      <c r="I197" s="104"/>
      <c r="J197" s="104"/>
      <c r="K197" s="104"/>
      <c r="L197" s="104"/>
      <c r="M197" s="104"/>
      <c r="N197" s="104"/>
      <c r="O197" s="104"/>
      <c r="P197" s="105"/>
    </row>
    <row r="198" spans="1:16" ht="15" hidden="1" customHeight="1" x14ac:dyDescent="0.25">
      <c r="A198" s="44" t="e">
        <f ca="1">IF(MONTH(C198)=MONTH(D$3),RIGHT('Yearly Info'!A$24,LEN('Yearly Info'!A$24)-4),"")</f>
        <v>#VALUE!</v>
      </c>
      <c r="B198" s="158"/>
      <c r="C198" s="102">
        <f t="shared" ca="1" si="8"/>
        <v>46026</v>
      </c>
      <c r="D198" s="112">
        <f ca="1">INDIRECT("'" &amp; UPPER(LEFT(TEXT($D$3,"mmmm"),3)) &amp; "'!H21")</f>
        <v>0</v>
      </c>
      <c r="E198" s="103"/>
      <c r="F198" s="104"/>
      <c r="G198" s="104"/>
      <c r="H198" s="104"/>
      <c r="I198" s="104"/>
      <c r="J198" s="104"/>
      <c r="K198" s="104"/>
      <c r="L198" s="104"/>
      <c r="M198" s="104"/>
      <c r="N198" s="104"/>
      <c r="O198" s="104"/>
      <c r="P198" s="105"/>
    </row>
    <row r="199" spans="1:16" ht="15" hidden="1" customHeight="1" x14ac:dyDescent="0.25">
      <c r="A199" s="44" t="e">
        <f ca="1">IF(MONTH(C199)=MONTH(D$3),RIGHT('Yearly Info'!A$25,LEN('Yearly Info'!A$25)-4),"")</f>
        <v>#VALUE!</v>
      </c>
      <c r="B199" s="158"/>
      <c r="C199" s="102">
        <f t="shared" ca="1" si="8"/>
        <v>46026</v>
      </c>
      <c r="D199" s="112">
        <f ca="1">INDIRECT("'" &amp; UPPER(LEFT(TEXT($D$3,"mmmm"),3)) &amp; "'!H22")</f>
        <v>0</v>
      </c>
      <c r="E199" s="103"/>
      <c r="F199" s="104"/>
      <c r="G199" s="104"/>
      <c r="H199" s="104"/>
      <c r="I199" s="104"/>
      <c r="J199" s="104"/>
      <c r="K199" s="104"/>
      <c r="L199" s="104"/>
      <c r="M199" s="104"/>
      <c r="N199" s="104"/>
      <c r="O199" s="104"/>
      <c r="P199" s="105"/>
    </row>
    <row r="200" spans="1:16" ht="15" hidden="1" customHeight="1" x14ac:dyDescent="0.25">
      <c r="A200" s="44" t="e">
        <f ca="1">IF(MONTH(C200)=MONTH(D$3),RIGHT('Yearly Info'!A$26,LEN('Yearly Info'!A$26)-4),"")</f>
        <v>#VALUE!</v>
      </c>
      <c r="B200" s="158"/>
      <c r="C200" s="102">
        <f t="shared" ca="1" si="8"/>
        <v>46026</v>
      </c>
      <c r="D200" s="112">
        <f ca="1">INDIRECT("'" &amp; UPPER(LEFT(TEXT($D$3,"mmmm"),3)) &amp; "'!H23")</f>
        <v>0</v>
      </c>
      <c r="E200" s="103"/>
      <c r="F200" s="104"/>
      <c r="G200" s="104"/>
      <c r="H200" s="104"/>
      <c r="I200" s="104"/>
      <c r="J200" s="104"/>
      <c r="K200" s="104"/>
      <c r="L200" s="104"/>
      <c r="M200" s="104"/>
      <c r="N200" s="104"/>
      <c r="O200" s="104"/>
      <c r="P200" s="105"/>
    </row>
    <row r="201" spans="1:16" ht="15" hidden="1" customHeight="1" x14ac:dyDescent="0.25">
      <c r="A201" s="44" t="e">
        <f ca="1">IF(MONTH(C201)=MONTH(D$3),RIGHT('Yearly Info'!A$27,LEN('Yearly Info'!A$27)-4),"")</f>
        <v>#VALUE!</v>
      </c>
      <c r="B201" s="158"/>
      <c r="C201" s="102">
        <f t="shared" ca="1" si="8"/>
        <v>46026</v>
      </c>
      <c r="D201" s="112">
        <f ca="1">INDIRECT("'" &amp; UPPER(LEFT(TEXT($D$3,"mmmm"),3)) &amp; "'!H24")</f>
        <v>0</v>
      </c>
      <c r="E201" s="103"/>
      <c r="F201" s="104"/>
      <c r="G201" s="104"/>
      <c r="H201" s="104"/>
      <c r="I201" s="104"/>
      <c r="J201" s="104"/>
      <c r="K201" s="104"/>
      <c r="L201" s="104"/>
      <c r="M201" s="104"/>
      <c r="N201" s="104"/>
      <c r="O201" s="104"/>
      <c r="P201" s="105"/>
    </row>
    <row r="202" spans="1:16" ht="15" hidden="1" customHeight="1" x14ac:dyDescent="0.25">
      <c r="A202" s="44" t="e">
        <f ca="1">IF(MONTH(C202)=MONTH(D$3),RIGHT('Yearly Info'!A$28,LEN('Yearly Info'!A$28)-4),"")</f>
        <v>#VALUE!</v>
      </c>
      <c r="B202" s="158"/>
      <c r="C202" s="102">
        <f t="shared" ca="1" si="8"/>
        <v>46026</v>
      </c>
      <c r="D202" s="112">
        <f ca="1">INDIRECT("'" &amp; UPPER(LEFT(TEXT($D$3,"mmmm"),3)) &amp; "'!H25")</f>
        <v>0</v>
      </c>
      <c r="E202" s="103"/>
      <c r="F202" s="104"/>
      <c r="G202" s="104"/>
      <c r="H202" s="104"/>
      <c r="I202" s="104"/>
      <c r="J202" s="104"/>
      <c r="K202" s="104"/>
      <c r="L202" s="104"/>
      <c r="M202" s="104"/>
      <c r="N202" s="104"/>
      <c r="O202" s="104"/>
      <c r="P202" s="105"/>
    </row>
    <row r="203" spans="1:16" ht="15" hidden="1" customHeight="1" x14ac:dyDescent="0.25">
      <c r="A203" s="44" t="e">
        <f ca="1">IF(MONTH(C203)=MONTH(D$3),RIGHT('Yearly Info'!A$29,LEN('Yearly Info'!A$29)-4),"")</f>
        <v>#VALUE!</v>
      </c>
      <c r="B203" s="158"/>
      <c r="C203" s="102">
        <f t="shared" ca="1" si="8"/>
        <v>46026</v>
      </c>
      <c r="D203" s="112">
        <f ca="1">INDIRECT("'" &amp; UPPER(LEFT(TEXT($D$3,"mmmm"),3)) &amp; "'!H26")</f>
        <v>0</v>
      </c>
      <c r="E203" s="103"/>
      <c r="F203" s="104"/>
      <c r="G203" s="104"/>
      <c r="H203" s="104"/>
      <c r="I203" s="104"/>
      <c r="J203" s="104"/>
      <c r="K203" s="104"/>
      <c r="L203" s="104"/>
      <c r="M203" s="104"/>
      <c r="N203" s="104"/>
      <c r="O203" s="104"/>
      <c r="P203" s="105"/>
    </row>
    <row r="204" spans="1:16" ht="15" hidden="1" customHeight="1" x14ac:dyDescent="0.25">
      <c r="A204" s="44" t="e">
        <f ca="1">IF(MONTH(C204)=MONTH(D$3),RIGHT('Yearly Info'!A$30,LEN('Yearly Info'!A$30)-4),"")</f>
        <v>#VALUE!</v>
      </c>
      <c r="B204" s="158"/>
      <c r="C204" s="102">
        <f t="shared" ca="1" si="8"/>
        <v>46026</v>
      </c>
      <c r="D204" s="112">
        <f ca="1">INDIRECT("'" &amp; UPPER(LEFT(TEXT($D$3,"mmmm"),3)) &amp; "'!H27")</f>
        <v>0</v>
      </c>
      <c r="E204" s="103"/>
      <c r="F204" s="104"/>
      <c r="G204" s="104"/>
      <c r="H204" s="104"/>
      <c r="I204" s="104"/>
      <c r="J204" s="104"/>
      <c r="K204" s="104"/>
      <c r="L204" s="104"/>
      <c r="M204" s="104"/>
      <c r="N204" s="104"/>
      <c r="O204" s="104"/>
      <c r="P204" s="105"/>
    </row>
    <row r="205" spans="1:16" ht="15" hidden="1" customHeight="1" x14ac:dyDescent="0.25">
      <c r="A205" s="44" t="e">
        <f ca="1">IF(MONTH(C205)=MONTH(D$3),RIGHT('Yearly Info'!A$31,LEN('Yearly Info'!A$31)-4),"")</f>
        <v>#VALUE!</v>
      </c>
      <c r="B205" s="158"/>
      <c r="C205" s="102">
        <f t="shared" ca="1" si="8"/>
        <v>46026</v>
      </c>
      <c r="D205" s="112">
        <f ca="1">INDIRECT("'" &amp; UPPER(LEFT(TEXT($D$3,"mmmm"),3)) &amp; "'!H28")</f>
        <v>0</v>
      </c>
      <c r="E205" s="103"/>
      <c r="F205" s="104"/>
      <c r="G205" s="104"/>
      <c r="H205" s="104"/>
      <c r="I205" s="104"/>
      <c r="J205" s="104"/>
      <c r="K205" s="104"/>
      <c r="L205" s="104"/>
      <c r="M205" s="104"/>
      <c r="N205" s="104"/>
      <c r="O205" s="104"/>
      <c r="P205" s="105"/>
    </row>
    <row r="206" spans="1:16" ht="15" hidden="1" customHeight="1" x14ac:dyDescent="0.25">
      <c r="A206" s="44" t="e">
        <f ca="1">IF(MONTH(C206)=MONTH(D$3),RIGHT('Yearly Info'!A$32,LEN('Yearly Info'!A$32)-4),"")</f>
        <v>#VALUE!</v>
      </c>
      <c r="B206" s="158"/>
      <c r="C206" s="102">
        <f t="shared" ca="1" si="8"/>
        <v>46026</v>
      </c>
      <c r="D206" s="112">
        <f ca="1">INDIRECT("'" &amp; UPPER(LEFT(TEXT($D$3,"mmmm"),3)) &amp; "'!H29")</f>
        <v>0</v>
      </c>
      <c r="E206" s="103"/>
      <c r="F206" s="104"/>
      <c r="G206" s="104"/>
      <c r="H206" s="104"/>
      <c r="I206" s="104"/>
      <c r="J206" s="104"/>
      <c r="K206" s="104"/>
      <c r="L206" s="104"/>
      <c r="M206" s="104"/>
      <c r="N206" s="104"/>
      <c r="O206" s="104"/>
      <c r="P206" s="105"/>
    </row>
    <row r="207" spans="1:16" ht="15" hidden="1" customHeight="1" x14ac:dyDescent="0.25">
      <c r="A207" s="44" t="e">
        <f ca="1">IF(MONTH(C207)=MONTH(D$3),RIGHT('Yearly Info'!A$33,LEN('Yearly Info'!A$33)-4),"")</f>
        <v>#VALUE!</v>
      </c>
      <c r="B207" s="158"/>
      <c r="C207" s="102">
        <f t="shared" ca="1" si="8"/>
        <v>46026</v>
      </c>
      <c r="D207" s="112">
        <f ca="1">INDIRECT("'" &amp; UPPER(LEFT(TEXT($D$3,"mmmm"),3)) &amp; "'!H30")</f>
        <v>0</v>
      </c>
      <c r="E207" s="103"/>
      <c r="F207" s="104"/>
      <c r="G207" s="104"/>
      <c r="H207" s="104"/>
      <c r="I207" s="104"/>
      <c r="J207" s="104"/>
      <c r="K207" s="104"/>
      <c r="L207" s="104"/>
      <c r="M207" s="104"/>
      <c r="N207" s="104"/>
      <c r="O207" s="104"/>
      <c r="P207" s="105"/>
    </row>
    <row r="208" spans="1:16" ht="15" hidden="1" customHeight="1" x14ac:dyDescent="0.25">
      <c r="A208" s="44" t="e">
        <f ca="1">IF(MONTH(C208)=MONTH(D$3),RIGHT('Yearly Info'!A$34,LEN('Yearly Info'!A$34)-4),"")</f>
        <v>#VALUE!</v>
      </c>
      <c r="B208" s="158"/>
      <c r="C208" s="102">
        <f t="shared" ca="1" si="8"/>
        <v>46026</v>
      </c>
      <c r="D208" s="112">
        <f ca="1">INDIRECT("'" &amp; UPPER(LEFT(TEXT($D$3,"mmmm"),3)) &amp; "'!H31")</f>
        <v>0</v>
      </c>
      <c r="E208" s="103"/>
      <c r="F208" s="104"/>
      <c r="G208" s="104"/>
      <c r="H208" s="104"/>
      <c r="I208" s="104"/>
      <c r="J208" s="104"/>
      <c r="K208" s="104"/>
      <c r="L208" s="104"/>
      <c r="M208" s="104"/>
      <c r="N208" s="104"/>
      <c r="O208" s="104"/>
      <c r="P208" s="105"/>
    </row>
    <row r="209" spans="1:16" ht="15" hidden="1" customHeight="1" x14ac:dyDescent="0.25">
      <c r="A209" s="44" t="e">
        <f ca="1">IF(MONTH(C209)=MONTH(D$3),RIGHT('Yearly Info'!A$35,LEN('Yearly Info'!A$35)-4),"")</f>
        <v>#VALUE!</v>
      </c>
      <c r="B209" s="158"/>
      <c r="C209" s="102">
        <f t="shared" ca="1" si="8"/>
        <v>46026</v>
      </c>
      <c r="D209" s="112">
        <f ca="1">INDIRECT("'" &amp; UPPER(LEFT(TEXT($D$3,"mmmm"),3)) &amp; "'!H32")</f>
        <v>0</v>
      </c>
      <c r="E209" s="103"/>
      <c r="F209" s="104"/>
      <c r="G209" s="104"/>
      <c r="H209" s="104"/>
      <c r="I209" s="104"/>
      <c r="J209" s="104"/>
      <c r="K209" s="104"/>
      <c r="L209" s="104"/>
      <c r="M209" s="104"/>
      <c r="N209" s="104"/>
      <c r="O209" s="104"/>
      <c r="P209" s="105"/>
    </row>
    <row r="210" spans="1:16" ht="15" hidden="1" customHeight="1" x14ac:dyDescent="0.25">
      <c r="A210" s="44" t="e">
        <f ca="1">IF(MONTH(C210)=MONTH(D$3),RIGHT('Yearly Info'!A$36,LEN('Yearly Info'!A$36)-4),"")</f>
        <v>#VALUE!</v>
      </c>
      <c r="B210" s="158"/>
      <c r="C210" s="102">
        <f t="shared" ca="1" si="8"/>
        <v>46026</v>
      </c>
      <c r="D210" s="112">
        <f ca="1">INDIRECT("'" &amp; UPPER(LEFT(TEXT($D$3,"mmmm"),3)) &amp; "'!H33")</f>
        <v>0</v>
      </c>
      <c r="E210" s="103"/>
      <c r="F210" s="104"/>
      <c r="G210" s="104"/>
      <c r="H210" s="104"/>
      <c r="I210" s="104"/>
      <c r="J210" s="104"/>
      <c r="K210" s="104"/>
      <c r="L210" s="104"/>
      <c r="M210" s="104"/>
      <c r="N210" s="104"/>
      <c r="O210" s="104"/>
      <c r="P210" s="105"/>
    </row>
    <row r="211" spans="1:16" ht="15" hidden="1" customHeight="1" x14ac:dyDescent="0.25">
      <c r="A211" s="44" t="e">
        <f ca="1">IF(MONTH(C211)=MONTH(D$3),RIGHT('Yearly Info'!A$37,LEN('Yearly Info'!A$37)-4),"")</f>
        <v>#VALUE!</v>
      </c>
      <c r="B211" s="158"/>
      <c r="C211" s="102">
        <f t="shared" ca="1" si="8"/>
        <v>46026</v>
      </c>
      <c r="D211" s="112">
        <f ca="1">INDIRECT("'" &amp; UPPER(LEFT(TEXT($D$3,"mmmm"),3)) &amp; "'!H34")</f>
        <v>0</v>
      </c>
      <c r="E211" s="103"/>
      <c r="F211" s="104"/>
      <c r="G211" s="104"/>
      <c r="H211" s="104"/>
      <c r="I211" s="104"/>
      <c r="J211" s="104"/>
      <c r="K211" s="104"/>
      <c r="L211" s="104"/>
      <c r="M211" s="104"/>
      <c r="N211" s="104"/>
      <c r="O211" s="104"/>
      <c r="P211" s="105"/>
    </row>
    <row r="212" spans="1:16" ht="15" hidden="1" customHeight="1" x14ac:dyDescent="0.25">
      <c r="A212" s="44" t="e">
        <f ca="1">IF(MONTH(C212)=MONTH(D$3),RIGHT('Yearly Info'!A$38,LEN('Yearly Info'!A$38)-4),"")</f>
        <v>#VALUE!</v>
      </c>
      <c r="B212" s="158"/>
      <c r="C212" s="102">
        <f t="shared" ca="1" si="8"/>
        <v>46026</v>
      </c>
      <c r="D212" s="112">
        <f ca="1">INDIRECT("'" &amp; UPPER(LEFT(TEXT($D$3,"mmmm"),3)) &amp; "'!H35")</f>
        <v>0</v>
      </c>
      <c r="E212" s="103"/>
      <c r="F212" s="104"/>
      <c r="G212" s="104"/>
      <c r="H212" s="104"/>
      <c r="I212" s="104"/>
      <c r="J212" s="104"/>
      <c r="K212" s="104"/>
      <c r="L212" s="104"/>
      <c r="M212" s="104"/>
      <c r="N212" s="104"/>
      <c r="O212" s="104"/>
      <c r="P212" s="105"/>
    </row>
    <row r="213" spans="1:16" ht="15" hidden="1" customHeight="1" x14ac:dyDescent="0.25">
      <c r="A213" s="44" t="e">
        <f ca="1">IF(MONTH(C213)=MONTH(D$3),RIGHT('Yearly Info'!A$39,LEN('Yearly Info'!A$39)-4),"")</f>
        <v>#VALUE!</v>
      </c>
      <c r="B213" s="158"/>
      <c r="C213" s="102">
        <f t="shared" ca="1" si="8"/>
        <v>46026</v>
      </c>
      <c r="D213" s="112">
        <f ca="1">INDIRECT("'" &amp; UPPER(LEFT(TEXT($D$3,"mmmm"),3)) &amp; "'!H36")</f>
        <v>0</v>
      </c>
      <c r="E213" s="103"/>
      <c r="F213" s="104"/>
      <c r="G213" s="104"/>
      <c r="H213" s="104"/>
      <c r="I213" s="104"/>
      <c r="J213" s="104"/>
      <c r="K213" s="104"/>
      <c r="L213" s="104"/>
      <c r="M213" s="104"/>
      <c r="N213" s="104"/>
      <c r="O213" s="104"/>
      <c r="P213" s="105"/>
    </row>
    <row r="214" spans="1:16" ht="15" hidden="1" customHeight="1" thickBot="1" x14ac:dyDescent="0.3">
      <c r="A214" s="45" t="e">
        <f ca="1">IF(MONTH(C214)=MONTH(D$3),RIGHT('Yearly Info'!A$40,LEN('Yearly Info'!A$40)-4),"")</f>
        <v>#VALUE!</v>
      </c>
      <c r="B214" s="158"/>
      <c r="C214" s="102">
        <f t="shared" ca="1" si="8"/>
        <v>46026</v>
      </c>
      <c r="D214" s="112">
        <f ca="1">INDIRECT("'" &amp; UPPER(LEFT(TEXT($D$3,"mmmm"),3)) &amp; "'!H37")</f>
        <v>0</v>
      </c>
      <c r="E214" s="103"/>
      <c r="F214" s="104"/>
      <c r="G214" s="104"/>
      <c r="H214" s="104"/>
      <c r="I214" s="104"/>
      <c r="J214" s="104"/>
      <c r="K214" s="104"/>
      <c r="L214" s="104"/>
      <c r="M214" s="104"/>
      <c r="N214" s="104"/>
      <c r="O214" s="104"/>
      <c r="P214" s="105"/>
    </row>
    <row r="215" spans="1:16" ht="15" hidden="1" customHeight="1" thickBot="1" x14ac:dyDescent="0.3">
      <c r="A215" s="45" t="str">
        <f ca="1">IF(MONTH(C215)=MONTH(D$3),RIGHT('Yearly Info'!A$41,LEN('Yearly Info'!A$41)-4),"")</f>
        <v xml:space="preserve"> </v>
      </c>
      <c r="B215" s="158"/>
      <c r="C215" s="102">
        <f t="shared" ca="1" si="8"/>
        <v>46026</v>
      </c>
      <c r="D215" s="112">
        <f ca="1">INDIRECT("'" &amp; UPPER(LEFT(TEXT($D$3,"mmmm"),3)) &amp; "'!H38")</f>
        <v>0</v>
      </c>
      <c r="E215" s="103"/>
      <c r="F215" s="104"/>
      <c r="G215" s="104"/>
      <c r="H215" s="104"/>
      <c r="I215" s="104"/>
      <c r="J215" s="104"/>
      <c r="K215" s="104"/>
      <c r="L215" s="104"/>
      <c r="M215" s="104"/>
      <c r="N215" s="104"/>
      <c r="O215" s="104"/>
      <c r="P215" s="105"/>
    </row>
    <row r="216" spans="1:16" ht="15" hidden="1" customHeight="1" thickBot="1" x14ac:dyDescent="0.3">
      <c r="A216" s="45" t="str">
        <f ca="1">IF(MONTH(C216)=MONTH(D$3),RIGHT('Yearly Info'!A$42,LEN('Yearly Info'!A$42)-4),"")</f>
        <v xml:space="preserve"> </v>
      </c>
      <c r="B216" s="158"/>
      <c r="C216" s="102">
        <f t="shared" ca="1" si="8"/>
        <v>46026</v>
      </c>
      <c r="D216" s="112">
        <f ca="1">INDIRECT("'" &amp; UPPER(LEFT(TEXT($D$3,"mmmm"),3)) &amp; "'!H39")</f>
        <v>0</v>
      </c>
      <c r="E216" s="103"/>
      <c r="F216" s="104"/>
      <c r="G216" s="104"/>
      <c r="H216" s="104"/>
      <c r="I216" s="104"/>
      <c r="J216" s="104"/>
      <c r="K216" s="104"/>
      <c r="L216" s="104"/>
      <c r="M216" s="104"/>
      <c r="N216" s="104"/>
      <c r="O216" s="104"/>
      <c r="P216" s="105"/>
    </row>
    <row r="217" spans="1:16" ht="15" hidden="1" customHeight="1" thickBot="1" x14ac:dyDescent="0.3">
      <c r="A217" s="45" t="str">
        <f ca="1">IF(MONTH(C217)=MONTH(D$3),RIGHT('Yearly Info'!A$43,LEN('Yearly Info'!A$43)-4),"")</f>
        <v xml:space="preserve"> </v>
      </c>
      <c r="B217" s="158"/>
      <c r="C217" s="102">
        <f t="shared" ca="1" si="8"/>
        <v>46026</v>
      </c>
      <c r="D217" s="112">
        <f ca="1">INDIRECT("'" &amp; UPPER(LEFT(TEXT($D$3,"mmmm"),3)) &amp; "'!H40")</f>
        <v>0</v>
      </c>
      <c r="E217" s="103"/>
      <c r="F217" s="104"/>
      <c r="G217" s="104"/>
      <c r="H217" s="104"/>
      <c r="I217" s="104"/>
      <c r="J217" s="104"/>
      <c r="K217" s="104"/>
      <c r="L217" s="104"/>
      <c r="M217" s="104"/>
      <c r="N217" s="104"/>
      <c r="O217" s="104"/>
      <c r="P217" s="105"/>
    </row>
    <row r="218" spans="1:16" ht="15" hidden="1" customHeight="1" x14ac:dyDescent="0.25">
      <c r="A218" s="44" t="str">
        <f ca="1">IF(MONTH(C218)=MONTH(D$3),RIGHT('Yearly Info'!A$14,LEN('Yearly Info'!A$14)-4),"")</f>
        <v xml:space="preserve"> RICS Support for MDEQ</v>
      </c>
      <c r="B218" s="145" t="str">
        <f ca="1">TEXT(C218,"dddd")</f>
        <v>Monday</v>
      </c>
      <c r="C218" s="94">
        <f ca="1">C128+3</f>
        <v>46027</v>
      </c>
      <c r="D218" s="114">
        <f ca="1">INDIRECT("'" &amp; UPPER(LEFT(TEXT($D$3,"mmmm"),3)) &amp; "'!I11")</f>
        <v>0</v>
      </c>
      <c r="E218" s="147"/>
      <c r="F218" s="148"/>
      <c r="G218" s="148"/>
      <c r="H218" s="148"/>
      <c r="I218" s="148"/>
      <c r="J218" s="148"/>
      <c r="K218" s="148"/>
      <c r="L218" s="148"/>
      <c r="M218" s="148"/>
      <c r="N218" s="148"/>
      <c r="O218" s="148"/>
      <c r="P218" s="149"/>
    </row>
    <row r="219" spans="1:16" ht="15" hidden="1" customHeight="1" x14ac:dyDescent="0.25">
      <c r="A219" s="44" t="str">
        <f ca="1">IF(MONTH(C219)=MONTH(D$3),RIGHT('Yearly Info'!A$15,LEN('Yearly Info'!A$15)-4),"")</f>
        <v xml:space="preserve"> MDEQ</v>
      </c>
      <c r="B219" s="145"/>
      <c r="C219" s="42">
        <f ca="1">C218</f>
        <v>46027</v>
      </c>
      <c r="D219" s="114">
        <f ca="1">INDIRECT("'" &amp; UPPER(LEFT(TEXT($D$3,"mmmm"),3)) &amp; "'!I12")</f>
        <v>0</v>
      </c>
      <c r="E219" s="147"/>
      <c r="F219" s="148"/>
      <c r="G219" s="148"/>
      <c r="H219" s="148"/>
      <c r="I219" s="148"/>
      <c r="J219" s="148"/>
      <c r="K219" s="148"/>
      <c r="L219" s="148"/>
      <c r="M219" s="148"/>
      <c r="N219" s="148"/>
      <c r="O219" s="148"/>
      <c r="P219" s="149"/>
    </row>
    <row r="220" spans="1:16" ht="15" hidden="1" customHeight="1" x14ac:dyDescent="0.25">
      <c r="A220" s="44" t="str">
        <f ca="1">IF(MONTH(C220)=MONTH(D$3),RIGHT('Yearly Info'!A$16,LEN('Yearly Info'!A$16)-4),"")</f>
        <v xml:space="preserve"> RICS Idea Portal</v>
      </c>
      <c r="B220" s="145"/>
      <c r="C220" s="42">
        <f t="shared" ref="C220:C247" ca="1" si="9">C219</f>
        <v>46027</v>
      </c>
      <c r="D220" s="114">
        <f ca="1">INDIRECT("'" &amp; UPPER(LEFT(TEXT($D$3,"mmmm"),3)) &amp; "'!I13")</f>
        <v>0</v>
      </c>
      <c r="E220" s="147"/>
      <c r="F220" s="148"/>
      <c r="G220" s="148"/>
      <c r="H220" s="148"/>
      <c r="I220" s="148"/>
      <c r="J220" s="148"/>
      <c r="K220" s="148"/>
      <c r="L220" s="148"/>
      <c r="M220" s="148"/>
      <c r="N220" s="148"/>
      <c r="O220" s="148"/>
      <c r="P220" s="149"/>
    </row>
    <row r="221" spans="1:16" ht="15" customHeight="1" x14ac:dyDescent="0.25">
      <c r="A221" s="44" t="str">
        <f ca="1">IF(MONTH(C221)=MONTH(D$3),RIGHT('Yearly Info'!A$17,LEN('Yearly Info'!A$17)-4),"")</f>
        <v xml:space="preserve"> MSWIS</v>
      </c>
      <c r="B221" s="145"/>
      <c r="C221" s="42">
        <f t="shared" ca="1" si="9"/>
        <v>46027</v>
      </c>
      <c r="D221" s="114">
        <f ca="1">INDIRECT("'" &amp; UPPER(LEFT(TEXT($D$3,"mmmm"),3)) &amp; "'!I14")</f>
        <v>5</v>
      </c>
      <c r="E221" s="147" t="s">
        <v>22</v>
      </c>
      <c r="F221" s="148"/>
      <c r="G221" s="148"/>
      <c r="H221" s="148"/>
      <c r="I221" s="148"/>
      <c r="J221" s="148"/>
      <c r="K221" s="148"/>
      <c r="L221" s="148"/>
      <c r="M221" s="148"/>
      <c r="N221" s="148"/>
      <c r="O221" s="148"/>
      <c r="P221" s="149"/>
    </row>
    <row r="222" spans="1:16" ht="15" hidden="1" customHeight="1" x14ac:dyDescent="0.25">
      <c r="A222" s="44" t="str">
        <f ca="1">IF(MONTH(C222)=MONTH(D$3),RIGHT('Yearly Info'!A$18,LEN('Yearly Info'!A$18)-4),"")</f>
        <v xml:space="preserve"> GeoSpatial</v>
      </c>
      <c r="B222" s="145"/>
      <c r="C222" s="42">
        <f t="shared" ca="1" si="9"/>
        <v>46027</v>
      </c>
      <c r="D222" s="114">
        <f ca="1">INDIRECT("'" &amp; UPPER(LEFT(TEXT($D$3,"mmmm"),3)) &amp; "'!I15")</f>
        <v>0</v>
      </c>
      <c r="E222" s="147"/>
      <c r="F222" s="148"/>
      <c r="G222" s="148"/>
      <c r="H222" s="148"/>
      <c r="I222" s="148"/>
      <c r="J222" s="148"/>
      <c r="K222" s="148"/>
      <c r="L222" s="148"/>
      <c r="M222" s="148"/>
      <c r="N222" s="148"/>
      <c r="O222" s="148"/>
      <c r="P222" s="149"/>
    </row>
    <row r="223" spans="1:16" ht="15" hidden="1" customHeight="1" thickBot="1" x14ac:dyDescent="0.3">
      <c r="A223" s="44" t="str">
        <f ca="1">IF(MONTH(C223)=MONTH(D$3),RIGHT('Yearly Info'!A$19,LEN('Yearly Info'!A$19)-4),"")</f>
        <v xml:space="preserve"> RICS Dashboard</v>
      </c>
      <c r="B223" s="145"/>
      <c r="C223" s="42">
        <f t="shared" ca="1" si="9"/>
        <v>46027</v>
      </c>
      <c r="D223" s="114">
        <f ca="1">INDIRECT("'" &amp; UPPER(LEFT(TEXT($D$3,"mmmm"),3)) &amp; "'!I16")</f>
        <v>0</v>
      </c>
      <c r="E223" s="147"/>
      <c r="F223" s="148"/>
      <c r="G223" s="148"/>
      <c r="H223" s="148"/>
      <c r="I223" s="148"/>
      <c r="J223" s="148"/>
      <c r="K223" s="148"/>
      <c r="L223" s="148"/>
      <c r="M223" s="148"/>
      <c r="N223" s="148"/>
      <c r="O223" s="148"/>
      <c r="P223" s="149"/>
    </row>
    <row r="224" spans="1:16" ht="15" hidden="1" customHeight="1" x14ac:dyDescent="0.25">
      <c r="A224" s="44" t="str">
        <f ca="1">IF(MONTH(C224)=MONTH(D$3),RIGHT('Yearly Info'!A$20,LEN('Yearly Info'!A$20)-4),"")</f>
        <v xml:space="preserve"> MDWFP NRIS</v>
      </c>
      <c r="B224" s="145"/>
      <c r="C224" s="42">
        <f t="shared" ca="1" si="9"/>
        <v>46027</v>
      </c>
      <c r="D224" s="114">
        <f ca="1">INDIRECT("'" &amp; UPPER(LEFT(TEXT($D$3,"mmmm"),3)) &amp; "'!I17")</f>
        <v>5</v>
      </c>
      <c r="E224" s="147" t="s">
        <v>21</v>
      </c>
      <c r="F224" s="148"/>
      <c r="G224" s="148"/>
      <c r="H224" s="148"/>
      <c r="I224" s="148"/>
      <c r="J224" s="148"/>
      <c r="K224" s="148"/>
      <c r="L224" s="148"/>
      <c r="M224" s="148"/>
      <c r="N224" s="148"/>
      <c r="O224" s="148"/>
      <c r="P224" s="149"/>
    </row>
    <row r="225" spans="1:16" ht="15" hidden="1" customHeight="1" x14ac:dyDescent="0.25">
      <c r="A225" s="44" t="str">
        <f ca="1">IF(MONTH(C225)=MONTH(D$3),RIGHT('Yearly Info'!A$21,LEN('Yearly Info'!A$21)-4),"")</f>
        <v xml:space="preserve"> MSWIS MRVA 4 CLOSED</v>
      </c>
      <c r="B225" s="145"/>
      <c r="C225" s="42">
        <f t="shared" ca="1" si="9"/>
        <v>46027</v>
      </c>
      <c r="D225" s="114">
        <f ca="1">INDIRECT("'" &amp; UPPER(LEFT(TEXT($D$3,"mmmm"),3)) &amp; "'!I18")</f>
        <v>0</v>
      </c>
      <c r="E225" s="147"/>
      <c r="F225" s="148"/>
      <c r="G225" s="148"/>
      <c r="H225" s="148"/>
      <c r="I225" s="148"/>
      <c r="J225" s="148"/>
      <c r="K225" s="148"/>
      <c r="L225" s="148"/>
      <c r="M225" s="148"/>
      <c r="N225" s="148"/>
      <c r="O225" s="148"/>
      <c r="P225" s="149"/>
    </row>
    <row r="226" spans="1:16" ht="15" hidden="1" customHeight="1" x14ac:dyDescent="0.25">
      <c r="A226" s="44" t="str">
        <f ca="1">IF(MONTH(C226)=MONTH(D$3),RIGHT('Yearly Info'!A$22,LEN('Yearly Info'!A$22)-4),"")</f>
        <v xml:space="preserve"> Tackett</v>
      </c>
      <c r="B226" s="145"/>
      <c r="C226" s="42">
        <f t="shared" ca="1" si="9"/>
        <v>46027</v>
      </c>
      <c r="D226" s="114">
        <f ca="1">INDIRECT("'" &amp; UPPER(LEFT(TEXT($D$3,"mmmm"),3)) &amp; "'!I19")</f>
        <v>0</v>
      </c>
      <c r="E226" s="147"/>
      <c r="F226" s="148"/>
      <c r="G226" s="148"/>
      <c r="H226" s="148"/>
      <c r="I226" s="148"/>
      <c r="J226" s="148"/>
      <c r="K226" s="148"/>
      <c r="L226" s="148"/>
      <c r="M226" s="148"/>
      <c r="N226" s="148"/>
      <c r="O226" s="148"/>
      <c r="P226" s="149"/>
    </row>
    <row r="227" spans="1:16" ht="15" hidden="1" customHeight="1" x14ac:dyDescent="0.25">
      <c r="A227" s="44" t="e">
        <f ca="1">IF(MONTH(C227)=MONTH(D$3),RIGHT('Yearly Info'!A$23,LEN('Yearly Info'!A$23)-4),"")</f>
        <v>#VALUE!</v>
      </c>
      <c r="B227" s="145"/>
      <c r="C227" s="42">
        <f t="shared" ca="1" si="9"/>
        <v>46027</v>
      </c>
      <c r="D227" s="114">
        <f ca="1">INDIRECT("'" &amp; UPPER(LEFT(TEXT($D$3,"mmmm"),3)) &amp; "'!I20")</f>
        <v>0</v>
      </c>
      <c r="E227" s="147"/>
      <c r="F227" s="148"/>
      <c r="G227" s="148"/>
      <c r="H227" s="148"/>
      <c r="I227" s="148"/>
      <c r="J227" s="148"/>
      <c r="K227" s="148"/>
      <c r="L227" s="148"/>
      <c r="M227" s="148"/>
      <c r="N227" s="148"/>
      <c r="O227" s="148"/>
      <c r="P227" s="149"/>
    </row>
    <row r="228" spans="1:16" ht="15" hidden="1" customHeight="1" x14ac:dyDescent="0.25">
      <c r="A228" s="44" t="e">
        <f ca="1">IF(MONTH(C228)=MONTH(D$3),RIGHT('Yearly Info'!A$24,LEN('Yearly Info'!A$24)-4),"")</f>
        <v>#VALUE!</v>
      </c>
      <c r="B228" s="145"/>
      <c r="C228" s="42">
        <f t="shared" ca="1" si="9"/>
        <v>46027</v>
      </c>
      <c r="D228" s="114">
        <f ca="1">INDIRECT("'" &amp; UPPER(LEFT(TEXT($D$3,"mmmm"),3)) &amp; "'!I21")</f>
        <v>0</v>
      </c>
      <c r="E228" s="147"/>
      <c r="F228" s="148"/>
      <c r="G228" s="148"/>
      <c r="H228" s="148"/>
      <c r="I228" s="148"/>
      <c r="J228" s="148"/>
      <c r="K228" s="148"/>
      <c r="L228" s="148"/>
      <c r="M228" s="148"/>
      <c r="N228" s="148"/>
      <c r="O228" s="148"/>
      <c r="P228" s="149"/>
    </row>
    <row r="229" spans="1:16" ht="15" hidden="1" customHeight="1" x14ac:dyDescent="0.25">
      <c r="A229" s="44" t="e">
        <f ca="1">IF(MONTH(C229)=MONTH(D$3),RIGHT('Yearly Info'!A$25,LEN('Yearly Info'!A$25)-4),"")</f>
        <v>#VALUE!</v>
      </c>
      <c r="B229" s="145"/>
      <c r="C229" s="42">
        <f t="shared" ca="1" si="9"/>
        <v>46027</v>
      </c>
      <c r="D229" s="114">
        <f ca="1">INDIRECT("'" &amp; UPPER(LEFT(TEXT($D$3,"mmmm"),3)) &amp; "'!I22")</f>
        <v>0</v>
      </c>
      <c r="E229" s="147"/>
      <c r="F229" s="148"/>
      <c r="G229" s="148"/>
      <c r="H229" s="148"/>
      <c r="I229" s="148"/>
      <c r="J229" s="148"/>
      <c r="K229" s="148"/>
      <c r="L229" s="148"/>
      <c r="M229" s="148"/>
      <c r="N229" s="148"/>
      <c r="O229" s="148"/>
      <c r="P229" s="149"/>
    </row>
    <row r="230" spans="1:16" ht="15" hidden="1" customHeight="1" x14ac:dyDescent="0.25">
      <c r="A230" s="44" t="e">
        <f ca="1">IF(MONTH(C230)=MONTH(D$3),RIGHT('Yearly Info'!A$26,LEN('Yearly Info'!A$26)-4),"")</f>
        <v>#VALUE!</v>
      </c>
      <c r="B230" s="145"/>
      <c r="C230" s="42">
        <f t="shared" ca="1" si="9"/>
        <v>46027</v>
      </c>
      <c r="D230" s="114">
        <f ca="1">INDIRECT("'" &amp; UPPER(LEFT(TEXT($D$3,"mmmm"),3)) &amp; "'!I23")</f>
        <v>0</v>
      </c>
      <c r="E230" s="147"/>
      <c r="F230" s="148"/>
      <c r="G230" s="148"/>
      <c r="H230" s="148"/>
      <c r="I230" s="148"/>
      <c r="J230" s="148"/>
      <c r="K230" s="148"/>
      <c r="L230" s="148"/>
      <c r="M230" s="148"/>
      <c r="N230" s="148"/>
      <c r="O230" s="148"/>
      <c r="P230" s="149"/>
    </row>
    <row r="231" spans="1:16" ht="15" hidden="1" customHeight="1" x14ac:dyDescent="0.25">
      <c r="A231" s="44" t="e">
        <f ca="1">IF(MONTH(C231)=MONTH(D$3),RIGHT('Yearly Info'!A$27,LEN('Yearly Info'!A$27)-4),"")</f>
        <v>#VALUE!</v>
      </c>
      <c r="B231" s="145"/>
      <c r="C231" s="42">
        <f t="shared" ca="1" si="9"/>
        <v>46027</v>
      </c>
      <c r="D231" s="114">
        <f ca="1">INDIRECT("'" &amp; UPPER(LEFT(TEXT($D$3,"mmmm"),3)) &amp; "'!I24")</f>
        <v>0</v>
      </c>
      <c r="E231" s="147"/>
      <c r="F231" s="148"/>
      <c r="G231" s="148"/>
      <c r="H231" s="148"/>
      <c r="I231" s="148"/>
      <c r="J231" s="148"/>
      <c r="K231" s="148"/>
      <c r="L231" s="148"/>
      <c r="M231" s="148"/>
      <c r="N231" s="148"/>
      <c r="O231" s="148"/>
      <c r="P231" s="149"/>
    </row>
    <row r="232" spans="1:16" ht="15" hidden="1" customHeight="1" x14ac:dyDescent="0.25">
      <c r="A232" s="44" t="e">
        <f ca="1">IF(MONTH(C232)=MONTH(D$3),RIGHT('Yearly Info'!A$28,LEN('Yearly Info'!A$28)-4),"")</f>
        <v>#VALUE!</v>
      </c>
      <c r="B232" s="145"/>
      <c r="C232" s="42">
        <f t="shared" ca="1" si="9"/>
        <v>46027</v>
      </c>
      <c r="D232" s="114">
        <f ca="1">INDIRECT("'" &amp; UPPER(LEFT(TEXT($D$3,"mmmm"),3)) &amp; "'!I25")</f>
        <v>0</v>
      </c>
      <c r="E232" s="147"/>
      <c r="F232" s="148"/>
      <c r="G232" s="148"/>
      <c r="H232" s="148"/>
      <c r="I232" s="148"/>
      <c r="J232" s="148"/>
      <c r="K232" s="148"/>
      <c r="L232" s="148"/>
      <c r="M232" s="148"/>
      <c r="N232" s="148"/>
      <c r="O232" s="148"/>
      <c r="P232" s="149"/>
    </row>
    <row r="233" spans="1:16" ht="15" hidden="1" customHeight="1" x14ac:dyDescent="0.25">
      <c r="A233" s="44" t="e">
        <f ca="1">IF(MONTH(C233)=MONTH(D$3),RIGHT('Yearly Info'!A$29,LEN('Yearly Info'!A$29)-4),"")</f>
        <v>#VALUE!</v>
      </c>
      <c r="B233" s="145"/>
      <c r="C233" s="42">
        <f t="shared" ca="1" si="9"/>
        <v>46027</v>
      </c>
      <c r="D233" s="114">
        <f ca="1">INDIRECT("'" &amp; UPPER(LEFT(TEXT($D$3,"mmmm"),3)) &amp; "'!I26")</f>
        <v>0</v>
      </c>
      <c r="E233" s="147"/>
      <c r="F233" s="148"/>
      <c r="G233" s="148"/>
      <c r="H233" s="148"/>
      <c r="I233" s="148"/>
      <c r="J233" s="148"/>
      <c r="K233" s="148"/>
      <c r="L233" s="148"/>
      <c r="M233" s="148"/>
      <c r="N233" s="148"/>
      <c r="O233" s="148"/>
      <c r="P233" s="149"/>
    </row>
    <row r="234" spans="1:16" ht="15" hidden="1" customHeight="1" x14ac:dyDescent="0.25">
      <c r="A234" s="44" t="e">
        <f ca="1">IF(MONTH(C234)=MONTH(D$3),RIGHT('Yearly Info'!A$30,LEN('Yearly Info'!A$30)-4),"")</f>
        <v>#VALUE!</v>
      </c>
      <c r="B234" s="145"/>
      <c r="C234" s="42">
        <f t="shared" ca="1" si="9"/>
        <v>46027</v>
      </c>
      <c r="D234" s="114">
        <f ca="1">INDIRECT("'" &amp; UPPER(LEFT(TEXT($D$3,"mmmm"),3)) &amp; "'!I27")</f>
        <v>0</v>
      </c>
      <c r="E234" s="147"/>
      <c r="F234" s="148"/>
      <c r="G234" s="148"/>
      <c r="H234" s="148"/>
      <c r="I234" s="148"/>
      <c r="J234" s="148"/>
      <c r="K234" s="148"/>
      <c r="L234" s="148"/>
      <c r="M234" s="148"/>
      <c r="N234" s="148"/>
      <c r="O234" s="148"/>
      <c r="P234" s="149"/>
    </row>
    <row r="235" spans="1:16" ht="15" hidden="1" customHeight="1" x14ac:dyDescent="0.25">
      <c r="A235" s="44" t="e">
        <f ca="1">IF(MONTH(C235)=MONTH(D$3),RIGHT('Yearly Info'!A$31,LEN('Yearly Info'!A$31)-4),"")</f>
        <v>#VALUE!</v>
      </c>
      <c r="B235" s="145"/>
      <c r="C235" s="42">
        <f t="shared" ca="1" si="9"/>
        <v>46027</v>
      </c>
      <c r="D235" s="114">
        <f ca="1">INDIRECT("'" &amp; UPPER(LEFT(TEXT($D$3,"mmmm"),3)) &amp; "'!I28")</f>
        <v>0</v>
      </c>
      <c r="E235" s="147"/>
      <c r="F235" s="148"/>
      <c r="G235" s="148"/>
      <c r="H235" s="148"/>
      <c r="I235" s="148"/>
      <c r="J235" s="148"/>
      <c r="K235" s="148"/>
      <c r="L235" s="148"/>
      <c r="M235" s="148"/>
      <c r="N235" s="148"/>
      <c r="O235" s="148"/>
      <c r="P235" s="149"/>
    </row>
    <row r="236" spans="1:16" ht="15" hidden="1" customHeight="1" x14ac:dyDescent="0.25">
      <c r="A236" s="44" t="e">
        <f ca="1">IF(MONTH(C236)=MONTH(D$3),RIGHT('Yearly Info'!A$32,LEN('Yearly Info'!A$32)-4),"")</f>
        <v>#VALUE!</v>
      </c>
      <c r="B236" s="145"/>
      <c r="C236" s="42">
        <f t="shared" ca="1" si="9"/>
        <v>46027</v>
      </c>
      <c r="D236" s="114">
        <f ca="1">INDIRECT("'" &amp; UPPER(LEFT(TEXT($D$3,"mmmm"),3)) &amp; "'!I29")</f>
        <v>0</v>
      </c>
      <c r="E236" s="147"/>
      <c r="F236" s="148"/>
      <c r="G236" s="148"/>
      <c r="H236" s="148"/>
      <c r="I236" s="148"/>
      <c r="J236" s="148"/>
      <c r="K236" s="148"/>
      <c r="L236" s="148"/>
      <c r="M236" s="148"/>
      <c r="N236" s="148"/>
      <c r="O236" s="148"/>
      <c r="P236" s="149"/>
    </row>
    <row r="237" spans="1:16" ht="15" hidden="1" customHeight="1" x14ac:dyDescent="0.25">
      <c r="A237" s="44" t="e">
        <f ca="1">IF(MONTH(C237)=MONTH(D$3),RIGHT('Yearly Info'!A$33,LEN('Yearly Info'!A$33)-4),"")</f>
        <v>#VALUE!</v>
      </c>
      <c r="B237" s="145"/>
      <c r="C237" s="42">
        <f t="shared" ca="1" si="9"/>
        <v>46027</v>
      </c>
      <c r="D237" s="114">
        <f ca="1">INDIRECT("'" &amp; UPPER(LEFT(TEXT($D$3,"mmmm"),3)) &amp; "'!I30")</f>
        <v>0</v>
      </c>
      <c r="E237" s="147"/>
      <c r="F237" s="148"/>
      <c r="G237" s="148"/>
      <c r="H237" s="148"/>
      <c r="I237" s="148"/>
      <c r="J237" s="148"/>
      <c r="K237" s="148"/>
      <c r="L237" s="148"/>
      <c r="M237" s="148"/>
      <c r="N237" s="148"/>
      <c r="O237" s="148"/>
      <c r="P237" s="149"/>
    </row>
    <row r="238" spans="1:16" ht="15" hidden="1" customHeight="1" x14ac:dyDescent="0.25">
      <c r="A238" s="44" t="e">
        <f ca="1">IF(MONTH(C238)=MONTH(D$3),RIGHT('Yearly Info'!A$34,LEN('Yearly Info'!A$34)-4),"")</f>
        <v>#VALUE!</v>
      </c>
      <c r="B238" s="145"/>
      <c r="C238" s="42">
        <f t="shared" ca="1" si="9"/>
        <v>46027</v>
      </c>
      <c r="D238" s="114">
        <f ca="1">INDIRECT("'" &amp; UPPER(LEFT(TEXT($D$3,"mmmm"),3)) &amp; "'!I31")</f>
        <v>0</v>
      </c>
      <c r="E238" s="147"/>
      <c r="F238" s="148"/>
      <c r="G238" s="148"/>
      <c r="H238" s="148"/>
      <c r="I238" s="148"/>
      <c r="J238" s="148"/>
      <c r="K238" s="148"/>
      <c r="L238" s="148"/>
      <c r="M238" s="148"/>
      <c r="N238" s="148"/>
      <c r="O238" s="148"/>
      <c r="P238" s="149"/>
    </row>
    <row r="239" spans="1:16" ht="15" hidden="1" customHeight="1" x14ac:dyDescent="0.25">
      <c r="A239" s="44" t="e">
        <f ca="1">IF(MONTH(C239)=MONTH(D$3),RIGHT('Yearly Info'!A$35,LEN('Yearly Info'!A$35)-4),"")</f>
        <v>#VALUE!</v>
      </c>
      <c r="B239" s="145"/>
      <c r="C239" s="42">
        <f t="shared" ca="1" si="9"/>
        <v>46027</v>
      </c>
      <c r="D239" s="114">
        <f ca="1">INDIRECT("'" &amp; UPPER(LEFT(TEXT($D$3,"mmmm"),3)) &amp; "'!I32")</f>
        <v>0</v>
      </c>
      <c r="E239" s="147"/>
      <c r="F239" s="148"/>
      <c r="G239" s="148"/>
      <c r="H239" s="148"/>
      <c r="I239" s="148"/>
      <c r="J239" s="148"/>
      <c r="K239" s="148"/>
      <c r="L239" s="148"/>
      <c r="M239" s="148"/>
      <c r="N239" s="148"/>
      <c r="O239" s="148"/>
      <c r="P239" s="149"/>
    </row>
    <row r="240" spans="1:16" ht="15" hidden="1" customHeight="1" x14ac:dyDescent="0.25">
      <c r="A240" s="44" t="e">
        <f ca="1">IF(MONTH(C240)=MONTH(D$3),RIGHT('Yearly Info'!A$36,LEN('Yearly Info'!A$36)-4),"")</f>
        <v>#VALUE!</v>
      </c>
      <c r="B240" s="145"/>
      <c r="C240" s="42">
        <f t="shared" ca="1" si="9"/>
        <v>46027</v>
      </c>
      <c r="D240" s="114">
        <f ca="1">INDIRECT("'" &amp; UPPER(LEFT(TEXT($D$3,"mmmm"),3)) &amp; "'!I33")</f>
        <v>0</v>
      </c>
      <c r="E240" s="147"/>
      <c r="F240" s="148"/>
      <c r="G240" s="148"/>
      <c r="H240" s="148"/>
      <c r="I240" s="148"/>
      <c r="J240" s="148"/>
      <c r="K240" s="148"/>
      <c r="L240" s="148"/>
      <c r="M240" s="148"/>
      <c r="N240" s="148"/>
      <c r="O240" s="148"/>
      <c r="P240" s="149"/>
    </row>
    <row r="241" spans="1:16" ht="15" hidden="1" customHeight="1" x14ac:dyDescent="0.25">
      <c r="A241" s="44" t="e">
        <f ca="1">IF(MONTH(C241)=MONTH(D$3),RIGHT('Yearly Info'!A$37,LEN('Yearly Info'!A$37)-4),"")</f>
        <v>#VALUE!</v>
      </c>
      <c r="B241" s="145"/>
      <c r="C241" s="42">
        <f t="shared" ca="1" si="9"/>
        <v>46027</v>
      </c>
      <c r="D241" s="114">
        <f ca="1">INDIRECT("'" &amp; UPPER(LEFT(TEXT($D$3,"mmmm"),3)) &amp; "'!I34")</f>
        <v>0</v>
      </c>
      <c r="E241" s="147"/>
      <c r="F241" s="148"/>
      <c r="G241" s="148"/>
      <c r="H241" s="148"/>
      <c r="I241" s="148"/>
      <c r="J241" s="148"/>
      <c r="K241" s="148"/>
      <c r="L241" s="148"/>
      <c r="M241" s="148"/>
      <c r="N241" s="148"/>
      <c r="O241" s="148"/>
      <c r="P241" s="149"/>
    </row>
    <row r="242" spans="1:16" ht="15" hidden="1" customHeight="1" x14ac:dyDescent="0.25">
      <c r="A242" s="44" t="e">
        <f ca="1">IF(MONTH(C242)=MONTH(D$3),RIGHT('Yearly Info'!A$38,LEN('Yearly Info'!A$38)-4),"")</f>
        <v>#VALUE!</v>
      </c>
      <c r="B242" s="145"/>
      <c r="C242" s="42">
        <f ca="1">C233</f>
        <v>46027</v>
      </c>
      <c r="D242" s="114">
        <f ca="1">INDIRECT("'" &amp; UPPER(LEFT(TEXT($D$3,"mmmm"),3)) &amp; "'!I35")</f>
        <v>0</v>
      </c>
      <c r="E242" s="147"/>
      <c r="F242" s="148"/>
      <c r="G242" s="148"/>
      <c r="H242" s="148"/>
      <c r="I242" s="148"/>
      <c r="J242" s="148"/>
      <c r="K242" s="148"/>
      <c r="L242" s="148"/>
      <c r="M242" s="148"/>
      <c r="N242" s="148"/>
      <c r="O242" s="148"/>
      <c r="P242" s="149"/>
    </row>
    <row r="243" spans="1:16" ht="15" hidden="1" customHeight="1" x14ac:dyDescent="0.25">
      <c r="A243" s="44" t="e">
        <f ca="1">IF(MONTH(C243)=MONTH(D$3),RIGHT('Yearly Info'!A$39,LEN('Yearly Info'!A$39)-4),"")</f>
        <v>#VALUE!</v>
      </c>
      <c r="B243" s="145"/>
      <c r="C243" s="42">
        <f t="shared" ca="1" si="9"/>
        <v>46027</v>
      </c>
      <c r="D243" s="114">
        <f ca="1">INDIRECT("'" &amp; UPPER(LEFT(TEXT($D$3,"mmmm"),3)) &amp; "'!I36")</f>
        <v>0</v>
      </c>
      <c r="E243" s="147"/>
      <c r="F243" s="148"/>
      <c r="G243" s="148"/>
      <c r="H243" s="148"/>
      <c r="I243" s="148"/>
      <c r="J243" s="148"/>
      <c r="K243" s="148"/>
      <c r="L243" s="148"/>
      <c r="M243" s="148"/>
      <c r="N243" s="148"/>
      <c r="O243" s="148"/>
      <c r="P243" s="149"/>
    </row>
    <row r="244" spans="1:16" ht="15" hidden="1" customHeight="1" thickBot="1" x14ac:dyDescent="0.3">
      <c r="A244" s="45" t="e">
        <f ca="1">IF(MONTH(C244)=MONTH(D$3),RIGHT('Yearly Info'!A$40,LEN('Yearly Info'!A$40)-4),"")</f>
        <v>#VALUE!</v>
      </c>
      <c r="B244" s="145"/>
      <c r="C244" s="42">
        <f t="shared" ca="1" si="9"/>
        <v>46027</v>
      </c>
      <c r="D244" s="114">
        <f ca="1">INDIRECT("'" &amp; UPPER(LEFT(TEXT($D$3,"mmmm"),3)) &amp; "'!I37")</f>
        <v>0</v>
      </c>
      <c r="E244" s="147"/>
      <c r="F244" s="148"/>
      <c r="G244" s="148"/>
      <c r="H244" s="148"/>
      <c r="I244" s="148"/>
      <c r="J244" s="148"/>
      <c r="K244" s="148"/>
      <c r="L244" s="148"/>
      <c r="M244" s="148"/>
      <c r="N244" s="148"/>
      <c r="O244" s="148"/>
      <c r="P244" s="149"/>
    </row>
    <row r="245" spans="1:16" ht="15" hidden="1" customHeight="1" thickBot="1" x14ac:dyDescent="0.3">
      <c r="A245" s="45" t="str">
        <f ca="1">IF(MONTH(C245)=MONTH(D$3),RIGHT('Yearly Info'!A$41,LEN('Yearly Info'!A$41)-4),"")</f>
        <v xml:space="preserve"> </v>
      </c>
      <c r="B245" s="145"/>
      <c r="C245" s="42">
        <f t="shared" ca="1" si="9"/>
        <v>46027</v>
      </c>
      <c r="D245" s="114">
        <f ca="1">INDIRECT("'" &amp; UPPER(LEFT(TEXT($D$3,"mmmm"),3)) &amp; "'!I38")</f>
        <v>0</v>
      </c>
      <c r="E245" s="147"/>
      <c r="F245" s="148"/>
      <c r="G245" s="148"/>
      <c r="H245" s="148"/>
      <c r="I245" s="148"/>
      <c r="J245" s="148"/>
      <c r="K245" s="148"/>
      <c r="L245" s="148"/>
      <c r="M245" s="148"/>
      <c r="N245" s="148"/>
      <c r="O245" s="148"/>
      <c r="P245" s="149"/>
    </row>
    <row r="246" spans="1:16" ht="15" hidden="1" customHeight="1" thickBot="1" x14ac:dyDescent="0.3">
      <c r="A246" s="45" t="str">
        <f ca="1">IF(MONTH(C246)=MONTH(D$3),RIGHT('Yearly Info'!A$42,LEN('Yearly Info'!A$42)-4),"")</f>
        <v xml:space="preserve"> </v>
      </c>
      <c r="B246" s="145"/>
      <c r="C246" s="42">
        <f t="shared" ca="1" si="9"/>
        <v>46027</v>
      </c>
      <c r="D246" s="114">
        <f ca="1">INDIRECT("'" &amp; UPPER(LEFT(TEXT($D$3,"mmmm"),3)) &amp; "'!I39")</f>
        <v>0</v>
      </c>
      <c r="E246" s="147"/>
      <c r="F246" s="148"/>
      <c r="G246" s="148"/>
      <c r="H246" s="148"/>
      <c r="I246" s="148"/>
      <c r="J246" s="148"/>
      <c r="K246" s="148"/>
      <c r="L246" s="148"/>
      <c r="M246" s="148"/>
      <c r="N246" s="148"/>
      <c r="O246" s="148"/>
      <c r="P246" s="149"/>
    </row>
    <row r="247" spans="1:16" ht="15" hidden="1" customHeight="1" thickBot="1" x14ac:dyDescent="0.3">
      <c r="A247" s="45" t="str">
        <f ca="1">IF(MONTH(C247)=MONTH(D$3),RIGHT('Yearly Info'!A$43,LEN('Yearly Info'!A$43)-4),"")</f>
        <v xml:space="preserve"> </v>
      </c>
      <c r="B247" s="146"/>
      <c r="C247" s="95">
        <f t="shared" ca="1" si="9"/>
        <v>46027</v>
      </c>
      <c r="D247" s="115">
        <f ca="1">INDIRECT("'" &amp; UPPER(LEFT(TEXT($D$3,"mmmm"),3)) &amp; "'!I40")</f>
        <v>0</v>
      </c>
      <c r="E247" s="150"/>
      <c r="F247" s="151"/>
      <c r="G247" s="151"/>
      <c r="H247" s="151"/>
      <c r="I247" s="151"/>
      <c r="J247" s="151"/>
      <c r="K247" s="151"/>
      <c r="L247" s="151"/>
      <c r="M247" s="151"/>
      <c r="N247" s="151"/>
      <c r="O247" s="151"/>
      <c r="P247" s="152"/>
    </row>
    <row r="248" spans="1:16" ht="15" hidden="1" customHeight="1" x14ac:dyDescent="0.25">
      <c r="A248" s="44" t="str">
        <f ca="1">IF(MONTH(C248)=MONTH(D$3),RIGHT('Yearly Info'!A$14,LEN('Yearly Info'!A$14)-4),"")</f>
        <v xml:space="preserve"> RICS Support for MDEQ</v>
      </c>
      <c r="B248" s="159" t="str">
        <f ca="1">TEXT(C248,"dddd")</f>
        <v>Tuesday</v>
      </c>
      <c r="C248" s="96">
        <f ca="1">C218+1</f>
        <v>46028</v>
      </c>
      <c r="D248" s="54">
        <f ca="1">INDIRECT("'" &amp; UPPER(LEFT(TEXT($D$3,"mmmm"),3)) &amp; "'!J11")</f>
        <v>0</v>
      </c>
      <c r="E248" s="147"/>
      <c r="F248" s="148"/>
      <c r="G248" s="148"/>
      <c r="H248" s="148"/>
      <c r="I248" s="148"/>
      <c r="J248" s="148"/>
      <c r="K248" s="148"/>
      <c r="L248" s="148"/>
      <c r="M248" s="148"/>
      <c r="N248" s="148"/>
      <c r="O248" s="148"/>
      <c r="P248" s="149"/>
    </row>
    <row r="249" spans="1:16" ht="15" hidden="1" customHeight="1" x14ac:dyDescent="0.25">
      <c r="A249" s="44" t="str">
        <f ca="1">IF(MONTH(C249)=MONTH(D$3),RIGHT('Yearly Info'!A$15,LEN('Yearly Info'!A$15)-4),"")</f>
        <v xml:space="preserve"> MDEQ</v>
      </c>
      <c r="B249" s="145"/>
      <c r="C249" s="42">
        <f ca="1">C248</f>
        <v>46028</v>
      </c>
      <c r="D249" s="54">
        <f ca="1">INDIRECT("'" &amp; UPPER(LEFT(TEXT($D$3,"mmmm"),3)) &amp; "'!J12")</f>
        <v>0</v>
      </c>
      <c r="E249" s="153"/>
      <c r="F249" s="154"/>
      <c r="G249" s="154"/>
      <c r="H249" s="154"/>
      <c r="I249" s="154"/>
      <c r="J249" s="154"/>
      <c r="K249" s="154"/>
      <c r="L249" s="154"/>
      <c r="M249" s="154"/>
      <c r="N249" s="154"/>
      <c r="O249" s="154"/>
      <c r="P249" s="155"/>
    </row>
    <row r="250" spans="1:16" ht="15" hidden="1" customHeight="1" x14ac:dyDescent="0.25">
      <c r="A250" s="44" t="str">
        <f ca="1">IF(MONTH(C250)=MONTH(D$3),RIGHT('Yearly Info'!A$16,LEN('Yearly Info'!A$16)-4),"")</f>
        <v xml:space="preserve"> RICS Idea Portal</v>
      </c>
      <c r="B250" s="145"/>
      <c r="C250" s="42">
        <f t="shared" ref="C250:C277" ca="1" si="10">C249</f>
        <v>46028</v>
      </c>
      <c r="D250" s="54">
        <f ca="1">INDIRECT("'" &amp; UPPER(LEFT(TEXT($D$3,"mmmm"),3)) &amp; "'!J13")</f>
        <v>0</v>
      </c>
      <c r="E250" s="147"/>
      <c r="F250" s="148"/>
      <c r="G250" s="148"/>
      <c r="H250" s="148"/>
      <c r="I250" s="148"/>
      <c r="J250" s="148"/>
      <c r="K250" s="148"/>
      <c r="L250" s="148"/>
      <c r="M250" s="148"/>
      <c r="N250" s="148"/>
      <c r="O250" s="148"/>
      <c r="P250" s="149"/>
    </row>
    <row r="251" spans="1:16" ht="15" customHeight="1" x14ac:dyDescent="0.25">
      <c r="A251" s="44" t="str">
        <f ca="1">IF(MONTH(C251)=MONTH(D$3),RIGHT('Yearly Info'!A$17,LEN('Yearly Info'!A$17)-4),"")</f>
        <v xml:space="preserve"> MSWIS</v>
      </c>
      <c r="B251" s="145"/>
      <c r="C251" s="42">
        <f t="shared" ca="1" si="10"/>
        <v>46028</v>
      </c>
      <c r="D251" s="54">
        <f ca="1">INDIRECT("'" &amp; UPPER(LEFT(TEXT($D$3,"mmmm"),3)) &amp; "'!J14")</f>
        <v>6</v>
      </c>
      <c r="E251" s="147" t="s">
        <v>22</v>
      </c>
      <c r="F251" s="148"/>
      <c r="G251" s="148"/>
      <c r="H251" s="148"/>
      <c r="I251" s="148"/>
      <c r="J251" s="148"/>
      <c r="K251" s="148"/>
      <c r="L251" s="148"/>
      <c r="M251" s="148"/>
      <c r="N251" s="148"/>
      <c r="O251" s="148"/>
      <c r="P251" s="149"/>
    </row>
    <row r="252" spans="1:16" ht="15" hidden="1" customHeight="1" x14ac:dyDescent="0.25">
      <c r="A252" s="44" t="str">
        <f ca="1">IF(MONTH(C252)=MONTH(D$3),RIGHT('Yearly Info'!A$18,LEN('Yearly Info'!A$18)-4),"")</f>
        <v xml:space="preserve"> GeoSpatial</v>
      </c>
      <c r="B252" s="145"/>
      <c r="C252" s="42">
        <f t="shared" ca="1" si="10"/>
        <v>46028</v>
      </c>
      <c r="D252" s="54">
        <f ca="1">INDIRECT("'" &amp; UPPER(LEFT(TEXT($D$3,"mmmm"),3)) &amp; "'!J15")</f>
        <v>0</v>
      </c>
      <c r="E252" s="147"/>
      <c r="F252" s="148"/>
      <c r="G252" s="148"/>
      <c r="H252" s="148"/>
      <c r="I252" s="148"/>
      <c r="J252" s="148"/>
      <c r="K252" s="148"/>
      <c r="L252" s="148"/>
      <c r="M252" s="148"/>
      <c r="N252" s="148"/>
      <c r="O252" s="148"/>
      <c r="P252" s="149"/>
    </row>
    <row r="253" spans="1:16" ht="15" hidden="1" customHeight="1" thickBot="1" x14ac:dyDescent="0.3">
      <c r="A253" s="44" t="str">
        <f ca="1">IF(MONTH(C253)=MONTH(D$3),RIGHT('Yearly Info'!A$19,LEN('Yearly Info'!A$19)-4),"")</f>
        <v xml:space="preserve"> RICS Dashboard</v>
      </c>
      <c r="B253" s="145"/>
      <c r="C253" s="42">
        <f t="shared" ca="1" si="10"/>
        <v>46028</v>
      </c>
      <c r="D253" s="54">
        <f ca="1">INDIRECT("'" &amp; UPPER(LEFT(TEXT($D$3,"mmmm"),3)) &amp; "'!J16")</f>
        <v>0</v>
      </c>
      <c r="E253" s="153"/>
      <c r="F253" s="154"/>
      <c r="G253" s="154"/>
      <c r="H253" s="154"/>
      <c r="I253" s="154"/>
      <c r="J253" s="154"/>
      <c r="K253" s="154"/>
      <c r="L253" s="154"/>
      <c r="M253" s="154"/>
      <c r="N253" s="154"/>
      <c r="O253" s="154"/>
      <c r="P253" s="155"/>
    </row>
    <row r="254" spans="1:16" ht="15" hidden="1" customHeight="1" x14ac:dyDescent="0.25">
      <c r="A254" s="44" t="str">
        <f ca="1">IF(MONTH(C254)=MONTH(D$3),RIGHT('Yearly Info'!A$20,LEN('Yearly Info'!A$20)-4),"")</f>
        <v xml:space="preserve"> MDWFP NRIS</v>
      </c>
      <c r="B254" s="145"/>
      <c r="C254" s="42">
        <f t="shared" ca="1" si="10"/>
        <v>46028</v>
      </c>
      <c r="D254" s="54">
        <f ca="1">INDIRECT("'" &amp; UPPER(LEFT(TEXT($D$3,"mmmm"),3)) &amp; "'!J17")</f>
        <v>2</v>
      </c>
      <c r="E254" s="153" t="s">
        <v>21</v>
      </c>
      <c r="F254" s="154"/>
      <c r="G254" s="154"/>
      <c r="H254" s="154"/>
      <c r="I254" s="154"/>
      <c r="J254" s="154"/>
      <c r="K254" s="154"/>
      <c r="L254" s="154"/>
      <c r="M254" s="154"/>
      <c r="N254" s="154"/>
      <c r="O254" s="154"/>
      <c r="P254" s="155"/>
    </row>
    <row r="255" spans="1:16" ht="15" hidden="1" customHeight="1" x14ac:dyDescent="0.25">
      <c r="A255" s="44" t="str">
        <f ca="1">IF(MONTH(C255)=MONTH(D$3),RIGHT('Yearly Info'!A$21,LEN('Yearly Info'!A$21)-4),"")</f>
        <v xml:space="preserve"> MSWIS MRVA 4 CLOSED</v>
      </c>
      <c r="B255" s="145"/>
      <c r="C255" s="42">
        <f t="shared" ca="1" si="10"/>
        <v>46028</v>
      </c>
      <c r="D255" s="54">
        <f ca="1">INDIRECT("'" &amp; UPPER(LEFT(TEXT($D$3,"mmmm"),3)) &amp; "'!J18")</f>
        <v>2</v>
      </c>
      <c r="E255" s="147" t="s">
        <v>23</v>
      </c>
      <c r="F255" s="148"/>
      <c r="G255" s="148"/>
      <c r="H255" s="148"/>
      <c r="I255" s="148"/>
      <c r="J255" s="148"/>
      <c r="K255" s="148"/>
      <c r="L255" s="148"/>
      <c r="M255" s="148"/>
      <c r="N255" s="148"/>
      <c r="O255" s="148"/>
      <c r="P255" s="149"/>
    </row>
    <row r="256" spans="1:16" ht="15" hidden="1" customHeight="1" x14ac:dyDescent="0.25">
      <c r="A256" s="44" t="str">
        <f ca="1">IF(MONTH(C256)=MONTH(D$3),RIGHT('Yearly Info'!A$22,LEN('Yearly Info'!A$22)-4),"")</f>
        <v xml:space="preserve"> Tackett</v>
      </c>
      <c r="B256" s="145"/>
      <c r="C256" s="42">
        <f t="shared" ca="1" si="10"/>
        <v>46028</v>
      </c>
      <c r="D256" s="54">
        <f ca="1">INDIRECT("'" &amp; UPPER(LEFT(TEXT($D$3,"mmmm"),3)) &amp; "'!J19")</f>
        <v>0</v>
      </c>
      <c r="E256" s="147"/>
      <c r="F256" s="148"/>
      <c r="G256" s="148"/>
      <c r="H256" s="148"/>
      <c r="I256" s="148"/>
      <c r="J256" s="148"/>
      <c r="K256" s="148"/>
      <c r="L256" s="148"/>
      <c r="M256" s="148"/>
      <c r="N256" s="148"/>
      <c r="O256" s="148"/>
      <c r="P256" s="149"/>
    </row>
    <row r="257" spans="1:16" ht="15" hidden="1" customHeight="1" x14ac:dyDescent="0.25">
      <c r="A257" s="44" t="e">
        <f ca="1">IF(MONTH(C257)=MONTH(D$3),RIGHT('Yearly Info'!A$23,LEN('Yearly Info'!A$23)-4),"")</f>
        <v>#VALUE!</v>
      </c>
      <c r="B257" s="145"/>
      <c r="C257" s="42">
        <f t="shared" ca="1" si="10"/>
        <v>46028</v>
      </c>
      <c r="D257" s="54">
        <f ca="1">INDIRECT("'" &amp; UPPER(LEFT(TEXT($D$3,"mmmm"),3)) &amp; "'!J20")</f>
        <v>0</v>
      </c>
      <c r="E257" s="147"/>
      <c r="F257" s="148"/>
      <c r="G257" s="148"/>
      <c r="H257" s="148"/>
      <c r="I257" s="148"/>
      <c r="J257" s="148"/>
      <c r="K257" s="148"/>
      <c r="L257" s="148"/>
      <c r="M257" s="148"/>
      <c r="N257" s="148"/>
      <c r="O257" s="148"/>
      <c r="P257" s="149"/>
    </row>
    <row r="258" spans="1:16" ht="15" hidden="1" customHeight="1" x14ac:dyDescent="0.25">
      <c r="A258" s="44" t="e">
        <f ca="1">IF(MONTH(C258)=MONTH(D$3),RIGHT('Yearly Info'!A$24,LEN('Yearly Info'!A$24)-4),"")</f>
        <v>#VALUE!</v>
      </c>
      <c r="B258" s="145"/>
      <c r="C258" s="42">
        <f t="shared" ca="1" si="10"/>
        <v>46028</v>
      </c>
      <c r="D258" s="54">
        <f ca="1">INDIRECT("'" &amp; UPPER(LEFT(TEXT($D$3,"mmmm"),3)) &amp; "'!J21")</f>
        <v>0</v>
      </c>
      <c r="E258" s="147"/>
      <c r="F258" s="148"/>
      <c r="G258" s="148"/>
      <c r="H258" s="148"/>
      <c r="I258" s="148"/>
      <c r="J258" s="148"/>
      <c r="K258" s="148"/>
      <c r="L258" s="148"/>
      <c r="M258" s="148"/>
      <c r="N258" s="148"/>
      <c r="O258" s="148"/>
      <c r="P258" s="149"/>
    </row>
    <row r="259" spans="1:16" ht="15" hidden="1" customHeight="1" x14ac:dyDescent="0.25">
      <c r="A259" s="44" t="e">
        <f ca="1">IF(MONTH(C259)=MONTH(D$3),RIGHT('Yearly Info'!A$25,LEN('Yearly Info'!A$25)-4),"")</f>
        <v>#VALUE!</v>
      </c>
      <c r="B259" s="145"/>
      <c r="C259" s="42">
        <f t="shared" ca="1" si="10"/>
        <v>46028</v>
      </c>
      <c r="D259" s="54">
        <f ca="1">INDIRECT("'" &amp; UPPER(LEFT(TEXT($D$3,"mmmm"),3)) &amp; "'!J22")</f>
        <v>0</v>
      </c>
      <c r="E259" s="147"/>
      <c r="F259" s="148"/>
      <c r="G259" s="148"/>
      <c r="H259" s="148"/>
      <c r="I259" s="148"/>
      <c r="J259" s="148"/>
      <c r="K259" s="148"/>
      <c r="L259" s="148"/>
      <c r="M259" s="148"/>
      <c r="N259" s="148"/>
      <c r="O259" s="148"/>
      <c r="P259" s="149"/>
    </row>
    <row r="260" spans="1:16" ht="15" hidden="1" customHeight="1" x14ac:dyDescent="0.25">
      <c r="A260" s="44" t="e">
        <f ca="1">IF(MONTH(C260)=MONTH(D$3),RIGHT('Yearly Info'!A$26,LEN('Yearly Info'!A$26)-4),"")</f>
        <v>#VALUE!</v>
      </c>
      <c r="B260" s="145"/>
      <c r="C260" s="42">
        <f t="shared" ca="1" si="10"/>
        <v>46028</v>
      </c>
      <c r="D260" s="54">
        <f ca="1">INDIRECT("'" &amp; UPPER(LEFT(TEXT($D$3,"mmmm"),3)) &amp; "'!J23")</f>
        <v>0</v>
      </c>
      <c r="E260" s="147"/>
      <c r="F260" s="148"/>
      <c r="G260" s="148"/>
      <c r="H260" s="148"/>
      <c r="I260" s="148"/>
      <c r="J260" s="148"/>
      <c r="K260" s="148"/>
      <c r="L260" s="148"/>
      <c r="M260" s="148"/>
      <c r="N260" s="148"/>
      <c r="O260" s="148"/>
      <c r="P260" s="149"/>
    </row>
    <row r="261" spans="1:16" ht="15" hidden="1" customHeight="1" x14ac:dyDescent="0.25">
      <c r="A261" s="44" t="e">
        <f ca="1">IF(MONTH(C261)=MONTH(D$3),RIGHT('Yearly Info'!A$27,LEN('Yearly Info'!A$27)-4),"")</f>
        <v>#VALUE!</v>
      </c>
      <c r="B261" s="145"/>
      <c r="C261" s="42">
        <f t="shared" ca="1" si="10"/>
        <v>46028</v>
      </c>
      <c r="D261" s="54">
        <f ca="1">INDIRECT("'" &amp; UPPER(LEFT(TEXT($D$3,"mmmm"),3)) &amp; "'!J24")</f>
        <v>0</v>
      </c>
      <c r="E261" s="147"/>
      <c r="F261" s="148"/>
      <c r="G261" s="148"/>
      <c r="H261" s="148"/>
      <c r="I261" s="148"/>
      <c r="J261" s="148"/>
      <c r="K261" s="148"/>
      <c r="L261" s="148"/>
      <c r="M261" s="148"/>
      <c r="N261" s="148"/>
      <c r="O261" s="148"/>
      <c r="P261" s="149"/>
    </row>
    <row r="262" spans="1:16" ht="15" hidden="1" customHeight="1" x14ac:dyDescent="0.25">
      <c r="A262" s="44" t="e">
        <f ca="1">IF(MONTH(C262)=MONTH(D$3),RIGHT('Yearly Info'!A$28,LEN('Yearly Info'!A$28)-4),"")</f>
        <v>#VALUE!</v>
      </c>
      <c r="B262" s="145"/>
      <c r="C262" s="42">
        <f t="shared" ca="1" si="10"/>
        <v>46028</v>
      </c>
      <c r="D262" s="54">
        <f ca="1">INDIRECT("'" &amp; UPPER(LEFT(TEXT($D$3,"mmmm"),3)) &amp; "'!J25")</f>
        <v>0</v>
      </c>
      <c r="E262" s="147"/>
      <c r="F262" s="148"/>
      <c r="G262" s="148"/>
      <c r="H262" s="148"/>
      <c r="I262" s="148"/>
      <c r="J262" s="148"/>
      <c r="K262" s="148"/>
      <c r="L262" s="148"/>
      <c r="M262" s="148"/>
      <c r="N262" s="148"/>
      <c r="O262" s="148"/>
      <c r="P262" s="149"/>
    </row>
    <row r="263" spans="1:16" ht="15" hidden="1" customHeight="1" x14ac:dyDescent="0.25">
      <c r="A263" s="44" t="e">
        <f ca="1">IF(MONTH(C263)=MONTH(D$3),RIGHT('Yearly Info'!A$29,LEN('Yearly Info'!A$29)-4),"")</f>
        <v>#VALUE!</v>
      </c>
      <c r="B263" s="145"/>
      <c r="C263" s="42">
        <f t="shared" ca="1" si="10"/>
        <v>46028</v>
      </c>
      <c r="D263" s="54">
        <f ca="1">INDIRECT("'" &amp; UPPER(LEFT(TEXT($D$3,"mmmm"),3)) &amp; "'!J26")</f>
        <v>0</v>
      </c>
      <c r="E263" s="147"/>
      <c r="F263" s="148"/>
      <c r="G263" s="148"/>
      <c r="H263" s="148"/>
      <c r="I263" s="148"/>
      <c r="J263" s="148"/>
      <c r="K263" s="148"/>
      <c r="L263" s="148"/>
      <c r="M263" s="148"/>
      <c r="N263" s="148"/>
      <c r="O263" s="148"/>
      <c r="P263" s="149"/>
    </row>
    <row r="264" spans="1:16" ht="15" hidden="1" customHeight="1" x14ac:dyDescent="0.25">
      <c r="A264" s="44" t="e">
        <f ca="1">IF(MONTH(C264)=MONTH(D$3),RIGHT('Yearly Info'!A$30,LEN('Yearly Info'!A$30)-4),"")</f>
        <v>#VALUE!</v>
      </c>
      <c r="B264" s="145"/>
      <c r="C264" s="42">
        <f t="shared" ca="1" si="10"/>
        <v>46028</v>
      </c>
      <c r="D264" s="54">
        <f ca="1">INDIRECT("'" &amp; UPPER(LEFT(TEXT($D$3,"mmmm"),3)) &amp; "'!J27")</f>
        <v>0</v>
      </c>
      <c r="E264" s="147"/>
      <c r="F264" s="148"/>
      <c r="G264" s="148"/>
      <c r="H264" s="148"/>
      <c r="I264" s="148"/>
      <c r="J264" s="148"/>
      <c r="K264" s="148"/>
      <c r="L264" s="148"/>
      <c r="M264" s="148"/>
      <c r="N264" s="148"/>
      <c r="O264" s="148"/>
      <c r="P264" s="149"/>
    </row>
    <row r="265" spans="1:16" ht="15" hidden="1" customHeight="1" x14ac:dyDescent="0.25">
      <c r="A265" s="44" t="e">
        <f ca="1">IF(MONTH(C265)=MONTH(D$3),RIGHT('Yearly Info'!A$31,LEN('Yearly Info'!A$31)-4),"")</f>
        <v>#VALUE!</v>
      </c>
      <c r="B265" s="145"/>
      <c r="C265" s="42">
        <f t="shared" ca="1" si="10"/>
        <v>46028</v>
      </c>
      <c r="D265" s="54">
        <f ca="1">INDIRECT("'" &amp; UPPER(LEFT(TEXT($D$3,"mmmm"),3)) &amp; "'!J28")</f>
        <v>0</v>
      </c>
      <c r="E265" s="147"/>
      <c r="F265" s="148"/>
      <c r="G265" s="148"/>
      <c r="H265" s="148"/>
      <c r="I265" s="148"/>
      <c r="J265" s="148"/>
      <c r="K265" s="148"/>
      <c r="L265" s="148"/>
      <c r="M265" s="148"/>
      <c r="N265" s="148"/>
      <c r="O265" s="148"/>
      <c r="P265" s="149"/>
    </row>
    <row r="266" spans="1:16" ht="15" hidden="1" customHeight="1" x14ac:dyDescent="0.25">
      <c r="A266" s="44" t="e">
        <f ca="1">IF(MONTH(C266)=MONTH(D$3),RIGHT('Yearly Info'!A$32,LEN('Yearly Info'!A$32)-4),"")</f>
        <v>#VALUE!</v>
      </c>
      <c r="B266" s="145"/>
      <c r="C266" s="42">
        <f t="shared" ca="1" si="10"/>
        <v>46028</v>
      </c>
      <c r="D266" s="54">
        <f ca="1">INDIRECT("'" &amp; UPPER(LEFT(TEXT($D$3,"mmmm"),3)) &amp; "'!J29")</f>
        <v>0</v>
      </c>
      <c r="E266" s="147"/>
      <c r="F266" s="148"/>
      <c r="G266" s="148"/>
      <c r="H266" s="148"/>
      <c r="I266" s="148"/>
      <c r="J266" s="148"/>
      <c r="K266" s="148"/>
      <c r="L266" s="148"/>
      <c r="M266" s="148"/>
      <c r="N266" s="148"/>
      <c r="O266" s="148"/>
      <c r="P266" s="149"/>
    </row>
    <row r="267" spans="1:16" ht="15" hidden="1" customHeight="1" x14ac:dyDescent="0.25">
      <c r="A267" s="44" t="e">
        <f ca="1">IF(MONTH(C267)=MONTH(D$3),RIGHT('Yearly Info'!A$33,LEN('Yearly Info'!A$33)-4),"")</f>
        <v>#VALUE!</v>
      </c>
      <c r="B267" s="145"/>
      <c r="C267" s="42">
        <f t="shared" ca="1" si="10"/>
        <v>46028</v>
      </c>
      <c r="D267" s="54">
        <f ca="1">INDIRECT("'" &amp; UPPER(LEFT(TEXT($D$3,"mmmm"),3)) &amp; "'!J30")</f>
        <v>0</v>
      </c>
      <c r="E267" s="147"/>
      <c r="F267" s="148"/>
      <c r="G267" s="148"/>
      <c r="H267" s="148"/>
      <c r="I267" s="148"/>
      <c r="J267" s="148"/>
      <c r="K267" s="148"/>
      <c r="L267" s="148"/>
      <c r="M267" s="148"/>
      <c r="N267" s="148"/>
      <c r="O267" s="148"/>
      <c r="P267" s="149"/>
    </row>
    <row r="268" spans="1:16" ht="15" hidden="1" customHeight="1" x14ac:dyDescent="0.25">
      <c r="A268" s="44" t="e">
        <f ca="1">IF(MONTH(C268)=MONTH(D$3),RIGHT('Yearly Info'!A$34,LEN('Yearly Info'!A$34)-4),"")</f>
        <v>#VALUE!</v>
      </c>
      <c r="B268" s="145"/>
      <c r="C268" s="42">
        <f t="shared" ca="1" si="10"/>
        <v>46028</v>
      </c>
      <c r="D268" s="54">
        <f ca="1">INDIRECT("'" &amp; UPPER(LEFT(TEXT($D$3,"mmmm"),3)) &amp; "'!J31")</f>
        <v>0</v>
      </c>
      <c r="E268" s="147"/>
      <c r="F268" s="148"/>
      <c r="G268" s="148"/>
      <c r="H268" s="148"/>
      <c r="I268" s="148"/>
      <c r="J268" s="148"/>
      <c r="K268" s="148"/>
      <c r="L268" s="148"/>
      <c r="M268" s="148"/>
      <c r="N268" s="148"/>
      <c r="O268" s="148"/>
      <c r="P268" s="149"/>
    </row>
    <row r="269" spans="1:16" ht="15" hidden="1" customHeight="1" thickBot="1" x14ac:dyDescent="0.3">
      <c r="A269" s="44" t="e">
        <f ca="1">IF(MONTH(C269)=MONTH(D$3),RIGHT('Yearly Info'!A$35,LEN('Yearly Info'!A$35)-4),"")</f>
        <v>#VALUE!</v>
      </c>
      <c r="B269" s="145"/>
      <c r="C269" s="42">
        <f t="shared" ca="1" si="10"/>
        <v>46028</v>
      </c>
      <c r="D269" s="55">
        <f ca="1">INDIRECT("'" &amp; UPPER(LEFT(TEXT($D$3,"mmmm"),3)) &amp; "'!J32")</f>
        <v>0</v>
      </c>
      <c r="E269" s="147"/>
      <c r="F269" s="148"/>
      <c r="G269" s="148"/>
      <c r="H269" s="148"/>
      <c r="I269" s="148"/>
      <c r="J269" s="148"/>
      <c r="K269" s="148"/>
      <c r="L269" s="148"/>
      <c r="M269" s="148"/>
      <c r="N269" s="148"/>
      <c r="O269" s="148"/>
      <c r="P269" s="149"/>
    </row>
    <row r="270" spans="1:16" ht="15" hidden="1" customHeight="1" x14ac:dyDescent="0.25">
      <c r="A270" s="44" t="e">
        <f ca="1">IF(MONTH(C270)=MONTH(D$3),RIGHT('Yearly Info'!A$36,LEN('Yearly Info'!A$36)-4),"")</f>
        <v>#VALUE!</v>
      </c>
      <c r="B270" s="145"/>
      <c r="C270" s="42">
        <f t="shared" ca="1" si="10"/>
        <v>46028</v>
      </c>
      <c r="D270" s="54">
        <f ca="1">INDIRECT("'" &amp; UPPER(LEFT(TEXT($D$3,"mmmm"),3)) &amp; "'!J33")</f>
        <v>0</v>
      </c>
      <c r="E270" s="147"/>
      <c r="F270" s="148"/>
      <c r="G270" s="148"/>
      <c r="H270" s="148"/>
      <c r="I270" s="148"/>
      <c r="J270" s="148"/>
      <c r="K270" s="148"/>
      <c r="L270" s="148"/>
      <c r="M270" s="148"/>
      <c r="N270" s="148"/>
      <c r="O270" s="148"/>
      <c r="P270" s="149"/>
    </row>
    <row r="271" spans="1:16" ht="15" hidden="1" customHeight="1" x14ac:dyDescent="0.25">
      <c r="A271" s="44" t="e">
        <f ca="1">IF(MONTH(C271)=MONTH(D$3),RIGHT('Yearly Info'!A$37,LEN('Yearly Info'!A$37)-4),"")</f>
        <v>#VALUE!</v>
      </c>
      <c r="B271" s="145"/>
      <c r="C271" s="42">
        <f t="shared" ca="1" si="10"/>
        <v>46028</v>
      </c>
      <c r="D271" s="54">
        <f ca="1">INDIRECT("'" &amp; UPPER(LEFT(TEXT($D$3,"mmmm"),3)) &amp; "'!J34")</f>
        <v>0</v>
      </c>
      <c r="E271" s="147"/>
      <c r="F271" s="148"/>
      <c r="G271" s="148"/>
      <c r="H271" s="148"/>
      <c r="I271" s="148"/>
      <c r="J271" s="148"/>
      <c r="K271" s="148"/>
      <c r="L271" s="148"/>
      <c r="M271" s="148"/>
      <c r="N271" s="148"/>
      <c r="O271" s="148"/>
      <c r="P271" s="149"/>
    </row>
    <row r="272" spans="1:16" ht="15" hidden="1" customHeight="1" x14ac:dyDescent="0.25">
      <c r="A272" s="44" t="e">
        <f ca="1">IF(MONTH(C272)=MONTH(D$3),RIGHT('Yearly Info'!A$38,LEN('Yearly Info'!A$38)-4),"")</f>
        <v>#VALUE!</v>
      </c>
      <c r="B272" s="145"/>
      <c r="C272" s="42">
        <f t="shared" ca="1" si="10"/>
        <v>46028</v>
      </c>
      <c r="D272" s="54">
        <f ca="1">INDIRECT("'" &amp; UPPER(LEFT(TEXT($D$3,"mmmm"),3)) &amp; "'!J35")</f>
        <v>0</v>
      </c>
      <c r="E272" s="147"/>
      <c r="F272" s="148"/>
      <c r="G272" s="148"/>
      <c r="H272" s="148"/>
      <c r="I272" s="148"/>
      <c r="J272" s="148"/>
      <c r="K272" s="148"/>
      <c r="L272" s="148"/>
      <c r="M272" s="148"/>
      <c r="N272" s="148"/>
      <c r="O272" s="148"/>
      <c r="P272" s="149"/>
    </row>
    <row r="273" spans="1:16" ht="15" hidden="1" customHeight="1" x14ac:dyDescent="0.25">
      <c r="A273" s="44" t="e">
        <f ca="1">IF(MONTH(C273)=MONTH(D$3),RIGHT('Yearly Info'!A$39,LEN('Yearly Info'!A$39)-4),"")</f>
        <v>#VALUE!</v>
      </c>
      <c r="B273" s="145"/>
      <c r="C273" s="42">
        <f t="shared" ca="1" si="10"/>
        <v>46028</v>
      </c>
      <c r="D273" s="54">
        <f ca="1">INDIRECT("'" &amp; UPPER(LEFT(TEXT($D$3,"mmmm"),3)) &amp; "'!J36")</f>
        <v>0</v>
      </c>
      <c r="E273" s="147"/>
      <c r="F273" s="148"/>
      <c r="G273" s="148"/>
      <c r="H273" s="148"/>
      <c r="I273" s="148"/>
      <c r="J273" s="148"/>
      <c r="K273" s="148"/>
      <c r="L273" s="148"/>
      <c r="M273" s="148"/>
      <c r="N273" s="148"/>
      <c r="O273" s="148"/>
      <c r="P273" s="149"/>
    </row>
    <row r="274" spans="1:16" ht="15" hidden="1" customHeight="1" thickBot="1" x14ac:dyDescent="0.3">
      <c r="A274" s="45" t="e">
        <f ca="1">IF(MONTH(C274)=MONTH(D$3),RIGHT('Yearly Info'!A$40,LEN('Yearly Info'!A$40)-4),"")</f>
        <v>#VALUE!</v>
      </c>
      <c r="B274" s="145"/>
      <c r="C274" s="42">
        <f t="shared" ca="1" si="10"/>
        <v>46028</v>
      </c>
      <c r="D274" s="54">
        <f ca="1">INDIRECT("'" &amp; UPPER(LEFT(TEXT($D$3,"mmmm"),3)) &amp; "'!J37")</f>
        <v>0</v>
      </c>
      <c r="E274" s="147"/>
      <c r="F274" s="148"/>
      <c r="G274" s="148"/>
      <c r="H274" s="148"/>
      <c r="I274" s="148"/>
      <c r="J274" s="148"/>
      <c r="K274" s="148"/>
      <c r="L274" s="148"/>
      <c r="M274" s="148"/>
      <c r="N274" s="148"/>
      <c r="O274" s="148"/>
      <c r="P274" s="149"/>
    </row>
    <row r="275" spans="1:16" ht="15" hidden="1" customHeight="1" thickBot="1" x14ac:dyDescent="0.3">
      <c r="A275" s="45" t="str">
        <f ca="1">IF(MONTH(C275)=MONTH(D$3),RIGHT('Yearly Info'!A$41,LEN('Yearly Info'!A$41)-4),"")</f>
        <v xml:space="preserve"> </v>
      </c>
      <c r="B275" s="145"/>
      <c r="C275" s="42">
        <f t="shared" ca="1" si="10"/>
        <v>46028</v>
      </c>
      <c r="D275" s="54">
        <f ca="1">INDIRECT("'" &amp; UPPER(LEFT(TEXT($D$3,"mmmm"),3)) &amp; "'!J38")</f>
        <v>0</v>
      </c>
      <c r="E275" s="147"/>
      <c r="F275" s="148"/>
      <c r="G275" s="148"/>
      <c r="H275" s="148"/>
      <c r="I275" s="148"/>
      <c r="J275" s="148"/>
      <c r="K275" s="148"/>
      <c r="L275" s="148"/>
      <c r="M275" s="148"/>
      <c r="N275" s="148"/>
      <c r="O275" s="148"/>
      <c r="P275" s="149"/>
    </row>
    <row r="276" spans="1:16" ht="15" hidden="1" customHeight="1" thickBot="1" x14ac:dyDescent="0.3">
      <c r="A276" s="45" t="str">
        <f ca="1">IF(MONTH(C276)=MONTH(D$3),RIGHT('Yearly Info'!A$42,LEN('Yearly Info'!A$42)-4),"")</f>
        <v xml:space="preserve"> </v>
      </c>
      <c r="B276" s="145"/>
      <c r="C276" s="42">
        <f t="shared" ca="1" si="10"/>
        <v>46028</v>
      </c>
      <c r="D276" s="54">
        <f ca="1">INDIRECT("'" &amp; UPPER(LEFT(TEXT($D$3,"mmmm"),3)) &amp; "'!J39")</f>
        <v>0</v>
      </c>
      <c r="E276" s="147"/>
      <c r="F276" s="148"/>
      <c r="G276" s="148"/>
      <c r="H276" s="148"/>
      <c r="I276" s="148"/>
      <c r="J276" s="148"/>
      <c r="K276" s="148"/>
      <c r="L276" s="148"/>
      <c r="M276" s="148"/>
      <c r="N276" s="148"/>
      <c r="O276" s="148"/>
      <c r="P276" s="149"/>
    </row>
    <row r="277" spans="1:16" ht="15" hidden="1" customHeight="1" thickBot="1" x14ac:dyDescent="0.3">
      <c r="A277" s="45" t="str">
        <f ca="1">IF(MONTH(C277)=MONTH(D$3),RIGHT('Yearly Info'!A$43,LEN('Yearly Info'!A$43)-4),"")</f>
        <v xml:space="preserve"> </v>
      </c>
      <c r="B277" s="146"/>
      <c r="C277" s="42">
        <f t="shared" ca="1" si="10"/>
        <v>46028</v>
      </c>
      <c r="D277" s="55">
        <f ca="1">INDIRECT("'" &amp; UPPER(LEFT(TEXT($D$3,"mmmm"),3)) &amp; "'!J40")</f>
        <v>0</v>
      </c>
      <c r="E277" s="150"/>
      <c r="F277" s="151"/>
      <c r="G277" s="151"/>
      <c r="H277" s="151"/>
      <c r="I277" s="151"/>
      <c r="J277" s="151"/>
      <c r="K277" s="151"/>
      <c r="L277" s="151"/>
      <c r="M277" s="151"/>
      <c r="N277" s="151"/>
      <c r="O277" s="151"/>
      <c r="P277" s="152"/>
    </row>
    <row r="278" spans="1:16" ht="15" hidden="1" customHeight="1" x14ac:dyDescent="0.25">
      <c r="A278" s="44" t="str">
        <f ca="1">IF(MONTH(C278)=MONTH(D$3),RIGHT('Yearly Info'!A$14,LEN('Yearly Info'!A$14)-4),"")</f>
        <v xml:space="preserve"> RICS Support for MDEQ</v>
      </c>
      <c r="B278" s="159" t="str">
        <f ca="1">TEXT(C278,"dddd")</f>
        <v>Wednesday</v>
      </c>
      <c r="C278" s="96">
        <f ca="1">C248+1</f>
        <v>46029</v>
      </c>
      <c r="D278" s="54">
        <f ca="1">INDIRECT("'" &amp; UPPER(LEFT(TEXT($D$3,"mmmm"),3)) &amp; "'!K11")</f>
        <v>0</v>
      </c>
      <c r="E278" s="147"/>
      <c r="F278" s="148"/>
      <c r="G278" s="148"/>
      <c r="H278" s="148"/>
      <c r="I278" s="148"/>
      <c r="J278" s="148"/>
      <c r="K278" s="148"/>
      <c r="L278" s="148"/>
      <c r="M278" s="148"/>
      <c r="N278" s="148"/>
      <c r="O278" s="148"/>
      <c r="P278" s="149"/>
    </row>
    <row r="279" spans="1:16" ht="15" hidden="1" customHeight="1" x14ac:dyDescent="0.25">
      <c r="A279" s="44" t="str">
        <f ca="1">IF(MONTH(C279)=MONTH(D$3),RIGHT('Yearly Info'!A$15,LEN('Yearly Info'!A$15)-4),"")</f>
        <v xml:space="preserve"> MDEQ</v>
      </c>
      <c r="B279" s="145"/>
      <c r="C279" s="42">
        <f ca="1">C278</f>
        <v>46029</v>
      </c>
      <c r="D279" s="54">
        <f ca="1">INDIRECT("'" &amp; UPPER(LEFT(TEXT($D$3,"mmmm"),3)) &amp; "'!K12")</f>
        <v>0</v>
      </c>
      <c r="E279" s="147"/>
      <c r="F279" s="148"/>
      <c r="G279" s="148"/>
      <c r="H279" s="148"/>
      <c r="I279" s="148"/>
      <c r="J279" s="148"/>
      <c r="K279" s="148"/>
      <c r="L279" s="148"/>
      <c r="M279" s="148"/>
      <c r="N279" s="148"/>
      <c r="O279" s="148"/>
      <c r="P279" s="149"/>
    </row>
    <row r="280" spans="1:16" ht="15" hidden="1" customHeight="1" x14ac:dyDescent="0.25">
      <c r="A280" s="44" t="str">
        <f ca="1">IF(MONTH(C280)=MONTH(D$3),RIGHT('Yearly Info'!A$16,LEN('Yearly Info'!A$16)-4),"")</f>
        <v xml:space="preserve"> RICS Idea Portal</v>
      </c>
      <c r="B280" s="145"/>
      <c r="C280" s="42">
        <f t="shared" ref="C280:C307" ca="1" si="11">C279</f>
        <v>46029</v>
      </c>
      <c r="D280" s="54">
        <f ca="1">INDIRECT("'" &amp; UPPER(LEFT(TEXT($D$3,"mmmm"),3)) &amp; "'!K13")</f>
        <v>0</v>
      </c>
      <c r="E280" s="147"/>
      <c r="F280" s="148"/>
      <c r="G280" s="148"/>
      <c r="H280" s="148"/>
      <c r="I280" s="148"/>
      <c r="J280" s="148"/>
      <c r="K280" s="148"/>
      <c r="L280" s="148"/>
      <c r="M280" s="148"/>
      <c r="N280" s="148"/>
      <c r="O280" s="148"/>
      <c r="P280" s="149"/>
    </row>
    <row r="281" spans="1:16" ht="15" customHeight="1" x14ac:dyDescent="0.25">
      <c r="A281" s="44" t="str">
        <f ca="1">IF(MONTH(C281)=MONTH(D$3),RIGHT('Yearly Info'!A$17,LEN('Yearly Info'!A$17)-4),"")</f>
        <v xml:space="preserve"> MSWIS</v>
      </c>
      <c r="B281" s="145"/>
      <c r="C281" s="42">
        <f t="shared" ca="1" si="11"/>
        <v>46029</v>
      </c>
      <c r="D281" s="54">
        <f ca="1">INDIRECT("'" &amp; UPPER(LEFT(TEXT($D$3,"mmmm"),3)) &amp; "'!K14")</f>
        <v>8</v>
      </c>
      <c r="E281" s="147" t="s">
        <v>22</v>
      </c>
      <c r="F281" s="148"/>
      <c r="G281" s="148"/>
      <c r="H281" s="148"/>
      <c r="I281" s="148"/>
      <c r="J281" s="148"/>
      <c r="K281" s="148"/>
      <c r="L281" s="148"/>
      <c r="M281" s="148"/>
      <c r="N281" s="148"/>
      <c r="O281" s="148"/>
      <c r="P281" s="149"/>
    </row>
    <row r="282" spans="1:16" ht="15" hidden="1" customHeight="1" x14ac:dyDescent="0.25">
      <c r="A282" s="44" t="str">
        <f ca="1">IF(MONTH(C282)=MONTH(D$3),RIGHT('Yearly Info'!A$18,LEN('Yearly Info'!A$18)-4),"")</f>
        <v xml:space="preserve"> GeoSpatial</v>
      </c>
      <c r="B282" s="145"/>
      <c r="C282" s="42">
        <f t="shared" ca="1" si="11"/>
        <v>46029</v>
      </c>
      <c r="D282" s="54">
        <f ca="1">INDIRECT("'" &amp; UPPER(LEFT(TEXT($D$3,"mmmm"),3)) &amp; "'!K15")</f>
        <v>0</v>
      </c>
      <c r="E282" s="147"/>
      <c r="F282" s="148"/>
      <c r="G282" s="148"/>
      <c r="H282" s="148"/>
      <c r="I282" s="148"/>
      <c r="J282" s="148"/>
      <c r="K282" s="148"/>
      <c r="L282" s="148"/>
      <c r="M282" s="148"/>
      <c r="N282" s="148"/>
      <c r="O282" s="148"/>
      <c r="P282" s="149"/>
    </row>
    <row r="283" spans="1:16" ht="15" hidden="1" customHeight="1" thickBot="1" x14ac:dyDescent="0.3">
      <c r="A283" s="44" t="str">
        <f ca="1">IF(MONTH(C283)=MONTH(D$3),RIGHT('Yearly Info'!A$19,LEN('Yearly Info'!A$19)-4),"")</f>
        <v xml:space="preserve"> RICS Dashboard</v>
      </c>
      <c r="B283" s="145"/>
      <c r="C283" s="42">
        <f t="shared" ca="1" si="11"/>
        <v>46029</v>
      </c>
      <c r="D283" s="54">
        <f ca="1">INDIRECT("'" &amp; UPPER(LEFT(TEXT($D$3,"mmmm"),3)) &amp; "'!K16")</f>
        <v>0</v>
      </c>
      <c r="E283" s="147"/>
      <c r="F283" s="148"/>
      <c r="G283" s="148"/>
      <c r="H283" s="148"/>
      <c r="I283" s="148"/>
      <c r="J283" s="148"/>
      <c r="K283" s="148"/>
      <c r="L283" s="148"/>
      <c r="M283" s="148"/>
      <c r="N283" s="148"/>
      <c r="O283" s="148"/>
      <c r="P283" s="149"/>
    </row>
    <row r="284" spans="1:16" ht="15" hidden="1" customHeight="1" x14ac:dyDescent="0.25">
      <c r="A284" s="44" t="str">
        <f ca="1">IF(MONTH(C284)=MONTH(D$3),RIGHT('Yearly Info'!A$20,LEN('Yearly Info'!A$20)-4),"")</f>
        <v xml:space="preserve"> MDWFP NRIS</v>
      </c>
      <c r="B284" s="145"/>
      <c r="C284" s="42">
        <f t="shared" ca="1" si="11"/>
        <v>46029</v>
      </c>
      <c r="D284" s="54">
        <f ca="1">INDIRECT("'" &amp; UPPER(LEFT(TEXT($D$3,"mmmm"),3)) &amp; "'!K17")</f>
        <v>2</v>
      </c>
      <c r="E284" s="153" t="s">
        <v>21</v>
      </c>
      <c r="F284" s="154"/>
      <c r="G284" s="154"/>
      <c r="H284" s="154"/>
      <c r="I284" s="154"/>
      <c r="J284" s="154"/>
      <c r="K284" s="154"/>
      <c r="L284" s="154"/>
      <c r="M284" s="154"/>
      <c r="N284" s="154"/>
      <c r="O284" s="154"/>
      <c r="P284" s="155"/>
    </row>
    <row r="285" spans="1:16" ht="15" hidden="1" customHeight="1" x14ac:dyDescent="0.25">
      <c r="A285" s="44" t="str">
        <f ca="1">IF(MONTH(C285)=MONTH(D$3),RIGHT('Yearly Info'!A$21,LEN('Yearly Info'!A$21)-4),"")</f>
        <v xml:space="preserve"> MSWIS MRVA 4 CLOSED</v>
      </c>
      <c r="B285" s="145"/>
      <c r="C285" s="42">
        <f t="shared" ca="1" si="11"/>
        <v>46029</v>
      </c>
      <c r="D285" s="54">
        <f ca="1">INDIRECT("'" &amp; UPPER(LEFT(TEXT($D$3,"mmmm"),3)) &amp; "'!K18")</f>
        <v>0</v>
      </c>
      <c r="E285" s="147"/>
      <c r="F285" s="148"/>
      <c r="G285" s="148"/>
      <c r="H285" s="148"/>
      <c r="I285" s="148"/>
      <c r="J285" s="148"/>
      <c r="K285" s="148"/>
      <c r="L285" s="148"/>
      <c r="M285" s="148"/>
      <c r="N285" s="148"/>
      <c r="O285" s="148"/>
      <c r="P285" s="149"/>
    </row>
    <row r="286" spans="1:16" ht="15" hidden="1" customHeight="1" x14ac:dyDescent="0.25">
      <c r="A286" s="44" t="str">
        <f ca="1">IF(MONTH(C286)=MONTH(D$3),RIGHT('Yearly Info'!A$22,LEN('Yearly Info'!A$22)-4),"")</f>
        <v xml:space="preserve"> Tackett</v>
      </c>
      <c r="B286" s="145"/>
      <c r="C286" s="42">
        <f t="shared" ca="1" si="11"/>
        <v>46029</v>
      </c>
      <c r="D286" s="54">
        <f ca="1">INDIRECT("'" &amp; UPPER(LEFT(TEXT($D$3,"mmmm"),3)) &amp; "'!K19")</f>
        <v>0</v>
      </c>
      <c r="E286" s="147"/>
      <c r="F286" s="148"/>
      <c r="G286" s="148"/>
      <c r="H286" s="148"/>
      <c r="I286" s="148"/>
      <c r="J286" s="148"/>
      <c r="K286" s="148"/>
      <c r="L286" s="148"/>
      <c r="M286" s="148"/>
      <c r="N286" s="148"/>
      <c r="O286" s="148"/>
      <c r="P286" s="149"/>
    </row>
    <row r="287" spans="1:16" ht="15" hidden="1" customHeight="1" x14ac:dyDescent="0.25">
      <c r="A287" s="44" t="e">
        <f ca="1">IF(MONTH(C287)=MONTH(D$3),RIGHT('Yearly Info'!A$23,LEN('Yearly Info'!A$23)-4),"")</f>
        <v>#VALUE!</v>
      </c>
      <c r="B287" s="145"/>
      <c r="C287" s="42">
        <f t="shared" ca="1" si="11"/>
        <v>46029</v>
      </c>
      <c r="D287" s="54">
        <f ca="1">INDIRECT("'" &amp; UPPER(LEFT(TEXT($D$3,"mmmm"),3)) &amp; "'!K20")</f>
        <v>0</v>
      </c>
      <c r="E287" s="160"/>
      <c r="F287" s="148"/>
      <c r="G287" s="148"/>
      <c r="H287" s="148"/>
      <c r="I287" s="148"/>
      <c r="J287" s="148"/>
      <c r="K287" s="148"/>
      <c r="L287" s="148"/>
      <c r="M287" s="148"/>
      <c r="N287" s="148"/>
      <c r="O287" s="148"/>
      <c r="P287" s="149"/>
    </row>
    <row r="288" spans="1:16" ht="15" hidden="1" customHeight="1" x14ac:dyDescent="0.25">
      <c r="A288" s="44" t="e">
        <f ca="1">IF(MONTH(C288)=MONTH(D$3),RIGHT('Yearly Info'!A$24,LEN('Yearly Info'!A$24)-4),"")</f>
        <v>#VALUE!</v>
      </c>
      <c r="B288" s="145"/>
      <c r="C288" s="42">
        <f t="shared" ca="1" si="11"/>
        <v>46029</v>
      </c>
      <c r="D288" s="54">
        <f ca="1">INDIRECT("'" &amp; UPPER(LEFT(TEXT($D$3,"mmmm"),3)) &amp; "'!K21")</f>
        <v>0</v>
      </c>
      <c r="E288" s="147"/>
      <c r="F288" s="148"/>
      <c r="G288" s="148"/>
      <c r="H288" s="148"/>
      <c r="I288" s="148"/>
      <c r="J288" s="148"/>
      <c r="K288" s="148"/>
      <c r="L288" s="148"/>
      <c r="M288" s="148"/>
      <c r="N288" s="148"/>
      <c r="O288" s="148"/>
      <c r="P288" s="149"/>
    </row>
    <row r="289" spans="1:16" ht="15" hidden="1" customHeight="1" x14ac:dyDescent="0.25">
      <c r="A289" s="44" t="e">
        <f ca="1">IF(MONTH(C289)=MONTH(D$3),RIGHT('Yearly Info'!A$25,LEN('Yearly Info'!A$25)-4),"")</f>
        <v>#VALUE!</v>
      </c>
      <c r="B289" s="145"/>
      <c r="C289" s="42">
        <f t="shared" ca="1" si="11"/>
        <v>46029</v>
      </c>
      <c r="D289" s="54">
        <f ca="1">INDIRECT("'" &amp; UPPER(LEFT(TEXT($D$3,"mmmm"),3)) &amp; "'!K22")</f>
        <v>0</v>
      </c>
      <c r="E289" s="147"/>
      <c r="F289" s="148"/>
      <c r="G289" s="148"/>
      <c r="H289" s="148"/>
      <c r="I289" s="148"/>
      <c r="J289" s="148"/>
      <c r="K289" s="148"/>
      <c r="L289" s="148"/>
      <c r="M289" s="148"/>
      <c r="N289" s="148"/>
      <c r="O289" s="148"/>
      <c r="P289" s="149"/>
    </row>
    <row r="290" spans="1:16" ht="15" hidden="1" customHeight="1" x14ac:dyDescent="0.25">
      <c r="A290" s="44" t="e">
        <f ca="1">IF(MONTH(C290)=MONTH(D$3),RIGHT('Yearly Info'!A$26,LEN('Yearly Info'!A$26)-4),"")</f>
        <v>#VALUE!</v>
      </c>
      <c r="B290" s="145"/>
      <c r="C290" s="42">
        <f t="shared" ca="1" si="11"/>
        <v>46029</v>
      </c>
      <c r="D290" s="54">
        <f ca="1">INDIRECT("'" &amp; UPPER(LEFT(TEXT($D$3,"mmmm"),3)) &amp; "'!K23")</f>
        <v>0</v>
      </c>
      <c r="E290" s="147"/>
      <c r="F290" s="148"/>
      <c r="G290" s="148"/>
      <c r="H290" s="148"/>
      <c r="I290" s="148"/>
      <c r="J290" s="148"/>
      <c r="K290" s="148"/>
      <c r="L290" s="148"/>
      <c r="M290" s="148"/>
      <c r="N290" s="148"/>
      <c r="O290" s="148"/>
      <c r="P290" s="149"/>
    </row>
    <row r="291" spans="1:16" ht="15" hidden="1" customHeight="1" x14ac:dyDescent="0.25">
      <c r="A291" s="44" t="e">
        <f ca="1">IF(MONTH(C291)=MONTH(D$3),RIGHT('Yearly Info'!A$27,LEN('Yearly Info'!A$27)-4),"")</f>
        <v>#VALUE!</v>
      </c>
      <c r="B291" s="145"/>
      <c r="C291" s="42">
        <f t="shared" ca="1" si="11"/>
        <v>46029</v>
      </c>
      <c r="D291" s="54">
        <f ca="1">INDIRECT("'" &amp; UPPER(LEFT(TEXT($D$3,"mmmm"),3)) &amp; "'!K24")</f>
        <v>0</v>
      </c>
      <c r="E291" s="147"/>
      <c r="F291" s="148"/>
      <c r="G291" s="148"/>
      <c r="H291" s="148"/>
      <c r="I291" s="148"/>
      <c r="J291" s="148"/>
      <c r="K291" s="148"/>
      <c r="L291" s="148"/>
      <c r="M291" s="148"/>
      <c r="N291" s="148"/>
      <c r="O291" s="148"/>
      <c r="P291" s="149"/>
    </row>
    <row r="292" spans="1:16" ht="15" hidden="1" customHeight="1" x14ac:dyDescent="0.25">
      <c r="A292" s="44" t="e">
        <f ca="1">IF(MONTH(C292)=MONTH(D$3),RIGHT('Yearly Info'!A$28,LEN('Yearly Info'!A$28)-4),"")</f>
        <v>#VALUE!</v>
      </c>
      <c r="B292" s="145"/>
      <c r="C292" s="42">
        <f t="shared" ca="1" si="11"/>
        <v>46029</v>
      </c>
      <c r="D292" s="54">
        <f ca="1">INDIRECT("'" &amp; UPPER(LEFT(TEXT($D$3,"mmmm"),3)) &amp; "'!K25")</f>
        <v>0</v>
      </c>
      <c r="E292" s="147"/>
      <c r="F292" s="148"/>
      <c r="G292" s="148"/>
      <c r="H292" s="148"/>
      <c r="I292" s="148"/>
      <c r="J292" s="148"/>
      <c r="K292" s="148"/>
      <c r="L292" s="148"/>
      <c r="M292" s="148"/>
      <c r="N292" s="148"/>
      <c r="O292" s="148"/>
      <c r="P292" s="149"/>
    </row>
    <row r="293" spans="1:16" ht="15" hidden="1" customHeight="1" x14ac:dyDescent="0.25">
      <c r="A293" s="44" t="e">
        <f ca="1">IF(MONTH(C293)=MONTH(D$3),RIGHT('Yearly Info'!A$29,LEN('Yearly Info'!A$29)-4),"")</f>
        <v>#VALUE!</v>
      </c>
      <c r="B293" s="145"/>
      <c r="C293" s="42">
        <f t="shared" ca="1" si="11"/>
        <v>46029</v>
      </c>
      <c r="D293" s="54">
        <f ca="1">INDIRECT("'" &amp; UPPER(LEFT(TEXT($D$3,"mmmm"),3)) &amp; "'!K26")</f>
        <v>0</v>
      </c>
      <c r="E293" s="147"/>
      <c r="F293" s="148"/>
      <c r="G293" s="148"/>
      <c r="H293" s="148"/>
      <c r="I293" s="148"/>
      <c r="J293" s="148"/>
      <c r="K293" s="148"/>
      <c r="L293" s="148"/>
      <c r="M293" s="148"/>
      <c r="N293" s="148"/>
      <c r="O293" s="148"/>
      <c r="P293" s="149"/>
    </row>
    <row r="294" spans="1:16" ht="15" hidden="1" customHeight="1" x14ac:dyDescent="0.25">
      <c r="A294" s="44" t="e">
        <f ca="1">IF(MONTH(C294)=MONTH(D$3),RIGHT('Yearly Info'!A$30,LEN('Yearly Info'!A$30)-4),"")</f>
        <v>#VALUE!</v>
      </c>
      <c r="B294" s="145"/>
      <c r="C294" s="42">
        <f t="shared" ca="1" si="11"/>
        <v>46029</v>
      </c>
      <c r="D294" s="54">
        <f ca="1">INDIRECT("'" &amp; UPPER(LEFT(TEXT($D$3,"mmmm"),3)) &amp; "'!K27")</f>
        <v>0</v>
      </c>
      <c r="E294" s="147"/>
      <c r="F294" s="148"/>
      <c r="G294" s="148"/>
      <c r="H294" s="148"/>
      <c r="I294" s="148"/>
      <c r="J294" s="148"/>
      <c r="K294" s="148"/>
      <c r="L294" s="148"/>
      <c r="M294" s="148"/>
      <c r="N294" s="148"/>
      <c r="O294" s="148"/>
      <c r="P294" s="149"/>
    </row>
    <row r="295" spans="1:16" ht="15" hidden="1" customHeight="1" x14ac:dyDescent="0.25">
      <c r="A295" s="44" t="e">
        <f ca="1">IF(MONTH(C295)=MONTH(D$3),RIGHT('Yearly Info'!A$31,LEN('Yearly Info'!A$31)-4),"")</f>
        <v>#VALUE!</v>
      </c>
      <c r="B295" s="145"/>
      <c r="C295" s="42">
        <f t="shared" ca="1" si="11"/>
        <v>46029</v>
      </c>
      <c r="D295" s="54">
        <f ca="1">INDIRECT("'" &amp; UPPER(LEFT(TEXT($D$3,"mmmm"),3)) &amp; "'!K28")</f>
        <v>0</v>
      </c>
      <c r="E295" s="147"/>
      <c r="F295" s="148"/>
      <c r="G295" s="148"/>
      <c r="H295" s="148"/>
      <c r="I295" s="148"/>
      <c r="J295" s="148"/>
      <c r="K295" s="148"/>
      <c r="L295" s="148"/>
      <c r="M295" s="148"/>
      <c r="N295" s="148"/>
      <c r="O295" s="148"/>
      <c r="P295" s="149"/>
    </row>
    <row r="296" spans="1:16" ht="15" hidden="1" customHeight="1" x14ac:dyDescent="0.25">
      <c r="A296" s="44" t="e">
        <f ca="1">IF(MONTH(C296)=MONTH(D$3),RIGHT('Yearly Info'!A$32,LEN('Yearly Info'!A$32)-4),"")</f>
        <v>#VALUE!</v>
      </c>
      <c r="B296" s="145"/>
      <c r="C296" s="42">
        <f t="shared" ca="1" si="11"/>
        <v>46029</v>
      </c>
      <c r="D296" s="54">
        <f ca="1">INDIRECT("'" &amp; UPPER(LEFT(TEXT($D$3,"mmmm"),3)) &amp; "'!K29")</f>
        <v>0</v>
      </c>
      <c r="E296" s="147"/>
      <c r="F296" s="148"/>
      <c r="G296" s="148"/>
      <c r="H296" s="148"/>
      <c r="I296" s="148"/>
      <c r="J296" s="148"/>
      <c r="K296" s="148"/>
      <c r="L296" s="148"/>
      <c r="M296" s="148"/>
      <c r="N296" s="148"/>
      <c r="O296" s="148"/>
      <c r="P296" s="149"/>
    </row>
    <row r="297" spans="1:16" ht="15" hidden="1" customHeight="1" x14ac:dyDescent="0.25">
      <c r="A297" s="44" t="e">
        <f ca="1">IF(MONTH(C297)=MONTH(D$3),RIGHT('Yearly Info'!A$33,LEN('Yearly Info'!A$33)-4),"")</f>
        <v>#VALUE!</v>
      </c>
      <c r="B297" s="145"/>
      <c r="C297" s="42">
        <f t="shared" ca="1" si="11"/>
        <v>46029</v>
      </c>
      <c r="D297" s="54">
        <f ca="1">INDIRECT("'" &amp; UPPER(LEFT(TEXT($D$3,"mmmm"),3)) &amp; "'!K30")</f>
        <v>0</v>
      </c>
      <c r="E297" s="147"/>
      <c r="F297" s="148"/>
      <c r="G297" s="148"/>
      <c r="H297" s="148"/>
      <c r="I297" s="148"/>
      <c r="J297" s="148"/>
      <c r="K297" s="148"/>
      <c r="L297" s="148"/>
      <c r="M297" s="148"/>
      <c r="N297" s="148"/>
      <c r="O297" s="148"/>
      <c r="P297" s="149"/>
    </row>
    <row r="298" spans="1:16" ht="15" hidden="1" customHeight="1" x14ac:dyDescent="0.25">
      <c r="A298" s="44" t="e">
        <f ca="1">IF(MONTH(C298)=MONTH(D$3),RIGHT('Yearly Info'!A$34,LEN('Yearly Info'!A$34)-4),"")</f>
        <v>#VALUE!</v>
      </c>
      <c r="B298" s="145"/>
      <c r="C298" s="42">
        <f t="shared" ca="1" si="11"/>
        <v>46029</v>
      </c>
      <c r="D298" s="54">
        <f ca="1">INDIRECT("'" &amp; UPPER(LEFT(TEXT($D$3,"mmmm"),3)) &amp; "'!K31")</f>
        <v>0</v>
      </c>
      <c r="E298" s="147"/>
      <c r="F298" s="148"/>
      <c r="G298" s="148"/>
      <c r="H298" s="148"/>
      <c r="I298" s="148"/>
      <c r="J298" s="148"/>
      <c r="K298" s="148"/>
      <c r="L298" s="148"/>
      <c r="M298" s="148"/>
      <c r="N298" s="148"/>
      <c r="O298" s="148"/>
      <c r="P298" s="149"/>
    </row>
    <row r="299" spans="1:16" ht="15" hidden="1" customHeight="1" thickBot="1" x14ac:dyDescent="0.3">
      <c r="A299" s="44" t="e">
        <f ca="1">IF(MONTH(C299)=MONTH(D$3),RIGHT('Yearly Info'!A$35,LEN('Yearly Info'!A$35)-4),"")</f>
        <v>#VALUE!</v>
      </c>
      <c r="B299" s="145"/>
      <c r="C299" s="42">
        <f t="shared" ca="1" si="11"/>
        <v>46029</v>
      </c>
      <c r="D299" s="55">
        <f ca="1">INDIRECT("'" &amp; UPPER(LEFT(TEXT($D$3,"mmmm"),3)) &amp; "'!K32")</f>
        <v>0</v>
      </c>
      <c r="E299" s="147"/>
      <c r="F299" s="148"/>
      <c r="G299" s="148"/>
      <c r="H299" s="148"/>
      <c r="I299" s="148"/>
      <c r="J299" s="148"/>
      <c r="K299" s="148"/>
      <c r="L299" s="148"/>
      <c r="M299" s="148"/>
      <c r="N299" s="148"/>
      <c r="O299" s="148"/>
      <c r="P299" s="149"/>
    </row>
    <row r="300" spans="1:16" ht="15" hidden="1" customHeight="1" x14ac:dyDescent="0.25">
      <c r="A300" s="44" t="e">
        <f ca="1">IF(MONTH(C300)=MONTH(D$3),RIGHT('Yearly Info'!A$36,LEN('Yearly Info'!A$36)-4),"")</f>
        <v>#VALUE!</v>
      </c>
      <c r="B300" s="145"/>
      <c r="C300" s="42">
        <f t="shared" ca="1" si="11"/>
        <v>46029</v>
      </c>
      <c r="D300" s="54">
        <f ca="1">INDIRECT("'" &amp; UPPER(LEFT(TEXT($D$3,"mmmm"),3)) &amp; "'!K33")</f>
        <v>0</v>
      </c>
      <c r="E300" s="147"/>
      <c r="F300" s="148"/>
      <c r="G300" s="148"/>
      <c r="H300" s="148"/>
      <c r="I300" s="148"/>
      <c r="J300" s="148"/>
      <c r="K300" s="148"/>
      <c r="L300" s="148"/>
      <c r="M300" s="148"/>
      <c r="N300" s="148"/>
      <c r="O300" s="148"/>
      <c r="P300" s="149"/>
    </row>
    <row r="301" spans="1:16" ht="15" hidden="1" customHeight="1" x14ac:dyDescent="0.25">
      <c r="A301" s="44" t="e">
        <f ca="1">IF(MONTH(C301)=MONTH(D$3),RIGHT('Yearly Info'!A$37,LEN('Yearly Info'!A$37)-4),"")</f>
        <v>#VALUE!</v>
      </c>
      <c r="B301" s="145"/>
      <c r="C301" s="42">
        <f t="shared" ca="1" si="11"/>
        <v>46029</v>
      </c>
      <c r="D301" s="54">
        <f ca="1">INDIRECT("'" &amp; UPPER(LEFT(TEXT($D$3,"mmmm"),3)) &amp; "'!K34")</f>
        <v>0</v>
      </c>
      <c r="E301" s="147"/>
      <c r="F301" s="148"/>
      <c r="G301" s="148"/>
      <c r="H301" s="148"/>
      <c r="I301" s="148"/>
      <c r="J301" s="148"/>
      <c r="K301" s="148"/>
      <c r="L301" s="148"/>
      <c r="M301" s="148"/>
      <c r="N301" s="148"/>
      <c r="O301" s="148"/>
      <c r="P301" s="149"/>
    </row>
    <row r="302" spans="1:16" ht="15" hidden="1" customHeight="1" x14ac:dyDescent="0.25">
      <c r="A302" s="44" t="e">
        <f ca="1">IF(MONTH(C302)=MONTH(D$3),RIGHT('Yearly Info'!A$38,LEN('Yearly Info'!A$38)-4),"")</f>
        <v>#VALUE!</v>
      </c>
      <c r="B302" s="145"/>
      <c r="C302" s="42">
        <f t="shared" ca="1" si="11"/>
        <v>46029</v>
      </c>
      <c r="D302" s="54">
        <f ca="1">INDIRECT("'" &amp; UPPER(LEFT(TEXT($D$3,"mmmm"),3)) &amp; "'!K35")</f>
        <v>0</v>
      </c>
      <c r="E302" s="147"/>
      <c r="F302" s="148"/>
      <c r="G302" s="148"/>
      <c r="H302" s="148"/>
      <c r="I302" s="148"/>
      <c r="J302" s="148"/>
      <c r="K302" s="148"/>
      <c r="L302" s="148"/>
      <c r="M302" s="148"/>
      <c r="N302" s="148"/>
      <c r="O302" s="148"/>
      <c r="P302" s="149"/>
    </row>
    <row r="303" spans="1:16" ht="15" hidden="1" customHeight="1" x14ac:dyDescent="0.25">
      <c r="A303" s="44" t="e">
        <f ca="1">IF(MONTH(C303)=MONTH(D$3),RIGHT('Yearly Info'!A$39,LEN('Yearly Info'!A$39)-4),"")</f>
        <v>#VALUE!</v>
      </c>
      <c r="B303" s="145"/>
      <c r="C303" s="42">
        <f t="shared" ca="1" si="11"/>
        <v>46029</v>
      </c>
      <c r="D303" s="54">
        <f ca="1">INDIRECT("'" &amp; UPPER(LEFT(TEXT($D$3,"mmmm"),3)) &amp; "'!K36")</f>
        <v>0</v>
      </c>
      <c r="E303" s="147"/>
      <c r="F303" s="148"/>
      <c r="G303" s="148"/>
      <c r="H303" s="148"/>
      <c r="I303" s="148"/>
      <c r="J303" s="148"/>
      <c r="K303" s="148"/>
      <c r="L303" s="148"/>
      <c r="M303" s="148"/>
      <c r="N303" s="148"/>
      <c r="O303" s="148"/>
      <c r="P303" s="149"/>
    </row>
    <row r="304" spans="1:16" ht="15" hidden="1" customHeight="1" thickBot="1" x14ac:dyDescent="0.3">
      <c r="A304" s="45" t="e">
        <f ca="1">IF(MONTH(C304)=MONTH(D$3),RIGHT('Yearly Info'!A$40,LEN('Yearly Info'!A$40)-4),"")</f>
        <v>#VALUE!</v>
      </c>
      <c r="B304" s="145"/>
      <c r="C304" s="42">
        <f t="shared" ca="1" si="11"/>
        <v>46029</v>
      </c>
      <c r="D304" s="54">
        <f ca="1">INDIRECT("'" &amp; UPPER(LEFT(TEXT($D$3,"mmmm"),3)) &amp; "'!K37")</f>
        <v>0</v>
      </c>
      <c r="E304" s="147"/>
      <c r="F304" s="148"/>
      <c r="G304" s="148"/>
      <c r="H304" s="148"/>
      <c r="I304" s="148"/>
      <c r="J304" s="148"/>
      <c r="K304" s="148"/>
      <c r="L304" s="148"/>
      <c r="M304" s="148"/>
      <c r="N304" s="148"/>
      <c r="O304" s="148"/>
      <c r="P304" s="149"/>
    </row>
    <row r="305" spans="1:16" ht="15" hidden="1" customHeight="1" thickBot="1" x14ac:dyDescent="0.3">
      <c r="A305" s="45" t="str">
        <f ca="1">IF(MONTH(C305)=MONTH(D$3),RIGHT('Yearly Info'!A$41,LEN('Yearly Info'!A$41)-4),"")</f>
        <v xml:space="preserve"> </v>
      </c>
      <c r="B305" s="145"/>
      <c r="C305" s="42">
        <f t="shared" ca="1" si="11"/>
        <v>46029</v>
      </c>
      <c r="D305" s="54">
        <f ca="1">INDIRECT("'" &amp; UPPER(LEFT(TEXT($D$3,"mmmm"),3)) &amp; "'!K38")</f>
        <v>0</v>
      </c>
      <c r="E305" s="147"/>
      <c r="F305" s="148"/>
      <c r="G305" s="148"/>
      <c r="H305" s="148"/>
      <c r="I305" s="148"/>
      <c r="J305" s="148"/>
      <c r="K305" s="148"/>
      <c r="L305" s="148"/>
      <c r="M305" s="148"/>
      <c r="N305" s="148"/>
      <c r="O305" s="148"/>
      <c r="P305" s="149"/>
    </row>
    <row r="306" spans="1:16" ht="15" hidden="1" customHeight="1" thickBot="1" x14ac:dyDescent="0.3">
      <c r="A306" s="45" t="str">
        <f ca="1">IF(MONTH(C306)=MONTH(D$3),RIGHT('Yearly Info'!A$42,LEN('Yearly Info'!A$42)-4),"")</f>
        <v xml:space="preserve"> </v>
      </c>
      <c r="B306" s="145"/>
      <c r="C306" s="42">
        <f t="shared" ca="1" si="11"/>
        <v>46029</v>
      </c>
      <c r="D306" s="54">
        <f ca="1">INDIRECT("'" &amp; UPPER(LEFT(TEXT($D$3,"mmmm"),3)) &amp; "'!K39")</f>
        <v>0</v>
      </c>
      <c r="E306" s="147"/>
      <c r="F306" s="148"/>
      <c r="G306" s="148"/>
      <c r="H306" s="148"/>
      <c r="I306" s="148"/>
      <c r="J306" s="148"/>
      <c r="K306" s="148"/>
      <c r="L306" s="148"/>
      <c r="M306" s="148"/>
      <c r="N306" s="148"/>
      <c r="O306" s="148"/>
      <c r="P306" s="149"/>
    </row>
    <row r="307" spans="1:16" ht="15" hidden="1" customHeight="1" thickBot="1" x14ac:dyDescent="0.3">
      <c r="A307" s="45" t="str">
        <f ca="1">IF(MONTH(C307)=MONTH(D$3),RIGHT('Yearly Info'!A$43,LEN('Yearly Info'!A$43)-4),"")</f>
        <v xml:space="preserve"> </v>
      </c>
      <c r="B307" s="146"/>
      <c r="C307" s="95">
        <f t="shared" ca="1" si="11"/>
        <v>46029</v>
      </c>
      <c r="D307" s="55">
        <f ca="1">INDIRECT("'" &amp; UPPER(LEFT(TEXT($D$3,"mmmm"),3)) &amp; "'!K40")</f>
        <v>0</v>
      </c>
      <c r="E307" s="150"/>
      <c r="F307" s="151"/>
      <c r="G307" s="151"/>
      <c r="H307" s="151"/>
      <c r="I307" s="151"/>
      <c r="J307" s="151"/>
      <c r="K307" s="151"/>
      <c r="L307" s="151"/>
      <c r="M307" s="151"/>
      <c r="N307" s="151"/>
      <c r="O307" s="151"/>
      <c r="P307" s="152"/>
    </row>
    <row r="308" spans="1:16" ht="15" hidden="1" customHeight="1" x14ac:dyDescent="0.25">
      <c r="A308" s="44" t="str">
        <f ca="1">IF(MONTH(C308)=MONTH(D$3),RIGHT('Yearly Info'!A$14,LEN('Yearly Info'!A$14)-4),"")</f>
        <v xml:space="preserve"> RICS Support for MDEQ</v>
      </c>
      <c r="B308" s="159" t="str">
        <f ca="1">TEXT(C308,"dddd")</f>
        <v>Thursday</v>
      </c>
      <c r="C308" s="96">
        <f ca="1">C278+1</f>
        <v>46030</v>
      </c>
      <c r="D308" s="54">
        <f ca="1">INDIRECT("'" &amp; UPPER(LEFT(TEXT($D$3,"mmmm"),3)) &amp; "'!L11")</f>
        <v>0</v>
      </c>
      <c r="E308" s="147"/>
      <c r="F308" s="148"/>
      <c r="G308" s="148"/>
      <c r="H308" s="148"/>
      <c r="I308" s="148"/>
      <c r="J308" s="148"/>
      <c r="K308" s="148"/>
      <c r="L308" s="148"/>
      <c r="M308" s="148"/>
      <c r="N308" s="148"/>
      <c r="O308" s="148"/>
      <c r="P308" s="149"/>
    </row>
    <row r="309" spans="1:16" ht="15" hidden="1" customHeight="1" x14ac:dyDescent="0.25">
      <c r="A309" s="44" t="str">
        <f ca="1">IF(MONTH(C309)=MONTH(D$3),RIGHT('Yearly Info'!A$15,LEN('Yearly Info'!A$15)-4),"")</f>
        <v xml:space="preserve"> MDEQ</v>
      </c>
      <c r="B309" s="145"/>
      <c r="C309" s="42">
        <f ca="1">C308</f>
        <v>46030</v>
      </c>
      <c r="D309" s="54">
        <f ca="1">INDIRECT("'" &amp; UPPER(LEFT(TEXT($D$3,"mmmm"),3)) &amp; "'!L12")</f>
        <v>0</v>
      </c>
      <c r="E309" s="147"/>
      <c r="F309" s="148"/>
      <c r="G309" s="148"/>
      <c r="H309" s="148"/>
      <c r="I309" s="148"/>
      <c r="J309" s="148"/>
      <c r="K309" s="148"/>
      <c r="L309" s="148"/>
      <c r="M309" s="148"/>
      <c r="N309" s="148"/>
      <c r="O309" s="148"/>
      <c r="P309" s="149"/>
    </row>
    <row r="310" spans="1:16" ht="15" hidden="1" customHeight="1" x14ac:dyDescent="0.25">
      <c r="A310" s="44" t="str">
        <f ca="1">IF(MONTH(C310)=MONTH(D$3),RIGHT('Yearly Info'!A$16,LEN('Yearly Info'!A$16)-4),"")</f>
        <v xml:space="preserve"> RICS Idea Portal</v>
      </c>
      <c r="B310" s="145"/>
      <c r="C310" s="42">
        <f t="shared" ref="C310:C337" ca="1" si="12">C309</f>
        <v>46030</v>
      </c>
      <c r="D310" s="54">
        <f ca="1">INDIRECT("'" &amp; UPPER(LEFT(TEXT($D$3,"mmmm"),3)) &amp; "'!L13")</f>
        <v>0</v>
      </c>
      <c r="E310" s="147"/>
      <c r="F310" s="148"/>
      <c r="G310" s="148"/>
      <c r="H310" s="148"/>
      <c r="I310" s="148"/>
      <c r="J310" s="148"/>
      <c r="K310" s="148"/>
      <c r="L310" s="148"/>
      <c r="M310" s="148"/>
      <c r="N310" s="148"/>
      <c r="O310" s="148"/>
      <c r="P310" s="149"/>
    </row>
    <row r="311" spans="1:16" ht="15" customHeight="1" x14ac:dyDescent="0.25">
      <c r="A311" s="44" t="str">
        <f ca="1">IF(MONTH(C311)=MONTH(D$3),RIGHT('Yearly Info'!A$17,LEN('Yearly Info'!A$17)-4),"")</f>
        <v xml:space="preserve"> MSWIS</v>
      </c>
      <c r="B311" s="145"/>
      <c r="C311" s="42">
        <f t="shared" ca="1" si="12"/>
        <v>46030</v>
      </c>
      <c r="D311" s="54">
        <f ca="1">INDIRECT("'" &amp; UPPER(LEFT(TEXT($D$3,"mmmm"),3)) &amp; "'!L14")</f>
        <v>8</v>
      </c>
      <c r="E311" s="153" t="s">
        <v>24</v>
      </c>
      <c r="F311" s="154"/>
      <c r="G311" s="154"/>
      <c r="H311" s="154"/>
      <c r="I311" s="154"/>
      <c r="J311" s="154"/>
      <c r="K311" s="154"/>
      <c r="L311" s="154"/>
      <c r="M311" s="154"/>
      <c r="N311" s="154"/>
      <c r="O311" s="154"/>
      <c r="P311" s="155"/>
    </row>
    <row r="312" spans="1:16" ht="15" hidden="1" customHeight="1" x14ac:dyDescent="0.25">
      <c r="A312" s="44" t="str">
        <f ca="1">IF(MONTH(C312)=MONTH(D$3),RIGHT('Yearly Info'!A$18,LEN('Yearly Info'!A$18)-4),"")</f>
        <v xml:space="preserve"> GeoSpatial</v>
      </c>
      <c r="B312" s="145"/>
      <c r="C312" s="42">
        <f t="shared" ca="1" si="12"/>
        <v>46030</v>
      </c>
      <c r="D312" s="54">
        <f ca="1">INDIRECT("'" &amp; UPPER(LEFT(TEXT($D$3,"mmmm"),3)) &amp; "'!L15")</f>
        <v>0</v>
      </c>
      <c r="E312" s="147"/>
      <c r="F312" s="148"/>
      <c r="G312" s="148"/>
      <c r="H312" s="148"/>
      <c r="I312" s="148"/>
      <c r="J312" s="148"/>
      <c r="K312" s="148"/>
      <c r="L312" s="148"/>
      <c r="M312" s="148"/>
      <c r="N312" s="148"/>
      <c r="O312" s="148"/>
      <c r="P312" s="149"/>
    </row>
    <row r="313" spans="1:16" ht="15" hidden="1" customHeight="1" thickBot="1" x14ac:dyDescent="0.3">
      <c r="A313" s="44" t="str">
        <f ca="1">IF(MONTH(C313)=MONTH(D$3),RIGHT('Yearly Info'!A$19,LEN('Yearly Info'!A$19)-4),"")</f>
        <v xml:space="preserve"> RICS Dashboard</v>
      </c>
      <c r="B313" s="145"/>
      <c r="C313" s="42">
        <f t="shared" ca="1" si="12"/>
        <v>46030</v>
      </c>
      <c r="D313" s="54">
        <f ca="1">INDIRECT("'" &amp; UPPER(LEFT(TEXT($D$3,"mmmm"),3)) &amp; "'!L16")</f>
        <v>0</v>
      </c>
      <c r="E313" s="153"/>
      <c r="F313" s="154"/>
      <c r="G313" s="154"/>
      <c r="H313" s="154"/>
      <c r="I313" s="154"/>
      <c r="J313" s="154"/>
      <c r="K313" s="154"/>
      <c r="L313" s="154"/>
      <c r="M313" s="154"/>
      <c r="N313" s="154"/>
      <c r="O313" s="154"/>
      <c r="P313" s="155"/>
    </row>
    <row r="314" spans="1:16" ht="15" hidden="1" customHeight="1" x14ac:dyDescent="0.25">
      <c r="A314" s="44" t="str">
        <f ca="1">IF(MONTH(C314)=MONTH(D$3),RIGHT('Yearly Info'!A$20,LEN('Yearly Info'!A$20)-4),"")</f>
        <v xml:space="preserve"> MDWFP NRIS</v>
      </c>
      <c r="B314" s="145"/>
      <c r="C314" s="42">
        <f t="shared" ca="1" si="12"/>
        <v>46030</v>
      </c>
      <c r="D314" s="54">
        <f ca="1">INDIRECT("'" &amp; UPPER(LEFT(TEXT($D$3,"mmmm"),3)) &amp; "'!L17")</f>
        <v>0</v>
      </c>
      <c r="E314" s="153"/>
      <c r="F314" s="154"/>
      <c r="G314" s="154"/>
      <c r="H314" s="154"/>
      <c r="I314" s="154"/>
      <c r="J314" s="154"/>
      <c r="K314" s="154"/>
      <c r="L314" s="154"/>
      <c r="M314" s="154"/>
      <c r="N314" s="154"/>
      <c r="O314" s="154"/>
      <c r="P314" s="155"/>
    </row>
    <row r="315" spans="1:16" ht="15" hidden="1" customHeight="1" x14ac:dyDescent="0.25">
      <c r="A315" s="44" t="str">
        <f ca="1">IF(MONTH(C315)=MONTH(D$3),RIGHT('Yearly Info'!A$21,LEN('Yearly Info'!A$21)-4),"")</f>
        <v xml:space="preserve"> MSWIS MRVA 4 CLOSED</v>
      </c>
      <c r="B315" s="145"/>
      <c r="C315" s="42">
        <f t="shared" ca="1" si="12"/>
        <v>46030</v>
      </c>
      <c r="D315" s="54">
        <f ca="1">INDIRECT("'" &amp; UPPER(LEFT(TEXT($D$3,"mmmm"),3)) &amp; "'!L18")</f>
        <v>0</v>
      </c>
      <c r="E315" s="147"/>
      <c r="F315" s="148"/>
      <c r="G315" s="148"/>
      <c r="H315" s="148"/>
      <c r="I315" s="148"/>
      <c r="J315" s="148"/>
      <c r="K315" s="148"/>
      <c r="L315" s="148"/>
      <c r="M315" s="148"/>
      <c r="N315" s="148"/>
      <c r="O315" s="148"/>
      <c r="P315" s="149"/>
    </row>
    <row r="316" spans="1:16" ht="15" hidden="1" customHeight="1" x14ac:dyDescent="0.25">
      <c r="A316" s="44" t="str">
        <f ca="1">IF(MONTH(C316)=MONTH(D$3),RIGHT('Yearly Info'!A$22,LEN('Yearly Info'!A$22)-4),"")</f>
        <v xml:space="preserve"> Tackett</v>
      </c>
      <c r="B316" s="145"/>
      <c r="C316" s="42">
        <f t="shared" ca="1" si="12"/>
        <v>46030</v>
      </c>
      <c r="D316" s="54">
        <f ca="1">INDIRECT("'" &amp; UPPER(LEFT(TEXT($D$3,"mmmm"),3)) &amp; "'!L19")</f>
        <v>0</v>
      </c>
      <c r="E316" s="147"/>
      <c r="F316" s="148"/>
      <c r="G316" s="148"/>
      <c r="H316" s="148"/>
      <c r="I316" s="148"/>
      <c r="J316" s="148"/>
      <c r="K316" s="148"/>
      <c r="L316" s="148"/>
      <c r="M316" s="148"/>
      <c r="N316" s="148"/>
      <c r="O316" s="148"/>
      <c r="P316" s="149"/>
    </row>
    <row r="317" spans="1:16" ht="15" hidden="1" customHeight="1" x14ac:dyDescent="0.25">
      <c r="A317" s="44" t="e">
        <f ca="1">IF(MONTH(C317)=MONTH(D$3),RIGHT('Yearly Info'!A$23,LEN('Yearly Info'!A$23)-4),"")</f>
        <v>#VALUE!</v>
      </c>
      <c r="B317" s="145"/>
      <c r="C317" s="42">
        <f t="shared" ca="1" si="12"/>
        <v>46030</v>
      </c>
      <c r="D317" s="54">
        <f ca="1">INDIRECT("'" &amp; UPPER(LEFT(TEXT($D$3,"mmmm"),3)) &amp; "'!L20")</f>
        <v>0</v>
      </c>
      <c r="E317" s="147"/>
      <c r="F317" s="148"/>
      <c r="G317" s="148"/>
      <c r="H317" s="148"/>
      <c r="I317" s="148"/>
      <c r="J317" s="148"/>
      <c r="K317" s="148"/>
      <c r="L317" s="148"/>
      <c r="M317" s="148"/>
      <c r="N317" s="148"/>
      <c r="O317" s="148"/>
      <c r="P317" s="149"/>
    </row>
    <row r="318" spans="1:16" ht="15" hidden="1" customHeight="1" x14ac:dyDescent="0.25">
      <c r="A318" s="44" t="e">
        <f ca="1">IF(MONTH(C318)=MONTH(D$3),RIGHT('Yearly Info'!A$24,LEN('Yearly Info'!A$24)-4),"")</f>
        <v>#VALUE!</v>
      </c>
      <c r="B318" s="145"/>
      <c r="C318" s="42">
        <f t="shared" ca="1" si="12"/>
        <v>46030</v>
      </c>
      <c r="D318" s="54">
        <f ca="1">INDIRECT("'" &amp; UPPER(LEFT(TEXT($D$3,"mmmm"),3)) &amp; "'!L21")</f>
        <v>0</v>
      </c>
      <c r="E318" s="147"/>
      <c r="F318" s="148"/>
      <c r="G318" s="148"/>
      <c r="H318" s="148"/>
      <c r="I318" s="148"/>
      <c r="J318" s="148"/>
      <c r="K318" s="148"/>
      <c r="L318" s="148"/>
      <c r="M318" s="148"/>
      <c r="N318" s="148"/>
      <c r="O318" s="148"/>
      <c r="P318" s="149"/>
    </row>
    <row r="319" spans="1:16" ht="15" hidden="1" customHeight="1" x14ac:dyDescent="0.25">
      <c r="A319" s="44" t="e">
        <f ca="1">IF(MONTH(C319)=MONTH(D$3),RIGHT('Yearly Info'!A$25,LEN('Yearly Info'!A$25)-4),"")</f>
        <v>#VALUE!</v>
      </c>
      <c r="B319" s="145"/>
      <c r="C319" s="42">
        <f t="shared" ca="1" si="12"/>
        <v>46030</v>
      </c>
      <c r="D319" s="54">
        <f ca="1">INDIRECT("'" &amp; UPPER(LEFT(TEXT($D$3,"mmmm"),3)) &amp; "'!L22")</f>
        <v>0</v>
      </c>
      <c r="E319" s="147"/>
      <c r="F319" s="148"/>
      <c r="G319" s="148"/>
      <c r="H319" s="148"/>
      <c r="I319" s="148"/>
      <c r="J319" s="148"/>
      <c r="K319" s="148"/>
      <c r="L319" s="148"/>
      <c r="M319" s="148"/>
      <c r="N319" s="148"/>
      <c r="O319" s="148"/>
      <c r="P319" s="149"/>
    </row>
    <row r="320" spans="1:16" ht="15" hidden="1" customHeight="1" x14ac:dyDescent="0.25">
      <c r="A320" s="44" t="e">
        <f ca="1">IF(MONTH(C320)=MONTH(D$3),RIGHT('Yearly Info'!A$26,LEN('Yearly Info'!A$26)-4),"")</f>
        <v>#VALUE!</v>
      </c>
      <c r="B320" s="145"/>
      <c r="C320" s="42">
        <f t="shared" ca="1" si="12"/>
        <v>46030</v>
      </c>
      <c r="D320" s="54">
        <f ca="1">INDIRECT("'" &amp; UPPER(LEFT(TEXT($D$3,"mmmm"),3)) &amp; "'!L23")</f>
        <v>0</v>
      </c>
      <c r="E320" s="147"/>
      <c r="F320" s="148"/>
      <c r="G320" s="148"/>
      <c r="H320" s="148"/>
      <c r="I320" s="148"/>
      <c r="J320" s="148"/>
      <c r="K320" s="148"/>
      <c r="L320" s="148"/>
      <c r="M320" s="148"/>
      <c r="N320" s="148"/>
      <c r="O320" s="148"/>
      <c r="P320" s="149"/>
    </row>
    <row r="321" spans="1:16" ht="15" hidden="1" customHeight="1" x14ac:dyDescent="0.25">
      <c r="A321" s="44" t="e">
        <f ca="1">IF(MONTH(C321)=MONTH(D$3),RIGHT('Yearly Info'!A$27,LEN('Yearly Info'!A$27)-4),"")</f>
        <v>#VALUE!</v>
      </c>
      <c r="B321" s="145"/>
      <c r="C321" s="42">
        <f t="shared" ca="1" si="12"/>
        <v>46030</v>
      </c>
      <c r="D321" s="54">
        <f ca="1">INDIRECT("'" &amp; UPPER(LEFT(TEXT($D$3,"mmmm"),3)) &amp; "'!L24")</f>
        <v>0</v>
      </c>
      <c r="E321" s="147"/>
      <c r="F321" s="148"/>
      <c r="G321" s="148"/>
      <c r="H321" s="148"/>
      <c r="I321" s="148"/>
      <c r="J321" s="148"/>
      <c r="K321" s="148"/>
      <c r="L321" s="148"/>
      <c r="M321" s="148"/>
      <c r="N321" s="148"/>
      <c r="O321" s="148"/>
      <c r="P321" s="149"/>
    </row>
    <row r="322" spans="1:16" ht="15" hidden="1" customHeight="1" x14ac:dyDescent="0.25">
      <c r="A322" s="44" t="e">
        <f ca="1">IF(MONTH(C322)=MONTH(D$3),RIGHT('Yearly Info'!A$28,LEN('Yearly Info'!A$28)-4),"")</f>
        <v>#VALUE!</v>
      </c>
      <c r="B322" s="145"/>
      <c r="C322" s="42">
        <f t="shared" ca="1" si="12"/>
        <v>46030</v>
      </c>
      <c r="D322" s="54">
        <f ca="1">INDIRECT("'" &amp; UPPER(LEFT(TEXT($D$3,"mmmm"),3)) &amp; "'!L25")</f>
        <v>0</v>
      </c>
      <c r="E322" s="147"/>
      <c r="F322" s="148"/>
      <c r="G322" s="148"/>
      <c r="H322" s="148"/>
      <c r="I322" s="148"/>
      <c r="J322" s="148"/>
      <c r="K322" s="148"/>
      <c r="L322" s="148"/>
      <c r="M322" s="148"/>
      <c r="N322" s="148"/>
      <c r="O322" s="148"/>
      <c r="P322" s="149"/>
    </row>
    <row r="323" spans="1:16" ht="15" hidden="1" customHeight="1" x14ac:dyDescent="0.25">
      <c r="A323" s="44" t="e">
        <f ca="1">IF(MONTH(C323)=MONTH(D$3),RIGHT('Yearly Info'!A$29,LEN('Yearly Info'!A$29)-4),"")</f>
        <v>#VALUE!</v>
      </c>
      <c r="B323" s="145"/>
      <c r="C323" s="42">
        <f t="shared" ca="1" si="12"/>
        <v>46030</v>
      </c>
      <c r="D323" s="54">
        <f ca="1">INDIRECT("'" &amp; UPPER(LEFT(TEXT($D$3,"mmmm"),3)) &amp; "'!L26")</f>
        <v>0</v>
      </c>
      <c r="E323" s="147"/>
      <c r="F323" s="148"/>
      <c r="G323" s="148"/>
      <c r="H323" s="148"/>
      <c r="I323" s="148"/>
      <c r="J323" s="148"/>
      <c r="K323" s="148"/>
      <c r="L323" s="148"/>
      <c r="M323" s="148"/>
      <c r="N323" s="148"/>
      <c r="O323" s="148"/>
      <c r="P323" s="149"/>
    </row>
    <row r="324" spans="1:16" ht="15" hidden="1" customHeight="1" x14ac:dyDescent="0.25">
      <c r="A324" s="44" t="e">
        <f ca="1">IF(MONTH(C324)=MONTH(D$3),RIGHT('Yearly Info'!A$30,LEN('Yearly Info'!A$30)-4),"")</f>
        <v>#VALUE!</v>
      </c>
      <c r="B324" s="145"/>
      <c r="C324" s="42">
        <f t="shared" ca="1" si="12"/>
        <v>46030</v>
      </c>
      <c r="D324" s="54">
        <f ca="1">INDIRECT("'" &amp; UPPER(LEFT(TEXT($D$3,"mmmm"),3)) &amp; "'!L27")</f>
        <v>0</v>
      </c>
      <c r="E324" s="147"/>
      <c r="F324" s="148"/>
      <c r="G324" s="148"/>
      <c r="H324" s="148"/>
      <c r="I324" s="148"/>
      <c r="J324" s="148"/>
      <c r="K324" s="148"/>
      <c r="L324" s="148"/>
      <c r="M324" s="148"/>
      <c r="N324" s="148"/>
      <c r="O324" s="148"/>
      <c r="P324" s="149"/>
    </row>
    <row r="325" spans="1:16" ht="15" hidden="1" customHeight="1" x14ac:dyDescent="0.25">
      <c r="A325" s="44" t="e">
        <f ca="1">IF(MONTH(C325)=MONTH(D$3),RIGHT('Yearly Info'!A$31,LEN('Yearly Info'!A$31)-4),"")</f>
        <v>#VALUE!</v>
      </c>
      <c r="B325" s="145"/>
      <c r="C325" s="42">
        <f t="shared" ca="1" si="12"/>
        <v>46030</v>
      </c>
      <c r="D325" s="54">
        <f ca="1">INDIRECT("'" &amp; UPPER(LEFT(TEXT($D$3,"mmmm"),3)) &amp; "'!L28")</f>
        <v>0</v>
      </c>
      <c r="E325" s="147"/>
      <c r="F325" s="148"/>
      <c r="G325" s="148"/>
      <c r="H325" s="148"/>
      <c r="I325" s="148"/>
      <c r="J325" s="148"/>
      <c r="K325" s="148"/>
      <c r="L325" s="148"/>
      <c r="M325" s="148"/>
      <c r="N325" s="148"/>
      <c r="O325" s="148"/>
      <c r="P325" s="149"/>
    </row>
    <row r="326" spans="1:16" ht="15" hidden="1" customHeight="1" x14ac:dyDescent="0.25">
      <c r="A326" s="44" t="e">
        <f ca="1">IF(MONTH(C326)=MONTH(D$3),RIGHT('Yearly Info'!A$32,LEN('Yearly Info'!A$32)-4),"")</f>
        <v>#VALUE!</v>
      </c>
      <c r="B326" s="145"/>
      <c r="C326" s="42">
        <f t="shared" ca="1" si="12"/>
        <v>46030</v>
      </c>
      <c r="D326" s="54">
        <f ca="1">INDIRECT("'" &amp; UPPER(LEFT(TEXT($D$3,"mmmm"),3)) &amp; "'!L29")</f>
        <v>0</v>
      </c>
      <c r="E326" s="147"/>
      <c r="F326" s="148"/>
      <c r="G326" s="148"/>
      <c r="H326" s="148"/>
      <c r="I326" s="148"/>
      <c r="J326" s="148"/>
      <c r="K326" s="148"/>
      <c r="L326" s="148"/>
      <c r="M326" s="148"/>
      <c r="N326" s="148"/>
      <c r="O326" s="148"/>
      <c r="P326" s="149"/>
    </row>
    <row r="327" spans="1:16" ht="15" hidden="1" customHeight="1" x14ac:dyDescent="0.25">
      <c r="A327" s="44" t="e">
        <f ca="1">IF(MONTH(C327)=MONTH(D$3),RIGHT('Yearly Info'!A$33,LEN('Yearly Info'!A$33)-4),"")</f>
        <v>#VALUE!</v>
      </c>
      <c r="B327" s="145"/>
      <c r="C327" s="42">
        <f t="shared" ca="1" si="12"/>
        <v>46030</v>
      </c>
      <c r="D327" s="54">
        <f ca="1">INDIRECT("'" &amp; UPPER(LEFT(TEXT($D$3,"mmmm"),3)) &amp; "'!L30")</f>
        <v>0</v>
      </c>
      <c r="E327" s="147"/>
      <c r="F327" s="148"/>
      <c r="G327" s="148"/>
      <c r="H327" s="148"/>
      <c r="I327" s="148"/>
      <c r="J327" s="148"/>
      <c r="K327" s="148"/>
      <c r="L327" s="148"/>
      <c r="M327" s="148"/>
      <c r="N327" s="148"/>
      <c r="O327" s="148"/>
      <c r="P327" s="149"/>
    </row>
    <row r="328" spans="1:16" ht="15" hidden="1" customHeight="1" x14ac:dyDescent="0.25">
      <c r="A328" s="44" t="e">
        <f ca="1">IF(MONTH(C328)=MONTH(D$3),RIGHT('Yearly Info'!A$34,LEN('Yearly Info'!A$34)-4),"")</f>
        <v>#VALUE!</v>
      </c>
      <c r="B328" s="145"/>
      <c r="C328" s="42">
        <f t="shared" ca="1" si="12"/>
        <v>46030</v>
      </c>
      <c r="D328" s="54">
        <f ca="1">INDIRECT("'" &amp; UPPER(LEFT(TEXT($D$3,"mmmm"),3)) &amp; "'!L31")</f>
        <v>0</v>
      </c>
      <c r="E328" s="147"/>
      <c r="F328" s="148"/>
      <c r="G328" s="148"/>
      <c r="H328" s="148"/>
      <c r="I328" s="148"/>
      <c r="J328" s="148"/>
      <c r="K328" s="148"/>
      <c r="L328" s="148"/>
      <c r="M328" s="148"/>
      <c r="N328" s="148"/>
      <c r="O328" s="148"/>
      <c r="P328" s="149"/>
    </row>
    <row r="329" spans="1:16" ht="15" hidden="1" customHeight="1" thickBot="1" x14ac:dyDescent="0.3">
      <c r="A329" s="44" t="e">
        <f ca="1">IF(MONTH(C329)=MONTH(D$3),RIGHT('Yearly Info'!A$35,LEN('Yearly Info'!A$35)-4),"")</f>
        <v>#VALUE!</v>
      </c>
      <c r="B329" s="145"/>
      <c r="C329" s="42">
        <f t="shared" ca="1" si="12"/>
        <v>46030</v>
      </c>
      <c r="D329" s="55">
        <f ca="1">INDIRECT("'" &amp; UPPER(LEFT(TEXT($D$3,"mmmm"),3)) &amp; "'!L32")</f>
        <v>0</v>
      </c>
      <c r="E329" s="147"/>
      <c r="F329" s="148"/>
      <c r="G329" s="148"/>
      <c r="H329" s="148"/>
      <c r="I329" s="148"/>
      <c r="J329" s="148"/>
      <c r="K329" s="148"/>
      <c r="L329" s="148"/>
      <c r="M329" s="148"/>
      <c r="N329" s="148"/>
      <c r="O329" s="148"/>
      <c r="P329" s="149"/>
    </row>
    <row r="330" spans="1:16" ht="15" hidden="1" customHeight="1" x14ac:dyDescent="0.25">
      <c r="A330" s="44" t="e">
        <f ca="1">IF(MONTH(C330)=MONTH(D$3),RIGHT('Yearly Info'!A$36,LEN('Yearly Info'!A$36)-4),"")</f>
        <v>#VALUE!</v>
      </c>
      <c r="B330" s="145"/>
      <c r="C330" s="42">
        <f t="shared" ca="1" si="12"/>
        <v>46030</v>
      </c>
      <c r="D330" s="54">
        <f ca="1">INDIRECT("'" &amp; UPPER(LEFT(TEXT($D$3,"mmmm"),3)) &amp; "'!L33")</f>
        <v>0</v>
      </c>
      <c r="E330" s="147"/>
      <c r="F330" s="148"/>
      <c r="G330" s="148"/>
      <c r="H330" s="148"/>
      <c r="I330" s="148"/>
      <c r="J330" s="148"/>
      <c r="K330" s="148"/>
      <c r="L330" s="148"/>
      <c r="M330" s="148"/>
      <c r="N330" s="148"/>
      <c r="O330" s="148"/>
      <c r="P330" s="149"/>
    </row>
    <row r="331" spans="1:16" ht="15" hidden="1" customHeight="1" x14ac:dyDescent="0.25">
      <c r="A331" s="44" t="e">
        <f ca="1">IF(MONTH(C331)=MONTH(D$3),RIGHT('Yearly Info'!A$37,LEN('Yearly Info'!A$37)-4),"")</f>
        <v>#VALUE!</v>
      </c>
      <c r="B331" s="145"/>
      <c r="C331" s="42">
        <f t="shared" ca="1" si="12"/>
        <v>46030</v>
      </c>
      <c r="D331" s="54">
        <f ca="1">INDIRECT("'" &amp; UPPER(LEFT(TEXT($D$3,"mmmm"),3)) &amp; "'!L34")</f>
        <v>0</v>
      </c>
      <c r="E331" s="147"/>
      <c r="F331" s="148"/>
      <c r="G331" s="148"/>
      <c r="H331" s="148"/>
      <c r="I331" s="148"/>
      <c r="J331" s="148"/>
      <c r="K331" s="148"/>
      <c r="L331" s="148"/>
      <c r="M331" s="148"/>
      <c r="N331" s="148"/>
      <c r="O331" s="148"/>
      <c r="P331" s="149"/>
    </row>
    <row r="332" spans="1:16" ht="15" hidden="1" customHeight="1" x14ac:dyDescent="0.25">
      <c r="A332" s="44" t="e">
        <f ca="1">IF(MONTH(C332)=MONTH(D$3),RIGHT('Yearly Info'!A$38,LEN('Yearly Info'!A$38)-4),"")</f>
        <v>#VALUE!</v>
      </c>
      <c r="B332" s="145"/>
      <c r="C332" s="42">
        <f t="shared" ca="1" si="12"/>
        <v>46030</v>
      </c>
      <c r="D332" s="54">
        <f ca="1">INDIRECT("'" &amp; UPPER(LEFT(TEXT($D$3,"mmmm"),3)) &amp; "'!L35")</f>
        <v>0</v>
      </c>
      <c r="E332" s="147"/>
      <c r="F332" s="148"/>
      <c r="G332" s="148"/>
      <c r="H332" s="148"/>
      <c r="I332" s="148"/>
      <c r="J332" s="148"/>
      <c r="K332" s="148"/>
      <c r="L332" s="148"/>
      <c r="M332" s="148"/>
      <c r="N332" s="148"/>
      <c r="O332" s="148"/>
      <c r="P332" s="149"/>
    </row>
    <row r="333" spans="1:16" ht="15" hidden="1" customHeight="1" x14ac:dyDescent="0.25">
      <c r="A333" s="44" t="e">
        <f ca="1">IF(MONTH(C333)=MONTH(D$3),RIGHT('Yearly Info'!A$39,LEN('Yearly Info'!A$39)-4),"")</f>
        <v>#VALUE!</v>
      </c>
      <c r="B333" s="145"/>
      <c r="C333" s="42">
        <f t="shared" ca="1" si="12"/>
        <v>46030</v>
      </c>
      <c r="D333" s="54">
        <f ca="1">INDIRECT("'" &amp; UPPER(LEFT(TEXT($D$3,"mmmm"),3)) &amp; "'!L36")</f>
        <v>0</v>
      </c>
      <c r="E333" s="147"/>
      <c r="F333" s="148"/>
      <c r="G333" s="148"/>
      <c r="H333" s="148"/>
      <c r="I333" s="148"/>
      <c r="J333" s="148"/>
      <c r="K333" s="148"/>
      <c r="L333" s="148"/>
      <c r="M333" s="148"/>
      <c r="N333" s="148"/>
      <c r="O333" s="148"/>
      <c r="P333" s="149"/>
    </row>
    <row r="334" spans="1:16" ht="15" hidden="1" customHeight="1" thickBot="1" x14ac:dyDescent="0.3">
      <c r="A334" s="45" t="e">
        <f ca="1">IF(MONTH(C334)=MONTH(D$3),RIGHT('Yearly Info'!A$40,LEN('Yearly Info'!A$40)-4),"")</f>
        <v>#VALUE!</v>
      </c>
      <c r="B334" s="145"/>
      <c r="C334" s="42">
        <f t="shared" ca="1" si="12"/>
        <v>46030</v>
      </c>
      <c r="D334" s="54">
        <f ca="1">INDIRECT("'" &amp; UPPER(LEFT(TEXT($D$3,"mmmm"),3)) &amp; "'!L37")</f>
        <v>0</v>
      </c>
      <c r="E334" s="147"/>
      <c r="F334" s="148"/>
      <c r="G334" s="148"/>
      <c r="H334" s="148"/>
      <c r="I334" s="148"/>
      <c r="J334" s="148"/>
      <c r="K334" s="148"/>
      <c r="L334" s="148"/>
      <c r="M334" s="148"/>
      <c r="N334" s="148"/>
      <c r="O334" s="148"/>
      <c r="P334" s="149"/>
    </row>
    <row r="335" spans="1:16" ht="15" hidden="1" customHeight="1" thickBot="1" x14ac:dyDescent="0.3">
      <c r="A335" s="45" t="str">
        <f ca="1">IF(MONTH(C335)=MONTH(D$3),RIGHT('Yearly Info'!A$41,LEN('Yearly Info'!A$41)-4),"")</f>
        <v xml:space="preserve"> </v>
      </c>
      <c r="B335" s="145"/>
      <c r="C335" s="42">
        <f t="shared" ca="1" si="12"/>
        <v>46030</v>
      </c>
      <c r="D335" s="54">
        <f ca="1">INDIRECT("'" &amp; UPPER(LEFT(TEXT($D$3,"mmmm"),3)) &amp; "'!L38")</f>
        <v>0</v>
      </c>
      <c r="E335" s="147"/>
      <c r="F335" s="148"/>
      <c r="G335" s="148"/>
      <c r="H335" s="148"/>
      <c r="I335" s="148"/>
      <c r="J335" s="148"/>
      <c r="K335" s="148"/>
      <c r="L335" s="148"/>
      <c r="M335" s="148"/>
      <c r="N335" s="148"/>
      <c r="O335" s="148"/>
      <c r="P335" s="149"/>
    </row>
    <row r="336" spans="1:16" ht="15" hidden="1" customHeight="1" thickBot="1" x14ac:dyDescent="0.3">
      <c r="A336" s="45" t="str">
        <f ca="1">IF(MONTH(C336)=MONTH(D$3),RIGHT('Yearly Info'!A$42,LEN('Yearly Info'!A$42)-4),"")</f>
        <v xml:space="preserve"> </v>
      </c>
      <c r="B336" s="145"/>
      <c r="C336" s="42">
        <f t="shared" ca="1" si="12"/>
        <v>46030</v>
      </c>
      <c r="D336" s="54">
        <f ca="1">INDIRECT("'" &amp; UPPER(LEFT(TEXT($D$3,"mmmm"),3)) &amp; "'!L39")</f>
        <v>0</v>
      </c>
      <c r="E336" s="147"/>
      <c r="F336" s="148"/>
      <c r="G336" s="148"/>
      <c r="H336" s="148"/>
      <c r="I336" s="148"/>
      <c r="J336" s="148"/>
      <c r="K336" s="148"/>
      <c r="L336" s="148"/>
      <c r="M336" s="148"/>
      <c r="N336" s="148"/>
      <c r="O336" s="148"/>
      <c r="P336" s="149"/>
    </row>
    <row r="337" spans="1:16" ht="15" hidden="1" customHeight="1" thickBot="1" x14ac:dyDescent="0.3">
      <c r="A337" s="45" t="str">
        <f ca="1">IF(MONTH(C337)=MONTH(D$3),RIGHT('Yearly Info'!A$43,LEN('Yearly Info'!A$43)-4),"")</f>
        <v xml:space="preserve"> </v>
      </c>
      <c r="B337" s="146"/>
      <c r="C337" s="42">
        <f t="shared" ca="1" si="12"/>
        <v>46030</v>
      </c>
      <c r="D337" s="55">
        <f ca="1">INDIRECT("'" &amp; UPPER(LEFT(TEXT($D$3,"mmmm"),3)) &amp; "'!L40")</f>
        <v>0</v>
      </c>
      <c r="E337" s="150"/>
      <c r="F337" s="151"/>
      <c r="G337" s="151"/>
      <c r="H337" s="151"/>
      <c r="I337" s="151"/>
      <c r="J337" s="151"/>
      <c r="K337" s="151"/>
      <c r="L337" s="151"/>
      <c r="M337" s="151"/>
      <c r="N337" s="151"/>
      <c r="O337" s="151"/>
      <c r="P337" s="152"/>
    </row>
    <row r="338" spans="1:16" ht="15" hidden="1" customHeight="1" x14ac:dyDescent="0.25">
      <c r="A338" s="44" t="str">
        <f ca="1">IF(MONTH(C338)=MONTH(D$3),RIGHT('Yearly Info'!A$14,LEN('Yearly Info'!A$14)-4),"")</f>
        <v xml:space="preserve"> RICS Support for MDEQ</v>
      </c>
      <c r="B338" s="159" t="str">
        <f ca="1">TEXT(C338,"dddd")</f>
        <v>Friday</v>
      </c>
      <c r="C338" s="96">
        <f ca="1">C308+1</f>
        <v>46031</v>
      </c>
      <c r="D338" s="54">
        <f ca="1">INDIRECT("'" &amp; UPPER(LEFT(TEXT($D$3,"mmmm"),3)) &amp; "'!M11")</f>
        <v>0</v>
      </c>
      <c r="E338" s="161"/>
      <c r="F338" s="162"/>
      <c r="G338" s="162"/>
      <c r="H338" s="162"/>
      <c r="I338" s="162"/>
      <c r="J338" s="162"/>
      <c r="K338" s="162"/>
      <c r="L338" s="162"/>
      <c r="M338" s="162"/>
      <c r="N338" s="162"/>
      <c r="O338" s="162"/>
      <c r="P338" s="163"/>
    </row>
    <row r="339" spans="1:16" ht="15" hidden="1" customHeight="1" x14ac:dyDescent="0.25">
      <c r="A339" s="44" t="str">
        <f ca="1">IF(MONTH(C339)=MONTH(D$3),RIGHT('Yearly Info'!A$15,LEN('Yearly Info'!A$15)-4),"")</f>
        <v xml:space="preserve"> MDEQ</v>
      </c>
      <c r="B339" s="145"/>
      <c r="C339" s="42">
        <f ca="1">C338</f>
        <v>46031</v>
      </c>
      <c r="D339" s="54">
        <f ca="1">INDIRECT("'" &amp; UPPER(LEFT(TEXT($D$3,"mmmm"),3)) &amp; "'!M12")</f>
        <v>0</v>
      </c>
      <c r="E339" s="147"/>
      <c r="F339" s="148"/>
      <c r="G339" s="148"/>
      <c r="H339" s="148"/>
      <c r="I339" s="148"/>
      <c r="J339" s="148"/>
      <c r="K339" s="148"/>
      <c r="L339" s="148"/>
      <c r="M339" s="148"/>
      <c r="N339" s="148"/>
      <c r="O339" s="148"/>
      <c r="P339" s="149"/>
    </row>
    <row r="340" spans="1:16" ht="15" hidden="1" customHeight="1" x14ac:dyDescent="0.25">
      <c r="A340" s="44" t="str">
        <f ca="1">IF(MONTH(C340)=MONTH(D$3),RIGHT('Yearly Info'!A$16,LEN('Yearly Info'!A$16)-4),"")</f>
        <v xml:space="preserve"> RICS Idea Portal</v>
      </c>
      <c r="B340" s="145"/>
      <c r="C340" s="42">
        <f t="shared" ref="C340:C367" ca="1" si="13">C339</f>
        <v>46031</v>
      </c>
      <c r="D340" s="54">
        <f ca="1">INDIRECT("'" &amp; UPPER(LEFT(TEXT($D$3,"mmmm"),3)) &amp; "'!M13")</f>
        <v>0</v>
      </c>
      <c r="E340" s="147"/>
      <c r="F340" s="148"/>
      <c r="G340" s="148"/>
      <c r="H340" s="148"/>
      <c r="I340" s="148"/>
      <c r="J340" s="148"/>
      <c r="K340" s="148"/>
      <c r="L340" s="148"/>
      <c r="M340" s="148"/>
      <c r="N340" s="148"/>
      <c r="O340" s="148"/>
      <c r="P340" s="149"/>
    </row>
    <row r="341" spans="1:16" ht="15" customHeight="1" x14ac:dyDescent="0.25">
      <c r="A341" s="44" t="str">
        <f ca="1">IF(MONTH(C341)=MONTH(D$3),RIGHT('Yearly Info'!A$17,LEN('Yearly Info'!A$17)-4),"")</f>
        <v xml:space="preserve"> MSWIS</v>
      </c>
      <c r="B341" s="145"/>
      <c r="C341" s="42">
        <f t="shared" ca="1" si="13"/>
        <v>46031</v>
      </c>
      <c r="D341" s="54">
        <f ca="1">INDIRECT("'" &amp; UPPER(LEFT(TEXT($D$3,"mmmm"),3)) &amp; "'!M14")</f>
        <v>2</v>
      </c>
      <c r="E341" s="147" t="s">
        <v>25</v>
      </c>
      <c r="F341" s="148"/>
      <c r="G341" s="148"/>
      <c r="H341" s="148"/>
      <c r="I341" s="148"/>
      <c r="J341" s="148"/>
      <c r="K341" s="148"/>
      <c r="L341" s="148"/>
      <c r="M341" s="148"/>
      <c r="N341" s="148"/>
      <c r="O341" s="148"/>
      <c r="P341" s="149"/>
    </row>
    <row r="342" spans="1:16" ht="15" hidden="1" customHeight="1" x14ac:dyDescent="0.25">
      <c r="A342" s="44" t="str">
        <f ca="1">IF(MONTH(C342)=MONTH(D$3),RIGHT('Yearly Info'!A$18,LEN('Yearly Info'!A$18)-4),"")</f>
        <v xml:space="preserve"> GeoSpatial</v>
      </c>
      <c r="B342" s="145"/>
      <c r="C342" s="42">
        <f t="shared" ca="1" si="13"/>
        <v>46031</v>
      </c>
      <c r="D342" s="54">
        <f ca="1">INDIRECT("'" &amp; UPPER(LEFT(TEXT($D$3,"mmmm"),3)) &amp; "'!M15")</f>
        <v>0</v>
      </c>
      <c r="E342" s="147"/>
      <c r="F342" s="148"/>
      <c r="G342" s="148"/>
      <c r="H342" s="148"/>
      <c r="I342" s="148"/>
      <c r="J342" s="148"/>
      <c r="K342" s="148"/>
      <c r="L342" s="148"/>
      <c r="M342" s="148"/>
      <c r="N342" s="148"/>
      <c r="O342" s="148"/>
      <c r="P342" s="149"/>
    </row>
    <row r="343" spans="1:16" ht="15" hidden="1" customHeight="1" x14ac:dyDescent="0.25">
      <c r="A343" s="44" t="str">
        <f ca="1">IF(MONTH(C343)=MONTH(D$3),RIGHT('Yearly Info'!A$19,LEN('Yearly Info'!A$19)-4),"")</f>
        <v xml:space="preserve"> RICS Dashboard</v>
      </c>
      <c r="B343" s="145"/>
      <c r="C343" s="42">
        <f t="shared" ca="1" si="13"/>
        <v>46031</v>
      </c>
      <c r="D343" s="54">
        <f ca="1">INDIRECT("'" &amp; UPPER(LEFT(TEXT($D$3,"mmmm"),3)) &amp; "'!M16")</f>
        <v>0</v>
      </c>
      <c r="E343" s="153"/>
      <c r="F343" s="154"/>
      <c r="G343" s="154"/>
      <c r="H343" s="154"/>
      <c r="I343" s="154"/>
      <c r="J343" s="154"/>
      <c r="K343" s="154"/>
      <c r="L343" s="154"/>
      <c r="M343" s="154"/>
      <c r="N343" s="154"/>
      <c r="O343" s="154"/>
      <c r="P343" s="155"/>
    </row>
    <row r="344" spans="1:16" ht="15" hidden="1" customHeight="1" x14ac:dyDescent="0.25">
      <c r="A344" s="44" t="str">
        <f ca="1">IF(MONTH(C344)=MONTH(D$3),RIGHT('Yearly Info'!A$20,LEN('Yearly Info'!A$20)-4),"")</f>
        <v xml:space="preserve"> MDWFP NRIS</v>
      </c>
      <c r="B344" s="145"/>
      <c r="C344" s="42">
        <f t="shared" ca="1" si="13"/>
        <v>46031</v>
      </c>
      <c r="D344" s="54">
        <f ca="1">INDIRECT("'" &amp; UPPER(LEFT(TEXT($D$3,"mmmm"),3)) &amp; "'!M17")</f>
        <v>8</v>
      </c>
      <c r="E344" s="153" t="s">
        <v>26</v>
      </c>
      <c r="F344" s="154"/>
      <c r="G344" s="154"/>
      <c r="H344" s="154"/>
      <c r="I344" s="154"/>
      <c r="J344" s="154"/>
      <c r="K344" s="154"/>
      <c r="L344" s="154"/>
      <c r="M344" s="154"/>
      <c r="N344" s="154"/>
      <c r="O344" s="154"/>
      <c r="P344" s="155"/>
    </row>
    <row r="345" spans="1:16" ht="15" hidden="1" customHeight="1" x14ac:dyDescent="0.25">
      <c r="A345" s="44" t="str">
        <f ca="1">IF(MONTH(C345)=MONTH(D$3),RIGHT('Yearly Info'!A$21,LEN('Yearly Info'!A$21)-4),"")</f>
        <v xml:space="preserve"> MSWIS MRVA 4 CLOSED</v>
      </c>
      <c r="B345" s="145"/>
      <c r="C345" s="42">
        <f t="shared" ca="1" si="13"/>
        <v>46031</v>
      </c>
      <c r="D345" s="54">
        <f ca="1">INDIRECT("'" &amp; UPPER(LEFT(TEXT($D$3,"mmmm"),3)) &amp; "'!M18")</f>
        <v>2</v>
      </c>
      <c r="E345" s="147" t="s">
        <v>27</v>
      </c>
      <c r="F345" s="148"/>
      <c r="G345" s="148"/>
      <c r="H345" s="148"/>
      <c r="I345" s="148"/>
      <c r="J345" s="148"/>
      <c r="K345" s="148"/>
      <c r="L345" s="148"/>
      <c r="M345" s="148"/>
      <c r="N345" s="148"/>
      <c r="O345" s="148"/>
      <c r="P345" s="149"/>
    </row>
    <row r="346" spans="1:16" ht="15" hidden="1" customHeight="1" x14ac:dyDescent="0.25">
      <c r="A346" s="44" t="str">
        <f ca="1">IF(MONTH(C346)=MONTH(D$3),RIGHT('Yearly Info'!A$22,LEN('Yearly Info'!A$22)-4),"")</f>
        <v xml:space="preserve"> Tackett</v>
      </c>
      <c r="B346" s="145"/>
      <c r="C346" s="42">
        <f t="shared" ca="1" si="13"/>
        <v>46031</v>
      </c>
      <c r="D346" s="54">
        <f ca="1">INDIRECT("'" &amp; UPPER(LEFT(TEXT($D$3,"mmmm"),3)) &amp; "'!M19")</f>
        <v>0</v>
      </c>
      <c r="E346" s="147"/>
      <c r="F346" s="148"/>
      <c r="G346" s="148"/>
      <c r="H346" s="148"/>
      <c r="I346" s="148"/>
      <c r="J346" s="148"/>
      <c r="K346" s="148"/>
      <c r="L346" s="148"/>
      <c r="M346" s="148"/>
      <c r="N346" s="148"/>
      <c r="O346" s="148"/>
      <c r="P346" s="149"/>
    </row>
    <row r="347" spans="1:16" ht="15" hidden="1" customHeight="1" x14ac:dyDescent="0.25">
      <c r="A347" s="44" t="e">
        <f ca="1">IF(MONTH(C347)=MONTH(D$3),RIGHT('Yearly Info'!A$23,LEN('Yearly Info'!A$23)-4),"")</f>
        <v>#VALUE!</v>
      </c>
      <c r="B347" s="145"/>
      <c r="C347" s="42">
        <f t="shared" ca="1" si="13"/>
        <v>46031</v>
      </c>
      <c r="D347" s="54">
        <f ca="1">INDIRECT("'" &amp; UPPER(LEFT(TEXT($D$3,"mmmm"),3)) &amp; "'!M20")</f>
        <v>0</v>
      </c>
      <c r="E347" s="147"/>
      <c r="F347" s="148"/>
      <c r="G347" s="148"/>
      <c r="H347" s="148"/>
      <c r="I347" s="148"/>
      <c r="J347" s="148"/>
      <c r="K347" s="148"/>
      <c r="L347" s="148"/>
      <c r="M347" s="148"/>
      <c r="N347" s="148"/>
      <c r="O347" s="148"/>
      <c r="P347" s="149"/>
    </row>
    <row r="348" spans="1:16" ht="15" hidden="1" customHeight="1" x14ac:dyDescent="0.25">
      <c r="A348" s="44" t="e">
        <f ca="1">IF(MONTH(C348)=MONTH(D$3),RIGHT('Yearly Info'!A$24,LEN('Yearly Info'!A$24)-4),"")</f>
        <v>#VALUE!</v>
      </c>
      <c r="B348" s="145"/>
      <c r="C348" s="42">
        <f t="shared" ca="1" si="13"/>
        <v>46031</v>
      </c>
      <c r="D348" s="54">
        <f ca="1">INDIRECT("'" &amp; UPPER(LEFT(TEXT($D$3,"mmmm"),3)) &amp; "'!M21")</f>
        <v>0</v>
      </c>
      <c r="E348" s="147"/>
      <c r="F348" s="148"/>
      <c r="G348" s="148"/>
      <c r="H348" s="148"/>
      <c r="I348" s="148"/>
      <c r="J348" s="148"/>
      <c r="K348" s="148"/>
      <c r="L348" s="148"/>
      <c r="M348" s="148"/>
      <c r="N348" s="148"/>
      <c r="O348" s="148"/>
      <c r="P348" s="149"/>
    </row>
    <row r="349" spans="1:16" ht="15" hidden="1" customHeight="1" x14ac:dyDescent="0.25">
      <c r="A349" s="44" t="e">
        <f ca="1">IF(MONTH(C349)=MONTH(D$3),RIGHT('Yearly Info'!A$25,LEN('Yearly Info'!A$25)-4),"")</f>
        <v>#VALUE!</v>
      </c>
      <c r="B349" s="145"/>
      <c r="C349" s="42">
        <f t="shared" ca="1" si="13"/>
        <v>46031</v>
      </c>
      <c r="D349" s="54">
        <f ca="1">INDIRECT("'" &amp; UPPER(LEFT(TEXT($D$3,"mmmm"),3)) &amp; "'!M22")</f>
        <v>0</v>
      </c>
      <c r="E349" s="147"/>
      <c r="F349" s="148"/>
      <c r="G349" s="148"/>
      <c r="H349" s="148"/>
      <c r="I349" s="148"/>
      <c r="J349" s="148"/>
      <c r="K349" s="148"/>
      <c r="L349" s="148"/>
      <c r="M349" s="148"/>
      <c r="N349" s="148"/>
      <c r="O349" s="148"/>
      <c r="P349" s="149"/>
    </row>
    <row r="350" spans="1:16" ht="15" hidden="1" customHeight="1" x14ac:dyDescent="0.25">
      <c r="A350" s="44" t="e">
        <f ca="1">IF(MONTH(C350)=MONTH(D$3),RIGHT('Yearly Info'!A$26,LEN('Yearly Info'!A$26)-4),"")</f>
        <v>#VALUE!</v>
      </c>
      <c r="B350" s="145"/>
      <c r="C350" s="42">
        <f t="shared" ca="1" si="13"/>
        <v>46031</v>
      </c>
      <c r="D350" s="54">
        <f ca="1">INDIRECT("'" &amp; UPPER(LEFT(TEXT($D$3,"mmmm"),3)) &amp; "'!M23")</f>
        <v>0</v>
      </c>
      <c r="E350" s="147"/>
      <c r="F350" s="148"/>
      <c r="G350" s="148"/>
      <c r="H350" s="148"/>
      <c r="I350" s="148"/>
      <c r="J350" s="148"/>
      <c r="K350" s="148"/>
      <c r="L350" s="148"/>
      <c r="M350" s="148"/>
      <c r="N350" s="148"/>
      <c r="O350" s="148"/>
      <c r="P350" s="149"/>
    </row>
    <row r="351" spans="1:16" ht="15" hidden="1" customHeight="1" x14ac:dyDescent="0.25">
      <c r="A351" s="44" t="e">
        <f ca="1">IF(MONTH(C351)=MONTH(D$3),RIGHT('Yearly Info'!A$27,LEN('Yearly Info'!A$27)-4),"")</f>
        <v>#VALUE!</v>
      </c>
      <c r="B351" s="145"/>
      <c r="C351" s="42">
        <f t="shared" ca="1" si="13"/>
        <v>46031</v>
      </c>
      <c r="D351" s="54">
        <f ca="1">INDIRECT("'" &amp; UPPER(LEFT(TEXT($D$3,"mmmm"),3)) &amp; "'!M24")</f>
        <v>0</v>
      </c>
      <c r="E351" s="147"/>
      <c r="F351" s="148"/>
      <c r="G351" s="148"/>
      <c r="H351" s="148"/>
      <c r="I351" s="148"/>
      <c r="J351" s="148"/>
      <c r="K351" s="148"/>
      <c r="L351" s="148"/>
      <c r="M351" s="148"/>
      <c r="N351" s="148"/>
      <c r="O351" s="148"/>
      <c r="P351" s="149"/>
    </row>
    <row r="352" spans="1:16" ht="15" hidden="1" customHeight="1" x14ac:dyDescent="0.25">
      <c r="A352" s="44" t="e">
        <f ca="1">IF(MONTH(C352)=MONTH(D$3),RIGHT('Yearly Info'!A$28,LEN('Yearly Info'!A$28)-4),"")</f>
        <v>#VALUE!</v>
      </c>
      <c r="B352" s="145"/>
      <c r="C352" s="42">
        <f t="shared" ca="1" si="13"/>
        <v>46031</v>
      </c>
      <c r="D352" s="54">
        <f ca="1">INDIRECT("'" &amp; UPPER(LEFT(TEXT($D$3,"mmmm"),3)) &amp; "'!M25")</f>
        <v>0</v>
      </c>
      <c r="E352" s="147"/>
      <c r="F352" s="148"/>
      <c r="G352" s="148"/>
      <c r="H352" s="148"/>
      <c r="I352" s="148"/>
      <c r="J352" s="148"/>
      <c r="K352" s="148"/>
      <c r="L352" s="148"/>
      <c r="M352" s="148"/>
      <c r="N352" s="148"/>
      <c r="O352" s="148"/>
      <c r="P352" s="149"/>
    </row>
    <row r="353" spans="1:16" ht="15" hidden="1" customHeight="1" x14ac:dyDescent="0.25">
      <c r="A353" s="44" t="e">
        <f ca="1">IF(MONTH(C353)=MONTH(D$3),RIGHT('Yearly Info'!A$29,LEN('Yearly Info'!A$29)-4),"")</f>
        <v>#VALUE!</v>
      </c>
      <c r="B353" s="145"/>
      <c r="C353" s="42">
        <f t="shared" ca="1" si="13"/>
        <v>46031</v>
      </c>
      <c r="D353" s="54">
        <f ca="1">INDIRECT("'" &amp; UPPER(LEFT(TEXT($D$3,"mmmm"),3)) &amp; "'!M26")</f>
        <v>0</v>
      </c>
      <c r="E353" s="147"/>
      <c r="F353" s="148"/>
      <c r="G353" s="148"/>
      <c r="H353" s="148"/>
      <c r="I353" s="148"/>
      <c r="J353" s="148"/>
      <c r="K353" s="148"/>
      <c r="L353" s="148"/>
      <c r="M353" s="148"/>
      <c r="N353" s="148"/>
      <c r="O353" s="148"/>
      <c r="P353" s="149"/>
    </row>
    <row r="354" spans="1:16" ht="15" hidden="1" customHeight="1" x14ac:dyDescent="0.25">
      <c r="A354" s="44" t="e">
        <f ca="1">IF(MONTH(C354)=MONTH(D$3),RIGHT('Yearly Info'!A$30,LEN('Yearly Info'!A$30)-4),"")</f>
        <v>#VALUE!</v>
      </c>
      <c r="B354" s="145"/>
      <c r="C354" s="42">
        <f t="shared" ca="1" si="13"/>
        <v>46031</v>
      </c>
      <c r="D354" s="54">
        <f ca="1">INDIRECT("'" &amp; UPPER(LEFT(TEXT($D$3,"mmmm"),3)) &amp; "'!M27")</f>
        <v>0</v>
      </c>
      <c r="E354" s="147"/>
      <c r="F354" s="148"/>
      <c r="G354" s="148"/>
      <c r="H354" s="148"/>
      <c r="I354" s="148"/>
      <c r="J354" s="148"/>
      <c r="K354" s="148"/>
      <c r="L354" s="148"/>
      <c r="M354" s="148"/>
      <c r="N354" s="148"/>
      <c r="O354" s="148"/>
      <c r="P354" s="149"/>
    </row>
    <row r="355" spans="1:16" ht="15" hidden="1" customHeight="1" x14ac:dyDescent="0.25">
      <c r="A355" s="44" t="e">
        <f ca="1">IF(MONTH(C355)=MONTH(D$3),RIGHT('Yearly Info'!A$31,LEN('Yearly Info'!A$31)-4),"")</f>
        <v>#VALUE!</v>
      </c>
      <c r="B355" s="145"/>
      <c r="C355" s="42">
        <f t="shared" ca="1" si="13"/>
        <v>46031</v>
      </c>
      <c r="D355" s="54">
        <f ca="1">INDIRECT("'" &amp; UPPER(LEFT(TEXT($D$3,"mmmm"),3)) &amp; "'!M28")</f>
        <v>0</v>
      </c>
      <c r="E355" s="147"/>
      <c r="F355" s="148"/>
      <c r="G355" s="148"/>
      <c r="H355" s="148"/>
      <c r="I355" s="148"/>
      <c r="J355" s="148"/>
      <c r="K355" s="148"/>
      <c r="L355" s="148"/>
      <c r="M355" s="148"/>
      <c r="N355" s="148"/>
      <c r="O355" s="148"/>
      <c r="P355" s="149"/>
    </row>
    <row r="356" spans="1:16" ht="15" hidden="1" customHeight="1" x14ac:dyDescent="0.25">
      <c r="A356" s="44" t="e">
        <f ca="1">IF(MONTH(C356)=MONTH(D$3),RIGHT('Yearly Info'!A$32,LEN('Yearly Info'!A$32)-4),"")</f>
        <v>#VALUE!</v>
      </c>
      <c r="B356" s="145"/>
      <c r="C356" s="42">
        <f t="shared" ca="1" si="13"/>
        <v>46031</v>
      </c>
      <c r="D356" s="54">
        <f ca="1">INDIRECT("'" &amp; UPPER(LEFT(TEXT($D$3,"mmmm"),3)) &amp; "'!M29")</f>
        <v>0</v>
      </c>
      <c r="E356" s="147"/>
      <c r="F356" s="148"/>
      <c r="G356" s="148"/>
      <c r="H356" s="148"/>
      <c r="I356" s="148"/>
      <c r="J356" s="148"/>
      <c r="K356" s="148"/>
      <c r="L356" s="148"/>
      <c r="M356" s="148"/>
      <c r="N356" s="148"/>
      <c r="O356" s="148"/>
      <c r="P356" s="149"/>
    </row>
    <row r="357" spans="1:16" ht="15" hidden="1" customHeight="1" x14ac:dyDescent="0.25">
      <c r="A357" s="44" t="e">
        <f ca="1">IF(MONTH(C357)=MONTH(D$3),RIGHT('Yearly Info'!A$33,LEN('Yearly Info'!A$33)-4),"")</f>
        <v>#VALUE!</v>
      </c>
      <c r="B357" s="145"/>
      <c r="C357" s="42">
        <f t="shared" ca="1" si="13"/>
        <v>46031</v>
      </c>
      <c r="D357" s="54">
        <f ca="1">INDIRECT("'" &amp; UPPER(LEFT(TEXT($D$3,"mmmm"),3)) &amp; "'!M30")</f>
        <v>0</v>
      </c>
      <c r="E357" s="147"/>
      <c r="F357" s="148"/>
      <c r="G357" s="148"/>
      <c r="H357" s="148"/>
      <c r="I357" s="148"/>
      <c r="J357" s="148"/>
      <c r="K357" s="148"/>
      <c r="L357" s="148"/>
      <c r="M357" s="148"/>
      <c r="N357" s="148"/>
      <c r="O357" s="148"/>
      <c r="P357" s="149"/>
    </row>
    <row r="358" spans="1:16" ht="15" hidden="1" customHeight="1" x14ac:dyDescent="0.25">
      <c r="A358" s="44" t="e">
        <f ca="1">IF(MONTH(C358)=MONTH(D$3),RIGHT('Yearly Info'!A$34,LEN('Yearly Info'!A$34)-4),"")</f>
        <v>#VALUE!</v>
      </c>
      <c r="B358" s="145"/>
      <c r="C358" s="42">
        <f t="shared" ca="1" si="13"/>
        <v>46031</v>
      </c>
      <c r="D358" s="54">
        <f ca="1">INDIRECT("'" &amp; UPPER(LEFT(TEXT($D$3,"mmmm"),3)) &amp; "'!M31")</f>
        <v>0</v>
      </c>
      <c r="E358" s="147"/>
      <c r="F358" s="148"/>
      <c r="G358" s="148"/>
      <c r="H358" s="148"/>
      <c r="I358" s="148"/>
      <c r="J358" s="148"/>
      <c r="K358" s="148"/>
      <c r="L358" s="148"/>
      <c r="M358" s="148"/>
      <c r="N358" s="148"/>
      <c r="O358" s="148"/>
      <c r="P358" s="149"/>
    </row>
    <row r="359" spans="1:16" ht="15" hidden="1" customHeight="1" x14ac:dyDescent="0.25">
      <c r="A359" s="44" t="e">
        <f ca="1">IF(MONTH(C359)=MONTH(D$3),RIGHT('Yearly Info'!A$35,LEN('Yearly Info'!A$35)-4),"")</f>
        <v>#VALUE!</v>
      </c>
      <c r="B359" s="145"/>
      <c r="C359" s="42">
        <f t="shared" ca="1" si="13"/>
        <v>46031</v>
      </c>
      <c r="D359" s="54">
        <f ca="1">INDIRECT("'" &amp; UPPER(LEFT(TEXT($D$3,"mmmm"),3)) &amp; "'!M32")</f>
        <v>0</v>
      </c>
      <c r="E359" s="147"/>
      <c r="F359" s="148"/>
      <c r="G359" s="148"/>
      <c r="H359" s="148"/>
      <c r="I359" s="148"/>
      <c r="J359" s="148"/>
      <c r="K359" s="148"/>
      <c r="L359" s="148"/>
      <c r="M359" s="148"/>
      <c r="N359" s="148"/>
      <c r="O359" s="148"/>
      <c r="P359" s="149"/>
    </row>
    <row r="360" spans="1:16" ht="15" hidden="1" customHeight="1" x14ac:dyDescent="0.25">
      <c r="A360" s="44" t="e">
        <f ca="1">IF(MONTH(C360)=MONTH(D$3),RIGHT('Yearly Info'!A$36,LEN('Yearly Info'!A$36)-4),"")</f>
        <v>#VALUE!</v>
      </c>
      <c r="B360" s="145"/>
      <c r="C360" s="42">
        <f t="shared" ca="1" si="13"/>
        <v>46031</v>
      </c>
      <c r="D360" s="54">
        <f ca="1">INDIRECT("'" &amp; UPPER(LEFT(TEXT($D$3,"mmmm"),3)) &amp; "'!M33")</f>
        <v>0</v>
      </c>
      <c r="E360" s="147"/>
      <c r="F360" s="148"/>
      <c r="G360" s="148"/>
      <c r="H360" s="148"/>
      <c r="I360" s="148"/>
      <c r="J360" s="148"/>
      <c r="K360" s="148"/>
      <c r="L360" s="148"/>
      <c r="M360" s="148"/>
      <c r="N360" s="148"/>
      <c r="O360" s="148"/>
      <c r="P360" s="149"/>
    </row>
    <row r="361" spans="1:16" ht="15" hidden="1" customHeight="1" x14ac:dyDescent="0.25">
      <c r="A361" s="44" t="e">
        <f ca="1">IF(MONTH(C361)=MONTH(D$3),RIGHT('Yearly Info'!A$37,LEN('Yearly Info'!A$37)-4),"")</f>
        <v>#VALUE!</v>
      </c>
      <c r="B361" s="145"/>
      <c r="C361" s="42">
        <f t="shared" ca="1" si="13"/>
        <v>46031</v>
      </c>
      <c r="D361" s="54">
        <f ca="1">INDIRECT("'" &amp; UPPER(LEFT(TEXT($D$3,"mmmm"),3)) &amp; "'!M34")</f>
        <v>0</v>
      </c>
      <c r="E361" s="147"/>
      <c r="F361" s="148"/>
      <c r="G361" s="148"/>
      <c r="H361" s="148"/>
      <c r="I361" s="148"/>
      <c r="J361" s="148"/>
      <c r="K361" s="148"/>
      <c r="L361" s="148"/>
      <c r="M361" s="148"/>
      <c r="N361" s="148"/>
      <c r="O361" s="148"/>
      <c r="P361" s="149"/>
    </row>
    <row r="362" spans="1:16" ht="15" hidden="1" customHeight="1" x14ac:dyDescent="0.25">
      <c r="A362" s="44" t="e">
        <f ca="1">IF(MONTH(C362)=MONTH(D$3),RIGHT('Yearly Info'!A$38,LEN('Yearly Info'!A$38)-4),"")</f>
        <v>#VALUE!</v>
      </c>
      <c r="B362" s="145"/>
      <c r="C362" s="42">
        <f t="shared" ca="1" si="13"/>
        <v>46031</v>
      </c>
      <c r="D362" s="54">
        <f ca="1">INDIRECT("'" &amp; UPPER(LEFT(TEXT($D$3,"mmmm"),3)) &amp; "'!M35")</f>
        <v>0</v>
      </c>
      <c r="E362" s="147"/>
      <c r="F362" s="148"/>
      <c r="G362" s="148"/>
      <c r="H362" s="148"/>
      <c r="I362" s="148"/>
      <c r="J362" s="148"/>
      <c r="K362" s="148"/>
      <c r="L362" s="148"/>
      <c r="M362" s="148"/>
      <c r="N362" s="148"/>
      <c r="O362" s="148"/>
      <c r="P362" s="149"/>
    </row>
    <row r="363" spans="1:16" ht="15" hidden="1" customHeight="1" x14ac:dyDescent="0.25">
      <c r="A363" s="44" t="e">
        <f ca="1">IF(MONTH(C363)=MONTH(D$3),RIGHT('Yearly Info'!A$39,LEN('Yearly Info'!A$39)-4),"")</f>
        <v>#VALUE!</v>
      </c>
      <c r="B363" s="145"/>
      <c r="C363" s="42">
        <f t="shared" ca="1" si="13"/>
        <v>46031</v>
      </c>
      <c r="D363" s="54">
        <f ca="1">INDIRECT("'" &amp; UPPER(LEFT(TEXT($D$3,"mmmm"),3)) &amp; "'!M36")</f>
        <v>0</v>
      </c>
      <c r="E363" s="147"/>
      <c r="F363" s="148"/>
      <c r="G363" s="148"/>
      <c r="H363" s="148"/>
      <c r="I363" s="148"/>
      <c r="J363" s="148"/>
      <c r="K363" s="148"/>
      <c r="L363" s="148"/>
      <c r="M363" s="148"/>
      <c r="N363" s="148"/>
      <c r="O363" s="148"/>
      <c r="P363" s="149"/>
    </row>
    <row r="364" spans="1:16" ht="15" hidden="1" customHeight="1" thickBot="1" x14ac:dyDescent="0.3">
      <c r="A364" s="45" t="e">
        <f ca="1">IF(MONTH(C364)=MONTH(D$3),RIGHT('Yearly Info'!A$40,LEN('Yearly Info'!A$40)-4),"")</f>
        <v>#VALUE!</v>
      </c>
      <c r="B364" s="145"/>
      <c r="C364" s="42">
        <f t="shared" ca="1" si="13"/>
        <v>46031</v>
      </c>
      <c r="D364" s="54">
        <f ca="1">INDIRECT("'" &amp; UPPER(LEFT(TEXT($D$3,"mmmm"),3)) &amp; "'!M37")</f>
        <v>0</v>
      </c>
      <c r="E364" s="147"/>
      <c r="F364" s="148"/>
      <c r="G364" s="148"/>
      <c r="H364" s="148"/>
      <c r="I364" s="148"/>
      <c r="J364" s="148"/>
      <c r="K364" s="148"/>
      <c r="L364" s="148"/>
      <c r="M364" s="148"/>
      <c r="N364" s="148"/>
      <c r="O364" s="148"/>
      <c r="P364" s="149"/>
    </row>
    <row r="365" spans="1:16" ht="15" hidden="1" customHeight="1" thickBot="1" x14ac:dyDescent="0.3">
      <c r="A365" s="45" t="str">
        <f ca="1">IF(MONTH(C365)=MONTH(D$3),RIGHT('Yearly Info'!A$41,LEN('Yearly Info'!A$41)-4),"")</f>
        <v xml:space="preserve"> </v>
      </c>
      <c r="B365" s="145"/>
      <c r="C365" s="42">
        <f t="shared" ca="1" si="13"/>
        <v>46031</v>
      </c>
      <c r="D365" s="54">
        <f ca="1">INDIRECT("'" &amp; UPPER(LEFT(TEXT($D$3,"mmmm"),3)) &amp; "'!M38")</f>
        <v>0</v>
      </c>
      <c r="E365" s="147"/>
      <c r="F365" s="148"/>
      <c r="G365" s="148"/>
      <c r="H365" s="148"/>
      <c r="I365" s="148"/>
      <c r="J365" s="148"/>
      <c r="K365" s="148"/>
      <c r="L365" s="148"/>
      <c r="M365" s="148"/>
      <c r="N365" s="148"/>
      <c r="O365" s="148"/>
      <c r="P365" s="149"/>
    </row>
    <row r="366" spans="1:16" ht="15" hidden="1" customHeight="1" thickBot="1" x14ac:dyDescent="0.3">
      <c r="A366" s="45" t="str">
        <f ca="1">IF(MONTH(C366)=MONTH(D$3),RIGHT('Yearly Info'!A$42,LEN('Yearly Info'!A$42)-4),"")</f>
        <v xml:space="preserve"> </v>
      </c>
      <c r="B366" s="145"/>
      <c r="C366" s="42">
        <f t="shared" ca="1" si="13"/>
        <v>46031</v>
      </c>
      <c r="D366" s="54">
        <f ca="1">INDIRECT("'" &amp; UPPER(LEFT(TEXT($D$3,"mmmm"),3)) &amp; "'!M39")</f>
        <v>0</v>
      </c>
      <c r="E366" s="147"/>
      <c r="F366" s="148"/>
      <c r="G366" s="148"/>
      <c r="H366" s="148"/>
      <c r="I366" s="148"/>
      <c r="J366" s="148"/>
      <c r="K366" s="148"/>
      <c r="L366" s="148"/>
      <c r="M366" s="148"/>
      <c r="N366" s="148"/>
      <c r="O366" s="148"/>
      <c r="P366" s="149"/>
    </row>
    <row r="367" spans="1:16" ht="15" hidden="1" customHeight="1" thickBot="1" x14ac:dyDescent="0.3">
      <c r="A367" s="45" t="str">
        <f ca="1">IF(MONTH(C367)=MONTH(D$3),RIGHT('Yearly Info'!A$43,LEN('Yearly Info'!A$43)-4),"")</f>
        <v xml:space="preserve"> </v>
      </c>
      <c r="B367" s="146"/>
      <c r="C367" s="42">
        <f t="shared" ca="1" si="13"/>
        <v>46031</v>
      </c>
      <c r="D367" s="55">
        <f ca="1">INDIRECT("'" &amp; UPPER(LEFT(TEXT($D$3,"mmmm"),3)) &amp; "'!M40")</f>
        <v>0</v>
      </c>
      <c r="E367" s="150"/>
      <c r="F367" s="151"/>
      <c r="G367" s="151"/>
      <c r="H367" s="151"/>
      <c r="I367" s="151"/>
      <c r="J367" s="151"/>
      <c r="K367" s="151"/>
      <c r="L367" s="151"/>
      <c r="M367" s="151"/>
      <c r="N367" s="151"/>
      <c r="O367" s="151"/>
      <c r="P367" s="152"/>
    </row>
    <row r="368" spans="1:16" ht="15" hidden="1" customHeight="1" x14ac:dyDescent="0.3">
      <c r="A368" s="44" t="str">
        <f ca="1">IF(MONTH(C368)=MONTH(D$3),RIGHT('Yearly Info'!A$14,LEN('Yearly Info'!A$14)-4),"")</f>
        <v xml:space="preserve"> RICS Support for MDEQ</v>
      </c>
      <c r="B368" s="145" t="str">
        <f ca="1">TEXT(C368,"dddd")</f>
        <v>Saturday</v>
      </c>
      <c r="C368" s="94">
        <f ca="1">C338+1</f>
        <v>46032</v>
      </c>
      <c r="D368" s="106">
        <f ca="1">INDIRECT("'" &amp; UPPER(LEFT(TEXT($D$3,"mmmm"),3)) &amp; "'!N11")</f>
        <v>0</v>
      </c>
      <c r="E368" s="164"/>
      <c r="F368" s="165"/>
      <c r="G368" s="165"/>
      <c r="H368" s="165"/>
      <c r="I368" s="165"/>
      <c r="J368" s="165"/>
      <c r="K368" s="165"/>
      <c r="L368" s="165"/>
      <c r="M368" s="165"/>
      <c r="N368" s="165"/>
      <c r="O368" s="165"/>
      <c r="P368" s="166"/>
    </row>
    <row r="369" spans="1:16" ht="15" hidden="1" customHeight="1" x14ac:dyDescent="0.3">
      <c r="A369" s="44" t="str">
        <f ca="1">IF(MONTH(C369)=MONTH(D$3),RIGHT('Yearly Info'!A$15,LEN('Yearly Info'!A$15)-4),"")</f>
        <v xml:space="preserve"> MDEQ</v>
      </c>
      <c r="B369" s="145"/>
      <c r="C369" s="42">
        <f ca="1">C368</f>
        <v>46032</v>
      </c>
      <c r="D369" s="106">
        <f ca="1">INDIRECT("'" &amp; UPPER(LEFT(TEXT($D$3,"mmmm"),3)) &amp; "'!N12")</f>
        <v>0</v>
      </c>
      <c r="E369" s="164"/>
      <c r="F369" s="165"/>
      <c r="G369" s="165"/>
      <c r="H369" s="165"/>
      <c r="I369" s="165"/>
      <c r="J369" s="165"/>
      <c r="K369" s="165"/>
      <c r="L369" s="165"/>
      <c r="M369" s="165"/>
      <c r="N369" s="165"/>
      <c r="O369" s="165"/>
      <c r="P369" s="166"/>
    </row>
    <row r="370" spans="1:16" ht="15" hidden="1" customHeight="1" x14ac:dyDescent="0.3">
      <c r="A370" s="44" t="str">
        <f ca="1">IF(MONTH(C370)=MONTH(D$3),RIGHT('Yearly Info'!A$16,LEN('Yearly Info'!A$16)-4),"")</f>
        <v xml:space="preserve"> RICS Idea Portal</v>
      </c>
      <c r="B370" s="145"/>
      <c r="C370" s="42">
        <f t="shared" ref="C370:C397" ca="1" si="14">C369</f>
        <v>46032</v>
      </c>
      <c r="D370" s="106">
        <f ca="1">INDIRECT("'" &amp; UPPER(LEFT(TEXT($D$3,"mmmm"),3)) &amp; "'!N13")</f>
        <v>0</v>
      </c>
      <c r="E370" s="164"/>
      <c r="F370" s="165"/>
      <c r="G370" s="165"/>
      <c r="H370" s="165"/>
      <c r="I370" s="165"/>
      <c r="J370" s="165"/>
      <c r="K370" s="165"/>
      <c r="L370" s="165"/>
      <c r="M370" s="165"/>
      <c r="N370" s="165"/>
      <c r="O370" s="165"/>
      <c r="P370" s="166"/>
    </row>
    <row r="371" spans="1:16" ht="15" customHeight="1" x14ac:dyDescent="0.3">
      <c r="A371" s="44" t="str">
        <f ca="1">IF(MONTH(C371)=MONTH(D$3),RIGHT('Yearly Info'!A$17,LEN('Yearly Info'!A$17)-4),"")</f>
        <v xml:space="preserve"> MSWIS</v>
      </c>
      <c r="B371" s="145"/>
      <c r="C371" s="42">
        <f t="shared" ca="1" si="14"/>
        <v>46032</v>
      </c>
      <c r="D371" s="106">
        <f ca="1">INDIRECT("'" &amp; UPPER(LEFT(TEXT($D$3,"mmmm"),3)) &amp; "'!N14")</f>
        <v>0</v>
      </c>
      <c r="E371" s="164"/>
      <c r="F371" s="165"/>
      <c r="G371" s="165"/>
      <c r="H371" s="165"/>
      <c r="I371" s="165"/>
      <c r="J371" s="165"/>
      <c r="K371" s="165"/>
      <c r="L371" s="165"/>
      <c r="M371" s="165"/>
      <c r="N371" s="165"/>
      <c r="O371" s="165"/>
      <c r="P371" s="166"/>
    </row>
    <row r="372" spans="1:16" ht="15" hidden="1" customHeight="1" x14ac:dyDescent="0.3">
      <c r="A372" s="44" t="str">
        <f ca="1">IF(MONTH(C372)=MONTH(D$3),RIGHT('Yearly Info'!A$18,LEN('Yearly Info'!A$18)-4),"")</f>
        <v xml:space="preserve"> GeoSpatial</v>
      </c>
      <c r="B372" s="145"/>
      <c r="C372" s="42">
        <f t="shared" ca="1" si="14"/>
        <v>46032</v>
      </c>
      <c r="D372" s="106">
        <f ca="1">INDIRECT("'" &amp; UPPER(LEFT(TEXT($D$3,"mmmm"),3)) &amp; "'!N15")</f>
        <v>0</v>
      </c>
      <c r="E372" s="164"/>
      <c r="F372" s="165"/>
      <c r="G372" s="165"/>
      <c r="H372" s="165"/>
      <c r="I372" s="165"/>
      <c r="J372" s="165"/>
      <c r="K372" s="165"/>
      <c r="L372" s="165"/>
      <c r="M372" s="165"/>
      <c r="N372" s="165"/>
      <c r="O372" s="165"/>
      <c r="P372" s="166"/>
    </row>
    <row r="373" spans="1:16" ht="15" hidden="1" customHeight="1" x14ac:dyDescent="0.3">
      <c r="A373" s="44" t="str">
        <f ca="1">IF(MONTH(C373)=MONTH(D$3),RIGHT('Yearly Info'!A$19,LEN('Yearly Info'!A$19)-4),"")</f>
        <v xml:space="preserve"> RICS Dashboard</v>
      </c>
      <c r="B373" s="145"/>
      <c r="C373" s="42">
        <f t="shared" ca="1" si="14"/>
        <v>46032</v>
      </c>
      <c r="D373" s="106">
        <f ca="1">INDIRECT("'" &amp; UPPER(LEFT(TEXT($D$3,"mmmm"),3)) &amp; "'!N16")</f>
        <v>0</v>
      </c>
      <c r="E373" s="167"/>
      <c r="F373" s="168"/>
      <c r="G373" s="168"/>
      <c r="H373" s="168"/>
      <c r="I373" s="168"/>
      <c r="J373" s="168"/>
      <c r="K373" s="168"/>
      <c r="L373" s="168"/>
      <c r="M373" s="168"/>
      <c r="N373" s="168"/>
      <c r="O373" s="168"/>
      <c r="P373" s="169"/>
    </row>
    <row r="374" spans="1:16" ht="15" hidden="1" customHeight="1" x14ac:dyDescent="0.3">
      <c r="A374" s="44" t="str">
        <f ca="1">IF(MONTH(C374)=MONTH(D$3),RIGHT('Yearly Info'!A$20,LEN('Yearly Info'!A$20)-4),"")</f>
        <v xml:space="preserve"> MDWFP NRIS</v>
      </c>
      <c r="B374" s="145"/>
      <c r="C374" s="42">
        <f t="shared" ca="1" si="14"/>
        <v>46032</v>
      </c>
      <c r="D374" s="106">
        <f ca="1">INDIRECT("'" &amp; UPPER(LEFT(TEXT($D$3,"mmmm"),3)) &amp; "'!N17")</f>
        <v>0</v>
      </c>
      <c r="E374" s="167"/>
      <c r="F374" s="168"/>
      <c r="G374" s="168"/>
      <c r="H374" s="168"/>
      <c r="I374" s="168"/>
      <c r="J374" s="168"/>
      <c r="K374" s="168"/>
      <c r="L374" s="168"/>
      <c r="M374" s="168"/>
      <c r="N374" s="168"/>
      <c r="O374" s="168"/>
      <c r="P374" s="169"/>
    </row>
    <row r="375" spans="1:16" ht="15" hidden="1" customHeight="1" x14ac:dyDescent="0.3">
      <c r="A375" s="44" t="str">
        <f ca="1">IF(MONTH(C375)=MONTH(D$3),RIGHT('Yearly Info'!A$21,LEN('Yearly Info'!A$21)-4),"")</f>
        <v xml:space="preserve"> MSWIS MRVA 4 CLOSED</v>
      </c>
      <c r="B375" s="145"/>
      <c r="C375" s="42">
        <f t="shared" ca="1" si="14"/>
        <v>46032</v>
      </c>
      <c r="D375" s="106">
        <f ca="1">INDIRECT("'" &amp; UPPER(LEFT(TEXT($D$3,"mmmm"),3)) &amp; "'!N18")</f>
        <v>0</v>
      </c>
      <c r="E375" s="164"/>
      <c r="F375" s="165"/>
      <c r="G375" s="165"/>
      <c r="H375" s="165"/>
      <c r="I375" s="165"/>
      <c r="J375" s="165"/>
      <c r="K375" s="165"/>
      <c r="L375" s="165"/>
      <c r="M375" s="165"/>
      <c r="N375" s="165"/>
      <c r="O375" s="165"/>
      <c r="P375" s="166"/>
    </row>
    <row r="376" spans="1:16" ht="15" hidden="1" customHeight="1" x14ac:dyDescent="0.3">
      <c r="A376" s="44" t="str">
        <f ca="1">IF(MONTH(C376)=MONTH(D$3),RIGHT('Yearly Info'!A$22,LEN('Yearly Info'!A$22)-4),"")</f>
        <v xml:space="preserve"> Tackett</v>
      </c>
      <c r="B376" s="145"/>
      <c r="C376" s="42">
        <f t="shared" ca="1" si="14"/>
        <v>46032</v>
      </c>
      <c r="D376" s="106">
        <f ca="1">INDIRECT("'" &amp; UPPER(LEFT(TEXT($D$3,"mmmm"),3)) &amp; "'!N19")</f>
        <v>0</v>
      </c>
      <c r="E376" s="164"/>
      <c r="F376" s="165"/>
      <c r="G376" s="165"/>
      <c r="H376" s="165"/>
      <c r="I376" s="165"/>
      <c r="J376" s="165"/>
      <c r="K376" s="165"/>
      <c r="L376" s="165"/>
      <c r="M376" s="165"/>
      <c r="N376" s="165"/>
      <c r="O376" s="165"/>
      <c r="P376" s="166"/>
    </row>
    <row r="377" spans="1:16" ht="15" hidden="1" customHeight="1" x14ac:dyDescent="0.3">
      <c r="A377" s="44" t="e">
        <f ca="1">IF(MONTH(C377)=MONTH(D$3),RIGHT('Yearly Info'!A$23,LEN('Yearly Info'!A$23)-4),"")</f>
        <v>#VALUE!</v>
      </c>
      <c r="B377" s="145"/>
      <c r="C377" s="42">
        <f t="shared" ca="1" si="14"/>
        <v>46032</v>
      </c>
      <c r="D377" s="106">
        <f ca="1">INDIRECT("'" &amp; UPPER(LEFT(TEXT($D$3,"mmmm"),3)) &amp; "'!N20")</f>
        <v>0</v>
      </c>
      <c r="E377" s="170"/>
      <c r="F377" s="165"/>
      <c r="G377" s="165"/>
      <c r="H377" s="165"/>
      <c r="I377" s="165"/>
      <c r="J377" s="165"/>
      <c r="K377" s="165"/>
      <c r="L377" s="165"/>
      <c r="M377" s="165"/>
      <c r="N377" s="165"/>
      <c r="O377" s="165"/>
      <c r="P377" s="166"/>
    </row>
    <row r="378" spans="1:16" ht="15" hidden="1" customHeight="1" x14ac:dyDescent="0.3">
      <c r="A378" s="44" t="e">
        <f ca="1">IF(MONTH(C378)=MONTH(D$3),RIGHT('Yearly Info'!A$24,LEN('Yearly Info'!A$24)-4),"")</f>
        <v>#VALUE!</v>
      </c>
      <c r="B378" s="145"/>
      <c r="C378" s="42">
        <f t="shared" ca="1" si="14"/>
        <v>46032</v>
      </c>
      <c r="D378" s="106">
        <f ca="1">INDIRECT("'" &amp; UPPER(LEFT(TEXT($D$3,"mmmm"),3)) &amp; "'!N21")</f>
        <v>0</v>
      </c>
      <c r="E378" s="164"/>
      <c r="F378" s="165"/>
      <c r="G378" s="165"/>
      <c r="H378" s="165"/>
      <c r="I378" s="165"/>
      <c r="J378" s="165"/>
      <c r="K378" s="165"/>
      <c r="L378" s="165"/>
      <c r="M378" s="165"/>
      <c r="N378" s="165"/>
      <c r="O378" s="165"/>
      <c r="P378" s="166"/>
    </row>
    <row r="379" spans="1:16" ht="15" hidden="1" customHeight="1" x14ac:dyDescent="0.3">
      <c r="A379" s="44" t="e">
        <f ca="1">IF(MONTH(C379)=MONTH(D$3),RIGHT('Yearly Info'!A$25,LEN('Yearly Info'!A$25)-4),"")</f>
        <v>#VALUE!</v>
      </c>
      <c r="B379" s="145"/>
      <c r="C379" s="42">
        <f t="shared" ca="1" si="14"/>
        <v>46032</v>
      </c>
      <c r="D379" s="106">
        <f ca="1">INDIRECT("'" &amp; UPPER(LEFT(TEXT($D$3,"mmmm"),3)) &amp; "'!N22")</f>
        <v>0</v>
      </c>
      <c r="E379" s="164"/>
      <c r="F379" s="165"/>
      <c r="G379" s="165"/>
      <c r="H379" s="165"/>
      <c r="I379" s="165"/>
      <c r="J379" s="165"/>
      <c r="K379" s="165"/>
      <c r="L379" s="165"/>
      <c r="M379" s="165"/>
      <c r="N379" s="165"/>
      <c r="O379" s="165"/>
      <c r="P379" s="166"/>
    </row>
    <row r="380" spans="1:16" ht="15" hidden="1" customHeight="1" x14ac:dyDescent="0.3">
      <c r="A380" s="44" t="e">
        <f ca="1">IF(MONTH(C380)=MONTH(D$3),RIGHT('Yearly Info'!A$26,LEN('Yearly Info'!A$26)-4),"")</f>
        <v>#VALUE!</v>
      </c>
      <c r="B380" s="145"/>
      <c r="C380" s="42">
        <f t="shared" ca="1" si="14"/>
        <v>46032</v>
      </c>
      <c r="D380" s="106">
        <f ca="1">INDIRECT("'" &amp; UPPER(LEFT(TEXT($D$3,"mmmm"),3)) &amp; "'!N23")</f>
        <v>0</v>
      </c>
      <c r="E380" s="164"/>
      <c r="F380" s="165"/>
      <c r="G380" s="165"/>
      <c r="H380" s="165"/>
      <c r="I380" s="165"/>
      <c r="J380" s="165"/>
      <c r="K380" s="165"/>
      <c r="L380" s="165"/>
      <c r="M380" s="165"/>
      <c r="N380" s="165"/>
      <c r="O380" s="165"/>
      <c r="P380" s="166"/>
    </row>
    <row r="381" spans="1:16" ht="15" hidden="1" customHeight="1" x14ac:dyDescent="0.3">
      <c r="A381" s="44" t="e">
        <f ca="1">IF(MONTH(C381)=MONTH(D$3),RIGHT('Yearly Info'!A$27,LEN('Yearly Info'!A$27)-4),"")</f>
        <v>#VALUE!</v>
      </c>
      <c r="B381" s="145"/>
      <c r="C381" s="42">
        <f t="shared" ca="1" si="14"/>
        <v>46032</v>
      </c>
      <c r="D381" s="106">
        <f ca="1">INDIRECT("'" &amp; UPPER(LEFT(TEXT($D$3,"mmmm"),3)) &amp; "'!N24")</f>
        <v>0</v>
      </c>
      <c r="E381" s="164"/>
      <c r="F381" s="165"/>
      <c r="G381" s="165"/>
      <c r="H381" s="165"/>
      <c r="I381" s="165"/>
      <c r="J381" s="165"/>
      <c r="K381" s="165"/>
      <c r="L381" s="165"/>
      <c r="M381" s="165"/>
      <c r="N381" s="165"/>
      <c r="O381" s="165"/>
      <c r="P381" s="166"/>
    </row>
    <row r="382" spans="1:16" ht="15" hidden="1" customHeight="1" x14ac:dyDescent="0.3">
      <c r="A382" s="44" t="e">
        <f ca="1">IF(MONTH(C382)=MONTH(D$3),RIGHT('Yearly Info'!A$28,LEN('Yearly Info'!A$28)-4),"")</f>
        <v>#VALUE!</v>
      </c>
      <c r="B382" s="145"/>
      <c r="C382" s="42">
        <f t="shared" ca="1" si="14"/>
        <v>46032</v>
      </c>
      <c r="D382" s="106">
        <f ca="1">INDIRECT("'" &amp; UPPER(LEFT(TEXT($D$3,"mmmm"),3)) &amp; "'!N25")</f>
        <v>0</v>
      </c>
      <c r="E382" s="164"/>
      <c r="F382" s="165"/>
      <c r="G382" s="165"/>
      <c r="H382" s="165"/>
      <c r="I382" s="165"/>
      <c r="J382" s="165"/>
      <c r="K382" s="165"/>
      <c r="L382" s="165"/>
      <c r="M382" s="165"/>
      <c r="N382" s="165"/>
      <c r="O382" s="165"/>
      <c r="P382" s="166"/>
    </row>
    <row r="383" spans="1:16" ht="15" hidden="1" customHeight="1" x14ac:dyDescent="0.3">
      <c r="A383" s="44" t="e">
        <f ca="1">IF(MONTH(C383)=MONTH(D$3),RIGHT('Yearly Info'!A$29,LEN('Yearly Info'!A$29)-4),"")</f>
        <v>#VALUE!</v>
      </c>
      <c r="B383" s="145"/>
      <c r="C383" s="42">
        <f t="shared" ca="1" si="14"/>
        <v>46032</v>
      </c>
      <c r="D383" s="106">
        <f ca="1">INDIRECT("'" &amp; UPPER(LEFT(TEXT($D$3,"mmmm"),3)) &amp; "'!N26")</f>
        <v>0</v>
      </c>
      <c r="E383" s="164"/>
      <c r="F383" s="165"/>
      <c r="G383" s="165"/>
      <c r="H383" s="165"/>
      <c r="I383" s="165"/>
      <c r="J383" s="165"/>
      <c r="K383" s="165"/>
      <c r="L383" s="165"/>
      <c r="M383" s="165"/>
      <c r="N383" s="165"/>
      <c r="O383" s="165"/>
      <c r="P383" s="166"/>
    </row>
    <row r="384" spans="1:16" ht="15" hidden="1" customHeight="1" x14ac:dyDescent="0.3">
      <c r="A384" s="44" t="e">
        <f ca="1">IF(MONTH(C384)=MONTH(D$3),RIGHT('Yearly Info'!A$30,LEN('Yearly Info'!A$30)-4),"")</f>
        <v>#VALUE!</v>
      </c>
      <c r="B384" s="145"/>
      <c r="C384" s="42">
        <f t="shared" ca="1" si="14"/>
        <v>46032</v>
      </c>
      <c r="D384" s="106">
        <f ca="1">INDIRECT("'" &amp; UPPER(LEFT(TEXT($D$3,"mmmm"),3)) &amp; "'!N27")</f>
        <v>0</v>
      </c>
      <c r="E384" s="164"/>
      <c r="F384" s="165"/>
      <c r="G384" s="165"/>
      <c r="H384" s="165"/>
      <c r="I384" s="165"/>
      <c r="J384" s="165"/>
      <c r="K384" s="165"/>
      <c r="L384" s="165"/>
      <c r="M384" s="165"/>
      <c r="N384" s="165"/>
      <c r="O384" s="165"/>
      <c r="P384" s="166"/>
    </row>
    <row r="385" spans="1:16" ht="15" hidden="1" customHeight="1" x14ac:dyDescent="0.3">
      <c r="A385" s="44" t="e">
        <f ca="1">IF(MONTH(C385)=MONTH(D$3),RIGHT('Yearly Info'!A$31,LEN('Yearly Info'!A$31)-4),"")</f>
        <v>#VALUE!</v>
      </c>
      <c r="B385" s="145"/>
      <c r="C385" s="42">
        <f t="shared" ca="1" si="14"/>
        <v>46032</v>
      </c>
      <c r="D385" s="106">
        <f ca="1">INDIRECT("'" &amp; UPPER(LEFT(TEXT($D$3,"mmmm"),3)) &amp; "'!N28")</f>
        <v>0</v>
      </c>
      <c r="E385" s="164"/>
      <c r="F385" s="165"/>
      <c r="G385" s="165"/>
      <c r="H385" s="165"/>
      <c r="I385" s="165"/>
      <c r="J385" s="165"/>
      <c r="K385" s="165"/>
      <c r="L385" s="165"/>
      <c r="M385" s="165"/>
      <c r="N385" s="165"/>
      <c r="O385" s="165"/>
      <c r="P385" s="166"/>
    </row>
    <row r="386" spans="1:16" ht="15" hidden="1" customHeight="1" x14ac:dyDescent="0.3">
      <c r="A386" s="44" t="e">
        <f ca="1">IF(MONTH(C386)=MONTH(D$3),RIGHT('Yearly Info'!A$32,LEN('Yearly Info'!A$32)-4),"")</f>
        <v>#VALUE!</v>
      </c>
      <c r="B386" s="145"/>
      <c r="C386" s="42">
        <f t="shared" ca="1" si="14"/>
        <v>46032</v>
      </c>
      <c r="D386" s="106">
        <f ca="1">INDIRECT("'" &amp; UPPER(LEFT(TEXT($D$3,"mmmm"),3)) &amp; "'!N29")</f>
        <v>0</v>
      </c>
      <c r="E386" s="164"/>
      <c r="F386" s="165"/>
      <c r="G386" s="165"/>
      <c r="H386" s="165"/>
      <c r="I386" s="165"/>
      <c r="J386" s="165"/>
      <c r="K386" s="165"/>
      <c r="L386" s="165"/>
      <c r="M386" s="165"/>
      <c r="N386" s="165"/>
      <c r="O386" s="165"/>
      <c r="P386" s="166"/>
    </row>
    <row r="387" spans="1:16" ht="15" hidden="1" customHeight="1" x14ac:dyDescent="0.3">
      <c r="A387" s="44" t="e">
        <f ca="1">IF(MONTH(C387)=MONTH(D$3),RIGHT('Yearly Info'!A$33,LEN('Yearly Info'!A$33)-4),"")</f>
        <v>#VALUE!</v>
      </c>
      <c r="B387" s="145"/>
      <c r="C387" s="42">
        <f t="shared" ca="1" si="14"/>
        <v>46032</v>
      </c>
      <c r="D387" s="106">
        <f ca="1">INDIRECT("'" &amp; UPPER(LEFT(TEXT($D$3,"mmmm"),3)) &amp; "'!N30")</f>
        <v>0</v>
      </c>
      <c r="E387" s="164"/>
      <c r="F387" s="165"/>
      <c r="G387" s="165"/>
      <c r="H387" s="165"/>
      <c r="I387" s="165"/>
      <c r="J387" s="165"/>
      <c r="K387" s="165"/>
      <c r="L387" s="165"/>
      <c r="M387" s="165"/>
      <c r="N387" s="165"/>
      <c r="O387" s="165"/>
      <c r="P387" s="166"/>
    </row>
    <row r="388" spans="1:16" ht="15" hidden="1" customHeight="1" x14ac:dyDescent="0.3">
      <c r="A388" s="44" t="e">
        <f ca="1">IF(MONTH(C388)=MONTH(D$3),RIGHT('Yearly Info'!A$34,LEN('Yearly Info'!A$34)-4),"")</f>
        <v>#VALUE!</v>
      </c>
      <c r="B388" s="145"/>
      <c r="C388" s="42">
        <f t="shared" ca="1" si="14"/>
        <v>46032</v>
      </c>
      <c r="D388" s="106">
        <f ca="1">INDIRECT("'" &amp; UPPER(LEFT(TEXT($D$3,"mmmm"),3)) &amp; "'!N31")</f>
        <v>0</v>
      </c>
      <c r="E388" s="164"/>
      <c r="F388" s="165"/>
      <c r="G388" s="165"/>
      <c r="H388" s="165"/>
      <c r="I388" s="165"/>
      <c r="J388" s="165"/>
      <c r="K388" s="165"/>
      <c r="L388" s="165"/>
      <c r="M388" s="165"/>
      <c r="N388" s="165"/>
      <c r="O388" s="165"/>
      <c r="P388" s="166"/>
    </row>
    <row r="389" spans="1:16" ht="15" hidden="1" customHeight="1" x14ac:dyDescent="0.3">
      <c r="A389" s="44" t="e">
        <f ca="1">IF(MONTH(C389)=MONTH(D$3),RIGHT('Yearly Info'!A$35,LEN('Yearly Info'!A$35)-4),"")</f>
        <v>#VALUE!</v>
      </c>
      <c r="B389" s="145"/>
      <c r="C389" s="42">
        <f t="shared" ca="1" si="14"/>
        <v>46032</v>
      </c>
      <c r="D389" s="106">
        <f ca="1">INDIRECT("'" &amp; UPPER(LEFT(TEXT($D$3,"mmmm"),3)) &amp; "'!N32")</f>
        <v>0</v>
      </c>
      <c r="E389" s="164"/>
      <c r="F389" s="165"/>
      <c r="G389" s="165"/>
      <c r="H389" s="165"/>
      <c r="I389" s="165"/>
      <c r="J389" s="165"/>
      <c r="K389" s="165"/>
      <c r="L389" s="165"/>
      <c r="M389" s="165"/>
      <c r="N389" s="165"/>
      <c r="O389" s="165"/>
      <c r="P389" s="166"/>
    </row>
    <row r="390" spans="1:16" ht="15" hidden="1" customHeight="1" x14ac:dyDescent="0.3">
      <c r="A390" s="44" t="e">
        <f ca="1">IF(MONTH(C390)=MONTH(D$3),RIGHT('Yearly Info'!A$36,LEN('Yearly Info'!A$36)-4),"")</f>
        <v>#VALUE!</v>
      </c>
      <c r="B390" s="145"/>
      <c r="C390" s="42">
        <f t="shared" ca="1" si="14"/>
        <v>46032</v>
      </c>
      <c r="D390" s="106">
        <f ca="1">INDIRECT("'" &amp; UPPER(LEFT(TEXT($D$3,"mmmm"),3)) &amp; "'!N33")</f>
        <v>0</v>
      </c>
      <c r="E390" s="167"/>
      <c r="F390" s="168"/>
      <c r="G390" s="168"/>
      <c r="H390" s="168"/>
      <c r="I390" s="168"/>
      <c r="J390" s="168"/>
      <c r="K390" s="168"/>
      <c r="L390" s="168"/>
      <c r="M390" s="168"/>
      <c r="N390" s="168"/>
      <c r="O390" s="168"/>
      <c r="P390" s="169"/>
    </row>
    <row r="391" spans="1:16" ht="15" hidden="1" customHeight="1" x14ac:dyDescent="0.3">
      <c r="A391" s="44" t="e">
        <f ca="1">IF(MONTH(C391)=MONTH(D$3),RIGHT('Yearly Info'!A$37,LEN('Yearly Info'!A$37)-4),"")</f>
        <v>#VALUE!</v>
      </c>
      <c r="B391" s="145"/>
      <c r="C391" s="42">
        <f t="shared" ca="1" si="14"/>
        <v>46032</v>
      </c>
      <c r="D391" s="106">
        <f ca="1">INDIRECT("'" &amp; UPPER(LEFT(TEXT($D$3,"mmmm"),3)) &amp; "'!N34")</f>
        <v>0</v>
      </c>
      <c r="E391" s="164"/>
      <c r="F391" s="165"/>
      <c r="G391" s="165"/>
      <c r="H391" s="165"/>
      <c r="I391" s="165"/>
      <c r="J391" s="165"/>
      <c r="K391" s="165"/>
      <c r="L391" s="165"/>
      <c r="M391" s="165"/>
      <c r="N391" s="165"/>
      <c r="O391" s="165"/>
      <c r="P391" s="166"/>
    </row>
    <row r="392" spans="1:16" ht="15" hidden="1" customHeight="1" x14ac:dyDescent="0.3">
      <c r="A392" s="44" t="e">
        <f ca="1">IF(MONTH(C392)=MONTH(D$3),RIGHT('Yearly Info'!A$38,LEN('Yearly Info'!A$38)-4),"")</f>
        <v>#VALUE!</v>
      </c>
      <c r="B392" s="145"/>
      <c r="C392" s="42">
        <f t="shared" ca="1" si="14"/>
        <v>46032</v>
      </c>
      <c r="D392" s="106">
        <f ca="1">INDIRECT("'" &amp; UPPER(LEFT(TEXT($D$3,"mmmm"),3)) &amp; "'!N35")</f>
        <v>0</v>
      </c>
      <c r="E392" s="164"/>
      <c r="F392" s="165"/>
      <c r="G392" s="165"/>
      <c r="H392" s="165"/>
      <c r="I392" s="165"/>
      <c r="J392" s="165"/>
      <c r="K392" s="165"/>
      <c r="L392" s="165"/>
      <c r="M392" s="165"/>
      <c r="N392" s="165"/>
      <c r="O392" s="165"/>
      <c r="P392" s="166"/>
    </row>
    <row r="393" spans="1:16" ht="15" hidden="1" customHeight="1" x14ac:dyDescent="0.3">
      <c r="A393" s="44" t="e">
        <f ca="1">IF(MONTH(C393)=MONTH(D$3),RIGHT('Yearly Info'!A$39,LEN('Yearly Info'!A$39)-4),"")</f>
        <v>#VALUE!</v>
      </c>
      <c r="B393" s="145"/>
      <c r="C393" s="42">
        <f t="shared" ca="1" si="14"/>
        <v>46032</v>
      </c>
      <c r="D393" s="106">
        <f ca="1">INDIRECT("'" &amp; UPPER(LEFT(TEXT($D$3,"mmmm"),3)) &amp; "'!N36")</f>
        <v>0</v>
      </c>
      <c r="E393" s="164"/>
      <c r="F393" s="165"/>
      <c r="G393" s="165"/>
      <c r="H393" s="165"/>
      <c r="I393" s="165"/>
      <c r="J393" s="165"/>
      <c r="K393" s="165"/>
      <c r="L393" s="165"/>
      <c r="M393" s="165"/>
      <c r="N393" s="165"/>
      <c r="O393" s="165"/>
      <c r="P393" s="166"/>
    </row>
    <row r="394" spans="1:16" ht="15" hidden="1" customHeight="1" thickBot="1" x14ac:dyDescent="0.35">
      <c r="A394" s="45" t="e">
        <f ca="1">IF(MONTH(C394)=MONTH(D$3),RIGHT('Yearly Info'!A$40,LEN('Yearly Info'!A$40)-4),"")</f>
        <v>#VALUE!</v>
      </c>
      <c r="B394" s="145"/>
      <c r="C394" s="42">
        <f t="shared" ca="1" si="14"/>
        <v>46032</v>
      </c>
      <c r="D394" s="106">
        <f ca="1">INDIRECT("'" &amp; UPPER(LEFT(TEXT($D$3,"mmmm"),3)) &amp; "'!N37")</f>
        <v>0</v>
      </c>
      <c r="E394" s="164"/>
      <c r="F394" s="165"/>
      <c r="G394" s="165"/>
      <c r="H394" s="165"/>
      <c r="I394" s="165"/>
      <c r="J394" s="165"/>
      <c r="K394" s="165"/>
      <c r="L394" s="165"/>
      <c r="M394" s="165"/>
      <c r="N394" s="165"/>
      <c r="O394" s="165"/>
      <c r="P394" s="166"/>
    </row>
    <row r="395" spans="1:16" ht="15" hidden="1" customHeight="1" thickBot="1" x14ac:dyDescent="0.35">
      <c r="A395" s="45" t="str">
        <f ca="1">IF(MONTH(C395)=MONTH(D$3),RIGHT('Yearly Info'!A$41,LEN('Yearly Info'!A$41)-4),"")</f>
        <v xml:space="preserve"> </v>
      </c>
      <c r="B395" s="145"/>
      <c r="C395" s="42">
        <f t="shared" ca="1" si="14"/>
        <v>46032</v>
      </c>
      <c r="D395" s="106">
        <f ca="1">INDIRECT("'" &amp; UPPER(LEFT(TEXT($D$3,"mmmm"),3)) &amp; "'!N38")</f>
        <v>0</v>
      </c>
      <c r="E395" s="164"/>
      <c r="F395" s="165"/>
      <c r="G395" s="165"/>
      <c r="H395" s="165"/>
      <c r="I395" s="165"/>
      <c r="J395" s="165"/>
      <c r="K395" s="165"/>
      <c r="L395" s="165"/>
      <c r="M395" s="165"/>
      <c r="N395" s="165"/>
      <c r="O395" s="165"/>
      <c r="P395" s="166"/>
    </row>
    <row r="396" spans="1:16" ht="15" hidden="1" customHeight="1" thickBot="1" x14ac:dyDescent="0.35">
      <c r="A396" s="45" t="str">
        <f ca="1">IF(MONTH(C396)=MONTH(D$3),RIGHT('Yearly Info'!A$42,LEN('Yearly Info'!A$42)-4),"")</f>
        <v xml:space="preserve"> </v>
      </c>
      <c r="B396" s="145"/>
      <c r="C396" s="42">
        <f t="shared" ca="1" si="14"/>
        <v>46032</v>
      </c>
      <c r="D396" s="106">
        <f ca="1">INDIRECT("'" &amp; UPPER(LEFT(TEXT($D$3,"mmmm"),3)) &amp; "'!N39")</f>
        <v>0</v>
      </c>
      <c r="E396" s="164"/>
      <c r="F396" s="165"/>
      <c r="G396" s="165"/>
      <c r="H396" s="165"/>
      <c r="I396" s="165"/>
      <c r="J396" s="165"/>
      <c r="K396" s="165"/>
      <c r="L396" s="165"/>
      <c r="M396" s="165"/>
      <c r="N396" s="165"/>
      <c r="O396" s="165"/>
      <c r="P396" s="166"/>
    </row>
    <row r="397" spans="1:16" ht="15" hidden="1" customHeight="1" thickBot="1" x14ac:dyDescent="0.35">
      <c r="A397" s="45" t="str">
        <f ca="1">IF(MONTH(C397)=MONTH(D$3),RIGHT('Yearly Info'!A$43,LEN('Yearly Info'!A$43)-4),"")</f>
        <v xml:space="preserve"> </v>
      </c>
      <c r="B397" s="146"/>
      <c r="C397" s="42">
        <f t="shared" ca="1" si="14"/>
        <v>46032</v>
      </c>
      <c r="D397" s="106">
        <f ca="1">INDIRECT("'" &amp; UPPER(LEFT(TEXT($D$3,"mmmm"),3)) &amp; "'!N40")</f>
        <v>0</v>
      </c>
      <c r="E397" s="171"/>
      <c r="F397" s="172"/>
      <c r="G397" s="172"/>
      <c r="H397" s="172"/>
      <c r="I397" s="172"/>
      <c r="J397" s="172"/>
      <c r="K397" s="172"/>
      <c r="L397" s="172"/>
      <c r="M397" s="172"/>
      <c r="N397" s="172"/>
      <c r="O397" s="172"/>
      <c r="P397" s="173"/>
    </row>
    <row r="398" spans="1:16" ht="15" hidden="1" customHeight="1" x14ac:dyDescent="0.25">
      <c r="A398" s="44" t="str">
        <f ca="1">IF(MONTH(C398)=MONTH(D$3),RIGHT('Yearly Info'!A$14,LEN('Yearly Info'!A$14)-4),"")</f>
        <v xml:space="preserve"> RICS Support for MDEQ</v>
      </c>
      <c r="B398" s="145" t="str">
        <f ca="1">TEXT(C398,"dddd")</f>
        <v>Sunday</v>
      </c>
      <c r="C398" s="94">
        <f ca="1">C368+1</f>
        <v>46033</v>
      </c>
      <c r="D398" s="107">
        <f ca="1">INDIRECT("'" &amp; UPPER(LEFT(TEXT($D$3,"mmmm"),3)) &amp; "'!O11")</f>
        <v>0</v>
      </c>
      <c r="E398" s="147"/>
      <c r="F398" s="148"/>
      <c r="G398" s="148"/>
      <c r="H398" s="148"/>
      <c r="I398" s="148"/>
      <c r="J398" s="148"/>
      <c r="K398" s="148"/>
      <c r="L398" s="148"/>
      <c r="M398" s="148"/>
      <c r="N398" s="148"/>
      <c r="O398" s="148"/>
      <c r="P398" s="149"/>
    </row>
    <row r="399" spans="1:16" ht="15" hidden="1" customHeight="1" x14ac:dyDescent="0.25">
      <c r="A399" s="44" t="str">
        <f ca="1">IF(MONTH(C399)=MONTH(D$3),RIGHT('Yearly Info'!A$15,LEN('Yearly Info'!A$15)-4),"")</f>
        <v xml:space="preserve"> MDEQ</v>
      </c>
      <c r="B399" s="145"/>
      <c r="C399" s="42">
        <f ca="1">C398</f>
        <v>46033</v>
      </c>
      <c r="D399" s="107">
        <f ca="1">INDIRECT("'" &amp; UPPER(LEFT(TEXT($D$3,"mmmm"),3)) &amp; "'!O12")</f>
        <v>0</v>
      </c>
      <c r="E399" s="147"/>
      <c r="F399" s="148"/>
      <c r="G399" s="148"/>
      <c r="H399" s="148"/>
      <c r="I399" s="148"/>
      <c r="J399" s="148"/>
      <c r="K399" s="148"/>
      <c r="L399" s="148"/>
      <c r="M399" s="148"/>
      <c r="N399" s="148"/>
      <c r="O399" s="148"/>
      <c r="P399" s="149"/>
    </row>
    <row r="400" spans="1:16" ht="15" hidden="1" customHeight="1" x14ac:dyDescent="0.25">
      <c r="A400" s="44" t="str">
        <f ca="1">IF(MONTH(C400)=MONTH(D$3),RIGHT('Yearly Info'!A$16,LEN('Yearly Info'!A$16)-4),"")</f>
        <v xml:space="preserve"> RICS Idea Portal</v>
      </c>
      <c r="B400" s="145"/>
      <c r="C400" s="42">
        <f t="shared" ref="C400:C427" ca="1" si="15">C399</f>
        <v>46033</v>
      </c>
      <c r="D400" s="107">
        <f ca="1">INDIRECT("'" &amp; UPPER(LEFT(TEXT($D$3,"mmmm"),3)) &amp; "'!O13")</f>
        <v>0</v>
      </c>
      <c r="E400" s="147"/>
      <c r="F400" s="148"/>
      <c r="G400" s="148"/>
      <c r="H400" s="148"/>
      <c r="I400" s="148"/>
      <c r="J400" s="148"/>
      <c r="K400" s="148"/>
      <c r="L400" s="148"/>
      <c r="M400" s="148"/>
      <c r="N400" s="148"/>
      <c r="O400" s="148"/>
      <c r="P400" s="149"/>
    </row>
    <row r="401" spans="1:16" ht="15" customHeight="1" x14ac:dyDescent="0.25">
      <c r="A401" s="44" t="str">
        <f ca="1">IF(MONTH(C401)=MONTH(D$3),RIGHT('Yearly Info'!A$17,LEN('Yearly Info'!A$17)-4),"")</f>
        <v xml:space="preserve"> MSWIS</v>
      </c>
      <c r="B401" s="145"/>
      <c r="C401" s="42">
        <f t="shared" ca="1" si="15"/>
        <v>46033</v>
      </c>
      <c r="D401" s="107">
        <f ca="1">INDIRECT("'" &amp; UPPER(LEFT(TEXT($D$3,"mmmm"),3)) &amp; "'!O14")</f>
        <v>0</v>
      </c>
      <c r="E401" s="147"/>
      <c r="F401" s="148"/>
      <c r="G401" s="148"/>
      <c r="H401" s="148"/>
      <c r="I401" s="148"/>
      <c r="J401" s="148"/>
      <c r="K401" s="148"/>
      <c r="L401" s="148"/>
      <c r="M401" s="148"/>
      <c r="N401" s="148"/>
      <c r="O401" s="148"/>
      <c r="P401" s="149"/>
    </row>
    <row r="402" spans="1:16" ht="15" hidden="1" customHeight="1" x14ac:dyDescent="0.25">
      <c r="A402" s="44" t="str">
        <f ca="1">IF(MONTH(C402)=MONTH(D$3),RIGHT('Yearly Info'!A$18,LEN('Yearly Info'!A$18)-4),"")</f>
        <v xml:space="preserve"> GeoSpatial</v>
      </c>
      <c r="B402" s="145"/>
      <c r="C402" s="42">
        <f t="shared" ca="1" si="15"/>
        <v>46033</v>
      </c>
      <c r="D402" s="107">
        <f ca="1">INDIRECT("'" &amp; UPPER(LEFT(TEXT($D$3,"mmmm"),3)) &amp; "'!O15")</f>
        <v>0</v>
      </c>
      <c r="E402" s="147"/>
      <c r="F402" s="148"/>
      <c r="G402" s="148"/>
      <c r="H402" s="148"/>
      <c r="I402" s="148"/>
      <c r="J402" s="148"/>
      <c r="K402" s="148"/>
      <c r="L402" s="148"/>
      <c r="M402" s="148"/>
      <c r="N402" s="148"/>
      <c r="O402" s="148"/>
      <c r="P402" s="149"/>
    </row>
    <row r="403" spans="1:16" ht="15" hidden="1" customHeight="1" thickBot="1" x14ac:dyDescent="0.3">
      <c r="A403" s="44" t="str">
        <f ca="1">IF(MONTH(C403)=MONTH(D$3),RIGHT('Yearly Info'!A$19,LEN('Yearly Info'!A$19)-4),"")</f>
        <v xml:space="preserve"> RICS Dashboard</v>
      </c>
      <c r="B403" s="145"/>
      <c r="C403" s="42">
        <f t="shared" ca="1" si="15"/>
        <v>46033</v>
      </c>
      <c r="D403" s="107">
        <f ca="1">INDIRECT("'" &amp; UPPER(LEFT(TEXT($D$3,"mmmm"),3)) &amp; "'!O16")</f>
        <v>0</v>
      </c>
      <c r="E403" s="153"/>
      <c r="F403" s="154"/>
      <c r="G403" s="154"/>
      <c r="H403" s="154"/>
      <c r="I403" s="154"/>
      <c r="J403" s="154"/>
      <c r="K403" s="154"/>
      <c r="L403" s="154"/>
      <c r="M403" s="154"/>
      <c r="N403" s="154"/>
      <c r="O403" s="154"/>
      <c r="P403" s="155"/>
    </row>
    <row r="404" spans="1:16" ht="15" hidden="1" customHeight="1" x14ac:dyDescent="0.25">
      <c r="A404" s="44" t="str">
        <f ca="1">IF(MONTH(C404)=MONTH(D$3),RIGHT('Yearly Info'!A$20,LEN('Yearly Info'!A$20)-4),"")</f>
        <v xml:space="preserve"> MDWFP NRIS</v>
      </c>
      <c r="B404" s="145"/>
      <c r="C404" s="42">
        <f t="shared" ca="1" si="15"/>
        <v>46033</v>
      </c>
      <c r="D404" s="107">
        <f ca="1">INDIRECT("'" &amp; UPPER(LEFT(TEXT($D$3,"mmmm"),3)) &amp; "'!O17")</f>
        <v>0</v>
      </c>
      <c r="E404" s="147"/>
      <c r="F404" s="148"/>
      <c r="G404" s="148"/>
      <c r="H404" s="148"/>
      <c r="I404" s="148"/>
      <c r="J404" s="148"/>
      <c r="K404" s="148"/>
      <c r="L404" s="148"/>
      <c r="M404" s="148"/>
      <c r="N404" s="148"/>
      <c r="O404" s="148"/>
      <c r="P404" s="149"/>
    </row>
    <row r="405" spans="1:16" ht="15" hidden="1" customHeight="1" x14ac:dyDescent="0.25">
      <c r="A405" s="44" t="str">
        <f ca="1">IF(MONTH(C405)=MONTH(D$3),RIGHT('Yearly Info'!A$21,LEN('Yearly Info'!A$21)-4),"")</f>
        <v xml:space="preserve"> MSWIS MRVA 4 CLOSED</v>
      </c>
      <c r="B405" s="145"/>
      <c r="C405" s="42">
        <f t="shared" ca="1" si="15"/>
        <v>46033</v>
      </c>
      <c r="D405" s="107">
        <f ca="1">INDIRECT("'" &amp; UPPER(LEFT(TEXT($D$3,"mmmm"),3)) &amp; "'!O18")</f>
        <v>0</v>
      </c>
      <c r="E405" s="147"/>
      <c r="F405" s="148"/>
      <c r="G405" s="148"/>
      <c r="H405" s="148"/>
      <c r="I405" s="148"/>
      <c r="J405" s="148"/>
      <c r="K405" s="148"/>
      <c r="L405" s="148"/>
      <c r="M405" s="148"/>
      <c r="N405" s="148"/>
      <c r="O405" s="148"/>
      <c r="P405" s="149"/>
    </row>
    <row r="406" spans="1:16" ht="15" hidden="1" customHeight="1" x14ac:dyDescent="0.25">
      <c r="A406" s="44" t="str">
        <f ca="1">IF(MONTH(C406)=MONTH(D$3),RIGHT('Yearly Info'!A$22,LEN('Yearly Info'!A$22)-4),"")</f>
        <v xml:space="preserve"> Tackett</v>
      </c>
      <c r="B406" s="145"/>
      <c r="C406" s="42">
        <f t="shared" ca="1" si="15"/>
        <v>46033</v>
      </c>
      <c r="D406" s="107">
        <f ca="1">INDIRECT("'" &amp; UPPER(LEFT(TEXT($D$3,"mmmm"),3)) &amp; "'!O19")</f>
        <v>0</v>
      </c>
      <c r="E406" s="147"/>
      <c r="F406" s="148"/>
      <c r="G406" s="148"/>
      <c r="H406" s="148"/>
      <c r="I406" s="148"/>
      <c r="J406" s="148"/>
      <c r="K406" s="148"/>
      <c r="L406" s="148"/>
      <c r="M406" s="148"/>
      <c r="N406" s="148"/>
      <c r="O406" s="148"/>
      <c r="P406" s="149"/>
    </row>
    <row r="407" spans="1:16" ht="15" hidden="1" customHeight="1" x14ac:dyDescent="0.25">
      <c r="A407" s="44" t="e">
        <f ca="1">IF(MONTH(C407)=MONTH(D$3),RIGHT('Yearly Info'!A$23,LEN('Yearly Info'!A$23)-4),"")</f>
        <v>#VALUE!</v>
      </c>
      <c r="B407" s="145"/>
      <c r="C407" s="42">
        <f t="shared" ca="1" si="15"/>
        <v>46033</v>
      </c>
      <c r="D407" s="107">
        <f ca="1">INDIRECT("'" &amp; UPPER(LEFT(TEXT($D$3,"mmmm"),3)) &amp; "'!O20")</f>
        <v>0</v>
      </c>
      <c r="E407" s="147"/>
      <c r="F407" s="148"/>
      <c r="G407" s="148"/>
      <c r="H407" s="148"/>
      <c r="I407" s="148"/>
      <c r="J407" s="148"/>
      <c r="K407" s="148"/>
      <c r="L407" s="148"/>
      <c r="M407" s="148"/>
      <c r="N407" s="148"/>
      <c r="O407" s="148"/>
      <c r="P407" s="149"/>
    </row>
    <row r="408" spans="1:16" ht="15" hidden="1" customHeight="1" x14ac:dyDescent="0.25">
      <c r="A408" s="44" t="e">
        <f ca="1">IF(MONTH(C408)=MONTH(D$3),RIGHT('Yearly Info'!A$24,LEN('Yearly Info'!A$24)-4),"")</f>
        <v>#VALUE!</v>
      </c>
      <c r="B408" s="145"/>
      <c r="C408" s="42">
        <f t="shared" ca="1" si="15"/>
        <v>46033</v>
      </c>
      <c r="D408" s="107">
        <f ca="1">INDIRECT("'" &amp; UPPER(LEFT(TEXT($D$3,"mmmm"),3)) &amp; "'!O21")</f>
        <v>0</v>
      </c>
      <c r="E408" s="147"/>
      <c r="F408" s="148"/>
      <c r="G408" s="148"/>
      <c r="H408" s="148"/>
      <c r="I408" s="148"/>
      <c r="J408" s="148"/>
      <c r="K408" s="148"/>
      <c r="L408" s="148"/>
      <c r="M408" s="148"/>
      <c r="N408" s="148"/>
      <c r="O408" s="148"/>
      <c r="P408" s="149"/>
    </row>
    <row r="409" spans="1:16" ht="15" hidden="1" customHeight="1" x14ac:dyDescent="0.25">
      <c r="A409" s="44" t="e">
        <f ca="1">IF(MONTH(C409)=MONTH(D$3),RIGHT('Yearly Info'!A$25,LEN('Yearly Info'!A$25)-4),"")</f>
        <v>#VALUE!</v>
      </c>
      <c r="B409" s="145"/>
      <c r="C409" s="42">
        <f t="shared" ca="1" si="15"/>
        <v>46033</v>
      </c>
      <c r="D409" s="107">
        <f ca="1">INDIRECT("'" &amp; UPPER(LEFT(TEXT($D$3,"mmmm"),3)) &amp; "'!O22")</f>
        <v>0</v>
      </c>
      <c r="E409" s="147"/>
      <c r="F409" s="148"/>
      <c r="G409" s="148"/>
      <c r="H409" s="148"/>
      <c r="I409" s="148"/>
      <c r="J409" s="148"/>
      <c r="K409" s="148"/>
      <c r="L409" s="148"/>
      <c r="M409" s="148"/>
      <c r="N409" s="148"/>
      <c r="O409" s="148"/>
      <c r="P409" s="149"/>
    </row>
    <row r="410" spans="1:16" ht="15" hidden="1" customHeight="1" x14ac:dyDescent="0.25">
      <c r="A410" s="44" t="e">
        <f ca="1">IF(MONTH(C410)=MONTH(D$3),RIGHT('Yearly Info'!A$26,LEN('Yearly Info'!A$26)-4),"")</f>
        <v>#VALUE!</v>
      </c>
      <c r="B410" s="145"/>
      <c r="C410" s="42">
        <f t="shared" ca="1" si="15"/>
        <v>46033</v>
      </c>
      <c r="D410" s="107">
        <f ca="1">INDIRECT("'" &amp; UPPER(LEFT(TEXT($D$3,"mmmm"),3)) &amp; "'!O23")</f>
        <v>0</v>
      </c>
      <c r="E410" s="147"/>
      <c r="F410" s="148"/>
      <c r="G410" s="148"/>
      <c r="H410" s="148"/>
      <c r="I410" s="148"/>
      <c r="J410" s="148"/>
      <c r="K410" s="148"/>
      <c r="L410" s="148"/>
      <c r="M410" s="148"/>
      <c r="N410" s="148"/>
      <c r="O410" s="148"/>
      <c r="P410" s="149"/>
    </row>
    <row r="411" spans="1:16" ht="15" hidden="1" customHeight="1" x14ac:dyDescent="0.25">
      <c r="A411" s="44" t="e">
        <f ca="1">IF(MONTH(C411)=MONTH(D$3),RIGHT('Yearly Info'!A$27,LEN('Yearly Info'!A$27)-4),"")</f>
        <v>#VALUE!</v>
      </c>
      <c r="B411" s="145"/>
      <c r="C411" s="42">
        <f t="shared" ca="1" si="15"/>
        <v>46033</v>
      </c>
      <c r="D411" s="107">
        <f ca="1">INDIRECT("'" &amp; UPPER(LEFT(TEXT($D$3,"mmmm"),3)) &amp; "'!O24")</f>
        <v>0</v>
      </c>
      <c r="E411" s="147"/>
      <c r="F411" s="148"/>
      <c r="G411" s="148"/>
      <c r="H411" s="148"/>
      <c r="I411" s="148"/>
      <c r="J411" s="148"/>
      <c r="K411" s="148"/>
      <c r="L411" s="148"/>
      <c r="M411" s="148"/>
      <c r="N411" s="148"/>
      <c r="O411" s="148"/>
      <c r="P411" s="149"/>
    </row>
    <row r="412" spans="1:16" ht="15" hidden="1" customHeight="1" x14ac:dyDescent="0.25">
      <c r="A412" s="44" t="e">
        <f ca="1">IF(MONTH(C412)=MONTH(D$3),RIGHT('Yearly Info'!A$28,LEN('Yearly Info'!A$28)-4),"")</f>
        <v>#VALUE!</v>
      </c>
      <c r="B412" s="145"/>
      <c r="C412" s="42">
        <f t="shared" ca="1" si="15"/>
        <v>46033</v>
      </c>
      <c r="D412" s="107">
        <f ca="1">INDIRECT("'" &amp; UPPER(LEFT(TEXT($D$3,"mmmm"),3)) &amp; "'!O25")</f>
        <v>0</v>
      </c>
      <c r="E412" s="147"/>
      <c r="F412" s="148"/>
      <c r="G412" s="148"/>
      <c r="H412" s="148"/>
      <c r="I412" s="148"/>
      <c r="J412" s="148"/>
      <c r="K412" s="148"/>
      <c r="L412" s="148"/>
      <c r="M412" s="148"/>
      <c r="N412" s="148"/>
      <c r="O412" s="148"/>
      <c r="P412" s="149"/>
    </row>
    <row r="413" spans="1:16" ht="15" hidden="1" customHeight="1" x14ac:dyDescent="0.25">
      <c r="A413" s="44" t="e">
        <f ca="1">IF(MONTH(C413)=MONTH(D$3),RIGHT('Yearly Info'!A$29,LEN('Yearly Info'!A$29)-4),"")</f>
        <v>#VALUE!</v>
      </c>
      <c r="B413" s="145"/>
      <c r="C413" s="42">
        <f t="shared" ca="1" si="15"/>
        <v>46033</v>
      </c>
      <c r="D413" s="107">
        <f ca="1">INDIRECT("'" &amp; UPPER(LEFT(TEXT($D$3,"mmmm"),3)) &amp; "'!O26")</f>
        <v>0</v>
      </c>
      <c r="E413" s="147"/>
      <c r="F413" s="148"/>
      <c r="G413" s="148"/>
      <c r="H413" s="148"/>
      <c r="I413" s="148"/>
      <c r="J413" s="148"/>
      <c r="K413" s="148"/>
      <c r="L413" s="148"/>
      <c r="M413" s="148"/>
      <c r="N413" s="148"/>
      <c r="O413" s="148"/>
      <c r="P413" s="149"/>
    </row>
    <row r="414" spans="1:16" ht="15" hidden="1" customHeight="1" x14ac:dyDescent="0.25">
      <c r="A414" s="44" t="e">
        <f ca="1">IF(MONTH(C414)=MONTH(D$3),RIGHT('Yearly Info'!A$30,LEN('Yearly Info'!A$30)-4),"")</f>
        <v>#VALUE!</v>
      </c>
      <c r="B414" s="145"/>
      <c r="C414" s="42">
        <f t="shared" ca="1" si="15"/>
        <v>46033</v>
      </c>
      <c r="D414" s="107">
        <f ca="1">INDIRECT("'" &amp; UPPER(LEFT(TEXT($D$3,"mmmm"),3)) &amp; "'!O27")</f>
        <v>0</v>
      </c>
      <c r="E414" s="147"/>
      <c r="F414" s="148"/>
      <c r="G414" s="148"/>
      <c r="H414" s="148"/>
      <c r="I414" s="148"/>
      <c r="J414" s="148"/>
      <c r="K414" s="148"/>
      <c r="L414" s="148"/>
      <c r="M414" s="148"/>
      <c r="N414" s="148"/>
      <c r="O414" s="148"/>
      <c r="P414" s="149"/>
    </row>
    <row r="415" spans="1:16" ht="15" hidden="1" customHeight="1" x14ac:dyDescent="0.25">
      <c r="A415" s="44" t="e">
        <f ca="1">IF(MONTH(C415)=MONTH(D$3),RIGHT('Yearly Info'!A$31,LEN('Yearly Info'!A$31)-4),"")</f>
        <v>#VALUE!</v>
      </c>
      <c r="B415" s="145"/>
      <c r="C415" s="42">
        <f t="shared" ca="1" si="15"/>
        <v>46033</v>
      </c>
      <c r="D415" s="107">
        <f ca="1">INDIRECT("'" &amp; UPPER(LEFT(TEXT($D$3,"mmmm"),3)) &amp; "'!O28")</f>
        <v>0</v>
      </c>
      <c r="E415" s="147"/>
      <c r="F415" s="148"/>
      <c r="G415" s="148"/>
      <c r="H415" s="148"/>
      <c r="I415" s="148"/>
      <c r="J415" s="148"/>
      <c r="K415" s="148"/>
      <c r="L415" s="148"/>
      <c r="M415" s="148"/>
      <c r="N415" s="148"/>
      <c r="O415" s="148"/>
      <c r="P415" s="149"/>
    </row>
    <row r="416" spans="1:16" ht="15" hidden="1" customHeight="1" x14ac:dyDescent="0.25">
      <c r="A416" s="44" t="e">
        <f ca="1">IF(MONTH(C416)=MONTH(D$3),RIGHT('Yearly Info'!A$32,LEN('Yearly Info'!A$32)-4),"")</f>
        <v>#VALUE!</v>
      </c>
      <c r="B416" s="145"/>
      <c r="C416" s="42">
        <f t="shared" ca="1" si="15"/>
        <v>46033</v>
      </c>
      <c r="D416" s="107">
        <f ca="1">INDIRECT("'" &amp; UPPER(LEFT(TEXT($D$3,"mmmm"),3)) &amp; "'!O29")</f>
        <v>0</v>
      </c>
      <c r="E416" s="147"/>
      <c r="F416" s="148"/>
      <c r="G416" s="148"/>
      <c r="H416" s="148"/>
      <c r="I416" s="148"/>
      <c r="J416" s="148"/>
      <c r="K416" s="148"/>
      <c r="L416" s="148"/>
      <c r="M416" s="148"/>
      <c r="N416" s="148"/>
      <c r="O416" s="148"/>
      <c r="P416" s="149"/>
    </row>
    <row r="417" spans="1:16" ht="15" hidden="1" customHeight="1" x14ac:dyDescent="0.25">
      <c r="A417" s="44" t="e">
        <f ca="1">IF(MONTH(C417)=MONTH(D$3),RIGHT('Yearly Info'!A$33,LEN('Yearly Info'!A$33)-4),"")</f>
        <v>#VALUE!</v>
      </c>
      <c r="B417" s="145"/>
      <c r="C417" s="42">
        <f t="shared" ca="1" si="15"/>
        <v>46033</v>
      </c>
      <c r="D417" s="107">
        <f ca="1">INDIRECT("'" &amp; UPPER(LEFT(TEXT($D$3,"mmmm"),3)) &amp; "'!O30")</f>
        <v>0</v>
      </c>
      <c r="E417" s="147"/>
      <c r="F417" s="148"/>
      <c r="G417" s="148"/>
      <c r="H417" s="148"/>
      <c r="I417" s="148"/>
      <c r="J417" s="148"/>
      <c r="K417" s="148"/>
      <c r="L417" s="148"/>
      <c r="M417" s="148"/>
      <c r="N417" s="148"/>
      <c r="O417" s="148"/>
      <c r="P417" s="149"/>
    </row>
    <row r="418" spans="1:16" ht="15" hidden="1" customHeight="1" x14ac:dyDescent="0.25">
      <c r="A418" s="44" t="e">
        <f ca="1">IF(MONTH(C418)=MONTH(D$3),RIGHT('Yearly Info'!A$34,LEN('Yearly Info'!A$34)-4),"")</f>
        <v>#VALUE!</v>
      </c>
      <c r="B418" s="145"/>
      <c r="C418" s="42">
        <f t="shared" ca="1" si="15"/>
        <v>46033</v>
      </c>
      <c r="D418" s="107">
        <f ca="1">INDIRECT("'" &amp; UPPER(LEFT(TEXT($D$3,"mmmm"),3)) &amp; "'!O31")</f>
        <v>0</v>
      </c>
      <c r="E418" s="147"/>
      <c r="F418" s="148"/>
      <c r="G418" s="148"/>
      <c r="H418" s="148"/>
      <c r="I418" s="148"/>
      <c r="J418" s="148"/>
      <c r="K418" s="148"/>
      <c r="L418" s="148"/>
      <c r="M418" s="148"/>
      <c r="N418" s="148"/>
      <c r="O418" s="148"/>
      <c r="P418" s="149"/>
    </row>
    <row r="419" spans="1:16" ht="15" hidden="1" customHeight="1" x14ac:dyDescent="0.25">
      <c r="A419" s="44" t="e">
        <f ca="1">IF(MONTH(C419)=MONTH(D$3),RIGHT('Yearly Info'!A$35,LEN('Yearly Info'!A$35)-4),"")</f>
        <v>#VALUE!</v>
      </c>
      <c r="B419" s="145"/>
      <c r="C419" s="42">
        <f t="shared" ca="1" si="15"/>
        <v>46033</v>
      </c>
      <c r="D419" s="107">
        <f ca="1">INDIRECT("'" &amp; UPPER(LEFT(TEXT($D$3,"mmmm"),3)) &amp; "'!O32")</f>
        <v>0</v>
      </c>
      <c r="E419" s="147"/>
      <c r="F419" s="148"/>
      <c r="G419" s="148"/>
      <c r="H419" s="148"/>
      <c r="I419" s="148"/>
      <c r="J419" s="148"/>
      <c r="K419" s="148"/>
      <c r="L419" s="148"/>
      <c r="M419" s="148"/>
      <c r="N419" s="148"/>
      <c r="O419" s="148"/>
      <c r="P419" s="149"/>
    </row>
    <row r="420" spans="1:16" ht="15" hidden="1" customHeight="1" x14ac:dyDescent="0.25">
      <c r="A420" s="44" t="e">
        <f ca="1">IF(MONTH(C420)=MONTH(D$3),RIGHT('Yearly Info'!A$36,LEN('Yearly Info'!A$36)-4),"")</f>
        <v>#VALUE!</v>
      </c>
      <c r="B420" s="145"/>
      <c r="C420" s="42">
        <f t="shared" ca="1" si="15"/>
        <v>46033</v>
      </c>
      <c r="D420" s="107">
        <f ca="1">INDIRECT("'" &amp; UPPER(LEFT(TEXT($D$3,"mmmm"),3)) &amp; "'!O33")</f>
        <v>0</v>
      </c>
      <c r="E420" s="147"/>
      <c r="F420" s="148"/>
      <c r="G420" s="148"/>
      <c r="H420" s="148"/>
      <c r="I420" s="148"/>
      <c r="J420" s="148"/>
      <c r="K420" s="148"/>
      <c r="L420" s="148"/>
      <c r="M420" s="148"/>
      <c r="N420" s="148"/>
      <c r="O420" s="148"/>
      <c r="P420" s="149"/>
    </row>
    <row r="421" spans="1:16" ht="15" hidden="1" customHeight="1" x14ac:dyDescent="0.25">
      <c r="A421" s="44" t="e">
        <f ca="1">IF(MONTH(C421)=MONTH(D$3),RIGHT('Yearly Info'!A$37,LEN('Yearly Info'!A$37)-4),"")</f>
        <v>#VALUE!</v>
      </c>
      <c r="B421" s="145"/>
      <c r="C421" s="42">
        <f t="shared" ca="1" si="15"/>
        <v>46033</v>
      </c>
      <c r="D421" s="107">
        <f ca="1">INDIRECT("'" &amp; UPPER(LEFT(TEXT($D$3,"mmmm"),3)) &amp; "'!O34")</f>
        <v>0</v>
      </c>
      <c r="E421" s="147"/>
      <c r="F421" s="148"/>
      <c r="G421" s="148"/>
      <c r="H421" s="148"/>
      <c r="I421" s="148"/>
      <c r="J421" s="148"/>
      <c r="K421" s="148"/>
      <c r="L421" s="148"/>
      <c r="M421" s="148"/>
      <c r="N421" s="148"/>
      <c r="O421" s="148"/>
      <c r="P421" s="149"/>
    </row>
    <row r="422" spans="1:16" ht="15" hidden="1" customHeight="1" x14ac:dyDescent="0.25">
      <c r="A422" s="44" t="e">
        <f ca="1">IF(MONTH(C422)=MONTH(D$3),RIGHT('Yearly Info'!A$38,LEN('Yearly Info'!A$38)-4),"")</f>
        <v>#VALUE!</v>
      </c>
      <c r="B422" s="145"/>
      <c r="C422" s="42">
        <f t="shared" ca="1" si="15"/>
        <v>46033</v>
      </c>
      <c r="D422" s="107">
        <f ca="1">INDIRECT("'" &amp; UPPER(LEFT(TEXT($D$3,"mmmm"),3)) &amp; "'!O35")</f>
        <v>0</v>
      </c>
      <c r="E422" s="147"/>
      <c r="F422" s="148"/>
      <c r="G422" s="148"/>
      <c r="H422" s="148"/>
      <c r="I422" s="148"/>
      <c r="J422" s="148"/>
      <c r="K422" s="148"/>
      <c r="L422" s="148"/>
      <c r="M422" s="148"/>
      <c r="N422" s="148"/>
      <c r="O422" s="148"/>
      <c r="P422" s="149"/>
    </row>
    <row r="423" spans="1:16" ht="15" hidden="1" customHeight="1" x14ac:dyDescent="0.25">
      <c r="A423" s="44" t="e">
        <f ca="1">IF(MONTH(C423)=MONTH(D$3),RIGHT('Yearly Info'!A$39,LEN('Yearly Info'!A$39)-4),"")</f>
        <v>#VALUE!</v>
      </c>
      <c r="B423" s="145"/>
      <c r="C423" s="42">
        <f t="shared" ca="1" si="15"/>
        <v>46033</v>
      </c>
      <c r="D423" s="107">
        <f ca="1">INDIRECT("'" &amp; UPPER(LEFT(TEXT($D$3,"mmmm"),3)) &amp; "'!O36")</f>
        <v>0</v>
      </c>
      <c r="E423" s="147"/>
      <c r="F423" s="148"/>
      <c r="G423" s="148"/>
      <c r="H423" s="148"/>
      <c r="I423" s="148"/>
      <c r="J423" s="148"/>
      <c r="K423" s="148"/>
      <c r="L423" s="148"/>
      <c r="M423" s="148"/>
      <c r="N423" s="148"/>
      <c r="O423" s="148"/>
      <c r="P423" s="149"/>
    </row>
    <row r="424" spans="1:16" ht="15" hidden="1" customHeight="1" thickBot="1" x14ac:dyDescent="0.3">
      <c r="A424" s="45" t="e">
        <f ca="1">IF(MONTH(C424)=MONTH(D$3),RIGHT('Yearly Info'!A$40,LEN('Yearly Info'!A$40)-4),"")</f>
        <v>#VALUE!</v>
      </c>
      <c r="B424" s="145"/>
      <c r="C424" s="42">
        <f t="shared" ca="1" si="15"/>
        <v>46033</v>
      </c>
      <c r="D424" s="107">
        <f ca="1">INDIRECT("'" &amp; UPPER(LEFT(TEXT($D$3,"mmmm"),3)) &amp; "'!O37")</f>
        <v>0</v>
      </c>
      <c r="E424" s="147"/>
      <c r="F424" s="148"/>
      <c r="G424" s="148"/>
      <c r="H424" s="148"/>
      <c r="I424" s="148"/>
      <c r="J424" s="148"/>
      <c r="K424" s="148"/>
      <c r="L424" s="148"/>
      <c r="M424" s="148"/>
      <c r="N424" s="148"/>
      <c r="O424" s="148"/>
      <c r="P424" s="149"/>
    </row>
    <row r="425" spans="1:16" ht="15" hidden="1" customHeight="1" thickBot="1" x14ac:dyDescent="0.3">
      <c r="A425" s="45" t="str">
        <f ca="1">IF(MONTH(C425)=MONTH(D$3),RIGHT('Yearly Info'!A$41,LEN('Yearly Info'!A$41)-4),"")</f>
        <v xml:space="preserve"> </v>
      </c>
      <c r="B425" s="145"/>
      <c r="C425" s="42">
        <f t="shared" ca="1" si="15"/>
        <v>46033</v>
      </c>
      <c r="D425" s="107">
        <f ca="1">INDIRECT("'" &amp; UPPER(LEFT(TEXT($D$3,"mmmm"),3)) &amp; "'!O38")</f>
        <v>0</v>
      </c>
      <c r="E425" s="147"/>
      <c r="F425" s="148"/>
      <c r="G425" s="148"/>
      <c r="H425" s="148"/>
      <c r="I425" s="148"/>
      <c r="J425" s="148"/>
      <c r="K425" s="148"/>
      <c r="L425" s="148"/>
      <c r="M425" s="148"/>
      <c r="N425" s="148"/>
      <c r="O425" s="148"/>
      <c r="P425" s="149"/>
    </row>
    <row r="426" spans="1:16" ht="15" hidden="1" customHeight="1" thickBot="1" x14ac:dyDescent="0.3">
      <c r="A426" s="45" t="str">
        <f ca="1">IF(MONTH(C426)=MONTH(D$3),RIGHT('Yearly Info'!A$42,LEN('Yearly Info'!A$42)-4),"")</f>
        <v xml:space="preserve"> </v>
      </c>
      <c r="B426" s="145"/>
      <c r="C426" s="42">
        <f t="shared" ca="1" si="15"/>
        <v>46033</v>
      </c>
      <c r="D426" s="107">
        <f ca="1">INDIRECT("'" &amp; UPPER(LEFT(TEXT($D$3,"mmmm"),3)) &amp; "'!O39")</f>
        <v>0</v>
      </c>
      <c r="E426" s="147"/>
      <c r="F426" s="148"/>
      <c r="G426" s="148"/>
      <c r="H426" s="148"/>
      <c r="I426" s="148"/>
      <c r="J426" s="148"/>
      <c r="K426" s="148"/>
      <c r="L426" s="148"/>
      <c r="M426" s="148"/>
      <c r="N426" s="148"/>
      <c r="O426" s="148"/>
      <c r="P426" s="149"/>
    </row>
    <row r="427" spans="1:16" ht="15" hidden="1" customHeight="1" thickBot="1" x14ac:dyDescent="0.3">
      <c r="A427" s="45" t="str">
        <f ca="1">IF(MONTH(C427)=MONTH(D$3),RIGHT('Yearly Info'!A$43,LEN('Yearly Info'!A$43)-4),"")</f>
        <v xml:space="preserve"> </v>
      </c>
      <c r="B427" s="146"/>
      <c r="C427" s="42">
        <f t="shared" ca="1" si="15"/>
        <v>46033</v>
      </c>
      <c r="D427" s="107">
        <f ca="1">INDIRECT("'" &amp; UPPER(LEFT(TEXT($D$3,"mmmm"),3)) &amp; "'!O40")</f>
        <v>0</v>
      </c>
      <c r="E427" s="150"/>
      <c r="F427" s="151"/>
      <c r="G427" s="151"/>
      <c r="H427" s="151"/>
      <c r="I427" s="151"/>
      <c r="J427" s="151"/>
      <c r="K427" s="151"/>
      <c r="L427" s="151"/>
      <c r="M427" s="151"/>
      <c r="N427" s="151"/>
      <c r="O427" s="151"/>
      <c r="P427" s="152"/>
    </row>
    <row r="428" spans="1:16" ht="15" hidden="1" customHeight="1" x14ac:dyDescent="0.25">
      <c r="A428" s="44" t="str">
        <f ca="1">IF(MONTH(C428)=MONTH(D$3),RIGHT('Yearly Info'!A$14,LEN('Yearly Info'!A$14)-4),"")</f>
        <v xml:space="preserve"> RICS Support for MDEQ</v>
      </c>
      <c r="B428" s="159" t="str">
        <f ca="1">TEXT(C428,"dddd")</f>
        <v>Monday</v>
      </c>
      <c r="C428" s="96">
        <f ca="1">C338+3</f>
        <v>46034</v>
      </c>
      <c r="D428" s="54">
        <f ca="1">INDIRECT("'" &amp; UPPER(LEFT(TEXT($D$3,"mmmm"),3)) &amp; "'!P11")</f>
        <v>0</v>
      </c>
      <c r="E428" s="147"/>
      <c r="F428" s="148"/>
      <c r="G428" s="148"/>
      <c r="H428" s="148"/>
      <c r="I428" s="148"/>
      <c r="J428" s="148"/>
      <c r="K428" s="148"/>
      <c r="L428" s="148"/>
      <c r="M428" s="148"/>
      <c r="N428" s="148"/>
      <c r="O428" s="148"/>
      <c r="P428" s="149"/>
    </row>
    <row r="429" spans="1:16" ht="15" hidden="1" customHeight="1" x14ac:dyDescent="0.25">
      <c r="A429" s="44" t="str">
        <f ca="1">IF(MONTH(C429)=MONTH(D$3),RIGHT('Yearly Info'!A$15,LEN('Yearly Info'!A$15)-4),"")</f>
        <v xml:space="preserve"> MDEQ</v>
      </c>
      <c r="B429" s="145"/>
      <c r="C429" s="42">
        <f ca="1">C428</f>
        <v>46034</v>
      </c>
      <c r="D429" s="54">
        <f ca="1">INDIRECT("'" &amp; UPPER(LEFT(TEXT($D$3,"mmmm"),3)) &amp; "'!P12")</f>
        <v>0</v>
      </c>
      <c r="E429" s="147"/>
      <c r="F429" s="148"/>
      <c r="G429" s="148"/>
      <c r="H429" s="148"/>
      <c r="I429" s="148"/>
      <c r="J429" s="148"/>
      <c r="K429" s="148"/>
      <c r="L429" s="148"/>
      <c r="M429" s="148"/>
      <c r="N429" s="148"/>
      <c r="O429" s="148"/>
      <c r="P429" s="149"/>
    </row>
    <row r="430" spans="1:16" ht="15" hidden="1" customHeight="1" x14ac:dyDescent="0.25">
      <c r="A430" s="44" t="str">
        <f ca="1">IF(MONTH(C430)=MONTH(D$3),RIGHT('Yearly Info'!A$16,LEN('Yearly Info'!A$16)-4),"")</f>
        <v xml:space="preserve"> RICS Idea Portal</v>
      </c>
      <c r="B430" s="145"/>
      <c r="C430" s="42">
        <f t="shared" ref="C430:C457" ca="1" si="16">C429</f>
        <v>46034</v>
      </c>
      <c r="D430" s="54">
        <f ca="1">INDIRECT("'" &amp; UPPER(LEFT(TEXT($D$3,"mmmm"),3)) &amp; "'!P13")</f>
        <v>0</v>
      </c>
      <c r="E430" s="147"/>
      <c r="F430" s="148"/>
      <c r="G430" s="148"/>
      <c r="H430" s="148"/>
      <c r="I430" s="148"/>
      <c r="J430" s="148"/>
      <c r="K430" s="148"/>
      <c r="L430" s="148"/>
      <c r="M430" s="148"/>
      <c r="N430" s="148"/>
      <c r="O430" s="148"/>
      <c r="P430" s="149"/>
    </row>
    <row r="431" spans="1:16" ht="15" customHeight="1" x14ac:dyDescent="0.25">
      <c r="A431" s="44" t="str">
        <f ca="1">IF(MONTH(C431)=MONTH(D$3),RIGHT('Yearly Info'!A$17,LEN('Yearly Info'!A$17)-4),"")</f>
        <v xml:space="preserve"> MSWIS</v>
      </c>
      <c r="B431" s="145"/>
      <c r="C431" s="42">
        <f t="shared" ca="1" si="16"/>
        <v>46034</v>
      </c>
      <c r="D431" s="54">
        <f ca="1">INDIRECT("'" &amp; UPPER(LEFT(TEXT($D$3,"mmmm"),3)) &amp; "'!P14")</f>
        <v>3</v>
      </c>
      <c r="E431" s="147" t="s">
        <v>28</v>
      </c>
      <c r="F431" s="148"/>
      <c r="G431" s="148"/>
      <c r="H431" s="148"/>
      <c r="I431" s="148"/>
      <c r="J431" s="148"/>
      <c r="K431" s="148"/>
      <c r="L431" s="148"/>
      <c r="M431" s="148"/>
      <c r="N431" s="148"/>
      <c r="O431" s="148"/>
      <c r="P431" s="149"/>
    </row>
    <row r="432" spans="1:16" ht="15" hidden="1" customHeight="1" x14ac:dyDescent="0.25">
      <c r="A432" s="44" t="str">
        <f ca="1">IF(MONTH(C432)=MONTH(D$3),RIGHT('Yearly Info'!A$18,LEN('Yearly Info'!A$18)-4),"")</f>
        <v xml:space="preserve"> GeoSpatial</v>
      </c>
      <c r="B432" s="145"/>
      <c r="C432" s="42">
        <f t="shared" ca="1" si="16"/>
        <v>46034</v>
      </c>
      <c r="D432" s="54">
        <f ca="1">INDIRECT("'" &amp; UPPER(LEFT(TEXT($D$3,"mmmm"),3)) &amp; "'!P15")</f>
        <v>0</v>
      </c>
      <c r="E432" s="147"/>
      <c r="F432" s="148"/>
      <c r="G432" s="148"/>
      <c r="H432" s="148"/>
      <c r="I432" s="148"/>
      <c r="J432" s="148"/>
      <c r="K432" s="148"/>
      <c r="L432" s="148"/>
      <c r="M432" s="148"/>
      <c r="N432" s="148"/>
      <c r="O432" s="148"/>
      <c r="P432" s="149"/>
    </row>
    <row r="433" spans="1:16" ht="15" hidden="1" customHeight="1" thickBot="1" x14ac:dyDescent="0.3">
      <c r="A433" s="44" t="str">
        <f ca="1">IF(MONTH(C433)=MONTH(D$3),RIGHT('Yearly Info'!A$19,LEN('Yearly Info'!A$19)-4),"")</f>
        <v xml:space="preserve"> RICS Dashboard</v>
      </c>
      <c r="B433" s="145"/>
      <c r="C433" s="42">
        <f t="shared" ca="1" si="16"/>
        <v>46034</v>
      </c>
      <c r="D433" s="54">
        <f ca="1">INDIRECT("'" &amp; UPPER(LEFT(TEXT($D$3,"mmmm"),3)) &amp; "'!P16")</f>
        <v>0</v>
      </c>
      <c r="E433" s="153"/>
      <c r="F433" s="154"/>
      <c r="G433" s="154"/>
      <c r="H433" s="154"/>
      <c r="I433" s="154"/>
      <c r="J433" s="154"/>
      <c r="K433" s="154"/>
      <c r="L433" s="154"/>
      <c r="M433" s="154"/>
      <c r="N433" s="154"/>
      <c r="O433" s="154"/>
      <c r="P433" s="155"/>
    </row>
    <row r="434" spans="1:16" ht="15" hidden="1" customHeight="1" x14ac:dyDescent="0.25">
      <c r="A434" s="44" t="str">
        <f ca="1">IF(MONTH(C434)=MONTH(D$3),RIGHT('Yearly Info'!A$20,LEN('Yearly Info'!A$20)-4),"")</f>
        <v xml:space="preserve"> MDWFP NRIS</v>
      </c>
      <c r="B434" s="145"/>
      <c r="C434" s="42">
        <f t="shared" ca="1" si="16"/>
        <v>46034</v>
      </c>
      <c r="D434" s="54">
        <f ca="1">INDIRECT("'" &amp; UPPER(LEFT(TEXT($D$3,"mmmm"),3)) &amp; "'!P17")</f>
        <v>0</v>
      </c>
      <c r="E434" s="153"/>
      <c r="F434" s="154"/>
      <c r="G434" s="154"/>
      <c r="H434" s="154"/>
      <c r="I434" s="154"/>
      <c r="J434" s="154"/>
      <c r="K434" s="154"/>
      <c r="L434" s="154"/>
      <c r="M434" s="154"/>
      <c r="N434" s="154"/>
      <c r="O434" s="154"/>
      <c r="P434" s="155"/>
    </row>
    <row r="435" spans="1:16" ht="15" hidden="1" customHeight="1" x14ac:dyDescent="0.25">
      <c r="A435" s="44" t="str">
        <f ca="1">IF(MONTH(C435)=MONTH(D$3),RIGHT('Yearly Info'!A$21,LEN('Yearly Info'!A$21)-4),"")</f>
        <v xml:space="preserve"> MSWIS MRVA 4 CLOSED</v>
      </c>
      <c r="B435" s="145"/>
      <c r="C435" s="42">
        <f t="shared" ca="1" si="16"/>
        <v>46034</v>
      </c>
      <c r="D435" s="54">
        <f ca="1">INDIRECT("'" &amp; UPPER(LEFT(TEXT($D$3,"mmmm"),3)) &amp; "'!P18")</f>
        <v>5</v>
      </c>
      <c r="E435" s="147" t="s">
        <v>29</v>
      </c>
      <c r="F435" s="148"/>
      <c r="G435" s="148"/>
      <c r="H435" s="148"/>
      <c r="I435" s="148"/>
      <c r="J435" s="148"/>
      <c r="K435" s="148"/>
      <c r="L435" s="148"/>
      <c r="M435" s="148"/>
      <c r="N435" s="148"/>
      <c r="O435" s="148"/>
      <c r="P435" s="149"/>
    </row>
    <row r="436" spans="1:16" ht="15" hidden="1" customHeight="1" x14ac:dyDescent="0.25">
      <c r="A436" s="44" t="str">
        <f ca="1">IF(MONTH(C436)=MONTH(D$3),RIGHT('Yearly Info'!A$22,LEN('Yearly Info'!A$22)-4),"")</f>
        <v xml:space="preserve"> Tackett</v>
      </c>
      <c r="B436" s="145"/>
      <c r="C436" s="42">
        <f t="shared" ca="1" si="16"/>
        <v>46034</v>
      </c>
      <c r="D436" s="54">
        <f ca="1">INDIRECT("'" &amp; UPPER(LEFT(TEXT($D$3,"mmmm"),3)) &amp; "'!P19")</f>
        <v>0</v>
      </c>
      <c r="E436" s="147"/>
      <c r="F436" s="148"/>
      <c r="G436" s="148"/>
      <c r="H436" s="148"/>
      <c r="I436" s="148"/>
      <c r="J436" s="148"/>
      <c r="K436" s="148"/>
      <c r="L436" s="148"/>
      <c r="M436" s="148"/>
      <c r="N436" s="148"/>
      <c r="O436" s="148"/>
      <c r="P436" s="149"/>
    </row>
    <row r="437" spans="1:16" ht="15" hidden="1" customHeight="1" x14ac:dyDescent="0.25">
      <c r="A437" s="44" t="e">
        <f ca="1">IF(MONTH(C437)=MONTH(D$3),RIGHT('Yearly Info'!A$23,LEN('Yearly Info'!A$23)-4),"")</f>
        <v>#VALUE!</v>
      </c>
      <c r="B437" s="145"/>
      <c r="C437" s="42">
        <f t="shared" ca="1" si="16"/>
        <v>46034</v>
      </c>
      <c r="D437" s="54">
        <f ca="1">INDIRECT("'" &amp; UPPER(LEFT(TEXT($D$3,"mmmm"),3)) &amp; "'!P20")</f>
        <v>0</v>
      </c>
      <c r="E437" s="147"/>
      <c r="F437" s="148"/>
      <c r="G437" s="148"/>
      <c r="H437" s="148"/>
      <c r="I437" s="148"/>
      <c r="J437" s="148"/>
      <c r="K437" s="148"/>
      <c r="L437" s="148"/>
      <c r="M437" s="148"/>
      <c r="N437" s="148"/>
      <c r="O437" s="148"/>
      <c r="P437" s="149"/>
    </row>
    <row r="438" spans="1:16" ht="15" hidden="1" customHeight="1" x14ac:dyDescent="0.25">
      <c r="A438" s="44" t="e">
        <f ca="1">IF(MONTH(C438)=MONTH(D$3),RIGHT('Yearly Info'!A$24,LEN('Yearly Info'!A$24)-4),"")</f>
        <v>#VALUE!</v>
      </c>
      <c r="B438" s="145"/>
      <c r="C438" s="42">
        <f t="shared" ca="1" si="16"/>
        <v>46034</v>
      </c>
      <c r="D438" s="54">
        <f ca="1">INDIRECT("'" &amp; UPPER(LEFT(TEXT($D$3,"mmmm"),3)) &amp; "'!P21")</f>
        <v>0</v>
      </c>
      <c r="E438" s="147"/>
      <c r="F438" s="148"/>
      <c r="G438" s="148"/>
      <c r="H438" s="148"/>
      <c r="I438" s="148"/>
      <c r="J438" s="148"/>
      <c r="K438" s="148"/>
      <c r="L438" s="148"/>
      <c r="M438" s="148"/>
      <c r="N438" s="148"/>
      <c r="O438" s="148"/>
      <c r="P438" s="149"/>
    </row>
    <row r="439" spans="1:16" ht="15" hidden="1" customHeight="1" x14ac:dyDescent="0.25">
      <c r="A439" s="44" t="e">
        <f ca="1">IF(MONTH(C439)=MONTH(D$3),RIGHT('Yearly Info'!A$25,LEN('Yearly Info'!A$25)-4),"")</f>
        <v>#VALUE!</v>
      </c>
      <c r="B439" s="145"/>
      <c r="C439" s="42">
        <f t="shared" ca="1" si="16"/>
        <v>46034</v>
      </c>
      <c r="D439" s="54">
        <f ca="1">INDIRECT("'" &amp; UPPER(LEFT(TEXT($D$3,"mmmm"),3)) &amp; "'!P22")</f>
        <v>0</v>
      </c>
      <c r="E439" s="147"/>
      <c r="F439" s="148"/>
      <c r="G439" s="148"/>
      <c r="H439" s="148"/>
      <c r="I439" s="148"/>
      <c r="J439" s="148"/>
      <c r="K439" s="148"/>
      <c r="L439" s="148"/>
      <c r="M439" s="148"/>
      <c r="N439" s="148"/>
      <c r="O439" s="148"/>
      <c r="P439" s="149"/>
    </row>
    <row r="440" spans="1:16" ht="15" hidden="1" customHeight="1" x14ac:dyDescent="0.25">
      <c r="A440" s="44" t="e">
        <f ca="1">IF(MONTH(C440)=MONTH(D$3),RIGHT('Yearly Info'!A$26,LEN('Yearly Info'!A$26)-4),"")</f>
        <v>#VALUE!</v>
      </c>
      <c r="B440" s="145"/>
      <c r="C440" s="42">
        <f t="shared" ca="1" si="16"/>
        <v>46034</v>
      </c>
      <c r="D440" s="54">
        <f ca="1">INDIRECT("'" &amp; UPPER(LEFT(TEXT($D$3,"mmmm"),3)) &amp; "'!P23")</f>
        <v>0</v>
      </c>
      <c r="E440" s="147"/>
      <c r="F440" s="148"/>
      <c r="G440" s="148"/>
      <c r="H440" s="148"/>
      <c r="I440" s="148"/>
      <c r="J440" s="148"/>
      <c r="K440" s="148"/>
      <c r="L440" s="148"/>
      <c r="M440" s="148"/>
      <c r="N440" s="148"/>
      <c r="O440" s="148"/>
      <c r="P440" s="149"/>
    </row>
    <row r="441" spans="1:16" ht="15" hidden="1" customHeight="1" x14ac:dyDescent="0.25">
      <c r="A441" s="44" t="e">
        <f ca="1">IF(MONTH(C441)=MONTH(D$3),RIGHT('Yearly Info'!A$27,LEN('Yearly Info'!A$27)-4),"")</f>
        <v>#VALUE!</v>
      </c>
      <c r="B441" s="145"/>
      <c r="C441" s="42">
        <f t="shared" ca="1" si="16"/>
        <v>46034</v>
      </c>
      <c r="D441" s="54">
        <f ca="1">INDIRECT("'" &amp; UPPER(LEFT(TEXT($D$3,"mmmm"),3)) &amp; "'!P24")</f>
        <v>0</v>
      </c>
      <c r="E441" s="147"/>
      <c r="F441" s="148"/>
      <c r="G441" s="148"/>
      <c r="H441" s="148"/>
      <c r="I441" s="148"/>
      <c r="J441" s="148"/>
      <c r="K441" s="148"/>
      <c r="L441" s="148"/>
      <c r="M441" s="148"/>
      <c r="N441" s="148"/>
      <c r="O441" s="148"/>
      <c r="P441" s="149"/>
    </row>
    <row r="442" spans="1:16" ht="15" hidden="1" customHeight="1" x14ac:dyDescent="0.25">
      <c r="A442" s="44" t="e">
        <f ca="1">IF(MONTH(C442)=MONTH(D$3),RIGHT('Yearly Info'!A$28,LEN('Yearly Info'!A$28)-4),"")</f>
        <v>#VALUE!</v>
      </c>
      <c r="B442" s="145"/>
      <c r="C442" s="42">
        <f t="shared" ca="1" si="16"/>
        <v>46034</v>
      </c>
      <c r="D442" s="54">
        <f ca="1">INDIRECT("'" &amp; UPPER(LEFT(TEXT($D$3,"mmmm"),3)) &amp; "'!P25")</f>
        <v>0</v>
      </c>
      <c r="E442" s="147"/>
      <c r="F442" s="148"/>
      <c r="G442" s="148"/>
      <c r="H442" s="148"/>
      <c r="I442" s="148"/>
      <c r="J442" s="148"/>
      <c r="K442" s="148"/>
      <c r="L442" s="148"/>
      <c r="M442" s="148"/>
      <c r="N442" s="148"/>
      <c r="O442" s="148"/>
      <c r="P442" s="149"/>
    </row>
    <row r="443" spans="1:16" ht="15" hidden="1" customHeight="1" x14ac:dyDescent="0.25">
      <c r="A443" s="44" t="e">
        <f ca="1">IF(MONTH(C443)=MONTH(D$3),RIGHT('Yearly Info'!A$29,LEN('Yearly Info'!A$29)-4),"")</f>
        <v>#VALUE!</v>
      </c>
      <c r="B443" s="145"/>
      <c r="C443" s="42">
        <f t="shared" ca="1" si="16"/>
        <v>46034</v>
      </c>
      <c r="D443" s="54">
        <f ca="1">INDIRECT("'" &amp; UPPER(LEFT(TEXT($D$3,"mmmm"),3)) &amp; "'!P26")</f>
        <v>0</v>
      </c>
      <c r="E443" s="147"/>
      <c r="F443" s="148"/>
      <c r="G443" s="148"/>
      <c r="H443" s="148"/>
      <c r="I443" s="148"/>
      <c r="J443" s="148"/>
      <c r="K443" s="148"/>
      <c r="L443" s="148"/>
      <c r="M443" s="148"/>
      <c r="N443" s="148"/>
      <c r="O443" s="148"/>
      <c r="P443" s="149"/>
    </row>
    <row r="444" spans="1:16" ht="15" hidden="1" customHeight="1" x14ac:dyDescent="0.25">
      <c r="A444" s="44" t="e">
        <f ca="1">IF(MONTH(C444)=MONTH(D$3),RIGHT('Yearly Info'!A$30,LEN('Yearly Info'!A$30)-4),"")</f>
        <v>#VALUE!</v>
      </c>
      <c r="B444" s="145"/>
      <c r="C444" s="42">
        <f t="shared" ca="1" si="16"/>
        <v>46034</v>
      </c>
      <c r="D444" s="54">
        <f ca="1">INDIRECT("'" &amp; UPPER(LEFT(TEXT($D$3,"mmmm"),3)) &amp; "'!P27")</f>
        <v>0</v>
      </c>
      <c r="E444" s="147"/>
      <c r="F444" s="148"/>
      <c r="G444" s="148"/>
      <c r="H444" s="148"/>
      <c r="I444" s="148"/>
      <c r="J444" s="148"/>
      <c r="K444" s="148"/>
      <c r="L444" s="148"/>
      <c r="M444" s="148"/>
      <c r="N444" s="148"/>
      <c r="O444" s="148"/>
      <c r="P444" s="149"/>
    </row>
    <row r="445" spans="1:16" ht="15" hidden="1" customHeight="1" x14ac:dyDescent="0.25">
      <c r="A445" s="44" t="e">
        <f ca="1">IF(MONTH(C445)=MONTH(D$3),RIGHT('Yearly Info'!A$31,LEN('Yearly Info'!A$31)-4),"")</f>
        <v>#VALUE!</v>
      </c>
      <c r="B445" s="145"/>
      <c r="C445" s="42">
        <f t="shared" ca="1" si="16"/>
        <v>46034</v>
      </c>
      <c r="D445" s="54">
        <f ca="1">INDIRECT("'" &amp; UPPER(LEFT(TEXT($D$3,"mmmm"),3)) &amp; "'!P28")</f>
        <v>0</v>
      </c>
      <c r="E445" s="147"/>
      <c r="F445" s="148"/>
      <c r="G445" s="148"/>
      <c r="H445" s="148"/>
      <c r="I445" s="148"/>
      <c r="J445" s="148"/>
      <c r="K445" s="148"/>
      <c r="L445" s="148"/>
      <c r="M445" s="148"/>
      <c r="N445" s="148"/>
      <c r="O445" s="148"/>
      <c r="P445" s="149"/>
    </row>
    <row r="446" spans="1:16" ht="15" hidden="1" customHeight="1" x14ac:dyDescent="0.25">
      <c r="A446" s="44" t="e">
        <f ca="1">IF(MONTH(C446)=MONTH(D$3),RIGHT('Yearly Info'!A$32,LEN('Yearly Info'!A$32)-4),"")</f>
        <v>#VALUE!</v>
      </c>
      <c r="B446" s="145"/>
      <c r="C446" s="42">
        <f t="shared" ca="1" si="16"/>
        <v>46034</v>
      </c>
      <c r="D446" s="54">
        <f ca="1">INDIRECT("'" &amp; UPPER(LEFT(TEXT($D$3,"mmmm"),3)) &amp; "'!P29")</f>
        <v>0</v>
      </c>
      <c r="E446" s="147"/>
      <c r="F446" s="148"/>
      <c r="G446" s="148"/>
      <c r="H446" s="148"/>
      <c r="I446" s="148"/>
      <c r="J446" s="148"/>
      <c r="K446" s="148"/>
      <c r="L446" s="148"/>
      <c r="M446" s="148"/>
      <c r="N446" s="148"/>
      <c r="O446" s="148"/>
      <c r="P446" s="149"/>
    </row>
    <row r="447" spans="1:16" ht="15" hidden="1" customHeight="1" x14ac:dyDescent="0.25">
      <c r="A447" s="44" t="e">
        <f ca="1">IF(MONTH(C447)=MONTH(D$3),RIGHT('Yearly Info'!A$33,LEN('Yearly Info'!A$33)-4),"")</f>
        <v>#VALUE!</v>
      </c>
      <c r="B447" s="145"/>
      <c r="C447" s="42">
        <f t="shared" ca="1" si="16"/>
        <v>46034</v>
      </c>
      <c r="D447" s="54">
        <f ca="1">INDIRECT("'" &amp; UPPER(LEFT(TEXT($D$3,"mmmm"),3)) &amp; "'!P30")</f>
        <v>0</v>
      </c>
      <c r="E447" s="147"/>
      <c r="F447" s="148"/>
      <c r="G447" s="148"/>
      <c r="H447" s="148"/>
      <c r="I447" s="148"/>
      <c r="J447" s="148"/>
      <c r="K447" s="148"/>
      <c r="L447" s="148"/>
      <c r="M447" s="148"/>
      <c r="N447" s="148"/>
      <c r="O447" s="148"/>
      <c r="P447" s="149"/>
    </row>
    <row r="448" spans="1:16" ht="15" hidden="1" customHeight="1" x14ac:dyDescent="0.25">
      <c r="A448" s="44" t="e">
        <f ca="1">IF(MONTH(C448)=MONTH(D$3),RIGHT('Yearly Info'!A$34,LEN('Yearly Info'!A$34)-4),"")</f>
        <v>#VALUE!</v>
      </c>
      <c r="B448" s="145"/>
      <c r="C448" s="42">
        <f t="shared" ca="1" si="16"/>
        <v>46034</v>
      </c>
      <c r="D448" s="54">
        <f ca="1">INDIRECT("'" &amp; UPPER(LEFT(TEXT($D$3,"mmmm"),3)) &amp; "'!P31")</f>
        <v>0</v>
      </c>
      <c r="E448" s="147"/>
      <c r="F448" s="148"/>
      <c r="G448" s="148"/>
      <c r="H448" s="148"/>
      <c r="I448" s="148"/>
      <c r="J448" s="148"/>
      <c r="K448" s="148"/>
      <c r="L448" s="148"/>
      <c r="M448" s="148"/>
      <c r="N448" s="148"/>
      <c r="O448" s="148"/>
      <c r="P448" s="149"/>
    </row>
    <row r="449" spans="1:16" ht="15" hidden="1" customHeight="1" x14ac:dyDescent="0.25">
      <c r="A449" s="44" t="e">
        <f ca="1">IF(MONTH(C449)=MONTH(D$3),RIGHT('Yearly Info'!A$35,LEN('Yearly Info'!A$35)-4),"")</f>
        <v>#VALUE!</v>
      </c>
      <c r="B449" s="145"/>
      <c r="C449" s="42">
        <f t="shared" ca="1" si="16"/>
        <v>46034</v>
      </c>
      <c r="D449" s="54">
        <f ca="1">INDIRECT("'" &amp; UPPER(LEFT(TEXT($D$3,"mmmm"),3)) &amp; "'!P32")</f>
        <v>0</v>
      </c>
      <c r="E449" s="147"/>
      <c r="F449" s="148"/>
      <c r="G449" s="148"/>
      <c r="H449" s="148"/>
      <c r="I449" s="148"/>
      <c r="J449" s="148"/>
      <c r="K449" s="148"/>
      <c r="L449" s="148"/>
      <c r="M449" s="148"/>
      <c r="N449" s="148"/>
      <c r="O449" s="148"/>
      <c r="P449" s="149"/>
    </row>
    <row r="450" spans="1:16" ht="15" hidden="1" customHeight="1" x14ac:dyDescent="0.25">
      <c r="A450" s="44" t="e">
        <f ca="1">IF(MONTH(C450)=MONTH(D$3),RIGHT('Yearly Info'!A$36,LEN('Yearly Info'!A$36)-4),"")</f>
        <v>#VALUE!</v>
      </c>
      <c r="B450" s="145"/>
      <c r="C450" s="42">
        <f t="shared" ca="1" si="16"/>
        <v>46034</v>
      </c>
      <c r="D450" s="54">
        <f ca="1">INDIRECT("'" &amp; UPPER(LEFT(TEXT($D$3,"mmmm"),3)) &amp; "'!P33")</f>
        <v>0</v>
      </c>
      <c r="E450" s="147"/>
      <c r="F450" s="148"/>
      <c r="G450" s="148"/>
      <c r="H450" s="148"/>
      <c r="I450" s="148"/>
      <c r="J450" s="148"/>
      <c r="K450" s="148"/>
      <c r="L450" s="148"/>
      <c r="M450" s="148"/>
      <c r="N450" s="148"/>
      <c r="O450" s="148"/>
      <c r="P450" s="149"/>
    </row>
    <row r="451" spans="1:16" ht="15" hidden="1" customHeight="1" x14ac:dyDescent="0.25">
      <c r="A451" s="44" t="e">
        <f ca="1">IF(MONTH(C451)=MONTH(D$3),RIGHT('Yearly Info'!A$37,LEN('Yearly Info'!A$37)-4),"")</f>
        <v>#VALUE!</v>
      </c>
      <c r="B451" s="145"/>
      <c r="C451" s="42">
        <f t="shared" ca="1" si="16"/>
        <v>46034</v>
      </c>
      <c r="D451" s="54">
        <f ca="1">INDIRECT("'" &amp; UPPER(LEFT(TEXT($D$3,"mmmm"),3)) &amp; "'!P34")</f>
        <v>0</v>
      </c>
      <c r="E451" s="147"/>
      <c r="F451" s="148"/>
      <c r="G451" s="148"/>
      <c r="H451" s="148"/>
      <c r="I451" s="148"/>
      <c r="J451" s="148"/>
      <c r="K451" s="148"/>
      <c r="L451" s="148"/>
      <c r="M451" s="148"/>
      <c r="N451" s="148"/>
      <c r="O451" s="148"/>
      <c r="P451" s="149"/>
    </row>
    <row r="452" spans="1:16" ht="15" hidden="1" customHeight="1" x14ac:dyDescent="0.25">
      <c r="A452" s="44" t="e">
        <f ca="1">IF(MONTH(C452)=MONTH(D$3),RIGHT('Yearly Info'!A$38,LEN('Yearly Info'!A$38)-4),"")</f>
        <v>#VALUE!</v>
      </c>
      <c r="B452" s="145"/>
      <c r="C452" s="42">
        <f t="shared" ca="1" si="16"/>
        <v>46034</v>
      </c>
      <c r="D452" s="54">
        <f ca="1">INDIRECT("'" &amp; UPPER(LEFT(TEXT($D$3,"mmmm"),3)) &amp; "'!P35")</f>
        <v>0</v>
      </c>
      <c r="E452" s="147"/>
      <c r="F452" s="148"/>
      <c r="G452" s="148"/>
      <c r="H452" s="148"/>
      <c r="I452" s="148"/>
      <c r="J452" s="148"/>
      <c r="K452" s="148"/>
      <c r="L452" s="148"/>
      <c r="M452" s="148"/>
      <c r="N452" s="148"/>
      <c r="O452" s="148"/>
      <c r="P452" s="149"/>
    </row>
    <row r="453" spans="1:16" ht="15" hidden="1" customHeight="1" x14ac:dyDescent="0.25">
      <c r="A453" s="44" t="e">
        <f ca="1">IF(MONTH(C453)=MONTH(D$3),RIGHT('Yearly Info'!A$39,LEN('Yearly Info'!A$39)-4),"")</f>
        <v>#VALUE!</v>
      </c>
      <c r="B453" s="145"/>
      <c r="C453" s="42">
        <f t="shared" ca="1" si="16"/>
        <v>46034</v>
      </c>
      <c r="D453" s="54">
        <f ca="1">INDIRECT("'" &amp; UPPER(LEFT(TEXT($D$3,"mmmm"),3)) &amp; "'!P36")</f>
        <v>0</v>
      </c>
      <c r="E453" s="147"/>
      <c r="F453" s="148"/>
      <c r="G453" s="148"/>
      <c r="H453" s="148"/>
      <c r="I453" s="148"/>
      <c r="J453" s="148"/>
      <c r="K453" s="148"/>
      <c r="L453" s="148"/>
      <c r="M453" s="148"/>
      <c r="N453" s="148"/>
      <c r="O453" s="148"/>
      <c r="P453" s="149"/>
    </row>
    <row r="454" spans="1:16" ht="15" hidden="1" customHeight="1" thickBot="1" x14ac:dyDescent="0.3">
      <c r="A454" s="45" t="e">
        <f ca="1">IF(MONTH(C454)=MONTH(D$3),RIGHT('Yearly Info'!A$40,LEN('Yearly Info'!A$40)-4),"")</f>
        <v>#VALUE!</v>
      </c>
      <c r="B454" s="145"/>
      <c r="C454" s="42">
        <f t="shared" ca="1" si="16"/>
        <v>46034</v>
      </c>
      <c r="D454" s="54">
        <f ca="1">INDIRECT("'" &amp; UPPER(LEFT(TEXT($D$3,"mmmm"),3)) &amp; "'!P37")</f>
        <v>0</v>
      </c>
      <c r="E454" s="147"/>
      <c r="F454" s="148"/>
      <c r="G454" s="148"/>
      <c r="H454" s="148"/>
      <c r="I454" s="148"/>
      <c r="J454" s="148"/>
      <c r="K454" s="148"/>
      <c r="L454" s="148"/>
      <c r="M454" s="148"/>
      <c r="N454" s="148"/>
      <c r="O454" s="148"/>
      <c r="P454" s="149"/>
    </row>
    <row r="455" spans="1:16" ht="15" hidden="1" customHeight="1" thickBot="1" x14ac:dyDescent="0.3">
      <c r="A455" s="45" t="str">
        <f ca="1">IF(MONTH(C455)=MONTH(D$3),RIGHT('Yearly Info'!A$41,LEN('Yearly Info'!A$41)-4),"")</f>
        <v xml:space="preserve"> </v>
      </c>
      <c r="B455" s="145"/>
      <c r="C455" s="42">
        <f t="shared" ca="1" si="16"/>
        <v>46034</v>
      </c>
      <c r="D455" s="54">
        <f ca="1">INDIRECT("'" &amp; UPPER(LEFT(TEXT($D$3,"mmmm"),3)) &amp; "'!P38")</f>
        <v>0</v>
      </c>
      <c r="E455" s="147"/>
      <c r="F455" s="148"/>
      <c r="G455" s="148"/>
      <c r="H455" s="148"/>
      <c r="I455" s="148"/>
      <c r="J455" s="148"/>
      <c r="K455" s="148"/>
      <c r="L455" s="148"/>
      <c r="M455" s="148"/>
      <c r="N455" s="148"/>
      <c r="O455" s="148"/>
      <c r="P455" s="149"/>
    </row>
    <row r="456" spans="1:16" ht="15" hidden="1" customHeight="1" thickBot="1" x14ac:dyDescent="0.3">
      <c r="A456" s="45" t="str">
        <f ca="1">IF(MONTH(C456)=MONTH(D$3),RIGHT('Yearly Info'!A$42,LEN('Yearly Info'!A$42)-4),"")</f>
        <v xml:space="preserve"> </v>
      </c>
      <c r="B456" s="145"/>
      <c r="C456" s="42">
        <f t="shared" ca="1" si="16"/>
        <v>46034</v>
      </c>
      <c r="D456" s="54">
        <f ca="1">INDIRECT("'" &amp; UPPER(LEFT(TEXT($D$3,"mmmm"),3)) &amp; "'!P39")</f>
        <v>0</v>
      </c>
      <c r="E456" s="147"/>
      <c r="F456" s="148"/>
      <c r="G456" s="148"/>
      <c r="H456" s="148"/>
      <c r="I456" s="148"/>
      <c r="J456" s="148"/>
      <c r="K456" s="148"/>
      <c r="L456" s="148"/>
      <c r="M456" s="148"/>
      <c r="N456" s="148"/>
      <c r="O456" s="148"/>
      <c r="P456" s="149"/>
    </row>
    <row r="457" spans="1:16" ht="15" hidden="1" customHeight="1" thickBot="1" x14ac:dyDescent="0.3">
      <c r="A457" s="45" t="str">
        <f ca="1">IF(MONTH(C457)=MONTH(D$3),RIGHT('Yearly Info'!A$43,LEN('Yearly Info'!A$43)-4),"")</f>
        <v xml:space="preserve"> </v>
      </c>
      <c r="B457" s="146"/>
      <c r="C457" s="42">
        <f t="shared" ca="1" si="16"/>
        <v>46034</v>
      </c>
      <c r="D457" s="55">
        <f ca="1">INDIRECT("'" &amp; UPPER(LEFT(TEXT($D$3,"mmmm"),3)) &amp; "'!P40")</f>
        <v>0</v>
      </c>
      <c r="E457" s="150"/>
      <c r="F457" s="151"/>
      <c r="G457" s="151"/>
      <c r="H457" s="151"/>
      <c r="I457" s="151"/>
      <c r="J457" s="151"/>
      <c r="K457" s="151"/>
      <c r="L457" s="151"/>
      <c r="M457" s="151"/>
      <c r="N457" s="151"/>
      <c r="O457" s="151"/>
      <c r="P457" s="152"/>
    </row>
    <row r="458" spans="1:16" ht="15" hidden="1" customHeight="1" x14ac:dyDescent="0.25">
      <c r="A458" s="44" t="str">
        <f ca="1">IF(MONTH(C458)=MONTH(D$3),RIGHT('Yearly Info'!A$14,LEN('Yearly Info'!A$14)-4),"")</f>
        <v xml:space="preserve"> RICS Support for MDEQ</v>
      </c>
      <c r="B458" s="159" t="str">
        <f ca="1">TEXT(C458,"dddd")</f>
        <v>Tuesday</v>
      </c>
      <c r="C458" s="96">
        <f ca="1">C428+1</f>
        <v>46035</v>
      </c>
      <c r="D458" s="54">
        <f ca="1">INDIRECT("'" &amp; UPPER(LEFT(TEXT($D$3,"mmmm"),3)) &amp; "'!Q11")</f>
        <v>0</v>
      </c>
      <c r="E458" s="147"/>
      <c r="F458" s="148"/>
      <c r="G458" s="148"/>
      <c r="H458" s="148"/>
      <c r="I458" s="148"/>
      <c r="J458" s="148"/>
      <c r="K458" s="148"/>
      <c r="L458" s="148"/>
      <c r="M458" s="148"/>
      <c r="N458" s="148"/>
      <c r="O458" s="148"/>
      <c r="P458" s="149"/>
    </row>
    <row r="459" spans="1:16" ht="15" hidden="1" customHeight="1" x14ac:dyDescent="0.25">
      <c r="A459" s="44" t="str">
        <f ca="1">IF(MONTH(C459)=MONTH(D$3),RIGHT('Yearly Info'!A$15,LEN('Yearly Info'!A$15)-4),"")</f>
        <v xml:space="preserve"> MDEQ</v>
      </c>
      <c r="B459" s="145"/>
      <c r="C459" s="42">
        <f ca="1">C458</f>
        <v>46035</v>
      </c>
      <c r="D459" s="54">
        <f ca="1">INDIRECT("'" &amp; UPPER(LEFT(TEXT($D$3,"mmmm"),3)) &amp; "'!Q12")</f>
        <v>0</v>
      </c>
      <c r="E459" s="147"/>
      <c r="F459" s="148"/>
      <c r="G459" s="148"/>
      <c r="H459" s="148"/>
      <c r="I459" s="148"/>
      <c r="J459" s="148"/>
      <c r="K459" s="148"/>
      <c r="L459" s="148"/>
      <c r="M459" s="148"/>
      <c r="N459" s="148"/>
      <c r="O459" s="148"/>
      <c r="P459" s="149"/>
    </row>
    <row r="460" spans="1:16" ht="15" hidden="1" customHeight="1" x14ac:dyDescent="0.25">
      <c r="A460" s="44" t="str">
        <f ca="1">IF(MONTH(C460)=MONTH(D$3),RIGHT('Yearly Info'!A$16,LEN('Yearly Info'!A$16)-4),"")</f>
        <v xml:space="preserve"> RICS Idea Portal</v>
      </c>
      <c r="B460" s="145"/>
      <c r="C460" s="42">
        <f t="shared" ref="C460:C487" ca="1" si="17">C459</f>
        <v>46035</v>
      </c>
      <c r="D460" s="54">
        <f ca="1">INDIRECT("'" &amp; UPPER(LEFT(TEXT($D$3,"mmmm"),3)) &amp; "'!Q13")</f>
        <v>0</v>
      </c>
      <c r="E460" s="147"/>
      <c r="F460" s="148"/>
      <c r="G460" s="148"/>
      <c r="H460" s="148"/>
      <c r="I460" s="148"/>
      <c r="J460" s="148"/>
      <c r="K460" s="148"/>
      <c r="L460" s="148"/>
      <c r="M460" s="148"/>
      <c r="N460" s="148"/>
      <c r="O460" s="148"/>
      <c r="P460" s="149"/>
    </row>
    <row r="461" spans="1:16" ht="15" customHeight="1" x14ac:dyDescent="0.25">
      <c r="A461" s="44" t="str">
        <f ca="1">IF(MONTH(C461)=MONTH(D$3),RIGHT('Yearly Info'!A$17,LEN('Yearly Info'!A$17)-4),"")</f>
        <v xml:space="preserve"> MSWIS</v>
      </c>
      <c r="B461" s="145"/>
      <c r="C461" s="42">
        <f t="shared" ca="1" si="17"/>
        <v>46035</v>
      </c>
      <c r="D461" s="54">
        <f ca="1">INDIRECT("'" &amp; UPPER(LEFT(TEXT($D$3,"mmmm"),3)) &amp; "'!Q14")</f>
        <v>3</v>
      </c>
      <c r="E461" s="147" t="s">
        <v>30</v>
      </c>
      <c r="F461" s="148"/>
      <c r="G461" s="148"/>
      <c r="H461" s="148"/>
      <c r="I461" s="148"/>
      <c r="J461" s="148"/>
      <c r="K461" s="148"/>
      <c r="L461" s="148"/>
      <c r="M461" s="148"/>
      <c r="N461" s="148"/>
      <c r="O461" s="148"/>
      <c r="P461" s="149"/>
    </row>
    <row r="462" spans="1:16" ht="15" hidden="1" customHeight="1" x14ac:dyDescent="0.25">
      <c r="A462" s="44" t="str">
        <f ca="1">IF(MONTH(C462)=MONTH(D$3),RIGHT('Yearly Info'!A$18,LEN('Yearly Info'!A$18)-4),"")</f>
        <v xml:space="preserve"> GeoSpatial</v>
      </c>
      <c r="B462" s="145"/>
      <c r="C462" s="42">
        <f t="shared" ca="1" si="17"/>
        <v>46035</v>
      </c>
      <c r="D462" s="54">
        <f ca="1">INDIRECT("'" &amp; UPPER(LEFT(TEXT($D$3,"mmmm"),3)) &amp; "'!Q15")</f>
        <v>0</v>
      </c>
      <c r="E462" s="147"/>
      <c r="F462" s="148"/>
      <c r="G462" s="148"/>
      <c r="H462" s="148"/>
      <c r="I462" s="148"/>
      <c r="J462" s="148"/>
      <c r="K462" s="148"/>
      <c r="L462" s="148"/>
      <c r="M462" s="148"/>
      <c r="N462" s="148"/>
      <c r="O462" s="148"/>
      <c r="P462" s="149"/>
    </row>
    <row r="463" spans="1:16" ht="15" hidden="1" customHeight="1" thickBot="1" x14ac:dyDescent="0.3">
      <c r="A463" s="44" t="str">
        <f ca="1">IF(MONTH(C463)=MONTH(D$3),RIGHT('Yearly Info'!A$19,LEN('Yearly Info'!A$19)-4),"")</f>
        <v xml:space="preserve"> RICS Dashboard</v>
      </c>
      <c r="B463" s="145"/>
      <c r="C463" s="42">
        <f t="shared" ca="1" si="17"/>
        <v>46035</v>
      </c>
      <c r="D463" s="54">
        <f ca="1">INDIRECT("'" &amp; UPPER(LEFT(TEXT($D$3,"mmmm"),3)) &amp; "'!Q16")</f>
        <v>0</v>
      </c>
      <c r="E463" s="153"/>
      <c r="F463" s="154"/>
      <c r="G463" s="154"/>
      <c r="H463" s="154"/>
      <c r="I463" s="154"/>
      <c r="J463" s="154"/>
      <c r="K463" s="154"/>
      <c r="L463" s="154"/>
      <c r="M463" s="154"/>
      <c r="N463" s="154"/>
      <c r="O463" s="154"/>
      <c r="P463" s="155"/>
    </row>
    <row r="464" spans="1:16" ht="15" hidden="1" customHeight="1" x14ac:dyDescent="0.25">
      <c r="A464" s="44" t="str">
        <f ca="1">IF(MONTH(C464)=MONTH(D$3),RIGHT('Yearly Info'!A$20,LEN('Yearly Info'!A$20)-4),"")</f>
        <v xml:space="preserve"> MDWFP NRIS</v>
      </c>
      <c r="B464" s="145"/>
      <c r="C464" s="42">
        <f t="shared" ca="1" si="17"/>
        <v>46035</v>
      </c>
      <c r="D464" s="54">
        <f ca="1">INDIRECT("'" &amp; UPPER(LEFT(TEXT($D$3,"mmmm"),3)) &amp; "'!Q17")</f>
        <v>0</v>
      </c>
      <c r="E464" s="153"/>
      <c r="F464" s="154"/>
      <c r="G464" s="154"/>
      <c r="H464" s="154"/>
      <c r="I464" s="154"/>
      <c r="J464" s="154"/>
      <c r="K464" s="154"/>
      <c r="L464" s="154"/>
      <c r="M464" s="154"/>
      <c r="N464" s="154"/>
      <c r="O464" s="154"/>
      <c r="P464" s="155"/>
    </row>
    <row r="465" spans="1:16" ht="15" hidden="1" customHeight="1" x14ac:dyDescent="0.25">
      <c r="A465" s="44" t="str">
        <f ca="1">IF(MONTH(C465)=MONTH(D$3),RIGHT('Yearly Info'!A$21,LEN('Yearly Info'!A$21)-4),"")</f>
        <v xml:space="preserve"> MSWIS MRVA 4 CLOSED</v>
      </c>
      <c r="B465" s="145"/>
      <c r="C465" s="42">
        <f t="shared" ca="1" si="17"/>
        <v>46035</v>
      </c>
      <c r="D465" s="54">
        <f ca="1">INDIRECT("'" &amp; UPPER(LEFT(TEXT($D$3,"mmmm"),3)) &amp; "'!Q18")</f>
        <v>5</v>
      </c>
      <c r="E465" s="147" t="s">
        <v>31</v>
      </c>
      <c r="F465" s="148"/>
      <c r="G465" s="148"/>
      <c r="H465" s="148"/>
      <c r="I465" s="148"/>
      <c r="J465" s="148"/>
      <c r="K465" s="148"/>
      <c r="L465" s="148"/>
      <c r="M465" s="148"/>
      <c r="N465" s="148"/>
      <c r="O465" s="148"/>
      <c r="P465" s="149"/>
    </row>
    <row r="466" spans="1:16" ht="15" hidden="1" customHeight="1" x14ac:dyDescent="0.25">
      <c r="A466" s="44" t="str">
        <f ca="1">IF(MONTH(C466)=MONTH(D$3),RIGHT('Yearly Info'!A$22,LEN('Yearly Info'!A$22)-4),"")</f>
        <v xml:space="preserve"> Tackett</v>
      </c>
      <c r="B466" s="145"/>
      <c r="C466" s="42">
        <f t="shared" ca="1" si="17"/>
        <v>46035</v>
      </c>
      <c r="D466" s="54">
        <f ca="1">INDIRECT("'" &amp; UPPER(LEFT(TEXT($D$3,"mmmm"),3)) &amp; "'!Q19")</f>
        <v>0</v>
      </c>
      <c r="E466" s="147"/>
      <c r="F466" s="148"/>
      <c r="G466" s="148"/>
      <c r="H466" s="148"/>
      <c r="I466" s="148"/>
      <c r="J466" s="148"/>
      <c r="K466" s="148"/>
      <c r="L466" s="148"/>
      <c r="M466" s="148"/>
      <c r="N466" s="148"/>
      <c r="O466" s="148"/>
      <c r="P466" s="149"/>
    </row>
    <row r="467" spans="1:16" ht="15" hidden="1" customHeight="1" x14ac:dyDescent="0.25">
      <c r="A467" s="44" t="e">
        <f ca="1">IF(MONTH(C467)=MONTH(D$3),RIGHT('Yearly Info'!A$23,LEN('Yearly Info'!A$23)-4),"")</f>
        <v>#VALUE!</v>
      </c>
      <c r="B467" s="145"/>
      <c r="C467" s="42">
        <f t="shared" ca="1" si="17"/>
        <v>46035</v>
      </c>
      <c r="D467" s="54">
        <f ca="1">INDIRECT("'" &amp; UPPER(LEFT(TEXT($D$3,"mmmm"),3)) &amp; "'!Q20")</f>
        <v>0</v>
      </c>
      <c r="E467" s="147"/>
      <c r="F467" s="148"/>
      <c r="G467" s="148"/>
      <c r="H467" s="148"/>
      <c r="I467" s="148"/>
      <c r="J467" s="148"/>
      <c r="K467" s="148"/>
      <c r="L467" s="148"/>
      <c r="M467" s="148"/>
      <c r="N467" s="148"/>
      <c r="O467" s="148"/>
      <c r="P467" s="149"/>
    </row>
    <row r="468" spans="1:16" ht="15" hidden="1" customHeight="1" x14ac:dyDescent="0.25">
      <c r="A468" s="44" t="e">
        <f ca="1">IF(MONTH(C468)=MONTH(D$3),RIGHT('Yearly Info'!A$24,LEN('Yearly Info'!A$24)-4),"")</f>
        <v>#VALUE!</v>
      </c>
      <c r="B468" s="145"/>
      <c r="C468" s="42">
        <f t="shared" ca="1" si="17"/>
        <v>46035</v>
      </c>
      <c r="D468" s="54">
        <f ca="1">INDIRECT("'" &amp; UPPER(LEFT(TEXT($D$3,"mmmm"),3)) &amp; "'!Q21")</f>
        <v>0</v>
      </c>
      <c r="E468" s="147"/>
      <c r="F468" s="148"/>
      <c r="G468" s="148"/>
      <c r="H468" s="148"/>
      <c r="I468" s="148"/>
      <c r="J468" s="148"/>
      <c r="K468" s="148"/>
      <c r="L468" s="148"/>
      <c r="M468" s="148"/>
      <c r="N468" s="148"/>
      <c r="O468" s="148"/>
      <c r="P468" s="149"/>
    </row>
    <row r="469" spans="1:16" ht="15" hidden="1" customHeight="1" x14ac:dyDescent="0.25">
      <c r="A469" s="44" t="e">
        <f ca="1">IF(MONTH(C469)=MONTH(D$3),RIGHT('Yearly Info'!A$25,LEN('Yearly Info'!A$25)-4),"")</f>
        <v>#VALUE!</v>
      </c>
      <c r="B469" s="145"/>
      <c r="C469" s="42">
        <f t="shared" ca="1" si="17"/>
        <v>46035</v>
      </c>
      <c r="D469" s="54">
        <f ca="1">INDIRECT("'" &amp; UPPER(LEFT(TEXT($D$3,"mmmm"),3)) &amp; "'!Q22")</f>
        <v>0</v>
      </c>
      <c r="E469" s="147"/>
      <c r="F469" s="148"/>
      <c r="G469" s="148"/>
      <c r="H469" s="148"/>
      <c r="I469" s="148"/>
      <c r="J469" s="148"/>
      <c r="K469" s="148"/>
      <c r="L469" s="148"/>
      <c r="M469" s="148"/>
      <c r="N469" s="148"/>
      <c r="O469" s="148"/>
      <c r="P469" s="149"/>
    </row>
    <row r="470" spans="1:16" ht="15" hidden="1" customHeight="1" x14ac:dyDescent="0.25">
      <c r="A470" s="44" t="e">
        <f ca="1">IF(MONTH(C470)=MONTH(D$3),RIGHT('Yearly Info'!A$26,LEN('Yearly Info'!A$26)-4),"")</f>
        <v>#VALUE!</v>
      </c>
      <c r="B470" s="145"/>
      <c r="C470" s="42">
        <f t="shared" ca="1" si="17"/>
        <v>46035</v>
      </c>
      <c r="D470" s="54">
        <f ca="1">INDIRECT("'" &amp; UPPER(LEFT(TEXT($D$3,"mmmm"),3)) &amp; "'!Q23")</f>
        <v>0</v>
      </c>
      <c r="E470" s="147"/>
      <c r="F470" s="148"/>
      <c r="G470" s="148"/>
      <c r="H470" s="148"/>
      <c r="I470" s="148"/>
      <c r="J470" s="148"/>
      <c r="K470" s="148"/>
      <c r="L470" s="148"/>
      <c r="M470" s="148"/>
      <c r="N470" s="148"/>
      <c r="O470" s="148"/>
      <c r="P470" s="149"/>
    </row>
    <row r="471" spans="1:16" ht="15" hidden="1" customHeight="1" x14ac:dyDescent="0.25">
      <c r="A471" s="44" t="e">
        <f ca="1">IF(MONTH(C471)=MONTH(D$3),RIGHT('Yearly Info'!A$27,LEN('Yearly Info'!A$27)-4),"")</f>
        <v>#VALUE!</v>
      </c>
      <c r="B471" s="145"/>
      <c r="C471" s="42">
        <f t="shared" ca="1" si="17"/>
        <v>46035</v>
      </c>
      <c r="D471" s="54">
        <f ca="1">INDIRECT("'" &amp; UPPER(LEFT(TEXT($D$3,"mmmm"),3)) &amp; "'!Q24")</f>
        <v>0</v>
      </c>
      <c r="E471" s="147"/>
      <c r="F471" s="148"/>
      <c r="G471" s="148"/>
      <c r="H471" s="148"/>
      <c r="I471" s="148"/>
      <c r="J471" s="148"/>
      <c r="K471" s="148"/>
      <c r="L471" s="148"/>
      <c r="M471" s="148"/>
      <c r="N471" s="148"/>
      <c r="O471" s="148"/>
      <c r="P471" s="149"/>
    </row>
    <row r="472" spans="1:16" ht="15" hidden="1" customHeight="1" x14ac:dyDescent="0.25">
      <c r="A472" s="44" t="e">
        <f ca="1">IF(MONTH(C472)=MONTH(D$3),RIGHT('Yearly Info'!A$28,LEN('Yearly Info'!A$28)-4),"")</f>
        <v>#VALUE!</v>
      </c>
      <c r="B472" s="145"/>
      <c r="C472" s="42">
        <f t="shared" ca="1" si="17"/>
        <v>46035</v>
      </c>
      <c r="D472" s="54">
        <f ca="1">INDIRECT("'" &amp; UPPER(LEFT(TEXT($D$3,"mmmm"),3)) &amp; "'!Q25")</f>
        <v>0</v>
      </c>
      <c r="E472" s="147"/>
      <c r="F472" s="148"/>
      <c r="G472" s="148"/>
      <c r="H472" s="148"/>
      <c r="I472" s="148"/>
      <c r="J472" s="148"/>
      <c r="K472" s="148"/>
      <c r="L472" s="148"/>
      <c r="M472" s="148"/>
      <c r="N472" s="148"/>
      <c r="O472" s="148"/>
      <c r="P472" s="149"/>
    </row>
    <row r="473" spans="1:16" ht="15" hidden="1" customHeight="1" x14ac:dyDescent="0.25">
      <c r="A473" s="44" t="e">
        <f ca="1">IF(MONTH(C473)=MONTH(D$3),RIGHT('Yearly Info'!A$29,LEN('Yearly Info'!A$29)-4),"")</f>
        <v>#VALUE!</v>
      </c>
      <c r="B473" s="145"/>
      <c r="C473" s="42">
        <f t="shared" ca="1" si="17"/>
        <v>46035</v>
      </c>
      <c r="D473" s="54">
        <f ca="1">INDIRECT("'" &amp; UPPER(LEFT(TEXT($D$3,"mmmm"),3)) &amp; "'!Q26")</f>
        <v>0</v>
      </c>
      <c r="E473" s="147"/>
      <c r="F473" s="148"/>
      <c r="G473" s="148"/>
      <c r="H473" s="148"/>
      <c r="I473" s="148"/>
      <c r="J473" s="148"/>
      <c r="K473" s="148"/>
      <c r="L473" s="148"/>
      <c r="M473" s="148"/>
      <c r="N473" s="148"/>
      <c r="O473" s="148"/>
      <c r="P473" s="149"/>
    </row>
    <row r="474" spans="1:16" ht="15" hidden="1" customHeight="1" x14ac:dyDescent="0.25">
      <c r="A474" s="44" t="e">
        <f ca="1">IF(MONTH(C474)=MONTH(D$3),RIGHT('Yearly Info'!A$30,LEN('Yearly Info'!A$30)-4),"")</f>
        <v>#VALUE!</v>
      </c>
      <c r="B474" s="145"/>
      <c r="C474" s="42">
        <f t="shared" ca="1" si="17"/>
        <v>46035</v>
      </c>
      <c r="D474" s="54">
        <f ca="1">INDIRECT("'" &amp; UPPER(LEFT(TEXT($D$3,"mmmm"),3)) &amp; "'!Q27")</f>
        <v>0</v>
      </c>
      <c r="E474" s="147"/>
      <c r="F474" s="148"/>
      <c r="G474" s="148"/>
      <c r="H474" s="148"/>
      <c r="I474" s="148"/>
      <c r="J474" s="148"/>
      <c r="K474" s="148"/>
      <c r="L474" s="148"/>
      <c r="M474" s="148"/>
      <c r="N474" s="148"/>
      <c r="O474" s="148"/>
      <c r="P474" s="149"/>
    </row>
    <row r="475" spans="1:16" ht="15" hidden="1" customHeight="1" x14ac:dyDescent="0.25">
      <c r="A475" s="44" t="e">
        <f ca="1">IF(MONTH(C475)=MONTH(D$3),RIGHT('Yearly Info'!A$31,LEN('Yearly Info'!A$31)-4),"")</f>
        <v>#VALUE!</v>
      </c>
      <c r="B475" s="145"/>
      <c r="C475" s="42">
        <f t="shared" ca="1" si="17"/>
        <v>46035</v>
      </c>
      <c r="D475" s="54">
        <f ca="1">INDIRECT("'" &amp; UPPER(LEFT(TEXT($D$3,"mmmm"),3)) &amp; "'!Q28")</f>
        <v>0</v>
      </c>
      <c r="E475" s="147"/>
      <c r="F475" s="148"/>
      <c r="G475" s="148"/>
      <c r="H475" s="148"/>
      <c r="I475" s="148"/>
      <c r="J475" s="148"/>
      <c r="K475" s="148"/>
      <c r="L475" s="148"/>
      <c r="M475" s="148"/>
      <c r="N475" s="148"/>
      <c r="O475" s="148"/>
      <c r="P475" s="149"/>
    </row>
    <row r="476" spans="1:16" ht="15" hidden="1" customHeight="1" x14ac:dyDescent="0.25">
      <c r="A476" s="44" t="e">
        <f ca="1">IF(MONTH(C476)=MONTH(D$3),RIGHT('Yearly Info'!A$32,LEN('Yearly Info'!A$32)-4),"")</f>
        <v>#VALUE!</v>
      </c>
      <c r="B476" s="145"/>
      <c r="C476" s="42">
        <f t="shared" ca="1" si="17"/>
        <v>46035</v>
      </c>
      <c r="D476" s="54">
        <f ca="1">INDIRECT("'" &amp; UPPER(LEFT(TEXT($D$3,"mmmm"),3)) &amp; "'!Q29")</f>
        <v>0</v>
      </c>
      <c r="E476" s="147"/>
      <c r="F476" s="148"/>
      <c r="G476" s="148"/>
      <c r="H476" s="148"/>
      <c r="I476" s="148"/>
      <c r="J476" s="148"/>
      <c r="K476" s="148"/>
      <c r="L476" s="148"/>
      <c r="M476" s="148"/>
      <c r="N476" s="148"/>
      <c r="O476" s="148"/>
      <c r="P476" s="149"/>
    </row>
    <row r="477" spans="1:16" ht="15" hidden="1" customHeight="1" x14ac:dyDescent="0.25">
      <c r="A477" s="44" t="e">
        <f ca="1">IF(MONTH(C477)=MONTH(D$3),RIGHT('Yearly Info'!A$33,LEN('Yearly Info'!A$33)-4),"")</f>
        <v>#VALUE!</v>
      </c>
      <c r="B477" s="145"/>
      <c r="C477" s="42">
        <f t="shared" ca="1" si="17"/>
        <v>46035</v>
      </c>
      <c r="D477" s="54">
        <f ca="1">INDIRECT("'" &amp; UPPER(LEFT(TEXT($D$3,"mmmm"),3)) &amp; "'!Q30")</f>
        <v>0</v>
      </c>
      <c r="E477" s="147"/>
      <c r="F477" s="148"/>
      <c r="G477" s="148"/>
      <c r="H477" s="148"/>
      <c r="I477" s="148"/>
      <c r="J477" s="148"/>
      <c r="K477" s="148"/>
      <c r="L477" s="148"/>
      <c r="M477" s="148"/>
      <c r="N477" s="148"/>
      <c r="O477" s="148"/>
      <c r="P477" s="149"/>
    </row>
    <row r="478" spans="1:16" ht="15" hidden="1" customHeight="1" x14ac:dyDescent="0.25">
      <c r="A478" s="44" t="e">
        <f ca="1">IF(MONTH(C478)=MONTH(D$3),RIGHT('Yearly Info'!A$34,LEN('Yearly Info'!A$34)-4),"")</f>
        <v>#VALUE!</v>
      </c>
      <c r="B478" s="145"/>
      <c r="C478" s="42">
        <f t="shared" ca="1" si="17"/>
        <v>46035</v>
      </c>
      <c r="D478" s="54">
        <f ca="1">INDIRECT("'" &amp; UPPER(LEFT(TEXT($D$3,"mmmm"),3)) &amp; "'!Q31")</f>
        <v>0</v>
      </c>
      <c r="E478" s="147"/>
      <c r="F478" s="148"/>
      <c r="G478" s="148"/>
      <c r="H478" s="148"/>
      <c r="I478" s="148"/>
      <c r="J478" s="148"/>
      <c r="K478" s="148"/>
      <c r="L478" s="148"/>
      <c r="M478" s="148"/>
      <c r="N478" s="148"/>
      <c r="O478" s="148"/>
      <c r="P478" s="149"/>
    </row>
    <row r="479" spans="1:16" ht="15" hidden="1" customHeight="1" x14ac:dyDescent="0.25">
      <c r="A479" s="44" t="e">
        <f ca="1">IF(MONTH(C479)=MONTH(D$3),RIGHT('Yearly Info'!A$35,LEN('Yearly Info'!A$35)-4),"")</f>
        <v>#VALUE!</v>
      </c>
      <c r="B479" s="145"/>
      <c r="C479" s="42">
        <f t="shared" ca="1" si="17"/>
        <v>46035</v>
      </c>
      <c r="D479" s="54">
        <f ca="1">INDIRECT("'" &amp; UPPER(LEFT(TEXT($D$3,"mmmm"),3)) &amp; "'!Q32")</f>
        <v>0</v>
      </c>
      <c r="E479" s="147"/>
      <c r="F479" s="148"/>
      <c r="G479" s="148"/>
      <c r="H479" s="148"/>
      <c r="I479" s="148"/>
      <c r="J479" s="148"/>
      <c r="K479" s="148"/>
      <c r="L479" s="148"/>
      <c r="M479" s="148"/>
      <c r="N479" s="148"/>
      <c r="O479" s="148"/>
      <c r="P479" s="149"/>
    </row>
    <row r="480" spans="1:16" ht="15" hidden="1" customHeight="1" x14ac:dyDescent="0.25">
      <c r="A480" s="44" t="e">
        <f ca="1">IF(MONTH(C480)=MONTH(D$3),RIGHT('Yearly Info'!A$36,LEN('Yearly Info'!A$36)-4),"")</f>
        <v>#VALUE!</v>
      </c>
      <c r="B480" s="145"/>
      <c r="C480" s="42">
        <f t="shared" ca="1" si="17"/>
        <v>46035</v>
      </c>
      <c r="D480" s="54">
        <f ca="1">INDIRECT("'" &amp; UPPER(LEFT(TEXT($D$3,"mmmm"),3)) &amp; "'!Q33")</f>
        <v>0</v>
      </c>
      <c r="E480" s="147"/>
      <c r="F480" s="148"/>
      <c r="G480" s="148"/>
      <c r="H480" s="148"/>
      <c r="I480" s="148"/>
      <c r="J480" s="148"/>
      <c r="K480" s="148"/>
      <c r="L480" s="148"/>
      <c r="M480" s="148"/>
      <c r="N480" s="148"/>
      <c r="O480" s="148"/>
      <c r="P480" s="149"/>
    </row>
    <row r="481" spans="1:16" ht="15" hidden="1" customHeight="1" x14ac:dyDescent="0.25">
      <c r="A481" s="44" t="e">
        <f ca="1">IF(MONTH(C481)=MONTH(D$3),RIGHT('Yearly Info'!A$37,LEN('Yearly Info'!A$37)-4),"")</f>
        <v>#VALUE!</v>
      </c>
      <c r="B481" s="145"/>
      <c r="C481" s="42">
        <f t="shared" ca="1" si="17"/>
        <v>46035</v>
      </c>
      <c r="D481" s="54">
        <f ca="1">INDIRECT("'" &amp; UPPER(LEFT(TEXT($D$3,"mmmm"),3)) &amp; "'!Q34")</f>
        <v>0</v>
      </c>
      <c r="E481" s="147"/>
      <c r="F481" s="148"/>
      <c r="G481" s="148"/>
      <c r="H481" s="148"/>
      <c r="I481" s="148"/>
      <c r="J481" s="148"/>
      <c r="K481" s="148"/>
      <c r="L481" s="148"/>
      <c r="M481" s="148"/>
      <c r="N481" s="148"/>
      <c r="O481" s="148"/>
      <c r="P481" s="149"/>
    </row>
    <row r="482" spans="1:16" ht="15" hidden="1" customHeight="1" x14ac:dyDescent="0.25">
      <c r="A482" s="44" t="e">
        <f ca="1">IF(MONTH(C482)=MONTH(D$3),RIGHT('Yearly Info'!A$38,LEN('Yearly Info'!A$38)-4),"")</f>
        <v>#VALUE!</v>
      </c>
      <c r="B482" s="145"/>
      <c r="C482" s="42">
        <f t="shared" ca="1" si="17"/>
        <v>46035</v>
      </c>
      <c r="D482" s="54">
        <f ca="1">INDIRECT("'" &amp; UPPER(LEFT(TEXT($D$3,"mmmm"),3)) &amp; "'!Q35")</f>
        <v>0</v>
      </c>
      <c r="E482" s="147"/>
      <c r="F482" s="148"/>
      <c r="G482" s="148"/>
      <c r="H482" s="148"/>
      <c r="I482" s="148"/>
      <c r="J482" s="148"/>
      <c r="K482" s="148"/>
      <c r="L482" s="148"/>
      <c r="M482" s="148"/>
      <c r="N482" s="148"/>
      <c r="O482" s="148"/>
      <c r="P482" s="149"/>
    </row>
    <row r="483" spans="1:16" ht="15" hidden="1" customHeight="1" x14ac:dyDescent="0.25">
      <c r="A483" s="44" t="e">
        <f ca="1">IF(MONTH(C483)=MONTH(D$3),RIGHT('Yearly Info'!A$39,LEN('Yearly Info'!A$39)-4),"")</f>
        <v>#VALUE!</v>
      </c>
      <c r="B483" s="145"/>
      <c r="C483" s="42">
        <f t="shared" ca="1" si="17"/>
        <v>46035</v>
      </c>
      <c r="D483" s="54">
        <f ca="1">INDIRECT("'" &amp; UPPER(LEFT(TEXT($D$3,"mmmm"),3)) &amp; "'!Q36")</f>
        <v>0</v>
      </c>
      <c r="E483" s="147"/>
      <c r="F483" s="148"/>
      <c r="G483" s="148"/>
      <c r="H483" s="148"/>
      <c r="I483" s="148"/>
      <c r="J483" s="148"/>
      <c r="K483" s="148"/>
      <c r="L483" s="148"/>
      <c r="M483" s="148"/>
      <c r="N483" s="148"/>
      <c r="O483" s="148"/>
      <c r="P483" s="149"/>
    </row>
    <row r="484" spans="1:16" ht="15" hidden="1" customHeight="1" thickBot="1" x14ac:dyDescent="0.3">
      <c r="A484" s="45" t="e">
        <f ca="1">IF(MONTH(C484)=MONTH(D$3),RIGHT('Yearly Info'!A$40,LEN('Yearly Info'!A$40)-4),"")</f>
        <v>#VALUE!</v>
      </c>
      <c r="B484" s="145"/>
      <c r="C484" s="42">
        <f t="shared" ca="1" si="17"/>
        <v>46035</v>
      </c>
      <c r="D484" s="54">
        <f ca="1">INDIRECT("'" &amp; UPPER(LEFT(TEXT($D$3,"mmmm"),3)) &amp; "'!Q37")</f>
        <v>0</v>
      </c>
      <c r="E484" s="147"/>
      <c r="F484" s="148"/>
      <c r="G484" s="148"/>
      <c r="H484" s="148"/>
      <c r="I484" s="148"/>
      <c r="J484" s="148"/>
      <c r="K484" s="148"/>
      <c r="L484" s="148"/>
      <c r="M484" s="148"/>
      <c r="N484" s="148"/>
      <c r="O484" s="148"/>
      <c r="P484" s="149"/>
    </row>
    <row r="485" spans="1:16" ht="15" hidden="1" customHeight="1" thickBot="1" x14ac:dyDescent="0.3">
      <c r="A485" s="45" t="str">
        <f ca="1">IF(MONTH(C485)=MONTH(D$3),RIGHT('Yearly Info'!A$41,LEN('Yearly Info'!A$41)-4),"")</f>
        <v xml:space="preserve"> </v>
      </c>
      <c r="B485" s="145"/>
      <c r="C485" s="42">
        <f t="shared" ca="1" si="17"/>
        <v>46035</v>
      </c>
      <c r="D485" s="54">
        <f ca="1">INDIRECT("'" &amp; UPPER(LEFT(TEXT($D$3,"mmmm"),3)) &amp; "'!Q38")</f>
        <v>0</v>
      </c>
      <c r="E485" s="147"/>
      <c r="F485" s="148"/>
      <c r="G485" s="148"/>
      <c r="H485" s="148"/>
      <c r="I485" s="148"/>
      <c r="J485" s="148"/>
      <c r="K485" s="148"/>
      <c r="L485" s="148"/>
      <c r="M485" s="148"/>
      <c r="N485" s="148"/>
      <c r="O485" s="148"/>
      <c r="P485" s="149"/>
    </row>
    <row r="486" spans="1:16" ht="15" hidden="1" customHeight="1" thickBot="1" x14ac:dyDescent="0.3">
      <c r="A486" s="45" t="str">
        <f ca="1">IF(MONTH(C486)=MONTH(D$3),RIGHT('Yearly Info'!A$42,LEN('Yearly Info'!A$42)-4),"")</f>
        <v xml:space="preserve"> </v>
      </c>
      <c r="B486" s="145"/>
      <c r="C486" s="42">
        <f t="shared" ca="1" si="17"/>
        <v>46035</v>
      </c>
      <c r="D486" s="54">
        <f ca="1">INDIRECT("'" &amp; UPPER(LEFT(TEXT($D$3,"mmmm"),3)) &amp; "'!Q39")</f>
        <v>0</v>
      </c>
      <c r="E486" s="147"/>
      <c r="F486" s="148"/>
      <c r="G486" s="148"/>
      <c r="H486" s="148"/>
      <c r="I486" s="148"/>
      <c r="J486" s="148"/>
      <c r="K486" s="148"/>
      <c r="L486" s="148"/>
      <c r="M486" s="148"/>
      <c r="N486" s="148"/>
      <c r="O486" s="148"/>
      <c r="P486" s="149"/>
    </row>
    <row r="487" spans="1:16" ht="15" hidden="1" customHeight="1" thickBot="1" x14ac:dyDescent="0.3">
      <c r="A487" s="45" t="str">
        <f ca="1">IF(MONTH(C487)=MONTH(D$3),RIGHT('Yearly Info'!A$43,LEN('Yearly Info'!A$43)-4),"")</f>
        <v xml:space="preserve"> </v>
      </c>
      <c r="B487" s="146"/>
      <c r="C487" s="42">
        <f t="shared" ca="1" si="17"/>
        <v>46035</v>
      </c>
      <c r="D487" s="55">
        <f ca="1">INDIRECT("'" &amp; UPPER(LEFT(TEXT($D$3,"mmmm"),3)) &amp; "'!Q40")</f>
        <v>0</v>
      </c>
      <c r="E487" s="150"/>
      <c r="F487" s="151"/>
      <c r="G487" s="151"/>
      <c r="H487" s="151"/>
      <c r="I487" s="151"/>
      <c r="J487" s="151"/>
      <c r="K487" s="151"/>
      <c r="L487" s="151"/>
      <c r="M487" s="151"/>
      <c r="N487" s="151"/>
      <c r="O487" s="151"/>
      <c r="P487" s="152"/>
    </row>
    <row r="488" spans="1:16" ht="15" hidden="1" customHeight="1" x14ac:dyDescent="0.25">
      <c r="A488" s="44" t="str">
        <f ca="1">IF(MONTH(C488)=MONTH(D$3),RIGHT('Yearly Info'!A$14,LEN('Yearly Info'!A$14)-4),"")</f>
        <v xml:space="preserve"> RICS Support for MDEQ</v>
      </c>
      <c r="B488" s="159" t="str">
        <f ca="1">TEXT(C488,"dddd")</f>
        <v>Wednesday</v>
      </c>
      <c r="C488" s="96">
        <f ca="1">C458+1</f>
        <v>46036</v>
      </c>
      <c r="D488" s="54">
        <f ca="1">INDIRECT("'" &amp; UPPER(LEFT(TEXT($D$3,"mmmm"),3)) &amp; "'!R11")</f>
        <v>0</v>
      </c>
      <c r="E488" s="147"/>
      <c r="F488" s="148"/>
      <c r="G488" s="148"/>
      <c r="H488" s="148"/>
      <c r="I488" s="148"/>
      <c r="J488" s="148"/>
      <c r="K488" s="148"/>
      <c r="L488" s="148"/>
      <c r="M488" s="148"/>
      <c r="N488" s="148"/>
      <c r="O488" s="148"/>
      <c r="P488" s="149"/>
    </row>
    <row r="489" spans="1:16" ht="15" hidden="1" customHeight="1" x14ac:dyDescent="0.25">
      <c r="A489" s="44" t="str">
        <f ca="1">IF(MONTH(C489)=MONTH(D$3),RIGHT('Yearly Info'!A$15,LEN('Yearly Info'!A$15)-4),"")</f>
        <v xml:space="preserve"> MDEQ</v>
      </c>
      <c r="B489" s="145"/>
      <c r="C489" s="42">
        <f ca="1">C488</f>
        <v>46036</v>
      </c>
      <c r="D489" s="54">
        <f ca="1">INDIRECT("'" &amp; UPPER(LEFT(TEXT($D$3,"mmmm"),3)) &amp; "'!R12")</f>
        <v>0</v>
      </c>
      <c r="E489" s="147"/>
      <c r="F489" s="148"/>
      <c r="G489" s="148"/>
      <c r="H489" s="148"/>
      <c r="I489" s="148"/>
      <c r="J489" s="148"/>
      <c r="K489" s="148"/>
      <c r="L489" s="148"/>
      <c r="M489" s="148"/>
      <c r="N489" s="148"/>
      <c r="O489" s="148"/>
      <c r="P489" s="149"/>
    </row>
    <row r="490" spans="1:16" ht="15" hidden="1" customHeight="1" x14ac:dyDescent="0.25">
      <c r="A490" s="44" t="str">
        <f ca="1">IF(MONTH(C490)=MONTH(D$3),RIGHT('Yearly Info'!A$16,LEN('Yearly Info'!A$16)-4),"")</f>
        <v xml:space="preserve"> RICS Idea Portal</v>
      </c>
      <c r="B490" s="145"/>
      <c r="C490" s="42">
        <f t="shared" ref="C490:C517" ca="1" si="18">C489</f>
        <v>46036</v>
      </c>
      <c r="D490" s="54">
        <f ca="1">INDIRECT("'" &amp; UPPER(LEFT(TEXT($D$3,"mmmm"),3)) &amp; "'!R13")</f>
        <v>0</v>
      </c>
      <c r="E490" s="147"/>
      <c r="F490" s="148"/>
      <c r="G490" s="148"/>
      <c r="H490" s="148"/>
      <c r="I490" s="148"/>
      <c r="J490" s="148"/>
      <c r="K490" s="148"/>
      <c r="L490" s="148"/>
      <c r="M490" s="148"/>
      <c r="N490" s="148"/>
      <c r="O490" s="148"/>
      <c r="P490" s="149"/>
    </row>
    <row r="491" spans="1:16" ht="15" customHeight="1" x14ac:dyDescent="0.25">
      <c r="A491" s="44" t="str">
        <f ca="1">IF(MONTH(C491)=MONTH(D$3),RIGHT('Yearly Info'!A$17,LEN('Yearly Info'!A$17)-4),"")</f>
        <v xml:space="preserve"> MSWIS</v>
      </c>
      <c r="B491" s="145"/>
      <c r="C491" s="42">
        <f t="shared" ca="1" si="18"/>
        <v>46036</v>
      </c>
      <c r="D491" s="54">
        <f ca="1">INDIRECT("'" &amp; UPPER(LEFT(TEXT($D$3,"mmmm"),3)) &amp; "'!R14")</f>
        <v>2</v>
      </c>
      <c r="E491" s="147" t="s">
        <v>32</v>
      </c>
      <c r="F491" s="148"/>
      <c r="G491" s="148"/>
      <c r="H491" s="148"/>
      <c r="I491" s="148"/>
      <c r="J491" s="148"/>
      <c r="K491" s="148"/>
      <c r="L491" s="148"/>
      <c r="M491" s="148"/>
      <c r="N491" s="148"/>
      <c r="O491" s="148"/>
      <c r="P491" s="149"/>
    </row>
    <row r="492" spans="1:16" ht="15" hidden="1" customHeight="1" x14ac:dyDescent="0.25">
      <c r="A492" s="44" t="str">
        <f ca="1">IF(MONTH(C492)=MONTH(D$3),RIGHT('Yearly Info'!A$18,LEN('Yearly Info'!A$18)-4),"")</f>
        <v xml:space="preserve"> GeoSpatial</v>
      </c>
      <c r="B492" s="145"/>
      <c r="C492" s="42">
        <f t="shared" ca="1" si="18"/>
        <v>46036</v>
      </c>
      <c r="D492" s="54">
        <f ca="1">INDIRECT("'" &amp; UPPER(LEFT(TEXT($D$3,"mmmm"),3)) &amp; "'!R15")</f>
        <v>0</v>
      </c>
      <c r="E492" s="147"/>
      <c r="F492" s="148"/>
      <c r="G492" s="148"/>
      <c r="H492" s="148"/>
      <c r="I492" s="148"/>
      <c r="J492" s="148"/>
      <c r="K492" s="148"/>
      <c r="L492" s="148"/>
      <c r="M492" s="148"/>
      <c r="N492" s="148"/>
      <c r="O492" s="148"/>
      <c r="P492" s="149"/>
    </row>
    <row r="493" spans="1:16" ht="15" hidden="1" customHeight="1" thickBot="1" x14ac:dyDescent="0.3">
      <c r="A493" s="44" t="str">
        <f ca="1">IF(MONTH(C493)=MONTH(D$3),RIGHT('Yearly Info'!A$19,LEN('Yearly Info'!A$19)-4),"")</f>
        <v xml:space="preserve"> RICS Dashboard</v>
      </c>
      <c r="B493" s="145"/>
      <c r="C493" s="42">
        <f t="shared" ca="1" si="18"/>
        <v>46036</v>
      </c>
      <c r="D493" s="54">
        <f ca="1">INDIRECT("'" &amp; UPPER(LEFT(TEXT($D$3,"mmmm"),3)) &amp; "'!R16")</f>
        <v>0</v>
      </c>
      <c r="E493" s="147"/>
      <c r="F493" s="148"/>
      <c r="G493" s="148"/>
      <c r="H493" s="148"/>
      <c r="I493" s="148"/>
      <c r="J493" s="148"/>
      <c r="K493" s="148"/>
      <c r="L493" s="148"/>
      <c r="M493" s="148"/>
      <c r="N493" s="148"/>
      <c r="O493" s="148"/>
      <c r="P493" s="149"/>
    </row>
    <row r="494" spans="1:16" ht="15" hidden="1" customHeight="1" x14ac:dyDescent="0.25">
      <c r="A494" s="44" t="str">
        <f ca="1">IF(MONTH(C494)=MONTH(D$3),RIGHT('Yearly Info'!A$20,LEN('Yearly Info'!A$20)-4),"")</f>
        <v xml:space="preserve"> MDWFP NRIS</v>
      </c>
      <c r="B494" s="145"/>
      <c r="C494" s="42">
        <f t="shared" ca="1" si="18"/>
        <v>46036</v>
      </c>
      <c r="D494" s="54">
        <f ca="1">INDIRECT("'" &amp; UPPER(LEFT(TEXT($D$3,"mmmm"),3)) &amp; "'!R17")</f>
        <v>0</v>
      </c>
      <c r="E494" s="153"/>
      <c r="F494" s="154"/>
      <c r="G494" s="154"/>
      <c r="H494" s="154"/>
      <c r="I494" s="154"/>
      <c r="J494" s="154"/>
      <c r="K494" s="154"/>
      <c r="L494" s="154"/>
      <c r="M494" s="154"/>
      <c r="N494" s="154"/>
      <c r="O494" s="154"/>
      <c r="P494" s="155"/>
    </row>
    <row r="495" spans="1:16" ht="15" hidden="1" customHeight="1" x14ac:dyDescent="0.25">
      <c r="A495" s="44" t="str">
        <f ca="1">IF(MONTH(C495)=MONTH(D$3),RIGHT('Yearly Info'!A$21,LEN('Yearly Info'!A$21)-4),"")</f>
        <v xml:space="preserve"> MSWIS MRVA 4 CLOSED</v>
      </c>
      <c r="B495" s="145"/>
      <c r="C495" s="42">
        <f t="shared" ca="1" si="18"/>
        <v>46036</v>
      </c>
      <c r="D495" s="54">
        <f ca="1">INDIRECT("'" &amp; UPPER(LEFT(TEXT($D$3,"mmmm"),3)) &amp; "'!R18")</f>
        <v>6</v>
      </c>
      <c r="E495" s="147" t="s">
        <v>31</v>
      </c>
      <c r="F495" s="148"/>
      <c r="G495" s="148"/>
      <c r="H495" s="148"/>
      <c r="I495" s="148"/>
      <c r="J495" s="148"/>
      <c r="K495" s="148"/>
      <c r="L495" s="148"/>
      <c r="M495" s="148"/>
      <c r="N495" s="148"/>
      <c r="O495" s="148"/>
      <c r="P495" s="149"/>
    </row>
    <row r="496" spans="1:16" ht="15" hidden="1" customHeight="1" x14ac:dyDescent="0.25">
      <c r="A496" s="44" t="str">
        <f ca="1">IF(MONTH(C496)=MONTH(D$3),RIGHT('Yearly Info'!A$22,LEN('Yearly Info'!A$22)-4),"")</f>
        <v xml:space="preserve"> Tackett</v>
      </c>
      <c r="B496" s="145"/>
      <c r="C496" s="42">
        <f t="shared" ca="1" si="18"/>
        <v>46036</v>
      </c>
      <c r="D496" s="54">
        <f ca="1">INDIRECT("'" &amp; UPPER(LEFT(TEXT($D$3,"mmmm"),3)) &amp; "'!R19")</f>
        <v>0</v>
      </c>
      <c r="E496" s="147"/>
      <c r="F496" s="148"/>
      <c r="G496" s="148"/>
      <c r="H496" s="148"/>
      <c r="I496" s="148"/>
      <c r="J496" s="148"/>
      <c r="K496" s="148"/>
      <c r="L496" s="148"/>
      <c r="M496" s="148"/>
      <c r="N496" s="148"/>
      <c r="O496" s="148"/>
      <c r="P496" s="149"/>
    </row>
    <row r="497" spans="1:16" ht="15" hidden="1" customHeight="1" x14ac:dyDescent="0.25">
      <c r="A497" s="44" t="e">
        <f ca="1">IF(MONTH(C497)=MONTH(D$3),RIGHT('Yearly Info'!A$23,LEN('Yearly Info'!A$23)-4),"")</f>
        <v>#VALUE!</v>
      </c>
      <c r="B497" s="145"/>
      <c r="C497" s="42">
        <f t="shared" ca="1" si="18"/>
        <v>46036</v>
      </c>
      <c r="D497" s="54">
        <f ca="1">INDIRECT("'" &amp; UPPER(LEFT(TEXT($D$3,"mmmm"),3)) &amp; "'!R20")</f>
        <v>0</v>
      </c>
      <c r="E497" s="147"/>
      <c r="F497" s="148"/>
      <c r="G497" s="148"/>
      <c r="H497" s="148"/>
      <c r="I497" s="148"/>
      <c r="J497" s="148"/>
      <c r="K497" s="148"/>
      <c r="L497" s="148"/>
      <c r="M497" s="148"/>
      <c r="N497" s="148"/>
      <c r="O497" s="148"/>
      <c r="P497" s="149"/>
    </row>
    <row r="498" spans="1:16" ht="15" hidden="1" customHeight="1" x14ac:dyDescent="0.25">
      <c r="A498" s="44" t="e">
        <f ca="1">IF(MONTH(C498)=MONTH(D$3),RIGHT('Yearly Info'!A$24,LEN('Yearly Info'!A$24)-4),"")</f>
        <v>#VALUE!</v>
      </c>
      <c r="B498" s="145"/>
      <c r="C498" s="42">
        <f t="shared" ca="1" si="18"/>
        <v>46036</v>
      </c>
      <c r="D498" s="54">
        <f ca="1">INDIRECT("'" &amp; UPPER(LEFT(TEXT($D$3,"mmmm"),3)) &amp; "'!R21")</f>
        <v>0</v>
      </c>
      <c r="E498" s="147"/>
      <c r="F498" s="148"/>
      <c r="G498" s="148"/>
      <c r="H498" s="148"/>
      <c r="I498" s="148"/>
      <c r="J498" s="148"/>
      <c r="K498" s="148"/>
      <c r="L498" s="148"/>
      <c r="M498" s="148"/>
      <c r="N498" s="148"/>
      <c r="O498" s="148"/>
      <c r="P498" s="149"/>
    </row>
    <row r="499" spans="1:16" ht="15" hidden="1" customHeight="1" x14ac:dyDescent="0.25">
      <c r="A499" s="44" t="e">
        <f ca="1">IF(MONTH(C499)=MONTH(D$3),RIGHT('Yearly Info'!A$25,LEN('Yearly Info'!A$25)-4),"")</f>
        <v>#VALUE!</v>
      </c>
      <c r="B499" s="145"/>
      <c r="C499" s="42">
        <f t="shared" ca="1" si="18"/>
        <v>46036</v>
      </c>
      <c r="D499" s="54">
        <f ca="1">INDIRECT("'" &amp; UPPER(LEFT(TEXT($D$3,"mmmm"),3)) &amp; "'!R22")</f>
        <v>0</v>
      </c>
      <c r="E499" s="147"/>
      <c r="F499" s="148"/>
      <c r="G499" s="148"/>
      <c r="H499" s="148"/>
      <c r="I499" s="148"/>
      <c r="J499" s="148"/>
      <c r="K499" s="148"/>
      <c r="L499" s="148"/>
      <c r="M499" s="148"/>
      <c r="N499" s="148"/>
      <c r="O499" s="148"/>
      <c r="P499" s="149"/>
    </row>
    <row r="500" spans="1:16" ht="15" hidden="1" customHeight="1" x14ac:dyDescent="0.25">
      <c r="A500" s="44" t="e">
        <f ca="1">IF(MONTH(C500)=MONTH(D$3),RIGHT('Yearly Info'!A$26,LEN('Yearly Info'!A$26)-4),"")</f>
        <v>#VALUE!</v>
      </c>
      <c r="B500" s="145"/>
      <c r="C500" s="42">
        <f t="shared" ca="1" si="18"/>
        <v>46036</v>
      </c>
      <c r="D500" s="54">
        <f ca="1">INDIRECT("'" &amp; UPPER(LEFT(TEXT($D$3,"mmmm"),3)) &amp; "'!R23")</f>
        <v>0</v>
      </c>
      <c r="E500" s="147"/>
      <c r="F500" s="148"/>
      <c r="G500" s="148"/>
      <c r="H500" s="148"/>
      <c r="I500" s="148"/>
      <c r="J500" s="148"/>
      <c r="K500" s="148"/>
      <c r="L500" s="148"/>
      <c r="M500" s="148"/>
      <c r="N500" s="148"/>
      <c r="O500" s="148"/>
      <c r="P500" s="149"/>
    </row>
    <row r="501" spans="1:16" ht="15" hidden="1" customHeight="1" x14ac:dyDescent="0.25">
      <c r="A501" s="44" t="e">
        <f ca="1">IF(MONTH(C501)=MONTH(D$3),RIGHT('Yearly Info'!A$27,LEN('Yearly Info'!A$27)-4),"")</f>
        <v>#VALUE!</v>
      </c>
      <c r="B501" s="145"/>
      <c r="C501" s="42">
        <f t="shared" ca="1" si="18"/>
        <v>46036</v>
      </c>
      <c r="D501" s="54">
        <f ca="1">INDIRECT("'" &amp; UPPER(LEFT(TEXT($D$3,"mmmm"),3)) &amp; "'!R24")</f>
        <v>0</v>
      </c>
      <c r="E501" s="147"/>
      <c r="F501" s="148"/>
      <c r="G501" s="148"/>
      <c r="H501" s="148"/>
      <c r="I501" s="148"/>
      <c r="J501" s="148"/>
      <c r="K501" s="148"/>
      <c r="L501" s="148"/>
      <c r="M501" s="148"/>
      <c r="N501" s="148"/>
      <c r="O501" s="148"/>
      <c r="P501" s="149"/>
    </row>
    <row r="502" spans="1:16" ht="15" hidden="1" customHeight="1" x14ac:dyDescent="0.25">
      <c r="A502" s="44" t="e">
        <f ca="1">IF(MONTH(C502)=MONTH(D$3),RIGHT('Yearly Info'!A$28,LEN('Yearly Info'!A$28)-4),"")</f>
        <v>#VALUE!</v>
      </c>
      <c r="B502" s="145"/>
      <c r="C502" s="42">
        <f t="shared" ca="1" si="18"/>
        <v>46036</v>
      </c>
      <c r="D502" s="54">
        <f ca="1">INDIRECT("'" &amp; UPPER(LEFT(TEXT($D$3,"mmmm"),3)) &amp; "'!R25")</f>
        <v>0</v>
      </c>
      <c r="E502" s="147"/>
      <c r="F502" s="148"/>
      <c r="G502" s="148"/>
      <c r="H502" s="148"/>
      <c r="I502" s="148"/>
      <c r="J502" s="148"/>
      <c r="K502" s="148"/>
      <c r="L502" s="148"/>
      <c r="M502" s="148"/>
      <c r="N502" s="148"/>
      <c r="O502" s="148"/>
      <c r="P502" s="149"/>
    </row>
    <row r="503" spans="1:16" ht="15" hidden="1" customHeight="1" x14ac:dyDescent="0.25">
      <c r="A503" s="44" t="e">
        <f ca="1">IF(MONTH(C503)=MONTH(D$3),RIGHT('Yearly Info'!A$29,LEN('Yearly Info'!A$29)-4),"")</f>
        <v>#VALUE!</v>
      </c>
      <c r="B503" s="145"/>
      <c r="C503" s="42">
        <f t="shared" ca="1" si="18"/>
        <v>46036</v>
      </c>
      <c r="D503" s="54">
        <f ca="1">INDIRECT("'" &amp; UPPER(LEFT(TEXT($D$3,"mmmm"),3)) &amp; "'!R26")</f>
        <v>0</v>
      </c>
      <c r="E503" s="147"/>
      <c r="F503" s="148"/>
      <c r="G503" s="148"/>
      <c r="H503" s="148"/>
      <c r="I503" s="148"/>
      <c r="J503" s="148"/>
      <c r="K503" s="148"/>
      <c r="L503" s="148"/>
      <c r="M503" s="148"/>
      <c r="N503" s="148"/>
      <c r="O503" s="148"/>
      <c r="P503" s="149"/>
    </row>
    <row r="504" spans="1:16" ht="15" hidden="1" customHeight="1" x14ac:dyDescent="0.25">
      <c r="A504" s="44" t="e">
        <f ca="1">IF(MONTH(C504)=MONTH(D$3),RIGHT('Yearly Info'!A$30,LEN('Yearly Info'!A$30)-4),"")</f>
        <v>#VALUE!</v>
      </c>
      <c r="B504" s="145"/>
      <c r="C504" s="42">
        <f t="shared" ca="1" si="18"/>
        <v>46036</v>
      </c>
      <c r="D504" s="54">
        <f ca="1">INDIRECT("'" &amp; UPPER(LEFT(TEXT($D$3,"mmmm"),3)) &amp; "'!R27")</f>
        <v>0</v>
      </c>
      <c r="E504" s="147"/>
      <c r="F504" s="148"/>
      <c r="G504" s="148"/>
      <c r="H504" s="148"/>
      <c r="I504" s="148"/>
      <c r="J504" s="148"/>
      <c r="K504" s="148"/>
      <c r="L504" s="148"/>
      <c r="M504" s="148"/>
      <c r="N504" s="148"/>
      <c r="O504" s="148"/>
      <c r="P504" s="149"/>
    </row>
    <row r="505" spans="1:16" ht="15" hidden="1" customHeight="1" x14ac:dyDescent="0.25">
      <c r="A505" s="44" t="e">
        <f ca="1">IF(MONTH(C505)=MONTH(D$3),RIGHT('Yearly Info'!A$31,LEN('Yearly Info'!A$31)-4),"")</f>
        <v>#VALUE!</v>
      </c>
      <c r="B505" s="145"/>
      <c r="C505" s="42">
        <f t="shared" ca="1" si="18"/>
        <v>46036</v>
      </c>
      <c r="D505" s="54">
        <f ca="1">INDIRECT("'" &amp; UPPER(LEFT(TEXT($D$3,"mmmm"),3)) &amp; "'!R28")</f>
        <v>0</v>
      </c>
      <c r="E505" s="147"/>
      <c r="F505" s="148"/>
      <c r="G505" s="148"/>
      <c r="H505" s="148"/>
      <c r="I505" s="148"/>
      <c r="J505" s="148"/>
      <c r="K505" s="148"/>
      <c r="L505" s="148"/>
      <c r="M505" s="148"/>
      <c r="N505" s="148"/>
      <c r="O505" s="148"/>
      <c r="P505" s="149"/>
    </row>
    <row r="506" spans="1:16" ht="15" hidden="1" customHeight="1" x14ac:dyDescent="0.25">
      <c r="A506" s="44" t="e">
        <f ca="1">IF(MONTH(C506)=MONTH(D$3),RIGHT('Yearly Info'!A$32,LEN('Yearly Info'!A$32)-4),"")</f>
        <v>#VALUE!</v>
      </c>
      <c r="B506" s="145"/>
      <c r="C506" s="42">
        <f t="shared" ca="1" si="18"/>
        <v>46036</v>
      </c>
      <c r="D506" s="54">
        <f ca="1">INDIRECT("'" &amp; UPPER(LEFT(TEXT($D$3,"mmmm"),3)) &amp; "'!R29")</f>
        <v>0</v>
      </c>
      <c r="E506" s="147"/>
      <c r="F506" s="148"/>
      <c r="G506" s="148"/>
      <c r="H506" s="148"/>
      <c r="I506" s="148"/>
      <c r="J506" s="148"/>
      <c r="K506" s="148"/>
      <c r="L506" s="148"/>
      <c r="M506" s="148"/>
      <c r="N506" s="148"/>
      <c r="O506" s="148"/>
      <c r="P506" s="149"/>
    </row>
    <row r="507" spans="1:16" ht="15" hidden="1" customHeight="1" x14ac:dyDescent="0.25">
      <c r="A507" s="44" t="e">
        <f ca="1">IF(MONTH(C507)=MONTH(D$3),RIGHT('Yearly Info'!A$33,LEN('Yearly Info'!A$33)-4),"")</f>
        <v>#VALUE!</v>
      </c>
      <c r="B507" s="145"/>
      <c r="C507" s="42">
        <f t="shared" ca="1" si="18"/>
        <v>46036</v>
      </c>
      <c r="D507" s="54">
        <f ca="1">INDIRECT("'" &amp; UPPER(LEFT(TEXT($D$3,"mmmm"),3)) &amp; "'!R30")</f>
        <v>0</v>
      </c>
      <c r="E507" s="153"/>
      <c r="F507" s="154"/>
      <c r="G507" s="154"/>
      <c r="H507" s="154"/>
      <c r="I507" s="154"/>
      <c r="J507" s="154"/>
      <c r="K507" s="154"/>
      <c r="L507" s="154"/>
      <c r="M507" s="154"/>
      <c r="N507" s="154"/>
      <c r="O507" s="154"/>
      <c r="P507" s="155"/>
    </row>
    <row r="508" spans="1:16" ht="15" hidden="1" customHeight="1" x14ac:dyDescent="0.25">
      <c r="A508" s="44" t="e">
        <f ca="1">IF(MONTH(C508)=MONTH(D$3),RIGHT('Yearly Info'!A$34,LEN('Yearly Info'!A$34)-4),"")</f>
        <v>#VALUE!</v>
      </c>
      <c r="B508" s="145"/>
      <c r="C508" s="42">
        <f t="shared" ca="1" si="18"/>
        <v>46036</v>
      </c>
      <c r="D508" s="54">
        <f ca="1">INDIRECT("'" &amp; UPPER(LEFT(TEXT($D$3,"mmmm"),3)) &amp; "'!R31")</f>
        <v>0</v>
      </c>
      <c r="E508" s="147"/>
      <c r="F508" s="148"/>
      <c r="G508" s="148"/>
      <c r="H508" s="148"/>
      <c r="I508" s="148"/>
      <c r="J508" s="148"/>
      <c r="K508" s="148"/>
      <c r="L508" s="148"/>
      <c r="M508" s="148"/>
      <c r="N508" s="148"/>
      <c r="O508" s="148"/>
      <c r="P508" s="149"/>
    </row>
    <row r="509" spans="1:16" ht="15" hidden="1" customHeight="1" x14ac:dyDescent="0.25">
      <c r="A509" s="44" t="e">
        <f ca="1">IF(MONTH(C509)=MONTH(D$3),RIGHT('Yearly Info'!A$35,LEN('Yearly Info'!A$35)-4),"")</f>
        <v>#VALUE!</v>
      </c>
      <c r="B509" s="145"/>
      <c r="C509" s="42">
        <f t="shared" ca="1" si="18"/>
        <v>46036</v>
      </c>
      <c r="D509" s="54">
        <f ca="1">INDIRECT("'" &amp; UPPER(LEFT(TEXT($D$3,"mmmm"),3)) &amp; "'!R32")</f>
        <v>0</v>
      </c>
      <c r="E509" s="147"/>
      <c r="F509" s="148"/>
      <c r="G509" s="148"/>
      <c r="H509" s="148"/>
      <c r="I509" s="148"/>
      <c r="J509" s="148"/>
      <c r="K509" s="148"/>
      <c r="L509" s="148"/>
      <c r="M509" s="148"/>
      <c r="N509" s="148"/>
      <c r="O509" s="148"/>
      <c r="P509" s="149"/>
    </row>
    <row r="510" spans="1:16" ht="15" hidden="1" customHeight="1" x14ac:dyDescent="0.25">
      <c r="A510" s="44" t="e">
        <f ca="1">IF(MONTH(C510)=MONTH(D$3),RIGHT('Yearly Info'!A$36,LEN('Yearly Info'!A$36)-4),"")</f>
        <v>#VALUE!</v>
      </c>
      <c r="B510" s="145"/>
      <c r="C510" s="42">
        <f t="shared" ca="1" si="18"/>
        <v>46036</v>
      </c>
      <c r="D510" s="54">
        <f ca="1">INDIRECT("'" &amp; UPPER(LEFT(TEXT($D$3,"mmmm"),3)) &amp; "'!R33")</f>
        <v>0</v>
      </c>
      <c r="E510" s="147"/>
      <c r="F510" s="148"/>
      <c r="G510" s="148"/>
      <c r="H510" s="148"/>
      <c r="I510" s="148"/>
      <c r="J510" s="148"/>
      <c r="K510" s="148"/>
      <c r="L510" s="148"/>
      <c r="M510" s="148"/>
      <c r="N510" s="148"/>
      <c r="O510" s="148"/>
      <c r="P510" s="149"/>
    </row>
    <row r="511" spans="1:16" ht="15" hidden="1" customHeight="1" x14ac:dyDescent="0.25">
      <c r="A511" s="44" t="e">
        <f ca="1">IF(MONTH(C511)=MONTH(D$3),RIGHT('Yearly Info'!A$37,LEN('Yearly Info'!A$37)-4),"")</f>
        <v>#VALUE!</v>
      </c>
      <c r="B511" s="145"/>
      <c r="C511" s="42">
        <f t="shared" ca="1" si="18"/>
        <v>46036</v>
      </c>
      <c r="D511" s="54">
        <f ca="1">INDIRECT("'" &amp; UPPER(LEFT(TEXT($D$3,"mmmm"),3)) &amp; "'!R34")</f>
        <v>0</v>
      </c>
      <c r="E511" s="147"/>
      <c r="F511" s="148"/>
      <c r="G511" s="148"/>
      <c r="H511" s="148"/>
      <c r="I511" s="148"/>
      <c r="J511" s="148"/>
      <c r="K511" s="148"/>
      <c r="L511" s="148"/>
      <c r="M511" s="148"/>
      <c r="N511" s="148"/>
      <c r="O511" s="148"/>
      <c r="P511" s="149"/>
    </row>
    <row r="512" spans="1:16" ht="15" hidden="1" customHeight="1" x14ac:dyDescent="0.25">
      <c r="A512" s="44" t="e">
        <f ca="1">IF(MONTH(C512)=MONTH(D$3),RIGHT('Yearly Info'!A$38,LEN('Yearly Info'!A$38)-4),"")</f>
        <v>#VALUE!</v>
      </c>
      <c r="B512" s="145"/>
      <c r="C512" s="42">
        <f t="shared" ca="1" si="18"/>
        <v>46036</v>
      </c>
      <c r="D512" s="54">
        <f ca="1">INDIRECT("'" &amp; UPPER(LEFT(TEXT($D$3,"mmmm"),3)) &amp; "'!R35")</f>
        <v>0</v>
      </c>
      <c r="E512" s="147"/>
      <c r="F512" s="148"/>
      <c r="G512" s="148"/>
      <c r="H512" s="148"/>
      <c r="I512" s="148"/>
      <c r="J512" s="148"/>
      <c r="K512" s="148"/>
      <c r="L512" s="148"/>
      <c r="M512" s="148"/>
      <c r="N512" s="148"/>
      <c r="O512" s="148"/>
      <c r="P512" s="149"/>
    </row>
    <row r="513" spans="1:16" ht="15" hidden="1" customHeight="1" x14ac:dyDescent="0.25">
      <c r="A513" s="44" t="e">
        <f ca="1">IF(MONTH(C513)=MONTH(D$3),RIGHT('Yearly Info'!A$39,LEN('Yearly Info'!A$39)-4),"")</f>
        <v>#VALUE!</v>
      </c>
      <c r="B513" s="145"/>
      <c r="C513" s="42">
        <f t="shared" ca="1" si="18"/>
        <v>46036</v>
      </c>
      <c r="D513" s="54">
        <f ca="1">INDIRECT("'" &amp; UPPER(LEFT(TEXT($D$3,"mmmm"),3)) &amp; "'!R36")</f>
        <v>0</v>
      </c>
      <c r="E513" s="147"/>
      <c r="F513" s="148"/>
      <c r="G513" s="148"/>
      <c r="H513" s="148"/>
      <c r="I513" s="148"/>
      <c r="J513" s="148"/>
      <c r="K513" s="148"/>
      <c r="L513" s="148"/>
      <c r="M513" s="148"/>
      <c r="N513" s="148"/>
      <c r="O513" s="148"/>
      <c r="P513" s="149"/>
    </row>
    <row r="514" spans="1:16" ht="15" hidden="1" customHeight="1" thickBot="1" x14ac:dyDescent="0.3">
      <c r="A514" s="45" t="e">
        <f ca="1">IF(MONTH(C514)=MONTH(D$3),RIGHT('Yearly Info'!A$40,LEN('Yearly Info'!A$40)-4),"")</f>
        <v>#VALUE!</v>
      </c>
      <c r="B514" s="145"/>
      <c r="C514" s="42">
        <f t="shared" ca="1" si="18"/>
        <v>46036</v>
      </c>
      <c r="D514" s="54">
        <f ca="1">INDIRECT("'" &amp; UPPER(LEFT(TEXT($D$3,"mmmm"),3)) &amp; "'!R37")</f>
        <v>0</v>
      </c>
      <c r="E514" s="147"/>
      <c r="F514" s="148"/>
      <c r="G514" s="148"/>
      <c r="H514" s="148"/>
      <c r="I514" s="148"/>
      <c r="J514" s="148"/>
      <c r="K514" s="148"/>
      <c r="L514" s="148"/>
      <c r="M514" s="148"/>
      <c r="N514" s="148"/>
      <c r="O514" s="148"/>
      <c r="P514" s="149"/>
    </row>
    <row r="515" spans="1:16" ht="15" hidden="1" customHeight="1" thickBot="1" x14ac:dyDescent="0.3">
      <c r="A515" s="45" t="str">
        <f ca="1">IF(MONTH(C515)=MONTH(D$3),RIGHT('Yearly Info'!A$41,LEN('Yearly Info'!A$41)-4),"")</f>
        <v xml:space="preserve"> </v>
      </c>
      <c r="B515" s="145"/>
      <c r="C515" s="42">
        <f t="shared" ca="1" si="18"/>
        <v>46036</v>
      </c>
      <c r="D515" s="101">
        <f ca="1">INDIRECT("'" &amp; UPPER(LEFT(TEXT($D$3,"mmmm"),3)) &amp; "'!R38")</f>
        <v>0</v>
      </c>
      <c r="E515" s="147"/>
      <c r="F515" s="148"/>
      <c r="G515" s="148"/>
      <c r="H515" s="148"/>
      <c r="I515" s="148"/>
      <c r="J515" s="148"/>
      <c r="K515" s="148"/>
      <c r="L515" s="148"/>
      <c r="M515" s="148"/>
      <c r="N515" s="148"/>
      <c r="O515" s="148"/>
      <c r="P515" s="149"/>
    </row>
    <row r="516" spans="1:16" ht="15" hidden="1" customHeight="1" thickBot="1" x14ac:dyDescent="0.3">
      <c r="A516" s="45" t="str">
        <f ca="1">IF(MONTH(C516)=MONTH(D$3),RIGHT('Yearly Info'!A$42,LEN('Yearly Info'!A$42)-4),"")</f>
        <v xml:space="preserve"> </v>
      </c>
      <c r="B516" s="145"/>
      <c r="C516" s="42">
        <f t="shared" ca="1" si="18"/>
        <v>46036</v>
      </c>
      <c r="D516" s="54">
        <f ca="1">INDIRECT("'" &amp; UPPER(LEFT(TEXT($D$3,"mmmm"),3)) &amp; "'!R39")</f>
        <v>0</v>
      </c>
      <c r="E516" s="147"/>
      <c r="F516" s="148"/>
      <c r="G516" s="148"/>
      <c r="H516" s="148"/>
      <c r="I516" s="148"/>
      <c r="J516" s="148"/>
      <c r="K516" s="148"/>
      <c r="L516" s="148"/>
      <c r="M516" s="148"/>
      <c r="N516" s="148"/>
      <c r="O516" s="148"/>
      <c r="P516" s="149"/>
    </row>
    <row r="517" spans="1:16" ht="15" hidden="1" customHeight="1" thickBot="1" x14ac:dyDescent="0.3">
      <c r="A517" s="45" t="str">
        <f ca="1">IF(MONTH(C517)=MONTH(D$3),RIGHT('Yearly Info'!A$43,LEN('Yearly Info'!A$43)-4),"")</f>
        <v xml:space="preserve"> </v>
      </c>
      <c r="B517" s="146"/>
      <c r="C517" s="42">
        <f t="shared" ca="1" si="18"/>
        <v>46036</v>
      </c>
      <c r="D517" s="55">
        <f ca="1">INDIRECT("'" &amp; UPPER(LEFT(TEXT($D$3,"mmmm"),3)) &amp; "'!R40")</f>
        <v>0</v>
      </c>
      <c r="E517" s="150"/>
      <c r="F517" s="151"/>
      <c r="G517" s="151"/>
      <c r="H517" s="151"/>
      <c r="I517" s="151"/>
      <c r="J517" s="151"/>
      <c r="K517" s="151"/>
      <c r="L517" s="151"/>
      <c r="M517" s="151"/>
      <c r="N517" s="151"/>
      <c r="O517" s="151"/>
      <c r="P517" s="152"/>
    </row>
    <row r="518" spans="1:16" ht="15" hidden="1" customHeight="1" x14ac:dyDescent="0.25">
      <c r="A518" s="44" t="str">
        <f ca="1">IF(MONTH(C518)=MONTH(D$3),RIGHT('Yearly Info'!A$14,LEN('Yearly Info'!A$14)-4),"")</f>
        <v xml:space="preserve"> RICS Support for MDEQ</v>
      </c>
      <c r="B518" s="159" t="str">
        <f ca="1">TEXT(C518,"dddd")</f>
        <v>Thursday</v>
      </c>
      <c r="C518" s="96">
        <f ca="1">C488+1</f>
        <v>46037</v>
      </c>
      <c r="D518" s="54">
        <f ca="1">INDIRECT("'" &amp; UPPER(LEFT(TEXT($D$3,"mmmm"),3)) &amp; "'!S11")</f>
        <v>0</v>
      </c>
      <c r="E518" s="153"/>
      <c r="F518" s="154"/>
      <c r="G518" s="154"/>
      <c r="H518" s="154"/>
      <c r="I518" s="154"/>
      <c r="J518" s="154"/>
      <c r="K518" s="154"/>
      <c r="L518" s="154"/>
      <c r="M518" s="154"/>
      <c r="N518" s="154"/>
      <c r="O518" s="154"/>
      <c r="P518" s="155"/>
    </row>
    <row r="519" spans="1:16" ht="15" hidden="1" customHeight="1" x14ac:dyDescent="0.25">
      <c r="A519" s="44" t="str">
        <f ca="1">IF(MONTH(C519)=MONTH(D$3),RIGHT('Yearly Info'!A$15,LEN('Yearly Info'!A$15)-4),"")</f>
        <v xml:space="preserve"> MDEQ</v>
      </c>
      <c r="B519" s="145"/>
      <c r="C519" s="42">
        <f ca="1">C518</f>
        <v>46037</v>
      </c>
      <c r="D519" s="54">
        <f ca="1">INDIRECT("'" &amp; UPPER(LEFT(TEXT($D$3,"mmmm"),3)) &amp; "'!S12")</f>
        <v>0</v>
      </c>
      <c r="E519" s="147"/>
      <c r="F519" s="148"/>
      <c r="G519" s="148"/>
      <c r="H519" s="148"/>
      <c r="I519" s="148"/>
      <c r="J519" s="148"/>
      <c r="K519" s="148"/>
      <c r="L519" s="148"/>
      <c r="M519" s="148"/>
      <c r="N519" s="148"/>
      <c r="O519" s="148"/>
      <c r="P519" s="149"/>
    </row>
    <row r="520" spans="1:16" ht="15" hidden="1" customHeight="1" x14ac:dyDescent="0.25">
      <c r="A520" s="44" t="str">
        <f ca="1">IF(MONTH(C520)=MONTH(D$3),RIGHT('Yearly Info'!A$16,LEN('Yearly Info'!A$16)-4),"")</f>
        <v xml:space="preserve"> RICS Idea Portal</v>
      </c>
      <c r="B520" s="145"/>
      <c r="C520" s="42">
        <f t="shared" ref="C520:C547" ca="1" si="19">C519</f>
        <v>46037</v>
      </c>
      <c r="D520" s="54">
        <f ca="1">INDIRECT("'" &amp; UPPER(LEFT(TEXT($D$3,"mmmm"),3)) &amp; "'!S13")</f>
        <v>4</v>
      </c>
      <c r="E520" s="147" t="s">
        <v>33</v>
      </c>
      <c r="F520" s="148"/>
      <c r="G520" s="148"/>
      <c r="H520" s="148"/>
      <c r="I520" s="148"/>
      <c r="J520" s="148"/>
      <c r="K520" s="148"/>
      <c r="L520" s="148"/>
      <c r="M520" s="148"/>
      <c r="N520" s="148"/>
      <c r="O520" s="148"/>
      <c r="P520" s="149"/>
    </row>
    <row r="521" spans="1:16" ht="15" customHeight="1" x14ac:dyDescent="0.25">
      <c r="A521" s="44" t="str">
        <f ca="1">IF(MONTH(C521)=MONTH(D$3),RIGHT('Yearly Info'!A$17,LEN('Yearly Info'!A$17)-4),"")</f>
        <v xml:space="preserve"> MSWIS</v>
      </c>
      <c r="B521" s="145"/>
      <c r="C521" s="42">
        <f t="shared" ca="1" si="19"/>
        <v>46037</v>
      </c>
      <c r="D521" s="54">
        <f ca="1">INDIRECT("'" &amp; UPPER(LEFT(TEXT($D$3,"mmmm"),3)) &amp; "'!S14")</f>
        <v>4</v>
      </c>
      <c r="E521" s="147" t="s">
        <v>34</v>
      </c>
      <c r="F521" s="148"/>
      <c r="G521" s="148"/>
      <c r="H521" s="148"/>
      <c r="I521" s="148"/>
      <c r="J521" s="148"/>
      <c r="K521" s="148"/>
      <c r="L521" s="148"/>
      <c r="M521" s="148"/>
      <c r="N521" s="148"/>
      <c r="O521" s="148"/>
      <c r="P521" s="149"/>
    </row>
    <row r="522" spans="1:16" ht="15" hidden="1" customHeight="1" x14ac:dyDescent="0.25">
      <c r="A522" s="44" t="str">
        <f ca="1">IF(MONTH(C522)=MONTH(D$3),RIGHT('Yearly Info'!A$18,LEN('Yearly Info'!A$18)-4),"")</f>
        <v xml:space="preserve"> GeoSpatial</v>
      </c>
      <c r="B522" s="145"/>
      <c r="C522" s="42">
        <f t="shared" ca="1" si="19"/>
        <v>46037</v>
      </c>
      <c r="D522" s="54">
        <f ca="1">INDIRECT("'" &amp; UPPER(LEFT(TEXT($D$3,"mmmm"),3)) &amp; "'!S15")</f>
        <v>0</v>
      </c>
      <c r="E522" s="147"/>
      <c r="F522" s="148"/>
      <c r="G522" s="148"/>
      <c r="H522" s="148"/>
      <c r="I522" s="148"/>
      <c r="J522" s="148"/>
      <c r="K522" s="148"/>
      <c r="L522" s="148"/>
      <c r="M522" s="148"/>
      <c r="N522" s="148"/>
      <c r="O522" s="148"/>
      <c r="P522" s="149"/>
    </row>
    <row r="523" spans="1:16" ht="15" hidden="1" customHeight="1" thickBot="1" x14ac:dyDescent="0.3">
      <c r="A523" s="44" t="str">
        <f ca="1">IF(MONTH(C523)=MONTH(D$3),RIGHT('Yearly Info'!A$19,LEN('Yearly Info'!A$19)-4),"")</f>
        <v xml:space="preserve"> RICS Dashboard</v>
      </c>
      <c r="B523" s="145"/>
      <c r="C523" s="42">
        <f t="shared" ca="1" si="19"/>
        <v>46037</v>
      </c>
      <c r="D523" s="54">
        <f ca="1">INDIRECT("'" &amp; UPPER(LEFT(TEXT($D$3,"mmmm"),3)) &amp; "'!S16")</f>
        <v>0</v>
      </c>
      <c r="E523" s="153"/>
      <c r="F523" s="154"/>
      <c r="G523" s="154"/>
      <c r="H523" s="154"/>
      <c r="I523" s="154"/>
      <c r="J523" s="154"/>
      <c r="K523" s="154"/>
      <c r="L523" s="154"/>
      <c r="M523" s="154"/>
      <c r="N523" s="154"/>
      <c r="O523" s="154"/>
      <c r="P523" s="155"/>
    </row>
    <row r="524" spans="1:16" ht="15" hidden="1" customHeight="1" x14ac:dyDescent="0.25">
      <c r="A524" s="44" t="str">
        <f ca="1">IF(MONTH(C524)=MONTH(D$3),RIGHT('Yearly Info'!A$20,LEN('Yearly Info'!A$20)-4),"")</f>
        <v xml:space="preserve"> MDWFP NRIS</v>
      </c>
      <c r="B524" s="145"/>
      <c r="C524" s="42">
        <f t="shared" ca="1" si="19"/>
        <v>46037</v>
      </c>
      <c r="D524" s="54">
        <f ca="1">INDIRECT("'" &amp; UPPER(LEFT(TEXT($D$3,"mmmm"),3)) &amp; "'!S17")</f>
        <v>0</v>
      </c>
      <c r="E524" s="153"/>
      <c r="F524" s="154"/>
      <c r="G524" s="154"/>
      <c r="H524" s="154"/>
      <c r="I524" s="154"/>
      <c r="J524" s="154"/>
      <c r="K524" s="154"/>
      <c r="L524" s="154"/>
      <c r="M524" s="154"/>
      <c r="N524" s="154"/>
      <c r="O524" s="154"/>
      <c r="P524" s="155"/>
    </row>
    <row r="525" spans="1:16" ht="15" hidden="1" customHeight="1" x14ac:dyDescent="0.25">
      <c r="A525" s="44" t="str">
        <f ca="1">IF(MONTH(C525)=MONTH(D$3),RIGHT('Yearly Info'!A$21,LEN('Yearly Info'!A$21)-4),"")</f>
        <v xml:space="preserve"> MSWIS MRVA 4 CLOSED</v>
      </c>
      <c r="B525" s="145"/>
      <c r="C525" s="42">
        <f t="shared" ca="1" si="19"/>
        <v>46037</v>
      </c>
      <c r="D525" s="54">
        <f ca="1">INDIRECT("'" &amp; UPPER(LEFT(TEXT($D$3,"mmmm"),3)) &amp; "'!S18")</f>
        <v>0</v>
      </c>
      <c r="E525" s="147"/>
      <c r="F525" s="148"/>
      <c r="G525" s="148"/>
      <c r="H525" s="148"/>
      <c r="I525" s="148"/>
      <c r="J525" s="148"/>
      <c r="K525" s="148"/>
      <c r="L525" s="148"/>
      <c r="M525" s="148"/>
      <c r="N525" s="148"/>
      <c r="O525" s="148"/>
      <c r="P525" s="149"/>
    </row>
    <row r="526" spans="1:16" ht="15" hidden="1" customHeight="1" x14ac:dyDescent="0.25">
      <c r="A526" s="44" t="str">
        <f ca="1">IF(MONTH(C526)=MONTH(D$3),RIGHT('Yearly Info'!A$22,LEN('Yearly Info'!A$22)-4),"")</f>
        <v xml:space="preserve"> Tackett</v>
      </c>
      <c r="B526" s="145"/>
      <c r="C526" s="42">
        <f t="shared" ca="1" si="19"/>
        <v>46037</v>
      </c>
      <c r="D526" s="54">
        <f ca="1">INDIRECT("'" &amp; UPPER(LEFT(TEXT($D$3,"mmmm"),3)) &amp; "'!S19")</f>
        <v>0</v>
      </c>
      <c r="E526" s="147"/>
      <c r="F526" s="148"/>
      <c r="G526" s="148"/>
      <c r="H526" s="148"/>
      <c r="I526" s="148"/>
      <c r="J526" s="148"/>
      <c r="K526" s="148"/>
      <c r="L526" s="148"/>
      <c r="M526" s="148"/>
      <c r="N526" s="148"/>
      <c r="O526" s="148"/>
      <c r="P526" s="149"/>
    </row>
    <row r="527" spans="1:16" ht="15" hidden="1" customHeight="1" x14ac:dyDescent="0.25">
      <c r="A527" s="44" t="e">
        <f ca="1">IF(MONTH(C527)=MONTH(D$3),RIGHT('Yearly Info'!A$23,LEN('Yearly Info'!A$23)-4),"")</f>
        <v>#VALUE!</v>
      </c>
      <c r="B527" s="145"/>
      <c r="C527" s="42">
        <f t="shared" ca="1" si="19"/>
        <v>46037</v>
      </c>
      <c r="D527" s="54">
        <f ca="1">INDIRECT("'" &amp; UPPER(LEFT(TEXT($D$3,"mmmm"),3)) &amp; "'!S20")</f>
        <v>0</v>
      </c>
      <c r="E527" s="147"/>
      <c r="F527" s="148"/>
      <c r="G527" s="148"/>
      <c r="H527" s="148"/>
      <c r="I527" s="148"/>
      <c r="J527" s="148"/>
      <c r="K527" s="148"/>
      <c r="L527" s="148"/>
      <c r="M527" s="148"/>
      <c r="N527" s="148"/>
      <c r="O527" s="148"/>
      <c r="P527" s="149"/>
    </row>
    <row r="528" spans="1:16" ht="15" hidden="1" customHeight="1" x14ac:dyDescent="0.25">
      <c r="A528" s="44" t="e">
        <f ca="1">IF(MONTH(C528)=MONTH(D$3),RIGHT('Yearly Info'!A$24,LEN('Yearly Info'!A$24)-4),"")</f>
        <v>#VALUE!</v>
      </c>
      <c r="B528" s="145"/>
      <c r="C528" s="42">
        <f t="shared" ca="1" si="19"/>
        <v>46037</v>
      </c>
      <c r="D528" s="54">
        <f ca="1">INDIRECT("'" &amp; UPPER(LEFT(TEXT($D$3,"mmmm"),3)) &amp; "'!S21")</f>
        <v>0</v>
      </c>
      <c r="E528" s="147"/>
      <c r="F528" s="148"/>
      <c r="G528" s="148"/>
      <c r="H528" s="148"/>
      <c r="I528" s="148"/>
      <c r="J528" s="148"/>
      <c r="K528" s="148"/>
      <c r="L528" s="148"/>
      <c r="M528" s="148"/>
      <c r="N528" s="148"/>
      <c r="O528" s="148"/>
      <c r="P528" s="149"/>
    </row>
    <row r="529" spans="1:16" ht="15" hidden="1" customHeight="1" x14ac:dyDescent="0.25">
      <c r="A529" s="44" t="e">
        <f ca="1">IF(MONTH(C529)=MONTH(D$3),RIGHT('Yearly Info'!A$25,LEN('Yearly Info'!A$25)-4),"")</f>
        <v>#VALUE!</v>
      </c>
      <c r="B529" s="145"/>
      <c r="C529" s="42">
        <f t="shared" ca="1" si="19"/>
        <v>46037</v>
      </c>
      <c r="D529" s="54">
        <f ca="1">INDIRECT("'" &amp; UPPER(LEFT(TEXT($D$3,"mmmm"),3)) &amp; "'!S22")</f>
        <v>0</v>
      </c>
      <c r="E529" s="147"/>
      <c r="F529" s="148"/>
      <c r="G529" s="148"/>
      <c r="H529" s="148"/>
      <c r="I529" s="148"/>
      <c r="J529" s="148"/>
      <c r="K529" s="148"/>
      <c r="L529" s="148"/>
      <c r="M529" s="148"/>
      <c r="N529" s="148"/>
      <c r="O529" s="148"/>
      <c r="P529" s="149"/>
    </row>
    <row r="530" spans="1:16" ht="15" hidden="1" customHeight="1" x14ac:dyDescent="0.25">
      <c r="A530" s="44" t="e">
        <f ca="1">IF(MONTH(C530)=MONTH(D$3),RIGHT('Yearly Info'!A$26,LEN('Yearly Info'!A$26)-4),"")</f>
        <v>#VALUE!</v>
      </c>
      <c r="B530" s="145"/>
      <c r="C530" s="42">
        <f t="shared" ca="1" si="19"/>
        <v>46037</v>
      </c>
      <c r="D530" s="54">
        <f ca="1">INDIRECT("'" &amp; UPPER(LEFT(TEXT($D$3,"mmmm"),3)) &amp; "'!S23")</f>
        <v>0</v>
      </c>
      <c r="E530" s="147"/>
      <c r="F530" s="148"/>
      <c r="G530" s="148"/>
      <c r="H530" s="148"/>
      <c r="I530" s="148"/>
      <c r="J530" s="148"/>
      <c r="K530" s="148"/>
      <c r="L530" s="148"/>
      <c r="M530" s="148"/>
      <c r="N530" s="148"/>
      <c r="O530" s="148"/>
      <c r="P530" s="149"/>
    </row>
    <row r="531" spans="1:16" ht="15" hidden="1" customHeight="1" x14ac:dyDescent="0.25">
      <c r="A531" s="44" t="e">
        <f ca="1">IF(MONTH(C531)=MONTH(D$3),RIGHT('Yearly Info'!A$27,LEN('Yearly Info'!A$27)-4),"")</f>
        <v>#VALUE!</v>
      </c>
      <c r="B531" s="145"/>
      <c r="C531" s="42">
        <f t="shared" ca="1" si="19"/>
        <v>46037</v>
      </c>
      <c r="D531" s="54">
        <f ca="1">INDIRECT("'" &amp; UPPER(LEFT(TEXT($D$3,"mmmm"),3)) &amp; "'!S24")</f>
        <v>0</v>
      </c>
      <c r="E531" s="147"/>
      <c r="F531" s="148"/>
      <c r="G531" s="148"/>
      <c r="H531" s="148"/>
      <c r="I531" s="148"/>
      <c r="J531" s="148"/>
      <c r="K531" s="148"/>
      <c r="L531" s="148"/>
      <c r="M531" s="148"/>
      <c r="N531" s="148"/>
      <c r="O531" s="148"/>
      <c r="P531" s="149"/>
    </row>
    <row r="532" spans="1:16" ht="15" hidden="1" customHeight="1" x14ac:dyDescent="0.25">
      <c r="A532" s="44" t="e">
        <f ca="1">IF(MONTH(C532)=MONTH(D$3),RIGHT('Yearly Info'!A$28,LEN('Yearly Info'!A$28)-4),"")</f>
        <v>#VALUE!</v>
      </c>
      <c r="B532" s="145"/>
      <c r="C532" s="42">
        <f t="shared" ca="1" si="19"/>
        <v>46037</v>
      </c>
      <c r="D532" s="54">
        <f ca="1">INDIRECT("'" &amp; UPPER(LEFT(TEXT($D$3,"mmmm"),3)) &amp; "'!S25")</f>
        <v>0</v>
      </c>
      <c r="E532" s="147"/>
      <c r="F532" s="148"/>
      <c r="G532" s="148"/>
      <c r="H532" s="148"/>
      <c r="I532" s="148"/>
      <c r="J532" s="148"/>
      <c r="K532" s="148"/>
      <c r="L532" s="148"/>
      <c r="M532" s="148"/>
      <c r="N532" s="148"/>
      <c r="O532" s="148"/>
      <c r="P532" s="149"/>
    </row>
    <row r="533" spans="1:16" ht="15" hidden="1" customHeight="1" x14ac:dyDescent="0.25">
      <c r="A533" s="44" t="e">
        <f ca="1">IF(MONTH(C533)=MONTH(D$3),RIGHT('Yearly Info'!A$29,LEN('Yearly Info'!A$29)-4),"")</f>
        <v>#VALUE!</v>
      </c>
      <c r="B533" s="145"/>
      <c r="C533" s="42">
        <f t="shared" ca="1" si="19"/>
        <v>46037</v>
      </c>
      <c r="D533" s="54">
        <f ca="1">INDIRECT("'" &amp; UPPER(LEFT(TEXT($D$3,"mmmm"),3)) &amp; "'!S26")</f>
        <v>0</v>
      </c>
      <c r="E533" s="147"/>
      <c r="F533" s="148"/>
      <c r="G533" s="148"/>
      <c r="H533" s="148"/>
      <c r="I533" s="148"/>
      <c r="J533" s="148"/>
      <c r="K533" s="148"/>
      <c r="L533" s="148"/>
      <c r="M533" s="148"/>
      <c r="N533" s="148"/>
      <c r="O533" s="148"/>
      <c r="P533" s="149"/>
    </row>
    <row r="534" spans="1:16" ht="15" hidden="1" customHeight="1" x14ac:dyDescent="0.25">
      <c r="A534" s="44" t="e">
        <f ca="1">IF(MONTH(C534)=MONTH(D$3),RIGHT('Yearly Info'!A$30,LEN('Yearly Info'!A$30)-4),"")</f>
        <v>#VALUE!</v>
      </c>
      <c r="B534" s="145"/>
      <c r="C534" s="42">
        <f t="shared" ca="1" si="19"/>
        <v>46037</v>
      </c>
      <c r="D534" s="54">
        <f ca="1">INDIRECT("'" &amp; UPPER(LEFT(TEXT($D$3,"mmmm"),3)) &amp; "'!S27")</f>
        <v>0</v>
      </c>
      <c r="E534" s="147"/>
      <c r="F534" s="148"/>
      <c r="G534" s="148"/>
      <c r="H534" s="148"/>
      <c r="I534" s="148"/>
      <c r="J534" s="148"/>
      <c r="K534" s="148"/>
      <c r="L534" s="148"/>
      <c r="M534" s="148"/>
      <c r="N534" s="148"/>
      <c r="O534" s="148"/>
      <c r="P534" s="149"/>
    </row>
    <row r="535" spans="1:16" ht="15" hidden="1" customHeight="1" x14ac:dyDescent="0.25">
      <c r="A535" s="44" t="e">
        <f ca="1">IF(MONTH(C535)=MONTH(D$3),RIGHT('Yearly Info'!A$31,LEN('Yearly Info'!A$31)-4),"")</f>
        <v>#VALUE!</v>
      </c>
      <c r="B535" s="145"/>
      <c r="C535" s="42">
        <f t="shared" ca="1" si="19"/>
        <v>46037</v>
      </c>
      <c r="D535" s="54">
        <f ca="1">INDIRECT("'" &amp; UPPER(LEFT(TEXT($D$3,"mmmm"),3)) &amp; "'!S28")</f>
        <v>0</v>
      </c>
      <c r="E535" s="147"/>
      <c r="F535" s="148"/>
      <c r="G535" s="148"/>
      <c r="H535" s="148"/>
      <c r="I535" s="148"/>
      <c r="J535" s="148"/>
      <c r="K535" s="148"/>
      <c r="L535" s="148"/>
      <c r="M535" s="148"/>
      <c r="N535" s="148"/>
      <c r="O535" s="148"/>
      <c r="P535" s="149"/>
    </row>
    <row r="536" spans="1:16" ht="15" hidden="1" customHeight="1" x14ac:dyDescent="0.25">
      <c r="A536" s="44" t="e">
        <f ca="1">IF(MONTH(C536)=MONTH(D$3),RIGHT('Yearly Info'!A$32,LEN('Yearly Info'!A$32)-4),"")</f>
        <v>#VALUE!</v>
      </c>
      <c r="B536" s="145"/>
      <c r="C536" s="42">
        <f t="shared" ca="1" si="19"/>
        <v>46037</v>
      </c>
      <c r="D536" s="54">
        <f ca="1">INDIRECT("'" &amp; UPPER(LEFT(TEXT($D$3,"mmmm"),3)) &amp; "'!S29")</f>
        <v>0</v>
      </c>
      <c r="E536" s="147"/>
      <c r="F536" s="148"/>
      <c r="G536" s="148"/>
      <c r="H536" s="148"/>
      <c r="I536" s="148"/>
      <c r="J536" s="148"/>
      <c r="K536" s="148"/>
      <c r="L536" s="148"/>
      <c r="M536" s="148"/>
      <c r="N536" s="148"/>
      <c r="O536" s="148"/>
      <c r="P536" s="149"/>
    </row>
    <row r="537" spans="1:16" ht="15" hidden="1" customHeight="1" x14ac:dyDescent="0.25">
      <c r="A537" s="44" t="e">
        <f ca="1">IF(MONTH(C537)=MONTH(D$3),RIGHT('Yearly Info'!A$33,LEN('Yearly Info'!A$33)-4),"")</f>
        <v>#VALUE!</v>
      </c>
      <c r="B537" s="145"/>
      <c r="C537" s="42">
        <f t="shared" ca="1" si="19"/>
        <v>46037</v>
      </c>
      <c r="D537" s="54">
        <f ca="1">INDIRECT("'" &amp; UPPER(LEFT(TEXT($D$3,"mmmm"),3)) &amp; "'!S30")</f>
        <v>0</v>
      </c>
      <c r="E537" s="147"/>
      <c r="F537" s="148"/>
      <c r="G537" s="148"/>
      <c r="H537" s="148"/>
      <c r="I537" s="148"/>
      <c r="J537" s="148"/>
      <c r="K537" s="148"/>
      <c r="L537" s="148"/>
      <c r="M537" s="148"/>
      <c r="N537" s="148"/>
      <c r="O537" s="148"/>
      <c r="P537" s="149"/>
    </row>
    <row r="538" spans="1:16" ht="15" hidden="1" customHeight="1" x14ac:dyDescent="0.25">
      <c r="A538" s="44" t="e">
        <f ca="1">IF(MONTH(C538)=MONTH(D$3),RIGHT('Yearly Info'!A$34,LEN('Yearly Info'!A$34)-4),"")</f>
        <v>#VALUE!</v>
      </c>
      <c r="B538" s="145"/>
      <c r="C538" s="42">
        <f t="shared" ca="1" si="19"/>
        <v>46037</v>
      </c>
      <c r="D538" s="54">
        <f ca="1">INDIRECT("'" &amp; UPPER(LEFT(TEXT($D$3,"mmmm"),3)) &amp; "'!S31")</f>
        <v>0</v>
      </c>
      <c r="E538" s="147"/>
      <c r="F538" s="148"/>
      <c r="G538" s="148"/>
      <c r="H538" s="148"/>
      <c r="I538" s="148"/>
      <c r="J538" s="148"/>
      <c r="K538" s="148"/>
      <c r="L538" s="148"/>
      <c r="M538" s="148"/>
      <c r="N538" s="148"/>
      <c r="O538" s="148"/>
      <c r="P538" s="149"/>
    </row>
    <row r="539" spans="1:16" ht="15" hidden="1" customHeight="1" x14ac:dyDescent="0.25">
      <c r="A539" s="44" t="e">
        <f ca="1">IF(MONTH(C539)=MONTH(D$3),RIGHT('Yearly Info'!A$35,LEN('Yearly Info'!A$35)-4),"")</f>
        <v>#VALUE!</v>
      </c>
      <c r="B539" s="145"/>
      <c r="C539" s="42">
        <f t="shared" ca="1" si="19"/>
        <v>46037</v>
      </c>
      <c r="D539" s="54">
        <f ca="1">INDIRECT("'" &amp; UPPER(LEFT(TEXT($D$3,"mmmm"),3)) &amp; "'!S32")</f>
        <v>0</v>
      </c>
      <c r="E539" s="147"/>
      <c r="F539" s="148"/>
      <c r="G539" s="148"/>
      <c r="H539" s="148"/>
      <c r="I539" s="148"/>
      <c r="J539" s="148"/>
      <c r="K539" s="148"/>
      <c r="L539" s="148"/>
      <c r="M539" s="148"/>
      <c r="N539" s="148"/>
      <c r="O539" s="148"/>
      <c r="P539" s="149"/>
    </row>
    <row r="540" spans="1:16" ht="15" hidden="1" customHeight="1" x14ac:dyDescent="0.25">
      <c r="A540" s="44" t="e">
        <f ca="1">IF(MONTH(C540)=MONTH(D$3),RIGHT('Yearly Info'!A$36,LEN('Yearly Info'!A$36)-4),"")</f>
        <v>#VALUE!</v>
      </c>
      <c r="B540" s="145"/>
      <c r="C540" s="42">
        <f t="shared" ca="1" si="19"/>
        <v>46037</v>
      </c>
      <c r="D540" s="54">
        <f ca="1">INDIRECT("'" &amp; UPPER(LEFT(TEXT($D$3,"mmmm"),3)) &amp; "'!S33")</f>
        <v>0</v>
      </c>
      <c r="E540" s="147"/>
      <c r="F540" s="148"/>
      <c r="G540" s="148"/>
      <c r="H540" s="148"/>
      <c r="I540" s="148"/>
      <c r="J540" s="148"/>
      <c r="K540" s="148"/>
      <c r="L540" s="148"/>
      <c r="M540" s="148"/>
      <c r="N540" s="148"/>
      <c r="O540" s="148"/>
      <c r="P540" s="149"/>
    </row>
    <row r="541" spans="1:16" ht="15" hidden="1" customHeight="1" x14ac:dyDescent="0.25">
      <c r="A541" s="44" t="e">
        <f ca="1">IF(MONTH(C541)=MONTH(D$3),RIGHT('Yearly Info'!A$37,LEN('Yearly Info'!A$37)-4),"")</f>
        <v>#VALUE!</v>
      </c>
      <c r="B541" s="145"/>
      <c r="C541" s="42">
        <f t="shared" ca="1" si="19"/>
        <v>46037</v>
      </c>
      <c r="D541" s="54">
        <f ca="1">INDIRECT("'" &amp; UPPER(LEFT(TEXT($D$3,"mmmm"),3)) &amp; "'!S34")</f>
        <v>0</v>
      </c>
      <c r="E541" s="147"/>
      <c r="F541" s="148"/>
      <c r="G541" s="148"/>
      <c r="H541" s="148"/>
      <c r="I541" s="148"/>
      <c r="J541" s="148"/>
      <c r="K541" s="148"/>
      <c r="L541" s="148"/>
      <c r="M541" s="148"/>
      <c r="N541" s="148"/>
      <c r="O541" s="148"/>
      <c r="P541" s="149"/>
    </row>
    <row r="542" spans="1:16" ht="15" hidden="1" customHeight="1" x14ac:dyDescent="0.25">
      <c r="A542" s="44" t="e">
        <f ca="1">IF(MONTH(C542)=MONTH(D$3),RIGHT('Yearly Info'!A$38,LEN('Yearly Info'!A$38)-4),"")</f>
        <v>#VALUE!</v>
      </c>
      <c r="B542" s="145"/>
      <c r="C542" s="42">
        <f t="shared" ca="1" si="19"/>
        <v>46037</v>
      </c>
      <c r="D542" s="54">
        <f ca="1">INDIRECT("'" &amp; UPPER(LEFT(TEXT($D$3,"mmmm"),3)) &amp; "'!S35")</f>
        <v>0</v>
      </c>
      <c r="E542" s="147"/>
      <c r="F542" s="148"/>
      <c r="G542" s="148"/>
      <c r="H542" s="148"/>
      <c r="I542" s="148"/>
      <c r="J542" s="148"/>
      <c r="K542" s="148"/>
      <c r="L542" s="148"/>
      <c r="M542" s="148"/>
      <c r="N542" s="148"/>
      <c r="O542" s="148"/>
      <c r="P542" s="149"/>
    </row>
    <row r="543" spans="1:16" ht="15" hidden="1" customHeight="1" x14ac:dyDescent="0.25">
      <c r="A543" s="44" t="e">
        <f ca="1">IF(MONTH(C543)=MONTH(D$3),RIGHT('Yearly Info'!A$39,LEN('Yearly Info'!A$39)-4),"")</f>
        <v>#VALUE!</v>
      </c>
      <c r="B543" s="145"/>
      <c r="C543" s="42">
        <f t="shared" ca="1" si="19"/>
        <v>46037</v>
      </c>
      <c r="D543" s="54">
        <f ca="1">INDIRECT("'" &amp; UPPER(LEFT(TEXT($D$3,"mmmm"),3)) &amp; "'!S36")</f>
        <v>0</v>
      </c>
      <c r="E543" s="147"/>
      <c r="F543" s="148"/>
      <c r="G543" s="148"/>
      <c r="H543" s="148"/>
      <c r="I543" s="148"/>
      <c r="J543" s="148"/>
      <c r="K543" s="148"/>
      <c r="L543" s="148"/>
      <c r="M543" s="148"/>
      <c r="N543" s="148"/>
      <c r="O543" s="148"/>
      <c r="P543" s="149"/>
    </row>
    <row r="544" spans="1:16" ht="15" hidden="1" customHeight="1" thickBot="1" x14ac:dyDescent="0.3">
      <c r="A544" s="45" t="e">
        <f ca="1">IF(MONTH(C544)=MONTH(D$3),RIGHT('Yearly Info'!A$40,LEN('Yearly Info'!A$40)-4),"")</f>
        <v>#VALUE!</v>
      </c>
      <c r="B544" s="145"/>
      <c r="C544" s="42">
        <f t="shared" ca="1" si="19"/>
        <v>46037</v>
      </c>
      <c r="D544" s="54">
        <f ca="1">INDIRECT("'" &amp; UPPER(LEFT(TEXT($D$3,"mmmm"),3)) &amp; "'!S37")</f>
        <v>0</v>
      </c>
      <c r="E544" s="147"/>
      <c r="F544" s="148"/>
      <c r="G544" s="148"/>
      <c r="H544" s="148"/>
      <c r="I544" s="148"/>
      <c r="J544" s="148"/>
      <c r="K544" s="148"/>
      <c r="L544" s="148"/>
      <c r="M544" s="148"/>
      <c r="N544" s="148"/>
      <c r="O544" s="148"/>
      <c r="P544" s="149"/>
    </row>
    <row r="545" spans="1:16" ht="15" hidden="1" customHeight="1" thickBot="1" x14ac:dyDescent="0.3">
      <c r="A545" s="45" t="str">
        <f ca="1">IF(MONTH(C545)=MONTH(D$3),RIGHT('Yearly Info'!A$41,LEN('Yearly Info'!A$41)-4),"")</f>
        <v xml:space="preserve"> </v>
      </c>
      <c r="B545" s="145"/>
      <c r="C545" s="42">
        <f t="shared" ca="1" si="19"/>
        <v>46037</v>
      </c>
      <c r="D545" s="54">
        <f ca="1">INDIRECT("'" &amp; UPPER(LEFT(TEXT($D$3,"mmmm"),3)) &amp; "'!S38")</f>
        <v>0</v>
      </c>
      <c r="E545" s="147"/>
      <c r="F545" s="148"/>
      <c r="G545" s="148"/>
      <c r="H545" s="148"/>
      <c r="I545" s="148"/>
      <c r="J545" s="148"/>
      <c r="K545" s="148"/>
      <c r="L545" s="148"/>
      <c r="M545" s="148"/>
      <c r="N545" s="148"/>
      <c r="O545" s="148"/>
      <c r="P545" s="149"/>
    </row>
    <row r="546" spans="1:16" ht="15" hidden="1" customHeight="1" thickBot="1" x14ac:dyDescent="0.3">
      <c r="A546" s="45" t="str">
        <f ca="1">IF(MONTH(C546)=MONTH(D$3),RIGHT('Yearly Info'!A$42,LEN('Yearly Info'!A$42)-4),"")</f>
        <v xml:space="preserve"> </v>
      </c>
      <c r="B546" s="145"/>
      <c r="C546" s="42">
        <f t="shared" ca="1" si="19"/>
        <v>46037</v>
      </c>
      <c r="D546" s="54">
        <f ca="1">INDIRECT("'" &amp; UPPER(LEFT(TEXT($D$3,"mmmm"),3)) &amp; "'!S39")</f>
        <v>0</v>
      </c>
      <c r="E546" s="147"/>
      <c r="F546" s="148"/>
      <c r="G546" s="148"/>
      <c r="H546" s="148"/>
      <c r="I546" s="148"/>
      <c r="J546" s="148"/>
      <c r="K546" s="148"/>
      <c r="L546" s="148"/>
      <c r="M546" s="148"/>
      <c r="N546" s="148"/>
      <c r="O546" s="148"/>
      <c r="P546" s="149"/>
    </row>
    <row r="547" spans="1:16" ht="15" hidden="1" customHeight="1" thickBot="1" x14ac:dyDescent="0.3">
      <c r="A547" s="45" t="str">
        <f ca="1">IF(MONTH(C547)=MONTH(D$3),RIGHT('Yearly Info'!A$43,LEN('Yearly Info'!A$43)-4),"")</f>
        <v xml:space="preserve"> </v>
      </c>
      <c r="B547" s="146"/>
      <c r="C547" s="42">
        <f t="shared" ca="1" si="19"/>
        <v>46037</v>
      </c>
      <c r="D547" s="55">
        <f ca="1">INDIRECT("'" &amp; UPPER(LEFT(TEXT($D$3,"mmmm"),3)) &amp; "'!S40")</f>
        <v>0</v>
      </c>
      <c r="E547" s="150"/>
      <c r="F547" s="151"/>
      <c r="G547" s="151"/>
      <c r="H547" s="151"/>
      <c r="I547" s="151"/>
      <c r="J547" s="151"/>
      <c r="K547" s="151"/>
      <c r="L547" s="151"/>
      <c r="M547" s="151"/>
      <c r="N547" s="151"/>
      <c r="O547" s="151"/>
      <c r="P547" s="152"/>
    </row>
    <row r="548" spans="1:16" ht="15" hidden="1" customHeight="1" x14ac:dyDescent="0.25">
      <c r="A548" s="44" t="str">
        <f ca="1">IF(MONTH(C548)=MONTH(D$3),RIGHT('Yearly Info'!A$14,LEN('Yearly Info'!A$14)-4),"")</f>
        <v xml:space="preserve"> RICS Support for MDEQ</v>
      </c>
      <c r="B548" s="159" t="str">
        <f ca="1">TEXT(C548,"dddd")</f>
        <v>Friday</v>
      </c>
      <c r="C548" s="96">
        <f ca="1">C518+1</f>
        <v>46038</v>
      </c>
      <c r="D548" s="54">
        <f ca="1">INDIRECT("'" &amp; UPPER(LEFT(TEXT($D$3,"mmmm"),3)) &amp; "'!T11")</f>
        <v>0</v>
      </c>
      <c r="E548" s="147"/>
      <c r="F548" s="148"/>
      <c r="G548" s="148"/>
      <c r="H548" s="148"/>
      <c r="I548" s="148"/>
      <c r="J548" s="148"/>
      <c r="K548" s="148"/>
      <c r="L548" s="148"/>
      <c r="M548" s="148"/>
      <c r="N548" s="148"/>
      <c r="O548" s="148"/>
      <c r="P548" s="149"/>
    </row>
    <row r="549" spans="1:16" ht="15" hidden="1" customHeight="1" x14ac:dyDescent="0.25">
      <c r="A549" s="44" t="str">
        <f ca="1">IF(MONTH(C549)=MONTH(D$3),RIGHT('Yearly Info'!A$15,LEN('Yearly Info'!A$15)-4),"")</f>
        <v xml:space="preserve"> MDEQ</v>
      </c>
      <c r="B549" s="145"/>
      <c r="C549" s="42">
        <f ca="1">C548</f>
        <v>46038</v>
      </c>
      <c r="D549" s="54">
        <f ca="1">INDIRECT("'" &amp; UPPER(LEFT(TEXT($D$3,"mmmm"),3)) &amp; "'!T12")</f>
        <v>0</v>
      </c>
      <c r="E549" s="147"/>
      <c r="F549" s="148"/>
      <c r="G549" s="148"/>
      <c r="H549" s="148"/>
      <c r="I549" s="148"/>
      <c r="J549" s="148"/>
      <c r="K549" s="148"/>
      <c r="L549" s="148"/>
      <c r="M549" s="148"/>
      <c r="N549" s="148"/>
      <c r="O549" s="148"/>
      <c r="P549" s="149"/>
    </row>
    <row r="550" spans="1:16" ht="15" hidden="1" customHeight="1" x14ac:dyDescent="0.25">
      <c r="A550" s="44" t="str">
        <f ca="1">IF(MONTH(C550)=MONTH(D$3),RIGHT('Yearly Info'!A$16,LEN('Yearly Info'!A$16)-4),"")</f>
        <v xml:space="preserve"> RICS Idea Portal</v>
      </c>
      <c r="B550" s="145"/>
      <c r="C550" s="42">
        <f t="shared" ref="C550:C577" ca="1" si="20">C549</f>
        <v>46038</v>
      </c>
      <c r="D550" s="54">
        <f ca="1">INDIRECT("'" &amp; UPPER(LEFT(TEXT($D$3,"mmmm"),3)) &amp; "'!T13")</f>
        <v>0</v>
      </c>
      <c r="E550" s="147"/>
      <c r="F550" s="148"/>
      <c r="G550" s="148"/>
      <c r="H550" s="148"/>
      <c r="I550" s="148"/>
      <c r="J550" s="148"/>
      <c r="K550" s="148"/>
      <c r="L550" s="148"/>
      <c r="M550" s="148"/>
      <c r="N550" s="148"/>
      <c r="O550" s="148"/>
      <c r="P550" s="149"/>
    </row>
    <row r="551" spans="1:16" ht="15" customHeight="1" x14ac:dyDescent="0.25">
      <c r="A551" s="44" t="str">
        <f ca="1">IF(MONTH(C551)=MONTH(D$3),RIGHT('Yearly Info'!A$17,LEN('Yearly Info'!A$17)-4),"")</f>
        <v xml:space="preserve"> MSWIS</v>
      </c>
      <c r="B551" s="145"/>
      <c r="C551" s="42">
        <f t="shared" ca="1" si="20"/>
        <v>46038</v>
      </c>
      <c r="D551" s="54">
        <f ca="1">INDIRECT("'" &amp; UPPER(LEFT(TEXT($D$3,"mmmm"),3)) &amp; "'!T14")</f>
        <v>0</v>
      </c>
      <c r="E551" s="147"/>
      <c r="F551" s="148"/>
      <c r="G551" s="148"/>
      <c r="H551" s="148"/>
      <c r="I551" s="148"/>
      <c r="J551" s="148"/>
      <c r="K551" s="148"/>
      <c r="L551" s="148"/>
      <c r="M551" s="148"/>
      <c r="N551" s="148"/>
      <c r="O551" s="148"/>
      <c r="P551" s="149"/>
    </row>
    <row r="552" spans="1:16" ht="15" hidden="1" customHeight="1" x14ac:dyDescent="0.25">
      <c r="A552" s="44" t="str">
        <f ca="1">IF(MONTH(C552)=MONTH(D$3),RIGHT('Yearly Info'!A$18,LEN('Yearly Info'!A$18)-4),"")</f>
        <v xml:space="preserve"> GeoSpatial</v>
      </c>
      <c r="B552" s="145"/>
      <c r="C552" s="42">
        <f t="shared" ca="1" si="20"/>
        <v>46038</v>
      </c>
      <c r="D552" s="54">
        <f ca="1">INDIRECT("'" &amp; UPPER(LEFT(TEXT($D$3,"mmmm"),3)) &amp; "'!T15")</f>
        <v>0</v>
      </c>
      <c r="E552" s="147"/>
      <c r="F552" s="148"/>
      <c r="G552" s="148"/>
      <c r="H552" s="148"/>
      <c r="I552" s="148"/>
      <c r="J552" s="148"/>
      <c r="K552" s="148"/>
      <c r="L552" s="148"/>
      <c r="M552" s="148"/>
      <c r="N552" s="148"/>
      <c r="O552" s="148"/>
      <c r="P552" s="149"/>
    </row>
    <row r="553" spans="1:16" ht="15" hidden="1" customHeight="1" x14ac:dyDescent="0.25">
      <c r="A553" s="44" t="str">
        <f ca="1">IF(MONTH(C553)=MONTH(D$3),RIGHT('Yearly Info'!A$19,LEN('Yearly Info'!A$19)-4),"")</f>
        <v xml:space="preserve"> RICS Dashboard</v>
      </c>
      <c r="B553" s="145"/>
      <c r="C553" s="42">
        <f t="shared" ca="1" si="20"/>
        <v>46038</v>
      </c>
      <c r="D553" s="54">
        <f ca="1">INDIRECT("'" &amp; UPPER(LEFT(TEXT($D$3,"mmmm"),3)) &amp; "'!T16")</f>
        <v>0</v>
      </c>
      <c r="E553" s="147"/>
      <c r="F553" s="148"/>
      <c r="G553" s="148"/>
      <c r="H553" s="148"/>
      <c r="I553" s="148"/>
      <c r="J553" s="148"/>
      <c r="K553" s="148"/>
      <c r="L553" s="148"/>
      <c r="M553" s="148"/>
      <c r="N553" s="148"/>
      <c r="O553" s="148"/>
      <c r="P553" s="149"/>
    </row>
    <row r="554" spans="1:16" ht="15" hidden="1" customHeight="1" x14ac:dyDescent="0.25">
      <c r="A554" s="44" t="str">
        <f ca="1">IF(MONTH(C554)=MONTH(D$3),RIGHT('Yearly Info'!A$20,LEN('Yearly Info'!A$20)-4),"")</f>
        <v xml:space="preserve"> MDWFP NRIS</v>
      </c>
      <c r="B554" s="145"/>
      <c r="C554" s="42">
        <f t="shared" ca="1" si="20"/>
        <v>46038</v>
      </c>
      <c r="D554" s="54">
        <f ca="1">INDIRECT("'" &amp; UPPER(LEFT(TEXT($D$3,"mmmm"),3)) &amp; "'!T17")</f>
        <v>2</v>
      </c>
      <c r="E554" s="153" t="s">
        <v>35</v>
      </c>
      <c r="F554" s="154"/>
      <c r="G554" s="154"/>
      <c r="H554" s="154"/>
      <c r="I554" s="154"/>
      <c r="J554" s="154"/>
      <c r="K554" s="154"/>
      <c r="L554" s="154"/>
      <c r="M554" s="154"/>
      <c r="N554" s="154"/>
      <c r="O554" s="154"/>
      <c r="P554" s="155"/>
    </row>
    <row r="555" spans="1:16" ht="15" hidden="1" customHeight="1" x14ac:dyDescent="0.25">
      <c r="A555" s="44" t="str">
        <f ca="1">IF(MONTH(C555)=MONTH(D$3),RIGHT('Yearly Info'!A$21,LEN('Yearly Info'!A$21)-4),"")</f>
        <v xml:space="preserve"> MSWIS MRVA 4 CLOSED</v>
      </c>
      <c r="B555" s="145"/>
      <c r="C555" s="42">
        <f t="shared" ca="1" si="20"/>
        <v>46038</v>
      </c>
      <c r="D555" s="54">
        <f ca="1">INDIRECT("'" &amp; UPPER(LEFT(TEXT($D$3,"mmmm"),3)) &amp; "'!T18")</f>
        <v>6</v>
      </c>
      <c r="E555" s="153" t="s">
        <v>36</v>
      </c>
      <c r="F555" s="154"/>
      <c r="G555" s="154"/>
      <c r="H555" s="154"/>
      <c r="I555" s="154"/>
      <c r="J555" s="154"/>
      <c r="K555" s="154"/>
      <c r="L555" s="154"/>
      <c r="M555" s="154"/>
      <c r="N555" s="154"/>
      <c r="O555" s="154"/>
      <c r="P555" s="155"/>
    </row>
    <row r="556" spans="1:16" ht="15" hidden="1" customHeight="1" x14ac:dyDescent="0.25">
      <c r="A556" s="44" t="str">
        <f ca="1">IF(MONTH(C556)=MONTH(D$3),RIGHT('Yearly Info'!A$22,LEN('Yearly Info'!A$22)-4),"")</f>
        <v xml:space="preserve"> Tackett</v>
      </c>
      <c r="B556" s="145"/>
      <c r="C556" s="42">
        <f t="shared" ca="1" si="20"/>
        <v>46038</v>
      </c>
      <c r="D556" s="54">
        <f ca="1">INDIRECT("'" &amp; UPPER(LEFT(TEXT($D$3,"mmmm"),3)) &amp; "'!T19")</f>
        <v>0</v>
      </c>
      <c r="E556" s="147"/>
      <c r="F556" s="148"/>
      <c r="G556" s="148"/>
      <c r="H556" s="148"/>
      <c r="I556" s="148"/>
      <c r="J556" s="148"/>
      <c r="K556" s="148"/>
      <c r="L556" s="148"/>
      <c r="M556" s="148"/>
      <c r="N556" s="148"/>
      <c r="O556" s="148"/>
      <c r="P556" s="149"/>
    </row>
    <row r="557" spans="1:16" ht="15" hidden="1" customHeight="1" x14ac:dyDescent="0.25">
      <c r="A557" s="44" t="e">
        <f ca="1">IF(MONTH(C557)=MONTH(D$3),RIGHT('Yearly Info'!A$23,LEN('Yearly Info'!A$23)-4),"")</f>
        <v>#VALUE!</v>
      </c>
      <c r="B557" s="145"/>
      <c r="C557" s="42">
        <f t="shared" ca="1" si="20"/>
        <v>46038</v>
      </c>
      <c r="D557" s="54">
        <f ca="1">INDIRECT("'" &amp; UPPER(LEFT(TEXT($D$3,"mmmm"),3)) &amp; "'!T20")</f>
        <v>0</v>
      </c>
      <c r="E557" s="147"/>
      <c r="F557" s="148"/>
      <c r="G557" s="148"/>
      <c r="H557" s="148"/>
      <c r="I557" s="148"/>
      <c r="J557" s="148"/>
      <c r="K557" s="148"/>
      <c r="L557" s="148"/>
      <c r="M557" s="148"/>
      <c r="N557" s="148"/>
      <c r="O557" s="148"/>
      <c r="P557" s="149"/>
    </row>
    <row r="558" spans="1:16" ht="15" hidden="1" customHeight="1" x14ac:dyDescent="0.25">
      <c r="A558" s="44" t="e">
        <f ca="1">IF(MONTH(C558)=MONTH(D$3),RIGHT('Yearly Info'!A$24,LEN('Yearly Info'!A$24)-4),"")</f>
        <v>#VALUE!</v>
      </c>
      <c r="B558" s="145"/>
      <c r="C558" s="42">
        <f t="shared" ca="1" si="20"/>
        <v>46038</v>
      </c>
      <c r="D558" s="54">
        <f ca="1">INDIRECT("'" &amp; UPPER(LEFT(TEXT($D$3,"mmmm"),3)) &amp; "'!T21")</f>
        <v>0</v>
      </c>
      <c r="E558" s="147"/>
      <c r="F558" s="148"/>
      <c r="G558" s="148"/>
      <c r="H558" s="148"/>
      <c r="I558" s="148"/>
      <c r="J558" s="148"/>
      <c r="K558" s="148"/>
      <c r="L558" s="148"/>
      <c r="M558" s="148"/>
      <c r="N558" s="148"/>
      <c r="O558" s="148"/>
      <c r="P558" s="149"/>
    </row>
    <row r="559" spans="1:16" ht="15" hidden="1" customHeight="1" x14ac:dyDescent="0.25">
      <c r="A559" s="44" t="e">
        <f ca="1">IF(MONTH(C559)=MONTH(D$3),RIGHT('Yearly Info'!A$25,LEN('Yearly Info'!A$25)-4),"")</f>
        <v>#VALUE!</v>
      </c>
      <c r="B559" s="145"/>
      <c r="C559" s="42">
        <f t="shared" ca="1" si="20"/>
        <v>46038</v>
      </c>
      <c r="D559" s="54">
        <f ca="1">INDIRECT("'" &amp; UPPER(LEFT(TEXT($D$3,"mmmm"),3)) &amp; "'!T22")</f>
        <v>0</v>
      </c>
      <c r="E559" s="147"/>
      <c r="F559" s="148"/>
      <c r="G559" s="148"/>
      <c r="H559" s="148"/>
      <c r="I559" s="148"/>
      <c r="J559" s="148"/>
      <c r="K559" s="148"/>
      <c r="L559" s="148"/>
      <c r="M559" s="148"/>
      <c r="N559" s="148"/>
      <c r="O559" s="148"/>
      <c r="P559" s="149"/>
    </row>
    <row r="560" spans="1:16" ht="15" hidden="1" customHeight="1" x14ac:dyDescent="0.25">
      <c r="A560" s="44" t="e">
        <f ca="1">IF(MONTH(C560)=MONTH(D$3),RIGHT('Yearly Info'!A$26,LEN('Yearly Info'!A$26)-4),"")</f>
        <v>#VALUE!</v>
      </c>
      <c r="B560" s="145"/>
      <c r="C560" s="42">
        <f t="shared" ca="1" si="20"/>
        <v>46038</v>
      </c>
      <c r="D560" s="54">
        <f ca="1">INDIRECT("'" &amp; UPPER(LEFT(TEXT($D$3,"mmmm"),3)) &amp; "'!T23")</f>
        <v>0</v>
      </c>
      <c r="E560" s="147"/>
      <c r="F560" s="148"/>
      <c r="G560" s="148"/>
      <c r="H560" s="148"/>
      <c r="I560" s="148"/>
      <c r="J560" s="148"/>
      <c r="K560" s="148"/>
      <c r="L560" s="148"/>
      <c r="M560" s="148"/>
      <c r="N560" s="148"/>
      <c r="O560" s="148"/>
      <c r="P560" s="149"/>
    </row>
    <row r="561" spans="1:16" ht="15" hidden="1" customHeight="1" x14ac:dyDescent="0.25">
      <c r="A561" s="44" t="e">
        <f ca="1">IF(MONTH(C561)=MONTH(D$3),RIGHT('Yearly Info'!A$27,LEN('Yearly Info'!A$27)-4),"")</f>
        <v>#VALUE!</v>
      </c>
      <c r="B561" s="145"/>
      <c r="C561" s="42">
        <f t="shared" ca="1" si="20"/>
        <v>46038</v>
      </c>
      <c r="D561" s="54">
        <f ca="1">INDIRECT("'" &amp; UPPER(LEFT(TEXT($D$3,"mmmm"),3)) &amp; "'!T24")</f>
        <v>0</v>
      </c>
      <c r="E561" s="147"/>
      <c r="F561" s="148"/>
      <c r="G561" s="148"/>
      <c r="H561" s="148"/>
      <c r="I561" s="148"/>
      <c r="J561" s="148"/>
      <c r="K561" s="148"/>
      <c r="L561" s="148"/>
      <c r="M561" s="148"/>
      <c r="N561" s="148"/>
      <c r="O561" s="148"/>
      <c r="P561" s="149"/>
    </row>
    <row r="562" spans="1:16" ht="15" hidden="1" customHeight="1" x14ac:dyDescent="0.25">
      <c r="A562" s="44" t="e">
        <f ca="1">IF(MONTH(C562)=MONTH(D$3),RIGHT('Yearly Info'!A$28,LEN('Yearly Info'!A$28)-4),"")</f>
        <v>#VALUE!</v>
      </c>
      <c r="B562" s="145"/>
      <c r="C562" s="42">
        <f t="shared" ca="1" si="20"/>
        <v>46038</v>
      </c>
      <c r="D562" s="54">
        <f ca="1">INDIRECT("'" &amp; UPPER(LEFT(TEXT($D$3,"mmmm"),3)) &amp; "'!T25")</f>
        <v>0</v>
      </c>
      <c r="E562" s="147"/>
      <c r="F562" s="148"/>
      <c r="G562" s="148"/>
      <c r="H562" s="148"/>
      <c r="I562" s="148"/>
      <c r="J562" s="148"/>
      <c r="K562" s="148"/>
      <c r="L562" s="148"/>
      <c r="M562" s="148"/>
      <c r="N562" s="148"/>
      <c r="O562" s="148"/>
      <c r="P562" s="149"/>
    </row>
    <row r="563" spans="1:16" ht="15" hidden="1" customHeight="1" x14ac:dyDescent="0.25">
      <c r="A563" s="44" t="e">
        <f ca="1">IF(MONTH(C563)=MONTH(D$3),RIGHT('Yearly Info'!A$29,LEN('Yearly Info'!A$29)-4),"")</f>
        <v>#VALUE!</v>
      </c>
      <c r="B563" s="145"/>
      <c r="C563" s="42">
        <f t="shared" ca="1" si="20"/>
        <v>46038</v>
      </c>
      <c r="D563" s="54">
        <f ca="1">INDIRECT("'" &amp; UPPER(LEFT(TEXT($D$3,"mmmm"),3)) &amp; "'!T26")</f>
        <v>0</v>
      </c>
      <c r="E563" s="147"/>
      <c r="F563" s="148"/>
      <c r="G563" s="148"/>
      <c r="H563" s="148"/>
      <c r="I563" s="148"/>
      <c r="J563" s="148"/>
      <c r="K563" s="148"/>
      <c r="L563" s="148"/>
      <c r="M563" s="148"/>
      <c r="N563" s="148"/>
      <c r="O563" s="148"/>
      <c r="P563" s="149"/>
    </row>
    <row r="564" spans="1:16" ht="15" hidden="1" customHeight="1" x14ac:dyDescent="0.25">
      <c r="A564" s="44" t="e">
        <f ca="1">IF(MONTH(C564)=MONTH(D$3),RIGHT('Yearly Info'!A$30,LEN('Yearly Info'!A$30)-4),"")</f>
        <v>#VALUE!</v>
      </c>
      <c r="B564" s="145"/>
      <c r="C564" s="42">
        <f t="shared" ca="1" si="20"/>
        <v>46038</v>
      </c>
      <c r="D564" s="54">
        <f ca="1">INDIRECT("'" &amp; UPPER(LEFT(TEXT($D$3,"mmmm"),3)) &amp; "'!T27")</f>
        <v>0</v>
      </c>
      <c r="E564" s="147"/>
      <c r="F564" s="148"/>
      <c r="G564" s="148"/>
      <c r="H564" s="148"/>
      <c r="I564" s="148"/>
      <c r="J564" s="148"/>
      <c r="K564" s="148"/>
      <c r="L564" s="148"/>
      <c r="M564" s="148"/>
      <c r="N564" s="148"/>
      <c r="O564" s="148"/>
      <c r="P564" s="149"/>
    </row>
    <row r="565" spans="1:16" ht="15" hidden="1" customHeight="1" x14ac:dyDescent="0.25">
      <c r="A565" s="44" t="e">
        <f ca="1">IF(MONTH(C565)=MONTH(D$3),RIGHT('Yearly Info'!A$31,LEN('Yearly Info'!A$31)-4),"")</f>
        <v>#VALUE!</v>
      </c>
      <c r="B565" s="145"/>
      <c r="C565" s="42">
        <f t="shared" ca="1" si="20"/>
        <v>46038</v>
      </c>
      <c r="D565" s="54">
        <f ca="1">INDIRECT("'" &amp; UPPER(LEFT(TEXT($D$3,"mmmm"),3)) &amp; "'!T28")</f>
        <v>0</v>
      </c>
      <c r="E565" s="147"/>
      <c r="F565" s="148"/>
      <c r="G565" s="148"/>
      <c r="H565" s="148"/>
      <c r="I565" s="148"/>
      <c r="J565" s="148"/>
      <c r="K565" s="148"/>
      <c r="L565" s="148"/>
      <c r="M565" s="148"/>
      <c r="N565" s="148"/>
      <c r="O565" s="148"/>
      <c r="P565" s="149"/>
    </row>
    <row r="566" spans="1:16" ht="15" hidden="1" customHeight="1" x14ac:dyDescent="0.25">
      <c r="A566" s="44" t="e">
        <f ca="1">IF(MONTH(C566)=MONTH(D$3),RIGHT('Yearly Info'!A$32,LEN('Yearly Info'!A$32)-4),"")</f>
        <v>#VALUE!</v>
      </c>
      <c r="B566" s="145"/>
      <c r="C566" s="42">
        <f t="shared" ca="1" si="20"/>
        <v>46038</v>
      </c>
      <c r="D566" s="54">
        <f ca="1">INDIRECT("'" &amp; UPPER(LEFT(TEXT($D$3,"mmmm"),3)) &amp; "'!T29")</f>
        <v>0</v>
      </c>
      <c r="E566" s="147"/>
      <c r="F566" s="148"/>
      <c r="G566" s="148"/>
      <c r="H566" s="148"/>
      <c r="I566" s="148"/>
      <c r="J566" s="148"/>
      <c r="K566" s="148"/>
      <c r="L566" s="148"/>
      <c r="M566" s="148"/>
      <c r="N566" s="148"/>
      <c r="O566" s="148"/>
      <c r="P566" s="149"/>
    </row>
    <row r="567" spans="1:16" ht="15" hidden="1" customHeight="1" x14ac:dyDescent="0.25">
      <c r="A567" s="44" t="e">
        <f ca="1">IF(MONTH(C567)=MONTH(D$3),RIGHT('Yearly Info'!A$33,LEN('Yearly Info'!A$33)-4),"")</f>
        <v>#VALUE!</v>
      </c>
      <c r="B567" s="145"/>
      <c r="C567" s="42">
        <f t="shared" ca="1" si="20"/>
        <v>46038</v>
      </c>
      <c r="D567" s="54">
        <f ca="1">INDIRECT("'" &amp; UPPER(LEFT(TEXT($D$3,"mmmm"),3)) &amp; "'!T30")</f>
        <v>0</v>
      </c>
      <c r="E567" s="147"/>
      <c r="F567" s="148"/>
      <c r="G567" s="148"/>
      <c r="H567" s="148"/>
      <c r="I567" s="148"/>
      <c r="J567" s="148"/>
      <c r="K567" s="148"/>
      <c r="L567" s="148"/>
      <c r="M567" s="148"/>
      <c r="N567" s="148"/>
      <c r="O567" s="148"/>
      <c r="P567" s="149"/>
    </row>
    <row r="568" spans="1:16" ht="15" hidden="1" customHeight="1" x14ac:dyDescent="0.25">
      <c r="A568" s="44" t="e">
        <f ca="1">IF(MONTH(C568)=MONTH(D$3),RIGHT('Yearly Info'!A$34,LEN('Yearly Info'!A$34)-4),"")</f>
        <v>#VALUE!</v>
      </c>
      <c r="B568" s="145"/>
      <c r="C568" s="42">
        <f t="shared" ca="1" si="20"/>
        <v>46038</v>
      </c>
      <c r="D568" s="54">
        <f ca="1">INDIRECT("'" &amp; UPPER(LEFT(TEXT($D$3,"mmmm"),3)) &amp; "'!T31")</f>
        <v>0</v>
      </c>
      <c r="E568" s="147"/>
      <c r="F568" s="148"/>
      <c r="G568" s="148"/>
      <c r="H568" s="148"/>
      <c r="I568" s="148"/>
      <c r="J568" s="148"/>
      <c r="K568" s="148"/>
      <c r="L568" s="148"/>
      <c r="M568" s="148"/>
      <c r="N568" s="148"/>
      <c r="O568" s="148"/>
      <c r="P568" s="149"/>
    </row>
    <row r="569" spans="1:16" ht="15" hidden="1" customHeight="1" x14ac:dyDescent="0.25">
      <c r="A569" s="44" t="e">
        <f ca="1">IF(MONTH(C569)=MONTH(D$3),RIGHT('Yearly Info'!A$35,LEN('Yearly Info'!A$35)-4),"")</f>
        <v>#VALUE!</v>
      </c>
      <c r="B569" s="145"/>
      <c r="C569" s="42">
        <f t="shared" ca="1" si="20"/>
        <v>46038</v>
      </c>
      <c r="D569" s="54">
        <f ca="1">INDIRECT("'" &amp; UPPER(LEFT(TEXT($D$3,"mmmm"),3)) &amp; "'!T32")</f>
        <v>0</v>
      </c>
      <c r="E569" s="147"/>
      <c r="F569" s="148"/>
      <c r="G569" s="148"/>
      <c r="H569" s="148"/>
      <c r="I569" s="148"/>
      <c r="J569" s="148"/>
      <c r="K569" s="148"/>
      <c r="L569" s="148"/>
      <c r="M569" s="148"/>
      <c r="N569" s="148"/>
      <c r="O569" s="148"/>
      <c r="P569" s="149"/>
    </row>
    <row r="570" spans="1:16" ht="15" hidden="1" customHeight="1" x14ac:dyDescent="0.25">
      <c r="A570" s="44" t="e">
        <f ca="1">IF(MONTH(C570)=MONTH(D$3),RIGHT('Yearly Info'!A$36,LEN('Yearly Info'!A$36)-4),"")</f>
        <v>#VALUE!</v>
      </c>
      <c r="B570" s="145"/>
      <c r="C570" s="42">
        <f t="shared" ca="1" si="20"/>
        <v>46038</v>
      </c>
      <c r="D570" s="54">
        <f ca="1">INDIRECT("'" &amp; UPPER(LEFT(TEXT($D$3,"mmmm"),3)) &amp; "'!T33")</f>
        <v>0</v>
      </c>
      <c r="E570" s="147"/>
      <c r="F570" s="148"/>
      <c r="G570" s="148"/>
      <c r="H570" s="148"/>
      <c r="I570" s="148"/>
      <c r="J570" s="148"/>
      <c r="K570" s="148"/>
      <c r="L570" s="148"/>
      <c r="M570" s="148"/>
      <c r="N570" s="148"/>
      <c r="O570" s="148"/>
      <c r="P570" s="149"/>
    </row>
    <row r="571" spans="1:16" ht="15" hidden="1" customHeight="1" x14ac:dyDescent="0.25">
      <c r="A571" s="44" t="e">
        <f ca="1">IF(MONTH(C571)=MONTH(D$3),RIGHT('Yearly Info'!A$37,LEN('Yearly Info'!A$37)-4),"")</f>
        <v>#VALUE!</v>
      </c>
      <c r="B571" s="145"/>
      <c r="C571" s="42">
        <f t="shared" ca="1" si="20"/>
        <v>46038</v>
      </c>
      <c r="D571" s="54">
        <f ca="1">INDIRECT("'" &amp; UPPER(LEFT(TEXT($D$3,"mmmm"),3)) &amp; "'!T34")</f>
        <v>0</v>
      </c>
      <c r="E571" s="147"/>
      <c r="F571" s="148"/>
      <c r="G571" s="148"/>
      <c r="H571" s="148"/>
      <c r="I571" s="148"/>
      <c r="J571" s="148"/>
      <c r="K571" s="148"/>
      <c r="L571" s="148"/>
      <c r="M571" s="148"/>
      <c r="N571" s="148"/>
      <c r="O571" s="148"/>
      <c r="P571" s="149"/>
    </row>
    <row r="572" spans="1:16" ht="15" hidden="1" customHeight="1" x14ac:dyDescent="0.25">
      <c r="A572" s="44" t="e">
        <f ca="1">IF(MONTH(C572)=MONTH(D$3),RIGHT('Yearly Info'!A$38,LEN('Yearly Info'!A$38)-4),"")</f>
        <v>#VALUE!</v>
      </c>
      <c r="B572" s="145"/>
      <c r="C572" s="42">
        <f t="shared" ca="1" si="20"/>
        <v>46038</v>
      </c>
      <c r="D572" s="54">
        <f ca="1">INDIRECT("'" &amp; UPPER(LEFT(TEXT($D$3,"mmmm"),3)) &amp; "'!T35")</f>
        <v>0</v>
      </c>
      <c r="E572" s="147"/>
      <c r="F572" s="148"/>
      <c r="G572" s="148"/>
      <c r="H572" s="148"/>
      <c r="I572" s="148"/>
      <c r="J572" s="148"/>
      <c r="K572" s="148"/>
      <c r="L572" s="148"/>
      <c r="M572" s="148"/>
      <c r="N572" s="148"/>
      <c r="O572" s="148"/>
      <c r="P572" s="149"/>
    </row>
    <row r="573" spans="1:16" ht="15" hidden="1" customHeight="1" x14ac:dyDescent="0.25">
      <c r="A573" s="44" t="e">
        <f ca="1">IF(MONTH(C573)=MONTH(D$3),RIGHT('Yearly Info'!A$39,LEN('Yearly Info'!A$39)-4),"")</f>
        <v>#VALUE!</v>
      </c>
      <c r="B573" s="145"/>
      <c r="C573" s="42">
        <f t="shared" ca="1" si="20"/>
        <v>46038</v>
      </c>
      <c r="D573" s="54">
        <f ca="1">INDIRECT("'" &amp; UPPER(LEFT(TEXT($D$3,"mmmm"),3)) &amp; "'!T36")</f>
        <v>0</v>
      </c>
      <c r="E573" s="147"/>
      <c r="F573" s="148"/>
      <c r="G573" s="148"/>
      <c r="H573" s="148"/>
      <c r="I573" s="148"/>
      <c r="J573" s="148"/>
      <c r="K573" s="148"/>
      <c r="L573" s="148"/>
      <c r="M573" s="148"/>
      <c r="N573" s="148"/>
      <c r="O573" s="148"/>
      <c r="P573" s="149"/>
    </row>
    <row r="574" spans="1:16" ht="15" hidden="1" customHeight="1" thickBot="1" x14ac:dyDescent="0.3">
      <c r="A574" s="45" t="e">
        <f ca="1">IF(MONTH(C574)=MONTH(D$3),RIGHT('Yearly Info'!A$40,LEN('Yearly Info'!A$40)-4),"")</f>
        <v>#VALUE!</v>
      </c>
      <c r="B574" s="145"/>
      <c r="C574" s="42">
        <f t="shared" ca="1" si="20"/>
        <v>46038</v>
      </c>
      <c r="D574" s="54">
        <f ca="1">INDIRECT("'" &amp; UPPER(LEFT(TEXT($D$3,"mmmm"),3)) &amp; "'!T37")</f>
        <v>0</v>
      </c>
      <c r="E574" s="147"/>
      <c r="F574" s="148"/>
      <c r="G574" s="148"/>
      <c r="H574" s="148"/>
      <c r="I574" s="148"/>
      <c r="J574" s="148"/>
      <c r="K574" s="148"/>
      <c r="L574" s="148"/>
      <c r="M574" s="148"/>
      <c r="N574" s="148"/>
      <c r="O574" s="148"/>
      <c r="P574" s="149"/>
    </row>
    <row r="575" spans="1:16" ht="15" hidden="1" customHeight="1" thickBot="1" x14ac:dyDescent="0.3">
      <c r="A575" s="45" t="str">
        <f ca="1">IF(MONTH(C575)=MONTH(D$3),RIGHT('Yearly Info'!A$41,LEN('Yearly Info'!A$41)-4),"")</f>
        <v xml:space="preserve"> </v>
      </c>
      <c r="B575" s="145"/>
      <c r="C575" s="42">
        <f t="shared" ca="1" si="20"/>
        <v>46038</v>
      </c>
      <c r="D575" s="54">
        <f ca="1">INDIRECT("'" &amp; UPPER(LEFT(TEXT($D$3,"mmmm"),3)) &amp; "'!T38")</f>
        <v>0</v>
      </c>
      <c r="E575" s="147"/>
      <c r="F575" s="148"/>
      <c r="G575" s="148"/>
      <c r="H575" s="148"/>
      <c r="I575" s="148"/>
      <c r="J575" s="148"/>
      <c r="K575" s="148"/>
      <c r="L575" s="148"/>
      <c r="M575" s="148"/>
      <c r="N575" s="148"/>
      <c r="O575" s="148"/>
      <c r="P575" s="149"/>
    </row>
    <row r="576" spans="1:16" ht="15" hidden="1" customHeight="1" thickBot="1" x14ac:dyDescent="0.3">
      <c r="A576" s="45" t="str">
        <f ca="1">IF(MONTH(C576)=MONTH(D$3),RIGHT('Yearly Info'!A$42,LEN('Yearly Info'!A$42)-4),"")</f>
        <v xml:space="preserve"> </v>
      </c>
      <c r="B576" s="145"/>
      <c r="C576" s="42">
        <f t="shared" ca="1" si="20"/>
        <v>46038</v>
      </c>
      <c r="D576" s="54">
        <f ca="1">INDIRECT("'" &amp; UPPER(LEFT(TEXT($D$3,"mmmm"),3)) &amp; "'!T39")</f>
        <v>0</v>
      </c>
      <c r="E576" s="147"/>
      <c r="F576" s="148"/>
      <c r="G576" s="148"/>
      <c r="H576" s="148"/>
      <c r="I576" s="148"/>
      <c r="J576" s="148"/>
      <c r="K576" s="148"/>
      <c r="L576" s="148"/>
      <c r="M576" s="148"/>
      <c r="N576" s="148"/>
      <c r="O576" s="148"/>
      <c r="P576" s="149"/>
    </row>
    <row r="577" spans="1:16" ht="15" hidden="1" customHeight="1" thickBot="1" x14ac:dyDescent="0.3">
      <c r="A577" s="45" t="str">
        <f ca="1">IF(MONTH(C577)=MONTH(D$3),RIGHT('Yearly Info'!A$43,LEN('Yearly Info'!A$43)-4),"")</f>
        <v xml:space="preserve"> </v>
      </c>
      <c r="B577" s="146"/>
      <c r="C577" s="42">
        <f t="shared" ca="1" si="20"/>
        <v>46038</v>
      </c>
      <c r="D577" s="55">
        <f ca="1">INDIRECT("'" &amp; UPPER(LEFT(TEXT($D$3,"mmmm"),3)) &amp; "'!T40")</f>
        <v>0</v>
      </c>
      <c r="E577" s="150"/>
      <c r="F577" s="151"/>
      <c r="G577" s="151"/>
      <c r="H577" s="151"/>
      <c r="I577" s="151"/>
      <c r="J577" s="151"/>
      <c r="K577" s="151"/>
      <c r="L577" s="151"/>
      <c r="M577" s="151"/>
      <c r="N577" s="151"/>
      <c r="O577" s="151"/>
      <c r="P577" s="152"/>
    </row>
    <row r="578" spans="1:16" ht="15" hidden="1" customHeight="1" x14ac:dyDescent="0.25">
      <c r="A578" s="44" t="str">
        <f ca="1">IF(MONTH(C578)=MONTH(D$3),RIGHT('Yearly Info'!A$14,LEN('Yearly Info'!A$14)-4),"")</f>
        <v xml:space="preserve"> RICS Support for MDEQ</v>
      </c>
      <c r="B578" s="145" t="str">
        <f ca="1">TEXT(C578,"dddd")</f>
        <v>Saturday</v>
      </c>
      <c r="C578" s="94">
        <f ca="1">C548+1</f>
        <v>46039</v>
      </c>
      <c r="D578" s="107">
        <f ca="1">INDIRECT("'" &amp; UPPER(LEFT(TEXT($D$3,"mmmm"),3)) &amp; "'!U11")</f>
        <v>0</v>
      </c>
      <c r="E578" s="147"/>
      <c r="F578" s="148"/>
      <c r="G578" s="148"/>
      <c r="H578" s="148"/>
      <c r="I578" s="148"/>
      <c r="J578" s="148"/>
      <c r="K578" s="148"/>
      <c r="L578" s="148"/>
      <c r="M578" s="148"/>
      <c r="N578" s="148"/>
      <c r="O578" s="148"/>
      <c r="P578" s="149"/>
    </row>
    <row r="579" spans="1:16" ht="15" hidden="1" customHeight="1" x14ac:dyDescent="0.25">
      <c r="A579" s="44" t="str">
        <f ca="1">IF(MONTH(C579)=MONTH(D$3),RIGHT('Yearly Info'!A$15,LEN('Yearly Info'!A$15)-4),"")</f>
        <v xml:space="preserve"> MDEQ</v>
      </c>
      <c r="B579" s="145"/>
      <c r="C579" s="42">
        <f ca="1">C578</f>
        <v>46039</v>
      </c>
      <c r="D579" s="107">
        <f ca="1">INDIRECT("'" &amp; UPPER(LEFT(TEXT($D$3,"mmmm"),3)) &amp; "'!U12")</f>
        <v>0</v>
      </c>
      <c r="E579" s="147"/>
      <c r="F579" s="148"/>
      <c r="G579" s="148"/>
      <c r="H579" s="148"/>
      <c r="I579" s="148"/>
      <c r="J579" s="148"/>
      <c r="K579" s="148"/>
      <c r="L579" s="148"/>
      <c r="M579" s="148"/>
      <c r="N579" s="148"/>
      <c r="O579" s="148"/>
      <c r="P579" s="149"/>
    </row>
    <row r="580" spans="1:16" ht="15" hidden="1" customHeight="1" x14ac:dyDescent="0.25">
      <c r="A580" s="44" t="str">
        <f ca="1">IF(MONTH(C580)=MONTH(D$3),RIGHT('Yearly Info'!A$16,LEN('Yearly Info'!A$16)-4),"")</f>
        <v xml:space="preserve"> RICS Idea Portal</v>
      </c>
      <c r="B580" s="145"/>
      <c r="C580" s="42">
        <f t="shared" ref="C580:C607" ca="1" si="21">C579</f>
        <v>46039</v>
      </c>
      <c r="D580" s="107">
        <f ca="1">INDIRECT("'" &amp; UPPER(LEFT(TEXT($D$3,"mmmm"),3)) &amp; "'!U13")</f>
        <v>0</v>
      </c>
      <c r="E580" s="147"/>
      <c r="F580" s="148"/>
      <c r="G580" s="148"/>
      <c r="H580" s="148"/>
      <c r="I580" s="148"/>
      <c r="J580" s="148"/>
      <c r="K580" s="148"/>
      <c r="L580" s="148"/>
      <c r="M580" s="148"/>
      <c r="N580" s="148"/>
      <c r="O580" s="148"/>
      <c r="P580" s="149"/>
    </row>
    <row r="581" spans="1:16" ht="15" customHeight="1" x14ac:dyDescent="0.25">
      <c r="A581" s="44" t="str">
        <f ca="1">IF(MONTH(C581)=MONTH(D$3),RIGHT('Yearly Info'!A$17,LEN('Yearly Info'!A$17)-4),"")</f>
        <v xml:space="preserve"> MSWIS</v>
      </c>
      <c r="B581" s="145"/>
      <c r="C581" s="42">
        <f t="shared" ca="1" si="21"/>
        <v>46039</v>
      </c>
      <c r="D581" s="107">
        <f ca="1">INDIRECT("'" &amp; UPPER(LEFT(TEXT($D$3,"mmmm"),3)) &amp; "'!U14")</f>
        <v>0</v>
      </c>
      <c r="E581" s="147"/>
      <c r="F581" s="148"/>
      <c r="G581" s="148"/>
      <c r="H581" s="148"/>
      <c r="I581" s="148"/>
      <c r="J581" s="148"/>
      <c r="K581" s="148"/>
      <c r="L581" s="148"/>
      <c r="M581" s="148"/>
      <c r="N581" s="148"/>
      <c r="O581" s="148"/>
      <c r="P581" s="149"/>
    </row>
    <row r="582" spans="1:16" ht="15" hidden="1" customHeight="1" x14ac:dyDescent="0.25">
      <c r="A582" s="44" t="str">
        <f ca="1">IF(MONTH(C582)=MONTH(D$3),RIGHT('Yearly Info'!A$18,LEN('Yearly Info'!A$18)-4),"")</f>
        <v xml:space="preserve"> GeoSpatial</v>
      </c>
      <c r="B582" s="145"/>
      <c r="C582" s="42">
        <f t="shared" ca="1" si="21"/>
        <v>46039</v>
      </c>
      <c r="D582" s="107">
        <f ca="1">INDIRECT("'" &amp; UPPER(LEFT(TEXT($D$3,"mmmm"),3)) &amp; "'!U15")</f>
        <v>0</v>
      </c>
      <c r="E582" s="147"/>
      <c r="F582" s="148"/>
      <c r="G582" s="148"/>
      <c r="H582" s="148"/>
      <c r="I582" s="148"/>
      <c r="J582" s="148"/>
      <c r="K582" s="148"/>
      <c r="L582" s="148"/>
      <c r="M582" s="148"/>
      <c r="N582" s="148"/>
      <c r="O582" s="148"/>
      <c r="P582" s="149"/>
    </row>
    <row r="583" spans="1:16" ht="15" hidden="1" customHeight="1" x14ac:dyDescent="0.25">
      <c r="A583" s="44" t="str">
        <f ca="1">IF(MONTH(C583)=MONTH(D$3),RIGHT('Yearly Info'!A$19,LEN('Yearly Info'!A$19)-4),"")</f>
        <v xml:space="preserve"> RICS Dashboard</v>
      </c>
      <c r="B583" s="145"/>
      <c r="C583" s="42">
        <f t="shared" ca="1" si="21"/>
        <v>46039</v>
      </c>
      <c r="D583" s="107">
        <f ca="1">INDIRECT("'" &amp; UPPER(LEFT(TEXT($D$3,"mmmm"),3)) &amp; "'!U16")</f>
        <v>0</v>
      </c>
      <c r="E583" s="153"/>
      <c r="F583" s="154"/>
      <c r="G583" s="154"/>
      <c r="H583" s="154"/>
      <c r="I583" s="154"/>
      <c r="J583" s="154"/>
      <c r="K583" s="154"/>
      <c r="L583" s="154"/>
      <c r="M583" s="154"/>
      <c r="N583" s="154"/>
      <c r="O583" s="154"/>
      <c r="P583" s="155"/>
    </row>
    <row r="584" spans="1:16" ht="15" hidden="1" customHeight="1" x14ac:dyDescent="0.25">
      <c r="A584" s="44" t="str">
        <f ca="1">IF(MONTH(C584)=MONTH(D$3),RIGHT('Yearly Info'!A$20,LEN('Yearly Info'!A$20)-4),"")</f>
        <v xml:space="preserve"> MDWFP NRIS</v>
      </c>
      <c r="B584" s="145"/>
      <c r="C584" s="42">
        <f t="shared" ca="1" si="21"/>
        <v>46039</v>
      </c>
      <c r="D584" s="107">
        <f ca="1">INDIRECT("'" &amp; UPPER(LEFT(TEXT($D$3,"mmmm"),3)) &amp; "'!U17")</f>
        <v>0</v>
      </c>
      <c r="E584" s="153"/>
      <c r="F584" s="154"/>
      <c r="G584" s="154"/>
      <c r="H584" s="154"/>
      <c r="I584" s="154"/>
      <c r="J584" s="154"/>
      <c r="K584" s="154"/>
      <c r="L584" s="154"/>
      <c r="M584" s="154"/>
      <c r="N584" s="154"/>
      <c r="O584" s="154"/>
      <c r="P584" s="155"/>
    </row>
    <row r="585" spans="1:16" ht="15" hidden="1" customHeight="1" x14ac:dyDescent="0.25">
      <c r="A585" s="44" t="str">
        <f ca="1">IF(MONTH(C585)=MONTH(D$3),RIGHT('Yearly Info'!A$21,LEN('Yearly Info'!A$21)-4),"")</f>
        <v xml:space="preserve"> MSWIS MRVA 4 CLOSED</v>
      </c>
      <c r="B585" s="145"/>
      <c r="C585" s="42">
        <f t="shared" ca="1" si="21"/>
        <v>46039</v>
      </c>
      <c r="D585" s="107">
        <f ca="1">INDIRECT("'" &amp; UPPER(LEFT(TEXT($D$3,"mmmm"),3)) &amp; "'!U18")</f>
        <v>0</v>
      </c>
      <c r="E585" s="147"/>
      <c r="F585" s="148"/>
      <c r="G585" s="148"/>
      <c r="H585" s="148"/>
      <c r="I585" s="148"/>
      <c r="J585" s="148"/>
      <c r="K585" s="148"/>
      <c r="L585" s="148"/>
      <c r="M585" s="148"/>
      <c r="N585" s="148"/>
      <c r="O585" s="148"/>
      <c r="P585" s="149"/>
    </row>
    <row r="586" spans="1:16" ht="15" hidden="1" customHeight="1" x14ac:dyDescent="0.25">
      <c r="A586" s="44" t="str">
        <f ca="1">IF(MONTH(C586)=MONTH(D$3),RIGHT('Yearly Info'!A$22,LEN('Yearly Info'!A$22)-4),"")</f>
        <v xml:space="preserve"> Tackett</v>
      </c>
      <c r="B586" s="145"/>
      <c r="C586" s="42">
        <f t="shared" ca="1" si="21"/>
        <v>46039</v>
      </c>
      <c r="D586" s="107">
        <f ca="1">INDIRECT("'" &amp; UPPER(LEFT(TEXT($D$3,"mmmm"),3)) &amp; "'!U19")</f>
        <v>0</v>
      </c>
      <c r="E586" s="147"/>
      <c r="F586" s="148"/>
      <c r="G586" s="148"/>
      <c r="H586" s="148"/>
      <c r="I586" s="148"/>
      <c r="J586" s="148"/>
      <c r="K586" s="148"/>
      <c r="L586" s="148"/>
      <c r="M586" s="148"/>
      <c r="N586" s="148"/>
      <c r="O586" s="148"/>
      <c r="P586" s="149"/>
    </row>
    <row r="587" spans="1:16" ht="15" hidden="1" customHeight="1" x14ac:dyDescent="0.25">
      <c r="A587" s="44" t="e">
        <f ca="1">IF(MONTH(C587)=MONTH(D$3),RIGHT('Yearly Info'!A$23,LEN('Yearly Info'!A$23)-4),"")</f>
        <v>#VALUE!</v>
      </c>
      <c r="B587" s="145"/>
      <c r="C587" s="42">
        <f t="shared" ca="1" si="21"/>
        <v>46039</v>
      </c>
      <c r="D587" s="107">
        <f ca="1">INDIRECT("'" &amp; UPPER(LEFT(TEXT($D$3,"mmmm"),3)) &amp; "'!U20")</f>
        <v>0</v>
      </c>
      <c r="E587" s="160"/>
      <c r="F587" s="148"/>
      <c r="G587" s="148"/>
      <c r="H587" s="148"/>
      <c r="I587" s="148"/>
      <c r="J587" s="148"/>
      <c r="K587" s="148"/>
      <c r="L587" s="148"/>
      <c r="M587" s="148"/>
      <c r="N587" s="148"/>
      <c r="O587" s="148"/>
      <c r="P587" s="149"/>
    </row>
    <row r="588" spans="1:16" ht="15" hidden="1" customHeight="1" x14ac:dyDescent="0.25">
      <c r="A588" s="44" t="e">
        <f ca="1">IF(MONTH(C588)=MONTH(D$3),RIGHT('Yearly Info'!A$24,LEN('Yearly Info'!A$24)-4),"")</f>
        <v>#VALUE!</v>
      </c>
      <c r="B588" s="145"/>
      <c r="C588" s="42">
        <f t="shared" ca="1" si="21"/>
        <v>46039</v>
      </c>
      <c r="D588" s="107">
        <f ca="1">INDIRECT("'" &amp; UPPER(LEFT(TEXT($D$3,"mmmm"),3)) &amp; "'!U21")</f>
        <v>0</v>
      </c>
      <c r="E588" s="147"/>
      <c r="F588" s="148"/>
      <c r="G588" s="148"/>
      <c r="H588" s="148"/>
      <c r="I588" s="148"/>
      <c r="J588" s="148"/>
      <c r="K588" s="148"/>
      <c r="L588" s="148"/>
      <c r="M588" s="148"/>
      <c r="N588" s="148"/>
      <c r="O588" s="148"/>
      <c r="P588" s="149"/>
    </row>
    <row r="589" spans="1:16" ht="15" hidden="1" customHeight="1" x14ac:dyDescent="0.25">
      <c r="A589" s="44" t="e">
        <f ca="1">IF(MONTH(C589)=MONTH(D$3),RIGHT('Yearly Info'!A$25,LEN('Yearly Info'!A$25)-4),"")</f>
        <v>#VALUE!</v>
      </c>
      <c r="B589" s="145"/>
      <c r="C589" s="42">
        <f t="shared" ca="1" si="21"/>
        <v>46039</v>
      </c>
      <c r="D589" s="107">
        <f ca="1">INDIRECT("'" &amp; UPPER(LEFT(TEXT($D$3,"mmmm"),3)) &amp; "'!U22")</f>
        <v>0</v>
      </c>
      <c r="E589" s="147"/>
      <c r="F589" s="148"/>
      <c r="G589" s="148"/>
      <c r="H589" s="148"/>
      <c r="I589" s="148"/>
      <c r="J589" s="148"/>
      <c r="K589" s="148"/>
      <c r="L589" s="148"/>
      <c r="M589" s="148"/>
      <c r="N589" s="148"/>
      <c r="O589" s="148"/>
      <c r="P589" s="149"/>
    </row>
    <row r="590" spans="1:16" ht="15" hidden="1" customHeight="1" x14ac:dyDescent="0.25">
      <c r="A590" s="44" t="e">
        <f ca="1">IF(MONTH(C590)=MONTH(D$3),RIGHT('Yearly Info'!A$26,LEN('Yearly Info'!A$26)-4),"")</f>
        <v>#VALUE!</v>
      </c>
      <c r="B590" s="145"/>
      <c r="C590" s="42">
        <f t="shared" ca="1" si="21"/>
        <v>46039</v>
      </c>
      <c r="D590" s="107">
        <f ca="1">INDIRECT("'" &amp; UPPER(LEFT(TEXT($D$3,"mmmm"),3)) &amp; "'!U23")</f>
        <v>0</v>
      </c>
      <c r="E590" s="147"/>
      <c r="F590" s="148"/>
      <c r="G590" s="148"/>
      <c r="H590" s="148"/>
      <c r="I590" s="148"/>
      <c r="J590" s="148"/>
      <c r="K590" s="148"/>
      <c r="L590" s="148"/>
      <c r="M590" s="148"/>
      <c r="N590" s="148"/>
      <c r="O590" s="148"/>
      <c r="P590" s="149"/>
    </row>
    <row r="591" spans="1:16" ht="15" hidden="1" customHeight="1" x14ac:dyDescent="0.25">
      <c r="A591" s="44" t="e">
        <f ca="1">IF(MONTH(C591)=MONTH(D$3),RIGHT('Yearly Info'!A$27,LEN('Yearly Info'!A$27)-4),"")</f>
        <v>#VALUE!</v>
      </c>
      <c r="B591" s="145"/>
      <c r="C591" s="42">
        <f t="shared" ca="1" si="21"/>
        <v>46039</v>
      </c>
      <c r="D591" s="107">
        <f ca="1">INDIRECT("'" &amp; UPPER(LEFT(TEXT($D$3,"mmmm"),3)) &amp; "'!U24")</f>
        <v>0</v>
      </c>
      <c r="E591" s="147"/>
      <c r="F591" s="148"/>
      <c r="G591" s="148"/>
      <c r="H591" s="148"/>
      <c r="I591" s="148"/>
      <c r="J591" s="148"/>
      <c r="K591" s="148"/>
      <c r="L591" s="148"/>
      <c r="M591" s="148"/>
      <c r="N591" s="148"/>
      <c r="O591" s="148"/>
      <c r="P591" s="149"/>
    </row>
    <row r="592" spans="1:16" ht="15" hidden="1" customHeight="1" x14ac:dyDescent="0.25">
      <c r="A592" s="44" t="e">
        <f ca="1">IF(MONTH(C592)=MONTH(D$3),RIGHT('Yearly Info'!A$28,LEN('Yearly Info'!A$28)-4),"")</f>
        <v>#VALUE!</v>
      </c>
      <c r="B592" s="145"/>
      <c r="C592" s="42">
        <f t="shared" ca="1" si="21"/>
        <v>46039</v>
      </c>
      <c r="D592" s="107">
        <f ca="1">INDIRECT("'" &amp; UPPER(LEFT(TEXT($D$3,"mmmm"),3)) &amp; "'!U25")</f>
        <v>0</v>
      </c>
      <c r="E592" s="147"/>
      <c r="F592" s="148"/>
      <c r="G592" s="148"/>
      <c r="H592" s="148"/>
      <c r="I592" s="148"/>
      <c r="J592" s="148"/>
      <c r="K592" s="148"/>
      <c r="L592" s="148"/>
      <c r="M592" s="148"/>
      <c r="N592" s="148"/>
      <c r="O592" s="148"/>
      <c r="P592" s="149"/>
    </row>
    <row r="593" spans="1:16" ht="15" hidden="1" customHeight="1" x14ac:dyDescent="0.25">
      <c r="A593" s="44" t="e">
        <f ca="1">IF(MONTH(C593)=MONTH(D$3),RIGHT('Yearly Info'!A$29,LEN('Yearly Info'!A$29)-4),"")</f>
        <v>#VALUE!</v>
      </c>
      <c r="B593" s="145"/>
      <c r="C593" s="42">
        <f t="shared" ca="1" si="21"/>
        <v>46039</v>
      </c>
      <c r="D593" s="107">
        <f ca="1">INDIRECT("'" &amp; UPPER(LEFT(TEXT($D$3,"mmmm"),3)) &amp; "'!U26")</f>
        <v>0</v>
      </c>
      <c r="E593" s="147"/>
      <c r="F593" s="148"/>
      <c r="G593" s="148"/>
      <c r="H593" s="148"/>
      <c r="I593" s="148"/>
      <c r="J593" s="148"/>
      <c r="K593" s="148"/>
      <c r="L593" s="148"/>
      <c r="M593" s="148"/>
      <c r="N593" s="148"/>
      <c r="O593" s="148"/>
      <c r="P593" s="149"/>
    </row>
    <row r="594" spans="1:16" ht="15" hidden="1" customHeight="1" x14ac:dyDescent="0.25">
      <c r="A594" s="44" t="e">
        <f ca="1">IF(MONTH(C594)=MONTH(D$3),RIGHT('Yearly Info'!A$30,LEN('Yearly Info'!A$30)-4),"")</f>
        <v>#VALUE!</v>
      </c>
      <c r="B594" s="145"/>
      <c r="C594" s="42">
        <f t="shared" ca="1" si="21"/>
        <v>46039</v>
      </c>
      <c r="D594" s="107">
        <f ca="1">INDIRECT("'" &amp; UPPER(LEFT(TEXT($D$3,"mmmm"),3)) &amp; "'!U27")</f>
        <v>0</v>
      </c>
      <c r="E594" s="147"/>
      <c r="F594" s="148"/>
      <c r="G594" s="148"/>
      <c r="H594" s="148"/>
      <c r="I594" s="148"/>
      <c r="J594" s="148"/>
      <c r="K594" s="148"/>
      <c r="L594" s="148"/>
      <c r="M594" s="148"/>
      <c r="N594" s="148"/>
      <c r="O594" s="148"/>
      <c r="P594" s="149"/>
    </row>
    <row r="595" spans="1:16" ht="15" hidden="1" customHeight="1" x14ac:dyDescent="0.25">
      <c r="A595" s="44" t="e">
        <f ca="1">IF(MONTH(C595)=MONTH(D$3),RIGHT('Yearly Info'!A$31,LEN('Yearly Info'!A$31)-4),"")</f>
        <v>#VALUE!</v>
      </c>
      <c r="B595" s="145"/>
      <c r="C595" s="42">
        <f t="shared" ca="1" si="21"/>
        <v>46039</v>
      </c>
      <c r="D595" s="107">
        <f ca="1">INDIRECT("'" &amp; UPPER(LEFT(TEXT($D$3,"mmmm"),3)) &amp; "'!U28")</f>
        <v>0</v>
      </c>
      <c r="E595" s="147"/>
      <c r="F595" s="148"/>
      <c r="G595" s="148"/>
      <c r="H595" s="148"/>
      <c r="I595" s="148"/>
      <c r="J595" s="148"/>
      <c r="K595" s="148"/>
      <c r="L595" s="148"/>
      <c r="M595" s="148"/>
      <c r="N595" s="148"/>
      <c r="O595" s="148"/>
      <c r="P595" s="149"/>
    </row>
    <row r="596" spans="1:16" ht="15" hidden="1" customHeight="1" x14ac:dyDescent="0.25">
      <c r="A596" s="44" t="e">
        <f ca="1">IF(MONTH(C596)=MONTH(D$3),RIGHT('Yearly Info'!A$32,LEN('Yearly Info'!A$32)-4),"")</f>
        <v>#VALUE!</v>
      </c>
      <c r="B596" s="145"/>
      <c r="C596" s="42">
        <f t="shared" ca="1" si="21"/>
        <v>46039</v>
      </c>
      <c r="D596" s="107">
        <f ca="1">INDIRECT("'" &amp; UPPER(LEFT(TEXT($D$3,"mmmm"),3)) &amp; "'!U29")</f>
        <v>0</v>
      </c>
      <c r="E596" s="147"/>
      <c r="F596" s="148"/>
      <c r="G596" s="148"/>
      <c r="H596" s="148"/>
      <c r="I596" s="148"/>
      <c r="J596" s="148"/>
      <c r="K596" s="148"/>
      <c r="L596" s="148"/>
      <c r="M596" s="148"/>
      <c r="N596" s="148"/>
      <c r="O596" s="148"/>
      <c r="P596" s="149"/>
    </row>
    <row r="597" spans="1:16" ht="15" hidden="1" customHeight="1" x14ac:dyDescent="0.25">
      <c r="A597" s="44" t="e">
        <f ca="1">IF(MONTH(C597)=MONTH(D$3),RIGHT('Yearly Info'!A$33,LEN('Yearly Info'!A$33)-4),"")</f>
        <v>#VALUE!</v>
      </c>
      <c r="B597" s="145"/>
      <c r="C597" s="42">
        <f t="shared" ca="1" si="21"/>
        <v>46039</v>
      </c>
      <c r="D597" s="107">
        <f ca="1">INDIRECT("'" &amp; UPPER(LEFT(TEXT($D$3,"mmmm"),3)) &amp; "'!U30")</f>
        <v>0</v>
      </c>
      <c r="E597" s="147"/>
      <c r="F597" s="148"/>
      <c r="G597" s="148"/>
      <c r="H597" s="148"/>
      <c r="I597" s="148"/>
      <c r="J597" s="148"/>
      <c r="K597" s="148"/>
      <c r="L597" s="148"/>
      <c r="M597" s="148"/>
      <c r="N597" s="148"/>
      <c r="O597" s="148"/>
      <c r="P597" s="149"/>
    </row>
    <row r="598" spans="1:16" ht="15" hidden="1" customHeight="1" x14ac:dyDescent="0.25">
      <c r="A598" s="44" t="e">
        <f ca="1">IF(MONTH(C598)=MONTH(D$3),RIGHT('Yearly Info'!A$34,LEN('Yearly Info'!A$34)-4),"")</f>
        <v>#VALUE!</v>
      </c>
      <c r="B598" s="145"/>
      <c r="C598" s="42">
        <f t="shared" ca="1" si="21"/>
        <v>46039</v>
      </c>
      <c r="D598" s="107">
        <f ca="1">INDIRECT("'" &amp; UPPER(LEFT(TEXT($D$3,"mmmm"),3)) &amp; "'!U31")</f>
        <v>0</v>
      </c>
      <c r="E598" s="147"/>
      <c r="F598" s="148"/>
      <c r="G598" s="148"/>
      <c r="H598" s="148"/>
      <c r="I598" s="148"/>
      <c r="J598" s="148"/>
      <c r="K598" s="148"/>
      <c r="L598" s="148"/>
      <c r="M598" s="148"/>
      <c r="N598" s="148"/>
      <c r="O598" s="148"/>
      <c r="P598" s="149"/>
    </row>
    <row r="599" spans="1:16" ht="15" hidden="1" customHeight="1" x14ac:dyDescent="0.25">
      <c r="A599" s="44" t="e">
        <f ca="1">IF(MONTH(C599)=MONTH(D$3),RIGHT('Yearly Info'!A$35,LEN('Yearly Info'!A$35)-4),"")</f>
        <v>#VALUE!</v>
      </c>
      <c r="B599" s="145"/>
      <c r="C599" s="42">
        <f t="shared" ca="1" si="21"/>
        <v>46039</v>
      </c>
      <c r="D599" s="107">
        <f ca="1">INDIRECT("'" &amp; UPPER(LEFT(TEXT($D$3,"mmmm"),3)) &amp; "'!U32")</f>
        <v>0</v>
      </c>
      <c r="E599" s="147"/>
      <c r="F599" s="148"/>
      <c r="G599" s="148"/>
      <c r="H599" s="148"/>
      <c r="I599" s="148"/>
      <c r="J599" s="148"/>
      <c r="K599" s="148"/>
      <c r="L599" s="148"/>
      <c r="M599" s="148"/>
      <c r="N599" s="148"/>
      <c r="O599" s="148"/>
      <c r="P599" s="149"/>
    </row>
    <row r="600" spans="1:16" ht="15" hidden="1" customHeight="1" x14ac:dyDescent="0.25">
      <c r="A600" s="44" t="e">
        <f ca="1">IF(MONTH(C600)=MONTH(D$3),RIGHT('Yearly Info'!A$36,LEN('Yearly Info'!A$36)-4),"")</f>
        <v>#VALUE!</v>
      </c>
      <c r="B600" s="145"/>
      <c r="C600" s="42">
        <f t="shared" ca="1" si="21"/>
        <v>46039</v>
      </c>
      <c r="D600" s="107">
        <f ca="1">INDIRECT("'" &amp; UPPER(LEFT(TEXT($D$3,"mmmm"),3)) &amp; "'!U33")</f>
        <v>0</v>
      </c>
      <c r="E600" s="153"/>
      <c r="F600" s="154"/>
      <c r="G600" s="154"/>
      <c r="H600" s="154"/>
      <c r="I600" s="154"/>
      <c r="J600" s="154"/>
      <c r="K600" s="154"/>
      <c r="L600" s="154"/>
      <c r="M600" s="154"/>
      <c r="N600" s="154"/>
      <c r="O600" s="154"/>
      <c r="P600" s="155"/>
    </row>
    <row r="601" spans="1:16" ht="15" hidden="1" customHeight="1" x14ac:dyDescent="0.25">
      <c r="A601" s="44" t="e">
        <f ca="1">IF(MONTH(C601)=MONTH(D$3),RIGHT('Yearly Info'!A$37,LEN('Yearly Info'!A$37)-4),"")</f>
        <v>#VALUE!</v>
      </c>
      <c r="B601" s="145"/>
      <c r="C601" s="42">
        <f t="shared" ca="1" si="21"/>
        <v>46039</v>
      </c>
      <c r="D601" s="107">
        <f ca="1">INDIRECT("'" &amp; UPPER(LEFT(TEXT($D$3,"mmmm"),3)) &amp; "'!U34")</f>
        <v>0</v>
      </c>
      <c r="E601" s="147"/>
      <c r="F601" s="148"/>
      <c r="G601" s="148"/>
      <c r="H601" s="148"/>
      <c r="I601" s="148"/>
      <c r="J601" s="148"/>
      <c r="K601" s="148"/>
      <c r="L601" s="148"/>
      <c r="M601" s="148"/>
      <c r="N601" s="148"/>
      <c r="O601" s="148"/>
      <c r="P601" s="149"/>
    </row>
    <row r="602" spans="1:16" ht="15" hidden="1" customHeight="1" x14ac:dyDescent="0.25">
      <c r="A602" s="44" t="e">
        <f ca="1">IF(MONTH(C602)=MONTH(D$3),RIGHT('Yearly Info'!A$38,LEN('Yearly Info'!A$38)-4),"")</f>
        <v>#VALUE!</v>
      </c>
      <c r="B602" s="145"/>
      <c r="C602" s="42">
        <f t="shared" ca="1" si="21"/>
        <v>46039</v>
      </c>
      <c r="D602" s="107">
        <f ca="1">INDIRECT("'" &amp; UPPER(LEFT(TEXT($D$3,"mmmm"),3)) &amp; "'!U35")</f>
        <v>0</v>
      </c>
      <c r="E602" s="147"/>
      <c r="F602" s="148"/>
      <c r="G602" s="148"/>
      <c r="H602" s="148"/>
      <c r="I602" s="148"/>
      <c r="J602" s="148"/>
      <c r="K602" s="148"/>
      <c r="L602" s="148"/>
      <c r="M602" s="148"/>
      <c r="N602" s="148"/>
      <c r="O602" s="148"/>
      <c r="P602" s="149"/>
    </row>
    <row r="603" spans="1:16" ht="15" hidden="1" customHeight="1" x14ac:dyDescent="0.25">
      <c r="A603" s="44" t="e">
        <f ca="1">IF(MONTH(C603)=MONTH(D$3),RIGHT('Yearly Info'!A$39,LEN('Yearly Info'!A$39)-4),"")</f>
        <v>#VALUE!</v>
      </c>
      <c r="B603" s="145"/>
      <c r="C603" s="42">
        <f t="shared" ca="1" si="21"/>
        <v>46039</v>
      </c>
      <c r="D603" s="107">
        <f ca="1">INDIRECT("'" &amp; UPPER(LEFT(TEXT($D$3,"mmmm"),3)) &amp; "'!U36")</f>
        <v>0</v>
      </c>
      <c r="E603" s="147"/>
      <c r="F603" s="148"/>
      <c r="G603" s="148"/>
      <c r="H603" s="148"/>
      <c r="I603" s="148"/>
      <c r="J603" s="148"/>
      <c r="K603" s="148"/>
      <c r="L603" s="148"/>
      <c r="M603" s="148"/>
      <c r="N603" s="148"/>
      <c r="O603" s="148"/>
      <c r="P603" s="149"/>
    </row>
    <row r="604" spans="1:16" ht="15" hidden="1" customHeight="1" thickBot="1" x14ac:dyDescent="0.3">
      <c r="A604" s="45" t="e">
        <f ca="1">IF(MONTH(C604)=MONTH(D$3),RIGHT('Yearly Info'!A$40,LEN('Yearly Info'!A$40)-4),"")</f>
        <v>#VALUE!</v>
      </c>
      <c r="B604" s="145"/>
      <c r="C604" s="42">
        <f t="shared" ca="1" si="21"/>
        <v>46039</v>
      </c>
      <c r="D604" s="107">
        <f ca="1">INDIRECT("'" &amp; UPPER(LEFT(TEXT($D$3,"mmmm"),3)) &amp; "'!U37")</f>
        <v>0</v>
      </c>
      <c r="E604" s="147"/>
      <c r="F604" s="148"/>
      <c r="G604" s="148"/>
      <c r="H604" s="148"/>
      <c r="I604" s="148"/>
      <c r="J604" s="148"/>
      <c r="K604" s="148"/>
      <c r="L604" s="148"/>
      <c r="M604" s="148"/>
      <c r="N604" s="148"/>
      <c r="O604" s="148"/>
      <c r="P604" s="149"/>
    </row>
    <row r="605" spans="1:16" ht="15" hidden="1" customHeight="1" thickBot="1" x14ac:dyDescent="0.3">
      <c r="A605" s="45" t="str">
        <f ca="1">IF(MONTH(C605)=MONTH(D$3),RIGHT('Yearly Info'!A$41,LEN('Yearly Info'!A$41)-4),"")</f>
        <v xml:space="preserve"> </v>
      </c>
      <c r="B605" s="145"/>
      <c r="C605" s="42">
        <f t="shared" ca="1" si="21"/>
        <v>46039</v>
      </c>
      <c r="D605" s="107">
        <f ca="1">INDIRECT("'" &amp; UPPER(LEFT(TEXT($D$3,"mmmm"),3)) &amp; "'!U38")</f>
        <v>0</v>
      </c>
      <c r="E605" s="147"/>
      <c r="F605" s="148"/>
      <c r="G605" s="148"/>
      <c r="H605" s="148"/>
      <c r="I605" s="148"/>
      <c r="J605" s="148"/>
      <c r="K605" s="148"/>
      <c r="L605" s="148"/>
      <c r="M605" s="148"/>
      <c r="N605" s="148"/>
      <c r="O605" s="148"/>
      <c r="P605" s="149"/>
    </row>
    <row r="606" spans="1:16" ht="15" hidden="1" customHeight="1" thickBot="1" x14ac:dyDescent="0.3">
      <c r="A606" s="45" t="str">
        <f ca="1">IF(MONTH(C606)=MONTH(D$3),RIGHT('Yearly Info'!A$42,LEN('Yearly Info'!A$42)-4),"")</f>
        <v xml:space="preserve"> </v>
      </c>
      <c r="B606" s="145"/>
      <c r="C606" s="42">
        <f t="shared" ca="1" si="21"/>
        <v>46039</v>
      </c>
      <c r="D606" s="107">
        <f ca="1">INDIRECT("'" &amp; UPPER(LEFT(TEXT($D$3,"mmmm"),3)) &amp; "'!U39")</f>
        <v>0</v>
      </c>
      <c r="E606" s="147"/>
      <c r="F606" s="148"/>
      <c r="G606" s="148"/>
      <c r="H606" s="148"/>
      <c r="I606" s="148"/>
      <c r="J606" s="148"/>
      <c r="K606" s="148"/>
      <c r="L606" s="148"/>
      <c r="M606" s="148"/>
      <c r="N606" s="148"/>
      <c r="O606" s="148"/>
      <c r="P606" s="149"/>
    </row>
    <row r="607" spans="1:16" ht="15" hidden="1" customHeight="1" thickBot="1" x14ac:dyDescent="0.3">
      <c r="A607" s="45" t="str">
        <f ca="1">IF(MONTH(C607)=MONTH(D$3),RIGHT('Yearly Info'!A$43,LEN('Yearly Info'!A$43)-4),"")</f>
        <v xml:space="preserve"> </v>
      </c>
      <c r="B607" s="146"/>
      <c r="C607" s="42">
        <f t="shared" ca="1" si="21"/>
        <v>46039</v>
      </c>
      <c r="D607" s="107">
        <f ca="1">INDIRECT("'" &amp; UPPER(LEFT(TEXT($D$3,"mmmm"),3)) &amp; "'!U40")</f>
        <v>0</v>
      </c>
      <c r="E607" s="150"/>
      <c r="F607" s="151"/>
      <c r="G607" s="151"/>
      <c r="H607" s="151"/>
      <c r="I607" s="151"/>
      <c r="J607" s="151"/>
      <c r="K607" s="151"/>
      <c r="L607" s="151"/>
      <c r="M607" s="151"/>
      <c r="N607" s="151"/>
      <c r="O607" s="151"/>
      <c r="P607" s="152"/>
    </row>
    <row r="608" spans="1:16" ht="15" hidden="1" customHeight="1" x14ac:dyDescent="0.25">
      <c r="A608" s="44" t="str">
        <f ca="1">IF(MONTH(C608)=MONTH(D$3),RIGHT('Yearly Info'!A$14,LEN('Yearly Info'!A$14)-4),"")</f>
        <v xml:space="preserve"> RICS Support for MDEQ</v>
      </c>
      <c r="B608" s="145" t="str">
        <f ca="1">TEXT(C608,"dddd")</f>
        <v>Sunday</v>
      </c>
      <c r="C608" s="94">
        <f ca="1">C578+1</f>
        <v>46040</v>
      </c>
      <c r="D608" s="107">
        <f ca="1">INDIRECT("'" &amp; UPPER(LEFT(TEXT($D$3,"mmmm"),3)) &amp; "'!V11")</f>
        <v>0</v>
      </c>
      <c r="E608" s="147"/>
      <c r="F608" s="148"/>
      <c r="G608" s="148"/>
      <c r="H608" s="148"/>
      <c r="I608" s="148"/>
      <c r="J608" s="148"/>
      <c r="K608" s="148"/>
      <c r="L608" s="148"/>
      <c r="M608" s="148"/>
      <c r="N608" s="148"/>
      <c r="O608" s="148"/>
      <c r="P608" s="149"/>
    </row>
    <row r="609" spans="1:16" ht="15" hidden="1" customHeight="1" x14ac:dyDescent="0.25">
      <c r="A609" s="44" t="str">
        <f ca="1">IF(MONTH(C609)=MONTH(D$3),RIGHT('Yearly Info'!A$15,LEN('Yearly Info'!A$15)-4),"")</f>
        <v xml:space="preserve"> MDEQ</v>
      </c>
      <c r="B609" s="145"/>
      <c r="C609" s="42">
        <f ca="1">C608</f>
        <v>46040</v>
      </c>
      <c r="D609" s="107">
        <f ca="1">INDIRECT("'" &amp; UPPER(LEFT(TEXT($D$3,"mmmm"),3)) &amp; "'!V12")</f>
        <v>0</v>
      </c>
      <c r="E609" s="147"/>
      <c r="F609" s="148"/>
      <c r="G609" s="148"/>
      <c r="H609" s="148"/>
      <c r="I609" s="148"/>
      <c r="J609" s="148"/>
      <c r="K609" s="148"/>
      <c r="L609" s="148"/>
      <c r="M609" s="148"/>
      <c r="N609" s="148"/>
      <c r="O609" s="148"/>
      <c r="P609" s="149"/>
    </row>
    <row r="610" spans="1:16" ht="15" hidden="1" customHeight="1" x14ac:dyDescent="0.25">
      <c r="A610" s="44" t="str">
        <f ca="1">IF(MONTH(C610)=MONTH(D$3),RIGHT('Yearly Info'!A$16,LEN('Yearly Info'!A$16)-4),"")</f>
        <v xml:space="preserve"> RICS Idea Portal</v>
      </c>
      <c r="B610" s="145"/>
      <c r="C610" s="42">
        <f t="shared" ref="C610:C637" ca="1" si="22">C609</f>
        <v>46040</v>
      </c>
      <c r="D610" s="107">
        <f ca="1">INDIRECT("'" &amp; UPPER(LEFT(TEXT($D$3,"mmmm"),3)) &amp; "'!V13")</f>
        <v>0</v>
      </c>
      <c r="E610" s="147"/>
      <c r="F610" s="148"/>
      <c r="G610" s="148"/>
      <c r="H610" s="148"/>
      <c r="I610" s="148"/>
      <c r="J610" s="148"/>
      <c r="K610" s="148"/>
      <c r="L610" s="148"/>
      <c r="M610" s="148"/>
      <c r="N610" s="148"/>
      <c r="O610" s="148"/>
      <c r="P610" s="149"/>
    </row>
    <row r="611" spans="1:16" ht="15" customHeight="1" x14ac:dyDescent="0.25">
      <c r="A611" s="44" t="str">
        <f ca="1">IF(MONTH(C611)=MONTH(D$3),RIGHT('Yearly Info'!A$17,LEN('Yearly Info'!A$17)-4),"")</f>
        <v xml:space="preserve"> MSWIS</v>
      </c>
      <c r="B611" s="145"/>
      <c r="C611" s="42">
        <f t="shared" ca="1" si="22"/>
        <v>46040</v>
      </c>
      <c r="D611" s="107">
        <f ca="1">INDIRECT("'" &amp; UPPER(LEFT(TEXT($D$3,"mmmm"),3)) &amp; "'!V14")</f>
        <v>0</v>
      </c>
      <c r="E611" s="147"/>
      <c r="F611" s="148"/>
      <c r="G611" s="148"/>
      <c r="H611" s="148"/>
      <c r="I611" s="148"/>
      <c r="J611" s="148"/>
      <c r="K611" s="148"/>
      <c r="L611" s="148"/>
      <c r="M611" s="148"/>
      <c r="N611" s="148"/>
      <c r="O611" s="148"/>
      <c r="P611" s="149"/>
    </row>
    <row r="612" spans="1:16" ht="15" hidden="1" customHeight="1" x14ac:dyDescent="0.25">
      <c r="A612" s="44" t="str">
        <f ca="1">IF(MONTH(C612)=MONTH(D$3),RIGHT('Yearly Info'!A$18,LEN('Yearly Info'!A$18)-4),"")</f>
        <v xml:space="preserve"> GeoSpatial</v>
      </c>
      <c r="B612" s="145"/>
      <c r="C612" s="42">
        <f t="shared" ca="1" si="22"/>
        <v>46040</v>
      </c>
      <c r="D612" s="107">
        <f ca="1">INDIRECT("'" &amp; UPPER(LEFT(TEXT($D$3,"mmmm"),3)) &amp; "'!V15")</f>
        <v>0</v>
      </c>
      <c r="E612" s="147"/>
      <c r="F612" s="148"/>
      <c r="G612" s="148"/>
      <c r="H612" s="148"/>
      <c r="I612" s="148"/>
      <c r="J612" s="148"/>
      <c r="K612" s="148"/>
      <c r="L612" s="148"/>
      <c r="M612" s="148"/>
      <c r="N612" s="148"/>
      <c r="O612" s="148"/>
      <c r="P612" s="149"/>
    </row>
    <row r="613" spans="1:16" ht="15" hidden="1" customHeight="1" thickBot="1" x14ac:dyDescent="0.3">
      <c r="A613" s="44" t="str">
        <f ca="1">IF(MONTH(C613)=MONTH(D$3),RIGHT('Yearly Info'!A$19,LEN('Yearly Info'!A$19)-4),"")</f>
        <v xml:space="preserve"> RICS Dashboard</v>
      </c>
      <c r="B613" s="145"/>
      <c r="C613" s="42">
        <f t="shared" ca="1" si="22"/>
        <v>46040</v>
      </c>
      <c r="D613" s="107">
        <f ca="1">INDIRECT("'" &amp; UPPER(LEFT(TEXT($D$3,"mmmm"),3)) &amp; "'!V16")</f>
        <v>0</v>
      </c>
      <c r="E613" s="153"/>
      <c r="F613" s="154"/>
      <c r="G613" s="154"/>
      <c r="H613" s="154"/>
      <c r="I613" s="154"/>
      <c r="J613" s="154"/>
      <c r="K613" s="154"/>
      <c r="L613" s="154"/>
      <c r="M613" s="154"/>
      <c r="N613" s="154"/>
      <c r="O613" s="154"/>
      <c r="P613" s="155"/>
    </row>
    <row r="614" spans="1:16" ht="15" hidden="1" customHeight="1" x14ac:dyDescent="0.25">
      <c r="A614" s="44" t="str">
        <f ca="1">IF(MONTH(C614)=MONTH(D$3),RIGHT('Yearly Info'!A$20,LEN('Yearly Info'!A$20)-4),"")</f>
        <v xml:space="preserve"> MDWFP NRIS</v>
      </c>
      <c r="B614" s="145"/>
      <c r="C614" s="42">
        <f t="shared" ca="1" si="22"/>
        <v>46040</v>
      </c>
      <c r="D614" s="107">
        <f ca="1">INDIRECT("'" &amp; UPPER(LEFT(TEXT($D$3,"mmmm"),3)) &amp; "'!V17")</f>
        <v>0</v>
      </c>
      <c r="E614" s="147"/>
      <c r="F614" s="148"/>
      <c r="G614" s="148"/>
      <c r="H614" s="148"/>
      <c r="I614" s="148"/>
      <c r="J614" s="148"/>
      <c r="K614" s="148"/>
      <c r="L614" s="148"/>
      <c r="M614" s="148"/>
      <c r="N614" s="148"/>
      <c r="O614" s="148"/>
      <c r="P614" s="149"/>
    </row>
    <row r="615" spans="1:16" ht="15" hidden="1" customHeight="1" x14ac:dyDescent="0.25">
      <c r="A615" s="44" t="str">
        <f ca="1">IF(MONTH(C615)=MONTH(D$3),RIGHT('Yearly Info'!A$21,LEN('Yearly Info'!A$21)-4),"")</f>
        <v xml:space="preserve"> MSWIS MRVA 4 CLOSED</v>
      </c>
      <c r="B615" s="145"/>
      <c r="C615" s="42">
        <f t="shared" ca="1" si="22"/>
        <v>46040</v>
      </c>
      <c r="D615" s="107">
        <f ca="1">INDIRECT("'" &amp; UPPER(LEFT(TEXT($D$3,"mmmm"),3)) &amp; "'!V18")</f>
        <v>0</v>
      </c>
      <c r="E615" s="147"/>
      <c r="F615" s="148"/>
      <c r="G615" s="148"/>
      <c r="H615" s="148"/>
      <c r="I615" s="148"/>
      <c r="J615" s="148"/>
      <c r="K615" s="148"/>
      <c r="L615" s="148"/>
      <c r="M615" s="148"/>
      <c r="N615" s="148"/>
      <c r="O615" s="148"/>
      <c r="P615" s="149"/>
    </row>
    <row r="616" spans="1:16" ht="15" hidden="1" customHeight="1" x14ac:dyDescent="0.25">
      <c r="A616" s="44" t="str">
        <f ca="1">IF(MONTH(C616)=MONTH(D$3),RIGHT('Yearly Info'!A$22,LEN('Yearly Info'!A$22)-4),"")</f>
        <v xml:space="preserve"> Tackett</v>
      </c>
      <c r="B616" s="145"/>
      <c r="C616" s="42">
        <f t="shared" ca="1" si="22"/>
        <v>46040</v>
      </c>
      <c r="D616" s="107">
        <f ca="1">INDIRECT("'" &amp; UPPER(LEFT(TEXT($D$3,"mmmm"),3)) &amp; "'!V19")</f>
        <v>0</v>
      </c>
      <c r="E616" s="147"/>
      <c r="F616" s="148"/>
      <c r="G616" s="148"/>
      <c r="H616" s="148"/>
      <c r="I616" s="148"/>
      <c r="J616" s="148"/>
      <c r="K616" s="148"/>
      <c r="L616" s="148"/>
      <c r="M616" s="148"/>
      <c r="N616" s="148"/>
      <c r="O616" s="148"/>
      <c r="P616" s="149"/>
    </row>
    <row r="617" spans="1:16" ht="15" hidden="1" customHeight="1" x14ac:dyDescent="0.25">
      <c r="A617" s="44" t="e">
        <f ca="1">IF(MONTH(C617)=MONTH(D$3),RIGHT('Yearly Info'!A$23,LEN('Yearly Info'!A$23)-4),"")</f>
        <v>#VALUE!</v>
      </c>
      <c r="B617" s="145"/>
      <c r="C617" s="42">
        <f t="shared" ca="1" si="22"/>
        <v>46040</v>
      </c>
      <c r="D617" s="107">
        <f ca="1">INDIRECT("'" &amp; UPPER(LEFT(TEXT($D$3,"mmmm"),3)) &amp; "'!V20")</f>
        <v>0</v>
      </c>
      <c r="E617" s="147"/>
      <c r="F617" s="148"/>
      <c r="G617" s="148"/>
      <c r="H617" s="148"/>
      <c r="I617" s="148"/>
      <c r="J617" s="148"/>
      <c r="K617" s="148"/>
      <c r="L617" s="148"/>
      <c r="M617" s="148"/>
      <c r="N617" s="148"/>
      <c r="O617" s="148"/>
      <c r="P617" s="149"/>
    </row>
    <row r="618" spans="1:16" ht="15" hidden="1" customHeight="1" x14ac:dyDescent="0.25">
      <c r="A618" s="44" t="e">
        <f ca="1">IF(MONTH(C618)=MONTH(D$3),RIGHT('Yearly Info'!A$24,LEN('Yearly Info'!A$24)-4),"")</f>
        <v>#VALUE!</v>
      </c>
      <c r="B618" s="145"/>
      <c r="C618" s="42">
        <f t="shared" ca="1" si="22"/>
        <v>46040</v>
      </c>
      <c r="D618" s="107">
        <f ca="1">INDIRECT("'" &amp; UPPER(LEFT(TEXT($D$3,"mmmm"),3)) &amp; "'!V21")</f>
        <v>0</v>
      </c>
      <c r="E618" s="147"/>
      <c r="F618" s="148"/>
      <c r="G618" s="148"/>
      <c r="H618" s="148"/>
      <c r="I618" s="148"/>
      <c r="J618" s="148"/>
      <c r="K618" s="148"/>
      <c r="L618" s="148"/>
      <c r="M618" s="148"/>
      <c r="N618" s="148"/>
      <c r="O618" s="148"/>
      <c r="P618" s="149"/>
    </row>
    <row r="619" spans="1:16" ht="15" hidden="1" customHeight="1" x14ac:dyDescent="0.25">
      <c r="A619" s="44" t="e">
        <f ca="1">IF(MONTH(C619)=MONTH(D$3),RIGHT('Yearly Info'!A$25,LEN('Yearly Info'!A$25)-4),"")</f>
        <v>#VALUE!</v>
      </c>
      <c r="B619" s="145"/>
      <c r="C619" s="42">
        <f t="shared" ca="1" si="22"/>
        <v>46040</v>
      </c>
      <c r="D619" s="107">
        <f ca="1">INDIRECT("'" &amp; UPPER(LEFT(TEXT($D$3,"mmmm"),3)) &amp; "'!V22")</f>
        <v>0</v>
      </c>
      <c r="E619" s="147"/>
      <c r="F619" s="148"/>
      <c r="G619" s="148"/>
      <c r="H619" s="148"/>
      <c r="I619" s="148"/>
      <c r="J619" s="148"/>
      <c r="K619" s="148"/>
      <c r="L619" s="148"/>
      <c r="M619" s="148"/>
      <c r="N619" s="148"/>
      <c r="O619" s="148"/>
      <c r="P619" s="149"/>
    </row>
    <row r="620" spans="1:16" ht="15" hidden="1" customHeight="1" x14ac:dyDescent="0.25">
      <c r="A620" s="44" t="e">
        <f ca="1">IF(MONTH(C620)=MONTH(D$3),RIGHT('Yearly Info'!A$26,LEN('Yearly Info'!A$26)-4),"")</f>
        <v>#VALUE!</v>
      </c>
      <c r="B620" s="145"/>
      <c r="C620" s="42">
        <f t="shared" ca="1" si="22"/>
        <v>46040</v>
      </c>
      <c r="D620" s="107">
        <f ca="1">INDIRECT("'" &amp; UPPER(LEFT(TEXT($D$3,"mmmm"),3)) &amp; "'!V23")</f>
        <v>0</v>
      </c>
      <c r="E620" s="147"/>
      <c r="F620" s="148"/>
      <c r="G620" s="148"/>
      <c r="H620" s="148"/>
      <c r="I620" s="148"/>
      <c r="J620" s="148"/>
      <c r="K620" s="148"/>
      <c r="L620" s="148"/>
      <c r="M620" s="148"/>
      <c r="N620" s="148"/>
      <c r="O620" s="148"/>
      <c r="P620" s="149"/>
    </row>
    <row r="621" spans="1:16" ht="15" hidden="1" customHeight="1" x14ac:dyDescent="0.25">
      <c r="A621" s="44" t="e">
        <f ca="1">IF(MONTH(C621)=MONTH(D$3),RIGHT('Yearly Info'!A$27,LEN('Yearly Info'!A$27)-4),"")</f>
        <v>#VALUE!</v>
      </c>
      <c r="B621" s="145"/>
      <c r="C621" s="42">
        <f t="shared" ca="1" si="22"/>
        <v>46040</v>
      </c>
      <c r="D621" s="107">
        <f ca="1">INDIRECT("'" &amp; UPPER(LEFT(TEXT($D$3,"mmmm"),3)) &amp; "'!V24")</f>
        <v>0</v>
      </c>
      <c r="E621" s="147"/>
      <c r="F621" s="148"/>
      <c r="G621" s="148"/>
      <c r="H621" s="148"/>
      <c r="I621" s="148"/>
      <c r="J621" s="148"/>
      <c r="K621" s="148"/>
      <c r="L621" s="148"/>
      <c r="M621" s="148"/>
      <c r="N621" s="148"/>
      <c r="O621" s="148"/>
      <c r="P621" s="149"/>
    </row>
    <row r="622" spans="1:16" ht="15" hidden="1" customHeight="1" x14ac:dyDescent="0.25">
      <c r="A622" s="44" t="e">
        <f ca="1">IF(MONTH(C622)=MONTH(D$3),RIGHT('Yearly Info'!A$28,LEN('Yearly Info'!A$28)-4),"")</f>
        <v>#VALUE!</v>
      </c>
      <c r="B622" s="145"/>
      <c r="C622" s="42">
        <f t="shared" ca="1" si="22"/>
        <v>46040</v>
      </c>
      <c r="D622" s="107">
        <f ca="1">INDIRECT("'" &amp; UPPER(LEFT(TEXT($D$3,"mmmm"),3)) &amp; "'!V25")</f>
        <v>0</v>
      </c>
      <c r="E622" s="147"/>
      <c r="F622" s="148"/>
      <c r="G622" s="148"/>
      <c r="H622" s="148"/>
      <c r="I622" s="148"/>
      <c r="J622" s="148"/>
      <c r="K622" s="148"/>
      <c r="L622" s="148"/>
      <c r="M622" s="148"/>
      <c r="N622" s="148"/>
      <c r="O622" s="148"/>
      <c r="P622" s="149"/>
    </row>
    <row r="623" spans="1:16" ht="15" hidden="1" customHeight="1" x14ac:dyDescent="0.25">
      <c r="A623" s="44" t="e">
        <f ca="1">IF(MONTH(C623)=MONTH(D$3),RIGHT('Yearly Info'!A$29,LEN('Yearly Info'!A$29)-4),"")</f>
        <v>#VALUE!</v>
      </c>
      <c r="B623" s="145"/>
      <c r="C623" s="42">
        <f t="shared" ca="1" si="22"/>
        <v>46040</v>
      </c>
      <c r="D623" s="107">
        <f ca="1">INDIRECT("'" &amp; UPPER(LEFT(TEXT($D$3,"mmmm"),3)) &amp; "'!V26")</f>
        <v>0</v>
      </c>
      <c r="E623" s="147"/>
      <c r="F623" s="148"/>
      <c r="G623" s="148"/>
      <c r="H623" s="148"/>
      <c r="I623" s="148"/>
      <c r="J623" s="148"/>
      <c r="K623" s="148"/>
      <c r="L623" s="148"/>
      <c r="M623" s="148"/>
      <c r="N623" s="148"/>
      <c r="O623" s="148"/>
      <c r="P623" s="149"/>
    </row>
    <row r="624" spans="1:16" ht="15" hidden="1" customHeight="1" x14ac:dyDescent="0.25">
      <c r="A624" s="44" t="e">
        <f ca="1">IF(MONTH(C624)=MONTH(D$3),RIGHT('Yearly Info'!A$30,LEN('Yearly Info'!A$30)-4),"")</f>
        <v>#VALUE!</v>
      </c>
      <c r="B624" s="145"/>
      <c r="C624" s="42">
        <f t="shared" ca="1" si="22"/>
        <v>46040</v>
      </c>
      <c r="D624" s="107">
        <f ca="1">INDIRECT("'" &amp; UPPER(LEFT(TEXT($D$3,"mmmm"),3)) &amp; "'!V27")</f>
        <v>0</v>
      </c>
      <c r="E624" s="147"/>
      <c r="F624" s="148"/>
      <c r="G624" s="148"/>
      <c r="H624" s="148"/>
      <c r="I624" s="148"/>
      <c r="J624" s="148"/>
      <c r="K624" s="148"/>
      <c r="L624" s="148"/>
      <c r="M624" s="148"/>
      <c r="N624" s="148"/>
      <c r="O624" s="148"/>
      <c r="P624" s="149"/>
    </row>
    <row r="625" spans="1:16" ht="15" hidden="1" customHeight="1" x14ac:dyDescent="0.25">
      <c r="A625" s="44" t="e">
        <f ca="1">IF(MONTH(C625)=MONTH(D$3),RIGHT('Yearly Info'!A$31,LEN('Yearly Info'!A$31)-4),"")</f>
        <v>#VALUE!</v>
      </c>
      <c r="B625" s="145"/>
      <c r="C625" s="42">
        <f t="shared" ca="1" si="22"/>
        <v>46040</v>
      </c>
      <c r="D625" s="107">
        <f ca="1">INDIRECT("'" &amp; UPPER(LEFT(TEXT($D$3,"mmmm"),3)) &amp; "'!V28")</f>
        <v>0</v>
      </c>
      <c r="E625" s="147"/>
      <c r="F625" s="148"/>
      <c r="G625" s="148"/>
      <c r="H625" s="148"/>
      <c r="I625" s="148"/>
      <c r="J625" s="148"/>
      <c r="K625" s="148"/>
      <c r="L625" s="148"/>
      <c r="M625" s="148"/>
      <c r="N625" s="148"/>
      <c r="O625" s="148"/>
      <c r="P625" s="149"/>
    </row>
    <row r="626" spans="1:16" ht="15" hidden="1" customHeight="1" x14ac:dyDescent="0.25">
      <c r="A626" s="44" t="e">
        <f ca="1">IF(MONTH(C626)=MONTH(D$3),RIGHT('Yearly Info'!A$32,LEN('Yearly Info'!A$32)-4),"")</f>
        <v>#VALUE!</v>
      </c>
      <c r="B626" s="145"/>
      <c r="C626" s="42">
        <f t="shared" ca="1" si="22"/>
        <v>46040</v>
      </c>
      <c r="D626" s="107">
        <f ca="1">INDIRECT("'" &amp; UPPER(LEFT(TEXT($D$3,"mmmm"),3)) &amp; "'!V29")</f>
        <v>0</v>
      </c>
      <c r="E626" s="147"/>
      <c r="F626" s="148"/>
      <c r="G626" s="148"/>
      <c r="H626" s="148"/>
      <c r="I626" s="148"/>
      <c r="J626" s="148"/>
      <c r="K626" s="148"/>
      <c r="L626" s="148"/>
      <c r="M626" s="148"/>
      <c r="N626" s="148"/>
      <c r="O626" s="148"/>
      <c r="P626" s="149"/>
    </row>
    <row r="627" spans="1:16" ht="15" hidden="1" customHeight="1" x14ac:dyDescent="0.25">
      <c r="A627" s="44" t="e">
        <f ca="1">IF(MONTH(C627)=MONTH(D$3),RIGHT('Yearly Info'!A$33,LEN('Yearly Info'!A$33)-4),"")</f>
        <v>#VALUE!</v>
      </c>
      <c r="B627" s="145"/>
      <c r="C627" s="42">
        <f t="shared" ca="1" si="22"/>
        <v>46040</v>
      </c>
      <c r="D627" s="107">
        <f ca="1">INDIRECT("'" &amp; UPPER(LEFT(TEXT($D$3,"mmmm"),3)) &amp; "'!V30")</f>
        <v>0</v>
      </c>
      <c r="E627" s="147"/>
      <c r="F627" s="148"/>
      <c r="G627" s="148"/>
      <c r="H627" s="148"/>
      <c r="I627" s="148"/>
      <c r="J627" s="148"/>
      <c r="K627" s="148"/>
      <c r="L627" s="148"/>
      <c r="M627" s="148"/>
      <c r="N627" s="148"/>
      <c r="O627" s="148"/>
      <c r="P627" s="149"/>
    </row>
    <row r="628" spans="1:16" ht="15" hidden="1" customHeight="1" x14ac:dyDescent="0.25">
      <c r="A628" s="44" t="e">
        <f ca="1">IF(MONTH(C628)=MONTH(D$3),RIGHT('Yearly Info'!A$34,LEN('Yearly Info'!A$34)-4),"")</f>
        <v>#VALUE!</v>
      </c>
      <c r="B628" s="145"/>
      <c r="C628" s="42">
        <f t="shared" ca="1" si="22"/>
        <v>46040</v>
      </c>
      <c r="D628" s="107">
        <f ca="1">INDIRECT("'" &amp; UPPER(LEFT(TEXT($D$3,"mmmm"),3)) &amp; "'!V31")</f>
        <v>0</v>
      </c>
      <c r="E628" s="147"/>
      <c r="F628" s="148"/>
      <c r="G628" s="148"/>
      <c r="H628" s="148"/>
      <c r="I628" s="148"/>
      <c r="J628" s="148"/>
      <c r="K628" s="148"/>
      <c r="L628" s="148"/>
      <c r="M628" s="148"/>
      <c r="N628" s="148"/>
      <c r="O628" s="148"/>
      <c r="P628" s="149"/>
    </row>
    <row r="629" spans="1:16" ht="15" hidden="1" customHeight="1" x14ac:dyDescent="0.25">
      <c r="A629" s="44" t="e">
        <f ca="1">IF(MONTH(C629)=MONTH(D$3),RIGHT('Yearly Info'!A$35,LEN('Yearly Info'!A$35)-4),"")</f>
        <v>#VALUE!</v>
      </c>
      <c r="B629" s="145"/>
      <c r="C629" s="42">
        <f t="shared" ca="1" si="22"/>
        <v>46040</v>
      </c>
      <c r="D629" s="107">
        <f ca="1">INDIRECT("'" &amp; UPPER(LEFT(TEXT($D$3,"mmmm"),3)) &amp; "'!V32")</f>
        <v>0</v>
      </c>
      <c r="E629" s="147"/>
      <c r="F629" s="148"/>
      <c r="G629" s="148"/>
      <c r="H629" s="148"/>
      <c r="I629" s="148"/>
      <c r="J629" s="148"/>
      <c r="K629" s="148"/>
      <c r="L629" s="148"/>
      <c r="M629" s="148"/>
      <c r="N629" s="148"/>
      <c r="O629" s="148"/>
      <c r="P629" s="149"/>
    </row>
    <row r="630" spans="1:16" ht="15" hidden="1" customHeight="1" x14ac:dyDescent="0.25">
      <c r="A630" s="44" t="e">
        <f ca="1">IF(MONTH(C630)=MONTH(D$3),RIGHT('Yearly Info'!A$36,LEN('Yearly Info'!A$36)-4),"")</f>
        <v>#VALUE!</v>
      </c>
      <c r="B630" s="145"/>
      <c r="C630" s="42">
        <f t="shared" ca="1" si="22"/>
        <v>46040</v>
      </c>
      <c r="D630" s="107">
        <f ca="1">INDIRECT("'" &amp; UPPER(LEFT(TEXT($D$3,"mmmm"),3)) &amp; "'!V33")</f>
        <v>0</v>
      </c>
      <c r="E630" s="147"/>
      <c r="F630" s="148"/>
      <c r="G630" s="148"/>
      <c r="H630" s="148"/>
      <c r="I630" s="148"/>
      <c r="J630" s="148"/>
      <c r="K630" s="148"/>
      <c r="L630" s="148"/>
      <c r="M630" s="148"/>
      <c r="N630" s="148"/>
      <c r="O630" s="148"/>
      <c r="P630" s="149"/>
    </row>
    <row r="631" spans="1:16" ht="15" hidden="1" customHeight="1" x14ac:dyDescent="0.25">
      <c r="A631" s="44" t="e">
        <f ca="1">IF(MONTH(C631)=MONTH(D$3),RIGHT('Yearly Info'!A$37,LEN('Yearly Info'!A$37)-4),"")</f>
        <v>#VALUE!</v>
      </c>
      <c r="B631" s="145"/>
      <c r="C631" s="42">
        <f t="shared" ca="1" si="22"/>
        <v>46040</v>
      </c>
      <c r="D631" s="107">
        <f ca="1">INDIRECT("'" &amp; UPPER(LEFT(TEXT($D$3,"mmmm"),3)) &amp; "'!V34")</f>
        <v>0</v>
      </c>
      <c r="E631" s="147"/>
      <c r="F631" s="148"/>
      <c r="G631" s="148"/>
      <c r="H631" s="148"/>
      <c r="I631" s="148"/>
      <c r="J631" s="148"/>
      <c r="K631" s="148"/>
      <c r="L631" s="148"/>
      <c r="M631" s="148"/>
      <c r="N631" s="148"/>
      <c r="O631" s="148"/>
      <c r="P631" s="149"/>
    </row>
    <row r="632" spans="1:16" ht="15" hidden="1" customHeight="1" x14ac:dyDescent="0.25">
      <c r="A632" s="44" t="e">
        <f ca="1">IF(MONTH(C632)=MONTH(D$3),RIGHT('Yearly Info'!A$38,LEN('Yearly Info'!A$38)-4),"")</f>
        <v>#VALUE!</v>
      </c>
      <c r="B632" s="145"/>
      <c r="C632" s="42">
        <f t="shared" ca="1" si="22"/>
        <v>46040</v>
      </c>
      <c r="D632" s="107">
        <f ca="1">INDIRECT("'" &amp; UPPER(LEFT(TEXT($D$3,"mmmm"),3)) &amp; "'!V35")</f>
        <v>0</v>
      </c>
      <c r="E632" s="147"/>
      <c r="F632" s="148"/>
      <c r="G632" s="148"/>
      <c r="H632" s="148"/>
      <c r="I632" s="148"/>
      <c r="J632" s="148"/>
      <c r="K632" s="148"/>
      <c r="L632" s="148"/>
      <c r="M632" s="148"/>
      <c r="N632" s="148"/>
      <c r="O632" s="148"/>
      <c r="P632" s="149"/>
    </row>
    <row r="633" spans="1:16" ht="15" hidden="1" customHeight="1" x14ac:dyDescent="0.25">
      <c r="A633" s="44" t="e">
        <f ca="1">IF(MONTH(C633)=MONTH(D$3),RIGHT('Yearly Info'!A$39,LEN('Yearly Info'!A$39)-4),"")</f>
        <v>#VALUE!</v>
      </c>
      <c r="B633" s="145"/>
      <c r="C633" s="42">
        <f t="shared" ca="1" si="22"/>
        <v>46040</v>
      </c>
      <c r="D633" s="107">
        <f ca="1">INDIRECT("'" &amp; UPPER(LEFT(TEXT($D$3,"mmmm"),3)) &amp; "'!V36")</f>
        <v>0</v>
      </c>
      <c r="E633" s="147"/>
      <c r="F633" s="148"/>
      <c r="G633" s="148"/>
      <c r="H633" s="148"/>
      <c r="I633" s="148"/>
      <c r="J633" s="148"/>
      <c r="K633" s="148"/>
      <c r="L633" s="148"/>
      <c r="M633" s="148"/>
      <c r="N633" s="148"/>
      <c r="O633" s="148"/>
      <c r="P633" s="149"/>
    </row>
    <row r="634" spans="1:16" ht="15" hidden="1" customHeight="1" thickBot="1" x14ac:dyDescent="0.3">
      <c r="A634" s="45" t="e">
        <f ca="1">IF(MONTH(C634)=MONTH(D$3),RIGHT('Yearly Info'!A$40,LEN('Yearly Info'!A$40)-4),"")</f>
        <v>#VALUE!</v>
      </c>
      <c r="B634" s="145"/>
      <c r="C634" s="42">
        <f t="shared" ca="1" si="22"/>
        <v>46040</v>
      </c>
      <c r="D634" s="107">
        <f ca="1">INDIRECT("'" &amp; UPPER(LEFT(TEXT($D$3,"mmmm"),3)) &amp; "'!V37")</f>
        <v>0</v>
      </c>
      <c r="E634" s="147"/>
      <c r="F634" s="148"/>
      <c r="G634" s="148"/>
      <c r="H634" s="148"/>
      <c r="I634" s="148"/>
      <c r="J634" s="148"/>
      <c r="K634" s="148"/>
      <c r="L634" s="148"/>
      <c r="M634" s="148"/>
      <c r="N634" s="148"/>
      <c r="O634" s="148"/>
      <c r="P634" s="149"/>
    </row>
    <row r="635" spans="1:16" ht="15" hidden="1" customHeight="1" thickBot="1" x14ac:dyDescent="0.3">
      <c r="A635" s="45" t="str">
        <f ca="1">IF(MONTH(C635)=MONTH(D$3),RIGHT('Yearly Info'!A$41,LEN('Yearly Info'!A$41)-4),"")</f>
        <v xml:space="preserve"> </v>
      </c>
      <c r="B635" s="145"/>
      <c r="C635" s="42">
        <f t="shared" ca="1" si="22"/>
        <v>46040</v>
      </c>
      <c r="D635" s="107">
        <f ca="1">INDIRECT("'" &amp; UPPER(LEFT(TEXT($D$3,"mmmm"),3)) &amp; "'!V38")</f>
        <v>0</v>
      </c>
      <c r="E635" s="147"/>
      <c r="F635" s="148"/>
      <c r="G635" s="148"/>
      <c r="H635" s="148"/>
      <c r="I635" s="148"/>
      <c r="J635" s="148"/>
      <c r="K635" s="148"/>
      <c r="L635" s="148"/>
      <c r="M635" s="148"/>
      <c r="N635" s="148"/>
      <c r="O635" s="148"/>
      <c r="P635" s="149"/>
    </row>
    <row r="636" spans="1:16" ht="15" hidden="1" customHeight="1" thickBot="1" x14ac:dyDescent="0.3">
      <c r="A636" s="45" t="str">
        <f ca="1">IF(MONTH(C636)=MONTH(D$3),RIGHT('Yearly Info'!A$42,LEN('Yearly Info'!A$42)-4),"")</f>
        <v xml:space="preserve"> </v>
      </c>
      <c r="B636" s="145"/>
      <c r="C636" s="42">
        <f t="shared" ca="1" si="22"/>
        <v>46040</v>
      </c>
      <c r="D636" s="107">
        <f ca="1">INDIRECT("'" &amp; UPPER(LEFT(TEXT($D$3,"mmmm"),3)) &amp; "'!V39")</f>
        <v>0</v>
      </c>
      <c r="E636" s="147"/>
      <c r="F636" s="148"/>
      <c r="G636" s="148"/>
      <c r="H636" s="148"/>
      <c r="I636" s="148"/>
      <c r="J636" s="148"/>
      <c r="K636" s="148"/>
      <c r="L636" s="148"/>
      <c r="M636" s="148"/>
      <c r="N636" s="148"/>
      <c r="O636" s="148"/>
      <c r="P636" s="149"/>
    </row>
    <row r="637" spans="1:16" ht="15" hidden="1" customHeight="1" thickBot="1" x14ac:dyDescent="0.3">
      <c r="A637" s="45" t="str">
        <f ca="1">IF(MONTH(C637)=MONTH(D$3),RIGHT('Yearly Info'!A$43,LEN('Yearly Info'!A$43)-4),"")</f>
        <v xml:space="preserve"> </v>
      </c>
      <c r="B637" s="146"/>
      <c r="C637" s="42">
        <f t="shared" ca="1" si="22"/>
        <v>46040</v>
      </c>
      <c r="D637" s="107">
        <f ca="1">INDIRECT("'" &amp; UPPER(LEFT(TEXT($D$3,"mmmm"),3)) &amp; "'!V40")</f>
        <v>0</v>
      </c>
      <c r="E637" s="150"/>
      <c r="F637" s="151"/>
      <c r="G637" s="151"/>
      <c r="H637" s="151"/>
      <c r="I637" s="151"/>
      <c r="J637" s="151"/>
      <c r="K637" s="151"/>
      <c r="L637" s="151"/>
      <c r="M637" s="151"/>
      <c r="N637" s="151"/>
      <c r="O637" s="151"/>
      <c r="P637" s="152"/>
    </row>
    <row r="638" spans="1:16" ht="15" hidden="1" customHeight="1" x14ac:dyDescent="0.25">
      <c r="A638" s="44" t="str">
        <f ca="1">IF(MONTH(C638)=MONTH(D$3),RIGHT('Yearly Info'!A$14,LEN('Yearly Info'!A$14)-4),"")</f>
        <v xml:space="preserve"> RICS Support for MDEQ</v>
      </c>
      <c r="B638" s="159" t="str">
        <f ca="1">TEXT(C638,"dddd")</f>
        <v>Monday</v>
      </c>
      <c r="C638" s="96">
        <f ca="1">C548+3</f>
        <v>46041</v>
      </c>
      <c r="D638" s="54">
        <f ca="1">INDIRECT("'" &amp; UPPER(LEFT(TEXT($D$3,"mmmm"),3)) &amp; "'!W11")</f>
        <v>0</v>
      </c>
      <c r="E638" s="147"/>
      <c r="F638" s="148"/>
      <c r="G638" s="148"/>
      <c r="H638" s="148"/>
      <c r="I638" s="148"/>
      <c r="J638" s="148"/>
      <c r="K638" s="148"/>
      <c r="L638" s="148"/>
      <c r="M638" s="148"/>
      <c r="N638" s="148"/>
      <c r="O638" s="148"/>
      <c r="P638" s="149"/>
    </row>
    <row r="639" spans="1:16" ht="15" hidden="1" customHeight="1" x14ac:dyDescent="0.25">
      <c r="A639" s="44" t="str">
        <f ca="1">IF(MONTH(C639)=MONTH(D$3),RIGHT('Yearly Info'!A$15,LEN('Yearly Info'!A$15)-4),"")</f>
        <v xml:space="preserve"> MDEQ</v>
      </c>
      <c r="B639" s="145"/>
      <c r="C639" s="42">
        <f ca="1">C638</f>
        <v>46041</v>
      </c>
      <c r="D639" s="54">
        <f ca="1">INDIRECT("'" &amp; UPPER(LEFT(TEXT($D$3,"mmmm"),3)) &amp; "'!W12")</f>
        <v>0</v>
      </c>
      <c r="E639" s="147"/>
      <c r="F639" s="148"/>
      <c r="G639" s="148"/>
      <c r="H639" s="148"/>
      <c r="I639" s="148"/>
      <c r="J639" s="148"/>
      <c r="K639" s="148"/>
      <c r="L639" s="148"/>
      <c r="M639" s="148"/>
      <c r="N639" s="148"/>
      <c r="O639" s="148"/>
      <c r="P639" s="149"/>
    </row>
    <row r="640" spans="1:16" ht="15" hidden="1" customHeight="1" x14ac:dyDescent="0.25">
      <c r="A640" s="44" t="str">
        <f ca="1">IF(MONTH(C640)=MONTH(D$3),RIGHT('Yearly Info'!A$16,LEN('Yearly Info'!A$16)-4),"")</f>
        <v xml:space="preserve"> RICS Idea Portal</v>
      </c>
      <c r="B640" s="145"/>
      <c r="C640" s="42">
        <f t="shared" ref="C640:C667" ca="1" si="23">C639</f>
        <v>46041</v>
      </c>
      <c r="D640" s="54">
        <f ca="1">INDIRECT("'" &amp; UPPER(LEFT(TEXT($D$3,"mmmm"),3)) &amp; "'!W13")</f>
        <v>0</v>
      </c>
      <c r="E640" s="147"/>
      <c r="F640" s="148"/>
      <c r="G640" s="148"/>
      <c r="H640" s="148"/>
      <c r="I640" s="148"/>
      <c r="J640" s="148"/>
      <c r="K640" s="148"/>
      <c r="L640" s="148"/>
      <c r="M640" s="148"/>
      <c r="N640" s="148"/>
      <c r="O640" s="148"/>
      <c r="P640" s="149"/>
    </row>
    <row r="641" spans="1:16" ht="15" customHeight="1" x14ac:dyDescent="0.25">
      <c r="A641" s="44" t="str">
        <f ca="1">IF(MONTH(C641)=MONTH(D$3),RIGHT('Yearly Info'!A$17,LEN('Yearly Info'!A$17)-4),"")</f>
        <v xml:space="preserve"> MSWIS</v>
      </c>
      <c r="B641" s="145"/>
      <c r="C641" s="42">
        <f t="shared" ca="1" si="23"/>
        <v>46041</v>
      </c>
      <c r="D641" s="54">
        <f ca="1">INDIRECT("'" &amp; UPPER(LEFT(TEXT($D$3,"mmmm"),3)) &amp; "'!W14")</f>
        <v>0</v>
      </c>
      <c r="E641" s="147"/>
      <c r="F641" s="148"/>
      <c r="G641" s="148"/>
      <c r="H641" s="148"/>
      <c r="I641" s="148"/>
      <c r="J641" s="148"/>
      <c r="K641" s="148"/>
      <c r="L641" s="148"/>
      <c r="M641" s="148"/>
      <c r="N641" s="148"/>
      <c r="O641" s="148"/>
      <c r="P641" s="149"/>
    </row>
    <row r="642" spans="1:16" ht="15" hidden="1" customHeight="1" x14ac:dyDescent="0.25">
      <c r="A642" s="44" t="str">
        <f ca="1">IF(MONTH(C642)=MONTH(D$3),RIGHT('Yearly Info'!A$18,LEN('Yearly Info'!A$18)-4),"")</f>
        <v xml:space="preserve"> GeoSpatial</v>
      </c>
      <c r="B642" s="145"/>
      <c r="C642" s="42">
        <f t="shared" ca="1" si="23"/>
        <v>46041</v>
      </c>
      <c r="D642" s="54">
        <f ca="1">INDIRECT("'" &amp; UPPER(LEFT(TEXT($D$3,"mmmm"),3)) &amp; "'!W15")</f>
        <v>0</v>
      </c>
      <c r="E642" s="153"/>
      <c r="F642" s="154"/>
      <c r="G642" s="154"/>
      <c r="H642" s="154"/>
      <c r="I642" s="154"/>
      <c r="J642" s="154"/>
      <c r="K642" s="154"/>
      <c r="L642" s="154"/>
      <c r="M642" s="154"/>
      <c r="N642" s="154"/>
      <c r="O642" s="154"/>
      <c r="P642" s="155"/>
    </row>
    <row r="643" spans="1:16" ht="15" hidden="1" customHeight="1" thickBot="1" x14ac:dyDescent="0.3">
      <c r="A643" s="44" t="str">
        <f ca="1">IF(MONTH(C643)=MONTH(D$3),RIGHT('Yearly Info'!A$19,LEN('Yearly Info'!A$19)-4),"")</f>
        <v xml:space="preserve"> RICS Dashboard</v>
      </c>
      <c r="B643" s="145"/>
      <c r="C643" s="42">
        <f t="shared" ca="1" si="23"/>
        <v>46041</v>
      </c>
      <c r="D643" s="54">
        <f ca="1">INDIRECT("'" &amp; UPPER(LEFT(TEXT($D$3,"mmmm"),3)) &amp; "'!W16")</f>
        <v>0</v>
      </c>
      <c r="E643" s="153"/>
      <c r="F643" s="154"/>
      <c r="G643" s="154"/>
      <c r="H643" s="154"/>
      <c r="I643" s="154"/>
      <c r="J643" s="154"/>
      <c r="K643" s="154"/>
      <c r="L643" s="154"/>
      <c r="M643" s="154"/>
      <c r="N643" s="154"/>
      <c r="O643" s="154"/>
      <c r="P643" s="155"/>
    </row>
    <row r="644" spans="1:16" ht="15" hidden="1" customHeight="1" x14ac:dyDescent="0.25">
      <c r="A644" s="44" t="str">
        <f ca="1">IF(MONTH(C644)=MONTH(D$3),RIGHT('Yearly Info'!A$20,LEN('Yearly Info'!A$20)-4),"")</f>
        <v xml:space="preserve"> MDWFP NRIS</v>
      </c>
      <c r="B644" s="145"/>
      <c r="C644" s="42">
        <f t="shared" ca="1" si="23"/>
        <v>46041</v>
      </c>
      <c r="D644" s="54">
        <f ca="1">INDIRECT("'" &amp; UPPER(LEFT(TEXT($D$3,"mmmm"),3)) &amp; "'!W17")</f>
        <v>0</v>
      </c>
      <c r="E644" s="153"/>
      <c r="F644" s="154"/>
      <c r="G644" s="154"/>
      <c r="H644" s="154"/>
      <c r="I644" s="154"/>
      <c r="J644" s="154"/>
      <c r="K644" s="154"/>
      <c r="L644" s="154"/>
      <c r="M644" s="154"/>
      <c r="N644" s="154"/>
      <c r="O644" s="154"/>
      <c r="P644" s="155"/>
    </row>
    <row r="645" spans="1:16" ht="15" hidden="1" customHeight="1" x14ac:dyDescent="0.25">
      <c r="A645" s="44" t="str">
        <f ca="1">IF(MONTH(C645)=MONTH(D$3),RIGHT('Yearly Info'!A$21,LEN('Yearly Info'!A$21)-4),"")</f>
        <v xml:space="preserve"> MSWIS MRVA 4 CLOSED</v>
      </c>
      <c r="B645" s="145"/>
      <c r="C645" s="42">
        <f t="shared" ca="1" si="23"/>
        <v>46041</v>
      </c>
      <c r="D645" s="54">
        <f ca="1">INDIRECT("'" &amp; UPPER(LEFT(TEXT($D$3,"mmmm"),3)) &amp; "'!W18")</f>
        <v>0</v>
      </c>
      <c r="E645" s="147"/>
      <c r="F645" s="148"/>
      <c r="G645" s="148"/>
      <c r="H645" s="148"/>
      <c r="I645" s="148"/>
      <c r="J645" s="148"/>
      <c r="K645" s="148"/>
      <c r="L645" s="148"/>
      <c r="M645" s="148"/>
      <c r="N645" s="148"/>
      <c r="O645" s="148"/>
      <c r="P645" s="149"/>
    </row>
    <row r="646" spans="1:16" ht="15" hidden="1" customHeight="1" x14ac:dyDescent="0.25">
      <c r="A646" s="44" t="str">
        <f ca="1">IF(MONTH(C646)=MONTH(D$3),RIGHT('Yearly Info'!A$22,LEN('Yearly Info'!A$22)-4),"")</f>
        <v xml:space="preserve"> Tackett</v>
      </c>
      <c r="B646" s="145"/>
      <c r="C646" s="42">
        <f t="shared" ca="1" si="23"/>
        <v>46041</v>
      </c>
      <c r="D646" s="54">
        <f ca="1">INDIRECT("'" &amp; UPPER(LEFT(TEXT($D$3,"mmmm"),3)) &amp; "'!W19")</f>
        <v>0</v>
      </c>
      <c r="E646" s="147"/>
      <c r="F646" s="148"/>
      <c r="G646" s="148"/>
      <c r="H646" s="148"/>
      <c r="I646" s="148"/>
      <c r="J646" s="148"/>
      <c r="K646" s="148"/>
      <c r="L646" s="148"/>
      <c r="M646" s="148"/>
      <c r="N646" s="148"/>
      <c r="O646" s="148"/>
      <c r="P646" s="149"/>
    </row>
    <row r="647" spans="1:16" ht="15" hidden="1" customHeight="1" x14ac:dyDescent="0.25">
      <c r="A647" s="44" t="e">
        <f ca="1">IF(MONTH(C647)=MONTH(D$3),RIGHT('Yearly Info'!A$23,LEN('Yearly Info'!A$23)-4),"")</f>
        <v>#VALUE!</v>
      </c>
      <c r="B647" s="145"/>
      <c r="C647" s="42">
        <f t="shared" ca="1" si="23"/>
        <v>46041</v>
      </c>
      <c r="D647" s="54">
        <f ca="1">INDIRECT("'" &amp; UPPER(LEFT(TEXT($D$3,"mmmm"),3)) &amp; "'!W20")</f>
        <v>0</v>
      </c>
      <c r="E647" s="147"/>
      <c r="F647" s="148"/>
      <c r="G647" s="148"/>
      <c r="H647" s="148"/>
      <c r="I647" s="148"/>
      <c r="J647" s="148"/>
      <c r="K647" s="148"/>
      <c r="L647" s="148"/>
      <c r="M647" s="148"/>
      <c r="N647" s="148"/>
      <c r="O647" s="148"/>
      <c r="P647" s="149"/>
    </row>
    <row r="648" spans="1:16" ht="15" hidden="1" customHeight="1" x14ac:dyDescent="0.25">
      <c r="A648" s="44" t="e">
        <f ca="1">IF(MONTH(C648)=MONTH(D$3),RIGHT('Yearly Info'!A$24,LEN('Yearly Info'!A$24)-4),"")</f>
        <v>#VALUE!</v>
      </c>
      <c r="B648" s="145"/>
      <c r="C648" s="42">
        <f t="shared" ca="1" si="23"/>
        <v>46041</v>
      </c>
      <c r="D648" s="54">
        <f ca="1">INDIRECT("'" &amp; UPPER(LEFT(TEXT($D$3,"mmmm"),3)) &amp; "'!W21")</f>
        <v>0</v>
      </c>
      <c r="E648" s="147"/>
      <c r="F648" s="148"/>
      <c r="G648" s="148"/>
      <c r="H648" s="148"/>
      <c r="I648" s="148"/>
      <c r="J648" s="148"/>
      <c r="K648" s="148"/>
      <c r="L648" s="148"/>
      <c r="M648" s="148"/>
      <c r="N648" s="148"/>
      <c r="O648" s="148"/>
      <c r="P648" s="149"/>
    </row>
    <row r="649" spans="1:16" ht="15" hidden="1" customHeight="1" x14ac:dyDescent="0.25">
      <c r="A649" s="44" t="e">
        <f ca="1">IF(MONTH(C649)=MONTH(D$3),RIGHT('Yearly Info'!A$25,LEN('Yearly Info'!A$25)-4),"")</f>
        <v>#VALUE!</v>
      </c>
      <c r="B649" s="145"/>
      <c r="C649" s="42">
        <f t="shared" ca="1" si="23"/>
        <v>46041</v>
      </c>
      <c r="D649" s="54">
        <f ca="1">INDIRECT("'" &amp; UPPER(LEFT(TEXT($D$3,"mmmm"),3)) &amp; "'!W22")</f>
        <v>0</v>
      </c>
      <c r="E649" s="147"/>
      <c r="F649" s="148"/>
      <c r="G649" s="148"/>
      <c r="H649" s="148"/>
      <c r="I649" s="148"/>
      <c r="J649" s="148"/>
      <c r="K649" s="148"/>
      <c r="L649" s="148"/>
      <c r="M649" s="148"/>
      <c r="N649" s="148"/>
      <c r="O649" s="148"/>
      <c r="P649" s="149"/>
    </row>
    <row r="650" spans="1:16" ht="15" hidden="1" customHeight="1" x14ac:dyDescent="0.25">
      <c r="A650" s="44" t="e">
        <f ca="1">IF(MONTH(C650)=MONTH(D$3),RIGHT('Yearly Info'!A$26,LEN('Yearly Info'!A$26)-4),"")</f>
        <v>#VALUE!</v>
      </c>
      <c r="B650" s="145"/>
      <c r="C650" s="42">
        <f t="shared" ca="1" si="23"/>
        <v>46041</v>
      </c>
      <c r="D650" s="54">
        <f ca="1">INDIRECT("'" &amp; UPPER(LEFT(TEXT($D$3,"mmmm"),3)) &amp; "'!W23")</f>
        <v>0</v>
      </c>
      <c r="E650" s="147"/>
      <c r="F650" s="148"/>
      <c r="G650" s="148"/>
      <c r="H650" s="148"/>
      <c r="I650" s="148"/>
      <c r="J650" s="148"/>
      <c r="K650" s="148"/>
      <c r="L650" s="148"/>
      <c r="M650" s="148"/>
      <c r="N650" s="148"/>
      <c r="O650" s="148"/>
      <c r="P650" s="149"/>
    </row>
    <row r="651" spans="1:16" ht="15" hidden="1" customHeight="1" x14ac:dyDescent="0.25">
      <c r="A651" s="44" t="e">
        <f ca="1">IF(MONTH(C651)=MONTH(D$3),RIGHT('Yearly Info'!A$27,LEN('Yearly Info'!A$27)-4),"")</f>
        <v>#VALUE!</v>
      </c>
      <c r="B651" s="145"/>
      <c r="C651" s="42">
        <f t="shared" ca="1" si="23"/>
        <v>46041</v>
      </c>
      <c r="D651" s="54">
        <f ca="1">INDIRECT("'" &amp; UPPER(LEFT(TEXT($D$3,"mmmm"),3)) &amp; "'!W24")</f>
        <v>0</v>
      </c>
      <c r="E651" s="147"/>
      <c r="F651" s="148"/>
      <c r="G651" s="148"/>
      <c r="H651" s="148"/>
      <c r="I651" s="148"/>
      <c r="J651" s="148"/>
      <c r="K651" s="148"/>
      <c r="L651" s="148"/>
      <c r="M651" s="148"/>
      <c r="N651" s="148"/>
      <c r="O651" s="148"/>
      <c r="P651" s="149"/>
    </row>
    <row r="652" spans="1:16" ht="15" hidden="1" customHeight="1" x14ac:dyDescent="0.25">
      <c r="A652" s="44" t="e">
        <f ca="1">IF(MONTH(C652)=MONTH(D$3),RIGHT('Yearly Info'!A$28,LEN('Yearly Info'!A$28)-4),"")</f>
        <v>#VALUE!</v>
      </c>
      <c r="B652" s="145"/>
      <c r="C652" s="42">
        <f t="shared" ca="1" si="23"/>
        <v>46041</v>
      </c>
      <c r="D652" s="54">
        <f ca="1">INDIRECT("'" &amp; UPPER(LEFT(TEXT($D$3,"mmmm"),3)) &amp; "'!W25")</f>
        <v>0</v>
      </c>
      <c r="E652" s="147"/>
      <c r="F652" s="148"/>
      <c r="G652" s="148"/>
      <c r="H652" s="148"/>
      <c r="I652" s="148"/>
      <c r="J652" s="148"/>
      <c r="K652" s="148"/>
      <c r="L652" s="148"/>
      <c r="M652" s="148"/>
      <c r="N652" s="148"/>
      <c r="O652" s="148"/>
      <c r="P652" s="149"/>
    </row>
    <row r="653" spans="1:16" ht="15" hidden="1" customHeight="1" x14ac:dyDescent="0.25">
      <c r="A653" s="44" t="e">
        <f ca="1">IF(MONTH(C653)=MONTH(D$3),RIGHT('Yearly Info'!A$29,LEN('Yearly Info'!A$29)-4),"")</f>
        <v>#VALUE!</v>
      </c>
      <c r="B653" s="145"/>
      <c r="C653" s="42">
        <f t="shared" ca="1" si="23"/>
        <v>46041</v>
      </c>
      <c r="D653" s="54">
        <f ca="1">INDIRECT("'" &amp; UPPER(LEFT(TEXT($D$3,"mmmm"),3)) &amp; "'!W26")</f>
        <v>0</v>
      </c>
      <c r="E653" s="147"/>
      <c r="F653" s="148"/>
      <c r="G653" s="148"/>
      <c r="H653" s="148"/>
      <c r="I653" s="148"/>
      <c r="J653" s="148"/>
      <c r="K653" s="148"/>
      <c r="L653" s="148"/>
      <c r="M653" s="148"/>
      <c r="N653" s="148"/>
      <c r="O653" s="148"/>
      <c r="P653" s="149"/>
    </row>
    <row r="654" spans="1:16" ht="15" hidden="1" customHeight="1" x14ac:dyDescent="0.25">
      <c r="A654" s="44" t="e">
        <f ca="1">IF(MONTH(C654)=MONTH(D$3),RIGHT('Yearly Info'!A$30,LEN('Yearly Info'!A$30)-4),"")</f>
        <v>#VALUE!</v>
      </c>
      <c r="B654" s="145"/>
      <c r="C654" s="42">
        <f t="shared" ca="1" si="23"/>
        <v>46041</v>
      </c>
      <c r="D654" s="54">
        <f ca="1">INDIRECT("'" &amp; UPPER(LEFT(TEXT($D$3,"mmmm"),3)) &amp; "'!W27")</f>
        <v>0</v>
      </c>
      <c r="E654" s="147"/>
      <c r="F654" s="148"/>
      <c r="G654" s="148"/>
      <c r="H654" s="148"/>
      <c r="I654" s="148"/>
      <c r="J654" s="148"/>
      <c r="K654" s="148"/>
      <c r="L654" s="148"/>
      <c r="M654" s="148"/>
      <c r="N654" s="148"/>
      <c r="O654" s="148"/>
      <c r="P654" s="149"/>
    </row>
    <row r="655" spans="1:16" ht="15" hidden="1" customHeight="1" x14ac:dyDescent="0.25">
      <c r="A655" s="44" t="e">
        <f ca="1">IF(MONTH(C655)=MONTH(D$3),RIGHT('Yearly Info'!A$31,LEN('Yearly Info'!A$31)-4),"")</f>
        <v>#VALUE!</v>
      </c>
      <c r="B655" s="145"/>
      <c r="C655" s="42">
        <f t="shared" ca="1" si="23"/>
        <v>46041</v>
      </c>
      <c r="D655" s="54">
        <f ca="1">INDIRECT("'" &amp; UPPER(LEFT(TEXT($D$3,"mmmm"),3)) &amp; "'!W28")</f>
        <v>0</v>
      </c>
      <c r="E655" s="147"/>
      <c r="F655" s="148"/>
      <c r="G655" s="148"/>
      <c r="H655" s="148"/>
      <c r="I655" s="148"/>
      <c r="J655" s="148"/>
      <c r="K655" s="148"/>
      <c r="L655" s="148"/>
      <c r="M655" s="148"/>
      <c r="N655" s="148"/>
      <c r="O655" s="148"/>
      <c r="P655" s="149"/>
    </row>
    <row r="656" spans="1:16" ht="15" hidden="1" customHeight="1" x14ac:dyDescent="0.25">
      <c r="A656" s="44" t="e">
        <f ca="1">IF(MONTH(C656)=MONTH(D$3),RIGHT('Yearly Info'!A$32,LEN('Yearly Info'!A$32)-4),"")</f>
        <v>#VALUE!</v>
      </c>
      <c r="B656" s="145"/>
      <c r="C656" s="42">
        <f t="shared" ca="1" si="23"/>
        <v>46041</v>
      </c>
      <c r="D656" s="54">
        <f ca="1">INDIRECT("'" &amp; UPPER(LEFT(TEXT($D$3,"mmmm"),3)) &amp; "'!W29")</f>
        <v>0</v>
      </c>
      <c r="E656" s="147"/>
      <c r="F656" s="148"/>
      <c r="G656" s="148"/>
      <c r="H656" s="148"/>
      <c r="I656" s="148"/>
      <c r="J656" s="148"/>
      <c r="K656" s="148"/>
      <c r="L656" s="148"/>
      <c r="M656" s="148"/>
      <c r="N656" s="148"/>
      <c r="O656" s="148"/>
      <c r="P656" s="149"/>
    </row>
    <row r="657" spans="1:16" ht="15" hidden="1" customHeight="1" x14ac:dyDescent="0.25">
      <c r="A657" s="44" t="e">
        <f ca="1">IF(MONTH(C657)=MONTH(D$3),RIGHT('Yearly Info'!A$33,LEN('Yearly Info'!A$33)-4),"")</f>
        <v>#VALUE!</v>
      </c>
      <c r="B657" s="145"/>
      <c r="C657" s="42">
        <f t="shared" ca="1" si="23"/>
        <v>46041</v>
      </c>
      <c r="D657" s="54">
        <f ca="1">INDIRECT("'" &amp; UPPER(LEFT(TEXT($D$3,"mmmm"),3)) &amp; "'!W30")</f>
        <v>0</v>
      </c>
      <c r="E657" s="147"/>
      <c r="F657" s="148"/>
      <c r="G657" s="148"/>
      <c r="H657" s="148"/>
      <c r="I657" s="148"/>
      <c r="J657" s="148"/>
      <c r="K657" s="148"/>
      <c r="L657" s="148"/>
      <c r="M657" s="148"/>
      <c r="N657" s="148"/>
      <c r="O657" s="148"/>
      <c r="P657" s="149"/>
    </row>
    <row r="658" spans="1:16" ht="15" hidden="1" customHeight="1" x14ac:dyDescent="0.25">
      <c r="A658" s="44" t="e">
        <f ca="1">IF(MONTH(C658)=MONTH(D$3),RIGHT('Yearly Info'!A$34,LEN('Yearly Info'!A$34)-4),"")</f>
        <v>#VALUE!</v>
      </c>
      <c r="B658" s="145"/>
      <c r="C658" s="42">
        <f t="shared" ca="1" si="23"/>
        <v>46041</v>
      </c>
      <c r="D658" s="54">
        <f ca="1">INDIRECT("'" &amp; UPPER(LEFT(TEXT($D$3,"mmmm"),3)) &amp; "'!W31")</f>
        <v>0</v>
      </c>
      <c r="E658" s="147"/>
      <c r="F658" s="148"/>
      <c r="G658" s="148"/>
      <c r="H658" s="148"/>
      <c r="I658" s="148"/>
      <c r="J658" s="148"/>
      <c r="K658" s="148"/>
      <c r="L658" s="148"/>
      <c r="M658" s="148"/>
      <c r="N658" s="148"/>
      <c r="O658" s="148"/>
      <c r="P658" s="149"/>
    </row>
    <row r="659" spans="1:16" ht="15" hidden="1" customHeight="1" thickBot="1" x14ac:dyDescent="0.3">
      <c r="A659" s="44" t="e">
        <f ca="1">IF(MONTH(C659)=MONTH(D$3),RIGHT('Yearly Info'!A$35,LEN('Yearly Info'!A$35)-4),"")</f>
        <v>#VALUE!</v>
      </c>
      <c r="B659" s="145"/>
      <c r="C659" s="42">
        <f t="shared" ca="1" si="23"/>
        <v>46041</v>
      </c>
      <c r="D659" s="55">
        <f ca="1">INDIRECT("'" &amp; UPPER(LEFT(TEXT($D$3,"mmmm"),3)) &amp; "'!W32")</f>
        <v>0</v>
      </c>
      <c r="E659" s="147"/>
      <c r="F659" s="148"/>
      <c r="G659" s="148"/>
      <c r="H659" s="148"/>
      <c r="I659" s="148"/>
      <c r="J659" s="148"/>
      <c r="K659" s="148"/>
      <c r="L659" s="148"/>
      <c r="M659" s="148"/>
      <c r="N659" s="148"/>
      <c r="O659" s="148"/>
      <c r="P659" s="149"/>
    </row>
    <row r="660" spans="1:16" ht="15" hidden="1" customHeight="1" x14ac:dyDescent="0.25">
      <c r="A660" s="44" t="e">
        <f ca="1">IF(MONTH(C660)=MONTH(D$3),RIGHT('Yearly Info'!A$36,LEN('Yearly Info'!A$36)-4),"")</f>
        <v>#VALUE!</v>
      </c>
      <c r="B660" s="145"/>
      <c r="C660" s="42">
        <f t="shared" ca="1" si="23"/>
        <v>46041</v>
      </c>
      <c r="D660" s="54">
        <f ca="1">INDIRECT("'" &amp; UPPER(LEFT(TEXT($D$3,"mmmm"),3)) &amp; "'!W33")</f>
        <v>0</v>
      </c>
      <c r="E660" s="147"/>
      <c r="F660" s="148"/>
      <c r="G660" s="148"/>
      <c r="H660" s="148"/>
      <c r="I660" s="148"/>
      <c r="J660" s="148"/>
      <c r="K660" s="148"/>
      <c r="L660" s="148"/>
      <c r="M660" s="148"/>
      <c r="N660" s="148"/>
      <c r="O660" s="148"/>
      <c r="P660" s="149"/>
    </row>
    <row r="661" spans="1:16" ht="15" hidden="1" customHeight="1" x14ac:dyDescent="0.25">
      <c r="A661" s="44" t="e">
        <f ca="1">IF(MONTH(C661)=MONTH(D$3),RIGHT('Yearly Info'!A$37,LEN('Yearly Info'!A$37)-4),"")</f>
        <v>#VALUE!</v>
      </c>
      <c r="B661" s="145"/>
      <c r="C661" s="42">
        <f t="shared" ca="1" si="23"/>
        <v>46041</v>
      </c>
      <c r="D661" s="54">
        <f ca="1">INDIRECT("'" &amp; UPPER(LEFT(TEXT($D$3,"mmmm"),3)) &amp; "'!W34")</f>
        <v>0</v>
      </c>
      <c r="E661" s="147"/>
      <c r="F661" s="148"/>
      <c r="G661" s="148"/>
      <c r="H661" s="148"/>
      <c r="I661" s="148"/>
      <c r="J661" s="148"/>
      <c r="K661" s="148"/>
      <c r="L661" s="148"/>
      <c r="M661" s="148"/>
      <c r="N661" s="148"/>
      <c r="O661" s="148"/>
      <c r="P661" s="149"/>
    </row>
    <row r="662" spans="1:16" ht="15" hidden="1" customHeight="1" x14ac:dyDescent="0.25">
      <c r="A662" s="44" t="e">
        <f ca="1">IF(MONTH(C662)=MONTH(D$3),RIGHT('Yearly Info'!A$38,LEN('Yearly Info'!A$38)-4),"")</f>
        <v>#VALUE!</v>
      </c>
      <c r="B662" s="145"/>
      <c r="C662" s="42">
        <f t="shared" ca="1" si="23"/>
        <v>46041</v>
      </c>
      <c r="D662" s="54">
        <f ca="1">INDIRECT("'" &amp; UPPER(LEFT(TEXT($D$3,"mmmm"),3)) &amp; "'!W35")</f>
        <v>0</v>
      </c>
      <c r="E662" s="147"/>
      <c r="F662" s="148"/>
      <c r="G662" s="148"/>
      <c r="H662" s="148"/>
      <c r="I662" s="148"/>
      <c r="J662" s="148"/>
      <c r="K662" s="148"/>
      <c r="L662" s="148"/>
      <c r="M662" s="148"/>
      <c r="N662" s="148"/>
      <c r="O662" s="148"/>
      <c r="P662" s="149"/>
    </row>
    <row r="663" spans="1:16" ht="15" hidden="1" customHeight="1" x14ac:dyDescent="0.25">
      <c r="A663" s="44" t="e">
        <f ca="1">IF(MONTH(C663)=MONTH(D$3),RIGHT('Yearly Info'!A$39,LEN('Yearly Info'!A$39)-4),"")</f>
        <v>#VALUE!</v>
      </c>
      <c r="B663" s="145"/>
      <c r="C663" s="42">
        <f t="shared" ca="1" si="23"/>
        <v>46041</v>
      </c>
      <c r="D663" s="54">
        <f ca="1">INDIRECT("'" &amp; UPPER(LEFT(TEXT($D$3,"mmmm"),3)) &amp; "'!W36")</f>
        <v>0</v>
      </c>
      <c r="E663" s="147"/>
      <c r="F663" s="148"/>
      <c r="G663" s="148"/>
      <c r="H663" s="148"/>
      <c r="I663" s="148"/>
      <c r="J663" s="148"/>
      <c r="K663" s="148"/>
      <c r="L663" s="148"/>
      <c r="M663" s="148"/>
      <c r="N663" s="148"/>
      <c r="O663" s="148"/>
      <c r="P663" s="149"/>
    </row>
    <row r="664" spans="1:16" ht="15" hidden="1" customHeight="1" thickBot="1" x14ac:dyDescent="0.3">
      <c r="A664" s="45" t="e">
        <f ca="1">IF(MONTH(C664)=MONTH(D$3),RIGHT('Yearly Info'!A$40,LEN('Yearly Info'!A$40)-4),"")</f>
        <v>#VALUE!</v>
      </c>
      <c r="B664" s="145"/>
      <c r="C664" s="42">
        <f t="shared" ca="1" si="23"/>
        <v>46041</v>
      </c>
      <c r="D664" s="54">
        <f ca="1">INDIRECT("'" &amp; UPPER(LEFT(TEXT($D$3,"mmmm"),3)) &amp; "'!W38")</f>
        <v>0</v>
      </c>
      <c r="E664" s="147"/>
      <c r="F664" s="148"/>
      <c r="G664" s="148"/>
      <c r="H664" s="148"/>
      <c r="I664" s="148"/>
      <c r="J664" s="148"/>
      <c r="K664" s="148"/>
      <c r="L664" s="148"/>
      <c r="M664" s="148"/>
      <c r="N664" s="148"/>
      <c r="O664" s="148"/>
      <c r="P664" s="149"/>
    </row>
    <row r="665" spans="1:16" ht="15" hidden="1" customHeight="1" thickBot="1" x14ac:dyDescent="0.3">
      <c r="A665" s="45" t="str">
        <f ca="1">IF(MONTH(C665)=MONTH(D$3),RIGHT('Yearly Info'!A$41,LEN('Yearly Info'!A$41)-4),"")</f>
        <v xml:space="preserve"> </v>
      </c>
      <c r="B665" s="145"/>
      <c r="C665" s="42">
        <f t="shared" ca="1" si="23"/>
        <v>46041</v>
      </c>
      <c r="D665" s="54">
        <f ca="1">INDIRECT("'" &amp; UPPER(LEFT(TEXT($D$3,"mmmm"),3)) &amp; "'!W39")</f>
        <v>0</v>
      </c>
      <c r="E665" s="147"/>
      <c r="F665" s="148"/>
      <c r="G665" s="148"/>
      <c r="H665" s="148"/>
      <c r="I665" s="148"/>
      <c r="J665" s="148"/>
      <c r="K665" s="148"/>
      <c r="L665" s="148"/>
      <c r="M665" s="148"/>
      <c r="N665" s="148"/>
      <c r="O665" s="148"/>
      <c r="P665" s="149"/>
    </row>
    <row r="666" spans="1:16" ht="15" hidden="1" customHeight="1" thickBot="1" x14ac:dyDescent="0.3">
      <c r="A666" s="45" t="str">
        <f ca="1">IF(MONTH(C666)=MONTH(D$3),RIGHT('Yearly Info'!A$42,LEN('Yearly Info'!A$42)-4),"")</f>
        <v xml:space="preserve"> </v>
      </c>
      <c r="B666" s="145"/>
      <c r="C666" s="42">
        <f t="shared" ca="1" si="23"/>
        <v>46041</v>
      </c>
      <c r="D666" s="54">
        <f ca="1">INDIRECT("'" &amp; UPPER(LEFT(TEXT($D$3,"mmmm"),3)) &amp; "'!W39")</f>
        <v>0</v>
      </c>
      <c r="E666" s="147"/>
      <c r="F666" s="148"/>
      <c r="G666" s="148"/>
      <c r="H666" s="148"/>
      <c r="I666" s="148"/>
      <c r="J666" s="148"/>
      <c r="K666" s="148"/>
      <c r="L666" s="148"/>
      <c r="M666" s="148"/>
      <c r="N666" s="148"/>
      <c r="O666" s="148"/>
      <c r="P666" s="149"/>
    </row>
    <row r="667" spans="1:16" ht="15" hidden="1" customHeight="1" thickBot="1" x14ac:dyDescent="0.3">
      <c r="A667" s="45" t="str">
        <f ca="1">IF(MONTH(C667)=MONTH(D$3),RIGHT('Yearly Info'!A$43,LEN('Yearly Info'!A$43)-4),"")</f>
        <v xml:space="preserve"> </v>
      </c>
      <c r="B667" s="146"/>
      <c r="C667" s="42">
        <f t="shared" ca="1" si="23"/>
        <v>46041</v>
      </c>
      <c r="D667" s="55">
        <f ca="1">INDIRECT("'" &amp; UPPER(LEFT(TEXT($D$3,"mmmm"),3)) &amp; "'!W40")</f>
        <v>0</v>
      </c>
      <c r="E667" s="150"/>
      <c r="F667" s="151"/>
      <c r="G667" s="151"/>
      <c r="H667" s="151"/>
      <c r="I667" s="151"/>
      <c r="J667" s="151"/>
      <c r="K667" s="151"/>
      <c r="L667" s="151"/>
      <c r="M667" s="151"/>
      <c r="N667" s="151"/>
      <c r="O667" s="151"/>
      <c r="P667" s="152"/>
    </row>
    <row r="668" spans="1:16" ht="15" hidden="1" customHeight="1" x14ac:dyDescent="0.25">
      <c r="A668" s="44" t="str">
        <f ca="1">IF(MONTH(C668)=MONTH(D$3),RIGHT('Yearly Info'!A$14,LEN('Yearly Info'!A$14)-4),"")</f>
        <v xml:space="preserve"> RICS Support for MDEQ</v>
      </c>
      <c r="B668" s="159" t="str">
        <f ca="1">TEXT(C668,"dddd")</f>
        <v>Tuesday</v>
      </c>
      <c r="C668" s="96">
        <f ca="1">C638+1</f>
        <v>46042</v>
      </c>
      <c r="D668" s="54">
        <f ca="1">INDIRECT("'" &amp; UPPER(LEFT(TEXT($D$3,"mmmm"),3)) &amp; "'!X11")</f>
        <v>0</v>
      </c>
      <c r="E668" s="147"/>
      <c r="F668" s="148"/>
      <c r="G668" s="148"/>
      <c r="H668" s="148"/>
      <c r="I668" s="148"/>
      <c r="J668" s="148"/>
      <c r="K668" s="148"/>
      <c r="L668" s="148"/>
      <c r="M668" s="148"/>
      <c r="N668" s="148"/>
      <c r="O668" s="148"/>
      <c r="P668" s="149"/>
    </row>
    <row r="669" spans="1:16" ht="15" hidden="1" customHeight="1" x14ac:dyDescent="0.25">
      <c r="A669" s="44" t="str">
        <f ca="1">IF(MONTH(C669)=MONTH(D$3),RIGHT('Yearly Info'!A$15,LEN('Yearly Info'!A$15)-4),"")</f>
        <v xml:space="preserve"> MDEQ</v>
      </c>
      <c r="B669" s="145"/>
      <c r="C669" s="42">
        <f ca="1">C668</f>
        <v>46042</v>
      </c>
      <c r="D669" s="54">
        <f ca="1">INDIRECT("'" &amp; UPPER(LEFT(TEXT($D$3,"mmmm"),3)) &amp; "'!X12")</f>
        <v>0</v>
      </c>
      <c r="E669" s="147"/>
      <c r="F669" s="148"/>
      <c r="G669" s="148"/>
      <c r="H669" s="148"/>
      <c r="I669" s="148"/>
      <c r="J669" s="148"/>
      <c r="K669" s="148"/>
      <c r="L669" s="148"/>
      <c r="M669" s="148"/>
      <c r="N669" s="148"/>
      <c r="O669" s="148"/>
      <c r="P669" s="149"/>
    </row>
    <row r="670" spans="1:16" ht="15" hidden="1" customHeight="1" x14ac:dyDescent="0.25">
      <c r="A670" s="44" t="str">
        <f ca="1">IF(MONTH(C670)=MONTH(D$3),RIGHT('Yearly Info'!A$16,LEN('Yearly Info'!A$16)-4),"")</f>
        <v xml:space="preserve"> RICS Idea Portal</v>
      </c>
      <c r="B670" s="145"/>
      <c r="C670" s="42">
        <f t="shared" ref="C670:C697" ca="1" si="24">C669</f>
        <v>46042</v>
      </c>
      <c r="D670" s="54">
        <f ca="1">INDIRECT("'" &amp; UPPER(LEFT(TEXT($D$3,"mmmm"),3)) &amp; "'!X13")</f>
        <v>0</v>
      </c>
      <c r="E670" s="147"/>
      <c r="F670" s="148"/>
      <c r="G670" s="148"/>
      <c r="H670" s="148"/>
      <c r="I670" s="148"/>
      <c r="J670" s="148"/>
      <c r="K670" s="148"/>
      <c r="L670" s="148"/>
      <c r="M670" s="148"/>
      <c r="N670" s="148"/>
      <c r="O670" s="148"/>
      <c r="P670" s="149"/>
    </row>
    <row r="671" spans="1:16" ht="15" customHeight="1" x14ac:dyDescent="0.25">
      <c r="A671" s="44" t="str">
        <f ca="1">IF(MONTH(C671)=MONTH(D$3),RIGHT('Yearly Info'!A$17,LEN('Yearly Info'!A$17)-4),"")</f>
        <v xml:space="preserve"> MSWIS</v>
      </c>
      <c r="B671" s="145"/>
      <c r="C671" s="42">
        <f t="shared" ca="1" si="24"/>
        <v>46042</v>
      </c>
      <c r="D671" s="54">
        <f ca="1">INDIRECT("'" &amp; UPPER(LEFT(TEXT($D$3,"mmmm"),3)) &amp; "'!X14")</f>
        <v>4</v>
      </c>
      <c r="E671" s="147" t="s">
        <v>37</v>
      </c>
      <c r="F671" s="148"/>
      <c r="G671" s="148"/>
      <c r="H671" s="148"/>
      <c r="I671" s="148"/>
      <c r="J671" s="148"/>
      <c r="K671" s="148"/>
      <c r="L671" s="148"/>
      <c r="M671" s="148"/>
      <c r="N671" s="148"/>
      <c r="O671" s="148"/>
      <c r="P671" s="149"/>
    </row>
    <row r="672" spans="1:16" ht="15" hidden="1" customHeight="1" x14ac:dyDescent="0.25">
      <c r="A672" s="44" t="str">
        <f ca="1">IF(MONTH(C672)=MONTH(D$3),RIGHT('Yearly Info'!A$18,LEN('Yearly Info'!A$18)-4),"")</f>
        <v xml:space="preserve"> GeoSpatial</v>
      </c>
      <c r="B672" s="145"/>
      <c r="C672" s="42">
        <f t="shared" ca="1" si="24"/>
        <v>46042</v>
      </c>
      <c r="D672" s="54">
        <f ca="1">INDIRECT("'" &amp; UPPER(LEFT(TEXT($D$3,"mmmm"),3)) &amp; "'!X15")</f>
        <v>0</v>
      </c>
      <c r="E672" s="147"/>
      <c r="F672" s="148"/>
      <c r="G672" s="148"/>
      <c r="H672" s="148"/>
      <c r="I672" s="148"/>
      <c r="J672" s="148"/>
      <c r="K672" s="148"/>
      <c r="L672" s="148"/>
      <c r="M672" s="148"/>
      <c r="N672" s="148"/>
      <c r="O672" s="148"/>
      <c r="P672" s="149"/>
    </row>
    <row r="673" spans="1:16" ht="15" hidden="1" customHeight="1" x14ac:dyDescent="0.25">
      <c r="A673" s="44" t="str">
        <f ca="1">IF(MONTH(C673)=MONTH(D$3),RIGHT('Yearly Info'!A$19,LEN('Yearly Info'!A$19)-4),"")</f>
        <v xml:space="preserve"> RICS Dashboard</v>
      </c>
      <c r="B673" s="145"/>
      <c r="C673" s="42">
        <f t="shared" ca="1" si="24"/>
        <v>46042</v>
      </c>
      <c r="D673" s="54">
        <f ca="1">INDIRECT("'" &amp; UPPER(LEFT(TEXT($D$3,"mmmm"),3)) &amp; "'!X16")</f>
        <v>0</v>
      </c>
      <c r="E673" s="153"/>
      <c r="F673" s="154"/>
      <c r="G673" s="154"/>
      <c r="H673" s="154"/>
      <c r="I673" s="154"/>
      <c r="J673" s="154"/>
      <c r="K673" s="154"/>
      <c r="L673" s="154"/>
      <c r="M673" s="154"/>
      <c r="N673" s="154"/>
      <c r="O673" s="154"/>
      <c r="P673" s="155"/>
    </row>
    <row r="674" spans="1:16" ht="15" hidden="1" customHeight="1" x14ac:dyDescent="0.25">
      <c r="A674" s="44" t="str">
        <f ca="1">IF(MONTH(C674)=MONTH(D$3),RIGHT('Yearly Info'!A$20,LEN('Yearly Info'!A$20)-4),"")</f>
        <v xml:space="preserve"> MDWFP NRIS</v>
      </c>
      <c r="B674" s="145"/>
      <c r="C674" s="42">
        <f t="shared" ca="1" si="24"/>
        <v>46042</v>
      </c>
      <c r="D674" s="54">
        <f ca="1">INDIRECT("'" &amp; UPPER(LEFT(TEXT($D$3,"mmmm"),3)) &amp; "'!X17")</f>
        <v>0</v>
      </c>
      <c r="E674" s="153"/>
      <c r="F674" s="154"/>
      <c r="G674" s="154"/>
      <c r="H674" s="154"/>
      <c r="I674" s="154"/>
      <c r="J674" s="154"/>
      <c r="K674" s="154"/>
      <c r="L674" s="154"/>
      <c r="M674" s="154"/>
      <c r="N674" s="154"/>
      <c r="O674" s="154"/>
      <c r="P674" s="155"/>
    </row>
    <row r="675" spans="1:16" ht="15" hidden="1" customHeight="1" x14ac:dyDescent="0.25">
      <c r="A675" s="44" t="str">
        <f ca="1">IF(MONTH(C675)=MONTH(D$3),RIGHT('Yearly Info'!A$21,LEN('Yearly Info'!A$21)-4),"")</f>
        <v xml:space="preserve"> MSWIS MRVA 4 CLOSED</v>
      </c>
      <c r="B675" s="145"/>
      <c r="C675" s="42">
        <f t="shared" ca="1" si="24"/>
        <v>46042</v>
      </c>
      <c r="D675" s="54">
        <f ca="1">INDIRECT("'" &amp; UPPER(LEFT(TEXT($D$3,"mmmm"),3)) &amp; "'!X18")</f>
        <v>4</v>
      </c>
      <c r="E675" s="156" t="s">
        <v>38</v>
      </c>
      <c r="F675" s="148"/>
      <c r="G675" s="148"/>
      <c r="H675" s="148"/>
      <c r="I675" s="148"/>
      <c r="J675" s="148"/>
      <c r="K675" s="148"/>
      <c r="L675" s="148"/>
      <c r="M675" s="148"/>
      <c r="N675" s="148"/>
      <c r="O675" s="148"/>
      <c r="P675" s="149"/>
    </row>
    <row r="676" spans="1:16" ht="15" hidden="1" customHeight="1" x14ac:dyDescent="0.25">
      <c r="A676" s="44" t="str">
        <f ca="1">IF(MONTH(C676)=MONTH(D$3),RIGHT('Yearly Info'!A$22,LEN('Yearly Info'!A$22)-4),"")</f>
        <v xml:space="preserve"> Tackett</v>
      </c>
      <c r="B676" s="145"/>
      <c r="C676" s="42">
        <f t="shared" ca="1" si="24"/>
        <v>46042</v>
      </c>
      <c r="D676" s="54">
        <f ca="1">INDIRECT("'" &amp; UPPER(LEFT(TEXT($D$3,"mmmm"),3)) &amp; "'!X19")</f>
        <v>0</v>
      </c>
      <c r="E676" s="147"/>
      <c r="F676" s="148"/>
      <c r="G676" s="148"/>
      <c r="H676" s="148"/>
      <c r="I676" s="148"/>
      <c r="J676" s="148"/>
      <c r="K676" s="148"/>
      <c r="L676" s="148"/>
      <c r="M676" s="148"/>
      <c r="N676" s="148"/>
      <c r="O676" s="148"/>
      <c r="P676" s="149"/>
    </row>
    <row r="677" spans="1:16" ht="15" hidden="1" customHeight="1" x14ac:dyDescent="0.25">
      <c r="A677" s="44" t="e">
        <f ca="1">IF(MONTH(C677)=MONTH(D$3),RIGHT('Yearly Info'!A$23,LEN('Yearly Info'!A$23)-4),"")</f>
        <v>#VALUE!</v>
      </c>
      <c r="B677" s="145"/>
      <c r="C677" s="42">
        <f t="shared" ca="1" si="24"/>
        <v>46042</v>
      </c>
      <c r="D677" s="54">
        <f ca="1">INDIRECT("'" &amp; UPPER(LEFT(TEXT($D$3,"mmmm"),3)) &amp; "'!X20")</f>
        <v>0</v>
      </c>
      <c r="E677" s="160"/>
      <c r="F677" s="148"/>
      <c r="G677" s="148"/>
      <c r="H677" s="148"/>
      <c r="I677" s="148"/>
      <c r="J677" s="148"/>
      <c r="K677" s="148"/>
      <c r="L677" s="148"/>
      <c r="M677" s="148"/>
      <c r="N677" s="148"/>
      <c r="O677" s="148"/>
      <c r="P677" s="149"/>
    </row>
    <row r="678" spans="1:16" ht="15" hidden="1" customHeight="1" x14ac:dyDescent="0.25">
      <c r="A678" s="44" t="e">
        <f ca="1">IF(MONTH(C678)=MONTH(D$3),RIGHT('Yearly Info'!A$24,LEN('Yearly Info'!A$24)-4),"")</f>
        <v>#VALUE!</v>
      </c>
      <c r="B678" s="145"/>
      <c r="C678" s="42">
        <f t="shared" ca="1" si="24"/>
        <v>46042</v>
      </c>
      <c r="D678" s="54">
        <f ca="1">INDIRECT("'" &amp; UPPER(LEFT(TEXT($D$3,"mmmm"),3)) &amp; "'!X21")</f>
        <v>0</v>
      </c>
      <c r="E678" s="147"/>
      <c r="F678" s="148"/>
      <c r="G678" s="148"/>
      <c r="H678" s="148"/>
      <c r="I678" s="148"/>
      <c r="J678" s="148"/>
      <c r="K678" s="148"/>
      <c r="L678" s="148"/>
      <c r="M678" s="148"/>
      <c r="N678" s="148"/>
      <c r="O678" s="148"/>
      <c r="P678" s="149"/>
    </row>
    <row r="679" spans="1:16" ht="15" hidden="1" customHeight="1" x14ac:dyDescent="0.25">
      <c r="A679" s="44" t="e">
        <f ca="1">IF(MONTH(C679)=MONTH(D$3),RIGHT('Yearly Info'!A$25,LEN('Yearly Info'!A$25)-4),"")</f>
        <v>#VALUE!</v>
      </c>
      <c r="B679" s="145"/>
      <c r="C679" s="42">
        <f t="shared" ca="1" si="24"/>
        <v>46042</v>
      </c>
      <c r="D679" s="54">
        <f ca="1">INDIRECT("'" &amp; UPPER(LEFT(TEXT($D$3,"mmmm"),3)) &amp; "'!X22")</f>
        <v>0</v>
      </c>
      <c r="E679" s="147"/>
      <c r="F679" s="148"/>
      <c r="G679" s="148"/>
      <c r="H679" s="148"/>
      <c r="I679" s="148"/>
      <c r="J679" s="148"/>
      <c r="K679" s="148"/>
      <c r="L679" s="148"/>
      <c r="M679" s="148"/>
      <c r="N679" s="148"/>
      <c r="O679" s="148"/>
      <c r="P679" s="149"/>
    </row>
    <row r="680" spans="1:16" ht="15" hidden="1" customHeight="1" x14ac:dyDescent="0.25">
      <c r="A680" s="44" t="e">
        <f ca="1">IF(MONTH(C680)=MONTH(D$3),RIGHT('Yearly Info'!A$26,LEN('Yearly Info'!A$26)-4),"")</f>
        <v>#VALUE!</v>
      </c>
      <c r="B680" s="145"/>
      <c r="C680" s="42">
        <f t="shared" ca="1" si="24"/>
        <v>46042</v>
      </c>
      <c r="D680" s="54">
        <f ca="1">INDIRECT("'" &amp; UPPER(LEFT(TEXT($D$3,"mmmm"),3)) &amp; "'!X23")</f>
        <v>0</v>
      </c>
      <c r="E680" s="147"/>
      <c r="F680" s="148"/>
      <c r="G680" s="148"/>
      <c r="H680" s="148"/>
      <c r="I680" s="148"/>
      <c r="J680" s="148"/>
      <c r="K680" s="148"/>
      <c r="L680" s="148"/>
      <c r="M680" s="148"/>
      <c r="N680" s="148"/>
      <c r="O680" s="148"/>
      <c r="P680" s="149"/>
    </row>
    <row r="681" spans="1:16" ht="15" hidden="1" customHeight="1" x14ac:dyDescent="0.25">
      <c r="A681" s="44" t="e">
        <f ca="1">IF(MONTH(C681)=MONTH(D$3),RIGHT('Yearly Info'!A$27,LEN('Yearly Info'!A$27)-4),"")</f>
        <v>#VALUE!</v>
      </c>
      <c r="B681" s="145"/>
      <c r="C681" s="42">
        <f t="shared" ca="1" si="24"/>
        <v>46042</v>
      </c>
      <c r="D681" s="54">
        <f ca="1">INDIRECT("'" &amp; UPPER(LEFT(TEXT($D$3,"mmmm"),3)) &amp; "'!X24")</f>
        <v>0</v>
      </c>
      <c r="E681" s="147"/>
      <c r="F681" s="148"/>
      <c r="G681" s="148"/>
      <c r="H681" s="148"/>
      <c r="I681" s="148"/>
      <c r="J681" s="148"/>
      <c r="K681" s="148"/>
      <c r="L681" s="148"/>
      <c r="M681" s="148"/>
      <c r="N681" s="148"/>
      <c r="O681" s="148"/>
      <c r="P681" s="149"/>
    </row>
    <row r="682" spans="1:16" ht="15" hidden="1" customHeight="1" x14ac:dyDescent="0.25">
      <c r="A682" s="44" t="e">
        <f ca="1">IF(MONTH(C682)=MONTH(D$3),RIGHT('Yearly Info'!A$28,LEN('Yearly Info'!A$28)-4),"")</f>
        <v>#VALUE!</v>
      </c>
      <c r="B682" s="145"/>
      <c r="C682" s="42">
        <f t="shared" ca="1" si="24"/>
        <v>46042</v>
      </c>
      <c r="D682" s="54">
        <f ca="1">INDIRECT("'" &amp; UPPER(LEFT(TEXT($D$3,"mmmm"),3)) &amp; "'!X25")</f>
        <v>0</v>
      </c>
      <c r="E682" s="147"/>
      <c r="F682" s="148"/>
      <c r="G682" s="148"/>
      <c r="H682" s="148"/>
      <c r="I682" s="148"/>
      <c r="J682" s="148"/>
      <c r="K682" s="148"/>
      <c r="L682" s="148"/>
      <c r="M682" s="148"/>
      <c r="N682" s="148"/>
      <c r="O682" s="148"/>
      <c r="P682" s="149"/>
    </row>
    <row r="683" spans="1:16" ht="15" hidden="1" customHeight="1" x14ac:dyDescent="0.25">
      <c r="A683" s="44" t="e">
        <f ca="1">IF(MONTH(C683)=MONTH(D$3),RIGHT('Yearly Info'!A$29,LEN('Yearly Info'!A$29)-4),"")</f>
        <v>#VALUE!</v>
      </c>
      <c r="B683" s="145"/>
      <c r="C683" s="42">
        <f t="shared" ca="1" si="24"/>
        <v>46042</v>
      </c>
      <c r="D683" s="54">
        <f ca="1">INDIRECT("'" &amp; UPPER(LEFT(TEXT($D$3,"mmmm"),3)) &amp; "'!X26")</f>
        <v>0</v>
      </c>
      <c r="E683" s="147"/>
      <c r="F683" s="148"/>
      <c r="G683" s="148"/>
      <c r="H683" s="148"/>
      <c r="I683" s="148"/>
      <c r="J683" s="148"/>
      <c r="K683" s="148"/>
      <c r="L683" s="148"/>
      <c r="M683" s="148"/>
      <c r="N683" s="148"/>
      <c r="O683" s="148"/>
      <c r="P683" s="149"/>
    </row>
    <row r="684" spans="1:16" ht="15" hidden="1" customHeight="1" x14ac:dyDescent="0.25">
      <c r="A684" s="44" t="e">
        <f ca="1">IF(MONTH(C684)=MONTH(D$3),RIGHT('Yearly Info'!A$30,LEN('Yearly Info'!A$30)-4),"")</f>
        <v>#VALUE!</v>
      </c>
      <c r="B684" s="145"/>
      <c r="C684" s="42">
        <f t="shared" ca="1" si="24"/>
        <v>46042</v>
      </c>
      <c r="D684" s="54">
        <f ca="1">INDIRECT("'" &amp; UPPER(LEFT(TEXT($D$3,"mmmm"),3)) &amp; "'!X27")</f>
        <v>0</v>
      </c>
      <c r="E684" s="147"/>
      <c r="F684" s="148"/>
      <c r="G684" s="148"/>
      <c r="H684" s="148"/>
      <c r="I684" s="148"/>
      <c r="J684" s="148"/>
      <c r="K684" s="148"/>
      <c r="L684" s="148"/>
      <c r="M684" s="148"/>
      <c r="N684" s="148"/>
      <c r="O684" s="148"/>
      <c r="P684" s="149"/>
    </row>
    <row r="685" spans="1:16" ht="15" hidden="1" customHeight="1" x14ac:dyDescent="0.25">
      <c r="A685" s="44" t="e">
        <f ca="1">IF(MONTH(C685)=MONTH(D$3),RIGHT('Yearly Info'!A$31,LEN('Yearly Info'!A$31)-4),"")</f>
        <v>#VALUE!</v>
      </c>
      <c r="B685" s="145"/>
      <c r="C685" s="42">
        <f t="shared" ca="1" si="24"/>
        <v>46042</v>
      </c>
      <c r="D685" s="54">
        <f ca="1">INDIRECT("'" &amp; UPPER(LEFT(TEXT($D$3,"mmmm"),3)) &amp; "'!X28")</f>
        <v>0</v>
      </c>
      <c r="E685" s="147"/>
      <c r="F685" s="148"/>
      <c r="G685" s="148"/>
      <c r="H685" s="148"/>
      <c r="I685" s="148"/>
      <c r="J685" s="148"/>
      <c r="K685" s="148"/>
      <c r="L685" s="148"/>
      <c r="M685" s="148"/>
      <c r="N685" s="148"/>
      <c r="O685" s="148"/>
      <c r="P685" s="149"/>
    </row>
    <row r="686" spans="1:16" ht="15" hidden="1" customHeight="1" x14ac:dyDescent="0.25">
      <c r="A686" s="44" t="e">
        <f ca="1">IF(MONTH(C686)=MONTH(D$3),RIGHT('Yearly Info'!A$32,LEN('Yearly Info'!A$32)-4),"")</f>
        <v>#VALUE!</v>
      </c>
      <c r="B686" s="145"/>
      <c r="C686" s="42">
        <f t="shared" ca="1" si="24"/>
        <v>46042</v>
      </c>
      <c r="D686" s="54">
        <f ca="1">INDIRECT("'" &amp; UPPER(LEFT(TEXT($D$3,"mmmm"),3)) &amp; "'!X29")</f>
        <v>0</v>
      </c>
      <c r="E686" s="147"/>
      <c r="F686" s="148"/>
      <c r="G686" s="148"/>
      <c r="H686" s="148"/>
      <c r="I686" s="148"/>
      <c r="J686" s="148"/>
      <c r="K686" s="148"/>
      <c r="L686" s="148"/>
      <c r="M686" s="148"/>
      <c r="N686" s="148"/>
      <c r="O686" s="148"/>
      <c r="P686" s="149"/>
    </row>
    <row r="687" spans="1:16" ht="15" hidden="1" customHeight="1" x14ac:dyDescent="0.25">
      <c r="A687" s="44" t="e">
        <f ca="1">IF(MONTH(C687)=MONTH(D$3),RIGHT('Yearly Info'!A$33,LEN('Yearly Info'!A$33)-4),"")</f>
        <v>#VALUE!</v>
      </c>
      <c r="B687" s="145"/>
      <c r="C687" s="42">
        <f t="shared" ca="1" si="24"/>
        <v>46042</v>
      </c>
      <c r="D687" s="54">
        <f ca="1">INDIRECT("'" &amp; UPPER(LEFT(TEXT($D$3,"mmmm"),3)) &amp; "'!X30")</f>
        <v>0</v>
      </c>
      <c r="E687" s="147"/>
      <c r="F687" s="148"/>
      <c r="G687" s="148"/>
      <c r="H687" s="148"/>
      <c r="I687" s="148"/>
      <c r="J687" s="148"/>
      <c r="K687" s="148"/>
      <c r="L687" s="148"/>
      <c r="M687" s="148"/>
      <c r="N687" s="148"/>
      <c r="O687" s="148"/>
      <c r="P687" s="149"/>
    </row>
    <row r="688" spans="1:16" ht="15" hidden="1" customHeight="1" x14ac:dyDescent="0.25">
      <c r="A688" s="44" t="e">
        <f ca="1">IF(MONTH(C688)=MONTH(D$3),RIGHT('Yearly Info'!A$34,LEN('Yearly Info'!A$34)-4),"")</f>
        <v>#VALUE!</v>
      </c>
      <c r="B688" s="145"/>
      <c r="C688" s="42">
        <f t="shared" ca="1" si="24"/>
        <v>46042</v>
      </c>
      <c r="D688" s="54">
        <f ca="1">INDIRECT("'" &amp; UPPER(LEFT(TEXT($D$3,"mmmm"),3)) &amp; "'!X31")</f>
        <v>0</v>
      </c>
      <c r="E688" s="147"/>
      <c r="F688" s="148"/>
      <c r="G688" s="148"/>
      <c r="H688" s="148"/>
      <c r="I688" s="148"/>
      <c r="J688" s="148"/>
      <c r="K688" s="148"/>
      <c r="L688" s="148"/>
      <c r="M688" s="148"/>
      <c r="N688" s="148"/>
      <c r="O688" s="148"/>
      <c r="P688" s="149"/>
    </row>
    <row r="689" spans="1:16" ht="15" hidden="1" customHeight="1" x14ac:dyDescent="0.25">
      <c r="A689" s="44" t="e">
        <f ca="1">IF(MONTH(C689)=MONTH(D$3),RIGHT('Yearly Info'!A$35,LEN('Yearly Info'!A$35)-4),"")</f>
        <v>#VALUE!</v>
      </c>
      <c r="B689" s="145"/>
      <c r="C689" s="42">
        <f t="shared" ca="1" si="24"/>
        <v>46042</v>
      </c>
      <c r="D689" s="54">
        <f ca="1">INDIRECT("'" &amp; UPPER(LEFT(TEXT($D$3,"mmmm"),3)) &amp; "'!X32")</f>
        <v>0</v>
      </c>
      <c r="E689" s="147"/>
      <c r="F689" s="148"/>
      <c r="G689" s="148"/>
      <c r="H689" s="148"/>
      <c r="I689" s="148"/>
      <c r="J689" s="148"/>
      <c r="K689" s="148"/>
      <c r="L689" s="148"/>
      <c r="M689" s="148"/>
      <c r="N689" s="148"/>
      <c r="O689" s="148"/>
      <c r="P689" s="149"/>
    </row>
    <row r="690" spans="1:16" ht="15" hidden="1" customHeight="1" x14ac:dyDescent="0.25">
      <c r="A690" s="44" t="e">
        <f ca="1">IF(MONTH(C690)=MONTH(D$3),RIGHT('Yearly Info'!A$36,LEN('Yearly Info'!A$36)-4),"")</f>
        <v>#VALUE!</v>
      </c>
      <c r="B690" s="145"/>
      <c r="C690" s="42">
        <f t="shared" ca="1" si="24"/>
        <v>46042</v>
      </c>
      <c r="D690" s="54">
        <f ca="1">INDIRECT("'" &amp; UPPER(LEFT(TEXT($D$3,"mmmm"),3)) &amp; "'!X33")</f>
        <v>0</v>
      </c>
      <c r="E690" s="147"/>
      <c r="F690" s="148"/>
      <c r="G690" s="148"/>
      <c r="H690" s="148"/>
      <c r="I690" s="148"/>
      <c r="J690" s="148"/>
      <c r="K690" s="148"/>
      <c r="L690" s="148"/>
      <c r="M690" s="148"/>
      <c r="N690" s="148"/>
      <c r="O690" s="148"/>
      <c r="P690" s="149"/>
    </row>
    <row r="691" spans="1:16" ht="15" hidden="1" customHeight="1" x14ac:dyDescent="0.25">
      <c r="A691" s="44" t="e">
        <f ca="1">IF(MONTH(C691)=MONTH(D$3),RIGHT('Yearly Info'!A$37,LEN('Yearly Info'!A$37)-4),"")</f>
        <v>#VALUE!</v>
      </c>
      <c r="B691" s="145"/>
      <c r="C691" s="42">
        <f t="shared" ca="1" si="24"/>
        <v>46042</v>
      </c>
      <c r="D691" s="54">
        <f ca="1">INDIRECT("'" &amp; UPPER(LEFT(TEXT($D$3,"mmmm"),3)) &amp; "'!X34")</f>
        <v>0</v>
      </c>
      <c r="E691" s="147"/>
      <c r="F691" s="148"/>
      <c r="G691" s="148"/>
      <c r="H691" s="148"/>
      <c r="I691" s="148"/>
      <c r="J691" s="148"/>
      <c r="K691" s="148"/>
      <c r="L691" s="148"/>
      <c r="M691" s="148"/>
      <c r="N691" s="148"/>
      <c r="O691" s="148"/>
      <c r="P691" s="149"/>
    </row>
    <row r="692" spans="1:16" ht="15" hidden="1" customHeight="1" x14ac:dyDescent="0.25">
      <c r="A692" s="44" t="e">
        <f ca="1">IF(MONTH(C692)=MONTH(D$3),RIGHT('Yearly Info'!A$38,LEN('Yearly Info'!A$38)-4),"")</f>
        <v>#VALUE!</v>
      </c>
      <c r="B692" s="145"/>
      <c r="C692" s="42">
        <f t="shared" ca="1" si="24"/>
        <v>46042</v>
      </c>
      <c r="D692" s="54">
        <f ca="1">INDIRECT("'" &amp; UPPER(LEFT(TEXT($D$3,"mmmm"),3)) &amp; "'!X35")</f>
        <v>0</v>
      </c>
      <c r="E692" s="147"/>
      <c r="F692" s="148"/>
      <c r="G692" s="148"/>
      <c r="H692" s="148"/>
      <c r="I692" s="148"/>
      <c r="J692" s="148"/>
      <c r="K692" s="148"/>
      <c r="L692" s="148"/>
      <c r="M692" s="148"/>
      <c r="N692" s="148"/>
      <c r="O692" s="148"/>
      <c r="P692" s="149"/>
    </row>
    <row r="693" spans="1:16" ht="15" hidden="1" customHeight="1" x14ac:dyDescent="0.25">
      <c r="A693" s="44" t="e">
        <f ca="1">IF(MONTH(C693)=MONTH(D$3),RIGHT('Yearly Info'!A$39,LEN('Yearly Info'!A$39)-4),"")</f>
        <v>#VALUE!</v>
      </c>
      <c r="B693" s="145"/>
      <c r="C693" s="42">
        <f t="shared" ca="1" si="24"/>
        <v>46042</v>
      </c>
      <c r="D693" s="54">
        <f ca="1">INDIRECT("'" &amp; UPPER(LEFT(TEXT($D$3,"mmmm"),3)) &amp; "'!X36")</f>
        <v>0</v>
      </c>
      <c r="E693" s="147"/>
      <c r="F693" s="148"/>
      <c r="G693" s="148"/>
      <c r="H693" s="148"/>
      <c r="I693" s="148"/>
      <c r="J693" s="148"/>
      <c r="K693" s="148"/>
      <c r="L693" s="148"/>
      <c r="M693" s="148"/>
      <c r="N693" s="148"/>
      <c r="O693" s="148"/>
      <c r="P693" s="149"/>
    </row>
    <row r="694" spans="1:16" ht="15" hidden="1" customHeight="1" thickBot="1" x14ac:dyDescent="0.3">
      <c r="A694" s="45" t="e">
        <f ca="1">IF(MONTH(C694)=MONTH(D$3),RIGHT('Yearly Info'!A$40,LEN('Yearly Info'!A$40)-4),"")</f>
        <v>#VALUE!</v>
      </c>
      <c r="B694" s="145"/>
      <c r="C694" s="42">
        <f t="shared" ca="1" si="24"/>
        <v>46042</v>
      </c>
      <c r="D694" s="54">
        <f ca="1">INDIRECT("'" &amp; UPPER(LEFT(TEXT($D$3,"mmmm"),3)) &amp; "'!X37")</f>
        <v>0</v>
      </c>
      <c r="E694" s="147"/>
      <c r="F694" s="148"/>
      <c r="G694" s="148"/>
      <c r="H694" s="148"/>
      <c r="I694" s="148"/>
      <c r="J694" s="148"/>
      <c r="K694" s="148"/>
      <c r="L694" s="148"/>
      <c r="M694" s="148"/>
      <c r="N694" s="148"/>
      <c r="O694" s="148"/>
      <c r="P694" s="149"/>
    </row>
    <row r="695" spans="1:16" ht="15" hidden="1" customHeight="1" thickBot="1" x14ac:dyDescent="0.3">
      <c r="A695" s="45" t="str">
        <f ca="1">IF(MONTH(C695)=MONTH(D$3),RIGHT('Yearly Info'!A$41,LEN('Yearly Info'!A$41)-4),"")</f>
        <v xml:space="preserve"> </v>
      </c>
      <c r="B695" s="145"/>
      <c r="C695" s="42">
        <f t="shared" ca="1" si="24"/>
        <v>46042</v>
      </c>
      <c r="D695" s="54">
        <f ca="1">INDIRECT("'" &amp; UPPER(LEFT(TEXT($D$3,"mmmm"),3)) &amp; "'!X38")</f>
        <v>0</v>
      </c>
      <c r="E695" s="147"/>
      <c r="F695" s="148"/>
      <c r="G695" s="148"/>
      <c r="H695" s="148"/>
      <c r="I695" s="148"/>
      <c r="J695" s="148"/>
      <c r="K695" s="148"/>
      <c r="L695" s="148"/>
      <c r="M695" s="148"/>
      <c r="N695" s="148"/>
      <c r="O695" s="148"/>
      <c r="P695" s="149"/>
    </row>
    <row r="696" spans="1:16" ht="15" hidden="1" customHeight="1" thickBot="1" x14ac:dyDescent="0.3">
      <c r="A696" s="45" t="str">
        <f ca="1">IF(MONTH(C696)=MONTH(D$3),RIGHT('Yearly Info'!A$42,LEN('Yearly Info'!A$42)-4),"")</f>
        <v xml:space="preserve"> </v>
      </c>
      <c r="B696" s="145"/>
      <c r="C696" s="42">
        <f t="shared" ca="1" si="24"/>
        <v>46042</v>
      </c>
      <c r="D696" s="54">
        <f ca="1">INDIRECT("'" &amp; UPPER(LEFT(TEXT($D$3,"mmmm"),3)) &amp; "'!X39")</f>
        <v>0</v>
      </c>
      <c r="E696" s="147"/>
      <c r="F696" s="148"/>
      <c r="G696" s="148"/>
      <c r="H696" s="148"/>
      <c r="I696" s="148"/>
      <c r="J696" s="148"/>
      <c r="K696" s="148"/>
      <c r="L696" s="148"/>
      <c r="M696" s="148"/>
      <c r="N696" s="148"/>
      <c r="O696" s="148"/>
      <c r="P696" s="149"/>
    </row>
    <row r="697" spans="1:16" ht="15" hidden="1" customHeight="1" thickBot="1" x14ac:dyDescent="0.3">
      <c r="A697" s="45" t="str">
        <f ca="1">IF(MONTH(C697)=MONTH(D$3),RIGHT('Yearly Info'!A$43,LEN('Yearly Info'!A$43)-4),"")</f>
        <v xml:space="preserve"> </v>
      </c>
      <c r="B697" s="146"/>
      <c r="C697" s="42">
        <f t="shared" ca="1" si="24"/>
        <v>46042</v>
      </c>
      <c r="D697" s="55">
        <f ca="1">INDIRECT("'" &amp; UPPER(LEFT(TEXT($D$3,"mmmm"),3)) &amp; "'!X40")</f>
        <v>0</v>
      </c>
      <c r="E697" s="150"/>
      <c r="F697" s="151"/>
      <c r="G697" s="151"/>
      <c r="H697" s="151"/>
      <c r="I697" s="151"/>
      <c r="J697" s="151"/>
      <c r="K697" s="151"/>
      <c r="L697" s="151"/>
      <c r="M697" s="151"/>
      <c r="N697" s="151"/>
      <c r="O697" s="151"/>
      <c r="P697" s="152"/>
    </row>
    <row r="698" spans="1:16" ht="15" hidden="1" customHeight="1" x14ac:dyDescent="0.25">
      <c r="A698" s="44" t="str">
        <f ca="1">IF(MONTH(C698)=MONTH(D$3),RIGHT('Yearly Info'!A$14,LEN('Yearly Info'!A$14)-4),"")</f>
        <v xml:space="preserve"> RICS Support for MDEQ</v>
      </c>
      <c r="B698" s="145" t="str">
        <f ca="1">TEXT(C698,"dddd")</f>
        <v>Wednesday</v>
      </c>
      <c r="C698" s="94">
        <f ca="1">C668+1</f>
        <v>46043</v>
      </c>
      <c r="D698" s="54">
        <f ca="1">INDIRECT("'" &amp; UPPER(LEFT(TEXT($D$3,"mmmm"),3)) &amp; "'!Y11")</f>
        <v>0</v>
      </c>
      <c r="E698" s="147"/>
      <c r="F698" s="148"/>
      <c r="G698" s="148"/>
      <c r="H698" s="148"/>
      <c r="I698" s="148"/>
      <c r="J698" s="148"/>
      <c r="K698" s="148"/>
      <c r="L698" s="148"/>
      <c r="M698" s="148"/>
      <c r="N698" s="148"/>
      <c r="O698" s="148"/>
      <c r="P698" s="149"/>
    </row>
    <row r="699" spans="1:16" ht="15" hidden="1" customHeight="1" x14ac:dyDescent="0.25">
      <c r="A699" s="44" t="str">
        <f ca="1">IF(MONTH(C699)=MONTH(D$3),RIGHT('Yearly Info'!A$15,LEN('Yearly Info'!A$15)-4),"")</f>
        <v xml:space="preserve"> MDEQ</v>
      </c>
      <c r="B699" s="145"/>
      <c r="C699" s="42">
        <f ca="1">C698</f>
        <v>46043</v>
      </c>
      <c r="D699" s="54">
        <f ca="1">INDIRECT("'" &amp; UPPER(LEFT(TEXT($D$3,"mmmm"),3)) &amp; "'!Y12")</f>
        <v>0</v>
      </c>
      <c r="E699" s="147"/>
      <c r="F699" s="148"/>
      <c r="G699" s="148"/>
      <c r="H699" s="148"/>
      <c r="I699" s="148"/>
      <c r="J699" s="148"/>
      <c r="K699" s="148"/>
      <c r="L699" s="148"/>
      <c r="M699" s="148"/>
      <c r="N699" s="148"/>
      <c r="O699" s="148"/>
      <c r="P699" s="149"/>
    </row>
    <row r="700" spans="1:16" ht="15" hidden="1" customHeight="1" x14ac:dyDescent="0.25">
      <c r="A700" s="44" t="str">
        <f ca="1">IF(MONTH(C700)=MONTH(D$3),RIGHT('Yearly Info'!A$16,LEN('Yearly Info'!A$16)-4),"")</f>
        <v xml:space="preserve"> RICS Idea Portal</v>
      </c>
      <c r="B700" s="145"/>
      <c r="C700" s="42">
        <f t="shared" ref="C700:C727" ca="1" si="25">C699</f>
        <v>46043</v>
      </c>
      <c r="D700" s="54">
        <f ca="1">INDIRECT("'" &amp; UPPER(LEFT(TEXT($D$3,"mmmm"),3)) &amp; "'!Y13")</f>
        <v>0</v>
      </c>
      <c r="E700" s="147"/>
      <c r="F700" s="148"/>
      <c r="G700" s="148"/>
      <c r="H700" s="148"/>
      <c r="I700" s="148"/>
      <c r="J700" s="148"/>
      <c r="K700" s="148"/>
      <c r="L700" s="148"/>
      <c r="M700" s="148"/>
      <c r="N700" s="148"/>
      <c r="O700" s="148"/>
      <c r="P700" s="149"/>
    </row>
    <row r="701" spans="1:16" ht="15" customHeight="1" x14ac:dyDescent="0.25">
      <c r="A701" s="44" t="str">
        <f ca="1">IF(MONTH(C701)=MONTH(D$3),RIGHT('Yearly Info'!A$17,LEN('Yearly Info'!A$17)-4),"")</f>
        <v xml:space="preserve"> MSWIS</v>
      </c>
      <c r="B701" s="145"/>
      <c r="C701" s="42">
        <f t="shared" ca="1" si="25"/>
        <v>46043</v>
      </c>
      <c r="D701" s="54">
        <f ca="1">INDIRECT("'" &amp; UPPER(LEFT(TEXT($D$3,"mmmm"),3)) &amp; "'!Y14")</f>
        <v>3</v>
      </c>
      <c r="E701" s="147" t="s">
        <v>37</v>
      </c>
      <c r="F701" s="148"/>
      <c r="G701" s="148"/>
      <c r="H701" s="148"/>
      <c r="I701" s="148"/>
      <c r="J701" s="148"/>
      <c r="K701" s="148"/>
      <c r="L701" s="148"/>
      <c r="M701" s="148"/>
      <c r="N701" s="148"/>
      <c r="O701" s="148"/>
      <c r="P701" s="149"/>
    </row>
    <row r="702" spans="1:16" ht="15" hidden="1" customHeight="1" x14ac:dyDescent="0.25">
      <c r="A702" s="44" t="str">
        <f ca="1">IF(MONTH(C702)=MONTH(D$3),RIGHT('Yearly Info'!A$18,LEN('Yearly Info'!A$18)-4),"")</f>
        <v xml:space="preserve"> GeoSpatial</v>
      </c>
      <c r="B702" s="145"/>
      <c r="C702" s="42">
        <f t="shared" ca="1" si="25"/>
        <v>46043</v>
      </c>
      <c r="D702" s="54">
        <f ca="1">INDIRECT("'" &amp; UPPER(LEFT(TEXT($D$3,"mmmm"),3)) &amp; "'!Y15")</f>
        <v>0</v>
      </c>
      <c r="E702" s="147"/>
      <c r="F702" s="148"/>
      <c r="G702" s="148"/>
      <c r="H702" s="148"/>
      <c r="I702" s="148"/>
      <c r="J702" s="148"/>
      <c r="K702" s="148"/>
      <c r="L702" s="148"/>
      <c r="M702" s="148"/>
      <c r="N702" s="148"/>
      <c r="O702" s="148"/>
      <c r="P702" s="149"/>
    </row>
    <row r="703" spans="1:16" ht="15" hidden="1" customHeight="1" x14ac:dyDescent="0.25">
      <c r="A703" s="44" t="str">
        <f ca="1">IF(MONTH(C703)=MONTH(D$3),RIGHT('Yearly Info'!A$19,LEN('Yearly Info'!A$19)-4),"")</f>
        <v xml:space="preserve"> RICS Dashboard</v>
      </c>
      <c r="B703" s="145"/>
      <c r="C703" s="42">
        <f t="shared" ca="1" si="25"/>
        <v>46043</v>
      </c>
      <c r="D703" s="54">
        <f ca="1">INDIRECT("'" &amp; UPPER(LEFT(TEXT($D$3,"mmmm"),3)) &amp; "'!Y16")</f>
        <v>0</v>
      </c>
      <c r="E703" s="147"/>
      <c r="F703" s="148"/>
      <c r="G703" s="148"/>
      <c r="H703" s="148"/>
      <c r="I703" s="148"/>
      <c r="J703" s="148"/>
      <c r="K703" s="148"/>
      <c r="L703" s="148"/>
      <c r="M703" s="148"/>
      <c r="N703" s="148"/>
      <c r="O703" s="148"/>
      <c r="P703" s="149"/>
    </row>
    <row r="704" spans="1:16" ht="15" hidden="1" customHeight="1" x14ac:dyDescent="0.25">
      <c r="A704" s="44" t="str">
        <f ca="1">IF(MONTH(C704)=MONTH(D$3),RIGHT('Yearly Info'!A$20,LEN('Yearly Info'!A$20)-4),"")</f>
        <v xml:space="preserve"> MDWFP NRIS</v>
      </c>
      <c r="B704" s="145"/>
      <c r="C704" s="42">
        <f t="shared" ca="1" si="25"/>
        <v>46043</v>
      </c>
      <c r="D704" s="54">
        <f ca="1">INDIRECT("'" &amp; UPPER(LEFT(TEXT($D$3,"mmmm"),3)) &amp; "'!Y17")</f>
        <v>0</v>
      </c>
      <c r="E704" s="153"/>
      <c r="F704" s="154"/>
      <c r="G704" s="154"/>
      <c r="H704" s="154"/>
      <c r="I704" s="154"/>
      <c r="J704" s="154"/>
      <c r="K704" s="154"/>
      <c r="L704" s="154"/>
      <c r="M704" s="154"/>
      <c r="N704" s="154"/>
      <c r="O704" s="154"/>
      <c r="P704" s="155"/>
    </row>
    <row r="705" spans="1:16" ht="15" hidden="1" customHeight="1" x14ac:dyDescent="0.25">
      <c r="A705" s="44" t="str">
        <f ca="1">IF(MONTH(C705)=MONTH(D$3),RIGHT('Yearly Info'!A$21,LEN('Yearly Info'!A$21)-4),"")</f>
        <v xml:space="preserve"> MSWIS MRVA 4 CLOSED</v>
      </c>
      <c r="B705" s="145"/>
      <c r="C705" s="42">
        <f t="shared" ca="1" si="25"/>
        <v>46043</v>
      </c>
      <c r="D705" s="54">
        <f ca="1">INDIRECT("'" &amp; UPPER(LEFT(TEXT($D$3,"mmmm"),3)) &amp; "'!Y18")</f>
        <v>9</v>
      </c>
      <c r="E705" s="147" t="s">
        <v>39</v>
      </c>
      <c r="F705" s="148"/>
      <c r="G705" s="148"/>
      <c r="H705" s="148"/>
      <c r="I705" s="148"/>
      <c r="J705" s="148"/>
      <c r="K705" s="148"/>
      <c r="L705" s="148"/>
      <c r="M705" s="148"/>
      <c r="N705" s="148"/>
      <c r="O705" s="148"/>
      <c r="P705" s="149"/>
    </row>
    <row r="706" spans="1:16" ht="15" hidden="1" customHeight="1" x14ac:dyDescent="0.25">
      <c r="A706" s="44" t="str">
        <f ca="1">IF(MONTH(C706)=MONTH(D$3),RIGHT('Yearly Info'!A$22,LEN('Yearly Info'!A$22)-4),"")</f>
        <v xml:space="preserve"> Tackett</v>
      </c>
      <c r="B706" s="145"/>
      <c r="C706" s="42">
        <f t="shared" ca="1" si="25"/>
        <v>46043</v>
      </c>
      <c r="D706" s="54">
        <f ca="1">INDIRECT("'" &amp; UPPER(LEFT(TEXT($D$3,"mmmm"),3)) &amp; "'!Y19")</f>
        <v>0</v>
      </c>
      <c r="E706" s="147"/>
      <c r="F706" s="148"/>
      <c r="G706" s="148"/>
      <c r="H706" s="148"/>
      <c r="I706" s="148"/>
      <c r="J706" s="148"/>
      <c r="K706" s="148"/>
      <c r="L706" s="148"/>
      <c r="M706" s="148"/>
      <c r="N706" s="148"/>
      <c r="O706" s="148"/>
      <c r="P706" s="149"/>
    </row>
    <row r="707" spans="1:16" ht="15" hidden="1" customHeight="1" x14ac:dyDescent="0.25">
      <c r="A707" s="44" t="e">
        <f ca="1">IF(MONTH(C707)=MONTH(D$3),RIGHT('Yearly Info'!A$23,LEN('Yearly Info'!A$23)-4),"")</f>
        <v>#VALUE!</v>
      </c>
      <c r="B707" s="145"/>
      <c r="C707" s="42">
        <f t="shared" ca="1" si="25"/>
        <v>46043</v>
      </c>
      <c r="D707" s="54">
        <f ca="1">INDIRECT("'" &amp; UPPER(LEFT(TEXT($D$3,"mmmm"),3)) &amp; "'!Y20")</f>
        <v>0</v>
      </c>
      <c r="E707" s="174"/>
      <c r="F707" s="154"/>
      <c r="G707" s="154"/>
      <c r="H707" s="154"/>
      <c r="I707" s="154"/>
      <c r="J707" s="154"/>
      <c r="K707" s="154"/>
      <c r="L707" s="154"/>
      <c r="M707" s="154"/>
      <c r="N707" s="154"/>
      <c r="O707" s="154"/>
      <c r="P707" s="155"/>
    </row>
    <row r="708" spans="1:16" ht="15" hidden="1" customHeight="1" x14ac:dyDescent="0.25">
      <c r="A708" s="44" t="e">
        <f ca="1">IF(MONTH(C708)=MONTH(D$3),RIGHT('Yearly Info'!A$24,LEN('Yearly Info'!A$24)-4),"")</f>
        <v>#VALUE!</v>
      </c>
      <c r="B708" s="145"/>
      <c r="C708" s="42">
        <f t="shared" ca="1" si="25"/>
        <v>46043</v>
      </c>
      <c r="D708" s="54">
        <f ca="1">INDIRECT("'" &amp; UPPER(LEFT(TEXT($D$3,"mmmm"),3)) &amp; "'!Y21")</f>
        <v>0</v>
      </c>
      <c r="E708" s="147"/>
      <c r="F708" s="148"/>
      <c r="G708" s="148"/>
      <c r="H708" s="148"/>
      <c r="I708" s="148"/>
      <c r="J708" s="148"/>
      <c r="K708" s="148"/>
      <c r="L708" s="148"/>
      <c r="M708" s="148"/>
      <c r="N708" s="148"/>
      <c r="O708" s="148"/>
      <c r="P708" s="149"/>
    </row>
    <row r="709" spans="1:16" ht="15" hidden="1" customHeight="1" x14ac:dyDescent="0.25">
      <c r="A709" s="44" t="e">
        <f ca="1">IF(MONTH(C709)=MONTH(D$3),RIGHT('Yearly Info'!A$25,LEN('Yearly Info'!A$25)-4),"")</f>
        <v>#VALUE!</v>
      </c>
      <c r="B709" s="145"/>
      <c r="C709" s="42">
        <f t="shared" ca="1" si="25"/>
        <v>46043</v>
      </c>
      <c r="D709" s="54">
        <f ca="1">INDIRECT("'" &amp; UPPER(LEFT(TEXT($D$3,"mmmm"),3)) &amp; "'!Y22")</f>
        <v>0</v>
      </c>
      <c r="E709" s="147"/>
      <c r="F709" s="148"/>
      <c r="G709" s="148"/>
      <c r="H709" s="148"/>
      <c r="I709" s="148"/>
      <c r="J709" s="148"/>
      <c r="K709" s="148"/>
      <c r="L709" s="148"/>
      <c r="M709" s="148"/>
      <c r="N709" s="148"/>
      <c r="O709" s="148"/>
      <c r="P709" s="149"/>
    </row>
    <row r="710" spans="1:16" ht="15" hidden="1" customHeight="1" x14ac:dyDescent="0.25">
      <c r="A710" s="44" t="e">
        <f ca="1">IF(MONTH(C710)=MONTH(D$3),RIGHT('Yearly Info'!A$26,LEN('Yearly Info'!A$26)-4),"")</f>
        <v>#VALUE!</v>
      </c>
      <c r="B710" s="145"/>
      <c r="C710" s="42">
        <f t="shared" ca="1" si="25"/>
        <v>46043</v>
      </c>
      <c r="D710" s="54">
        <f ca="1">INDIRECT("'" &amp; UPPER(LEFT(TEXT($D$3,"mmmm"),3)) &amp; "'!Y23")</f>
        <v>0</v>
      </c>
      <c r="E710" s="147"/>
      <c r="F710" s="148"/>
      <c r="G710" s="148"/>
      <c r="H710" s="148"/>
      <c r="I710" s="148"/>
      <c r="J710" s="148"/>
      <c r="K710" s="148"/>
      <c r="L710" s="148"/>
      <c r="M710" s="148"/>
      <c r="N710" s="148"/>
      <c r="O710" s="148"/>
      <c r="P710" s="149"/>
    </row>
    <row r="711" spans="1:16" ht="15" hidden="1" customHeight="1" x14ac:dyDescent="0.25">
      <c r="A711" s="44" t="e">
        <f ca="1">IF(MONTH(C711)=MONTH(D$3),RIGHT('Yearly Info'!A$27,LEN('Yearly Info'!A$27)-4),"")</f>
        <v>#VALUE!</v>
      </c>
      <c r="B711" s="145"/>
      <c r="C711" s="42">
        <f t="shared" ca="1" si="25"/>
        <v>46043</v>
      </c>
      <c r="D711" s="54">
        <f ca="1">INDIRECT("'" &amp; UPPER(LEFT(TEXT($D$3,"mmmm"),3)) &amp; "'!Y24")</f>
        <v>0</v>
      </c>
      <c r="E711" s="147"/>
      <c r="F711" s="148"/>
      <c r="G711" s="148"/>
      <c r="H711" s="148"/>
      <c r="I711" s="148"/>
      <c r="J711" s="148"/>
      <c r="K711" s="148"/>
      <c r="L711" s="148"/>
      <c r="M711" s="148"/>
      <c r="N711" s="148"/>
      <c r="O711" s="148"/>
      <c r="P711" s="149"/>
    </row>
    <row r="712" spans="1:16" ht="15" hidden="1" customHeight="1" x14ac:dyDescent="0.25">
      <c r="A712" s="44" t="e">
        <f ca="1">IF(MONTH(C712)=MONTH(D$3),RIGHT('Yearly Info'!A$28,LEN('Yearly Info'!A$28)-4),"")</f>
        <v>#VALUE!</v>
      </c>
      <c r="B712" s="145"/>
      <c r="C712" s="42">
        <f t="shared" ca="1" si="25"/>
        <v>46043</v>
      </c>
      <c r="D712" s="54">
        <f ca="1">INDIRECT("'" &amp; UPPER(LEFT(TEXT($D$3,"mmmm"),3)) &amp; "'!Y25")</f>
        <v>0</v>
      </c>
      <c r="E712" s="147"/>
      <c r="F712" s="148"/>
      <c r="G712" s="148"/>
      <c r="H712" s="148"/>
      <c r="I712" s="148"/>
      <c r="J712" s="148"/>
      <c r="K712" s="148"/>
      <c r="L712" s="148"/>
      <c r="M712" s="148"/>
      <c r="N712" s="148"/>
      <c r="O712" s="148"/>
      <c r="P712" s="149"/>
    </row>
    <row r="713" spans="1:16" ht="15" hidden="1" customHeight="1" x14ac:dyDescent="0.25">
      <c r="A713" s="44" t="e">
        <f ca="1">IF(MONTH(C713)=MONTH(D$3),RIGHT('Yearly Info'!A$29,LEN('Yearly Info'!A$29)-4),"")</f>
        <v>#VALUE!</v>
      </c>
      <c r="B713" s="145"/>
      <c r="C713" s="42">
        <f t="shared" ca="1" si="25"/>
        <v>46043</v>
      </c>
      <c r="D713" s="54">
        <f ca="1">INDIRECT("'" &amp; UPPER(LEFT(TEXT($D$3,"mmmm"),3)) &amp; "'!Y26")</f>
        <v>0</v>
      </c>
      <c r="E713" s="147"/>
      <c r="F713" s="148"/>
      <c r="G713" s="148"/>
      <c r="H713" s="148"/>
      <c r="I713" s="148"/>
      <c r="J713" s="148"/>
      <c r="K713" s="148"/>
      <c r="L713" s="148"/>
      <c r="M713" s="148"/>
      <c r="N713" s="148"/>
      <c r="O713" s="148"/>
      <c r="P713" s="149"/>
    </row>
    <row r="714" spans="1:16" ht="15" hidden="1" customHeight="1" x14ac:dyDescent="0.25">
      <c r="A714" s="44" t="e">
        <f ca="1">IF(MONTH(C714)=MONTH(D$3),RIGHT('Yearly Info'!A$30,LEN('Yearly Info'!A$30)-4),"")</f>
        <v>#VALUE!</v>
      </c>
      <c r="B714" s="145"/>
      <c r="C714" s="42">
        <f t="shared" ca="1" si="25"/>
        <v>46043</v>
      </c>
      <c r="D714" s="54">
        <f ca="1">INDIRECT("'" &amp; UPPER(LEFT(TEXT($D$3,"mmmm"),3)) &amp; "'!Y27")</f>
        <v>0</v>
      </c>
      <c r="E714" s="147"/>
      <c r="F714" s="148"/>
      <c r="G714" s="148"/>
      <c r="H714" s="148"/>
      <c r="I714" s="148"/>
      <c r="J714" s="148"/>
      <c r="K714" s="148"/>
      <c r="L714" s="148"/>
      <c r="M714" s="148"/>
      <c r="N714" s="148"/>
      <c r="O714" s="148"/>
      <c r="P714" s="149"/>
    </row>
    <row r="715" spans="1:16" ht="15" hidden="1" customHeight="1" x14ac:dyDescent="0.25">
      <c r="A715" s="44" t="e">
        <f ca="1">IF(MONTH(C715)=MONTH(D$3),RIGHT('Yearly Info'!A$31,LEN('Yearly Info'!A$31)-4),"")</f>
        <v>#VALUE!</v>
      </c>
      <c r="B715" s="145"/>
      <c r="C715" s="42">
        <f t="shared" ca="1" si="25"/>
        <v>46043</v>
      </c>
      <c r="D715" s="54">
        <f ca="1">INDIRECT("'" &amp; UPPER(LEFT(TEXT($D$3,"mmmm"),3)) &amp; "'!Y28")</f>
        <v>0</v>
      </c>
      <c r="E715" s="147"/>
      <c r="F715" s="148"/>
      <c r="G715" s="148"/>
      <c r="H715" s="148"/>
      <c r="I715" s="148"/>
      <c r="J715" s="148"/>
      <c r="K715" s="148"/>
      <c r="L715" s="148"/>
      <c r="M715" s="148"/>
      <c r="N715" s="148"/>
      <c r="O715" s="148"/>
      <c r="P715" s="149"/>
    </row>
    <row r="716" spans="1:16" ht="15" hidden="1" customHeight="1" x14ac:dyDescent="0.25">
      <c r="A716" s="44" t="e">
        <f ca="1">IF(MONTH(C716)=MONTH(D$3),RIGHT('Yearly Info'!A$32,LEN('Yearly Info'!A$32)-4),"")</f>
        <v>#VALUE!</v>
      </c>
      <c r="B716" s="145"/>
      <c r="C716" s="42">
        <f t="shared" ca="1" si="25"/>
        <v>46043</v>
      </c>
      <c r="D716" s="54">
        <f ca="1">INDIRECT("'" &amp; UPPER(LEFT(TEXT($D$3,"mmmm"),3)) &amp; "'!Y29")</f>
        <v>0</v>
      </c>
      <c r="E716" s="147"/>
      <c r="F716" s="148"/>
      <c r="G716" s="148"/>
      <c r="H716" s="148"/>
      <c r="I716" s="148"/>
      <c r="J716" s="148"/>
      <c r="K716" s="148"/>
      <c r="L716" s="148"/>
      <c r="M716" s="148"/>
      <c r="N716" s="148"/>
      <c r="O716" s="148"/>
      <c r="P716" s="149"/>
    </row>
    <row r="717" spans="1:16" ht="15" hidden="1" customHeight="1" x14ac:dyDescent="0.25">
      <c r="A717" s="44" t="e">
        <f ca="1">IF(MONTH(C717)=MONTH(D$3),RIGHT('Yearly Info'!A$33,LEN('Yearly Info'!A$33)-4),"")</f>
        <v>#VALUE!</v>
      </c>
      <c r="B717" s="145"/>
      <c r="C717" s="42">
        <f t="shared" ca="1" si="25"/>
        <v>46043</v>
      </c>
      <c r="D717" s="54">
        <f ca="1">INDIRECT("'" &amp; UPPER(LEFT(TEXT($D$3,"mmmm"),3)) &amp; "'!Y30")</f>
        <v>0</v>
      </c>
      <c r="E717" s="147"/>
      <c r="F717" s="148"/>
      <c r="G717" s="148"/>
      <c r="H717" s="148"/>
      <c r="I717" s="148"/>
      <c r="J717" s="148"/>
      <c r="K717" s="148"/>
      <c r="L717" s="148"/>
      <c r="M717" s="148"/>
      <c r="N717" s="148"/>
      <c r="O717" s="148"/>
      <c r="P717" s="149"/>
    </row>
    <row r="718" spans="1:16" ht="15" hidden="1" customHeight="1" x14ac:dyDescent="0.25">
      <c r="A718" s="44" t="e">
        <f ca="1">IF(MONTH(C718)=MONTH(D$3),RIGHT('Yearly Info'!A$34,LEN('Yearly Info'!A$34)-4),"")</f>
        <v>#VALUE!</v>
      </c>
      <c r="B718" s="145"/>
      <c r="C718" s="42">
        <f t="shared" ca="1" si="25"/>
        <v>46043</v>
      </c>
      <c r="D718" s="54">
        <f ca="1">INDIRECT("'" &amp; UPPER(LEFT(TEXT($D$3,"mmmm"),3)) &amp; "'!Y31")</f>
        <v>0</v>
      </c>
      <c r="E718" s="147"/>
      <c r="F718" s="148"/>
      <c r="G718" s="148"/>
      <c r="H718" s="148"/>
      <c r="I718" s="148"/>
      <c r="J718" s="148"/>
      <c r="K718" s="148"/>
      <c r="L718" s="148"/>
      <c r="M718" s="148"/>
      <c r="N718" s="148"/>
      <c r="O718" s="148"/>
      <c r="P718" s="149"/>
    </row>
    <row r="719" spans="1:16" ht="15" hidden="1" customHeight="1" x14ac:dyDescent="0.25">
      <c r="A719" s="44" t="e">
        <f ca="1">IF(MONTH(C719)=MONTH(D$3),RIGHT('Yearly Info'!A$35,LEN('Yearly Info'!A$35)-4),"")</f>
        <v>#VALUE!</v>
      </c>
      <c r="B719" s="145"/>
      <c r="C719" s="42">
        <f t="shared" ca="1" si="25"/>
        <v>46043</v>
      </c>
      <c r="D719" s="54">
        <f ca="1">INDIRECT("'" &amp; UPPER(LEFT(TEXT($D$3,"mmmm"),3)) &amp; "'!Y32")</f>
        <v>0</v>
      </c>
      <c r="E719" s="147"/>
      <c r="F719" s="148"/>
      <c r="G719" s="148"/>
      <c r="H719" s="148"/>
      <c r="I719" s="148"/>
      <c r="J719" s="148"/>
      <c r="K719" s="148"/>
      <c r="L719" s="148"/>
      <c r="M719" s="148"/>
      <c r="N719" s="148"/>
      <c r="O719" s="148"/>
      <c r="P719" s="149"/>
    </row>
    <row r="720" spans="1:16" ht="15" hidden="1" customHeight="1" x14ac:dyDescent="0.25">
      <c r="A720" s="44" t="e">
        <f ca="1">IF(MONTH(C720)=MONTH(D$3),RIGHT('Yearly Info'!A$36,LEN('Yearly Info'!A$36)-4),"")</f>
        <v>#VALUE!</v>
      </c>
      <c r="B720" s="145"/>
      <c r="C720" s="42">
        <f t="shared" ca="1" si="25"/>
        <v>46043</v>
      </c>
      <c r="D720" s="54">
        <f ca="1">INDIRECT("'" &amp; UPPER(LEFT(TEXT($D$3,"mmmm"),3)) &amp; "'!Y33")</f>
        <v>0</v>
      </c>
      <c r="E720" s="147"/>
      <c r="F720" s="148"/>
      <c r="G720" s="148"/>
      <c r="H720" s="148"/>
      <c r="I720" s="148"/>
      <c r="J720" s="148"/>
      <c r="K720" s="148"/>
      <c r="L720" s="148"/>
      <c r="M720" s="148"/>
      <c r="N720" s="148"/>
      <c r="O720" s="148"/>
      <c r="P720" s="149"/>
    </row>
    <row r="721" spans="1:16" ht="15" hidden="1" customHeight="1" x14ac:dyDescent="0.25">
      <c r="A721" s="44" t="e">
        <f ca="1">IF(MONTH(C721)=MONTH(D$3),RIGHT('Yearly Info'!A$37,LEN('Yearly Info'!A$37)-4),"")</f>
        <v>#VALUE!</v>
      </c>
      <c r="B721" s="145"/>
      <c r="C721" s="42">
        <f t="shared" ca="1" si="25"/>
        <v>46043</v>
      </c>
      <c r="D721" s="54">
        <f ca="1">INDIRECT("'" &amp; UPPER(LEFT(TEXT($D$3,"mmmm"),3)) &amp; "'!Y34")</f>
        <v>0</v>
      </c>
      <c r="E721" s="147"/>
      <c r="F721" s="148"/>
      <c r="G721" s="148"/>
      <c r="H721" s="148"/>
      <c r="I721" s="148"/>
      <c r="J721" s="148"/>
      <c r="K721" s="148"/>
      <c r="L721" s="148"/>
      <c r="M721" s="148"/>
      <c r="N721" s="148"/>
      <c r="O721" s="148"/>
      <c r="P721" s="149"/>
    </row>
    <row r="722" spans="1:16" ht="15" hidden="1" customHeight="1" x14ac:dyDescent="0.25">
      <c r="A722" s="44" t="e">
        <f ca="1">IF(MONTH(C722)=MONTH(D$3),RIGHT('Yearly Info'!A$38,LEN('Yearly Info'!A$38)-4),"")</f>
        <v>#VALUE!</v>
      </c>
      <c r="B722" s="145"/>
      <c r="C722" s="42">
        <f t="shared" ca="1" si="25"/>
        <v>46043</v>
      </c>
      <c r="D722" s="54">
        <f ca="1">INDIRECT("'" &amp; UPPER(LEFT(TEXT($D$3,"mmmm"),3)) &amp; "'!Y35")</f>
        <v>0</v>
      </c>
      <c r="E722" s="147"/>
      <c r="F722" s="148"/>
      <c r="G722" s="148"/>
      <c r="H722" s="148"/>
      <c r="I722" s="148"/>
      <c r="J722" s="148"/>
      <c r="K722" s="148"/>
      <c r="L722" s="148"/>
      <c r="M722" s="148"/>
      <c r="N722" s="148"/>
      <c r="O722" s="148"/>
      <c r="P722" s="149"/>
    </row>
    <row r="723" spans="1:16" ht="15" hidden="1" customHeight="1" x14ac:dyDescent="0.25">
      <c r="A723" s="44" t="e">
        <f ca="1">IF(MONTH(C723)=MONTH(D$3),RIGHT('Yearly Info'!A$39,LEN('Yearly Info'!A$39)-4),"")</f>
        <v>#VALUE!</v>
      </c>
      <c r="B723" s="145"/>
      <c r="C723" s="42">
        <f t="shared" ca="1" si="25"/>
        <v>46043</v>
      </c>
      <c r="D723" s="54">
        <f ca="1">INDIRECT("'" &amp; UPPER(LEFT(TEXT($D$3,"mmmm"),3)) &amp; "'!Y36")</f>
        <v>0</v>
      </c>
      <c r="E723" s="147"/>
      <c r="F723" s="148"/>
      <c r="G723" s="148"/>
      <c r="H723" s="148"/>
      <c r="I723" s="148"/>
      <c r="J723" s="148"/>
      <c r="K723" s="148"/>
      <c r="L723" s="148"/>
      <c r="M723" s="148"/>
      <c r="N723" s="148"/>
      <c r="O723" s="148"/>
      <c r="P723" s="149"/>
    </row>
    <row r="724" spans="1:16" ht="15" hidden="1" customHeight="1" thickBot="1" x14ac:dyDescent="0.3">
      <c r="A724" s="45" t="e">
        <f ca="1">IF(MONTH(C724)=MONTH(D$3),RIGHT('Yearly Info'!A$40,LEN('Yearly Info'!A$40)-4),"")</f>
        <v>#VALUE!</v>
      </c>
      <c r="B724" s="145"/>
      <c r="C724" s="42">
        <f t="shared" ca="1" si="25"/>
        <v>46043</v>
      </c>
      <c r="D724" s="54">
        <f ca="1">INDIRECT("'" &amp; UPPER(LEFT(TEXT($D$3,"mmmm"),3)) &amp; "'!Y37")</f>
        <v>0</v>
      </c>
      <c r="E724" s="147"/>
      <c r="F724" s="148"/>
      <c r="G724" s="148"/>
      <c r="H724" s="148"/>
      <c r="I724" s="148"/>
      <c r="J724" s="148"/>
      <c r="K724" s="148"/>
      <c r="L724" s="148"/>
      <c r="M724" s="148"/>
      <c r="N724" s="148"/>
      <c r="O724" s="148"/>
      <c r="P724" s="149"/>
    </row>
    <row r="725" spans="1:16" ht="15" hidden="1" customHeight="1" thickBot="1" x14ac:dyDescent="0.3">
      <c r="A725" s="45" t="str">
        <f ca="1">IF(MONTH(C725)=MONTH(D$3),RIGHT('Yearly Info'!A$41,LEN('Yearly Info'!A$41)-4),"")</f>
        <v xml:space="preserve"> </v>
      </c>
      <c r="B725" s="145"/>
      <c r="C725" s="42">
        <f t="shared" ca="1" si="25"/>
        <v>46043</v>
      </c>
      <c r="D725" s="54">
        <f ca="1">INDIRECT("'" &amp; UPPER(LEFT(TEXT($D$3,"mmmm"),3)) &amp; "'!Y38")</f>
        <v>0</v>
      </c>
      <c r="E725" s="147"/>
      <c r="F725" s="148"/>
      <c r="G725" s="148"/>
      <c r="H725" s="148"/>
      <c r="I725" s="148"/>
      <c r="J725" s="148"/>
      <c r="K725" s="148"/>
      <c r="L725" s="148"/>
      <c r="M725" s="148"/>
      <c r="N725" s="148"/>
      <c r="O725" s="148"/>
      <c r="P725" s="149"/>
    </row>
    <row r="726" spans="1:16" ht="15" hidden="1" customHeight="1" thickBot="1" x14ac:dyDescent="0.3">
      <c r="A726" s="45" t="str">
        <f ca="1">IF(MONTH(C726)=MONTH(D$3),RIGHT('Yearly Info'!A$42,LEN('Yearly Info'!A$42)-4),"")</f>
        <v xml:space="preserve"> </v>
      </c>
      <c r="B726" s="145"/>
      <c r="C726" s="42">
        <f t="shared" ca="1" si="25"/>
        <v>46043</v>
      </c>
      <c r="D726" s="54">
        <f ca="1">INDIRECT("'" &amp; UPPER(LEFT(TEXT($D$3,"mmmm"),3)) &amp; "'!Y39")</f>
        <v>0</v>
      </c>
      <c r="E726" s="147"/>
      <c r="F726" s="148"/>
      <c r="G726" s="148"/>
      <c r="H726" s="148"/>
      <c r="I726" s="148"/>
      <c r="J726" s="148"/>
      <c r="K726" s="148"/>
      <c r="L726" s="148"/>
      <c r="M726" s="148"/>
      <c r="N726" s="148"/>
      <c r="O726" s="148"/>
      <c r="P726" s="149"/>
    </row>
    <row r="727" spans="1:16" ht="15" hidden="1" customHeight="1" thickBot="1" x14ac:dyDescent="0.3">
      <c r="A727" s="45" t="str">
        <f ca="1">IF(MONTH(C727)=MONTH(D$3),RIGHT('Yearly Info'!A$43,LEN('Yearly Info'!A$43)-4),"")</f>
        <v xml:space="preserve"> </v>
      </c>
      <c r="B727" s="146"/>
      <c r="C727" s="42">
        <f t="shared" ca="1" si="25"/>
        <v>46043</v>
      </c>
      <c r="D727" s="55">
        <f ca="1">INDIRECT("'" &amp; UPPER(LEFT(TEXT($D$3,"mmmm"),3)) &amp; "'!Y40")</f>
        <v>0</v>
      </c>
      <c r="E727" s="150"/>
      <c r="F727" s="151"/>
      <c r="G727" s="151"/>
      <c r="H727" s="151"/>
      <c r="I727" s="151"/>
      <c r="J727" s="151"/>
      <c r="K727" s="151"/>
      <c r="L727" s="151"/>
      <c r="M727" s="151"/>
      <c r="N727" s="151"/>
      <c r="O727" s="151"/>
      <c r="P727" s="152"/>
    </row>
    <row r="728" spans="1:16" ht="15" hidden="1" customHeight="1" x14ac:dyDescent="0.25">
      <c r="A728" s="44" t="str">
        <f ca="1">IF(MONTH(C728)=MONTH(D$3),RIGHT('Yearly Info'!A$14,LEN('Yearly Info'!A$14)-4),"")</f>
        <v xml:space="preserve"> RICS Support for MDEQ</v>
      </c>
      <c r="B728" s="145" t="str">
        <f ca="1">TEXT(C728,"dddd")</f>
        <v>Thursday</v>
      </c>
      <c r="C728" s="94">
        <f ca="1">C698+1</f>
        <v>46044</v>
      </c>
      <c r="D728" s="54">
        <f ca="1">INDIRECT("'" &amp; UPPER(LEFT(TEXT($D$3,"mmmm"),3)) &amp; "'!Z11")</f>
        <v>0</v>
      </c>
      <c r="E728" s="147"/>
      <c r="F728" s="148"/>
      <c r="G728" s="148"/>
      <c r="H728" s="148"/>
      <c r="I728" s="148"/>
      <c r="J728" s="148"/>
      <c r="K728" s="148"/>
      <c r="L728" s="148"/>
      <c r="M728" s="148"/>
      <c r="N728" s="148"/>
      <c r="O728" s="148"/>
      <c r="P728" s="149"/>
    </row>
    <row r="729" spans="1:16" ht="15" hidden="1" customHeight="1" x14ac:dyDescent="0.25">
      <c r="A729" s="44" t="str">
        <f ca="1">IF(MONTH(C729)=MONTH(D$3),RIGHT('Yearly Info'!A$15,LEN('Yearly Info'!A$15)-4),"")</f>
        <v xml:space="preserve"> MDEQ</v>
      </c>
      <c r="B729" s="145"/>
      <c r="C729" s="42">
        <f ca="1">C728</f>
        <v>46044</v>
      </c>
      <c r="D729" s="54">
        <f ca="1">INDIRECT("'" &amp; UPPER(LEFT(TEXT($D$3,"mmmm"),3)) &amp; "'!Z12")</f>
        <v>0</v>
      </c>
      <c r="E729" s="147"/>
      <c r="F729" s="148"/>
      <c r="G729" s="148"/>
      <c r="H729" s="148"/>
      <c r="I729" s="148"/>
      <c r="J729" s="148"/>
      <c r="K729" s="148"/>
      <c r="L729" s="148"/>
      <c r="M729" s="148"/>
      <c r="N729" s="148"/>
      <c r="O729" s="148"/>
      <c r="P729" s="149"/>
    </row>
    <row r="730" spans="1:16" ht="15" hidden="1" customHeight="1" x14ac:dyDescent="0.25">
      <c r="A730" s="44" t="str">
        <f ca="1">IF(MONTH(C730)=MONTH(D$3),RIGHT('Yearly Info'!A$16,LEN('Yearly Info'!A$16)-4),"")</f>
        <v xml:space="preserve"> RICS Idea Portal</v>
      </c>
      <c r="B730" s="145"/>
      <c r="C730" s="42">
        <f t="shared" ref="C730:C757" ca="1" si="26">C729</f>
        <v>46044</v>
      </c>
      <c r="D730" s="54">
        <f ca="1">INDIRECT("'" &amp; UPPER(LEFT(TEXT($D$3,"mmmm"),3)) &amp; "'!Z13")</f>
        <v>0</v>
      </c>
      <c r="E730" s="147"/>
      <c r="F730" s="148"/>
      <c r="G730" s="148"/>
      <c r="H730" s="148"/>
      <c r="I730" s="148"/>
      <c r="J730" s="148"/>
      <c r="K730" s="148"/>
      <c r="L730" s="148"/>
      <c r="M730" s="148"/>
      <c r="N730" s="148"/>
      <c r="O730" s="148"/>
      <c r="P730" s="149"/>
    </row>
    <row r="731" spans="1:16" ht="15" customHeight="1" x14ac:dyDescent="0.25">
      <c r="A731" s="44" t="str">
        <f ca="1">IF(MONTH(C731)=MONTH(D$3),RIGHT('Yearly Info'!A$17,LEN('Yearly Info'!A$17)-4),"")</f>
        <v xml:space="preserve"> MSWIS</v>
      </c>
      <c r="B731" s="145"/>
      <c r="C731" s="42">
        <f t="shared" ca="1" si="26"/>
        <v>46044</v>
      </c>
      <c r="D731" s="54">
        <f ca="1">INDIRECT("'" &amp; UPPER(LEFT(TEXT($D$3,"mmmm"),3)) &amp; "'!Z14")</f>
        <v>0</v>
      </c>
      <c r="E731" s="147"/>
      <c r="F731" s="148"/>
      <c r="G731" s="148"/>
      <c r="H731" s="148"/>
      <c r="I731" s="148"/>
      <c r="J731" s="148"/>
      <c r="K731" s="148"/>
      <c r="L731" s="148"/>
      <c r="M731" s="148"/>
      <c r="N731" s="148"/>
      <c r="O731" s="148"/>
      <c r="P731" s="149"/>
    </row>
    <row r="732" spans="1:16" ht="15" hidden="1" customHeight="1" x14ac:dyDescent="0.25">
      <c r="A732" s="44" t="str">
        <f ca="1">IF(MONTH(C732)=MONTH(D$3),RIGHT('Yearly Info'!A$18,LEN('Yearly Info'!A$18)-4),"")</f>
        <v xml:space="preserve"> GeoSpatial</v>
      </c>
      <c r="B732" s="145"/>
      <c r="C732" s="42">
        <f t="shared" ca="1" si="26"/>
        <v>46044</v>
      </c>
      <c r="D732" s="54">
        <f ca="1">INDIRECT("'" &amp; UPPER(LEFT(TEXT($D$3,"mmmm"),3)) &amp; "'!Z15")</f>
        <v>0</v>
      </c>
      <c r="E732" s="147"/>
      <c r="F732" s="148"/>
      <c r="G732" s="148"/>
      <c r="H732" s="148"/>
      <c r="I732" s="148"/>
      <c r="J732" s="148"/>
      <c r="K732" s="148"/>
      <c r="L732" s="148"/>
      <c r="M732" s="148"/>
      <c r="N732" s="148"/>
      <c r="O732" s="148"/>
      <c r="P732" s="149"/>
    </row>
    <row r="733" spans="1:16" ht="15" hidden="1" customHeight="1" x14ac:dyDescent="0.25">
      <c r="A733" s="44" t="str">
        <f ca="1">IF(MONTH(C733)=MONTH(D$3),RIGHT('Yearly Info'!A$19,LEN('Yearly Info'!A$19)-4),"")</f>
        <v xml:space="preserve"> RICS Dashboard</v>
      </c>
      <c r="B733" s="145"/>
      <c r="C733" s="42">
        <f t="shared" ca="1" si="26"/>
        <v>46044</v>
      </c>
      <c r="D733" s="54">
        <f ca="1">INDIRECT("'" &amp; UPPER(LEFT(TEXT($D$3,"mmmm"),3)) &amp; "'!Z16")</f>
        <v>0</v>
      </c>
      <c r="E733" s="153"/>
      <c r="F733" s="154"/>
      <c r="G733" s="154"/>
      <c r="H733" s="154"/>
      <c r="I733" s="154"/>
      <c r="J733" s="154"/>
      <c r="K733" s="154"/>
      <c r="L733" s="154"/>
      <c r="M733" s="154"/>
      <c r="N733" s="154"/>
      <c r="O733" s="154"/>
      <c r="P733" s="155"/>
    </row>
    <row r="734" spans="1:16" ht="15" hidden="1" customHeight="1" x14ac:dyDescent="0.25">
      <c r="A734" s="44" t="str">
        <f ca="1">IF(MONTH(C734)=MONTH(D$3),RIGHT('Yearly Info'!A$20,LEN('Yearly Info'!A$20)-4),"")</f>
        <v xml:space="preserve"> MDWFP NRIS</v>
      </c>
      <c r="B734" s="145"/>
      <c r="C734" s="42">
        <f t="shared" ca="1" si="26"/>
        <v>46044</v>
      </c>
      <c r="D734" s="54">
        <f ca="1">INDIRECT("'" &amp; UPPER(LEFT(TEXT($D$3,"mmmm"),3)) &amp; "'!Z17")</f>
        <v>0</v>
      </c>
      <c r="E734" s="153"/>
      <c r="F734" s="154"/>
      <c r="G734" s="154"/>
      <c r="H734" s="154"/>
      <c r="I734" s="154"/>
      <c r="J734" s="154"/>
      <c r="K734" s="154"/>
      <c r="L734" s="154"/>
      <c r="M734" s="154"/>
      <c r="N734" s="154"/>
      <c r="O734" s="154"/>
      <c r="P734" s="155"/>
    </row>
    <row r="735" spans="1:16" ht="15" hidden="1" customHeight="1" x14ac:dyDescent="0.25">
      <c r="A735" s="44" t="str">
        <f ca="1">IF(MONTH(C735)=MONTH(D$3),RIGHT('Yearly Info'!A$21,LEN('Yearly Info'!A$21)-4),"")</f>
        <v xml:space="preserve"> MSWIS MRVA 4 CLOSED</v>
      </c>
      <c r="B735" s="145"/>
      <c r="C735" s="42">
        <f t="shared" ca="1" si="26"/>
        <v>46044</v>
      </c>
      <c r="D735" s="54">
        <f ca="1">INDIRECT("'" &amp; UPPER(LEFT(TEXT($D$3,"mmmm"),3)) &amp; "'!Z18")</f>
        <v>10</v>
      </c>
      <c r="E735" s="147" t="s">
        <v>40</v>
      </c>
      <c r="F735" s="148"/>
      <c r="G735" s="148"/>
      <c r="H735" s="148"/>
      <c r="I735" s="148"/>
      <c r="J735" s="148"/>
      <c r="K735" s="148"/>
      <c r="L735" s="148"/>
      <c r="M735" s="148"/>
      <c r="N735" s="148"/>
      <c r="O735" s="148"/>
      <c r="P735" s="149"/>
    </row>
    <row r="736" spans="1:16" ht="15" hidden="1" customHeight="1" x14ac:dyDescent="0.25">
      <c r="A736" s="44" t="str">
        <f ca="1">IF(MONTH(C736)=MONTH(D$3),RIGHT('Yearly Info'!A$22,LEN('Yearly Info'!A$22)-4),"")</f>
        <v xml:space="preserve"> Tackett</v>
      </c>
      <c r="B736" s="145"/>
      <c r="C736" s="42">
        <f t="shared" ca="1" si="26"/>
        <v>46044</v>
      </c>
      <c r="D736" s="54">
        <f ca="1">INDIRECT("'" &amp; UPPER(LEFT(TEXT($D$3,"mmmm"),3)) &amp; "'!Z19")</f>
        <v>0</v>
      </c>
      <c r="E736" s="147"/>
      <c r="F736" s="148"/>
      <c r="G736" s="148"/>
      <c r="H736" s="148"/>
      <c r="I736" s="148"/>
      <c r="J736" s="148"/>
      <c r="K736" s="148"/>
      <c r="L736" s="148"/>
      <c r="M736" s="148"/>
      <c r="N736" s="148"/>
      <c r="O736" s="148"/>
      <c r="P736" s="149"/>
    </row>
    <row r="737" spans="1:16" ht="15" hidden="1" customHeight="1" x14ac:dyDescent="0.25">
      <c r="A737" s="44" t="e">
        <f ca="1">IF(MONTH(C737)=MONTH(D$3),RIGHT('Yearly Info'!A$23,LEN('Yearly Info'!A$23)-4),"")</f>
        <v>#VALUE!</v>
      </c>
      <c r="B737" s="145"/>
      <c r="C737" s="42">
        <f t="shared" ca="1" si="26"/>
        <v>46044</v>
      </c>
      <c r="D737" s="54">
        <f ca="1">INDIRECT("'" &amp; UPPER(LEFT(TEXT($D$3,"mmmm"),3)) &amp; "'!Z20")</f>
        <v>0</v>
      </c>
      <c r="E737" s="160"/>
      <c r="F737" s="148"/>
      <c r="G737" s="148"/>
      <c r="H737" s="148"/>
      <c r="I737" s="148"/>
      <c r="J737" s="148"/>
      <c r="K737" s="148"/>
      <c r="L737" s="148"/>
      <c r="M737" s="148"/>
      <c r="N737" s="148"/>
      <c r="O737" s="148"/>
      <c r="P737" s="149"/>
    </row>
    <row r="738" spans="1:16" ht="15" hidden="1" customHeight="1" x14ac:dyDescent="0.25">
      <c r="A738" s="44" t="e">
        <f ca="1">IF(MONTH(C738)=MONTH(D$3),RIGHT('Yearly Info'!A$24,LEN('Yearly Info'!A$24)-4),"")</f>
        <v>#VALUE!</v>
      </c>
      <c r="B738" s="145"/>
      <c r="C738" s="42">
        <f t="shared" ca="1" si="26"/>
        <v>46044</v>
      </c>
      <c r="D738" s="54">
        <f ca="1">INDIRECT("'" &amp; UPPER(LEFT(TEXT($D$3,"mmmm"),3)) &amp; "'!Z21")</f>
        <v>0</v>
      </c>
      <c r="E738" s="147"/>
      <c r="F738" s="148"/>
      <c r="G738" s="148"/>
      <c r="H738" s="148"/>
      <c r="I738" s="148"/>
      <c r="J738" s="148"/>
      <c r="K738" s="148"/>
      <c r="L738" s="148"/>
      <c r="M738" s="148"/>
      <c r="N738" s="148"/>
      <c r="O738" s="148"/>
      <c r="P738" s="149"/>
    </row>
    <row r="739" spans="1:16" ht="15" hidden="1" customHeight="1" x14ac:dyDescent="0.25">
      <c r="A739" s="44" t="e">
        <f ca="1">IF(MONTH(C739)=MONTH(D$3),RIGHT('Yearly Info'!A$25,LEN('Yearly Info'!A$25)-4),"")</f>
        <v>#VALUE!</v>
      </c>
      <c r="B739" s="145"/>
      <c r="C739" s="42">
        <f t="shared" ca="1" si="26"/>
        <v>46044</v>
      </c>
      <c r="D739" s="54">
        <f ca="1">INDIRECT("'" &amp; UPPER(LEFT(TEXT($D$3,"mmmm"),3)) &amp; "'!Z22")</f>
        <v>0</v>
      </c>
      <c r="E739" s="147"/>
      <c r="F739" s="148"/>
      <c r="G739" s="148"/>
      <c r="H739" s="148"/>
      <c r="I739" s="148"/>
      <c r="J739" s="148"/>
      <c r="K739" s="148"/>
      <c r="L739" s="148"/>
      <c r="M739" s="148"/>
      <c r="N739" s="148"/>
      <c r="O739" s="148"/>
      <c r="P739" s="149"/>
    </row>
    <row r="740" spans="1:16" ht="15" hidden="1" customHeight="1" x14ac:dyDescent="0.25">
      <c r="A740" s="44" t="e">
        <f ca="1">IF(MONTH(C740)=MONTH(D$3),RIGHT('Yearly Info'!A$26,LEN('Yearly Info'!A$26)-4),"")</f>
        <v>#VALUE!</v>
      </c>
      <c r="B740" s="145"/>
      <c r="C740" s="42">
        <f t="shared" ca="1" si="26"/>
        <v>46044</v>
      </c>
      <c r="D740" s="54">
        <f ca="1">INDIRECT("'" &amp; UPPER(LEFT(TEXT($D$3,"mmmm"),3)) &amp; "'!Z23")</f>
        <v>0</v>
      </c>
      <c r="E740" s="147"/>
      <c r="F740" s="148"/>
      <c r="G740" s="148"/>
      <c r="H740" s="148"/>
      <c r="I740" s="148"/>
      <c r="J740" s="148"/>
      <c r="K740" s="148"/>
      <c r="L740" s="148"/>
      <c r="M740" s="148"/>
      <c r="N740" s="148"/>
      <c r="O740" s="148"/>
      <c r="P740" s="149"/>
    </row>
    <row r="741" spans="1:16" ht="15" hidden="1" customHeight="1" x14ac:dyDescent="0.25">
      <c r="A741" s="44" t="e">
        <f ca="1">IF(MONTH(C741)=MONTH(D$3),RIGHT('Yearly Info'!A$27,LEN('Yearly Info'!A$27)-4),"")</f>
        <v>#VALUE!</v>
      </c>
      <c r="B741" s="145"/>
      <c r="C741" s="42">
        <f t="shared" ca="1" si="26"/>
        <v>46044</v>
      </c>
      <c r="D741" s="54">
        <f ca="1">INDIRECT("'" &amp; UPPER(LEFT(TEXT($D$3,"mmmm"),3)) &amp; "'!Z24")</f>
        <v>0</v>
      </c>
      <c r="E741" s="147"/>
      <c r="F741" s="148"/>
      <c r="G741" s="148"/>
      <c r="H741" s="148"/>
      <c r="I741" s="148"/>
      <c r="J741" s="148"/>
      <c r="K741" s="148"/>
      <c r="L741" s="148"/>
      <c r="M741" s="148"/>
      <c r="N741" s="148"/>
      <c r="O741" s="148"/>
      <c r="P741" s="149"/>
    </row>
    <row r="742" spans="1:16" ht="15" hidden="1" customHeight="1" x14ac:dyDescent="0.25">
      <c r="A742" s="44" t="e">
        <f ca="1">IF(MONTH(C742)=MONTH(D$3),RIGHT('Yearly Info'!A$28,LEN('Yearly Info'!A$28)-4),"")</f>
        <v>#VALUE!</v>
      </c>
      <c r="B742" s="145"/>
      <c r="C742" s="42">
        <f t="shared" ca="1" si="26"/>
        <v>46044</v>
      </c>
      <c r="D742" s="54">
        <f ca="1">INDIRECT("'" &amp; UPPER(LEFT(TEXT($D$3,"mmmm"),3)) &amp; "'!Z25")</f>
        <v>0</v>
      </c>
      <c r="E742" s="147"/>
      <c r="F742" s="148"/>
      <c r="G742" s="148"/>
      <c r="H742" s="148"/>
      <c r="I742" s="148"/>
      <c r="J742" s="148"/>
      <c r="K742" s="148"/>
      <c r="L742" s="148"/>
      <c r="M742" s="148"/>
      <c r="N742" s="148"/>
      <c r="O742" s="148"/>
      <c r="P742" s="149"/>
    </row>
    <row r="743" spans="1:16" ht="15" hidden="1" customHeight="1" x14ac:dyDescent="0.25">
      <c r="A743" s="44" t="e">
        <f ca="1">IF(MONTH(C743)=MONTH(D$3),RIGHT('Yearly Info'!A$29,LEN('Yearly Info'!A$29)-4),"")</f>
        <v>#VALUE!</v>
      </c>
      <c r="B743" s="145"/>
      <c r="C743" s="42">
        <f t="shared" ca="1" si="26"/>
        <v>46044</v>
      </c>
      <c r="D743" s="54">
        <f ca="1">INDIRECT("'" &amp; UPPER(LEFT(TEXT($D$3,"mmmm"),3)) &amp; "'!Z26")</f>
        <v>0</v>
      </c>
      <c r="E743" s="147"/>
      <c r="F743" s="148"/>
      <c r="G743" s="148"/>
      <c r="H743" s="148"/>
      <c r="I743" s="148"/>
      <c r="J743" s="148"/>
      <c r="K743" s="148"/>
      <c r="L743" s="148"/>
      <c r="M743" s="148"/>
      <c r="N743" s="148"/>
      <c r="O743" s="148"/>
      <c r="P743" s="149"/>
    </row>
    <row r="744" spans="1:16" ht="15" hidden="1" customHeight="1" x14ac:dyDescent="0.25">
      <c r="A744" s="44" t="e">
        <f ca="1">IF(MONTH(C744)=MONTH(D$3),RIGHT('Yearly Info'!A$30,LEN('Yearly Info'!A$30)-4),"")</f>
        <v>#VALUE!</v>
      </c>
      <c r="B744" s="145"/>
      <c r="C744" s="42">
        <f t="shared" ca="1" si="26"/>
        <v>46044</v>
      </c>
      <c r="D744" s="54">
        <f ca="1">INDIRECT("'" &amp; UPPER(LEFT(TEXT($D$3,"mmmm"),3)) &amp; "'!Z27")</f>
        <v>0</v>
      </c>
      <c r="E744" s="147"/>
      <c r="F744" s="148"/>
      <c r="G744" s="148"/>
      <c r="H744" s="148"/>
      <c r="I744" s="148"/>
      <c r="J744" s="148"/>
      <c r="K744" s="148"/>
      <c r="L744" s="148"/>
      <c r="M744" s="148"/>
      <c r="N744" s="148"/>
      <c r="O744" s="148"/>
      <c r="P744" s="149"/>
    </row>
    <row r="745" spans="1:16" ht="15" hidden="1" customHeight="1" x14ac:dyDescent="0.25">
      <c r="A745" s="44" t="e">
        <f ca="1">IF(MONTH(C745)=MONTH(D$3),RIGHT('Yearly Info'!A$31,LEN('Yearly Info'!A$31)-4),"")</f>
        <v>#VALUE!</v>
      </c>
      <c r="B745" s="145"/>
      <c r="C745" s="42">
        <f t="shared" ca="1" si="26"/>
        <v>46044</v>
      </c>
      <c r="D745" s="54">
        <f ca="1">INDIRECT("'" &amp; UPPER(LEFT(TEXT($D$3,"mmmm"),3)) &amp; "'!Z28")</f>
        <v>0</v>
      </c>
      <c r="E745" s="147"/>
      <c r="F745" s="148"/>
      <c r="G745" s="148"/>
      <c r="H745" s="148"/>
      <c r="I745" s="148"/>
      <c r="J745" s="148"/>
      <c r="K745" s="148"/>
      <c r="L745" s="148"/>
      <c r="M745" s="148"/>
      <c r="N745" s="148"/>
      <c r="O745" s="148"/>
      <c r="P745" s="149"/>
    </row>
    <row r="746" spans="1:16" ht="15" hidden="1" customHeight="1" x14ac:dyDescent="0.25">
      <c r="A746" s="44" t="e">
        <f ca="1">IF(MONTH(C746)=MONTH(D$3),RIGHT('Yearly Info'!A$32,LEN('Yearly Info'!A$32)-4),"")</f>
        <v>#VALUE!</v>
      </c>
      <c r="B746" s="145"/>
      <c r="C746" s="42">
        <f t="shared" ca="1" si="26"/>
        <v>46044</v>
      </c>
      <c r="D746" s="54">
        <f ca="1">INDIRECT("'" &amp; UPPER(LEFT(TEXT($D$3,"mmmm"),3)) &amp; "'!Z29")</f>
        <v>0</v>
      </c>
      <c r="E746" s="147"/>
      <c r="F746" s="148"/>
      <c r="G746" s="148"/>
      <c r="H746" s="148"/>
      <c r="I746" s="148"/>
      <c r="J746" s="148"/>
      <c r="K746" s="148"/>
      <c r="L746" s="148"/>
      <c r="M746" s="148"/>
      <c r="N746" s="148"/>
      <c r="O746" s="148"/>
      <c r="P746" s="149"/>
    </row>
    <row r="747" spans="1:16" ht="15" hidden="1" customHeight="1" x14ac:dyDescent="0.25">
      <c r="A747" s="44" t="e">
        <f ca="1">IF(MONTH(C747)=MONTH(D$3),RIGHT('Yearly Info'!A$33,LEN('Yearly Info'!A$33)-4),"")</f>
        <v>#VALUE!</v>
      </c>
      <c r="B747" s="145"/>
      <c r="C747" s="42">
        <f t="shared" ca="1" si="26"/>
        <v>46044</v>
      </c>
      <c r="D747" s="54">
        <f ca="1">INDIRECT("'" &amp; UPPER(LEFT(TEXT($D$3,"mmmm"),3)) &amp; "'!Z30")</f>
        <v>0</v>
      </c>
      <c r="E747" s="147"/>
      <c r="F747" s="148"/>
      <c r="G747" s="148"/>
      <c r="H747" s="148"/>
      <c r="I747" s="148"/>
      <c r="J747" s="148"/>
      <c r="K747" s="148"/>
      <c r="L747" s="148"/>
      <c r="M747" s="148"/>
      <c r="N747" s="148"/>
      <c r="O747" s="148"/>
      <c r="P747" s="149"/>
    </row>
    <row r="748" spans="1:16" ht="15" hidden="1" customHeight="1" x14ac:dyDescent="0.25">
      <c r="A748" s="44" t="e">
        <f ca="1">IF(MONTH(C748)=MONTH(D$3),RIGHT('Yearly Info'!A$34,LEN('Yearly Info'!A$34)-4),"")</f>
        <v>#VALUE!</v>
      </c>
      <c r="B748" s="145"/>
      <c r="C748" s="42">
        <f t="shared" ca="1" si="26"/>
        <v>46044</v>
      </c>
      <c r="D748" s="54">
        <f ca="1">INDIRECT("'" &amp; UPPER(LEFT(TEXT($D$3,"mmmm"),3)) &amp; "'!Z31")</f>
        <v>0</v>
      </c>
      <c r="E748" s="147"/>
      <c r="F748" s="148"/>
      <c r="G748" s="148"/>
      <c r="H748" s="148"/>
      <c r="I748" s="148"/>
      <c r="J748" s="148"/>
      <c r="K748" s="148"/>
      <c r="L748" s="148"/>
      <c r="M748" s="148"/>
      <c r="N748" s="148"/>
      <c r="O748" s="148"/>
      <c r="P748" s="149"/>
    </row>
    <row r="749" spans="1:16" ht="15" hidden="1" customHeight="1" x14ac:dyDescent="0.25">
      <c r="A749" s="44" t="e">
        <f ca="1">IF(MONTH(C749)=MONTH(D$3),RIGHT('Yearly Info'!A$35,LEN('Yearly Info'!A$35)-4),"")</f>
        <v>#VALUE!</v>
      </c>
      <c r="B749" s="145"/>
      <c r="C749" s="42">
        <f t="shared" ca="1" si="26"/>
        <v>46044</v>
      </c>
      <c r="D749" s="54">
        <f ca="1">INDIRECT("'" &amp; UPPER(LEFT(TEXT($D$3,"mmmm"),3)) &amp; "'!Z32")</f>
        <v>0</v>
      </c>
      <c r="E749" s="147"/>
      <c r="F749" s="148"/>
      <c r="G749" s="148"/>
      <c r="H749" s="148"/>
      <c r="I749" s="148"/>
      <c r="J749" s="148"/>
      <c r="K749" s="148"/>
      <c r="L749" s="148"/>
      <c r="M749" s="148"/>
      <c r="N749" s="148"/>
      <c r="O749" s="148"/>
      <c r="P749" s="149"/>
    </row>
    <row r="750" spans="1:16" ht="15" hidden="1" customHeight="1" x14ac:dyDescent="0.25">
      <c r="A750" s="44" t="e">
        <f ca="1">IF(MONTH(C750)=MONTH(D$3),RIGHT('Yearly Info'!A$36,LEN('Yearly Info'!A$36)-4),"")</f>
        <v>#VALUE!</v>
      </c>
      <c r="B750" s="145"/>
      <c r="C750" s="42">
        <f t="shared" ca="1" si="26"/>
        <v>46044</v>
      </c>
      <c r="D750" s="54">
        <f ca="1">INDIRECT("'" &amp; UPPER(LEFT(TEXT($D$3,"mmmm"),3)) &amp; "'!Z33")</f>
        <v>0</v>
      </c>
      <c r="E750" s="153"/>
      <c r="F750" s="154"/>
      <c r="G750" s="154"/>
      <c r="H750" s="154"/>
      <c r="I750" s="154"/>
      <c r="J750" s="154"/>
      <c r="K750" s="154"/>
      <c r="L750" s="154"/>
      <c r="M750" s="154"/>
      <c r="N750" s="154"/>
      <c r="O750" s="154"/>
      <c r="P750" s="155"/>
    </row>
    <row r="751" spans="1:16" ht="15" hidden="1" customHeight="1" x14ac:dyDescent="0.25">
      <c r="A751" s="44" t="e">
        <f ca="1">IF(MONTH(C751)=MONTH(D$3),RIGHT('Yearly Info'!A$37,LEN('Yearly Info'!A$37)-4),"")</f>
        <v>#VALUE!</v>
      </c>
      <c r="B751" s="145"/>
      <c r="C751" s="42">
        <f t="shared" ca="1" si="26"/>
        <v>46044</v>
      </c>
      <c r="D751" s="54">
        <f ca="1">INDIRECT("'" &amp; UPPER(LEFT(TEXT($D$3,"mmmm"),3)) &amp; "'!Z34")</f>
        <v>0</v>
      </c>
      <c r="E751" s="147"/>
      <c r="F751" s="148"/>
      <c r="G751" s="148"/>
      <c r="H751" s="148"/>
      <c r="I751" s="148"/>
      <c r="J751" s="148"/>
      <c r="K751" s="148"/>
      <c r="L751" s="148"/>
      <c r="M751" s="148"/>
      <c r="N751" s="148"/>
      <c r="O751" s="148"/>
      <c r="P751" s="149"/>
    </row>
    <row r="752" spans="1:16" ht="15" hidden="1" customHeight="1" x14ac:dyDescent="0.25">
      <c r="A752" s="44" t="e">
        <f ca="1">IF(MONTH(C752)=MONTH(D$3),RIGHT('Yearly Info'!A$38,LEN('Yearly Info'!A$38)-4),"")</f>
        <v>#VALUE!</v>
      </c>
      <c r="B752" s="145"/>
      <c r="C752" s="42">
        <f t="shared" ca="1" si="26"/>
        <v>46044</v>
      </c>
      <c r="D752" s="54">
        <f ca="1">INDIRECT("'" &amp; UPPER(LEFT(TEXT($D$3,"mmmm"),3)) &amp; "'!Z35")</f>
        <v>0</v>
      </c>
      <c r="E752" s="147"/>
      <c r="F752" s="148"/>
      <c r="G752" s="148"/>
      <c r="H752" s="148"/>
      <c r="I752" s="148"/>
      <c r="J752" s="148"/>
      <c r="K752" s="148"/>
      <c r="L752" s="148"/>
      <c r="M752" s="148"/>
      <c r="N752" s="148"/>
      <c r="O752" s="148"/>
      <c r="P752" s="149"/>
    </row>
    <row r="753" spans="1:16" ht="15" hidden="1" customHeight="1" x14ac:dyDescent="0.25">
      <c r="A753" s="44" t="e">
        <f ca="1">IF(MONTH(C753)=MONTH(D$3),RIGHT('Yearly Info'!A$39,LEN('Yearly Info'!A$39)-4),"")</f>
        <v>#VALUE!</v>
      </c>
      <c r="B753" s="145"/>
      <c r="C753" s="42">
        <f t="shared" ca="1" si="26"/>
        <v>46044</v>
      </c>
      <c r="D753" s="54">
        <f ca="1">INDIRECT("'" &amp; UPPER(LEFT(TEXT($D$3,"mmmm"),3)) &amp; "'!Z36")</f>
        <v>0</v>
      </c>
      <c r="E753" s="147"/>
      <c r="F753" s="148"/>
      <c r="G753" s="148"/>
      <c r="H753" s="148"/>
      <c r="I753" s="148"/>
      <c r="J753" s="148"/>
      <c r="K753" s="148"/>
      <c r="L753" s="148"/>
      <c r="M753" s="148"/>
      <c r="N753" s="148"/>
      <c r="O753" s="148"/>
      <c r="P753" s="149"/>
    </row>
    <row r="754" spans="1:16" ht="15" hidden="1" customHeight="1" thickBot="1" x14ac:dyDescent="0.3">
      <c r="A754" s="45" t="e">
        <f ca="1">IF(MONTH(C754)=MONTH(D$3),RIGHT('Yearly Info'!A$40,LEN('Yearly Info'!A$40)-4),"")</f>
        <v>#VALUE!</v>
      </c>
      <c r="B754" s="145"/>
      <c r="C754" s="42">
        <f t="shared" ca="1" si="26"/>
        <v>46044</v>
      </c>
      <c r="D754" s="54">
        <f ca="1">INDIRECT("'" &amp; UPPER(LEFT(TEXT($D$3,"mmmm"),3)) &amp; "'!Z37")</f>
        <v>0</v>
      </c>
      <c r="E754" s="147"/>
      <c r="F754" s="148"/>
      <c r="G754" s="148"/>
      <c r="H754" s="148"/>
      <c r="I754" s="148"/>
      <c r="J754" s="148"/>
      <c r="K754" s="148"/>
      <c r="L754" s="148"/>
      <c r="M754" s="148"/>
      <c r="N754" s="148"/>
      <c r="O754" s="148"/>
      <c r="P754" s="149"/>
    </row>
    <row r="755" spans="1:16" ht="15" hidden="1" customHeight="1" thickBot="1" x14ac:dyDescent="0.3">
      <c r="A755" s="45" t="str">
        <f ca="1">IF(MONTH(C755)=MONTH(D$3),RIGHT('Yearly Info'!A$41,LEN('Yearly Info'!A$41)-4),"")</f>
        <v xml:space="preserve"> </v>
      </c>
      <c r="B755" s="145"/>
      <c r="C755" s="42">
        <f t="shared" ca="1" si="26"/>
        <v>46044</v>
      </c>
      <c r="D755" s="54">
        <f ca="1">INDIRECT("'" &amp; UPPER(LEFT(TEXT($D$3,"mmmm"),3)) &amp; "'!Z38")</f>
        <v>0</v>
      </c>
      <c r="E755" s="147"/>
      <c r="F755" s="148"/>
      <c r="G755" s="148"/>
      <c r="H755" s="148"/>
      <c r="I755" s="148"/>
      <c r="J755" s="148"/>
      <c r="K755" s="148"/>
      <c r="L755" s="148"/>
      <c r="M755" s="148"/>
      <c r="N755" s="148"/>
      <c r="O755" s="148"/>
      <c r="P755" s="149"/>
    </row>
    <row r="756" spans="1:16" ht="15" hidden="1" customHeight="1" thickBot="1" x14ac:dyDescent="0.3">
      <c r="A756" s="45" t="str">
        <f ca="1">IF(MONTH(C756)=MONTH(D$3),RIGHT('Yearly Info'!A$42,LEN('Yearly Info'!A$42)-4),"")</f>
        <v xml:space="preserve"> </v>
      </c>
      <c r="B756" s="145"/>
      <c r="C756" s="42">
        <f t="shared" ca="1" si="26"/>
        <v>46044</v>
      </c>
      <c r="D756" s="54">
        <f ca="1">INDIRECT("'" &amp; UPPER(LEFT(TEXT($D$3,"mmmm"),3)) &amp; "'!Z39")</f>
        <v>0</v>
      </c>
      <c r="E756" s="147"/>
      <c r="F756" s="148"/>
      <c r="G756" s="148"/>
      <c r="H756" s="148"/>
      <c r="I756" s="148"/>
      <c r="J756" s="148"/>
      <c r="K756" s="148"/>
      <c r="L756" s="148"/>
      <c r="M756" s="148"/>
      <c r="N756" s="148"/>
      <c r="O756" s="148"/>
      <c r="P756" s="149"/>
    </row>
    <row r="757" spans="1:16" ht="15" hidden="1" customHeight="1" thickBot="1" x14ac:dyDescent="0.3">
      <c r="A757" s="45" t="str">
        <f ca="1">IF(MONTH(C757)=MONTH(D$3),RIGHT('Yearly Info'!A$43,LEN('Yearly Info'!A$43)-4),"")</f>
        <v xml:space="preserve"> </v>
      </c>
      <c r="B757" s="146"/>
      <c r="C757" s="42">
        <f t="shared" ca="1" si="26"/>
        <v>46044</v>
      </c>
      <c r="D757" s="55">
        <f ca="1">INDIRECT("'" &amp; UPPER(LEFT(TEXT($D$3,"mmmm"),3)) &amp; "'!Z40")</f>
        <v>0</v>
      </c>
      <c r="E757" s="150"/>
      <c r="F757" s="151"/>
      <c r="G757" s="151"/>
      <c r="H757" s="151"/>
      <c r="I757" s="151"/>
      <c r="J757" s="151"/>
      <c r="K757" s="151"/>
      <c r="L757" s="151"/>
      <c r="M757" s="151"/>
      <c r="N757" s="151"/>
      <c r="O757" s="151"/>
      <c r="P757" s="152"/>
    </row>
    <row r="758" spans="1:16" ht="15" hidden="1" customHeight="1" x14ac:dyDescent="0.25">
      <c r="A758" s="44" t="str">
        <f ca="1">IF(MONTH(C758)=MONTH(D$3),RIGHT('Yearly Info'!A$14,LEN('Yearly Info'!A$14)-4),"")</f>
        <v xml:space="preserve"> RICS Support for MDEQ</v>
      </c>
      <c r="B758" s="145" t="str">
        <f ca="1">TEXT(C758,"dddd")</f>
        <v>Friday</v>
      </c>
      <c r="C758" s="94">
        <f ca="1">C728+1</f>
        <v>46045</v>
      </c>
      <c r="D758" s="54">
        <f ca="1">INDIRECT("'" &amp; UPPER(LEFT(TEXT($D$3,"mmmm"),3)) &amp; "'!AA11")</f>
        <v>0</v>
      </c>
      <c r="E758" s="147"/>
      <c r="F758" s="148"/>
      <c r="G758" s="148"/>
      <c r="H758" s="148"/>
      <c r="I758" s="148"/>
      <c r="J758" s="148"/>
      <c r="K758" s="148"/>
      <c r="L758" s="148"/>
      <c r="M758" s="148"/>
      <c r="N758" s="148"/>
      <c r="O758" s="148"/>
      <c r="P758" s="149"/>
    </row>
    <row r="759" spans="1:16" ht="15" hidden="1" customHeight="1" x14ac:dyDescent="0.25">
      <c r="A759" s="44" t="str">
        <f ca="1">IF(MONTH(C759)=MONTH(D$3),RIGHT('Yearly Info'!A$15,LEN('Yearly Info'!A$15)-4),"")</f>
        <v xml:space="preserve"> MDEQ</v>
      </c>
      <c r="B759" s="145"/>
      <c r="C759" s="42">
        <f ca="1">C758</f>
        <v>46045</v>
      </c>
      <c r="D759" s="54">
        <f ca="1">INDIRECT("'" &amp; UPPER(LEFT(TEXT($D$3,"mmmm"),3)) &amp; "'!AA12")</f>
        <v>0</v>
      </c>
      <c r="E759" s="147"/>
      <c r="F759" s="148"/>
      <c r="G759" s="148"/>
      <c r="H759" s="148"/>
      <c r="I759" s="148"/>
      <c r="J759" s="148"/>
      <c r="K759" s="148"/>
      <c r="L759" s="148"/>
      <c r="M759" s="148"/>
      <c r="N759" s="148"/>
      <c r="O759" s="148"/>
      <c r="P759" s="149"/>
    </row>
    <row r="760" spans="1:16" ht="15" hidden="1" customHeight="1" x14ac:dyDescent="0.25">
      <c r="A760" s="44" t="str">
        <f ca="1">IF(MONTH(C760)=MONTH(D$3),RIGHT('Yearly Info'!A$16,LEN('Yearly Info'!A$16)-4),"")</f>
        <v xml:space="preserve"> RICS Idea Portal</v>
      </c>
      <c r="B760" s="145"/>
      <c r="C760" s="42">
        <f t="shared" ref="C760:C787" ca="1" si="27">C759</f>
        <v>46045</v>
      </c>
      <c r="D760" s="54">
        <f ca="1">INDIRECT("'" &amp; UPPER(LEFT(TEXT($D$3,"mmmm"),3)) &amp; "'!AA13")</f>
        <v>0</v>
      </c>
      <c r="E760" s="147"/>
      <c r="F760" s="148"/>
      <c r="G760" s="148"/>
      <c r="H760" s="148"/>
      <c r="I760" s="148"/>
      <c r="J760" s="148"/>
      <c r="K760" s="148"/>
      <c r="L760" s="148"/>
      <c r="M760" s="148"/>
      <c r="N760" s="148"/>
      <c r="O760" s="148"/>
      <c r="P760" s="149"/>
    </row>
    <row r="761" spans="1:16" ht="15" customHeight="1" x14ac:dyDescent="0.25">
      <c r="A761" s="44" t="str">
        <f ca="1">IF(MONTH(C761)=MONTH(D$3),RIGHT('Yearly Info'!A$17,LEN('Yearly Info'!A$17)-4),"")</f>
        <v xml:space="preserve"> MSWIS</v>
      </c>
      <c r="B761" s="145"/>
      <c r="C761" s="42">
        <f t="shared" ca="1" si="27"/>
        <v>46045</v>
      </c>
      <c r="D761" s="54">
        <f ca="1">INDIRECT("'" &amp; UPPER(LEFT(TEXT($D$3,"mmmm"),3)) &amp; "'!AA14")</f>
        <v>0</v>
      </c>
      <c r="E761" s="147"/>
      <c r="F761" s="148"/>
      <c r="G761" s="148"/>
      <c r="H761" s="148"/>
      <c r="I761" s="148"/>
      <c r="J761" s="148"/>
      <c r="K761" s="148"/>
      <c r="L761" s="148"/>
      <c r="M761" s="148"/>
      <c r="N761" s="148"/>
      <c r="O761" s="148"/>
      <c r="P761" s="149"/>
    </row>
    <row r="762" spans="1:16" ht="15" hidden="1" customHeight="1" x14ac:dyDescent="0.25">
      <c r="A762" s="44" t="str">
        <f ca="1">IF(MONTH(C762)=MONTH(D$3),RIGHT('Yearly Info'!A$18,LEN('Yearly Info'!A$18)-4),"")</f>
        <v xml:space="preserve"> GeoSpatial</v>
      </c>
      <c r="B762" s="145"/>
      <c r="C762" s="42">
        <f t="shared" ca="1" si="27"/>
        <v>46045</v>
      </c>
      <c r="D762" s="54">
        <f ca="1">INDIRECT("'" &amp; UPPER(LEFT(TEXT($D$3,"mmmm"),3)) &amp; "'!AA15")</f>
        <v>0</v>
      </c>
      <c r="E762" s="147"/>
      <c r="F762" s="148"/>
      <c r="G762" s="148"/>
      <c r="H762" s="148"/>
      <c r="I762" s="148"/>
      <c r="J762" s="148"/>
      <c r="K762" s="148"/>
      <c r="L762" s="148"/>
      <c r="M762" s="148"/>
      <c r="N762" s="148"/>
      <c r="O762" s="148"/>
      <c r="P762" s="149"/>
    </row>
    <row r="763" spans="1:16" ht="15" hidden="1" customHeight="1" x14ac:dyDescent="0.25">
      <c r="A763" s="44" t="str">
        <f ca="1">IF(MONTH(C763)=MONTH(D$3),RIGHT('Yearly Info'!A$19,LEN('Yearly Info'!A$19)-4),"")</f>
        <v xml:space="preserve"> RICS Dashboard</v>
      </c>
      <c r="B763" s="145"/>
      <c r="C763" s="42">
        <f t="shared" ca="1" si="27"/>
        <v>46045</v>
      </c>
      <c r="D763" s="54">
        <f ca="1">INDIRECT("'" &amp; UPPER(LEFT(TEXT($D$3,"mmmm"),3)) &amp; "'!AA16")</f>
        <v>0</v>
      </c>
      <c r="E763" s="153"/>
      <c r="F763" s="154"/>
      <c r="G763" s="154"/>
      <c r="H763" s="154"/>
      <c r="I763" s="154"/>
      <c r="J763" s="154"/>
      <c r="K763" s="154"/>
      <c r="L763" s="154"/>
      <c r="M763" s="154"/>
      <c r="N763" s="154"/>
      <c r="O763" s="154"/>
      <c r="P763" s="155"/>
    </row>
    <row r="764" spans="1:16" ht="15" hidden="1" customHeight="1" x14ac:dyDescent="0.25">
      <c r="A764" s="44" t="str">
        <f ca="1">IF(MONTH(C764)=MONTH(D$3),RIGHT('Yearly Info'!A$20,LEN('Yearly Info'!A$20)-4),"")</f>
        <v xml:space="preserve"> MDWFP NRIS</v>
      </c>
      <c r="B764" s="145"/>
      <c r="C764" s="42">
        <f t="shared" ca="1" si="27"/>
        <v>46045</v>
      </c>
      <c r="D764" s="54">
        <f ca="1">INDIRECT("'" &amp; UPPER(LEFT(TEXT($D$3,"mmmm"),3)) &amp; "'!AA17")</f>
        <v>0</v>
      </c>
      <c r="E764" s="147"/>
      <c r="F764" s="148"/>
      <c r="G764" s="148"/>
      <c r="H764" s="148"/>
      <c r="I764" s="148"/>
      <c r="J764" s="148"/>
      <c r="K764" s="148"/>
      <c r="L764" s="148"/>
      <c r="M764" s="148"/>
      <c r="N764" s="148"/>
      <c r="O764" s="148"/>
      <c r="P764" s="149"/>
    </row>
    <row r="765" spans="1:16" ht="15" hidden="1" customHeight="1" x14ac:dyDescent="0.25">
      <c r="A765" s="44" t="str">
        <f ca="1">IF(MONTH(C765)=MONTH(D$3),RIGHT('Yearly Info'!A$21,LEN('Yearly Info'!A$21)-4),"")</f>
        <v xml:space="preserve"> MSWIS MRVA 4 CLOSED</v>
      </c>
      <c r="B765" s="145"/>
      <c r="C765" s="42">
        <f t="shared" ca="1" si="27"/>
        <v>46045</v>
      </c>
      <c r="D765" s="54">
        <f ca="1">INDIRECT("'" &amp; UPPER(LEFT(TEXT($D$3,"mmmm"),3)) &amp; "'!AA18")</f>
        <v>5</v>
      </c>
      <c r="E765" s="147" t="s">
        <v>41</v>
      </c>
      <c r="F765" s="148"/>
      <c r="G765" s="148"/>
      <c r="H765" s="148"/>
      <c r="I765" s="148"/>
      <c r="J765" s="148"/>
      <c r="K765" s="148"/>
      <c r="L765" s="148"/>
      <c r="M765" s="148"/>
      <c r="N765" s="148"/>
      <c r="O765" s="148"/>
      <c r="P765" s="149"/>
    </row>
    <row r="766" spans="1:16" ht="15" hidden="1" customHeight="1" x14ac:dyDescent="0.25">
      <c r="A766" s="44" t="str">
        <f ca="1">IF(MONTH(C766)=MONTH(D$3),RIGHT('Yearly Info'!A$22,LEN('Yearly Info'!A$22)-4),"")</f>
        <v xml:space="preserve"> Tackett</v>
      </c>
      <c r="B766" s="145"/>
      <c r="C766" s="42">
        <f t="shared" ca="1" si="27"/>
        <v>46045</v>
      </c>
      <c r="D766" s="54">
        <f ca="1">INDIRECT("'" &amp; UPPER(LEFT(TEXT($D$3,"mmmm"),3)) &amp; "'!AA19")</f>
        <v>0</v>
      </c>
      <c r="E766" s="147"/>
      <c r="F766" s="148"/>
      <c r="G766" s="148"/>
      <c r="H766" s="148"/>
      <c r="I766" s="148"/>
      <c r="J766" s="148"/>
      <c r="K766" s="148"/>
      <c r="L766" s="148"/>
      <c r="M766" s="148"/>
      <c r="N766" s="148"/>
      <c r="O766" s="148"/>
      <c r="P766" s="149"/>
    </row>
    <row r="767" spans="1:16" ht="15" hidden="1" customHeight="1" x14ac:dyDescent="0.25">
      <c r="A767" s="44" t="e">
        <f ca="1">IF(MONTH(C767)=MONTH(D$3),RIGHT('Yearly Info'!A$23,LEN('Yearly Info'!A$23)-4),"")</f>
        <v>#VALUE!</v>
      </c>
      <c r="B767" s="145"/>
      <c r="C767" s="42">
        <f t="shared" ca="1" si="27"/>
        <v>46045</v>
      </c>
      <c r="D767" s="54">
        <f ca="1">INDIRECT("'" &amp; UPPER(LEFT(TEXT($D$3,"mmmm"),3)) &amp; "'!AA20")</f>
        <v>0</v>
      </c>
      <c r="E767" s="147"/>
      <c r="F767" s="148"/>
      <c r="G767" s="148"/>
      <c r="H767" s="148"/>
      <c r="I767" s="148"/>
      <c r="J767" s="148"/>
      <c r="K767" s="148"/>
      <c r="L767" s="148"/>
      <c r="M767" s="148"/>
      <c r="N767" s="148"/>
      <c r="O767" s="148"/>
      <c r="P767" s="149"/>
    </row>
    <row r="768" spans="1:16" ht="15" hidden="1" customHeight="1" x14ac:dyDescent="0.25">
      <c r="A768" s="44" t="e">
        <f ca="1">IF(MONTH(C768)=MONTH(D$3),RIGHT('Yearly Info'!A$24,LEN('Yearly Info'!A$24)-4),"")</f>
        <v>#VALUE!</v>
      </c>
      <c r="B768" s="145"/>
      <c r="C768" s="42">
        <f t="shared" ca="1" si="27"/>
        <v>46045</v>
      </c>
      <c r="D768" s="54">
        <f ca="1">INDIRECT("'" &amp; UPPER(LEFT(TEXT($D$3,"mmmm"),3)) &amp; "'!AA21")</f>
        <v>0</v>
      </c>
      <c r="E768" s="147"/>
      <c r="F768" s="148"/>
      <c r="G768" s="148"/>
      <c r="H768" s="148"/>
      <c r="I768" s="148"/>
      <c r="J768" s="148"/>
      <c r="K768" s="148"/>
      <c r="L768" s="148"/>
      <c r="M768" s="148"/>
      <c r="N768" s="148"/>
      <c r="O768" s="148"/>
      <c r="P768" s="149"/>
    </row>
    <row r="769" spans="1:16" ht="15" hidden="1" customHeight="1" x14ac:dyDescent="0.25">
      <c r="A769" s="44" t="e">
        <f ca="1">IF(MONTH(C769)=MONTH(D$3),RIGHT('Yearly Info'!A$25,LEN('Yearly Info'!A$25)-4),"")</f>
        <v>#VALUE!</v>
      </c>
      <c r="B769" s="145"/>
      <c r="C769" s="42">
        <f t="shared" ca="1" si="27"/>
        <v>46045</v>
      </c>
      <c r="D769" s="54">
        <f ca="1">INDIRECT("'" &amp; UPPER(LEFT(TEXT($D$3,"mmmm"),3)) &amp; "'!AA22")</f>
        <v>0</v>
      </c>
      <c r="E769" s="147"/>
      <c r="F769" s="148"/>
      <c r="G769" s="148"/>
      <c r="H769" s="148"/>
      <c r="I769" s="148"/>
      <c r="J769" s="148"/>
      <c r="K769" s="148"/>
      <c r="L769" s="148"/>
      <c r="M769" s="148"/>
      <c r="N769" s="148"/>
      <c r="O769" s="148"/>
      <c r="P769" s="149"/>
    </row>
    <row r="770" spans="1:16" ht="15" hidden="1" customHeight="1" x14ac:dyDescent="0.25">
      <c r="A770" s="44" t="e">
        <f ca="1">IF(MONTH(C770)=MONTH(D$3),RIGHT('Yearly Info'!A$26,LEN('Yearly Info'!A$26)-4),"")</f>
        <v>#VALUE!</v>
      </c>
      <c r="B770" s="145"/>
      <c r="C770" s="42">
        <f t="shared" ca="1" si="27"/>
        <v>46045</v>
      </c>
      <c r="D770" s="54">
        <f ca="1">INDIRECT("'" &amp; UPPER(LEFT(TEXT($D$3,"mmmm"),3)) &amp; "'!AA23")</f>
        <v>0</v>
      </c>
      <c r="E770" s="147"/>
      <c r="F770" s="148"/>
      <c r="G770" s="148"/>
      <c r="H770" s="148"/>
      <c r="I770" s="148"/>
      <c r="J770" s="148"/>
      <c r="K770" s="148"/>
      <c r="L770" s="148"/>
      <c r="M770" s="148"/>
      <c r="N770" s="148"/>
      <c r="O770" s="148"/>
      <c r="P770" s="149"/>
    </row>
    <row r="771" spans="1:16" ht="15" hidden="1" customHeight="1" x14ac:dyDescent="0.25">
      <c r="A771" s="44" t="e">
        <f ca="1">IF(MONTH(C771)=MONTH(D$3),RIGHT('Yearly Info'!A$27,LEN('Yearly Info'!A$27)-4),"")</f>
        <v>#VALUE!</v>
      </c>
      <c r="B771" s="145"/>
      <c r="C771" s="42">
        <f t="shared" ca="1" si="27"/>
        <v>46045</v>
      </c>
      <c r="D771" s="54">
        <f ca="1">INDIRECT("'" &amp; UPPER(LEFT(TEXT($D$3,"mmmm"),3)) &amp; "'!AA24")</f>
        <v>0</v>
      </c>
      <c r="E771" s="147"/>
      <c r="F771" s="148"/>
      <c r="G771" s="148"/>
      <c r="H771" s="148"/>
      <c r="I771" s="148"/>
      <c r="J771" s="148"/>
      <c r="K771" s="148"/>
      <c r="L771" s="148"/>
      <c r="M771" s="148"/>
      <c r="N771" s="148"/>
      <c r="O771" s="148"/>
      <c r="P771" s="149"/>
    </row>
    <row r="772" spans="1:16" ht="15" hidden="1" customHeight="1" x14ac:dyDescent="0.25">
      <c r="A772" s="44" t="e">
        <f ca="1">IF(MONTH(C772)=MONTH(D$3),RIGHT('Yearly Info'!A$28,LEN('Yearly Info'!A$28)-4),"")</f>
        <v>#VALUE!</v>
      </c>
      <c r="B772" s="145"/>
      <c r="C772" s="42">
        <f t="shared" ca="1" si="27"/>
        <v>46045</v>
      </c>
      <c r="D772" s="54">
        <f ca="1">INDIRECT("'" &amp; UPPER(LEFT(TEXT($D$3,"mmmm"),3)) &amp; "'!AA25")</f>
        <v>0</v>
      </c>
      <c r="E772" s="147"/>
      <c r="F772" s="148"/>
      <c r="G772" s="148"/>
      <c r="H772" s="148"/>
      <c r="I772" s="148"/>
      <c r="J772" s="148"/>
      <c r="K772" s="148"/>
      <c r="L772" s="148"/>
      <c r="M772" s="148"/>
      <c r="N772" s="148"/>
      <c r="O772" s="148"/>
      <c r="P772" s="149"/>
    </row>
    <row r="773" spans="1:16" ht="15" hidden="1" customHeight="1" x14ac:dyDescent="0.25">
      <c r="A773" s="44" t="e">
        <f ca="1">IF(MONTH(C773)=MONTH(D$3),RIGHT('Yearly Info'!A$29,LEN('Yearly Info'!A$29)-4),"")</f>
        <v>#VALUE!</v>
      </c>
      <c r="B773" s="145"/>
      <c r="C773" s="42">
        <f t="shared" ca="1" si="27"/>
        <v>46045</v>
      </c>
      <c r="D773" s="54">
        <f ca="1">INDIRECT("'" &amp; UPPER(LEFT(TEXT($D$3,"mmmm"),3)) &amp; "'!AA26")</f>
        <v>0</v>
      </c>
      <c r="E773" s="147"/>
      <c r="F773" s="148"/>
      <c r="G773" s="148"/>
      <c r="H773" s="148"/>
      <c r="I773" s="148"/>
      <c r="J773" s="148"/>
      <c r="K773" s="148"/>
      <c r="L773" s="148"/>
      <c r="M773" s="148"/>
      <c r="N773" s="148"/>
      <c r="O773" s="148"/>
      <c r="P773" s="149"/>
    </row>
    <row r="774" spans="1:16" ht="15" hidden="1" customHeight="1" x14ac:dyDescent="0.25">
      <c r="A774" s="44" t="e">
        <f ca="1">IF(MONTH(C774)=MONTH(D$3),RIGHT('Yearly Info'!A$30,LEN('Yearly Info'!A$30)-4),"")</f>
        <v>#VALUE!</v>
      </c>
      <c r="B774" s="145"/>
      <c r="C774" s="42">
        <f t="shared" ca="1" si="27"/>
        <v>46045</v>
      </c>
      <c r="D774" s="54">
        <f ca="1">INDIRECT("'" &amp; UPPER(LEFT(TEXT($D$3,"mmmm"),3)) &amp; "'!AA27")</f>
        <v>0</v>
      </c>
      <c r="E774" s="147"/>
      <c r="F774" s="148"/>
      <c r="G774" s="148"/>
      <c r="H774" s="148"/>
      <c r="I774" s="148"/>
      <c r="J774" s="148"/>
      <c r="K774" s="148"/>
      <c r="L774" s="148"/>
      <c r="M774" s="148"/>
      <c r="N774" s="148"/>
      <c r="O774" s="148"/>
      <c r="P774" s="149"/>
    </row>
    <row r="775" spans="1:16" ht="15" hidden="1" customHeight="1" x14ac:dyDescent="0.25">
      <c r="A775" s="44" t="e">
        <f ca="1">IF(MONTH(C775)=MONTH(D$3),RIGHT('Yearly Info'!A$31,LEN('Yearly Info'!A$31)-4),"")</f>
        <v>#VALUE!</v>
      </c>
      <c r="B775" s="145"/>
      <c r="C775" s="42">
        <f t="shared" ca="1" si="27"/>
        <v>46045</v>
      </c>
      <c r="D775" s="54">
        <f ca="1">INDIRECT("'" &amp; UPPER(LEFT(TEXT($D$3,"mmmm"),3)) &amp; "'!AA28")</f>
        <v>0</v>
      </c>
      <c r="E775" s="147"/>
      <c r="F775" s="148"/>
      <c r="G775" s="148"/>
      <c r="H775" s="148"/>
      <c r="I775" s="148"/>
      <c r="J775" s="148"/>
      <c r="K775" s="148"/>
      <c r="L775" s="148"/>
      <c r="M775" s="148"/>
      <c r="N775" s="148"/>
      <c r="O775" s="148"/>
      <c r="P775" s="149"/>
    </row>
    <row r="776" spans="1:16" ht="15" hidden="1" customHeight="1" x14ac:dyDescent="0.25">
      <c r="A776" s="44" t="e">
        <f ca="1">IF(MONTH(C776)=MONTH(D$3),RIGHT('Yearly Info'!A$32,LEN('Yearly Info'!A$32)-4),"")</f>
        <v>#VALUE!</v>
      </c>
      <c r="B776" s="145"/>
      <c r="C776" s="42">
        <f t="shared" ca="1" si="27"/>
        <v>46045</v>
      </c>
      <c r="D776" s="54">
        <f ca="1">INDIRECT("'" &amp; UPPER(LEFT(TEXT($D$3,"mmmm"),3)) &amp; "'!AA29")</f>
        <v>0</v>
      </c>
      <c r="E776" s="147"/>
      <c r="F776" s="148"/>
      <c r="G776" s="148"/>
      <c r="H776" s="148"/>
      <c r="I776" s="148"/>
      <c r="J776" s="148"/>
      <c r="K776" s="148"/>
      <c r="L776" s="148"/>
      <c r="M776" s="148"/>
      <c r="N776" s="148"/>
      <c r="O776" s="148"/>
      <c r="P776" s="149"/>
    </row>
    <row r="777" spans="1:16" ht="15" hidden="1" customHeight="1" x14ac:dyDescent="0.25">
      <c r="A777" s="44" t="e">
        <f ca="1">IF(MONTH(C777)=MONTH(D$3),RIGHT('Yearly Info'!A$33,LEN('Yearly Info'!A$33)-4),"")</f>
        <v>#VALUE!</v>
      </c>
      <c r="B777" s="145"/>
      <c r="C777" s="42">
        <f t="shared" ca="1" si="27"/>
        <v>46045</v>
      </c>
      <c r="D777" s="54">
        <f ca="1">INDIRECT("'" &amp; UPPER(LEFT(TEXT($D$3,"mmmm"),3)) &amp; "'!AA30")</f>
        <v>0</v>
      </c>
      <c r="E777" s="147"/>
      <c r="F777" s="148"/>
      <c r="G777" s="148"/>
      <c r="H777" s="148"/>
      <c r="I777" s="148"/>
      <c r="J777" s="148"/>
      <c r="K777" s="148"/>
      <c r="L777" s="148"/>
      <c r="M777" s="148"/>
      <c r="N777" s="148"/>
      <c r="O777" s="148"/>
      <c r="P777" s="149"/>
    </row>
    <row r="778" spans="1:16" ht="15" hidden="1" customHeight="1" x14ac:dyDescent="0.25">
      <c r="A778" s="44" t="e">
        <f ca="1">IF(MONTH(C778)=MONTH(D$3),RIGHT('Yearly Info'!A$34,LEN('Yearly Info'!A$34)-4),"")</f>
        <v>#VALUE!</v>
      </c>
      <c r="B778" s="145"/>
      <c r="C778" s="42">
        <f t="shared" ca="1" si="27"/>
        <v>46045</v>
      </c>
      <c r="D778" s="54">
        <f ca="1">INDIRECT("'" &amp; UPPER(LEFT(TEXT($D$3,"mmmm"),3)) &amp; "'!AA31")</f>
        <v>0</v>
      </c>
      <c r="E778" s="147"/>
      <c r="F778" s="148"/>
      <c r="G778" s="148"/>
      <c r="H778" s="148"/>
      <c r="I778" s="148"/>
      <c r="J778" s="148"/>
      <c r="K778" s="148"/>
      <c r="L778" s="148"/>
      <c r="M778" s="148"/>
      <c r="N778" s="148"/>
      <c r="O778" s="148"/>
      <c r="P778" s="149"/>
    </row>
    <row r="779" spans="1:16" ht="15" hidden="1" customHeight="1" x14ac:dyDescent="0.25">
      <c r="A779" s="44" t="e">
        <f ca="1">IF(MONTH(C779)=MONTH(D$3),RIGHT('Yearly Info'!A$35,LEN('Yearly Info'!A$35)-4),"")</f>
        <v>#VALUE!</v>
      </c>
      <c r="B779" s="145"/>
      <c r="C779" s="42">
        <f t="shared" ca="1" si="27"/>
        <v>46045</v>
      </c>
      <c r="D779" s="54">
        <f ca="1">INDIRECT("'" &amp; UPPER(LEFT(TEXT($D$3,"mmmm"),3)) &amp; "'!AA32")</f>
        <v>0</v>
      </c>
      <c r="E779" s="147"/>
      <c r="F779" s="148"/>
      <c r="G779" s="148"/>
      <c r="H779" s="148"/>
      <c r="I779" s="148"/>
      <c r="J779" s="148"/>
      <c r="K779" s="148"/>
      <c r="L779" s="148"/>
      <c r="M779" s="148"/>
      <c r="N779" s="148"/>
      <c r="O779" s="148"/>
      <c r="P779" s="149"/>
    </row>
    <row r="780" spans="1:16" ht="15" hidden="1" customHeight="1" x14ac:dyDescent="0.25">
      <c r="A780" s="44" t="e">
        <f ca="1">IF(MONTH(C780)=MONTH(D$3),RIGHT('Yearly Info'!A$36,LEN('Yearly Info'!A$36)-4),"")</f>
        <v>#VALUE!</v>
      </c>
      <c r="B780" s="145"/>
      <c r="C780" s="42">
        <f t="shared" ca="1" si="27"/>
        <v>46045</v>
      </c>
      <c r="D780" s="54">
        <f ca="1">INDIRECT("'" &amp; UPPER(LEFT(TEXT($D$3,"mmmm"),3)) &amp; "'!AA33")</f>
        <v>0</v>
      </c>
      <c r="E780" s="147"/>
      <c r="F780" s="148"/>
      <c r="G780" s="148"/>
      <c r="H780" s="148"/>
      <c r="I780" s="148"/>
      <c r="J780" s="148"/>
      <c r="K780" s="148"/>
      <c r="L780" s="148"/>
      <c r="M780" s="148"/>
      <c r="N780" s="148"/>
      <c r="O780" s="148"/>
      <c r="P780" s="149"/>
    </row>
    <row r="781" spans="1:16" ht="15" hidden="1" customHeight="1" x14ac:dyDescent="0.25">
      <c r="A781" s="44" t="e">
        <f ca="1">IF(MONTH(C781)=MONTH(D$3),RIGHT('Yearly Info'!A$37,LEN('Yearly Info'!A$37)-4),"")</f>
        <v>#VALUE!</v>
      </c>
      <c r="B781" s="145"/>
      <c r="C781" s="42">
        <f t="shared" ca="1" si="27"/>
        <v>46045</v>
      </c>
      <c r="D781" s="54">
        <f ca="1">INDIRECT("'" &amp; UPPER(LEFT(TEXT($D$3,"mmmm"),3)) &amp; "'!AA34")</f>
        <v>0</v>
      </c>
      <c r="E781" s="147"/>
      <c r="F781" s="148"/>
      <c r="G781" s="148"/>
      <c r="H781" s="148"/>
      <c r="I781" s="148"/>
      <c r="J781" s="148"/>
      <c r="K781" s="148"/>
      <c r="L781" s="148"/>
      <c r="M781" s="148"/>
      <c r="N781" s="148"/>
      <c r="O781" s="148"/>
      <c r="P781" s="149"/>
    </row>
    <row r="782" spans="1:16" ht="15" hidden="1" customHeight="1" x14ac:dyDescent="0.25">
      <c r="A782" s="44" t="e">
        <f ca="1">IF(MONTH(C782)=MONTH(D$3),RIGHT('Yearly Info'!A$38,LEN('Yearly Info'!A$38)-4),"")</f>
        <v>#VALUE!</v>
      </c>
      <c r="B782" s="145"/>
      <c r="C782" s="42">
        <f t="shared" ca="1" si="27"/>
        <v>46045</v>
      </c>
      <c r="D782" s="54">
        <f ca="1">INDIRECT("'" &amp; UPPER(LEFT(TEXT($D$3,"mmmm"),3)) &amp; "'!AA35")</f>
        <v>0</v>
      </c>
      <c r="E782" s="147"/>
      <c r="F782" s="148"/>
      <c r="G782" s="148"/>
      <c r="H782" s="148"/>
      <c r="I782" s="148"/>
      <c r="J782" s="148"/>
      <c r="K782" s="148"/>
      <c r="L782" s="148"/>
      <c r="M782" s="148"/>
      <c r="N782" s="148"/>
      <c r="O782" s="148"/>
      <c r="P782" s="149"/>
    </row>
    <row r="783" spans="1:16" ht="15" hidden="1" customHeight="1" x14ac:dyDescent="0.25">
      <c r="A783" s="44" t="e">
        <f ca="1">IF(MONTH(C783)=MONTH(D$3),RIGHT('Yearly Info'!A$39,LEN('Yearly Info'!A$39)-4),"")</f>
        <v>#VALUE!</v>
      </c>
      <c r="B783" s="145"/>
      <c r="C783" s="42">
        <f t="shared" ca="1" si="27"/>
        <v>46045</v>
      </c>
      <c r="D783" s="54">
        <f ca="1">INDIRECT("'" &amp; UPPER(LEFT(TEXT($D$3,"mmmm"),3)) &amp; "'!AA36")</f>
        <v>0</v>
      </c>
      <c r="E783" s="147"/>
      <c r="F783" s="148"/>
      <c r="G783" s="148"/>
      <c r="H783" s="148"/>
      <c r="I783" s="148"/>
      <c r="J783" s="148"/>
      <c r="K783" s="148"/>
      <c r="L783" s="148"/>
      <c r="M783" s="148"/>
      <c r="N783" s="148"/>
      <c r="O783" s="148"/>
      <c r="P783" s="149"/>
    </row>
    <row r="784" spans="1:16" ht="15" hidden="1" customHeight="1" thickBot="1" x14ac:dyDescent="0.3">
      <c r="A784" s="45" t="e">
        <f ca="1">IF(MONTH(C784)=MONTH(D$3),RIGHT('Yearly Info'!A$40,LEN('Yearly Info'!A$40)-4),"")</f>
        <v>#VALUE!</v>
      </c>
      <c r="B784" s="145"/>
      <c r="C784" s="42">
        <f t="shared" ca="1" si="27"/>
        <v>46045</v>
      </c>
      <c r="D784" s="54">
        <f ca="1">INDIRECT("'" &amp; UPPER(LEFT(TEXT($D$3,"mmmm"),3)) &amp; "'!AA37")</f>
        <v>0</v>
      </c>
      <c r="E784" s="147"/>
      <c r="F784" s="148"/>
      <c r="G784" s="148"/>
      <c r="H784" s="148"/>
      <c r="I784" s="148"/>
      <c r="J784" s="148"/>
      <c r="K784" s="148"/>
      <c r="L784" s="148"/>
      <c r="M784" s="148"/>
      <c r="N784" s="148"/>
      <c r="O784" s="148"/>
      <c r="P784" s="149"/>
    </row>
    <row r="785" spans="1:16" ht="15" hidden="1" customHeight="1" thickBot="1" x14ac:dyDescent="0.3">
      <c r="A785" s="45" t="str">
        <f ca="1">IF(MONTH(C785)=MONTH(D$3),RIGHT('Yearly Info'!A$41,LEN('Yearly Info'!A$41)-4),"")</f>
        <v xml:space="preserve"> </v>
      </c>
      <c r="B785" s="145"/>
      <c r="C785" s="42">
        <f t="shared" ca="1" si="27"/>
        <v>46045</v>
      </c>
      <c r="D785" s="54">
        <f ca="1">INDIRECT("'" &amp; UPPER(LEFT(TEXT($D$3,"mmmm"),3)) &amp; "'!AA38")</f>
        <v>0</v>
      </c>
      <c r="E785" s="147"/>
      <c r="F785" s="148"/>
      <c r="G785" s="148"/>
      <c r="H785" s="148"/>
      <c r="I785" s="148"/>
      <c r="J785" s="148"/>
      <c r="K785" s="148"/>
      <c r="L785" s="148"/>
      <c r="M785" s="148"/>
      <c r="N785" s="148"/>
      <c r="O785" s="148"/>
      <c r="P785" s="149"/>
    </row>
    <row r="786" spans="1:16" ht="15" hidden="1" customHeight="1" thickBot="1" x14ac:dyDescent="0.3">
      <c r="A786" s="45" t="str">
        <f ca="1">IF(MONTH(C786)=MONTH(D$3),RIGHT('Yearly Info'!A$42,LEN('Yearly Info'!A$42)-4),"")</f>
        <v xml:space="preserve"> </v>
      </c>
      <c r="B786" s="145"/>
      <c r="C786" s="42">
        <f t="shared" ca="1" si="27"/>
        <v>46045</v>
      </c>
      <c r="D786" s="54">
        <f ca="1">INDIRECT("'" &amp; UPPER(LEFT(TEXT($D$3,"mmmm"),3)) &amp; "'!AA39")</f>
        <v>0</v>
      </c>
      <c r="E786" s="147"/>
      <c r="F786" s="148"/>
      <c r="G786" s="148"/>
      <c r="H786" s="148"/>
      <c r="I786" s="148"/>
      <c r="J786" s="148"/>
      <c r="K786" s="148"/>
      <c r="L786" s="148"/>
      <c r="M786" s="148"/>
      <c r="N786" s="148"/>
      <c r="O786" s="148"/>
      <c r="P786" s="149"/>
    </row>
    <row r="787" spans="1:16" ht="15" hidden="1" customHeight="1" thickBot="1" x14ac:dyDescent="0.3">
      <c r="A787" s="45" t="str">
        <f ca="1">IF(MONTH(C787)=MONTH(D$3),RIGHT('Yearly Info'!A$43,LEN('Yearly Info'!A$43)-4),"")</f>
        <v xml:space="preserve"> </v>
      </c>
      <c r="B787" s="146"/>
      <c r="C787" s="42">
        <f t="shared" ca="1" si="27"/>
        <v>46045</v>
      </c>
      <c r="D787" s="55">
        <f ca="1">INDIRECT("'" &amp; UPPER(LEFT(TEXT($D$3,"mmmm"),3)) &amp; "'!AA40")</f>
        <v>0</v>
      </c>
      <c r="E787" s="150"/>
      <c r="F787" s="151"/>
      <c r="G787" s="151"/>
      <c r="H787" s="151"/>
      <c r="I787" s="151"/>
      <c r="J787" s="151"/>
      <c r="K787" s="151"/>
      <c r="L787" s="151"/>
      <c r="M787" s="151"/>
      <c r="N787" s="151"/>
      <c r="O787" s="151"/>
      <c r="P787" s="152"/>
    </row>
    <row r="788" spans="1:16" ht="15" hidden="1" customHeight="1" x14ac:dyDescent="0.25">
      <c r="A788" s="44" t="str">
        <f ca="1">IF(MONTH(C788)=MONTH(D$3),RIGHT('Yearly Info'!A$14,LEN('Yearly Info'!A$14)-4),"")</f>
        <v xml:space="preserve"> RICS Support for MDEQ</v>
      </c>
      <c r="B788" s="145" t="str">
        <f ca="1">TEXT(C788,"dddd")</f>
        <v>Saturday</v>
      </c>
      <c r="C788" s="94">
        <f ca="1">C758+1</f>
        <v>46046</v>
      </c>
      <c r="D788" s="107">
        <f ca="1">INDIRECT("'" &amp; UPPER(LEFT(TEXT($D$3,"mmmm"),3)) &amp; "'!AB11")</f>
        <v>0</v>
      </c>
      <c r="E788" s="147"/>
      <c r="F788" s="148"/>
      <c r="G788" s="148"/>
      <c r="H788" s="148"/>
      <c r="I788" s="148"/>
      <c r="J788" s="148"/>
      <c r="K788" s="148"/>
      <c r="L788" s="148"/>
      <c r="M788" s="148"/>
      <c r="N788" s="148"/>
      <c r="O788" s="148"/>
      <c r="P788" s="149"/>
    </row>
    <row r="789" spans="1:16" ht="15" hidden="1" customHeight="1" x14ac:dyDescent="0.25">
      <c r="A789" s="44" t="str">
        <f ca="1">IF(MONTH(C789)=MONTH(D$3),RIGHT('Yearly Info'!A$15,LEN('Yearly Info'!A$15)-4),"")</f>
        <v xml:space="preserve"> MDEQ</v>
      </c>
      <c r="B789" s="145"/>
      <c r="C789" s="42">
        <f ca="1">C788</f>
        <v>46046</v>
      </c>
      <c r="D789" s="107">
        <f ca="1">INDIRECT("'" &amp; UPPER(LEFT(TEXT($D$3,"mmmm"),3)) &amp; "'!AB12")</f>
        <v>0</v>
      </c>
      <c r="E789" s="147"/>
      <c r="F789" s="148"/>
      <c r="G789" s="148"/>
      <c r="H789" s="148"/>
      <c r="I789" s="148"/>
      <c r="J789" s="148"/>
      <c r="K789" s="148"/>
      <c r="L789" s="148"/>
      <c r="M789" s="148"/>
      <c r="N789" s="148"/>
      <c r="O789" s="148"/>
      <c r="P789" s="149"/>
    </row>
    <row r="790" spans="1:16" ht="15" hidden="1" customHeight="1" x14ac:dyDescent="0.25">
      <c r="A790" s="44" t="str">
        <f ca="1">IF(MONTH(C790)=MONTH(D$3),RIGHT('Yearly Info'!A$16,LEN('Yearly Info'!A$16)-4),"")</f>
        <v xml:space="preserve"> RICS Idea Portal</v>
      </c>
      <c r="B790" s="145"/>
      <c r="C790" s="42">
        <f t="shared" ref="C790:C817" ca="1" si="28">C789</f>
        <v>46046</v>
      </c>
      <c r="D790" s="107">
        <f ca="1">INDIRECT("'" &amp; UPPER(LEFT(TEXT($D$3,"mmmm"),3)) &amp; "'!AB13")</f>
        <v>0</v>
      </c>
      <c r="E790" s="147"/>
      <c r="F790" s="148"/>
      <c r="G790" s="148"/>
      <c r="H790" s="148"/>
      <c r="I790" s="148"/>
      <c r="J790" s="148"/>
      <c r="K790" s="148"/>
      <c r="L790" s="148"/>
      <c r="M790" s="148"/>
      <c r="N790" s="148"/>
      <c r="O790" s="148"/>
      <c r="P790" s="149"/>
    </row>
    <row r="791" spans="1:16" ht="15" customHeight="1" x14ac:dyDescent="0.25">
      <c r="A791" s="44" t="str">
        <f ca="1">IF(MONTH(C791)=MONTH(D$3),RIGHT('Yearly Info'!A$17,LEN('Yearly Info'!A$17)-4),"")</f>
        <v xml:space="preserve"> MSWIS</v>
      </c>
      <c r="B791" s="145"/>
      <c r="C791" s="42">
        <f t="shared" ca="1" si="28"/>
        <v>46046</v>
      </c>
      <c r="D791" s="107">
        <f ca="1">INDIRECT("'" &amp; UPPER(LEFT(TEXT($D$3,"mmmm"),3)) &amp; "'!AB14")</f>
        <v>0</v>
      </c>
      <c r="E791" s="147"/>
      <c r="F791" s="148"/>
      <c r="G791" s="148"/>
      <c r="H791" s="148"/>
      <c r="I791" s="148"/>
      <c r="J791" s="148"/>
      <c r="K791" s="148"/>
      <c r="L791" s="148"/>
      <c r="M791" s="148"/>
      <c r="N791" s="148"/>
      <c r="O791" s="148"/>
      <c r="P791" s="149"/>
    </row>
    <row r="792" spans="1:16" ht="15" hidden="1" customHeight="1" x14ac:dyDescent="0.25">
      <c r="A792" s="44" t="str">
        <f ca="1">IF(MONTH(C792)=MONTH(D$3),RIGHT('Yearly Info'!A$18,LEN('Yearly Info'!A$18)-4),"")</f>
        <v xml:space="preserve"> GeoSpatial</v>
      </c>
      <c r="B792" s="145"/>
      <c r="C792" s="42">
        <f t="shared" ca="1" si="28"/>
        <v>46046</v>
      </c>
      <c r="D792" s="107">
        <f ca="1">INDIRECT("'" &amp; UPPER(LEFT(TEXT($D$3,"mmmm"),3)) &amp; "'!AB15")</f>
        <v>0</v>
      </c>
      <c r="E792" s="147"/>
      <c r="F792" s="148"/>
      <c r="G792" s="148"/>
      <c r="H792" s="148"/>
      <c r="I792" s="148"/>
      <c r="J792" s="148"/>
      <c r="K792" s="148"/>
      <c r="L792" s="148"/>
      <c r="M792" s="148"/>
      <c r="N792" s="148"/>
      <c r="O792" s="148"/>
      <c r="P792" s="149"/>
    </row>
    <row r="793" spans="1:16" ht="15" hidden="1" customHeight="1" x14ac:dyDescent="0.25">
      <c r="A793" s="44" t="str">
        <f ca="1">IF(MONTH(C793)=MONTH(D$3),RIGHT('Yearly Info'!A$19,LEN('Yearly Info'!A$19)-4),"")</f>
        <v xml:space="preserve"> RICS Dashboard</v>
      </c>
      <c r="B793" s="145"/>
      <c r="C793" s="42">
        <f t="shared" ca="1" si="28"/>
        <v>46046</v>
      </c>
      <c r="D793" s="107">
        <f ca="1">INDIRECT("'" &amp; UPPER(LEFT(TEXT($D$3,"mmmm"),3)) &amp; "'!AB16")</f>
        <v>0</v>
      </c>
      <c r="E793" s="153"/>
      <c r="F793" s="154"/>
      <c r="G793" s="154"/>
      <c r="H793" s="154"/>
      <c r="I793" s="154"/>
      <c r="J793" s="154"/>
      <c r="K793" s="154"/>
      <c r="L793" s="154"/>
      <c r="M793" s="154"/>
      <c r="N793" s="154"/>
      <c r="O793" s="154"/>
      <c r="P793" s="155"/>
    </row>
    <row r="794" spans="1:16" ht="15" hidden="1" customHeight="1" x14ac:dyDescent="0.25">
      <c r="A794" s="44" t="str">
        <f ca="1">IF(MONTH(C794)=MONTH(D$3),RIGHT('Yearly Info'!A$20,LEN('Yearly Info'!A$20)-4),"")</f>
        <v xml:space="preserve"> MDWFP NRIS</v>
      </c>
      <c r="B794" s="145"/>
      <c r="C794" s="42">
        <f t="shared" ca="1" si="28"/>
        <v>46046</v>
      </c>
      <c r="D794" s="107">
        <f ca="1">INDIRECT("'" &amp; UPPER(LEFT(TEXT($D$3,"mmmm"),3)) &amp; "'!AB17")</f>
        <v>0</v>
      </c>
      <c r="E794" s="153"/>
      <c r="F794" s="154"/>
      <c r="G794" s="154"/>
      <c r="H794" s="154"/>
      <c r="I794" s="154"/>
      <c r="J794" s="154"/>
      <c r="K794" s="154"/>
      <c r="L794" s="154"/>
      <c r="M794" s="154"/>
      <c r="N794" s="154"/>
      <c r="O794" s="154"/>
      <c r="P794" s="155"/>
    </row>
    <row r="795" spans="1:16" ht="15" hidden="1" customHeight="1" x14ac:dyDescent="0.25">
      <c r="A795" s="44" t="str">
        <f ca="1">IF(MONTH(C795)=MONTH(D$3),RIGHT('Yearly Info'!A$21,LEN('Yearly Info'!A$21)-4),"")</f>
        <v xml:space="preserve"> MSWIS MRVA 4 CLOSED</v>
      </c>
      <c r="B795" s="145"/>
      <c r="C795" s="42">
        <f t="shared" ca="1" si="28"/>
        <v>46046</v>
      </c>
      <c r="D795" s="107">
        <f ca="1">INDIRECT("'" &amp; UPPER(LEFT(TEXT($D$3,"mmmm"),3)) &amp; "'!AB18")</f>
        <v>0</v>
      </c>
      <c r="E795" s="147"/>
      <c r="F795" s="148"/>
      <c r="G795" s="148"/>
      <c r="H795" s="148"/>
      <c r="I795" s="148"/>
      <c r="J795" s="148"/>
      <c r="K795" s="148"/>
      <c r="L795" s="148"/>
      <c r="M795" s="148"/>
      <c r="N795" s="148"/>
      <c r="O795" s="148"/>
      <c r="P795" s="149"/>
    </row>
    <row r="796" spans="1:16" ht="15" hidden="1" customHeight="1" x14ac:dyDescent="0.25">
      <c r="A796" s="44" t="str">
        <f ca="1">IF(MONTH(C796)=MONTH(D$3),RIGHT('Yearly Info'!A$22,LEN('Yearly Info'!A$22)-4),"")</f>
        <v xml:space="preserve"> Tackett</v>
      </c>
      <c r="B796" s="145"/>
      <c r="C796" s="42">
        <f t="shared" ca="1" si="28"/>
        <v>46046</v>
      </c>
      <c r="D796" s="107">
        <f ca="1">INDIRECT("'" &amp; UPPER(LEFT(TEXT($D$3,"mmmm"),3)) &amp; "'!AB19")</f>
        <v>0</v>
      </c>
      <c r="E796" s="147"/>
      <c r="F796" s="148"/>
      <c r="G796" s="148"/>
      <c r="H796" s="148"/>
      <c r="I796" s="148"/>
      <c r="J796" s="148"/>
      <c r="K796" s="148"/>
      <c r="L796" s="148"/>
      <c r="M796" s="148"/>
      <c r="N796" s="148"/>
      <c r="O796" s="148"/>
      <c r="P796" s="149"/>
    </row>
    <row r="797" spans="1:16" ht="15" hidden="1" customHeight="1" x14ac:dyDescent="0.25">
      <c r="A797" s="44" t="e">
        <f ca="1">IF(MONTH(C797)=MONTH(D$3),RIGHT('Yearly Info'!A$23,LEN('Yearly Info'!A$23)-4),"")</f>
        <v>#VALUE!</v>
      </c>
      <c r="B797" s="145"/>
      <c r="C797" s="42">
        <f t="shared" ca="1" si="28"/>
        <v>46046</v>
      </c>
      <c r="D797" s="107">
        <f ca="1">INDIRECT("'" &amp; UPPER(LEFT(TEXT($D$3,"mmmm"),3)) &amp; "'!AB20")</f>
        <v>0</v>
      </c>
      <c r="E797" s="160"/>
      <c r="F797" s="148"/>
      <c r="G797" s="148"/>
      <c r="H797" s="148"/>
      <c r="I797" s="148"/>
      <c r="J797" s="148"/>
      <c r="K797" s="148"/>
      <c r="L797" s="148"/>
      <c r="M797" s="148"/>
      <c r="N797" s="148"/>
      <c r="O797" s="148"/>
      <c r="P797" s="149"/>
    </row>
    <row r="798" spans="1:16" ht="15" hidden="1" customHeight="1" x14ac:dyDescent="0.25">
      <c r="A798" s="44" t="e">
        <f ca="1">IF(MONTH(C798)=MONTH(D$3),RIGHT('Yearly Info'!A$24,LEN('Yearly Info'!A$24)-4),"")</f>
        <v>#VALUE!</v>
      </c>
      <c r="B798" s="145"/>
      <c r="C798" s="42">
        <f t="shared" ca="1" si="28"/>
        <v>46046</v>
      </c>
      <c r="D798" s="107">
        <f ca="1">INDIRECT("'" &amp; UPPER(LEFT(TEXT($D$3,"mmmm"),3)) &amp; "'!AB21")</f>
        <v>0</v>
      </c>
      <c r="E798" s="147"/>
      <c r="F798" s="148"/>
      <c r="G798" s="148"/>
      <c r="H798" s="148"/>
      <c r="I798" s="148"/>
      <c r="J798" s="148"/>
      <c r="K798" s="148"/>
      <c r="L798" s="148"/>
      <c r="M798" s="148"/>
      <c r="N798" s="148"/>
      <c r="O798" s="148"/>
      <c r="P798" s="149"/>
    </row>
    <row r="799" spans="1:16" ht="15" hidden="1" customHeight="1" x14ac:dyDescent="0.25">
      <c r="A799" s="44" t="e">
        <f ca="1">IF(MONTH(C799)=MONTH(D$3),RIGHT('Yearly Info'!A$25,LEN('Yearly Info'!A$25)-4),"")</f>
        <v>#VALUE!</v>
      </c>
      <c r="B799" s="145"/>
      <c r="C799" s="42">
        <f t="shared" ca="1" si="28"/>
        <v>46046</v>
      </c>
      <c r="D799" s="107">
        <f ca="1">INDIRECT("'" &amp; UPPER(LEFT(TEXT($D$3,"mmmm"),3)) &amp; "'!AB22")</f>
        <v>0</v>
      </c>
      <c r="E799" s="147"/>
      <c r="F799" s="148"/>
      <c r="G799" s="148"/>
      <c r="H799" s="148"/>
      <c r="I799" s="148"/>
      <c r="J799" s="148"/>
      <c r="K799" s="148"/>
      <c r="L799" s="148"/>
      <c r="M799" s="148"/>
      <c r="N799" s="148"/>
      <c r="O799" s="148"/>
      <c r="P799" s="149"/>
    </row>
    <row r="800" spans="1:16" ht="15" hidden="1" customHeight="1" x14ac:dyDescent="0.25">
      <c r="A800" s="44" t="e">
        <f ca="1">IF(MONTH(C800)=MONTH(D$3),RIGHT('Yearly Info'!A$26,LEN('Yearly Info'!A$26)-4),"")</f>
        <v>#VALUE!</v>
      </c>
      <c r="B800" s="145"/>
      <c r="C800" s="42">
        <f t="shared" ca="1" si="28"/>
        <v>46046</v>
      </c>
      <c r="D800" s="107">
        <f ca="1">INDIRECT("'" &amp; UPPER(LEFT(TEXT($D$3,"mmmm"),3)) &amp; "'!AB23")</f>
        <v>0</v>
      </c>
      <c r="E800" s="147"/>
      <c r="F800" s="148"/>
      <c r="G800" s="148"/>
      <c r="H800" s="148"/>
      <c r="I800" s="148"/>
      <c r="J800" s="148"/>
      <c r="K800" s="148"/>
      <c r="L800" s="148"/>
      <c r="M800" s="148"/>
      <c r="N800" s="148"/>
      <c r="O800" s="148"/>
      <c r="P800" s="149"/>
    </row>
    <row r="801" spans="1:16" ht="15" hidden="1" customHeight="1" x14ac:dyDescent="0.25">
      <c r="A801" s="44" t="e">
        <f ca="1">IF(MONTH(C801)=MONTH(D$3),RIGHT('Yearly Info'!A$27,LEN('Yearly Info'!A$27)-4),"")</f>
        <v>#VALUE!</v>
      </c>
      <c r="B801" s="145"/>
      <c r="C801" s="42">
        <f t="shared" ca="1" si="28"/>
        <v>46046</v>
      </c>
      <c r="D801" s="107">
        <f ca="1">INDIRECT("'" &amp; UPPER(LEFT(TEXT($D$3,"mmmm"),3)) &amp; "'!AB24")</f>
        <v>0</v>
      </c>
      <c r="E801" s="147"/>
      <c r="F801" s="148"/>
      <c r="G801" s="148"/>
      <c r="H801" s="148"/>
      <c r="I801" s="148"/>
      <c r="J801" s="148"/>
      <c r="K801" s="148"/>
      <c r="L801" s="148"/>
      <c r="M801" s="148"/>
      <c r="N801" s="148"/>
      <c r="O801" s="148"/>
      <c r="P801" s="149"/>
    </row>
    <row r="802" spans="1:16" ht="15" hidden="1" customHeight="1" x14ac:dyDescent="0.25">
      <c r="A802" s="44" t="e">
        <f ca="1">IF(MONTH(C802)=MONTH(D$3),RIGHT('Yearly Info'!A$28,LEN('Yearly Info'!A$28)-4),"")</f>
        <v>#VALUE!</v>
      </c>
      <c r="B802" s="145"/>
      <c r="C802" s="42">
        <f t="shared" ca="1" si="28"/>
        <v>46046</v>
      </c>
      <c r="D802" s="107">
        <f ca="1">INDIRECT("'" &amp; UPPER(LEFT(TEXT($D$3,"mmmm"),3)) &amp; "'!AB25")</f>
        <v>0</v>
      </c>
      <c r="E802" s="147"/>
      <c r="F802" s="148"/>
      <c r="G802" s="148"/>
      <c r="H802" s="148"/>
      <c r="I802" s="148"/>
      <c r="J802" s="148"/>
      <c r="K802" s="148"/>
      <c r="L802" s="148"/>
      <c r="M802" s="148"/>
      <c r="N802" s="148"/>
      <c r="O802" s="148"/>
      <c r="P802" s="149"/>
    </row>
    <row r="803" spans="1:16" ht="15" hidden="1" customHeight="1" x14ac:dyDescent="0.25">
      <c r="A803" s="44" t="e">
        <f ca="1">IF(MONTH(C803)=MONTH(D$3),RIGHT('Yearly Info'!A$29,LEN('Yearly Info'!A$29)-4),"")</f>
        <v>#VALUE!</v>
      </c>
      <c r="B803" s="145"/>
      <c r="C803" s="42">
        <f t="shared" ca="1" si="28"/>
        <v>46046</v>
      </c>
      <c r="D803" s="107">
        <f ca="1">INDIRECT("'" &amp; UPPER(LEFT(TEXT($D$3,"mmmm"),3)) &amp; "'!AB26")</f>
        <v>0</v>
      </c>
      <c r="E803" s="147"/>
      <c r="F803" s="148"/>
      <c r="G803" s="148"/>
      <c r="H803" s="148"/>
      <c r="I803" s="148"/>
      <c r="J803" s="148"/>
      <c r="K803" s="148"/>
      <c r="L803" s="148"/>
      <c r="M803" s="148"/>
      <c r="N803" s="148"/>
      <c r="O803" s="148"/>
      <c r="P803" s="149"/>
    </row>
    <row r="804" spans="1:16" ht="15" hidden="1" customHeight="1" x14ac:dyDescent="0.25">
      <c r="A804" s="44" t="e">
        <f ca="1">IF(MONTH(C804)=MONTH(D$3),RIGHT('Yearly Info'!A$30,LEN('Yearly Info'!A$30)-4),"")</f>
        <v>#VALUE!</v>
      </c>
      <c r="B804" s="145"/>
      <c r="C804" s="42">
        <f t="shared" ca="1" si="28"/>
        <v>46046</v>
      </c>
      <c r="D804" s="107">
        <f ca="1">INDIRECT("'" &amp; UPPER(LEFT(TEXT($D$3,"mmmm"),3)) &amp; "'!AB27")</f>
        <v>0</v>
      </c>
      <c r="E804" s="147"/>
      <c r="F804" s="148"/>
      <c r="G804" s="148"/>
      <c r="H804" s="148"/>
      <c r="I804" s="148"/>
      <c r="J804" s="148"/>
      <c r="K804" s="148"/>
      <c r="L804" s="148"/>
      <c r="M804" s="148"/>
      <c r="N804" s="148"/>
      <c r="O804" s="148"/>
      <c r="P804" s="149"/>
    </row>
    <row r="805" spans="1:16" ht="15" hidden="1" customHeight="1" x14ac:dyDescent="0.25">
      <c r="A805" s="44" t="e">
        <f ca="1">IF(MONTH(C805)=MONTH(D$3),RIGHT('Yearly Info'!A$31,LEN('Yearly Info'!A$31)-4),"")</f>
        <v>#VALUE!</v>
      </c>
      <c r="B805" s="145"/>
      <c r="C805" s="42">
        <f t="shared" ca="1" si="28"/>
        <v>46046</v>
      </c>
      <c r="D805" s="107">
        <f ca="1">INDIRECT("'" &amp; UPPER(LEFT(TEXT($D$3,"mmmm"),3)) &amp; "'!AB28")</f>
        <v>0</v>
      </c>
      <c r="E805" s="147"/>
      <c r="F805" s="148"/>
      <c r="G805" s="148"/>
      <c r="H805" s="148"/>
      <c r="I805" s="148"/>
      <c r="J805" s="148"/>
      <c r="K805" s="148"/>
      <c r="L805" s="148"/>
      <c r="M805" s="148"/>
      <c r="N805" s="148"/>
      <c r="O805" s="148"/>
      <c r="P805" s="149"/>
    </row>
    <row r="806" spans="1:16" ht="15" hidden="1" customHeight="1" x14ac:dyDescent="0.25">
      <c r="A806" s="44" t="e">
        <f ca="1">IF(MONTH(C806)=MONTH(D$3),RIGHT('Yearly Info'!A$32,LEN('Yearly Info'!A$32)-4),"")</f>
        <v>#VALUE!</v>
      </c>
      <c r="B806" s="145"/>
      <c r="C806" s="42">
        <f t="shared" ca="1" si="28"/>
        <v>46046</v>
      </c>
      <c r="D806" s="107">
        <f ca="1">INDIRECT("'" &amp; UPPER(LEFT(TEXT($D$3,"mmmm"),3)) &amp; "'!AB29")</f>
        <v>0</v>
      </c>
      <c r="E806" s="147"/>
      <c r="F806" s="148"/>
      <c r="G806" s="148"/>
      <c r="H806" s="148"/>
      <c r="I806" s="148"/>
      <c r="J806" s="148"/>
      <c r="K806" s="148"/>
      <c r="L806" s="148"/>
      <c r="M806" s="148"/>
      <c r="N806" s="148"/>
      <c r="O806" s="148"/>
      <c r="P806" s="149"/>
    </row>
    <row r="807" spans="1:16" ht="15" hidden="1" customHeight="1" x14ac:dyDescent="0.25">
      <c r="A807" s="44" t="e">
        <f ca="1">IF(MONTH(C807)=MONTH(D$3),RIGHT('Yearly Info'!A$33,LEN('Yearly Info'!A$33)-4),"")</f>
        <v>#VALUE!</v>
      </c>
      <c r="B807" s="145"/>
      <c r="C807" s="42">
        <f t="shared" ca="1" si="28"/>
        <v>46046</v>
      </c>
      <c r="D807" s="107">
        <f ca="1">INDIRECT("'" &amp; UPPER(LEFT(TEXT($D$3,"mmmm"),3)) &amp; "'!AB30")</f>
        <v>0</v>
      </c>
      <c r="E807" s="147"/>
      <c r="F807" s="148"/>
      <c r="G807" s="148"/>
      <c r="H807" s="148"/>
      <c r="I807" s="148"/>
      <c r="J807" s="148"/>
      <c r="K807" s="148"/>
      <c r="L807" s="148"/>
      <c r="M807" s="148"/>
      <c r="N807" s="148"/>
      <c r="O807" s="148"/>
      <c r="P807" s="149"/>
    </row>
    <row r="808" spans="1:16" ht="15" hidden="1" customHeight="1" x14ac:dyDescent="0.25">
      <c r="A808" s="44" t="e">
        <f ca="1">IF(MONTH(C808)=MONTH(D$3),RIGHT('Yearly Info'!A$34,LEN('Yearly Info'!A$34)-4),"")</f>
        <v>#VALUE!</v>
      </c>
      <c r="B808" s="145"/>
      <c r="C808" s="42">
        <f t="shared" ca="1" si="28"/>
        <v>46046</v>
      </c>
      <c r="D808" s="107">
        <f ca="1">INDIRECT("'" &amp; UPPER(LEFT(TEXT($D$3,"mmmm"),3)) &amp; "'!AB31")</f>
        <v>0</v>
      </c>
      <c r="E808" s="147"/>
      <c r="F808" s="148"/>
      <c r="G808" s="148"/>
      <c r="H808" s="148"/>
      <c r="I808" s="148"/>
      <c r="J808" s="148"/>
      <c r="K808" s="148"/>
      <c r="L808" s="148"/>
      <c r="M808" s="148"/>
      <c r="N808" s="148"/>
      <c r="O808" s="148"/>
      <c r="P808" s="149"/>
    </row>
    <row r="809" spans="1:16" ht="15" hidden="1" customHeight="1" x14ac:dyDescent="0.25">
      <c r="A809" s="44" t="e">
        <f ca="1">IF(MONTH(C809)=MONTH(D$3),RIGHT('Yearly Info'!A$35,LEN('Yearly Info'!A$35)-4),"")</f>
        <v>#VALUE!</v>
      </c>
      <c r="B809" s="145"/>
      <c r="C809" s="42">
        <f t="shared" ca="1" si="28"/>
        <v>46046</v>
      </c>
      <c r="D809" s="107">
        <f ca="1">INDIRECT("'" &amp; UPPER(LEFT(TEXT($D$3,"mmmm"),3)) &amp; "'!AB32")</f>
        <v>0</v>
      </c>
      <c r="E809" s="147"/>
      <c r="F809" s="148"/>
      <c r="G809" s="148"/>
      <c r="H809" s="148"/>
      <c r="I809" s="148"/>
      <c r="J809" s="148"/>
      <c r="K809" s="148"/>
      <c r="L809" s="148"/>
      <c r="M809" s="148"/>
      <c r="N809" s="148"/>
      <c r="O809" s="148"/>
      <c r="P809" s="149"/>
    </row>
    <row r="810" spans="1:16" ht="15" hidden="1" customHeight="1" x14ac:dyDescent="0.25">
      <c r="A810" s="44" t="e">
        <f ca="1">IF(MONTH(C810)=MONTH(D$3),RIGHT('Yearly Info'!A$36,LEN('Yearly Info'!A$36)-4),"")</f>
        <v>#VALUE!</v>
      </c>
      <c r="B810" s="145"/>
      <c r="C810" s="42">
        <f t="shared" ca="1" si="28"/>
        <v>46046</v>
      </c>
      <c r="D810" s="107">
        <f ca="1">INDIRECT("'" &amp; UPPER(LEFT(TEXT($D$3,"mmmm"),3)) &amp; "'!AB33")</f>
        <v>0</v>
      </c>
      <c r="E810" s="153"/>
      <c r="F810" s="154"/>
      <c r="G810" s="154"/>
      <c r="H810" s="154"/>
      <c r="I810" s="154"/>
      <c r="J810" s="154"/>
      <c r="K810" s="154"/>
      <c r="L810" s="154"/>
      <c r="M810" s="154"/>
      <c r="N810" s="154"/>
      <c r="O810" s="154"/>
      <c r="P810" s="155"/>
    </row>
    <row r="811" spans="1:16" ht="15" hidden="1" customHeight="1" x14ac:dyDescent="0.25">
      <c r="A811" s="44" t="e">
        <f ca="1">IF(MONTH(C811)=MONTH(D$3),RIGHT('Yearly Info'!A$37,LEN('Yearly Info'!A$37)-4),"")</f>
        <v>#VALUE!</v>
      </c>
      <c r="B811" s="145"/>
      <c r="C811" s="42">
        <f t="shared" ca="1" si="28"/>
        <v>46046</v>
      </c>
      <c r="D811" s="107">
        <f ca="1">INDIRECT("'" &amp; UPPER(LEFT(TEXT($D$3,"mmmm"),3)) &amp; "'!AB34")</f>
        <v>0</v>
      </c>
      <c r="E811" s="147"/>
      <c r="F811" s="148"/>
      <c r="G811" s="148"/>
      <c r="H811" s="148"/>
      <c r="I811" s="148"/>
      <c r="J811" s="148"/>
      <c r="K811" s="148"/>
      <c r="L811" s="148"/>
      <c r="M811" s="148"/>
      <c r="N811" s="148"/>
      <c r="O811" s="148"/>
      <c r="P811" s="149"/>
    </row>
    <row r="812" spans="1:16" ht="15" hidden="1" customHeight="1" x14ac:dyDescent="0.25">
      <c r="A812" s="44" t="e">
        <f ca="1">IF(MONTH(C812)=MONTH(D$3),RIGHT('Yearly Info'!A$38,LEN('Yearly Info'!A$38)-4),"")</f>
        <v>#VALUE!</v>
      </c>
      <c r="B812" s="145"/>
      <c r="C812" s="42">
        <f t="shared" ca="1" si="28"/>
        <v>46046</v>
      </c>
      <c r="D812" s="107">
        <f ca="1">INDIRECT("'" &amp; UPPER(LEFT(TEXT($D$3,"mmmm"),3)) &amp; "'!AB35")</f>
        <v>0</v>
      </c>
      <c r="E812" s="147"/>
      <c r="F812" s="148"/>
      <c r="G812" s="148"/>
      <c r="H812" s="148"/>
      <c r="I812" s="148"/>
      <c r="J812" s="148"/>
      <c r="K812" s="148"/>
      <c r="L812" s="148"/>
      <c r="M812" s="148"/>
      <c r="N812" s="148"/>
      <c r="O812" s="148"/>
      <c r="P812" s="149"/>
    </row>
    <row r="813" spans="1:16" ht="15" hidden="1" customHeight="1" x14ac:dyDescent="0.25">
      <c r="A813" s="44" t="e">
        <f ca="1">IF(MONTH(C813)=MONTH(D$3),RIGHT('Yearly Info'!A$39,LEN('Yearly Info'!A$39)-4),"")</f>
        <v>#VALUE!</v>
      </c>
      <c r="B813" s="145"/>
      <c r="C813" s="42">
        <f t="shared" ca="1" si="28"/>
        <v>46046</v>
      </c>
      <c r="D813" s="107">
        <f ca="1">INDIRECT("'" &amp; UPPER(LEFT(TEXT($D$3,"mmmm"),3)) &amp; "'!AB36")</f>
        <v>0</v>
      </c>
      <c r="E813" s="147"/>
      <c r="F813" s="148"/>
      <c r="G813" s="148"/>
      <c r="H813" s="148"/>
      <c r="I813" s="148"/>
      <c r="J813" s="148"/>
      <c r="K813" s="148"/>
      <c r="L813" s="148"/>
      <c r="M813" s="148"/>
      <c r="N813" s="148"/>
      <c r="O813" s="148"/>
      <c r="P813" s="149"/>
    </row>
    <row r="814" spans="1:16" ht="15" hidden="1" customHeight="1" thickBot="1" x14ac:dyDescent="0.3">
      <c r="A814" s="45" t="e">
        <f ca="1">IF(MONTH(C814)=MONTH(D$3),RIGHT('Yearly Info'!A$40,LEN('Yearly Info'!A$40)-4),"")</f>
        <v>#VALUE!</v>
      </c>
      <c r="B814" s="145"/>
      <c r="C814" s="42">
        <f t="shared" ca="1" si="28"/>
        <v>46046</v>
      </c>
      <c r="D814" s="107">
        <f ca="1">INDIRECT("'" &amp; UPPER(LEFT(TEXT($D$3,"mmmm"),3)) &amp; "'!AB37")</f>
        <v>0</v>
      </c>
      <c r="E814" s="147"/>
      <c r="F814" s="148"/>
      <c r="G814" s="148"/>
      <c r="H814" s="148"/>
      <c r="I814" s="148"/>
      <c r="J814" s="148"/>
      <c r="K814" s="148"/>
      <c r="L814" s="148"/>
      <c r="M814" s="148"/>
      <c r="N814" s="148"/>
      <c r="O814" s="148"/>
      <c r="P814" s="149"/>
    </row>
    <row r="815" spans="1:16" ht="15" hidden="1" customHeight="1" thickBot="1" x14ac:dyDescent="0.3">
      <c r="A815" s="45" t="str">
        <f ca="1">IF(MONTH(C815)=MONTH(D$3),RIGHT('Yearly Info'!A$41,LEN('Yearly Info'!A$41)-4),"")</f>
        <v xml:space="preserve"> </v>
      </c>
      <c r="B815" s="145"/>
      <c r="C815" s="42">
        <f t="shared" ca="1" si="28"/>
        <v>46046</v>
      </c>
      <c r="D815" s="107">
        <f ca="1">INDIRECT("'" &amp; UPPER(LEFT(TEXT($D$3,"mmmm"),3)) &amp; "'!AB38")</f>
        <v>0</v>
      </c>
      <c r="E815" s="147"/>
      <c r="F815" s="148"/>
      <c r="G815" s="148"/>
      <c r="H815" s="148"/>
      <c r="I815" s="148"/>
      <c r="J815" s="148"/>
      <c r="K815" s="148"/>
      <c r="L815" s="148"/>
      <c r="M815" s="148"/>
      <c r="N815" s="148"/>
      <c r="O815" s="148"/>
      <c r="P815" s="149"/>
    </row>
    <row r="816" spans="1:16" ht="15" hidden="1" customHeight="1" thickBot="1" x14ac:dyDescent="0.3">
      <c r="A816" s="45" t="str">
        <f ca="1">IF(MONTH(C816)=MONTH(D$3),RIGHT('Yearly Info'!A$42,LEN('Yearly Info'!A$42)-4),"")</f>
        <v xml:space="preserve"> </v>
      </c>
      <c r="B816" s="145"/>
      <c r="C816" s="42">
        <f t="shared" ca="1" si="28"/>
        <v>46046</v>
      </c>
      <c r="D816" s="107">
        <f ca="1">INDIRECT("'" &amp; UPPER(LEFT(TEXT($D$3,"mmmm"),3)) &amp; "'!AB39")</f>
        <v>0</v>
      </c>
      <c r="E816" s="147"/>
      <c r="F816" s="148"/>
      <c r="G816" s="148"/>
      <c r="H816" s="148"/>
      <c r="I816" s="148"/>
      <c r="J816" s="148"/>
      <c r="K816" s="148"/>
      <c r="L816" s="148"/>
      <c r="M816" s="148"/>
      <c r="N816" s="148"/>
      <c r="O816" s="148"/>
      <c r="P816" s="149"/>
    </row>
    <row r="817" spans="1:16" ht="15" hidden="1" customHeight="1" thickBot="1" x14ac:dyDescent="0.3">
      <c r="A817" s="45" t="str">
        <f ca="1">IF(MONTH(C817)=MONTH(D$3),RIGHT('Yearly Info'!A$43,LEN('Yearly Info'!A$43)-4),"")</f>
        <v xml:space="preserve"> </v>
      </c>
      <c r="B817" s="146"/>
      <c r="C817" s="42">
        <f t="shared" ca="1" si="28"/>
        <v>46046</v>
      </c>
      <c r="D817" s="107">
        <f ca="1">INDIRECT("'" &amp; UPPER(LEFT(TEXT($D$3,"mmmm"),3)) &amp; "'!AB40")</f>
        <v>0</v>
      </c>
      <c r="E817" s="150"/>
      <c r="F817" s="151"/>
      <c r="G817" s="151"/>
      <c r="H817" s="151"/>
      <c r="I817" s="151"/>
      <c r="J817" s="151"/>
      <c r="K817" s="151"/>
      <c r="L817" s="151"/>
      <c r="M817" s="151"/>
      <c r="N817" s="151"/>
      <c r="O817" s="151"/>
      <c r="P817" s="152"/>
    </row>
    <row r="818" spans="1:16" ht="15" hidden="1" customHeight="1" x14ac:dyDescent="0.25">
      <c r="A818" s="44" t="str">
        <f ca="1">IF(MONTH(C818)=MONTH(D$3),RIGHT('Yearly Info'!A$14,LEN('Yearly Info'!A$14)-4),"")</f>
        <v xml:space="preserve"> RICS Support for MDEQ</v>
      </c>
      <c r="B818" s="145" t="str">
        <f ca="1">TEXT(C818,"dddd")</f>
        <v>Sunday</v>
      </c>
      <c r="C818" s="94">
        <f ca="1">C788+1</f>
        <v>46047</v>
      </c>
      <c r="D818" s="107">
        <f ca="1">INDIRECT("'" &amp; UPPER(LEFT(TEXT($D$3,"mmmm"),3)) &amp; "'!AC11")</f>
        <v>0</v>
      </c>
      <c r="E818" s="147"/>
      <c r="F818" s="148"/>
      <c r="G818" s="148"/>
      <c r="H818" s="148"/>
      <c r="I818" s="148"/>
      <c r="J818" s="148"/>
      <c r="K818" s="148"/>
      <c r="L818" s="148"/>
      <c r="M818" s="148"/>
      <c r="N818" s="148"/>
      <c r="O818" s="148"/>
      <c r="P818" s="149"/>
    </row>
    <row r="819" spans="1:16" ht="15" hidden="1" customHeight="1" x14ac:dyDescent="0.25">
      <c r="A819" s="44" t="str">
        <f ca="1">IF(MONTH(C819)=MONTH(D$3),RIGHT('Yearly Info'!A$15,LEN('Yearly Info'!A$15)-4),"")</f>
        <v xml:space="preserve"> MDEQ</v>
      </c>
      <c r="B819" s="145"/>
      <c r="C819" s="42">
        <f ca="1">C818</f>
        <v>46047</v>
      </c>
      <c r="D819" s="107">
        <f ca="1">INDIRECT("'" &amp; UPPER(LEFT(TEXT($D$3,"mmmm"),3)) &amp; "'!AC12")</f>
        <v>0</v>
      </c>
      <c r="E819" s="147"/>
      <c r="F819" s="148"/>
      <c r="G819" s="148"/>
      <c r="H819" s="148"/>
      <c r="I819" s="148"/>
      <c r="J819" s="148"/>
      <c r="K819" s="148"/>
      <c r="L819" s="148"/>
      <c r="M819" s="148"/>
      <c r="N819" s="148"/>
      <c r="O819" s="148"/>
      <c r="P819" s="149"/>
    </row>
    <row r="820" spans="1:16" ht="15" hidden="1" customHeight="1" x14ac:dyDescent="0.25">
      <c r="A820" s="44" t="str">
        <f ca="1">IF(MONTH(C820)=MONTH(D$3),RIGHT('Yearly Info'!A$16,LEN('Yearly Info'!A$16)-4),"")</f>
        <v xml:space="preserve"> RICS Idea Portal</v>
      </c>
      <c r="B820" s="145"/>
      <c r="C820" s="42">
        <f t="shared" ref="C820:C847" ca="1" si="29">C819</f>
        <v>46047</v>
      </c>
      <c r="D820" s="107">
        <f ca="1">INDIRECT("'" &amp; UPPER(LEFT(TEXT($D$3,"mmmm"),3)) &amp; "'!AC13")</f>
        <v>0</v>
      </c>
      <c r="E820" s="147"/>
      <c r="F820" s="148"/>
      <c r="G820" s="148"/>
      <c r="H820" s="148"/>
      <c r="I820" s="148"/>
      <c r="J820" s="148"/>
      <c r="K820" s="148"/>
      <c r="L820" s="148"/>
      <c r="M820" s="148"/>
      <c r="N820" s="148"/>
      <c r="O820" s="148"/>
      <c r="P820" s="149"/>
    </row>
    <row r="821" spans="1:16" ht="15" customHeight="1" x14ac:dyDescent="0.25">
      <c r="A821" s="44" t="str">
        <f ca="1">IF(MONTH(C821)=MONTH(D$3),RIGHT('Yearly Info'!A$17,LEN('Yearly Info'!A$17)-4),"")</f>
        <v xml:space="preserve"> MSWIS</v>
      </c>
      <c r="B821" s="145"/>
      <c r="C821" s="42">
        <f t="shared" ca="1" si="29"/>
        <v>46047</v>
      </c>
      <c r="D821" s="107">
        <f ca="1">INDIRECT("'" &amp; UPPER(LEFT(TEXT($D$3,"mmmm"),3)) &amp; "'!AC14")</f>
        <v>0</v>
      </c>
      <c r="E821" s="147"/>
      <c r="F821" s="148"/>
      <c r="G821" s="148"/>
      <c r="H821" s="148"/>
      <c r="I821" s="148"/>
      <c r="J821" s="148"/>
      <c r="K821" s="148"/>
      <c r="L821" s="148"/>
      <c r="M821" s="148"/>
      <c r="N821" s="148"/>
      <c r="O821" s="148"/>
      <c r="P821" s="149"/>
    </row>
    <row r="822" spans="1:16" ht="15" hidden="1" customHeight="1" x14ac:dyDescent="0.25">
      <c r="A822" s="44" t="str">
        <f ca="1">IF(MONTH(C822)=MONTH(D$3),RIGHT('Yearly Info'!A$18,LEN('Yearly Info'!A$18)-4),"")</f>
        <v xml:space="preserve"> GeoSpatial</v>
      </c>
      <c r="B822" s="145"/>
      <c r="C822" s="42">
        <f t="shared" ca="1" si="29"/>
        <v>46047</v>
      </c>
      <c r="D822" s="107">
        <f ca="1">INDIRECT("'" &amp; UPPER(LEFT(TEXT($D$3,"mmmm"),3)) &amp; "'!AC15")</f>
        <v>0</v>
      </c>
      <c r="E822" s="147"/>
      <c r="F822" s="148"/>
      <c r="G822" s="148"/>
      <c r="H822" s="148"/>
      <c r="I822" s="148"/>
      <c r="J822" s="148"/>
      <c r="K822" s="148"/>
      <c r="L822" s="148"/>
      <c r="M822" s="148"/>
      <c r="N822" s="148"/>
      <c r="O822" s="148"/>
      <c r="P822" s="149"/>
    </row>
    <row r="823" spans="1:16" ht="15" hidden="1" customHeight="1" thickBot="1" x14ac:dyDescent="0.3">
      <c r="A823" s="44" t="str">
        <f ca="1">IF(MONTH(C823)=MONTH(D$3),RIGHT('Yearly Info'!A$19,LEN('Yearly Info'!A$19)-4),"")</f>
        <v xml:space="preserve"> RICS Dashboard</v>
      </c>
      <c r="B823" s="145"/>
      <c r="C823" s="42">
        <f t="shared" ca="1" si="29"/>
        <v>46047</v>
      </c>
      <c r="D823" s="107">
        <f ca="1">INDIRECT("'" &amp; UPPER(LEFT(TEXT($D$3,"mmmm"),3)) &amp; "'!AC16")</f>
        <v>0</v>
      </c>
      <c r="E823" s="153"/>
      <c r="F823" s="154"/>
      <c r="G823" s="154"/>
      <c r="H823" s="154"/>
      <c r="I823" s="154"/>
      <c r="J823" s="154"/>
      <c r="K823" s="154"/>
      <c r="L823" s="154"/>
      <c r="M823" s="154"/>
      <c r="N823" s="154"/>
      <c r="O823" s="154"/>
      <c r="P823" s="155"/>
    </row>
    <row r="824" spans="1:16" ht="15" hidden="1" customHeight="1" x14ac:dyDescent="0.25">
      <c r="A824" s="44" t="str">
        <f ca="1">IF(MONTH(C824)=MONTH(D$3),RIGHT('Yearly Info'!A$20,LEN('Yearly Info'!A$20)-4),"")</f>
        <v xml:space="preserve"> MDWFP NRIS</v>
      </c>
      <c r="B824" s="145"/>
      <c r="C824" s="42">
        <f t="shared" ca="1" si="29"/>
        <v>46047</v>
      </c>
      <c r="D824" s="107">
        <f ca="1">INDIRECT("'" &amp; UPPER(LEFT(TEXT($D$3,"mmmm"),3)) &amp; "'!AC17")</f>
        <v>0</v>
      </c>
      <c r="E824" s="147"/>
      <c r="F824" s="148"/>
      <c r="G824" s="148"/>
      <c r="H824" s="148"/>
      <c r="I824" s="148"/>
      <c r="J824" s="148"/>
      <c r="K824" s="148"/>
      <c r="L824" s="148"/>
      <c r="M824" s="148"/>
      <c r="N824" s="148"/>
      <c r="O824" s="148"/>
      <c r="P824" s="149"/>
    </row>
    <row r="825" spans="1:16" ht="15" hidden="1" customHeight="1" x14ac:dyDescent="0.25">
      <c r="A825" s="44" t="str">
        <f ca="1">IF(MONTH(C825)=MONTH(D$3),RIGHT('Yearly Info'!A$21,LEN('Yearly Info'!A$21)-4),"")</f>
        <v xml:space="preserve"> MSWIS MRVA 4 CLOSED</v>
      </c>
      <c r="B825" s="145"/>
      <c r="C825" s="42">
        <f t="shared" ca="1" si="29"/>
        <v>46047</v>
      </c>
      <c r="D825" s="107">
        <f ca="1">INDIRECT("'" &amp; UPPER(LEFT(TEXT($D$3,"mmmm"),3)) &amp; "'!AC18")</f>
        <v>0</v>
      </c>
      <c r="E825" s="147"/>
      <c r="F825" s="148"/>
      <c r="G825" s="148"/>
      <c r="H825" s="148"/>
      <c r="I825" s="148"/>
      <c r="J825" s="148"/>
      <c r="K825" s="148"/>
      <c r="L825" s="148"/>
      <c r="M825" s="148"/>
      <c r="N825" s="148"/>
      <c r="O825" s="148"/>
      <c r="P825" s="149"/>
    </row>
    <row r="826" spans="1:16" ht="15" hidden="1" customHeight="1" x14ac:dyDescent="0.25">
      <c r="A826" s="44" t="str">
        <f ca="1">IF(MONTH(C826)=MONTH(D$3),RIGHT('Yearly Info'!A$22,LEN('Yearly Info'!A$22)-4),"")</f>
        <v xml:space="preserve"> Tackett</v>
      </c>
      <c r="B826" s="145"/>
      <c r="C826" s="42">
        <f t="shared" ca="1" si="29"/>
        <v>46047</v>
      </c>
      <c r="D826" s="107">
        <f ca="1">INDIRECT("'" &amp; UPPER(LEFT(TEXT($D$3,"mmmm"),3)) &amp; "'!AC19")</f>
        <v>0</v>
      </c>
      <c r="E826" s="147"/>
      <c r="F826" s="148"/>
      <c r="G826" s="148"/>
      <c r="H826" s="148"/>
      <c r="I826" s="148"/>
      <c r="J826" s="148"/>
      <c r="K826" s="148"/>
      <c r="L826" s="148"/>
      <c r="M826" s="148"/>
      <c r="N826" s="148"/>
      <c r="O826" s="148"/>
      <c r="P826" s="149"/>
    </row>
    <row r="827" spans="1:16" ht="15" hidden="1" customHeight="1" x14ac:dyDescent="0.25">
      <c r="A827" s="44" t="e">
        <f ca="1">IF(MONTH(C827)=MONTH(D$3),RIGHT('Yearly Info'!A$23,LEN('Yearly Info'!A$23)-4),"")</f>
        <v>#VALUE!</v>
      </c>
      <c r="B827" s="145"/>
      <c r="C827" s="42">
        <f t="shared" ca="1" si="29"/>
        <v>46047</v>
      </c>
      <c r="D827" s="107">
        <f ca="1">INDIRECT("'" &amp; UPPER(LEFT(TEXT($D$3,"mmmm"),3)) &amp; "'!AC20")</f>
        <v>0</v>
      </c>
      <c r="E827" s="147"/>
      <c r="F827" s="148"/>
      <c r="G827" s="148"/>
      <c r="H827" s="148"/>
      <c r="I827" s="148"/>
      <c r="J827" s="148"/>
      <c r="K827" s="148"/>
      <c r="L827" s="148"/>
      <c r="M827" s="148"/>
      <c r="N827" s="148"/>
      <c r="O827" s="148"/>
      <c r="P827" s="149"/>
    </row>
    <row r="828" spans="1:16" ht="15" hidden="1" customHeight="1" x14ac:dyDescent="0.25">
      <c r="A828" s="44" t="e">
        <f ca="1">IF(MONTH(C828)=MONTH(D$3),RIGHT('Yearly Info'!A$24,LEN('Yearly Info'!A$24)-4),"")</f>
        <v>#VALUE!</v>
      </c>
      <c r="B828" s="145"/>
      <c r="C828" s="42">
        <f t="shared" ca="1" si="29"/>
        <v>46047</v>
      </c>
      <c r="D828" s="107">
        <f ca="1">INDIRECT("'" &amp; UPPER(LEFT(TEXT($D$3,"mmmm"),3)) &amp; "'!AC21")</f>
        <v>0</v>
      </c>
      <c r="E828" s="147"/>
      <c r="F828" s="148"/>
      <c r="G828" s="148"/>
      <c r="H828" s="148"/>
      <c r="I828" s="148"/>
      <c r="J828" s="148"/>
      <c r="K828" s="148"/>
      <c r="L828" s="148"/>
      <c r="M828" s="148"/>
      <c r="N828" s="148"/>
      <c r="O828" s="148"/>
      <c r="P828" s="149"/>
    </row>
    <row r="829" spans="1:16" ht="15" hidden="1" customHeight="1" x14ac:dyDescent="0.25">
      <c r="A829" s="44" t="e">
        <f ca="1">IF(MONTH(C829)=MONTH(D$3),RIGHT('Yearly Info'!A$25,LEN('Yearly Info'!A$25)-4),"")</f>
        <v>#VALUE!</v>
      </c>
      <c r="B829" s="145"/>
      <c r="C829" s="42">
        <f t="shared" ca="1" si="29"/>
        <v>46047</v>
      </c>
      <c r="D829" s="107">
        <f ca="1">INDIRECT("'" &amp; UPPER(LEFT(TEXT($D$3,"mmmm"),3)) &amp; "'!AC22")</f>
        <v>0</v>
      </c>
      <c r="E829" s="147"/>
      <c r="F829" s="148"/>
      <c r="G829" s="148"/>
      <c r="H829" s="148"/>
      <c r="I829" s="148"/>
      <c r="J829" s="148"/>
      <c r="K829" s="148"/>
      <c r="L829" s="148"/>
      <c r="M829" s="148"/>
      <c r="N829" s="148"/>
      <c r="O829" s="148"/>
      <c r="P829" s="149"/>
    </row>
    <row r="830" spans="1:16" ht="15" hidden="1" customHeight="1" x14ac:dyDescent="0.25">
      <c r="A830" s="44" t="e">
        <f ca="1">IF(MONTH(C830)=MONTH(D$3),RIGHT('Yearly Info'!A$26,LEN('Yearly Info'!A$26)-4),"")</f>
        <v>#VALUE!</v>
      </c>
      <c r="B830" s="145"/>
      <c r="C830" s="42">
        <f t="shared" ca="1" si="29"/>
        <v>46047</v>
      </c>
      <c r="D830" s="107">
        <f ca="1">INDIRECT("'" &amp; UPPER(LEFT(TEXT($D$3,"mmmm"),3)) &amp; "'!AC23")</f>
        <v>0</v>
      </c>
      <c r="E830" s="147"/>
      <c r="F830" s="148"/>
      <c r="G830" s="148"/>
      <c r="H830" s="148"/>
      <c r="I830" s="148"/>
      <c r="J830" s="148"/>
      <c r="K830" s="148"/>
      <c r="L830" s="148"/>
      <c r="M830" s="148"/>
      <c r="N830" s="148"/>
      <c r="O830" s="148"/>
      <c r="P830" s="149"/>
    </row>
    <row r="831" spans="1:16" ht="15" hidden="1" customHeight="1" x14ac:dyDescent="0.25">
      <c r="A831" s="44" t="e">
        <f ca="1">IF(MONTH(C831)=MONTH(D$3),RIGHT('Yearly Info'!A$27,LEN('Yearly Info'!A$27)-4),"")</f>
        <v>#VALUE!</v>
      </c>
      <c r="B831" s="145"/>
      <c r="C831" s="42">
        <f t="shared" ca="1" si="29"/>
        <v>46047</v>
      </c>
      <c r="D831" s="107">
        <f ca="1">INDIRECT("'" &amp; UPPER(LEFT(TEXT($D$3,"mmmm"),3)) &amp; "'!AC24")</f>
        <v>0</v>
      </c>
      <c r="E831" s="147"/>
      <c r="F831" s="148"/>
      <c r="G831" s="148"/>
      <c r="H831" s="148"/>
      <c r="I831" s="148"/>
      <c r="J831" s="148"/>
      <c r="K831" s="148"/>
      <c r="L831" s="148"/>
      <c r="M831" s="148"/>
      <c r="N831" s="148"/>
      <c r="O831" s="148"/>
      <c r="P831" s="149"/>
    </row>
    <row r="832" spans="1:16" ht="15" hidden="1" customHeight="1" x14ac:dyDescent="0.25">
      <c r="A832" s="44" t="e">
        <f ca="1">IF(MONTH(C832)=MONTH(D$3),RIGHT('Yearly Info'!A$28,LEN('Yearly Info'!A$28)-4),"")</f>
        <v>#VALUE!</v>
      </c>
      <c r="B832" s="145"/>
      <c r="C832" s="42">
        <f t="shared" ca="1" si="29"/>
        <v>46047</v>
      </c>
      <c r="D832" s="107">
        <f ca="1">INDIRECT("'" &amp; UPPER(LEFT(TEXT($D$3,"mmmm"),3)) &amp; "'!AC25")</f>
        <v>0</v>
      </c>
      <c r="E832" s="147"/>
      <c r="F832" s="148"/>
      <c r="G832" s="148"/>
      <c r="H832" s="148"/>
      <c r="I832" s="148"/>
      <c r="J832" s="148"/>
      <c r="K832" s="148"/>
      <c r="L832" s="148"/>
      <c r="M832" s="148"/>
      <c r="N832" s="148"/>
      <c r="O832" s="148"/>
      <c r="P832" s="149"/>
    </row>
    <row r="833" spans="1:16" ht="15" hidden="1" customHeight="1" x14ac:dyDescent="0.25">
      <c r="A833" s="44" t="e">
        <f ca="1">IF(MONTH(C833)=MONTH(D$3),RIGHT('Yearly Info'!A$29,LEN('Yearly Info'!A$29)-4),"")</f>
        <v>#VALUE!</v>
      </c>
      <c r="B833" s="145"/>
      <c r="C833" s="42">
        <f t="shared" ca="1" si="29"/>
        <v>46047</v>
      </c>
      <c r="D833" s="107">
        <f ca="1">INDIRECT("'" &amp; UPPER(LEFT(TEXT($D$3,"mmmm"),3)) &amp; "'!AC26")</f>
        <v>0</v>
      </c>
      <c r="E833" s="147"/>
      <c r="F833" s="148"/>
      <c r="G833" s="148"/>
      <c r="H833" s="148"/>
      <c r="I833" s="148"/>
      <c r="J833" s="148"/>
      <c r="K833" s="148"/>
      <c r="L833" s="148"/>
      <c r="M833" s="148"/>
      <c r="N833" s="148"/>
      <c r="O833" s="148"/>
      <c r="P833" s="149"/>
    </row>
    <row r="834" spans="1:16" ht="15" hidden="1" customHeight="1" x14ac:dyDescent="0.25">
      <c r="A834" s="44" t="e">
        <f ca="1">IF(MONTH(C834)=MONTH(D$3),RIGHT('Yearly Info'!A$30,LEN('Yearly Info'!A$30)-4),"")</f>
        <v>#VALUE!</v>
      </c>
      <c r="B834" s="145"/>
      <c r="C834" s="42">
        <f t="shared" ca="1" si="29"/>
        <v>46047</v>
      </c>
      <c r="D834" s="107">
        <f ca="1">INDIRECT("'" &amp; UPPER(LEFT(TEXT($D$3,"mmmm"),3)) &amp; "'!AC27")</f>
        <v>0</v>
      </c>
      <c r="E834" s="147"/>
      <c r="F834" s="148"/>
      <c r="G834" s="148"/>
      <c r="H834" s="148"/>
      <c r="I834" s="148"/>
      <c r="J834" s="148"/>
      <c r="K834" s="148"/>
      <c r="L834" s="148"/>
      <c r="M834" s="148"/>
      <c r="N834" s="148"/>
      <c r="O834" s="148"/>
      <c r="P834" s="149"/>
    </row>
    <row r="835" spans="1:16" ht="15" hidden="1" customHeight="1" x14ac:dyDescent="0.25">
      <c r="A835" s="44" t="e">
        <f ca="1">IF(MONTH(C835)=MONTH(D$3),RIGHT('Yearly Info'!A$31,LEN('Yearly Info'!A$31)-4),"")</f>
        <v>#VALUE!</v>
      </c>
      <c r="B835" s="145"/>
      <c r="C835" s="42">
        <f t="shared" ca="1" si="29"/>
        <v>46047</v>
      </c>
      <c r="D835" s="107">
        <f ca="1">INDIRECT("'" &amp; UPPER(LEFT(TEXT($D$3,"mmmm"),3)) &amp; "'!AC28")</f>
        <v>0</v>
      </c>
      <c r="E835" s="147"/>
      <c r="F835" s="148"/>
      <c r="G835" s="148"/>
      <c r="H835" s="148"/>
      <c r="I835" s="148"/>
      <c r="J835" s="148"/>
      <c r="K835" s="148"/>
      <c r="L835" s="148"/>
      <c r="M835" s="148"/>
      <c r="N835" s="148"/>
      <c r="O835" s="148"/>
      <c r="P835" s="149"/>
    </row>
    <row r="836" spans="1:16" ht="15" hidden="1" customHeight="1" x14ac:dyDescent="0.25">
      <c r="A836" s="44" t="e">
        <f ca="1">IF(MONTH(C836)=MONTH(D$3),RIGHT('Yearly Info'!A$32,LEN('Yearly Info'!A$32)-4),"")</f>
        <v>#VALUE!</v>
      </c>
      <c r="B836" s="145"/>
      <c r="C836" s="42">
        <f t="shared" ca="1" si="29"/>
        <v>46047</v>
      </c>
      <c r="D836" s="107">
        <f ca="1">INDIRECT("'" &amp; UPPER(LEFT(TEXT($D$3,"mmmm"),3)) &amp; "'!AC29")</f>
        <v>0</v>
      </c>
      <c r="E836" s="147"/>
      <c r="F836" s="148"/>
      <c r="G836" s="148"/>
      <c r="H836" s="148"/>
      <c r="I836" s="148"/>
      <c r="J836" s="148"/>
      <c r="K836" s="148"/>
      <c r="L836" s="148"/>
      <c r="M836" s="148"/>
      <c r="N836" s="148"/>
      <c r="O836" s="148"/>
      <c r="P836" s="149"/>
    </row>
    <row r="837" spans="1:16" ht="15" hidden="1" customHeight="1" x14ac:dyDescent="0.25">
      <c r="A837" s="44" t="e">
        <f ca="1">IF(MONTH(C837)=MONTH(D$3),RIGHT('Yearly Info'!A$33,LEN('Yearly Info'!A$33)-4),"")</f>
        <v>#VALUE!</v>
      </c>
      <c r="B837" s="145"/>
      <c r="C837" s="42">
        <f t="shared" ca="1" si="29"/>
        <v>46047</v>
      </c>
      <c r="D837" s="107">
        <f ca="1">INDIRECT("'" &amp; UPPER(LEFT(TEXT($D$3,"mmmm"),3)) &amp; "'!AC30")</f>
        <v>0</v>
      </c>
      <c r="E837" s="147"/>
      <c r="F837" s="148"/>
      <c r="G837" s="148"/>
      <c r="H837" s="148"/>
      <c r="I837" s="148"/>
      <c r="J837" s="148"/>
      <c r="K837" s="148"/>
      <c r="L837" s="148"/>
      <c r="M837" s="148"/>
      <c r="N837" s="148"/>
      <c r="O837" s="148"/>
      <c r="P837" s="149"/>
    </row>
    <row r="838" spans="1:16" ht="15" hidden="1" customHeight="1" x14ac:dyDescent="0.25">
      <c r="A838" s="44" t="e">
        <f ca="1">IF(MONTH(C838)=MONTH(D$3),RIGHT('Yearly Info'!A$34,LEN('Yearly Info'!A$34)-4),"")</f>
        <v>#VALUE!</v>
      </c>
      <c r="B838" s="145"/>
      <c r="C838" s="42">
        <f t="shared" ca="1" si="29"/>
        <v>46047</v>
      </c>
      <c r="D838" s="107">
        <f ca="1">INDIRECT("'" &amp; UPPER(LEFT(TEXT($D$3,"mmmm"),3)) &amp; "'!AC31")</f>
        <v>0</v>
      </c>
      <c r="E838" s="147"/>
      <c r="F838" s="148"/>
      <c r="G838" s="148"/>
      <c r="H838" s="148"/>
      <c r="I838" s="148"/>
      <c r="J838" s="148"/>
      <c r="K838" s="148"/>
      <c r="L838" s="148"/>
      <c r="M838" s="148"/>
      <c r="N838" s="148"/>
      <c r="O838" s="148"/>
      <c r="P838" s="149"/>
    </row>
    <row r="839" spans="1:16" ht="15" hidden="1" customHeight="1" x14ac:dyDescent="0.25">
      <c r="A839" s="44" t="e">
        <f ca="1">IF(MONTH(C839)=MONTH(D$3),RIGHT('Yearly Info'!A$35,LEN('Yearly Info'!A$35)-4),"")</f>
        <v>#VALUE!</v>
      </c>
      <c r="B839" s="145"/>
      <c r="C839" s="42">
        <f t="shared" ca="1" si="29"/>
        <v>46047</v>
      </c>
      <c r="D839" s="107">
        <f ca="1">INDIRECT("'" &amp; UPPER(LEFT(TEXT($D$3,"mmmm"),3)) &amp; "'!AC32")</f>
        <v>0</v>
      </c>
      <c r="E839" s="147"/>
      <c r="F839" s="148"/>
      <c r="G839" s="148"/>
      <c r="H839" s="148"/>
      <c r="I839" s="148"/>
      <c r="J839" s="148"/>
      <c r="K839" s="148"/>
      <c r="L839" s="148"/>
      <c r="M839" s="148"/>
      <c r="N839" s="148"/>
      <c r="O839" s="148"/>
      <c r="P839" s="149"/>
    </row>
    <row r="840" spans="1:16" ht="15" hidden="1" customHeight="1" x14ac:dyDescent="0.25">
      <c r="A840" s="44" t="e">
        <f ca="1">IF(MONTH(C840)=MONTH(D$3),RIGHT('Yearly Info'!A$36,LEN('Yearly Info'!A$36)-4),"")</f>
        <v>#VALUE!</v>
      </c>
      <c r="B840" s="145"/>
      <c r="C840" s="42">
        <f t="shared" ca="1" si="29"/>
        <v>46047</v>
      </c>
      <c r="D840" s="107">
        <f ca="1">INDIRECT("'" &amp; UPPER(LEFT(TEXT($D$3,"mmmm"),3)) &amp; "'!AC33")</f>
        <v>0</v>
      </c>
      <c r="E840" s="147"/>
      <c r="F840" s="148"/>
      <c r="G840" s="148"/>
      <c r="H840" s="148"/>
      <c r="I840" s="148"/>
      <c r="J840" s="148"/>
      <c r="K840" s="148"/>
      <c r="L840" s="148"/>
      <c r="M840" s="148"/>
      <c r="N840" s="148"/>
      <c r="O840" s="148"/>
      <c r="P840" s="149"/>
    </row>
    <row r="841" spans="1:16" ht="15" hidden="1" customHeight="1" x14ac:dyDescent="0.25">
      <c r="A841" s="44" t="e">
        <f ca="1">IF(MONTH(C841)=MONTH(D$3),RIGHT('Yearly Info'!A$37,LEN('Yearly Info'!A$37)-4),"")</f>
        <v>#VALUE!</v>
      </c>
      <c r="B841" s="145"/>
      <c r="C841" s="42">
        <f t="shared" ca="1" si="29"/>
        <v>46047</v>
      </c>
      <c r="D841" s="107">
        <f ca="1">INDIRECT("'" &amp; UPPER(LEFT(TEXT($D$3,"mmmm"),3)) &amp; "'!AC34")</f>
        <v>0</v>
      </c>
      <c r="E841" s="147"/>
      <c r="F841" s="148"/>
      <c r="G841" s="148"/>
      <c r="H841" s="148"/>
      <c r="I841" s="148"/>
      <c r="J841" s="148"/>
      <c r="K841" s="148"/>
      <c r="L841" s="148"/>
      <c r="M841" s="148"/>
      <c r="N841" s="148"/>
      <c r="O841" s="148"/>
      <c r="P841" s="149"/>
    </row>
    <row r="842" spans="1:16" ht="15" hidden="1" customHeight="1" x14ac:dyDescent="0.25">
      <c r="A842" s="44" t="e">
        <f ca="1">IF(MONTH(C842)=MONTH(D$3),RIGHT('Yearly Info'!A$38,LEN('Yearly Info'!A$38)-4),"")</f>
        <v>#VALUE!</v>
      </c>
      <c r="B842" s="145"/>
      <c r="C842" s="42">
        <f t="shared" ca="1" si="29"/>
        <v>46047</v>
      </c>
      <c r="D842" s="107">
        <f ca="1">INDIRECT("'" &amp; UPPER(LEFT(TEXT($D$3,"mmmm"),3)) &amp; "'!AC35")</f>
        <v>0</v>
      </c>
      <c r="E842" s="147"/>
      <c r="F842" s="148"/>
      <c r="G842" s="148"/>
      <c r="H842" s="148"/>
      <c r="I842" s="148"/>
      <c r="J842" s="148"/>
      <c r="K842" s="148"/>
      <c r="L842" s="148"/>
      <c r="M842" s="148"/>
      <c r="N842" s="148"/>
      <c r="O842" s="148"/>
      <c r="P842" s="149"/>
    </row>
    <row r="843" spans="1:16" ht="15" hidden="1" customHeight="1" x14ac:dyDescent="0.25">
      <c r="A843" s="44" t="e">
        <f ca="1">IF(MONTH(C843)=MONTH(D$3),RIGHT('Yearly Info'!A$39,LEN('Yearly Info'!A$39)-4),"")</f>
        <v>#VALUE!</v>
      </c>
      <c r="B843" s="145"/>
      <c r="C843" s="42">
        <f t="shared" ca="1" si="29"/>
        <v>46047</v>
      </c>
      <c r="D843" s="107">
        <f ca="1">INDIRECT("'" &amp; UPPER(LEFT(TEXT($D$3,"mmmm"),3)) &amp; "'!AC36")</f>
        <v>0</v>
      </c>
      <c r="E843" s="147"/>
      <c r="F843" s="148"/>
      <c r="G843" s="148"/>
      <c r="H843" s="148"/>
      <c r="I843" s="148"/>
      <c r="J843" s="148"/>
      <c r="K843" s="148"/>
      <c r="L843" s="148"/>
      <c r="M843" s="148"/>
      <c r="N843" s="148"/>
      <c r="O843" s="148"/>
      <c r="P843" s="149"/>
    </row>
    <row r="844" spans="1:16" ht="15" hidden="1" customHeight="1" thickBot="1" x14ac:dyDescent="0.3">
      <c r="A844" s="45" t="e">
        <f ca="1">IF(MONTH(C844)=MONTH(D$3),RIGHT('Yearly Info'!A$40,LEN('Yearly Info'!A$40)-4),"")</f>
        <v>#VALUE!</v>
      </c>
      <c r="B844" s="145"/>
      <c r="C844" s="42">
        <f t="shared" ca="1" si="29"/>
        <v>46047</v>
      </c>
      <c r="D844" s="107">
        <f ca="1">INDIRECT("'" &amp; UPPER(LEFT(TEXT($D$3,"mmmm"),3)) &amp; "'!AC37")</f>
        <v>0</v>
      </c>
      <c r="E844" s="147"/>
      <c r="F844" s="148"/>
      <c r="G844" s="148"/>
      <c r="H844" s="148"/>
      <c r="I844" s="148"/>
      <c r="J844" s="148"/>
      <c r="K844" s="148"/>
      <c r="L844" s="148"/>
      <c r="M844" s="148"/>
      <c r="N844" s="148"/>
      <c r="O844" s="148"/>
      <c r="P844" s="149"/>
    </row>
    <row r="845" spans="1:16" ht="15" hidden="1" customHeight="1" thickBot="1" x14ac:dyDescent="0.3">
      <c r="A845" s="45" t="str">
        <f ca="1">IF(MONTH(C845)=MONTH(D$3),RIGHT('Yearly Info'!A$41,LEN('Yearly Info'!A$41)-4),"")</f>
        <v xml:space="preserve"> </v>
      </c>
      <c r="B845" s="145"/>
      <c r="C845" s="42">
        <f t="shared" ca="1" si="29"/>
        <v>46047</v>
      </c>
      <c r="D845" s="107">
        <f ca="1">INDIRECT("'" &amp; UPPER(LEFT(TEXT($D$3,"mmmm"),3)) &amp; "'!AC38")</f>
        <v>0</v>
      </c>
      <c r="E845" s="147"/>
      <c r="F845" s="148"/>
      <c r="G845" s="148"/>
      <c r="H845" s="148"/>
      <c r="I845" s="148"/>
      <c r="J845" s="148"/>
      <c r="K845" s="148"/>
      <c r="L845" s="148"/>
      <c r="M845" s="148"/>
      <c r="N845" s="148"/>
      <c r="O845" s="148"/>
      <c r="P845" s="149"/>
    </row>
    <row r="846" spans="1:16" ht="15" hidden="1" customHeight="1" thickBot="1" x14ac:dyDescent="0.3">
      <c r="A846" s="45" t="str">
        <f ca="1">IF(MONTH(C846)=MONTH(D$3),RIGHT('Yearly Info'!A$42,LEN('Yearly Info'!A$42)-4),"")</f>
        <v xml:space="preserve"> </v>
      </c>
      <c r="B846" s="145"/>
      <c r="C846" s="42">
        <f t="shared" ca="1" si="29"/>
        <v>46047</v>
      </c>
      <c r="D846" s="107">
        <f ca="1">INDIRECT("'" &amp; UPPER(LEFT(TEXT($D$3,"mmmm"),3)) &amp; "'!AC39")</f>
        <v>0</v>
      </c>
      <c r="E846" s="147"/>
      <c r="F846" s="148"/>
      <c r="G846" s="148"/>
      <c r="H846" s="148"/>
      <c r="I846" s="148"/>
      <c r="J846" s="148"/>
      <c r="K846" s="148"/>
      <c r="L846" s="148"/>
      <c r="M846" s="148"/>
      <c r="N846" s="148"/>
      <c r="O846" s="148"/>
      <c r="P846" s="149"/>
    </row>
    <row r="847" spans="1:16" ht="15" hidden="1" customHeight="1" thickBot="1" x14ac:dyDescent="0.3">
      <c r="A847" s="45" t="str">
        <f ca="1">IF(MONTH(C847)=MONTH(D$3),RIGHT('Yearly Info'!A$43,LEN('Yearly Info'!A$43)-4),"")</f>
        <v xml:space="preserve"> </v>
      </c>
      <c r="B847" s="146"/>
      <c r="C847" s="42">
        <f t="shared" ca="1" si="29"/>
        <v>46047</v>
      </c>
      <c r="D847" s="107">
        <f ca="1">INDIRECT("'" &amp; UPPER(LEFT(TEXT($D$3,"mmmm"),3)) &amp; "'!AC40")</f>
        <v>0</v>
      </c>
      <c r="E847" s="150"/>
      <c r="F847" s="151"/>
      <c r="G847" s="151"/>
      <c r="H847" s="151"/>
      <c r="I847" s="151"/>
      <c r="J847" s="151"/>
      <c r="K847" s="151"/>
      <c r="L847" s="151"/>
      <c r="M847" s="151"/>
      <c r="N847" s="151"/>
      <c r="O847" s="151"/>
      <c r="P847" s="152"/>
    </row>
    <row r="848" spans="1:16" ht="15" hidden="1" customHeight="1" x14ac:dyDescent="0.25">
      <c r="A848" s="44" t="str">
        <f ca="1">IF(MONTH(C848)=MONTH(D$3),RIGHT('Yearly Info'!A$14,LEN('Yearly Info'!A$14)-4),"")</f>
        <v xml:space="preserve"> RICS Support for MDEQ</v>
      </c>
      <c r="B848" s="159" t="str">
        <f ca="1">TEXT(C848,"dddd")</f>
        <v>Monday</v>
      </c>
      <c r="C848" s="96">
        <f ca="1">C758+3</f>
        <v>46048</v>
      </c>
      <c r="D848" s="54">
        <f ca="1">INDIRECT("'" &amp; UPPER(LEFT(TEXT($D$3,"mmmm"),3)) &amp; "'!AD11")</f>
        <v>0</v>
      </c>
      <c r="E848" s="147"/>
      <c r="F848" s="148"/>
      <c r="G848" s="148"/>
      <c r="H848" s="148"/>
      <c r="I848" s="148"/>
      <c r="J848" s="148"/>
      <c r="K848" s="148"/>
      <c r="L848" s="148"/>
      <c r="M848" s="148"/>
      <c r="N848" s="148"/>
      <c r="O848" s="148"/>
      <c r="P848" s="149"/>
    </row>
    <row r="849" spans="1:16" ht="15" hidden="1" customHeight="1" x14ac:dyDescent="0.25">
      <c r="A849" s="44" t="str">
        <f ca="1">IF(MONTH(C849)=MONTH(D$3),RIGHT('Yearly Info'!A$15,LEN('Yearly Info'!A$15)-4),"")</f>
        <v xml:space="preserve"> MDEQ</v>
      </c>
      <c r="B849" s="145"/>
      <c r="C849" s="42">
        <f ca="1">C848</f>
        <v>46048</v>
      </c>
      <c r="D849" s="54">
        <f ca="1">INDIRECT("'" &amp; UPPER(LEFT(TEXT($D$3,"mmmm"),3)) &amp; "'!AD12")</f>
        <v>0</v>
      </c>
      <c r="E849" s="147"/>
      <c r="F849" s="148"/>
      <c r="G849" s="148"/>
      <c r="H849" s="148"/>
      <c r="I849" s="148"/>
      <c r="J849" s="148"/>
      <c r="K849" s="148"/>
      <c r="L849" s="148"/>
      <c r="M849" s="148"/>
      <c r="N849" s="148"/>
      <c r="O849" s="148"/>
      <c r="P849" s="149"/>
    </row>
    <row r="850" spans="1:16" ht="15" hidden="1" customHeight="1" x14ac:dyDescent="0.25">
      <c r="A850" s="44" t="str">
        <f ca="1">IF(MONTH(C850)=MONTH(D$3),RIGHT('Yearly Info'!A$16,LEN('Yearly Info'!A$16)-4),"")</f>
        <v xml:space="preserve"> RICS Idea Portal</v>
      </c>
      <c r="B850" s="145"/>
      <c r="C850" s="42">
        <f t="shared" ref="C850:C877" ca="1" si="30">C849</f>
        <v>46048</v>
      </c>
      <c r="D850" s="54">
        <f ca="1">INDIRECT("'" &amp; UPPER(LEFT(TEXT($D$3,"mmmm"),3)) &amp; "'!AD13")</f>
        <v>0</v>
      </c>
      <c r="E850" s="147"/>
      <c r="F850" s="148"/>
      <c r="G850" s="148"/>
      <c r="H850" s="148"/>
      <c r="I850" s="148"/>
      <c r="J850" s="148"/>
      <c r="K850" s="148"/>
      <c r="L850" s="148"/>
      <c r="M850" s="148"/>
      <c r="N850" s="148"/>
      <c r="O850" s="148"/>
      <c r="P850" s="149"/>
    </row>
    <row r="851" spans="1:16" ht="15" customHeight="1" x14ac:dyDescent="0.25">
      <c r="A851" s="44" t="str">
        <f ca="1">IF(MONTH(C851)=MONTH(D$3),RIGHT('Yearly Info'!A$17,LEN('Yearly Info'!A$17)-4),"")</f>
        <v xml:space="preserve"> MSWIS</v>
      </c>
      <c r="B851" s="145"/>
      <c r="C851" s="42">
        <f t="shared" ca="1" si="30"/>
        <v>46048</v>
      </c>
      <c r="D851" s="54">
        <f ca="1">INDIRECT("'" &amp; UPPER(LEFT(TEXT($D$3,"mmmm"),3)) &amp; "'!AD14")</f>
        <v>8</v>
      </c>
      <c r="E851" s="147" t="s">
        <v>42</v>
      </c>
      <c r="F851" s="148"/>
      <c r="G851" s="148"/>
      <c r="H851" s="148"/>
      <c r="I851" s="148"/>
      <c r="J851" s="148"/>
      <c r="K851" s="148"/>
      <c r="L851" s="148"/>
      <c r="M851" s="148"/>
      <c r="N851" s="148"/>
      <c r="O851" s="148"/>
      <c r="P851" s="149"/>
    </row>
    <row r="852" spans="1:16" ht="15" hidden="1" customHeight="1" x14ac:dyDescent="0.25">
      <c r="A852" s="44" t="str">
        <f ca="1">IF(MONTH(C852)=MONTH(D$3),RIGHT('Yearly Info'!A$18,LEN('Yearly Info'!A$18)-4),"")</f>
        <v xml:space="preserve"> GeoSpatial</v>
      </c>
      <c r="B852" s="145"/>
      <c r="C852" s="42">
        <f t="shared" ca="1" si="30"/>
        <v>46048</v>
      </c>
      <c r="D852" s="54">
        <f ca="1">INDIRECT("'" &amp; UPPER(LEFT(TEXT($D$3,"mmmm"),3)) &amp; "'!AD15")</f>
        <v>0</v>
      </c>
      <c r="E852" s="147"/>
      <c r="F852" s="148"/>
      <c r="G852" s="148"/>
      <c r="H852" s="148"/>
      <c r="I852" s="148"/>
      <c r="J852" s="148"/>
      <c r="K852" s="148"/>
      <c r="L852" s="148"/>
      <c r="M852" s="148"/>
      <c r="N852" s="148"/>
      <c r="O852" s="148"/>
      <c r="P852" s="149"/>
    </row>
    <row r="853" spans="1:16" ht="15" hidden="1" customHeight="1" x14ac:dyDescent="0.25">
      <c r="A853" s="44" t="str">
        <f ca="1">IF(MONTH(C853)=MONTH(D$3),RIGHT('Yearly Info'!A$19,LEN('Yearly Info'!A$19)-4),"")</f>
        <v xml:space="preserve"> RICS Dashboard</v>
      </c>
      <c r="B853" s="145"/>
      <c r="C853" s="42">
        <f t="shared" ca="1" si="30"/>
        <v>46048</v>
      </c>
      <c r="D853" s="54">
        <f ca="1">INDIRECT("'" &amp; UPPER(LEFT(TEXT($D$3,"mmmm"),3)) &amp; "'!AD16")</f>
        <v>0</v>
      </c>
      <c r="E853" s="147"/>
      <c r="F853" s="148"/>
      <c r="G853" s="148"/>
      <c r="H853" s="148"/>
      <c r="I853" s="148"/>
      <c r="J853" s="148"/>
      <c r="K853" s="148"/>
      <c r="L853" s="148"/>
      <c r="M853" s="148"/>
      <c r="N853" s="148"/>
      <c r="O853" s="148"/>
      <c r="P853" s="149"/>
    </row>
    <row r="854" spans="1:16" ht="15" hidden="1" customHeight="1" x14ac:dyDescent="0.25">
      <c r="A854" s="44" t="str">
        <f ca="1">IF(MONTH(C854)=MONTH(D$3),RIGHT('Yearly Info'!A$20,LEN('Yearly Info'!A$20)-4),"")</f>
        <v xml:space="preserve"> MDWFP NRIS</v>
      </c>
      <c r="B854" s="145"/>
      <c r="C854" s="42">
        <f t="shared" ca="1" si="30"/>
        <v>46048</v>
      </c>
      <c r="D854" s="54">
        <f ca="1">INDIRECT("'" &amp; UPPER(LEFT(TEXT($D$3,"mmmm"),3)) &amp; "'!AD17")</f>
        <v>0</v>
      </c>
      <c r="E854" s="153"/>
      <c r="F854" s="154"/>
      <c r="G854" s="154"/>
      <c r="H854" s="154"/>
      <c r="I854" s="154"/>
      <c r="J854" s="154"/>
      <c r="K854" s="154"/>
      <c r="L854" s="154"/>
      <c r="M854" s="154"/>
      <c r="N854" s="154"/>
      <c r="O854" s="154"/>
      <c r="P854" s="155"/>
    </row>
    <row r="855" spans="1:16" ht="15" hidden="1" customHeight="1" x14ac:dyDescent="0.25">
      <c r="A855" s="44" t="str">
        <f ca="1">IF(MONTH(C855)=MONTH(D$3),RIGHT('Yearly Info'!A$21,LEN('Yearly Info'!A$21)-4),"")</f>
        <v xml:space="preserve"> MSWIS MRVA 4 CLOSED</v>
      </c>
      <c r="B855" s="145"/>
      <c r="C855" s="42">
        <f t="shared" ca="1" si="30"/>
        <v>46048</v>
      </c>
      <c r="D855" s="54">
        <f ca="1">INDIRECT("'" &amp; UPPER(LEFT(TEXT($D$3,"mmmm"),3)) &amp; "'!AD18")</f>
        <v>0</v>
      </c>
      <c r="E855" s="156"/>
      <c r="F855" s="148"/>
      <c r="G855" s="148"/>
      <c r="H855" s="148"/>
      <c r="I855" s="148"/>
      <c r="J855" s="148"/>
      <c r="K855" s="148"/>
      <c r="L855" s="148"/>
      <c r="M855" s="148"/>
      <c r="N855" s="148"/>
      <c r="O855" s="148"/>
      <c r="P855" s="149"/>
    </row>
    <row r="856" spans="1:16" ht="15" hidden="1" customHeight="1" x14ac:dyDescent="0.25">
      <c r="A856" s="44" t="str">
        <f ca="1">IF(MONTH(C856)=MONTH(D$3),RIGHT('Yearly Info'!A$22,LEN('Yearly Info'!A$22)-4),"")</f>
        <v xml:space="preserve"> Tackett</v>
      </c>
      <c r="B856" s="145"/>
      <c r="C856" s="42">
        <f t="shared" ca="1" si="30"/>
        <v>46048</v>
      </c>
      <c r="D856" s="54">
        <f ca="1">INDIRECT("'" &amp; UPPER(LEFT(TEXT($D$3,"mmmm"),3)) &amp; "'!AD19")</f>
        <v>0</v>
      </c>
      <c r="E856" s="147"/>
      <c r="F856" s="148"/>
      <c r="G856" s="148"/>
      <c r="H856" s="148"/>
      <c r="I856" s="148"/>
      <c r="J856" s="148"/>
      <c r="K856" s="148"/>
      <c r="L856" s="148"/>
      <c r="M856" s="148"/>
      <c r="N856" s="148"/>
      <c r="O856" s="148"/>
      <c r="P856" s="149"/>
    </row>
    <row r="857" spans="1:16" ht="15" hidden="1" customHeight="1" x14ac:dyDescent="0.25">
      <c r="A857" s="44" t="e">
        <f ca="1">IF(MONTH(C857)=MONTH(D$3),RIGHT('Yearly Info'!A$23,LEN('Yearly Info'!A$23)-4),"")</f>
        <v>#VALUE!</v>
      </c>
      <c r="B857" s="145"/>
      <c r="C857" s="42">
        <f t="shared" ca="1" si="30"/>
        <v>46048</v>
      </c>
      <c r="D857" s="54">
        <f ca="1">INDIRECT("'" &amp; UPPER(LEFT(TEXT($D$3,"mmmm"),3)) &amp; "'!AD20")</f>
        <v>0</v>
      </c>
      <c r="E857" s="147"/>
      <c r="F857" s="148"/>
      <c r="G857" s="148"/>
      <c r="H857" s="148"/>
      <c r="I857" s="148"/>
      <c r="J857" s="148"/>
      <c r="K857" s="148"/>
      <c r="L857" s="148"/>
      <c r="M857" s="148"/>
      <c r="N857" s="148"/>
      <c r="O857" s="148"/>
      <c r="P857" s="149"/>
    </row>
    <row r="858" spans="1:16" ht="15" hidden="1" customHeight="1" x14ac:dyDescent="0.25">
      <c r="A858" s="44" t="e">
        <f ca="1">IF(MONTH(C858)=MONTH(D$3),RIGHT('Yearly Info'!A$24,LEN('Yearly Info'!A$24)-4),"")</f>
        <v>#VALUE!</v>
      </c>
      <c r="B858" s="145"/>
      <c r="C858" s="42">
        <f t="shared" ca="1" si="30"/>
        <v>46048</v>
      </c>
      <c r="D858" s="54">
        <f ca="1">INDIRECT("'" &amp; UPPER(LEFT(TEXT($D$3,"mmmm"),3)) &amp; "'!AD21")</f>
        <v>0</v>
      </c>
      <c r="E858" s="147"/>
      <c r="F858" s="148"/>
      <c r="G858" s="148"/>
      <c r="H858" s="148"/>
      <c r="I858" s="148"/>
      <c r="J858" s="148"/>
      <c r="K858" s="148"/>
      <c r="L858" s="148"/>
      <c r="M858" s="148"/>
      <c r="N858" s="148"/>
      <c r="O858" s="148"/>
      <c r="P858" s="149"/>
    </row>
    <row r="859" spans="1:16" ht="15" hidden="1" customHeight="1" x14ac:dyDescent="0.25">
      <c r="A859" s="44" t="e">
        <f ca="1">IF(MONTH(C859)=MONTH(D$3),RIGHT('Yearly Info'!A$25,LEN('Yearly Info'!A$25)-4),"")</f>
        <v>#VALUE!</v>
      </c>
      <c r="B859" s="145"/>
      <c r="C859" s="42">
        <f t="shared" ca="1" si="30"/>
        <v>46048</v>
      </c>
      <c r="D859" s="54">
        <f ca="1">INDIRECT("'" &amp; UPPER(LEFT(TEXT($D$3,"mmmm"),3)) &amp; "'!AD22")</f>
        <v>0</v>
      </c>
      <c r="E859" s="147"/>
      <c r="F859" s="148"/>
      <c r="G859" s="148"/>
      <c r="H859" s="148"/>
      <c r="I859" s="148"/>
      <c r="J859" s="148"/>
      <c r="K859" s="148"/>
      <c r="L859" s="148"/>
      <c r="M859" s="148"/>
      <c r="N859" s="148"/>
      <c r="O859" s="148"/>
      <c r="P859" s="149"/>
    </row>
    <row r="860" spans="1:16" ht="15" hidden="1" customHeight="1" x14ac:dyDescent="0.25">
      <c r="A860" s="44" t="e">
        <f ca="1">IF(MONTH(C860)=MONTH(D$3),RIGHT('Yearly Info'!A$26,LEN('Yearly Info'!A$26)-4),"")</f>
        <v>#VALUE!</v>
      </c>
      <c r="B860" s="145"/>
      <c r="C860" s="42">
        <f t="shared" ca="1" si="30"/>
        <v>46048</v>
      </c>
      <c r="D860" s="54">
        <f ca="1">INDIRECT("'" &amp; UPPER(LEFT(TEXT($D$3,"mmmm"),3)) &amp; "'!AD23")</f>
        <v>0</v>
      </c>
      <c r="E860" s="147"/>
      <c r="F860" s="148"/>
      <c r="G860" s="148"/>
      <c r="H860" s="148"/>
      <c r="I860" s="148"/>
      <c r="J860" s="148"/>
      <c r="K860" s="148"/>
      <c r="L860" s="148"/>
      <c r="M860" s="148"/>
      <c r="N860" s="148"/>
      <c r="O860" s="148"/>
      <c r="P860" s="149"/>
    </row>
    <row r="861" spans="1:16" ht="15" hidden="1" customHeight="1" x14ac:dyDescent="0.25">
      <c r="A861" s="44" t="e">
        <f ca="1">IF(MONTH(C861)=MONTH(D$3),RIGHT('Yearly Info'!A$27,LEN('Yearly Info'!A$27)-4),"")</f>
        <v>#VALUE!</v>
      </c>
      <c r="B861" s="145"/>
      <c r="C861" s="42">
        <f t="shared" ca="1" si="30"/>
        <v>46048</v>
      </c>
      <c r="D861" s="54">
        <f ca="1">INDIRECT("'" &amp; UPPER(LEFT(TEXT($D$3,"mmmm"),3)) &amp; "'!AD24")</f>
        <v>0</v>
      </c>
      <c r="E861" s="147"/>
      <c r="F861" s="148"/>
      <c r="G861" s="148"/>
      <c r="H861" s="148"/>
      <c r="I861" s="148"/>
      <c r="J861" s="148"/>
      <c r="K861" s="148"/>
      <c r="L861" s="148"/>
      <c r="M861" s="148"/>
      <c r="N861" s="148"/>
      <c r="O861" s="148"/>
      <c r="P861" s="149"/>
    </row>
    <row r="862" spans="1:16" ht="15" hidden="1" customHeight="1" x14ac:dyDescent="0.25">
      <c r="A862" s="44" t="e">
        <f ca="1">IF(MONTH(C862)=MONTH(D$3),RIGHT('Yearly Info'!A$28,LEN('Yearly Info'!A$28)-4),"")</f>
        <v>#VALUE!</v>
      </c>
      <c r="B862" s="145"/>
      <c r="C862" s="42">
        <f t="shared" ca="1" si="30"/>
        <v>46048</v>
      </c>
      <c r="D862" s="54">
        <f ca="1">INDIRECT("'" &amp; UPPER(LEFT(TEXT($D$3,"mmmm"),3)) &amp; "'!AD25")</f>
        <v>0</v>
      </c>
      <c r="E862" s="147"/>
      <c r="F862" s="148"/>
      <c r="G862" s="148"/>
      <c r="H862" s="148"/>
      <c r="I862" s="148"/>
      <c r="J862" s="148"/>
      <c r="K862" s="148"/>
      <c r="L862" s="148"/>
      <c r="M862" s="148"/>
      <c r="N862" s="148"/>
      <c r="O862" s="148"/>
      <c r="P862" s="149"/>
    </row>
    <row r="863" spans="1:16" ht="15" hidden="1" customHeight="1" x14ac:dyDescent="0.25">
      <c r="A863" s="44" t="e">
        <f ca="1">IF(MONTH(C863)=MONTH(D$3),RIGHT('Yearly Info'!A$29,LEN('Yearly Info'!A$29)-4),"")</f>
        <v>#VALUE!</v>
      </c>
      <c r="B863" s="145"/>
      <c r="C863" s="42">
        <f t="shared" ca="1" si="30"/>
        <v>46048</v>
      </c>
      <c r="D863" s="54">
        <f ca="1">INDIRECT("'" &amp; UPPER(LEFT(TEXT($D$3,"mmmm"),3)) &amp; "'!AD26")</f>
        <v>0</v>
      </c>
      <c r="E863" s="147"/>
      <c r="F863" s="148"/>
      <c r="G863" s="148"/>
      <c r="H863" s="148"/>
      <c r="I863" s="148"/>
      <c r="J863" s="148"/>
      <c r="K863" s="148"/>
      <c r="L863" s="148"/>
      <c r="M863" s="148"/>
      <c r="N863" s="148"/>
      <c r="O863" s="148"/>
      <c r="P863" s="149"/>
    </row>
    <row r="864" spans="1:16" ht="15" hidden="1" customHeight="1" x14ac:dyDescent="0.25">
      <c r="A864" s="44" t="e">
        <f ca="1">IF(MONTH(C864)=MONTH(D$3),RIGHT('Yearly Info'!A$30,LEN('Yearly Info'!A$30)-4),"")</f>
        <v>#VALUE!</v>
      </c>
      <c r="B864" s="145"/>
      <c r="C864" s="42">
        <f t="shared" ca="1" si="30"/>
        <v>46048</v>
      </c>
      <c r="D864" s="54">
        <f ca="1">INDIRECT("'" &amp; UPPER(LEFT(TEXT($D$3,"mmmm"),3)) &amp; "'!AD27")</f>
        <v>0</v>
      </c>
      <c r="E864" s="147"/>
      <c r="F864" s="148"/>
      <c r="G864" s="148"/>
      <c r="H864" s="148"/>
      <c r="I864" s="148"/>
      <c r="J864" s="148"/>
      <c r="K864" s="148"/>
      <c r="L864" s="148"/>
      <c r="M864" s="148"/>
      <c r="N864" s="148"/>
      <c r="O864" s="148"/>
      <c r="P864" s="149"/>
    </row>
    <row r="865" spans="1:16" ht="15" hidden="1" customHeight="1" x14ac:dyDescent="0.25">
      <c r="A865" s="44" t="e">
        <f ca="1">IF(MONTH(C865)=MONTH(D$3),RIGHT('Yearly Info'!A$31,LEN('Yearly Info'!A$31)-4),"")</f>
        <v>#VALUE!</v>
      </c>
      <c r="B865" s="145"/>
      <c r="C865" s="42">
        <f t="shared" ca="1" si="30"/>
        <v>46048</v>
      </c>
      <c r="D865" s="54">
        <f ca="1">INDIRECT("'" &amp; UPPER(LEFT(TEXT($D$3,"mmmm"),3)) &amp; "'!AD28")</f>
        <v>0</v>
      </c>
      <c r="E865" s="147"/>
      <c r="F865" s="148"/>
      <c r="G865" s="148"/>
      <c r="H865" s="148"/>
      <c r="I865" s="148"/>
      <c r="J865" s="148"/>
      <c r="K865" s="148"/>
      <c r="L865" s="148"/>
      <c r="M865" s="148"/>
      <c r="N865" s="148"/>
      <c r="O865" s="148"/>
      <c r="P865" s="149"/>
    </row>
    <row r="866" spans="1:16" ht="15" hidden="1" customHeight="1" x14ac:dyDescent="0.25">
      <c r="A866" s="44" t="e">
        <f ca="1">IF(MONTH(C866)=MONTH(D$3),RIGHT('Yearly Info'!A$32,LEN('Yearly Info'!A$32)-4),"")</f>
        <v>#VALUE!</v>
      </c>
      <c r="B866" s="145"/>
      <c r="C866" s="42">
        <f t="shared" ca="1" si="30"/>
        <v>46048</v>
      </c>
      <c r="D866" s="54">
        <f ca="1">INDIRECT("'" &amp; UPPER(LEFT(TEXT($D$3,"mmmm"),3)) &amp; "'!AD29")</f>
        <v>0</v>
      </c>
      <c r="E866" s="147"/>
      <c r="F866" s="148"/>
      <c r="G866" s="148"/>
      <c r="H866" s="148"/>
      <c r="I866" s="148"/>
      <c r="J866" s="148"/>
      <c r="K866" s="148"/>
      <c r="L866" s="148"/>
      <c r="M866" s="148"/>
      <c r="N866" s="148"/>
      <c r="O866" s="148"/>
      <c r="P866" s="149"/>
    </row>
    <row r="867" spans="1:16" ht="15" hidden="1" customHeight="1" x14ac:dyDescent="0.25">
      <c r="A867" s="44" t="e">
        <f ca="1">IF(MONTH(C867)=MONTH(D$3),RIGHT('Yearly Info'!A$33,LEN('Yearly Info'!A$33)-4),"")</f>
        <v>#VALUE!</v>
      </c>
      <c r="B867" s="145"/>
      <c r="C867" s="42">
        <f t="shared" ca="1" si="30"/>
        <v>46048</v>
      </c>
      <c r="D867" s="54">
        <f ca="1">INDIRECT("'" &amp; UPPER(LEFT(TEXT($D$3,"mmmm"),3)) &amp; "'!AD30")</f>
        <v>0</v>
      </c>
      <c r="E867" s="147"/>
      <c r="F867" s="148"/>
      <c r="G867" s="148"/>
      <c r="H867" s="148"/>
      <c r="I867" s="148"/>
      <c r="J867" s="148"/>
      <c r="K867" s="148"/>
      <c r="L867" s="148"/>
      <c r="M867" s="148"/>
      <c r="N867" s="148"/>
      <c r="O867" s="148"/>
      <c r="P867" s="149"/>
    </row>
    <row r="868" spans="1:16" ht="15" hidden="1" customHeight="1" x14ac:dyDescent="0.25">
      <c r="A868" s="44" t="e">
        <f ca="1">IF(MONTH(C868)=MONTH(D$3),RIGHT('Yearly Info'!A$34,LEN('Yearly Info'!A$34)-4),"")</f>
        <v>#VALUE!</v>
      </c>
      <c r="B868" s="145"/>
      <c r="C868" s="42">
        <f t="shared" ca="1" si="30"/>
        <v>46048</v>
      </c>
      <c r="D868" s="54">
        <f ca="1">INDIRECT("'" &amp; UPPER(LEFT(TEXT($D$3,"mmmm"),3)) &amp; "'!AD31")</f>
        <v>0</v>
      </c>
      <c r="E868" s="147"/>
      <c r="F868" s="148"/>
      <c r="G868" s="148"/>
      <c r="H868" s="148"/>
      <c r="I868" s="148"/>
      <c r="J868" s="148"/>
      <c r="K868" s="148"/>
      <c r="L868" s="148"/>
      <c r="M868" s="148"/>
      <c r="N868" s="148"/>
      <c r="O868" s="148"/>
      <c r="P868" s="149"/>
    </row>
    <row r="869" spans="1:16" ht="15" hidden="1" customHeight="1" x14ac:dyDescent="0.25">
      <c r="A869" s="44" t="e">
        <f ca="1">IF(MONTH(C869)=MONTH(D$3),RIGHT('Yearly Info'!A$35,LEN('Yearly Info'!A$35)-4),"")</f>
        <v>#VALUE!</v>
      </c>
      <c r="B869" s="145"/>
      <c r="C869" s="42">
        <f t="shared" ca="1" si="30"/>
        <v>46048</v>
      </c>
      <c r="D869" s="54">
        <f ca="1">INDIRECT("'" &amp; UPPER(LEFT(TEXT($D$3,"mmmm"),3)) &amp; "'!AD32")</f>
        <v>0</v>
      </c>
      <c r="E869" s="147"/>
      <c r="F869" s="148"/>
      <c r="G869" s="148"/>
      <c r="H869" s="148"/>
      <c r="I869" s="148"/>
      <c r="J869" s="148"/>
      <c r="K869" s="148"/>
      <c r="L869" s="148"/>
      <c r="M869" s="148"/>
      <c r="N869" s="148"/>
      <c r="O869" s="148"/>
      <c r="P869" s="149"/>
    </row>
    <row r="870" spans="1:16" ht="15" hidden="1" customHeight="1" x14ac:dyDescent="0.25">
      <c r="A870" s="44" t="e">
        <f ca="1">IF(MONTH(C870)=MONTH(D$3),RIGHT('Yearly Info'!A$36,LEN('Yearly Info'!A$36)-4),"")</f>
        <v>#VALUE!</v>
      </c>
      <c r="B870" s="145"/>
      <c r="C870" s="42">
        <f t="shared" ca="1" si="30"/>
        <v>46048</v>
      </c>
      <c r="D870" s="54">
        <f ca="1">INDIRECT("'" &amp; UPPER(LEFT(TEXT($D$3,"mmmm"),3)) &amp; "'!AD33")</f>
        <v>0</v>
      </c>
      <c r="E870" s="153"/>
      <c r="F870" s="154"/>
      <c r="G870" s="154"/>
      <c r="H870" s="154"/>
      <c r="I870" s="154"/>
      <c r="J870" s="154"/>
      <c r="K870" s="154"/>
      <c r="L870" s="154"/>
      <c r="M870" s="154"/>
      <c r="N870" s="154"/>
      <c r="O870" s="154"/>
      <c r="P870" s="155"/>
    </row>
    <row r="871" spans="1:16" ht="15" hidden="1" customHeight="1" x14ac:dyDescent="0.25">
      <c r="A871" s="44" t="e">
        <f ca="1">IF(MONTH(C871)=MONTH(D$3),RIGHT('Yearly Info'!A$37,LEN('Yearly Info'!A$37)-4),"")</f>
        <v>#VALUE!</v>
      </c>
      <c r="B871" s="145"/>
      <c r="C871" s="42">
        <f t="shared" ca="1" si="30"/>
        <v>46048</v>
      </c>
      <c r="D871" s="54">
        <f ca="1">INDIRECT("'" &amp; UPPER(LEFT(TEXT($D$3,"mmmm"),3)) &amp; "'!AD34")</f>
        <v>0</v>
      </c>
      <c r="E871" s="147"/>
      <c r="F871" s="148"/>
      <c r="G871" s="148"/>
      <c r="H871" s="148"/>
      <c r="I871" s="148"/>
      <c r="J871" s="148"/>
      <c r="K871" s="148"/>
      <c r="L871" s="148"/>
      <c r="M871" s="148"/>
      <c r="N871" s="148"/>
      <c r="O871" s="148"/>
      <c r="P871" s="149"/>
    </row>
    <row r="872" spans="1:16" ht="15" hidden="1" customHeight="1" x14ac:dyDescent="0.25">
      <c r="A872" s="44" t="e">
        <f ca="1">IF(MONTH(C872)=MONTH(D$3),RIGHT('Yearly Info'!A$38,LEN('Yearly Info'!A$38)-4),"")</f>
        <v>#VALUE!</v>
      </c>
      <c r="B872" s="145"/>
      <c r="C872" s="42">
        <f t="shared" ca="1" si="30"/>
        <v>46048</v>
      </c>
      <c r="D872" s="54">
        <f ca="1">INDIRECT("'" &amp; UPPER(LEFT(TEXT($D$3,"mmmm"),3)) &amp; "'!AD35")</f>
        <v>0</v>
      </c>
      <c r="E872" s="147"/>
      <c r="F872" s="148"/>
      <c r="G872" s="148"/>
      <c r="H872" s="148"/>
      <c r="I872" s="148"/>
      <c r="J872" s="148"/>
      <c r="K872" s="148"/>
      <c r="L872" s="148"/>
      <c r="M872" s="148"/>
      <c r="N872" s="148"/>
      <c r="O872" s="148"/>
      <c r="P872" s="149"/>
    </row>
    <row r="873" spans="1:16" ht="15" hidden="1" customHeight="1" x14ac:dyDescent="0.25">
      <c r="A873" s="44" t="e">
        <f ca="1">IF(MONTH(C873)=MONTH(D$3),RIGHT('Yearly Info'!A$39,LEN('Yearly Info'!A$39)-4),"")</f>
        <v>#VALUE!</v>
      </c>
      <c r="B873" s="145"/>
      <c r="C873" s="42">
        <f t="shared" ca="1" si="30"/>
        <v>46048</v>
      </c>
      <c r="D873" s="54">
        <f ca="1">INDIRECT("'" &amp; UPPER(LEFT(TEXT($D$3,"mmmm"),3)) &amp; "'!AD36")</f>
        <v>0</v>
      </c>
      <c r="E873" s="147"/>
      <c r="F873" s="148"/>
      <c r="G873" s="148"/>
      <c r="H873" s="148"/>
      <c r="I873" s="148"/>
      <c r="J873" s="148"/>
      <c r="K873" s="148"/>
      <c r="L873" s="148"/>
      <c r="M873" s="148"/>
      <c r="N873" s="148"/>
      <c r="O873" s="148"/>
      <c r="P873" s="149"/>
    </row>
    <row r="874" spans="1:16" ht="15" hidden="1" customHeight="1" thickBot="1" x14ac:dyDescent="0.3">
      <c r="A874" s="45" t="e">
        <f ca="1">IF(MONTH(C874)=MONTH(D$3),RIGHT('Yearly Info'!A$40,LEN('Yearly Info'!A$40)-4),"")</f>
        <v>#VALUE!</v>
      </c>
      <c r="B874" s="145"/>
      <c r="C874" s="42">
        <f t="shared" ca="1" si="30"/>
        <v>46048</v>
      </c>
      <c r="D874" s="54">
        <f ca="1">INDIRECT("'" &amp; UPPER(LEFT(TEXT($D$3,"mmmm"),3)) &amp; "'!AD37")</f>
        <v>0</v>
      </c>
      <c r="E874" s="147"/>
      <c r="F874" s="148"/>
      <c r="G874" s="148"/>
      <c r="H874" s="148"/>
      <c r="I874" s="148"/>
      <c r="J874" s="148"/>
      <c r="K874" s="148"/>
      <c r="L874" s="148"/>
      <c r="M874" s="148"/>
      <c r="N874" s="148"/>
      <c r="O874" s="148"/>
      <c r="P874" s="149"/>
    </row>
    <row r="875" spans="1:16" ht="15" hidden="1" customHeight="1" thickBot="1" x14ac:dyDescent="0.3">
      <c r="A875" s="45" t="str">
        <f ca="1">IF(MONTH(C875)=MONTH(D$3),RIGHT('Yearly Info'!A$41,LEN('Yearly Info'!A$41)-4),"")</f>
        <v xml:space="preserve"> </v>
      </c>
      <c r="B875" s="145"/>
      <c r="C875" s="42">
        <f t="shared" ca="1" si="30"/>
        <v>46048</v>
      </c>
      <c r="D875" s="54">
        <f ca="1">INDIRECT("'" &amp; UPPER(LEFT(TEXT($D$3,"mmmm"),3)) &amp; "'!AD38")</f>
        <v>0</v>
      </c>
      <c r="E875" s="147"/>
      <c r="F875" s="148"/>
      <c r="G875" s="148"/>
      <c r="H875" s="148"/>
      <c r="I875" s="148"/>
      <c r="J875" s="148"/>
      <c r="K875" s="148"/>
      <c r="L875" s="148"/>
      <c r="M875" s="148"/>
      <c r="N875" s="148"/>
      <c r="O875" s="148"/>
      <c r="P875" s="149"/>
    </row>
    <row r="876" spans="1:16" ht="15" hidden="1" customHeight="1" thickBot="1" x14ac:dyDescent="0.3">
      <c r="A876" s="45" t="str">
        <f ca="1">IF(MONTH(C876)=MONTH(D$3),RIGHT('Yearly Info'!A$42,LEN('Yearly Info'!A$42)-4),"")</f>
        <v xml:space="preserve"> </v>
      </c>
      <c r="B876" s="145"/>
      <c r="C876" s="42">
        <f t="shared" ca="1" si="30"/>
        <v>46048</v>
      </c>
      <c r="D876" s="54">
        <f ca="1">INDIRECT("'" &amp; UPPER(LEFT(TEXT($D$3,"mmmm"),3)) &amp; "'!AD39")</f>
        <v>0</v>
      </c>
      <c r="E876" s="147"/>
      <c r="F876" s="148"/>
      <c r="G876" s="148"/>
      <c r="H876" s="148"/>
      <c r="I876" s="148"/>
      <c r="J876" s="148"/>
      <c r="K876" s="148"/>
      <c r="L876" s="148"/>
      <c r="M876" s="148"/>
      <c r="N876" s="148"/>
      <c r="O876" s="148"/>
      <c r="P876" s="149"/>
    </row>
    <row r="877" spans="1:16" ht="15" hidden="1" customHeight="1" thickBot="1" x14ac:dyDescent="0.3">
      <c r="A877" s="45" t="str">
        <f ca="1">IF(MONTH(C877)=MONTH(D$3),RIGHT('Yearly Info'!A$43,LEN('Yearly Info'!A$43)-4),"")</f>
        <v xml:space="preserve"> </v>
      </c>
      <c r="B877" s="146"/>
      <c r="C877" s="42">
        <f t="shared" ca="1" si="30"/>
        <v>46048</v>
      </c>
      <c r="D877" s="55">
        <f ca="1">INDIRECT("'" &amp; UPPER(LEFT(TEXT($D$3,"mmmm"),3)) &amp; "'!AD40")</f>
        <v>0</v>
      </c>
      <c r="E877" s="150"/>
      <c r="F877" s="151"/>
      <c r="G877" s="151"/>
      <c r="H877" s="151"/>
      <c r="I877" s="151"/>
      <c r="J877" s="151"/>
      <c r="K877" s="151"/>
      <c r="L877" s="151"/>
      <c r="M877" s="151"/>
      <c r="N877" s="151"/>
      <c r="O877" s="151"/>
      <c r="P877" s="152"/>
    </row>
    <row r="878" spans="1:16" ht="15" hidden="1" customHeight="1" x14ac:dyDescent="0.25">
      <c r="A878" s="44" t="str">
        <f ca="1">IF(MONTH(C878)=MONTH(D$3),RIGHT('Yearly Info'!A$14,LEN('Yearly Info'!A$14)-4),"")</f>
        <v xml:space="preserve"> RICS Support for MDEQ</v>
      </c>
      <c r="B878" s="145" t="str">
        <f ca="1">TEXT(C878,"dddd")</f>
        <v>Tuesday</v>
      </c>
      <c r="C878" s="94">
        <f ca="1">C848+1</f>
        <v>46049</v>
      </c>
      <c r="D878" s="54">
        <f ca="1">INDIRECT("'" &amp; UPPER(LEFT(TEXT($D$3,"mmmm"),3)) &amp; "'!AE11")</f>
        <v>0</v>
      </c>
      <c r="E878" s="147"/>
      <c r="F878" s="148"/>
      <c r="G878" s="148"/>
      <c r="H878" s="148"/>
      <c r="I878" s="148"/>
      <c r="J878" s="148"/>
      <c r="K878" s="148"/>
      <c r="L878" s="148"/>
      <c r="M878" s="148"/>
      <c r="N878" s="148"/>
      <c r="O878" s="148"/>
      <c r="P878" s="149"/>
    </row>
    <row r="879" spans="1:16" ht="15" hidden="1" customHeight="1" x14ac:dyDescent="0.25">
      <c r="A879" s="44" t="str">
        <f ca="1">IF(MONTH(C879)=MONTH(D$3),RIGHT('Yearly Info'!A$15,LEN('Yearly Info'!A$15)-4),"")</f>
        <v xml:space="preserve"> MDEQ</v>
      </c>
      <c r="B879" s="145"/>
      <c r="C879" s="42">
        <f ca="1">C878</f>
        <v>46049</v>
      </c>
      <c r="D879" s="54">
        <f ca="1">INDIRECT("'" &amp; UPPER(LEFT(TEXT($D$3,"mmmm"),3)) &amp; "'!AE12")</f>
        <v>0</v>
      </c>
      <c r="E879" s="147"/>
      <c r="F879" s="148"/>
      <c r="G879" s="148"/>
      <c r="H879" s="148"/>
      <c r="I879" s="148"/>
      <c r="J879" s="148"/>
      <c r="K879" s="148"/>
      <c r="L879" s="148"/>
      <c r="M879" s="148"/>
      <c r="N879" s="148"/>
      <c r="O879" s="148"/>
      <c r="P879" s="149"/>
    </row>
    <row r="880" spans="1:16" ht="15" hidden="1" customHeight="1" x14ac:dyDescent="0.25">
      <c r="A880" s="44" t="str">
        <f ca="1">IF(MONTH(C880)=MONTH(D$3),RIGHT('Yearly Info'!A$16,LEN('Yearly Info'!A$16)-4),"")</f>
        <v xml:space="preserve"> RICS Idea Portal</v>
      </c>
      <c r="B880" s="145"/>
      <c r="C880" s="42">
        <f t="shared" ref="C880:C907" ca="1" si="31">C879</f>
        <v>46049</v>
      </c>
      <c r="D880" s="54">
        <f ca="1">INDIRECT("'" &amp; UPPER(LEFT(TEXT($D$3,"mmmm"),3)) &amp; "'!AE13")</f>
        <v>0</v>
      </c>
      <c r="E880" s="147"/>
      <c r="F880" s="148"/>
      <c r="G880" s="148"/>
      <c r="H880" s="148"/>
      <c r="I880" s="148"/>
      <c r="J880" s="148"/>
      <c r="K880" s="148"/>
      <c r="L880" s="148"/>
      <c r="M880" s="148"/>
      <c r="N880" s="148"/>
      <c r="O880" s="148"/>
      <c r="P880" s="149"/>
    </row>
    <row r="881" spans="1:16" ht="15" customHeight="1" x14ac:dyDescent="0.25">
      <c r="A881" s="44" t="str">
        <f ca="1">IF(MONTH(C881)=MONTH(D$3),RIGHT('Yearly Info'!A$17,LEN('Yearly Info'!A$17)-4),"")</f>
        <v xml:space="preserve"> MSWIS</v>
      </c>
      <c r="B881" s="145"/>
      <c r="C881" s="42">
        <f t="shared" ca="1" si="31"/>
        <v>46049</v>
      </c>
      <c r="D881" s="54">
        <f ca="1">INDIRECT("'" &amp; UPPER(LEFT(TEXT($D$3,"mmmm"),3)) &amp; "'!AE14")</f>
        <v>2</v>
      </c>
      <c r="E881" s="147" t="s">
        <v>43</v>
      </c>
      <c r="F881" s="148"/>
      <c r="G881" s="148"/>
      <c r="H881" s="148"/>
      <c r="I881" s="148"/>
      <c r="J881" s="148"/>
      <c r="K881" s="148"/>
      <c r="L881" s="148"/>
      <c r="M881" s="148"/>
      <c r="N881" s="148"/>
      <c r="O881" s="148"/>
      <c r="P881" s="149"/>
    </row>
    <row r="882" spans="1:16" ht="15" hidden="1" customHeight="1" x14ac:dyDescent="0.25">
      <c r="A882" s="44" t="str">
        <f ca="1">IF(MONTH(C882)=MONTH(D$3),RIGHT('Yearly Info'!A$18,LEN('Yearly Info'!A$18)-4),"")</f>
        <v xml:space="preserve"> GeoSpatial</v>
      </c>
      <c r="B882" s="145"/>
      <c r="C882" s="42">
        <f t="shared" ca="1" si="31"/>
        <v>46049</v>
      </c>
      <c r="D882" s="54">
        <f ca="1">INDIRECT("'" &amp; UPPER(LEFT(TEXT($D$3,"mmmm"),3)) &amp; "'!AE15")</f>
        <v>0</v>
      </c>
      <c r="E882" s="147"/>
      <c r="F882" s="148"/>
      <c r="G882" s="148"/>
      <c r="H882" s="148"/>
      <c r="I882" s="148"/>
      <c r="J882" s="148"/>
      <c r="K882" s="148"/>
      <c r="L882" s="148"/>
      <c r="M882" s="148"/>
      <c r="N882" s="148"/>
      <c r="O882" s="148"/>
      <c r="P882" s="149"/>
    </row>
    <row r="883" spans="1:16" ht="15" hidden="1" customHeight="1" thickBot="1" x14ac:dyDescent="0.3">
      <c r="A883" s="44" t="str">
        <f ca="1">IF(MONTH(C883)=MONTH(D$3),RIGHT('Yearly Info'!A$19,LEN('Yearly Info'!A$19)-4),"")</f>
        <v xml:space="preserve"> RICS Dashboard</v>
      </c>
      <c r="B883" s="145"/>
      <c r="C883" s="42">
        <f t="shared" ca="1" si="31"/>
        <v>46049</v>
      </c>
      <c r="D883" s="54">
        <f ca="1">INDIRECT("'" &amp; UPPER(LEFT(TEXT($D$3,"mmmm"),3)) &amp; "'!AE16")</f>
        <v>0</v>
      </c>
      <c r="E883" s="153"/>
      <c r="F883" s="154"/>
      <c r="G883" s="154"/>
      <c r="H883" s="154"/>
      <c r="I883" s="154"/>
      <c r="J883" s="154"/>
      <c r="K883" s="154"/>
      <c r="L883" s="154"/>
      <c r="M883" s="154"/>
      <c r="N883" s="154"/>
      <c r="O883" s="154"/>
      <c r="P883" s="155"/>
    </row>
    <row r="884" spans="1:16" ht="15" hidden="1" customHeight="1" x14ac:dyDescent="0.25">
      <c r="A884" s="44" t="str">
        <f ca="1">IF(MONTH(C884)=MONTH(D$3),RIGHT('Yearly Info'!A$20,LEN('Yearly Info'!A$20)-4),"")</f>
        <v xml:space="preserve"> MDWFP NRIS</v>
      </c>
      <c r="B884" s="145"/>
      <c r="C884" s="42">
        <f t="shared" ca="1" si="31"/>
        <v>46049</v>
      </c>
      <c r="D884" s="54">
        <f ca="1">INDIRECT("'" &amp; UPPER(LEFT(TEXT($D$3,"mmmm"),3)) &amp; "'!AE17")</f>
        <v>2</v>
      </c>
      <c r="E884" s="153" t="s">
        <v>44</v>
      </c>
      <c r="F884" s="154"/>
      <c r="G884" s="154"/>
      <c r="H884" s="154"/>
      <c r="I884" s="154"/>
      <c r="J884" s="154"/>
      <c r="K884" s="154"/>
      <c r="L884" s="154"/>
      <c r="M884" s="154"/>
      <c r="N884" s="154"/>
      <c r="O884" s="154"/>
      <c r="P884" s="155"/>
    </row>
    <row r="885" spans="1:16" ht="15" hidden="1" customHeight="1" x14ac:dyDescent="0.25">
      <c r="A885" s="44" t="str">
        <f ca="1">IF(MONTH(C885)=MONTH(D$3),RIGHT('Yearly Info'!A$21,LEN('Yearly Info'!A$21)-4),"")</f>
        <v xml:space="preserve"> MSWIS MRVA 4 CLOSED</v>
      </c>
      <c r="B885" s="145"/>
      <c r="C885" s="42">
        <f t="shared" ca="1" si="31"/>
        <v>46049</v>
      </c>
      <c r="D885" s="54">
        <f ca="1">INDIRECT("'" &amp; UPPER(LEFT(TEXT($D$3,"mmmm"),3)) &amp; "'!AE18")</f>
        <v>4</v>
      </c>
      <c r="E885" s="156" t="s">
        <v>45</v>
      </c>
      <c r="F885" s="148"/>
      <c r="G885" s="148"/>
      <c r="H885" s="148"/>
      <c r="I885" s="148"/>
      <c r="J885" s="148"/>
      <c r="K885" s="148"/>
      <c r="L885" s="148"/>
      <c r="M885" s="148"/>
      <c r="N885" s="148"/>
      <c r="O885" s="148"/>
      <c r="P885" s="149"/>
    </row>
    <row r="886" spans="1:16" ht="15" hidden="1" customHeight="1" x14ac:dyDescent="0.25">
      <c r="A886" s="44" t="str">
        <f ca="1">IF(MONTH(C886)=MONTH(D$3),RIGHT('Yearly Info'!A$22,LEN('Yearly Info'!A$22)-4),"")</f>
        <v xml:space="preserve"> Tackett</v>
      </c>
      <c r="B886" s="145"/>
      <c r="C886" s="42">
        <f t="shared" ca="1" si="31"/>
        <v>46049</v>
      </c>
      <c r="D886" s="54">
        <f ca="1">INDIRECT("'" &amp; UPPER(LEFT(TEXT($D$3,"mmmm"),3)) &amp; "'!AE19")</f>
        <v>0</v>
      </c>
      <c r="E886" s="147"/>
      <c r="F886" s="148"/>
      <c r="G886" s="148"/>
      <c r="H886" s="148"/>
      <c r="I886" s="148"/>
      <c r="J886" s="148"/>
      <c r="K886" s="148"/>
      <c r="L886" s="148"/>
      <c r="M886" s="148"/>
      <c r="N886" s="148"/>
      <c r="O886" s="148"/>
      <c r="P886" s="149"/>
    </row>
    <row r="887" spans="1:16" ht="15" hidden="1" customHeight="1" x14ac:dyDescent="0.25">
      <c r="A887" s="44" t="e">
        <f ca="1">IF(MONTH(C887)=MONTH(D$3),RIGHT('Yearly Info'!A$23,LEN('Yearly Info'!A$23)-4),"")</f>
        <v>#VALUE!</v>
      </c>
      <c r="B887" s="145"/>
      <c r="C887" s="42">
        <f t="shared" ca="1" si="31"/>
        <v>46049</v>
      </c>
      <c r="D887" s="54">
        <f ca="1">INDIRECT("'" &amp; UPPER(LEFT(TEXT($D$3,"mmmm"),3)) &amp; "'!AE20")</f>
        <v>0</v>
      </c>
      <c r="E887" s="147"/>
      <c r="F887" s="148"/>
      <c r="G887" s="148"/>
      <c r="H887" s="148"/>
      <c r="I887" s="148"/>
      <c r="J887" s="148"/>
      <c r="K887" s="148"/>
      <c r="L887" s="148"/>
      <c r="M887" s="148"/>
      <c r="N887" s="148"/>
      <c r="O887" s="148"/>
      <c r="P887" s="149"/>
    </row>
    <row r="888" spans="1:16" ht="15" hidden="1" customHeight="1" x14ac:dyDescent="0.25">
      <c r="A888" s="44" t="e">
        <f ca="1">IF(MONTH(C888)=MONTH(D$3),RIGHT('Yearly Info'!A$24,LEN('Yearly Info'!A$24)-4),"")</f>
        <v>#VALUE!</v>
      </c>
      <c r="B888" s="145"/>
      <c r="C888" s="42">
        <f t="shared" ca="1" si="31"/>
        <v>46049</v>
      </c>
      <c r="D888" s="54">
        <f ca="1">INDIRECT("'" &amp; UPPER(LEFT(TEXT($D$3,"mmmm"),3)) &amp; "'!AE21")</f>
        <v>0</v>
      </c>
      <c r="E888" s="147"/>
      <c r="F888" s="148"/>
      <c r="G888" s="148"/>
      <c r="H888" s="148"/>
      <c r="I888" s="148"/>
      <c r="J888" s="148"/>
      <c r="K888" s="148"/>
      <c r="L888" s="148"/>
      <c r="M888" s="148"/>
      <c r="N888" s="148"/>
      <c r="O888" s="148"/>
      <c r="P888" s="149"/>
    </row>
    <row r="889" spans="1:16" ht="15" hidden="1" customHeight="1" x14ac:dyDescent="0.25">
      <c r="A889" s="44" t="e">
        <f ca="1">IF(MONTH(C889)=MONTH(D$3),RIGHT('Yearly Info'!A$25,LEN('Yearly Info'!A$25)-4),"")</f>
        <v>#VALUE!</v>
      </c>
      <c r="B889" s="145"/>
      <c r="C889" s="42">
        <f t="shared" ca="1" si="31"/>
        <v>46049</v>
      </c>
      <c r="D889" s="54">
        <f ca="1">INDIRECT("'" &amp; UPPER(LEFT(TEXT($D$3,"mmmm"),3)) &amp; "'!AE22")</f>
        <v>0</v>
      </c>
      <c r="E889" s="147"/>
      <c r="F889" s="148"/>
      <c r="G889" s="148"/>
      <c r="H889" s="148"/>
      <c r="I889" s="148"/>
      <c r="J889" s="148"/>
      <c r="K889" s="148"/>
      <c r="L889" s="148"/>
      <c r="M889" s="148"/>
      <c r="N889" s="148"/>
      <c r="O889" s="148"/>
      <c r="P889" s="149"/>
    </row>
    <row r="890" spans="1:16" ht="15" hidden="1" customHeight="1" x14ac:dyDescent="0.25">
      <c r="A890" s="44" t="e">
        <f ca="1">IF(MONTH(C890)=MONTH(D$3),RIGHT('Yearly Info'!A$26,LEN('Yearly Info'!A$26)-4),"")</f>
        <v>#VALUE!</v>
      </c>
      <c r="B890" s="145"/>
      <c r="C890" s="42">
        <f t="shared" ca="1" si="31"/>
        <v>46049</v>
      </c>
      <c r="D890" s="54">
        <f ca="1">INDIRECT("'" &amp; UPPER(LEFT(TEXT($D$3,"mmmm"),3)) &amp; "'!AE23")</f>
        <v>0</v>
      </c>
      <c r="E890" s="147"/>
      <c r="F890" s="148"/>
      <c r="G890" s="148"/>
      <c r="H890" s="148"/>
      <c r="I890" s="148"/>
      <c r="J890" s="148"/>
      <c r="K890" s="148"/>
      <c r="L890" s="148"/>
      <c r="M890" s="148"/>
      <c r="N890" s="148"/>
      <c r="O890" s="148"/>
      <c r="P890" s="149"/>
    </row>
    <row r="891" spans="1:16" ht="15" hidden="1" customHeight="1" x14ac:dyDescent="0.25">
      <c r="A891" s="44" t="e">
        <f ca="1">IF(MONTH(C891)=MONTH(D$3),RIGHT('Yearly Info'!A$27,LEN('Yearly Info'!A$27)-4),"")</f>
        <v>#VALUE!</v>
      </c>
      <c r="B891" s="145"/>
      <c r="C891" s="42">
        <f t="shared" ca="1" si="31"/>
        <v>46049</v>
      </c>
      <c r="D891" s="54">
        <f ca="1">INDIRECT("'" &amp; UPPER(LEFT(TEXT($D$3,"mmmm"),3)) &amp; "'!AE24")</f>
        <v>0</v>
      </c>
      <c r="E891" s="147"/>
      <c r="F891" s="148"/>
      <c r="G891" s="148"/>
      <c r="H891" s="148"/>
      <c r="I891" s="148"/>
      <c r="J891" s="148"/>
      <c r="K891" s="148"/>
      <c r="L891" s="148"/>
      <c r="M891" s="148"/>
      <c r="N891" s="148"/>
      <c r="O891" s="148"/>
      <c r="P891" s="149"/>
    </row>
    <row r="892" spans="1:16" ht="15" hidden="1" customHeight="1" x14ac:dyDescent="0.25">
      <c r="A892" s="44" t="e">
        <f ca="1">IF(MONTH(C892)=MONTH(D$3),RIGHT('Yearly Info'!A$28,LEN('Yearly Info'!A$28)-4),"")</f>
        <v>#VALUE!</v>
      </c>
      <c r="B892" s="145"/>
      <c r="C892" s="42">
        <f t="shared" ca="1" si="31"/>
        <v>46049</v>
      </c>
      <c r="D892" s="54">
        <f ca="1">INDIRECT("'" &amp; UPPER(LEFT(TEXT($D$3,"mmmm"),3)) &amp; "'!AE25")</f>
        <v>0</v>
      </c>
      <c r="E892" s="147"/>
      <c r="F892" s="148"/>
      <c r="G892" s="148"/>
      <c r="H892" s="148"/>
      <c r="I892" s="148"/>
      <c r="J892" s="148"/>
      <c r="K892" s="148"/>
      <c r="L892" s="148"/>
      <c r="M892" s="148"/>
      <c r="N892" s="148"/>
      <c r="O892" s="148"/>
      <c r="P892" s="149"/>
    </row>
    <row r="893" spans="1:16" ht="15" hidden="1" customHeight="1" x14ac:dyDescent="0.25">
      <c r="A893" s="44" t="e">
        <f ca="1">IF(MONTH(C893)=MONTH(D$3),RIGHT('Yearly Info'!A$29,LEN('Yearly Info'!A$29)-4),"")</f>
        <v>#VALUE!</v>
      </c>
      <c r="B893" s="145"/>
      <c r="C893" s="42">
        <f t="shared" ca="1" si="31"/>
        <v>46049</v>
      </c>
      <c r="D893" s="54">
        <f ca="1">INDIRECT("'" &amp; UPPER(LEFT(TEXT($D$3,"mmmm"),3)) &amp; "'!AE26")</f>
        <v>0</v>
      </c>
      <c r="E893" s="147"/>
      <c r="F893" s="148"/>
      <c r="G893" s="148"/>
      <c r="H893" s="148"/>
      <c r="I893" s="148"/>
      <c r="J893" s="148"/>
      <c r="K893" s="148"/>
      <c r="L893" s="148"/>
      <c r="M893" s="148"/>
      <c r="N893" s="148"/>
      <c r="O893" s="148"/>
      <c r="P893" s="149"/>
    </row>
    <row r="894" spans="1:16" ht="15" hidden="1" customHeight="1" x14ac:dyDescent="0.25">
      <c r="A894" s="44" t="e">
        <f ca="1">IF(MONTH(C894)=MONTH(D$3),RIGHT('Yearly Info'!A$30,LEN('Yearly Info'!A$30)-4),"")</f>
        <v>#VALUE!</v>
      </c>
      <c r="B894" s="145"/>
      <c r="C894" s="42">
        <f t="shared" ca="1" si="31"/>
        <v>46049</v>
      </c>
      <c r="D894" s="54">
        <f ca="1">INDIRECT("'" &amp; UPPER(LEFT(TEXT($D$3,"mmmm"),3)) &amp; "'!AE27")</f>
        <v>0</v>
      </c>
      <c r="E894" s="147"/>
      <c r="F894" s="148"/>
      <c r="G894" s="148"/>
      <c r="H894" s="148"/>
      <c r="I894" s="148"/>
      <c r="J894" s="148"/>
      <c r="K894" s="148"/>
      <c r="L894" s="148"/>
      <c r="M894" s="148"/>
      <c r="N894" s="148"/>
      <c r="O894" s="148"/>
      <c r="P894" s="149"/>
    </row>
    <row r="895" spans="1:16" ht="15" hidden="1" customHeight="1" x14ac:dyDescent="0.25">
      <c r="A895" s="44" t="e">
        <f ca="1">IF(MONTH(C895)=MONTH(D$3),RIGHT('Yearly Info'!A$31,LEN('Yearly Info'!A$31)-4),"")</f>
        <v>#VALUE!</v>
      </c>
      <c r="B895" s="145"/>
      <c r="C895" s="42">
        <f t="shared" ca="1" si="31"/>
        <v>46049</v>
      </c>
      <c r="D895" s="54">
        <f ca="1">INDIRECT("'" &amp; UPPER(LEFT(TEXT($D$3,"mmmm"),3)) &amp; "'!AE28")</f>
        <v>0</v>
      </c>
      <c r="E895" s="147"/>
      <c r="F895" s="148"/>
      <c r="G895" s="148"/>
      <c r="H895" s="148"/>
      <c r="I895" s="148"/>
      <c r="J895" s="148"/>
      <c r="K895" s="148"/>
      <c r="L895" s="148"/>
      <c r="M895" s="148"/>
      <c r="N895" s="148"/>
      <c r="O895" s="148"/>
      <c r="P895" s="149"/>
    </row>
    <row r="896" spans="1:16" ht="15" hidden="1" customHeight="1" x14ac:dyDescent="0.25">
      <c r="A896" s="44" t="e">
        <f ca="1">IF(MONTH(C896)=MONTH(D$3),RIGHT('Yearly Info'!A$32,LEN('Yearly Info'!A$32)-4),"")</f>
        <v>#VALUE!</v>
      </c>
      <c r="B896" s="145"/>
      <c r="C896" s="42">
        <f t="shared" ca="1" si="31"/>
        <v>46049</v>
      </c>
      <c r="D896" s="54">
        <f ca="1">INDIRECT("'" &amp; UPPER(LEFT(TEXT($D$3,"mmmm"),3)) &amp; "'!AE29")</f>
        <v>0</v>
      </c>
      <c r="E896" s="147"/>
      <c r="F896" s="148"/>
      <c r="G896" s="148"/>
      <c r="H896" s="148"/>
      <c r="I896" s="148"/>
      <c r="J896" s="148"/>
      <c r="K896" s="148"/>
      <c r="L896" s="148"/>
      <c r="M896" s="148"/>
      <c r="N896" s="148"/>
      <c r="O896" s="148"/>
      <c r="P896" s="149"/>
    </row>
    <row r="897" spans="1:16" ht="15" hidden="1" customHeight="1" x14ac:dyDescent="0.25">
      <c r="A897" s="44" t="e">
        <f ca="1">IF(MONTH(C897)=MONTH(D$3),RIGHT('Yearly Info'!A$33,LEN('Yearly Info'!A$33)-4),"")</f>
        <v>#VALUE!</v>
      </c>
      <c r="B897" s="145"/>
      <c r="C897" s="42">
        <f t="shared" ca="1" si="31"/>
        <v>46049</v>
      </c>
      <c r="D897" s="54">
        <f ca="1">INDIRECT("'" &amp; UPPER(LEFT(TEXT($D$3,"mmmm"),3)) &amp; "'!AE30")</f>
        <v>0</v>
      </c>
      <c r="E897" s="147"/>
      <c r="F897" s="148"/>
      <c r="G897" s="148"/>
      <c r="H897" s="148"/>
      <c r="I897" s="148"/>
      <c r="J897" s="148"/>
      <c r="K897" s="148"/>
      <c r="L897" s="148"/>
      <c r="M897" s="148"/>
      <c r="N897" s="148"/>
      <c r="O897" s="148"/>
      <c r="P897" s="149"/>
    </row>
    <row r="898" spans="1:16" ht="15" hidden="1" customHeight="1" x14ac:dyDescent="0.25">
      <c r="A898" s="44" t="e">
        <f ca="1">IF(MONTH(C898)=MONTH(D$3),RIGHT('Yearly Info'!A$34,LEN('Yearly Info'!A$34)-4),"")</f>
        <v>#VALUE!</v>
      </c>
      <c r="B898" s="145"/>
      <c r="C898" s="42">
        <f t="shared" ca="1" si="31"/>
        <v>46049</v>
      </c>
      <c r="D898" s="54">
        <f ca="1">INDIRECT("'" &amp; UPPER(LEFT(TEXT($D$3,"mmmm"),3)) &amp; "'!AE31")</f>
        <v>0</v>
      </c>
      <c r="E898" s="147"/>
      <c r="F898" s="148"/>
      <c r="G898" s="148"/>
      <c r="H898" s="148"/>
      <c r="I898" s="148"/>
      <c r="J898" s="148"/>
      <c r="K898" s="148"/>
      <c r="L898" s="148"/>
      <c r="M898" s="148"/>
      <c r="N898" s="148"/>
      <c r="O898" s="148"/>
      <c r="P898" s="149"/>
    </row>
    <row r="899" spans="1:16" ht="15" hidden="1" customHeight="1" x14ac:dyDescent="0.25">
      <c r="A899" s="44" t="e">
        <f ca="1">IF(MONTH(C899)=MONTH(D$3),RIGHT('Yearly Info'!A$35,LEN('Yearly Info'!A$35)-4),"")</f>
        <v>#VALUE!</v>
      </c>
      <c r="B899" s="145"/>
      <c r="C899" s="42">
        <f t="shared" ca="1" si="31"/>
        <v>46049</v>
      </c>
      <c r="D899" s="54">
        <f ca="1">INDIRECT("'" &amp; UPPER(LEFT(TEXT($D$3,"mmmm"),3)) &amp; "'!AE32")</f>
        <v>0</v>
      </c>
      <c r="E899" s="147"/>
      <c r="F899" s="148"/>
      <c r="G899" s="148"/>
      <c r="H899" s="148"/>
      <c r="I899" s="148"/>
      <c r="J899" s="148"/>
      <c r="K899" s="148"/>
      <c r="L899" s="148"/>
      <c r="M899" s="148"/>
      <c r="N899" s="148"/>
      <c r="O899" s="148"/>
      <c r="P899" s="149"/>
    </row>
    <row r="900" spans="1:16" ht="15" hidden="1" customHeight="1" x14ac:dyDescent="0.25">
      <c r="A900" s="44" t="e">
        <f ca="1">IF(MONTH(C900)=MONTH(D$3),RIGHT('Yearly Info'!A$36,LEN('Yearly Info'!A$36)-4),"")</f>
        <v>#VALUE!</v>
      </c>
      <c r="B900" s="145"/>
      <c r="C900" s="42">
        <f t="shared" ca="1" si="31"/>
        <v>46049</v>
      </c>
      <c r="D900" s="54">
        <f ca="1">INDIRECT("'" &amp; UPPER(LEFT(TEXT($D$3,"mmmm"),3)) &amp; "'!AE33")</f>
        <v>0</v>
      </c>
      <c r="E900" s="153"/>
      <c r="F900" s="154"/>
      <c r="G900" s="154"/>
      <c r="H900" s="154"/>
      <c r="I900" s="154"/>
      <c r="J900" s="154"/>
      <c r="K900" s="154"/>
      <c r="L900" s="154"/>
      <c r="M900" s="154"/>
      <c r="N900" s="154"/>
      <c r="O900" s="154"/>
      <c r="P900" s="155"/>
    </row>
    <row r="901" spans="1:16" ht="15" hidden="1" customHeight="1" x14ac:dyDescent="0.25">
      <c r="A901" s="44" t="e">
        <f ca="1">IF(MONTH(C901)=MONTH(D$3),RIGHT('Yearly Info'!A$37,LEN('Yearly Info'!A$37)-4),"")</f>
        <v>#VALUE!</v>
      </c>
      <c r="B901" s="145"/>
      <c r="C901" s="42">
        <f t="shared" ca="1" si="31"/>
        <v>46049</v>
      </c>
      <c r="D901" s="54">
        <f ca="1">INDIRECT("'" &amp; UPPER(LEFT(TEXT($D$3,"mmmm"),3)) &amp; "'!AE34")</f>
        <v>0</v>
      </c>
      <c r="E901" s="147"/>
      <c r="F901" s="148"/>
      <c r="G901" s="148"/>
      <c r="H901" s="148"/>
      <c r="I901" s="148"/>
      <c r="J901" s="148"/>
      <c r="K901" s="148"/>
      <c r="L901" s="148"/>
      <c r="M901" s="148"/>
      <c r="N901" s="148"/>
      <c r="O901" s="148"/>
      <c r="P901" s="149"/>
    </row>
    <row r="902" spans="1:16" ht="15" hidden="1" customHeight="1" x14ac:dyDescent="0.25">
      <c r="A902" s="44" t="e">
        <f ca="1">IF(MONTH(C902)=MONTH(D$3),RIGHT('Yearly Info'!A$38,LEN('Yearly Info'!A$38)-4),"")</f>
        <v>#VALUE!</v>
      </c>
      <c r="B902" s="145"/>
      <c r="C902" s="42">
        <f t="shared" ca="1" si="31"/>
        <v>46049</v>
      </c>
      <c r="D902" s="54">
        <f ca="1">INDIRECT("'" &amp; UPPER(LEFT(TEXT($D$3,"mmmm"),3)) &amp; "'!AE35")</f>
        <v>0</v>
      </c>
      <c r="E902" s="147"/>
      <c r="F902" s="148"/>
      <c r="G902" s="148"/>
      <c r="H902" s="148"/>
      <c r="I902" s="148"/>
      <c r="J902" s="148"/>
      <c r="K902" s="148"/>
      <c r="L902" s="148"/>
      <c r="M902" s="148"/>
      <c r="N902" s="148"/>
      <c r="O902" s="148"/>
      <c r="P902" s="149"/>
    </row>
    <row r="903" spans="1:16" ht="15" hidden="1" customHeight="1" x14ac:dyDescent="0.25">
      <c r="A903" s="44" t="e">
        <f ca="1">IF(MONTH(C903)=MONTH(D$3),RIGHT('Yearly Info'!A$39,LEN('Yearly Info'!A$39)-4),"")</f>
        <v>#VALUE!</v>
      </c>
      <c r="B903" s="145"/>
      <c r="C903" s="42">
        <f t="shared" ca="1" si="31"/>
        <v>46049</v>
      </c>
      <c r="D903" s="54">
        <f ca="1">INDIRECT("'" &amp; UPPER(LEFT(TEXT($D$3,"mmmm"),3)) &amp; "'!AE36")</f>
        <v>0</v>
      </c>
      <c r="E903" s="147"/>
      <c r="F903" s="148"/>
      <c r="G903" s="148"/>
      <c r="H903" s="148"/>
      <c r="I903" s="148"/>
      <c r="J903" s="148"/>
      <c r="K903" s="148"/>
      <c r="L903" s="148"/>
      <c r="M903" s="148"/>
      <c r="N903" s="148"/>
      <c r="O903" s="148"/>
      <c r="P903" s="149"/>
    </row>
    <row r="904" spans="1:16" ht="15" hidden="1" customHeight="1" thickBot="1" x14ac:dyDescent="0.3">
      <c r="A904" s="45" t="e">
        <f ca="1">IF(MONTH(C904)=MONTH(D$3),RIGHT('Yearly Info'!A$40,LEN('Yearly Info'!A$40)-4),"")</f>
        <v>#VALUE!</v>
      </c>
      <c r="B904" s="145"/>
      <c r="C904" s="42">
        <f t="shared" ca="1" si="31"/>
        <v>46049</v>
      </c>
      <c r="D904" s="54">
        <f ca="1">INDIRECT("'" &amp; UPPER(LEFT(TEXT($D$3,"mmmm"),3)) &amp; "'!AE37")</f>
        <v>0</v>
      </c>
      <c r="E904" s="147"/>
      <c r="F904" s="148"/>
      <c r="G904" s="148"/>
      <c r="H904" s="148"/>
      <c r="I904" s="148"/>
      <c r="J904" s="148"/>
      <c r="K904" s="148"/>
      <c r="L904" s="148"/>
      <c r="M904" s="148"/>
      <c r="N904" s="148"/>
      <c r="O904" s="148"/>
      <c r="P904" s="149"/>
    </row>
    <row r="905" spans="1:16" ht="15" hidden="1" customHeight="1" thickBot="1" x14ac:dyDescent="0.3">
      <c r="A905" s="45" t="str">
        <f ca="1">IF(MONTH(C905)=MONTH(D$3),RIGHT('Yearly Info'!A$41,LEN('Yearly Info'!A$41)-4),"")</f>
        <v xml:space="preserve"> </v>
      </c>
      <c r="B905" s="145"/>
      <c r="C905" s="42">
        <f t="shared" ca="1" si="31"/>
        <v>46049</v>
      </c>
      <c r="D905" s="54">
        <f ca="1">INDIRECT("'" &amp; UPPER(LEFT(TEXT($D$3,"mmmm"),3)) &amp; "'!AE38")</f>
        <v>0</v>
      </c>
      <c r="E905" s="147"/>
      <c r="F905" s="148"/>
      <c r="G905" s="148"/>
      <c r="H905" s="148"/>
      <c r="I905" s="148"/>
      <c r="J905" s="148"/>
      <c r="K905" s="148"/>
      <c r="L905" s="148"/>
      <c r="M905" s="148"/>
      <c r="N905" s="148"/>
      <c r="O905" s="148"/>
      <c r="P905" s="149"/>
    </row>
    <row r="906" spans="1:16" ht="15" hidden="1" customHeight="1" thickBot="1" x14ac:dyDescent="0.3">
      <c r="A906" s="45" t="str">
        <f ca="1">IF(MONTH(C906)=MONTH(D$3),RIGHT('Yearly Info'!A$42,LEN('Yearly Info'!A$42)-4),"")</f>
        <v xml:space="preserve"> </v>
      </c>
      <c r="B906" s="145"/>
      <c r="C906" s="42">
        <f t="shared" ca="1" si="31"/>
        <v>46049</v>
      </c>
      <c r="D906" s="54">
        <f ca="1">INDIRECT("'" &amp; UPPER(LEFT(TEXT($D$3,"mmmm"),3)) &amp; "'!AE39")</f>
        <v>0</v>
      </c>
      <c r="E906" s="147"/>
      <c r="F906" s="148"/>
      <c r="G906" s="148"/>
      <c r="H906" s="148"/>
      <c r="I906" s="148"/>
      <c r="J906" s="148"/>
      <c r="K906" s="148"/>
      <c r="L906" s="148"/>
      <c r="M906" s="148"/>
      <c r="N906" s="148"/>
      <c r="O906" s="148"/>
      <c r="P906" s="149"/>
    </row>
    <row r="907" spans="1:16" ht="15" hidden="1" customHeight="1" thickBot="1" x14ac:dyDescent="0.3">
      <c r="A907" s="45" t="str">
        <f ca="1">IF(MONTH(C907)=MONTH(D$3),RIGHT('Yearly Info'!A$43,LEN('Yearly Info'!A$43)-4),"")</f>
        <v xml:space="preserve"> </v>
      </c>
      <c r="B907" s="146"/>
      <c r="C907" s="42">
        <f t="shared" ca="1" si="31"/>
        <v>46049</v>
      </c>
      <c r="D907" s="55">
        <f ca="1">INDIRECT("'" &amp; UPPER(LEFT(TEXT($D$3,"mmmm"),3)) &amp; "'!AE40")</f>
        <v>0</v>
      </c>
      <c r="E907" s="150"/>
      <c r="F907" s="151"/>
      <c r="G907" s="151"/>
      <c r="H907" s="151"/>
      <c r="I907" s="151"/>
      <c r="J907" s="151"/>
      <c r="K907" s="151"/>
      <c r="L907" s="151"/>
      <c r="M907" s="151"/>
      <c r="N907" s="151"/>
      <c r="O907" s="151"/>
      <c r="P907" s="152"/>
    </row>
    <row r="908" spans="1:16" ht="15" hidden="1" customHeight="1" x14ac:dyDescent="0.25">
      <c r="A908" s="44" t="str">
        <f ca="1">IF(MONTH(C908)=MONTH(D$3),RIGHT('Yearly Info'!A$14,LEN('Yearly Info'!A$14)-4),"")</f>
        <v xml:space="preserve"> RICS Support for MDEQ</v>
      </c>
      <c r="B908" s="159" t="str">
        <f ca="1">TEXT(C908,"dddd")</f>
        <v>Wednesday</v>
      </c>
      <c r="C908" s="96">
        <f ca="1">C878+1</f>
        <v>46050</v>
      </c>
      <c r="D908" s="54">
        <f ca="1">INDIRECT("'" &amp; UPPER(LEFT(TEXT($D$3,"mmmm"),3)) &amp; "'!AF11")</f>
        <v>0</v>
      </c>
      <c r="E908" s="147"/>
      <c r="F908" s="148"/>
      <c r="G908" s="148"/>
      <c r="H908" s="148"/>
      <c r="I908" s="148"/>
      <c r="J908" s="148"/>
      <c r="K908" s="148"/>
      <c r="L908" s="148"/>
      <c r="M908" s="148"/>
      <c r="N908" s="148"/>
      <c r="O908" s="148"/>
      <c r="P908" s="149"/>
    </row>
    <row r="909" spans="1:16" ht="15" hidden="1" customHeight="1" x14ac:dyDescent="0.25">
      <c r="A909" s="44" t="str">
        <f ca="1">IF(MONTH(C909)=MONTH(D$3),RIGHT('Yearly Info'!A$15,LEN('Yearly Info'!A$15)-4),"")</f>
        <v xml:space="preserve"> MDEQ</v>
      </c>
      <c r="B909" s="145"/>
      <c r="C909" s="42">
        <f ca="1">C908</f>
        <v>46050</v>
      </c>
      <c r="D909" s="54">
        <f ca="1">INDIRECT("'" &amp; UPPER(LEFT(TEXT($D$3,"mmmm"),3)) &amp; "'!AF12")</f>
        <v>0</v>
      </c>
      <c r="E909" s="147"/>
      <c r="F909" s="148"/>
      <c r="G909" s="148"/>
      <c r="H909" s="148"/>
      <c r="I909" s="148"/>
      <c r="J909" s="148"/>
      <c r="K909" s="148"/>
      <c r="L909" s="148"/>
      <c r="M909" s="148"/>
      <c r="N909" s="148"/>
      <c r="O909" s="148"/>
      <c r="P909" s="149"/>
    </row>
    <row r="910" spans="1:16" ht="15" hidden="1" customHeight="1" x14ac:dyDescent="0.25">
      <c r="A910" s="44" t="str">
        <f ca="1">IF(MONTH(C910)=MONTH(D$3),RIGHT('Yearly Info'!A$16,LEN('Yearly Info'!A$16)-4),"")</f>
        <v xml:space="preserve"> RICS Idea Portal</v>
      </c>
      <c r="B910" s="145"/>
      <c r="C910" s="42">
        <f t="shared" ref="C910:C936" ca="1" si="32">C909</f>
        <v>46050</v>
      </c>
      <c r="D910" s="54">
        <f ca="1">INDIRECT("'" &amp; UPPER(LEFT(TEXT($D$3,"mmmm"),3)) &amp; "'!AF13")</f>
        <v>0</v>
      </c>
      <c r="E910" s="147"/>
      <c r="F910" s="148"/>
      <c r="G910" s="148"/>
      <c r="H910" s="148"/>
      <c r="I910" s="148"/>
      <c r="J910" s="148"/>
      <c r="K910" s="148"/>
      <c r="L910" s="148"/>
      <c r="M910" s="148"/>
      <c r="N910" s="148"/>
      <c r="O910" s="148"/>
      <c r="P910" s="149"/>
    </row>
    <row r="911" spans="1:16" ht="15" customHeight="1" x14ac:dyDescent="0.25">
      <c r="A911" s="44" t="str">
        <f ca="1">IF(MONTH(C911)=MONTH(D$3),RIGHT('Yearly Info'!A$17,LEN('Yearly Info'!A$17)-4),"")</f>
        <v xml:space="preserve"> MSWIS</v>
      </c>
      <c r="B911" s="145"/>
      <c r="C911" s="42">
        <f t="shared" ca="1" si="32"/>
        <v>46050</v>
      </c>
      <c r="D911" s="54">
        <f ca="1">INDIRECT("'" &amp; UPPER(LEFT(TEXT($D$3,"mmmm"),3)) &amp; "'!AF14")</f>
        <v>4</v>
      </c>
      <c r="E911" s="147" t="s">
        <v>46</v>
      </c>
      <c r="F911" s="148"/>
      <c r="G911" s="148"/>
      <c r="H911" s="148"/>
      <c r="I911" s="148"/>
      <c r="J911" s="148"/>
      <c r="K911" s="148"/>
      <c r="L911" s="148"/>
      <c r="M911" s="148"/>
      <c r="N911" s="148"/>
      <c r="O911" s="148"/>
      <c r="P911" s="149"/>
    </row>
    <row r="912" spans="1:16" ht="15" hidden="1" customHeight="1" x14ac:dyDescent="0.25">
      <c r="A912" s="44" t="str">
        <f ca="1">IF(MONTH(C912)=MONTH(D$3),RIGHT('Yearly Info'!A$18,LEN('Yearly Info'!A$18)-4),"")</f>
        <v xml:space="preserve"> GeoSpatial</v>
      </c>
      <c r="B912" s="145"/>
      <c r="C912" s="42">
        <f t="shared" ca="1" si="32"/>
        <v>46050</v>
      </c>
      <c r="D912" s="54">
        <f ca="1">INDIRECT("'" &amp; UPPER(LEFT(TEXT($D$3,"mmmm"),3)) &amp; "'!AF15")</f>
        <v>0</v>
      </c>
      <c r="E912" s="147"/>
      <c r="F912" s="148"/>
      <c r="G912" s="148"/>
      <c r="H912" s="148"/>
      <c r="I912" s="148"/>
      <c r="J912" s="148"/>
      <c r="K912" s="148"/>
      <c r="L912" s="148"/>
      <c r="M912" s="148"/>
      <c r="N912" s="148"/>
      <c r="O912" s="148"/>
      <c r="P912" s="149"/>
    </row>
    <row r="913" spans="1:16" ht="15" hidden="1" customHeight="1" thickBot="1" x14ac:dyDescent="0.3">
      <c r="A913" s="44" t="str">
        <f ca="1">IF(MONTH(C913)=MONTH(D$3),RIGHT('Yearly Info'!A$19,LEN('Yearly Info'!A$19)-4),"")</f>
        <v xml:space="preserve"> RICS Dashboard</v>
      </c>
      <c r="B913" s="145"/>
      <c r="C913" s="42">
        <f t="shared" ca="1" si="32"/>
        <v>46050</v>
      </c>
      <c r="D913" s="54">
        <f ca="1">INDIRECT("'" &amp; UPPER(LEFT(TEXT($D$3,"mmmm"),3)) &amp; "'!AF16")</f>
        <v>0</v>
      </c>
      <c r="E913" s="153"/>
      <c r="F913" s="154"/>
      <c r="G913" s="154"/>
      <c r="H913" s="154"/>
      <c r="I913" s="154"/>
      <c r="J913" s="154"/>
      <c r="K913" s="154"/>
      <c r="L913" s="154"/>
      <c r="M913" s="154"/>
      <c r="N913" s="154"/>
      <c r="O913" s="154"/>
      <c r="P913" s="155"/>
    </row>
    <row r="914" spans="1:16" ht="15" hidden="1" customHeight="1" x14ac:dyDescent="0.25">
      <c r="A914" s="44" t="str">
        <f ca="1">IF(MONTH(C914)=MONTH(D$3),RIGHT('Yearly Info'!A$20,LEN('Yearly Info'!A$20)-4),"")</f>
        <v xml:space="preserve"> MDWFP NRIS</v>
      </c>
      <c r="B914" s="145"/>
      <c r="C914" s="42">
        <f t="shared" ca="1" si="32"/>
        <v>46050</v>
      </c>
      <c r="D914" s="54">
        <f ca="1">INDIRECT("'" &amp; UPPER(LEFT(TEXT($D$3,"mmmm"),3)) &amp; "'!AF17")</f>
        <v>0</v>
      </c>
      <c r="E914" s="147"/>
      <c r="F914" s="148"/>
      <c r="G914" s="148"/>
      <c r="H914" s="148"/>
      <c r="I914" s="148"/>
      <c r="J914" s="148"/>
      <c r="K914" s="148"/>
      <c r="L914" s="148"/>
      <c r="M914" s="148"/>
      <c r="N914" s="148"/>
      <c r="O914" s="148"/>
      <c r="P914" s="149"/>
    </row>
    <row r="915" spans="1:16" ht="15" hidden="1" customHeight="1" x14ac:dyDescent="0.25">
      <c r="A915" s="44" t="str">
        <f ca="1">IF(MONTH(C915)=MONTH(D$3),RIGHT('Yearly Info'!A$21,LEN('Yearly Info'!A$21)-4),"")</f>
        <v xml:space="preserve"> MSWIS MRVA 4 CLOSED</v>
      </c>
      <c r="B915" s="145"/>
      <c r="C915" s="42">
        <f t="shared" ca="1" si="32"/>
        <v>46050</v>
      </c>
      <c r="D915" s="54">
        <f ca="1">INDIRECT("'" &amp; UPPER(LEFT(TEXT($D$3,"mmmm"),3)) &amp; "'!AF18")</f>
        <v>4</v>
      </c>
      <c r="E915" s="147" t="s">
        <v>47</v>
      </c>
      <c r="F915" s="148"/>
      <c r="G915" s="148"/>
      <c r="H915" s="148"/>
      <c r="I915" s="148"/>
      <c r="J915" s="148"/>
      <c r="K915" s="148"/>
      <c r="L915" s="148"/>
      <c r="M915" s="148"/>
      <c r="N915" s="148"/>
      <c r="O915" s="148"/>
      <c r="P915" s="149"/>
    </row>
    <row r="916" spans="1:16" ht="15" hidden="1" customHeight="1" x14ac:dyDescent="0.25">
      <c r="A916" s="44" t="str">
        <f ca="1">IF(MONTH(C916)=MONTH(D$3),RIGHT('Yearly Info'!A$22,LEN('Yearly Info'!A$22)-4),"")</f>
        <v xml:space="preserve"> Tackett</v>
      </c>
      <c r="B916" s="145"/>
      <c r="C916" s="42">
        <f t="shared" ca="1" si="32"/>
        <v>46050</v>
      </c>
      <c r="D916" s="54">
        <f ca="1">INDIRECT("'" &amp; UPPER(LEFT(TEXT($D$3,"mmmm"),3)) &amp; "'!AF19")</f>
        <v>0</v>
      </c>
      <c r="E916" s="147"/>
      <c r="F916" s="148"/>
      <c r="G916" s="148"/>
      <c r="H916" s="148"/>
      <c r="I916" s="148"/>
      <c r="J916" s="148"/>
      <c r="K916" s="148"/>
      <c r="L916" s="148"/>
      <c r="M916" s="148"/>
      <c r="N916" s="148"/>
      <c r="O916" s="148"/>
      <c r="P916" s="149"/>
    </row>
    <row r="917" spans="1:16" ht="15" hidden="1" customHeight="1" x14ac:dyDescent="0.25">
      <c r="A917" s="44" t="e">
        <f ca="1">IF(MONTH(C917)=MONTH(D$3),RIGHT('Yearly Info'!A$23,LEN('Yearly Info'!A$23)-4),"")</f>
        <v>#VALUE!</v>
      </c>
      <c r="B917" s="145"/>
      <c r="C917" s="42">
        <f t="shared" ca="1" si="32"/>
        <v>46050</v>
      </c>
      <c r="D917" s="54">
        <f ca="1">INDIRECT("'" &amp; UPPER(LEFT(TEXT($D$3,"mmmm"),3)) &amp; "'!AF20")</f>
        <v>0</v>
      </c>
      <c r="E917" s="147"/>
      <c r="F917" s="148"/>
      <c r="G917" s="148"/>
      <c r="H917" s="148"/>
      <c r="I917" s="148"/>
      <c r="J917" s="148"/>
      <c r="K917" s="148"/>
      <c r="L917" s="148"/>
      <c r="M917" s="148"/>
      <c r="N917" s="148"/>
      <c r="O917" s="148"/>
      <c r="P917" s="149"/>
    </row>
    <row r="918" spans="1:16" ht="15" hidden="1" customHeight="1" x14ac:dyDescent="0.25">
      <c r="A918" s="44" t="e">
        <f ca="1">IF(MONTH(C918)=MONTH(D$3),RIGHT('Yearly Info'!A$24,LEN('Yearly Info'!A$24)-4),"")</f>
        <v>#VALUE!</v>
      </c>
      <c r="B918" s="145"/>
      <c r="C918" s="42">
        <f t="shared" ca="1" si="32"/>
        <v>46050</v>
      </c>
      <c r="D918" s="54">
        <f ca="1">INDIRECT("'" &amp; UPPER(LEFT(TEXT($D$3,"mmmm"),3)) &amp; "'!AF21")</f>
        <v>0</v>
      </c>
      <c r="E918" s="147"/>
      <c r="F918" s="148"/>
      <c r="G918" s="148"/>
      <c r="H918" s="148"/>
      <c r="I918" s="148"/>
      <c r="J918" s="148"/>
      <c r="K918" s="148"/>
      <c r="L918" s="148"/>
      <c r="M918" s="148"/>
      <c r="N918" s="148"/>
      <c r="O918" s="148"/>
      <c r="P918" s="149"/>
    </row>
    <row r="919" spans="1:16" ht="15" hidden="1" customHeight="1" x14ac:dyDescent="0.25">
      <c r="A919" s="44" t="e">
        <f ca="1">IF(MONTH(C919)=MONTH(D$3),RIGHT('Yearly Info'!A$25,LEN('Yearly Info'!A$25)-4),"")</f>
        <v>#VALUE!</v>
      </c>
      <c r="B919" s="145"/>
      <c r="C919" s="42">
        <f t="shared" ca="1" si="32"/>
        <v>46050</v>
      </c>
      <c r="D919" s="54">
        <f ca="1">INDIRECT("'" &amp; UPPER(LEFT(TEXT($D$3,"mmmm"),3)) &amp; "'!AF22")</f>
        <v>0</v>
      </c>
      <c r="E919" s="147"/>
      <c r="F919" s="148"/>
      <c r="G919" s="148"/>
      <c r="H919" s="148"/>
      <c r="I919" s="148"/>
      <c r="J919" s="148"/>
      <c r="K919" s="148"/>
      <c r="L919" s="148"/>
      <c r="M919" s="148"/>
      <c r="N919" s="148"/>
      <c r="O919" s="148"/>
      <c r="P919" s="149"/>
    </row>
    <row r="920" spans="1:16" ht="15" hidden="1" customHeight="1" x14ac:dyDescent="0.25">
      <c r="A920" s="44" t="e">
        <f ca="1">IF(MONTH(C920)=MONTH(D$3),RIGHT('Yearly Info'!A$26,LEN('Yearly Info'!A$26)-4),"")</f>
        <v>#VALUE!</v>
      </c>
      <c r="B920" s="145"/>
      <c r="C920" s="42">
        <f t="shared" ca="1" si="32"/>
        <v>46050</v>
      </c>
      <c r="D920" s="54">
        <f ca="1">INDIRECT("'" &amp; UPPER(LEFT(TEXT($D$3,"mmmm"),3)) &amp; "'!AF23")</f>
        <v>0</v>
      </c>
      <c r="E920" s="147"/>
      <c r="F920" s="148"/>
      <c r="G920" s="148"/>
      <c r="H920" s="148"/>
      <c r="I920" s="148"/>
      <c r="J920" s="148"/>
      <c r="K920" s="148"/>
      <c r="L920" s="148"/>
      <c r="M920" s="148"/>
      <c r="N920" s="148"/>
      <c r="O920" s="148"/>
      <c r="P920" s="149"/>
    </row>
    <row r="921" spans="1:16" hidden="1" x14ac:dyDescent="0.25">
      <c r="A921" s="44" t="e">
        <f ca="1">IF(MONTH(C921)=MONTH(D$3),RIGHT('Yearly Info'!A$27,LEN('Yearly Info'!A$27)-4),"")</f>
        <v>#VALUE!</v>
      </c>
      <c r="B921" s="145"/>
      <c r="C921" s="42">
        <f t="shared" ca="1" si="32"/>
        <v>46050</v>
      </c>
      <c r="D921" s="54">
        <f ca="1">INDIRECT("'" &amp; UPPER(LEFT(TEXT($D$3,"mmmm"),3)) &amp; "'!AF24")</f>
        <v>0</v>
      </c>
      <c r="E921" s="147"/>
      <c r="F921" s="148"/>
      <c r="G921" s="148"/>
      <c r="H921" s="148"/>
      <c r="I921" s="148"/>
      <c r="J921" s="148"/>
      <c r="K921" s="148"/>
      <c r="L921" s="148"/>
      <c r="M921" s="148"/>
      <c r="N921" s="148"/>
      <c r="O921" s="148"/>
      <c r="P921" s="149"/>
    </row>
    <row r="922" spans="1:16" hidden="1" x14ac:dyDescent="0.25">
      <c r="A922" s="44" t="e">
        <f ca="1">IF(MONTH(C922)=MONTH(D$3),RIGHT('Yearly Info'!A$28,LEN('Yearly Info'!A$28)-4),"")</f>
        <v>#VALUE!</v>
      </c>
      <c r="B922" s="145"/>
      <c r="C922" s="42">
        <f t="shared" ca="1" si="32"/>
        <v>46050</v>
      </c>
      <c r="D922" s="54">
        <f ca="1">INDIRECT("'" &amp; UPPER(LEFT(TEXT($D$3,"mmmm"),3)) &amp; "'!AF25")</f>
        <v>0</v>
      </c>
      <c r="E922" s="147"/>
      <c r="F922" s="148"/>
      <c r="G922" s="148"/>
      <c r="H922" s="148"/>
      <c r="I922" s="148"/>
      <c r="J922" s="148"/>
      <c r="K922" s="148"/>
      <c r="L922" s="148"/>
      <c r="M922" s="148"/>
      <c r="N922" s="148"/>
      <c r="O922" s="148"/>
      <c r="P922" s="149"/>
    </row>
    <row r="923" spans="1:16" ht="14.45" hidden="1" customHeight="1" x14ac:dyDescent="0.25">
      <c r="A923" s="44" t="e">
        <f ca="1">IF(MONTH(C923)=MONTH(D$3),RIGHT('Yearly Info'!A$29,LEN('Yearly Info'!A$29)-4),"")</f>
        <v>#VALUE!</v>
      </c>
      <c r="B923" s="145"/>
      <c r="C923" s="42">
        <f t="shared" ca="1" si="32"/>
        <v>46050</v>
      </c>
      <c r="D923" s="54">
        <f ca="1">INDIRECT("'" &amp; UPPER(LEFT(TEXT($D$3,"mmmm"),3)) &amp; "'!AF26")</f>
        <v>0</v>
      </c>
      <c r="E923" s="147"/>
      <c r="F923" s="148"/>
      <c r="G923" s="148"/>
      <c r="H923" s="148"/>
      <c r="I923" s="148"/>
      <c r="J923" s="148"/>
      <c r="K923" s="148"/>
      <c r="L923" s="148"/>
      <c r="M923" s="148"/>
      <c r="N923" s="148"/>
      <c r="O923" s="148"/>
      <c r="P923" s="149"/>
    </row>
    <row r="924" spans="1:16" ht="15" hidden="1" customHeight="1" x14ac:dyDescent="0.25">
      <c r="A924" s="44" t="e">
        <f ca="1">IF(MONTH(C924)=MONTH(D$3),RIGHT('Yearly Info'!A$30,LEN('Yearly Info'!A$30)-4),"")</f>
        <v>#VALUE!</v>
      </c>
      <c r="B924" s="145"/>
      <c r="C924" s="42">
        <f t="shared" ca="1" si="32"/>
        <v>46050</v>
      </c>
      <c r="D924" s="54">
        <f ca="1">INDIRECT("'" &amp; UPPER(LEFT(TEXT($D$3,"mmmm"),3)) &amp; "'!AF27")</f>
        <v>0</v>
      </c>
      <c r="E924" s="147"/>
      <c r="F924" s="148"/>
      <c r="G924" s="148"/>
      <c r="H924" s="148"/>
      <c r="I924" s="148"/>
      <c r="J924" s="148"/>
      <c r="K924" s="148"/>
      <c r="L924" s="148"/>
      <c r="M924" s="148"/>
      <c r="N924" s="148"/>
      <c r="O924" s="148"/>
      <c r="P924" s="149"/>
    </row>
    <row r="925" spans="1:16" ht="15" hidden="1" customHeight="1" x14ac:dyDescent="0.25">
      <c r="A925" s="44" t="e">
        <f ca="1">IF(MONTH(C925)=MONTH(D$3),RIGHT('Yearly Info'!A$31,LEN('Yearly Info'!A$31)-4),"")</f>
        <v>#VALUE!</v>
      </c>
      <c r="B925" s="145"/>
      <c r="C925" s="42">
        <f t="shared" ca="1" si="32"/>
        <v>46050</v>
      </c>
      <c r="D925" s="54">
        <f ca="1">INDIRECT("'" &amp; UPPER(LEFT(TEXT($D$3,"mmmm"),3)) &amp; "'!AF28")</f>
        <v>0</v>
      </c>
      <c r="E925" s="147"/>
      <c r="F925" s="148"/>
      <c r="G925" s="148"/>
      <c r="H925" s="148"/>
      <c r="I925" s="148"/>
      <c r="J925" s="148"/>
      <c r="K925" s="148"/>
      <c r="L925" s="148"/>
      <c r="M925" s="148"/>
      <c r="N925" s="148"/>
      <c r="O925" s="148"/>
      <c r="P925" s="149"/>
    </row>
    <row r="926" spans="1:16" ht="15" hidden="1" customHeight="1" x14ac:dyDescent="0.25">
      <c r="A926" s="44" t="e">
        <f ca="1">IF(MONTH(C926)=MONTH(D$3),RIGHT('Yearly Info'!A$32,LEN('Yearly Info'!A$32)-4),"")</f>
        <v>#VALUE!</v>
      </c>
      <c r="B926" s="145"/>
      <c r="C926" s="42">
        <f t="shared" ca="1" si="32"/>
        <v>46050</v>
      </c>
      <c r="D926" s="54">
        <f ca="1">INDIRECT("'" &amp; UPPER(LEFT(TEXT($D$3,"mmmm"),3)) &amp; "'!AF29")</f>
        <v>0</v>
      </c>
      <c r="E926" s="147"/>
      <c r="F926" s="148"/>
      <c r="G926" s="148"/>
      <c r="H926" s="148"/>
      <c r="I926" s="148"/>
      <c r="J926" s="148"/>
      <c r="K926" s="148"/>
      <c r="L926" s="148"/>
      <c r="M926" s="148"/>
      <c r="N926" s="148"/>
      <c r="O926" s="148"/>
      <c r="P926" s="149"/>
    </row>
    <row r="927" spans="1:16" ht="15" hidden="1" customHeight="1" x14ac:dyDescent="0.25">
      <c r="A927" s="44" t="e">
        <f ca="1">IF(MONTH(C927)=MONTH(D$3),RIGHT('Yearly Info'!A$33,LEN('Yearly Info'!A$33)-4),"")</f>
        <v>#VALUE!</v>
      </c>
      <c r="B927" s="145"/>
      <c r="C927" s="42">
        <f t="shared" ca="1" si="32"/>
        <v>46050</v>
      </c>
      <c r="D927" s="54">
        <f ca="1">INDIRECT("'" &amp; UPPER(LEFT(TEXT($D$3,"mmmm"),3)) &amp; "'!AF30")</f>
        <v>0</v>
      </c>
      <c r="E927" s="147"/>
      <c r="F927" s="148"/>
      <c r="G927" s="148"/>
      <c r="H927" s="148"/>
      <c r="I927" s="148"/>
      <c r="J927" s="148"/>
      <c r="K927" s="148"/>
      <c r="L927" s="148"/>
      <c r="M927" s="148"/>
      <c r="N927" s="148"/>
      <c r="O927" s="148"/>
      <c r="P927" s="149"/>
    </row>
    <row r="928" spans="1:16" ht="15" hidden="1" customHeight="1" x14ac:dyDescent="0.25">
      <c r="A928" s="44" t="e">
        <f ca="1">IF(MONTH(C928)=MONTH(D$3),RIGHT('Yearly Info'!A$34,LEN('Yearly Info'!A$34)-4),"")</f>
        <v>#VALUE!</v>
      </c>
      <c r="B928" s="145"/>
      <c r="C928" s="42">
        <f t="shared" ca="1" si="32"/>
        <v>46050</v>
      </c>
      <c r="D928" s="54">
        <f ca="1">INDIRECT("'" &amp; UPPER(LEFT(TEXT($D$3,"mmmm"),3)) &amp; "'!AF31")</f>
        <v>0</v>
      </c>
      <c r="E928" s="147"/>
      <c r="F928" s="148"/>
      <c r="G928" s="148"/>
      <c r="H928" s="148"/>
      <c r="I928" s="148"/>
      <c r="J928" s="148"/>
      <c r="K928" s="148"/>
      <c r="L928" s="148"/>
      <c r="M928" s="148"/>
      <c r="N928" s="148"/>
      <c r="O928" s="148"/>
      <c r="P928" s="149"/>
    </row>
    <row r="929" spans="1:16" ht="15" hidden="1" customHeight="1" x14ac:dyDescent="0.25">
      <c r="A929" s="44" t="e">
        <f ca="1">IF(MONTH(C929)=MONTH(D$3),RIGHT('Yearly Info'!A$35,LEN('Yearly Info'!A$35)-4),"")</f>
        <v>#VALUE!</v>
      </c>
      <c r="B929" s="145"/>
      <c r="C929" s="42">
        <f t="shared" ca="1" si="32"/>
        <v>46050</v>
      </c>
      <c r="D929" s="54">
        <f ca="1">INDIRECT("'" &amp; UPPER(LEFT(TEXT($D$3,"mmmm"),3)) &amp; "'!AF32")</f>
        <v>0</v>
      </c>
      <c r="E929" s="147"/>
      <c r="F929" s="148"/>
      <c r="G929" s="148"/>
      <c r="H929" s="148"/>
      <c r="I929" s="148"/>
      <c r="J929" s="148"/>
      <c r="K929" s="148"/>
      <c r="L929" s="148"/>
      <c r="M929" s="148"/>
      <c r="N929" s="148"/>
      <c r="O929" s="148"/>
      <c r="P929" s="149"/>
    </row>
    <row r="930" spans="1:16" ht="15" hidden="1" customHeight="1" x14ac:dyDescent="0.25">
      <c r="A930" s="44" t="e">
        <f ca="1">IF(MONTH(C930)=MONTH(D$3),RIGHT('Yearly Info'!A$36,LEN('Yearly Info'!A$36)-4),"")</f>
        <v>#VALUE!</v>
      </c>
      <c r="B930" s="145"/>
      <c r="C930" s="42">
        <f t="shared" ca="1" si="32"/>
        <v>46050</v>
      </c>
      <c r="D930" s="54">
        <f ca="1">INDIRECT("'" &amp; UPPER(LEFT(TEXT($D$3,"mmmm"),3)) &amp; "'!AF33")</f>
        <v>0</v>
      </c>
      <c r="E930" s="147"/>
      <c r="F930" s="148"/>
      <c r="G930" s="148"/>
      <c r="H930" s="148"/>
      <c r="I930" s="148"/>
      <c r="J930" s="148"/>
      <c r="K930" s="148"/>
      <c r="L930" s="148"/>
      <c r="M930" s="148"/>
      <c r="N930" s="148"/>
      <c r="O930" s="148"/>
      <c r="P930" s="149"/>
    </row>
    <row r="931" spans="1:16" ht="15" hidden="1" customHeight="1" x14ac:dyDescent="0.25">
      <c r="A931" s="44" t="e">
        <f ca="1">IF(MONTH(C931)=MONTH(D$3),RIGHT('Yearly Info'!A$37,LEN('Yearly Info'!A$37)-4),"")</f>
        <v>#VALUE!</v>
      </c>
      <c r="B931" s="145"/>
      <c r="C931" s="42">
        <f t="shared" ca="1" si="32"/>
        <v>46050</v>
      </c>
      <c r="D931" s="54">
        <f ca="1">INDIRECT("'" &amp; UPPER(LEFT(TEXT($D$3,"mmmm"),3)) &amp; "'!AF34")</f>
        <v>0</v>
      </c>
      <c r="E931" s="147"/>
      <c r="F931" s="148"/>
      <c r="G931" s="148"/>
      <c r="H931" s="148"/>
      <c r="I931" s="148"/>
      <c r="J931" s="148"/>
      <c r="K931" s="148"/>
      <c r="L931" s="148"/>
      <c r="M931" s="148"/>
      <c r="N931" s="148"/>
      <c r="O931" s="148"/>
      <c r="P931" s="149"/>
    </row>
    <row r="932" spans="1:16" ht="15" hidden="1" customHeight="1" x14ac:dyDescent="0.25">
      <c r="A932" s="44" t="e">
        <f ca="1">IF(MONTH(C932)=MONTH(D$3),RIGHT('Yearly Info'!A$38,LEN('Yearly Info'!A$38)-4),"")</f>
        <v>#VALUE!</v>
      </c>
      <c r="B932" s="145"/>
      <c r="C932" s="42">
        <f t="shared" ca="1" si="32"/>
        <v>46050</v>
      </c>
      <c r="D932" s="54">
        <f ca="1">INDIRECT("'" &amp; UPPER(LEFT(TEXT($D$3,"mmmm"),3)) &amp; "'!AF35")</f>
        <v>0</v>
      </c>
      <c r="E932" s="147"/>
      <c r="F932" s="148"/>
      <c r="G932" s="148"/>
      <c r="H932" s="148"/>
      <c r="I932" s="148"/>
      <c r="J932" s="148"/>
      <c r="K932" s="148"/>
      <c r="L932" s="148"/>
      <c r="M932" s="148"/>
      <c r="N932" s="148"/>
      <c r="O932" s="148"/>
      <c r="P932" s="149"/>
    </row>
    <row r="933" spans="1:16" ht="15" hidden="1" customHeight="1" x14ac:dyDescent="0.25">
      <c r="A933" s="44" t="e">
        <f ca="1">IF(MONTH(C933)=MONTH(D$3),RIGHT('Yearly Info'!A$39,LEN('Yearly Info'!A$39)-4),"")</f>
        <v>#VALUE!</v>
      </c>
      <c r="B933" s="145"/>
      <c r="C933" s="42">
        <f t="shared" ca="1" si="32"/>
        <v>46050</v>
      </c>
      <c r="D933" s="54">
        <f ca="1">INDIRECT("'" &amp; UPPER(LEFT(TEXT($D$3,"mmmm"),3)) &amp; "'!AF36")</f>
        <v>0</v>
      </c>
      <c r="E933" s="147"/>
      <c r="F933" s="148"/>
      <c r="G933" s="148"/>
      <c r="H933" s="148"/>
      <c r="I933" s="148"/>
      <c r="J933" s="148"/>
      <c r="K933" s="148"/>
      <c r="L933" s="148"/>
      <c r="M933" s="148"/>
      <c r="N933" s="148"/>
      <c r="O933" s="148"/>
      <c r="P933" s="149"/>
    </row>
    <row r="934" spans="1:16" ht="15" hidden="1" customHeight="1" thickBot="1" x14ac:dyDescent="0.3">
      <c r="A934" s="45" t="e">
        <f ca="1">IF(MONTH(C934)=MONTH(D$3),RIGHT('Yearly Info'!A$40,LEN('Yearly Info'!A$40)-4),"")</f>
        <v>#VALUE!</v>
      </c>
      <c r="B934" s="145"/>
      <c r="C934" s="42">
        <f t="shared" ca="1" si="32"/>
        <v>46050</v>
      </c>
      <c r="D934" s="54">
        <f ca="1">INDIRECT("'" &amp; UPPER(LEFT(TEXT($D$3,"mmmm"),3)) &amp; "'!AF37")</f>
        <v>0</v>
      </c>
      <c r="E934" s="147"/>
      <c r="F934" s="148"/>
      <c r="G934" s="148"/>
      <c r="H934" s="148"/>
      <c r="I934" s="148"/>
      <c r="J934" s="148"/>
      <c r="K934" s="148"/>
      <c r="L934" s="148"/>
      <c r="M934" s="148"/>
      <c r="N934" s="148"/>
      <c r="O934" s="148"/>
      <c r="P934" s="149"/>
    </row>
    <row r="935" spans="1:16" ht="15" hidden="1" customHeight="1" thickBot="1" x14ac:dyDescent="0.3">
      <c r="A935" s="45" t="str">
        <f ca="1">IF(MONTH(C935)=MONTH(D$3),RIGHT('Yearly Info'!A$41,LEN('Yearly Info'!A$41)-4),"")</f>
        <v xml:space="preserve"> </v>
      </c>
      <c r="B935" s="145"/>
      <c r="C935" s="42">
        <f t="shared" ca="1" si="32"/>
        <v>46050</v>
      </c>
      <c r="D935" s="54">
        <f ca="1">INDIRECT("'" &amp; UPPER(LEFT(TEXT($D$3,"mmmm"),3)) &amp; "'!AF38")</f>
        <v>0</v>
      </c>
      <c r="E935" s="147"/>
      <c r="F935" s="148"/>
      <c r="G935" s="148"/>
      <c r="H935" s="148"/>
      <c r="I935" s="148"/>
      <c r="J935" s="148"/>
      <c r="K935" s="148"/>
      <c r="L935" s="148"/>
      <c r="M935" s="148"/>
      <c r="N935" s="148"/>
      <c r="O935" s="148"/>
      <c r="P935" s="149"/>
    </row>
    <row r="936" spans="1:16" ht="15" hidden="1" customHeight="1" thickBot="1" x14ac:dyDescent="0.3">
      <c r="A936" s="45" t="str">
        <f ca="1">IF(MONTH(C936)=MONTH(D$3),RIGHT('Yearly Info'!A$42,LEN('Yearly Info'!A$42)-4),"")</f>
        <v xml:space="preserve"> </v>
      </c>
      <c r="B936" s="145"/>
      <c r="C936" s="42">
        <f t="shared" ca="1" si="32"/>
        <v>46050</v>
      </c>
      <c r="D936" s="54">
        <f ca="1">INDIRECT("'" &amp; UPPER(LEFT(TEXT($D$3,"mmmm"),3)) &amp; "'!AF39")</f>
        <v>0</v>
      </c>
      <c r="E936" s="147"/>
      <c r="F936" s="148"/>
      <c r="G936" s="148"/>
      <c r="H936" s="148"/>
      <c r="I936" s="148"/>
      <c r="J936" s="148"/>
      <c r="K936" s="148"/>
      <c r="L936" s="148"/>
      <c r="M936" s="148"/>
      <c r="N936" s="148"/>
      <c r="O936" s="148"/>
      <c r="P936" s="149"/>
    </row>
    <row r="937" spans="1:16" ht="15" hidden="1" customHeight="1" thickBot="1" x14ac:dyDescent="0.3">
      <c r="A937" s="45" t="str">
        <f ca="1">IF(MONTH(C937)=MONTH(D$3),RIGHT('Yearly Info'!A$43,LEN('Yearly Info'!A$43)-4),"")</f>
        <v xml:space="preserve"> </v>
      </c>
      <c r="B937" s="146"/>
      <c r="C937" s="42">
        <f ca="1">C936</f>
        <v>46050</v>
      </c>
      <c r="D937" s="55">
        <f ca="1">INDIRECT("'" &amp; UPPER(LEFT(TEXT($D$3,"mmmm"),3)) &amp; "'!AF40")</f>
        <v>0</v>
      </c>
      <c r="E937" s="150"/>
      <c r="F937" s="151"/>
      <c r="G937" s="151"/>
      <c r="H937" s="151"/>
      <c r="I937" s="151"/>
      <c r="J937" s="151"/>
      <c r="K937" s="151"/>
      <c r="L937" s="151"/>
      <c r="M937" s="151"/>
      <c r="N937" s="151"/>
      <c r="O937" s="151"/>
      <c r="P937" s="152"/>
    </row>
    <row r="938" spans="1:16" ht="15" hidden="1" customHeight="1" x14ac:dyDescent="0.25">
      <c r="A938" s="44" t="str">
        <f ca="1">IF(MONTH(C938)=MONTH(D$3),RIGHT('Yearly Info'!A$14,LEN('Yearly Info'!A$14)-4),"")</f>
        <v xml:space="preserve"> RICS Support for MDEQ</v>
      </c>
      <c r="B938" s="159" t="str">
        <f ca="1">TEXT(C938,"dddd")</f>
        <v>Thursday</v>
      </c>
      <c r="C938" s="96">
        <f ca="1">C908+1</f>
        <v>46051</v>
      </c>
      <c r="D938" s="54">
        <f ca="1">INDIRECT("'" &amp; UPPER(LEFT(TEXT($D$3,"mmmm"),3)) &amp; "'!AG11")</f>
        <v>4</v>
      </c>
      <c r="E938" s="147" t="s">
        <v>48</v>
      </c>
      <c r="F938" s="148"/>
      <c r="G938" s="148"/>
      <c r="H938" s="148"/>
      <c r="I938" s="148"/>
      <c r="J938" s="148"/>
      <c r="K938" s="148"/>
      <c r="L938" s="148"/>
      <c r="M938" s="148"/>
      <c r="N938" s="148"/>
      <c r="O938" s="148"/>
      <c r="P938" s="149"/>
    </row>
    <row r="939" spans="1:16" ht="15" hidden="1" customHeight="1" x14ac:dyDescent="0.25">
      <c r="A939" s="44" t="str">
        <f ca="1">IF(MONTH(C939)=MONTH(D$3),RIGHT('Yearly Info'!A$15,LEN('Yearly Info'!A$15)-4),"")</f>
        <v xml:space="preserve"> MDEQ</v>
      </c>
      <c r="B939" s="145"/>
      <c r="C939" s="42">
        <f ca="1">C938</f>
        <v>46051</v>
      </c>
      <c r="D939" s="54">
        <f ca="1">INDIRECT("'" &amp; UPPER(LEFT(TEXT($D$3,"mmmm"),3)) &amp; "'!AG12")</f>
        <v>0</v>
      </c>
      <c r="E939" s="147"/>
      <c r="F939" s="148"/>
      <c r="G939" s="148"/>
      <c r="H939" s="148"/>
      <c r="I939" s="148"/>
      <c r="J939" s="148"/>
      <c r="K939" s="148"/>
      <c r="L939" s="148"/>
      <c r="M939" s="148"/>
      <c r="N939" s="148"/>
      <c r="O939" s="148"/>
      <c r="P939" s="149"/>
    </row>
    <row r="940" spans="1:16" ht="15" hidden="1" customHeight="1" x14ac:dyDescent="0.25">
      <c r="A940" s="44" t="str">
        <f ca="1">IF(MONTH(C940)=MONTH(D$3),RIGHT('Yearly Info'!A$16,LEN('Yearly Info'!A$16)-4),"")</f>
        <v xml:space="preserve"> RICS Idea Portal</v>
      </c>
      <c r="B940" s="145"/>
      <c r="C940" s="42">
        <f t="shared" ref="C940:C967" ca="1" si="33">C939</f>
        <v>46051</v>
      </c>
      <c r="D940" s="54">
        <f ca="1">INDIRECT("'" &amp; UPPER(LEFT(TEXT($D$3,"mmmm"),3)) &amp; "'!AG13")</f>
        <v>0</v>
      </c>
      <c r="E940" s="147"/>
      <c r="F940" s="148"/>
      <c r="G940" s="148"/>
      <c r="H940" s="148"/>
      <c r="I940" s="148"/>
      <c r="J940" s="148"/>
      <c r="K940" s="148"/>
      <c r="L940" s="148"/>
      <c r="M940" s="148"/>
      <c r="N940" s="148"/>
      <c r="O940" s="148"/>
      <c r="P940" s="149"/>
    </row>
    <row r="941" spans="1:16" ht="15" customHeight="1" x14ac:dyDescent="0.25">
      <c r="A941" s="44" t="str">
        <f ca="1">IF(MONTH(C941)=MONTH(D$3),RIGHT('Yearly Info'!A$17,LEN('Yearly Info'!A$17)-4),"")</f>
        <v xml:space="preserve"> MSWIS</v>
      </c>
      <c r="B941" s="145"/>
      <c r="C941" s="42">
        <f t="shared" ca="1" si="33"/>
        <v>46051</v>
      </c>
      <c r="D941" s="54">
        <f ca="1">INDIRECT("'" &amp; UPPER(LEFT(TEXT($D$3,"mmmm"),3)) &amp; "'!AG14")</f>
        <v>4</v>
      </c>
      <c r="E941" s="147" t="s">
        <v>46</v>
      </c>
      <c r="F941" s="148"/>
      <c r="G941" s="148"/>
      <c r="H941" s="148"/>
      <c r="I941" s="148"/>
      <c r="J941" s="148"/>
      <c r="K941" s="148"/>
      <c r="L941" s="148"/>
      <c r="M941" s="148"/>
      <c r="N941" s="148"/>
      <c r="O941" s="148"/>
      <c r="P941" s="149"/>
    </row>
    <row r="942" spans="1:16" ht="15" hidden="1" customHeight="1" x14ac:dyDescent="0.25">
      <c r="A942" s="44" t="str">
        <f ca="1">IF(MONTH(C942)=MONTH(D$3),RIGHT('Yearly Info'!A$18,LEN('Yearly Info'!A$18)-4),"")</f>
        <v xml:space="preserve"> GeoSpatial</v>
      </c>
      <c r="B942" s="145"/>
      <c r="C942" s="42">
        <f t="shared" ca="1" si="33"/>
        <v>46051</v>
      </c>
      <c r="D942" s="54">
        <f ca="1">INDIRECT("'" &amp; UPPER(LEFT(TEXT($D$3,"mmmm"),3)) &amp; "'!AG15")</f>
        <v>0</v>
      </c>
      <c r="E942" s="147"/>
      <c r="F942" s="148"/>
      <c r="G942" s="148"/>
      <c r="H942" s="148"/>
      <c r="I942" s="148"/>
      <c r="J942" s="148"/>
      <c r="K942" s="148"/>
      <c r="L942" s="148"/>
      <c r="M942" s="148"/>
      <c r="N942" s="148"/>
      <c r="O942" s="148"/>
      <c r="P942" s="149"/>
    </row>
    <row r="943" spans="1:16" ht="15" hidden="1" customHeight="1" thickBot="1" x14ac:dyDescent="0.3">
      <c r="A943" s="44" t="str">
        <f ca="1">IF(MONTH(C943)=MONTH(D$3),RIGHT('Yearly Info'!A$19,LEN('Yearly Info'!A$19)-4),"")</f>
        <v xml:space="preserve"> RICS Dashboard</v>
      </c>
      <c r="B943" s="145"/>
      <c r="C943" s="42">
        <f t="shared" ca="1" si="33"/>
        <v>46051</v>
      </c>
      <c r="D943" s="54">
        <f ca="1">INDIRECT("'" &amp; UPPER(LEFT(TEXT($D$3,"mmmm"),3)) &amp; "'!AG16")</f>
        <v>0</v>
      </c>
      <c r="E943" s="153"/>
      <c r="F943" s="154"/>
      <c r="G943" s="154"/>
      <c r="H943" s="154"/>
      <c r="I943" s="154"/>
      <c r="J943" s="154"/>
      <c r="K943" s="154"/>
      <c r="L943" s="154"/>
      <c r="M943" s="154"/>
      <c r="N943" s="154"/>
      <c r="O943" s="154"/>
      <c r="P943" s="155"/>
    </row>
    <row r="944" spans="1:16" ht="15" hidden="1" customHeight="1" x14ac:dyDescent="0.25">
      <c r="A944" s="44" t="str">
        <f ca="1">IF(MONTH(C944)=MONTH(D$3),RIGHT('Yearly Info'!A$20,LEN('Yearly Info'!A$20)-4),"")</f>
        <v xml:space="preserve"> MDWFP NRIS</v>
      </c>
      <c r="B944" s="145"/>
      <c r="C944" s="42">
        <f t="shared" ca="1" si="33"/>
        <v>46051</v>
      </c>
      <c r="D944" s="54">
        <f ca="1">INDIRECT("'" &amp; UPPER(LEFT(TEXT($D$3,"mmmm"),3)) &amp; "'!AG17")</f>
        <v>0</v>
      </c>
      <c r="E944" s="153"/>
      <c r="F944" s="154"/>
      <c r="G944" s="154"/>
      <c r="H944" s="154"/>
      <c r="I944" s="154"/>
      <c r="J944" s="154"/>
      <c r="K944" s="154"/>
      <c r="L944" s="154"/>
      <c r="M944" s="154"/>
      <c r="N944" s="154"/>
      <c r="O944" s="154"/>
      <c r="P944" s="155"/>
    </row>
    <row r="945" spans="1:16" ht="15" hidden="1" customHeight="1" x14ac:dyDescent="0.25">
      <c r="A945" s="44" t="str">
        <f ca="1">IF(MONTH(C945)=MONTH(D$3),RIGHT('Yearly Info'!A$21,LEN('Yearly Info'!A$21)-4),"")</f>
        <v xml:space="preserve"> MSWIS MRVA 4 CLOSED</v>
      </c>
      <c r="B945" s="145"/>
      <c r="C945" s="42">
        <f t="shared" ca="1" si="33"/>
        <v>46051</v>
      </c>
      <c r="D945" s="54">
        <f ca="1">INDIRECT("'" &amp; UPPER(LEFT(TEXT($D$3,"mmmm"),3)) &amp; "'!AG18")</f>
        <v>0</v>
      </c>
      <c r="E945" s="147"/>
      <c r="F945" s="148"/>
      <c r="G945" s="148"/>
      <c r="H945" s="148"/>
      <c r="I945" s="148"/>
      <c r="J945" s="148"/>
      <c r="K945" s="148"/>
      <c r="L945" s="148"/>
      <c r="M945" s="148"/>
      <c r="N945" s="148"/>
      <c r="O945" s="148"/>
      <c r="P945" s="149"/>
    </row>
    <row r="946" spans="1:16" ht="15" hidden="1" customHeight="1" x14ac:dyDescent="0.25">
      <c r="A946" s="44" t="str">
        <f ca="1">IF(MONTH(C946)=MONTH(D$3),RIGHT('Yearly Info'!A$22,LEN('Yearly Info'!A$22)-4),"")</f>
        <v xml:space="preserve"> Tackett</v>
      </c>
      <c r="B946" s="145"/>
      <c r="C946" s="42">
        <f t="shared" ca="1" si="33"/>
        <v>46051</v>
      </c>
      <c r="D946" s="54">
        <f ca="1">INDIRECT("'" &amp; UPPER(LEFT(TEXT($D$3,"mmmm"),3)) &amp; "'!AG19")</f>
        <v>0</v>
      </c>
      <c r="E946" s="147"/>
      <c r="F946" s="148"/>
      <c r="G946" s="148"/>
      <c r="H946" s="148"/>
      <c r="I946" s="148"/>
      <c r="J946" s="148"/>
      <c r="K946" s="148"/>
      <c r="L946" s="148"/>
      <c r="M946" s="148"/>
      <c r="N946" s="148"/>
      <c r="O946" s="148"/>
      <c r="P946" s="149"/>
    </row>
    <row r="947" spans="1:16" ht="15" hidden="1" customHeight="1" x14ac:dyDescent="0.25">
      <c r="A947" s="44" t="e">
        <f ca="1">IF(MONTH(C947)=MONTH(D$3),RIGHT('Yearly Info'!A$23,LEN('Yearly Info'!A$23)-4),"")</f>
        <v>#VALUE!</v>
      </c>
      <c r="B947" s="145"/>
      <c r="C947" s="42">
        <f t="shared" ca="1" si="33"/>
        <v>46051</v>
      </c>
      <c r="D947" s="54">
        <f ca="1">INDIRECT("'" &amp; UPPER(LEFT(TEXT($D$3,"mmmm"),3)) &amp; "'!AG20")</f>
        <v>0</v>
      </c>
      <c r="E947" s="147"/>
      <c r="F947" s="148"/>
      <c r="G947" s="148"/>
      <c r="H947" s="148"/>
      <c r="I947" s="148"/>
      <c r="J947" s="148"/>
      <c r="K947" s="148"/>
      <c r="L947" s="148"/>
      <c r="M947" s="148"/>
      <c r="N947" s="148"/>
      <c r="O947" s="148"/>
      <c r="P947" s="149"/>
    </row>
    <row r="948" spans="1:16" ht="15" hidden="1" customHeight="1" x14ac:dyDescent="0.25">
      <c r="A948" s="44" t="e">
        <f ca="1">IF(MONTH(C948)=MONTH(D$3),RIGHT('Yearly Info'!A$24,LEN('Yearly Info'!A$24)-4),"")</f>
        <v>#VALUE!</v>
      </c>
      <c r="B948" s="145"/>
      <c r="C948" s="42">
        <f t="shared" ca="1" si="33"/>
        <v>46051</v>
      </c>
      <c r="D948" s="54">
        <f ca="1">INDIRECT("'" &amp; UPPER(LEFT(TEXT($D$3,"mmmm"),3)) &amp; "'!AG21")</f>
        <v>0</v>
      </c>
      <c r="E948" s="147"/>
      <c r="F948" s="148"/>
      <c r="G948" s="148"/>
      <c r="H948" s="148"/>
      <c r="I948" s="148"/>
      <c r="J948" s="148"/>
      <c r="K948" s="148"/>
      <c r="L948" s="148"/>
      <c r="M948" s="148"/>
      <c r="N948" s="148"/>
      <c r="O948" s="148"/>
      <c r="P948" s="149"/>
    </row>
    <row r="949" spans="1:16" ht="15" hidden="1" customHeight="1" x14ac:dyDescent="0.25">
      <c r="A949" s="44" t="e">
        <f ca="1">IF(MONTH(C949)=MONTH(D$3),RIGHT('Yearly Info'!A$25,LEN('Yearly Info'!A$25)-4),"")</f>
        <v>#VALUE!</v>
      </c>
      <c r="B949" s="145"/>
      <c r="C949" s="42">
        <f t="shared" ca="1" si="33"/>
        <v>46051</v>
      </c>
      <c r="D949" s="54">
        <f ca="1">INDIRECT("'" &amp; UPPER(LEFT(TEXT($D$3,"mmmm"),3)) &amp; "'!AG22")</f>
        <v>0</v>
      </c>
      <c r="E949" s="147"/>
      <c r="F949" s="148"/>
      <c r="G949" s="148"/>
      <c r="H949" s="148"/>
      <c r="I949" s="148"/>
      <c r="J949" s="148"/>
      <c r="K949" s="148"/>
      <c r="L949" s="148"/>
      <c r="M949" s="148"/>
      <c r="N949" s="148"/>
      <c r="O949" s="148"/>
      <c r="P949" s="149"/>
    </row>
    <row r="950" spans="1:16" ht="15" hidden="1" customHeight="1" x14ac:dyDescent="0.25">
      <c r="A950" s="44" t="e">
        <f ca="1">IF(MONTH(C950)=MONTH(D$3),RIGHT('Yearly Info'!A$26,LEN('Yearly Info'!A$26)-4),"")</f>
        <v>#VALUE!</v>
      </c>
      <c r="B950" s="145"/>
      <c r="C950" s="42">
        <f t="shared" ca="1" si="33"/>
        <v>46051</v>
      </c>
      <c r="D950" s="54">
        <f ca="1">INDIRECT("'" &amp; UPPER(LEFT(TEXT($D$3,"mmmm"),3)) &amp; "'!AG23")</f>
        <v>0</v>
      </c>
      <c r="E950" s="147"/>
      <c r="F950" s="148"/>
      <c r="G950" s="148"/>
      <c r="H950" s="148"/>
      <c r="I950" s="148"/>
      <c r="J950" s="148"/>
      <c r="K950" s="148"/>
      <c r="L950" s="148"/>
      <c r="M950" s="148"/>
      <c r="N950" s="148"/>
      <c r="O950" s="148"/>
      <c r="P950" s="149"/>
    </row>
    <row r="951" spans="1:16" ht="15" hidden="1" customHeight="1" x14ac:dyDescent="0.25">
      <c r="A951" s="44" t="e">
        <f ca="1">IF(MONTH(C951)=MONTH(D$3),RIGHT('Yearly Info'!A$27,LEN('Yearly Info'!A$27)-4),"")</f>
        <v>#VALUE!</v>
      </c>
      <c r="B951" s="145"/>
      <c r="C951" s="42">
        <f t="shared" ca="1" si="33"/>
        <v>46051</v>
      </c>
      <c r="D951" s="54">
        <f ca="1">INDIRECT("'" &amp; UPPER(LEFT(TEXT($D$3,"mmmm"),3)) &amp; "'!AG24")</f>
        <v>0</v>
      </c>
      <c r="E951" s="147"/>
      <c r="F951" s="148"/>
      <c r="G951" s="148"/>
      <c r="H951" s="148"/>
      <c r="I951" s="148"/>
      <c r="J951" s="148"/>
      <c r="K951" s="148"/>
      <c r="L951" s="148"/>
      <c r="M951" s="148"/>
      <c r="N951" s="148"/>
      <c r="O951" s="148"/>
      <c r="P951" s="149"/>
    </row>
    <row r="952" spans="1:16" ht="15" hidden="1" customHeight="1" x14ac:dyDescent="0.25">
      <c r="A952" s="44" t="e">
        <f ca="1">IF(MONTH(C952)=MONTH(D$3),RIGHT('Yearly Info'!A$28,LEN('Yearly Info'!A$28)-4),"")</f>
        <v>#VALUE!</v>
      </c>
      <c r="B952" s="145"/>
      <c r="C952" s="42">
        <f t="shared" ca="1" si="33"/>
        <v>46051</v>
      </c>
      <c r="D952" s="54">
        <f ca="1">INDIRECT("'" &amp; UPPER(LEFT(TEXT($D$3,"mmmm"),3)) &amp; "'!AG25")</f>
        <v>0</v>
      </c>
      <c r="E952" s="147"/>
      <c r="F952" s="148"/>
      <c r="G952" s="148"/>
      <c r="H952" s="148"/>
      <c r="I952" s="148"/>
      <c r="J952" s="148"/>
      <c r="K952" s="148"/>
      <c r="L952" s="148"/>
      <c r="M952" s="148"/>
      <c r="N952" s="148"/>
      <c r="O952" s="148"/>
      <c r="P952" s="149"/>
    </row>
    <row r="953" spans="1:16" ht="15" hidden="1" customHeight="1" x14ac:dyDescent="0.25">
      <c r="A953" s="44" t="e">
        <f ca="1">IF(MONTH(C953)=MONTH(D$3),RIGHT('Yearly Info'!A$29,LEN('Yearly Info'!A$29)-4),"")</f>
        <v>#VALUE!</v>
      </c>
      <c r="B953" s="145"/>
      <c r="C953" s="42">
        <f t="shared" ca="1" si="33"/>
        <v>46051</v>
      </c>
      <c r="D953" s="54">
        <f ca="1">INDIRECT("'" &amp; UPPER(LEFT(TEXT($D$3,"mmmm"),3)) &amp; "'!AG26")</f>
        <v>0</v>
      </c>
      <c r="E953" s="147"/>
      <c r="F953" s="148"/>
      <c r="G953" s="148"/>
      <c r="H953" s="148"/>
      <c r="I953" s="148"/>
      <c r="J953" s="148"/>
      <c r="K953" s="148"/>
      <c r="L953" s="148"/>
      <c r="M953" s="148"/>
      <c r="N953" s="148"/>
      <c r="O953" s="148"/>
      <c r="P953" s="149"/>
    </row>
    <row r="954" spans="1:16" ht="15" hidden="1" customHeight="1" x14ac:dyDescent="0.25">
      <c r="A954" s="44" t="e">
        <f ca="1">IF(MONTH(C954)=MONTH(D$3),RIGHT('Yearly Info'!A$30,LEN('Yearly Info'!A$30)-4),"")</f>
        <v>#VALUE!</v>
      </c>
      <c r="B954" s="145"/>
      <c r="C954" s="42">
        <f t="shared" ca="1" si="33"/>
        <v>46051</v>
      </c>
      <c r="D954" s="54">
        <f ca="1">INDIRECT("'" &amp; UPPER(LEFT(TEXT($D$3,"mmmm"),3)) &amp; "'!AG27")</f>
        <v>0</v>
      </c>
      <c r="E954" s="147"/>
      <c r="F954" s="148"/>
      <c r="G954" s="148"/>
      <c r="H954" s="148"/>
      <c r="I954" s="148"/>
      <c r="J954" s="148"/>
      <c r="K954" s="148"/>
      <c r="L954" s="148"/>
      <c r="M954" s="148"/>
      <c r="N954" s="148"/>
      <c r="O954" s="148"/>
      <c r="P954" s="149"/>
    </row>
    <row r="955" spans="1:16" ht="15" hidden="1" customHeight="1" x14ac:dyDescent="0.25">
      <c r="A955" s="44" t="e">
        <f ca="1">IF(MONTH(C955)=MONTH(D$3),RIGHT('Yearly Info'!A$31,LEN('Yearly Info'!A$31)-4),"")</f>
        <v>#VALUE!</v>
      </c>
      <c r="B955" s="145"/>
      <c r="C955" s="42">
        <f t="shared" ca="1" si="33"/>
        <v>46051</v>
      </c>
      <c r="D955" s="54">
        <f ca="1">INDIRECT("'" &amp; UPPER(LEFT(TEXT($D$3,"mmmm"),3)) &amp; "'!AG28")</f>
        <v>0</v>
      </c>
      <c r="E955" s="147"/>
      <c r="F955" s="148"/>
      <c r="G955" s="148"/>
      <c r="H955" s="148"/>
      <c r="I955" s="148"/>
      <c r="J955" s="148"/>
      <c r="K955" s="148"/>
      <c r="L955" s="148"/>
      <c r="M955" s="148"/>
      <c r="N955" s="148"/>
      <c r="O955" s="148"/>
      <c r="P955" s="149"/>
    </row>
    <row r="956" spans="1:16" ht="15" hidden="1" customHeight="1" x14ac:dyDescent="0.25">
      <c r="A956" s="44" t="e">
        <f ca="1">IF(MONTH(C956)=MONTH(D$3),RIGHT('Yearly Info'!A$32,LEN('Yearly Info'!A$32)-4),"")</f>
        <v>#VALUE!</v>
      </c>
      <c r="B956" s="145"/>
      <c r="C956" s="42">
        <f t="shared" ca="1" si="33"/>
        <v>46051</v>
      </c>
      <c r="D956" s="54">
        <f ca="1">INDIRECT("'" &amp; UPPER(LEFT(TEXT($D$3,"mmmm"),3)) &amp; "'!AG29")</f>
        <v>0</v>
      </c>
      <c r="E956" s="147"/>
      <c r="F956" s="148"/>
      <c r="G956" s="148"/>
      <c r="H956" s="148"/>
      <c r="I956" s="148"/>
      <c r="J956" s="148"/>
      <c r="K956" s="148"/>
      <c r="L956" s="148"/>
      <c r="M956" s="148"/>
      <c r="N956" s="148"/>
      <c r="O956" s="148"/>
      <c r="P956" s="149"/>
    </row>
    <row r="957" spans="1:16" ht="15" hidden="1" customHeight="1" x14ac:dyDescent="0.25">
      <c r="A957" s="44" t="e">
        <f ca="1">IF(MONTH(C957)=MONTH(D$3),RIGHT('Yearly Info'!A$33,LEN('Yearly Info'!A$33)-4),"")</f>
        <v>#VALUE!</v>
      </c>
      <c r="B957" s="145"/>
      <c r="C957" s="42">
        <f t="shared" ca="1" si="33"/>
        <v>46051</v>
      </c>
      <c r="D957" s="54">
        <f ca="1">INDIRECT("'" &amp; UPPER(LEFT(TEXT($D$3,"mmmm"),3)) &amp; "'!AG30")</f>
        <v>0</v>
      </c>
      <c r="E957" s="147"/>
      <c r="F957" s="148"/>
      <c r="G957" s="148"/>
      <c r="H957" s="148"/>
      <c r="I957" s="148"/>
      <c r="J957" s="148"/>
      <c r="K957" s="148"/>
      <c r="L957" s="148"/>
      <c r="M957" s="148"/>
      <c r="N957" s="148"/>
      <c r="O957" s="148"/>
      <c r="P957" s="149"/>
    </row>
    <row r="958" spans="1:16" ht="15" hidden="1" customHeight="1" x14ac:dyDescent="0.25">
      <c r="A958" s="44" t="e">
        <f ca="1">IF(MONTH(C958)=MONTH(D$3),RIGHT('Yearly Info'!A$34,LEN('Yearly Info'!A$34)-4),"")</f>
        <v>#VALUE!</v>
      </c>
      <c r="B958" s="145"/>
      <c r="C958" s="42">
        <f t="shared" ca="1" si="33"/>
        <v>46051</v>
      </c>
      <c r="D958" s="54">
        <f ca="1">INDIRECT("'" &amp; UPPER(LEFT(TEXT($D$3,"mmmm"),3)) &amp; "'!AG31")</f>
        <v>0</v>
      </c>
      <c r="E958" s="147"/>
      <c r="F958" s="148"/>
      <c r="G958" s="148"/>
      <c r="H958" s="148"/>
      <c r="I958" s="148"/>
      <c r="J958" s="148"/>
      <c r="K958" s="148"/>
      <c r="L958" s="148"/>
      <c r="M958" s="148"/>
      <c r="N958" s="148"/>
      <c r="O958" s="148"/>
      <c r="P958" s="149"/>
    </row>
    <row r="959" spans="1:16" ht="15" hidden="1" customHeight="1" x14ac:dyDescent="0.25">
      <c r="A959" s="44" t="e">
        <f ca="1">IF(MONTH(C959)=MONTH(D$3),RIGHT('Yearly Info'!A$35,LEN('Yearly Info'!A$35)-4),"")</f>
        <v>#VALUE!</v>
      </c>
      <c r="B959" s="145"/>
      <c r="C959" s="42">
        <f t="shared" ca="1" si="33"/>
        <v>46051</v>
      </c>
      <c r="D959" s="54">
        <f ca="1">INDIRECT("'" &amp; UPPER(LEFT(TEXT($D$3,"mmmm"),3)) &amp; "'!AG32")</f>
        <v>0</v>
      </c>
      <c r="E959" s="147"/>
      <c r="F959" s="148"/>
      <c r="G959" s="148"/>
      <c r="H959" s="148"/>
      <c r="I959" s="148"/>
      <c r="J959" s="148"/>
      <c r="K959" s="148"/>
      <c r="L959" s="148"/>
      <c r="M959" s="148"/>
      <c r="N959" s="148"/>
      <c r="O959" s="148"/>
      <c r="P959" s="149"/>
    </row>
    <row r="960" spans="1:16" ht="15" hidden="1" customHeight="1" x14ac:dyDescent="0.25">
      <c r="A960" s="44" t="e">
        <f ca="1">IF(MONTH(C960)=MONTH(D$3),RIGHT('Yearly Info'!A$36,LEN('Yearly Info'!A$36)-4),"")</f>
        <v>#VALUE!</v>
      </c>
      <c r="B960" s="145"/>
      <c r="C960" s="42">
        <f t="shared" ca="1" si="33"/>
        <v>46051</v>
      </c>
      <c r="D960" s="54">
        <f ca="1">INDIRECT("'" &amp; UPPER(LEFT(TEXT($D$3,"mmmm"),3)) &amp; "'!AG33")</f>
        <v>0</v>
      </c>
      <c r="E960" s="147"/>
      <c r="F960" s="148"/>
      <c r="G960" s="148"/>
      <c r="H960" s="148"/>
      <c r="I960" s="148"/>
      <c r="J960" s="148"/>
      <c r="K960" s="148"/>
      <c r="L960" s="148"/>
      <c r="M960" s="148"/>
      <c r="N960" s="148"/>
      <c r="O960" s="148"/>
      <c r="P960" s="149"/>
    </row>
    <row r="961" spans="1:16" ht="15" hidden="1" customHeight="1" x14ac:dyDescent="0.25">
      <c r="A961" s="44" t="e">
        <f ca="1">IF(MONTH(C961)=MONTH(D$3),RIGHT('Yearly Info'!A$37,LEN('Yearly Info'!A$37)-4),"")</f>
        <v>#VALUE!</v>
      </c>
      <c r="B961" s="145"/>
      <c r="C961" s="42">
        <f t="shared" ca="1" si="33"/>
        <v>46051</v>
      </c>
      <c r="D961" s="54">
        <f ca="1">INDIRECT("'" &amp; UPPER(LEFT(TEXT($D$3,"mmmm"),3)) &amp; "'!AG34")</f>
        <v>0</v>
      </c>
      <c r="E961" s="147"/>
      <c r="F961" s="148"/>
      <c r="G961" s="148"/>
      <c r="H961" s="148"/>
      <c r="I961" s="148"/>
      <c r="J961" s="148"/>
      <c r="K961" s="148"/>
      <c r="L961" s="148"/>
      <c r="M961" s="148"/>
      <c r="N961" s="148"/>
      <c r="O961" s="148"/>
      <c r="P961" s="149"/>
    </row>
    <row r="962" spans="1:16" ht="15" hidden="1" customHeight="1" x14ac:dyDescent="0.25">
      <c r="A962" s="44" t="e">
        <f ca="1">IF(MONTH(C962)=MONTH(D$3),RIGHT('Yearly Info'!A$38,LEN('Yearly Info'!A$38)-4),"")</f>
        <v>#VALUE!</v>
      </c>
      <c r="B962" s="145"/>
      <c r="C962" s="42">
        <f t="shared" ca="1" si="33"/>
        <v>46051</v>
      </c>
      <c r="D962" s="54">
        <f ca="1">INDIRECT("'" &amp; UPPER(LEFT(TEXT($D$3,"mmmm"),3)) &amp; "'!AG35")</f>
        <v>0</v>
      </c>
      <c r="E962" s="147"/>
      <c r="F962" s="148"/>
      <c r="G962" s="148"/>
      <c r="H962" s="148"/>
      <c r="I962" s="148"/>
      <c r="J962" s="148"/>
      <c r="K962" s="148"/>
      <c r="L962" s="148"/>
      <c r="M962" s="148"/>
      <c r="N962" s="148"/>
      <c r="O962" s="148"/>
      <c r="P962" s="149"/>
    </row>
    <row r="963" spans="1:16" ht="15" hidden="1" customHeight="1" x14ac:dyDescent="0.25">
      <c r="A963" s="44" t="e">
        <f ca="1">IF(MONTH(C963)=MONTH(D$3),RIGHT('Yearly Info'!A$39,LEN('Yearly Info'!A$39)-4),"")</f>
        <v>#VALUE!</v>
      </c>
      <c r="B963" s="145"/>
      <c r="C963" s="42">
        <f t="shared" ca="1" si="33"/>
        <v>46051</v>
      </c>
      <c r="D963" s="54">
        <f ca="1">INDIRECT("'" &amp; UPPER(LEFT(TEXT($D$3,"mmmm"),3)) &amp; "'!AG36")</f>
        <v>0</v>
      </c>
      <c r="E963" s="147"/>
      <c r="F963" s="148"/>
      <c r="G963" s="148"/>
      <c r="H963" s="148"/>
      <c r="I963" s="148"/>
      <c r="J963" s="148"/>
      <c r="K963" s="148"/>
      <c r="L963" s="148"/>
      <c r="M963" s="148"/>
      <c r="N963" s="148"/>
      <c r="O963" s="148"/>
      <c r="P963" s="149"/>
    </row>
    <row r="964" spans="1:16" ht="15" hidden="1" customHeight="1" thickBot="1" x14ac:dyDescent="0.3">
      <c r="A964" s="45" t="e">
        <f ca="1">IF(MONTH(C964)=MONTH(D$3),RIGHT('Yearly Info'!A$40,LEN('Yearly Info'!A$40)-4),"")</f>
        <v>#VALUE!</v>
      </c>
      <c r="B964" s="145"/>
      <c r="C964" s="42">
        <f t="shared" ca="1" si="33"/>
        <v>46051</v>
      </c>
      <c r="D964" s="54">
        <f ca="1">INDIRECT("'" &amp; UPPER(LEFT(TEXT($D$3,"mmmm"),3)) &amp; "'!AG37")</f>
        <v>0</v>
      </c>
      <c r="E964" s="147"/>
      <c r="F964" s="148"/>
      <c r="G964" s="148"/>
      <c r="H964" s="148"/>
      <c r="I964" s="148"/>
      <c r="J964" s="148"/>
      <c r="K964" s="148"/>
      <c r="L964" s="148"/>
      <c r="M964" s="148"/>
      <c r="N964" s="148"/>
      <c r="O964" s="148"/>
      <c r="P964" s="149"/>
    </row>
    <row r="965" spans="1:16" ht="15" hidden="1" customHeight="1" thickBot="1" x14ac:dyDescent="0.3">
      <c r="A965" s="45" t="str">
        <f ca="1">IF(MONTH(C965)=MONTH(D$3),RIGHT('Yearly Info'!A$41,LEN('Yearly Info'!A$41)-4),"")</f>
        <v xml:space="preserve"> </v>
      </c>
      <c r="B965" s="145"/>
      <c r="C965" s="42">
        <f t="shared" ca="1" si="33"/>
        <v>46051</v>
      </c>
      <c r="D965" s="54">
        <f ca="1">INDIRECT("'" &amp; UPPER(LEFT(TEXT($D$3,"mmmm"),3)) &amp; "'!AG38")</f>
        <v>0</v>
      </c>
      <c r="E965" s="147"/>
      <c r="F965" s="148"/>
      <c r="G965" s="148"/>
      <c r="H965" s="148"/>
      <c r="I965" s="148"/>
      <c r="J965" s="148"/>
      <c r="K965" s="148"/>
      <c r="L965" s="148"/>
      <c r="M965" s="148"/>
      <c r="N965" s="148"/>
      <c r="O965" s="148"/>
      <c r="P965" s="149"/>
    </row>
    <row r="966" spans="1:16" ht="15" hidden="1" customHeight="1" thickBot="1" x14ac:dyDescent="0.3">
      <c r="A966" s="45" t="str">
        <f ca="1">IF(MONTH(C966)=MONTH(D$3),RIGHT('Yearly Info'!A$42,LEN('Yearly Info'!A$42)-4),"")</f>
        <v xml:space="preserve"> </v>
      </c>
      <c r="B966" s="145"/>
      <c r="C966" s="42">
        <f t="shared" ca="1" si="33"/>
        <v>46051</v>
      </c>
      <c r="D966" s="54">
        <f ca="1">INDIRECT("'" &amp; UPPER(LEFT(TEXT($D$3,"mmmm"),3)) &amp; "'!AG39")</f>
        <v>0</v>
      </c>
      <c r="E966" s="147"/>
      <c r="F966" s="148"/>
      <c r="G966" s="148"/>
      <c r="H966" s="148"/>
      <c r="I966" s="148"/>
      <c r="J966" s="148"/>
      <c r="K966" s="148"/>
      <c r="L966" s="148"/>
      <c r="M966" s="148"/>
      <c r="N966" s="148"/>
      <c r="O966" s="148"/>
      <c r="P966" s="149"/>
    </row>
    <row r="967" spans="1:16" ht="15" hidden="1" customHeight="1" thickBot="1" x14ac:dyDescent="0.3">
      <c r="A967" s="45" t="str">
        <f ca="1">IF(MONTH(C967)=MONTH(D$3),RIGHT('Yearly Info'!A$43,LEN('Yearly Info'!A$43)-4),"")</f>
        <v xml:space="preserve"> </v>
      </c>
      <c r="B967" s="146"/>
      <c r="C967" s="42">
        <f t="shared" ca="1" si="33"/>
        <v>46051</v>
      </c>
      <c r="D967" s="55">
        <f ca="1">INDIRECT("'" &amp; UPPER(LEFT(TEXT($D$3,"mmmm"),3)) &amp; "'!AG40")</f>
        <v>0</v>
      </c>
      <c r="E967" s="150"/>
      <c r="F967" s="151"/>
      <c r="G967" s="151"/>
      <c r="H967" s="151"/>
      <c r="I967" s="151"/>
      <c r="J967" s="151"/>
      <c r="K967" s="151"/>
      <c r="L967" s="151"/>
      <c r="M967" s="151"/>
      <c r="N967" s="151"/>
      <c r="O967" s="151"/>
      <c r="P967" s="152"/>
    </row>
    <row r="968" spans="1:16" ht="15" hidden="1" customHeight="1" x14ac:dyDescent="0.25">
      <c r="A968" s="44" t="str">
        <f ca="1">IF(MONTH(C968)=MONTH(D$3),RIGHT('Yearly Info'!A$14,LEN('Yearly Info'!A$14)-4),"")</f>
        <v xml:space="preserve"> RICS Support for MDEQ</v>
      </c>
      <c r="B968" s="159" t="str">
        <f ca="1">TEXT(C968,"dddd")</f>
        <v>Friday</v>
      </c>
      <c r="C968" s="96">
        <f ca="1">C938+1</f>
        <v>46052</v>
      </c>
      <c r="D968" s="54">
        <f ca="1">INDIRECT("'" &amp; UPPER(LEFT(TEXT($D$3,"mmmm"),3)) &amp; "'!AH11")</f>
        <v>0</v>
      </c>
      <c r="E968" s="147"/>
      <c r="F968" s="148"/>
      <c r="G968" s="148"/>
      <c r="H968" s="148"/>
      <c r="I968" s="148"/>
      <c r="J968" s="148"/>
      <c r="K968" s="148"/>
      <c r="L968" s="148"/>
      <c r="M968" s="148"/>
      <c r="N968" s="148"/>
      <c r="O968" s="148"/>
      <c r="P968" s="149"/>
    </row>
    <row r="969" spans="1:16" ht="15" hidden="1" customHeight="1" x14ac:dyDescent="0.25">
      <c r="A969" s="44" t="str">
        <f ca="1">IF(MONTH(C969)=MONTH(D$3),RIGHT('Yearly Info'!A$15,LEN('Yearly Info'!A$15)-4),"")</f>
        <v xml:space="preserve"> MDEQ</v>
      </c>
      <c r="B969" s="145"/>
      <c r="C969" s="42">
        <f ca="1">C968</f>
        <v>46052</v>
      </c>
      <c r="D969" s="54">
        <f ca="1">INDIRECT("'" &amp; UPPER(LEFT(TEXT($D$3,"mmmm"),3)) &amp; "'!AH12")</f>
        <v>0</v>
      </c>
      <c r="E969" s="147"/>
      <c r="F969" s="148"/>
      <c r="G969" s="148"/>
      <c r="H969" s="148"/>
      <c r="I969" s="148"/>
      <c r="J969" s="148"/>
      <c r="K969" s="148"/>
      <c r="L969" s="148"/>
      <c r="M969" s="148"/>
      <c r="N969" s="148"/>
      <c r="O969" s="148"/>
      <c r="P969" s="149"/>
    </row>
    <row r="970" spans="1:16" ht="15" hidden="1" customHeight="1" x14ac:dyDescent="0.25">
      <c r="A970" s="44" t="str">
        <f ca="1">IF(MONTH(C970)=MONTH(D$3),RIGHT('Yearly Info'!A$16,LEN('Yearly Info'!A$16)-4),"")</f>
        <v xml:space="preserve"> RICS Idea Portal</v>
      </c>
      <c r="B970" s="145"/>
      <c r="C970" s="42">
        <f t="shared" ref="C970:C997" ca="1" si="34">C969</f>
        <v>46052</v>
      </c>
      <c r="D970" s="54">
        <f ca="1">INDIRECT("'" &amp; UPPER(LEFT(TEXT($D$3,"mmmm"),3)) &amp; "'!AH13")</f>
        <v>0</v>
      </c>
      <c r="E970" s="147"/>
      <c r="F970" s="148"/>
      <c r="G970" s="148"/>
      <c r="H970" s="148"/>
      <c r="I970" s="148"/>
      <c r="J970" s="148"/>
      <c r="K970" s="148"/>
      <c r="L970" s="148"/>
      <c r="M970" s="148"/>
      <c r="N970" s="148"/>
      <c r="O970" s="148"/>
      <c r="P970" s="149"/>
    </row>
    <row r="971" spans="1:16" ht="15" customHeight="1" x14ac:dyDescent="0.25">
      <c r="A971" s="44" t="str">
        <f ca="1">IF(MONTH(C971)=MONTH(D$3),RIGHT('Yearly Info'!A$17,LEN('Yearly Info'!A$17)-4),"")</f>
        <v xml:space="preserve"> MSWIS</v>
      </c>
      <c r="B971" s="145"/>
      <c r="C971" s="42">
        <f t="shared" ca="1" si="34"/>
        <v>46052</v>
      </c>
      <c r="D971" s="54">
        <f ca="1">INDIRECT("'" &amp; UPPER(LEFT(TEXT($D$3,"mmmm"),3)) &amp; "'!AH14")</f>
        <v>0</v>
      </c>
      <c r="E971" s="147"/>
      <c r="F971" s="148"/>
      <c r="G971" s="148"/>
      <c r="H971" s="148"/>
      <c r="I971" s="148"/>
      <c r="J971" s="148"/>
      <c r="K971" s="148"/>
      <c r="L971" s="148"/>
      <c r="M971" s="148"/>
      <c r="N971" s="148"/>
      <c r="O971" s="148"/>
      <c r="P971" s="149"/>
    </row>
    <row r="972" spans="1:16" ht="15" hidden="1" customHeight="1" x14ac:dyDescent="0.25">
      <c r="A972" s="44" t="str">
        <f ca="1">IF(MONTH(C972)=MONTH(D$3),RIGHT('Yearly Info'!A$18,LEN('Yearly Info'!A$18)-4),"")</f>
        <v xml:space="preserve"> GeoSpatial</v>
      </c>
      <c r="B972" s="145"/>
      <c r="C972" s="42">
        <f t="shared" ca="1" si="34"/>
        <v>46052</v>
      </c>
      <c r="D972" s="54">
        <f ca="1">INDIRECT("'" &amp; UPPER(LEFT(TEXT($D$3,"mmmm"),3)) &amp; "'!AH15")</f>
        <v>0</v>
      </c>
      <c r="E972" s="147"/>
      <c r="F972" s="148"/>
      <c r="G972" s="148"/>
      <c r="H972" s="148"/>
      <c r="I972" s="148"/>
      <c r="J972" s="148"/>
      <c r="K972" s="148"/>
      <c r="L972" s="148"/>
      <c r="M972" s="148"/>
      <c r="N972" s="148"/>
      <c r="O972" s="148"/>
      <c r="P972" s="149"/>
    </row>
    <row r="973" spans="1:16" ht="15" hidden="1" customHeight="1" x14ac:dyDescent="0.25">
      <c r="A973" s="44" t="str">
        <f ca="1">IF(MONTH(C973)=MONTH(D$3),RIGHT('Yearly Info'!A$19,LEN('Yearly Info'!A$19)-4),"")</f>
        <v xml:space="preserve"> RICS Dashboard</v>
      </c>
      <c r="B973" s="145"/>
      <c r="C973" s="42">
        <f t="shared" ca="1" si="34"/>
        <v>46052</v>
      </c>
      <c r="D973" s="54">
        <f ca="1">INDIRECT("'" &amp; UPPER(LEFT(TEXT($D$3,"mmmm"),3)) &amp; "'!AH16")</f>
        <v>0</v>
      </c>
      <c r="E973" s="153"/>
      <c r="F973" s="154"/>
      <c r="G973" s="154"/>
      <c r="H973" s="154"/>
      <c r="I973" s="154"/>
      <c r="J973" s="154"/>
      <c r="K973" s="154"/>
      <c r="L973" s="154"/>
      <c r="M973" s="154"/>
      <c r="N973" s="154"/>
      <c r="O973" s="154"/>
      <c r="P973" s="155"/>
    </row>
    <row r="974" spans="1:16" ht="15" hidden="1" customHeight="1" x14ac:dyDescent="0.25">
      <c r="A974" s="44" t="str">
        <f ca="1">IF(MONTH(C974)=MONTH(D$3),RIGHT('Yearly Info'!A$20,LEN('Yearly Info'!A$20)-4),"")</f>
        <v xml:space="preserve"> MDWFP NRIS</v>
      </c>
      <c r="B974" s="145"/>
      <c r="C974" s="42">
        <f t="shared" ca="1" si="34"/>
        <v>46052</v>
      </c>
      <c r="D974" s="54">
        <f ca="1">INDIRECT("'" &amp; UPPER(LEFT(TEXT($D$3,"mmmm"),3)) &amp; "'!AH17")</f>
        <v>0</v>
      </c>
      <c r="E974" s="153"/>
      <c r="F974" s="154"/>
      <c r="G974" s="154"/>
      <c r="H974" s="154"/>
      <c r="I974" s="154"/>
      <c r="J974" s="154"/>
      <c r="K974" s="154"/>
      <c r="L974" s="154"/>
      <c r="M974" s="154"/>
      <c r="N974" s="154"/>
      <c r="O974" s="154"/>
      <c r="P974" s="155"/>
    </row>
    <row r="975" spans="1:16" ht="15" hidden="1" customHeight="1" x14ac:dyDescent="0.25">
      <c r="A975" s="44" t="str">
        <f ca="1">IF(MONTH(C975)=MONTH(D$3),RIGHT('Yearly Info'!A$21,LEN('Yearly Info'!A$21)-4),"")</f>
        <v xml:space="preserve"> MSWIS MRVA 4 CLOSED</v>
      </c>
      <c r="B975" s="145"/>
      <c r="C975" s="42">
        <f t="shared" ca="1" si="34"/>
        <v>46052</v>
      </c>
      <c r="D975" s="54">
        <v>4.5</v>
      </c>
      <c r="E975" s="147" t="s">
        <v>49</v>
      </c>
      <c r="F975" s="148"/>
      <c r="G975" s="148"/>
      <c r="H975" s="148"/>
      <c r="I975" s="148"/>
      <c r="J975" s="148"/>
      <c r="K975" s="148"/>
      <c r="L975" s="148"/>
      <c r="M975" s="148"/>
      <c r="N975" s="148"/>
      <c r="O975" s="148"/>
      <c r="P975" s="149"/>
    </row>
    <row r="976" spans="1:16" ht="15" hidden="1" customHeight="1" x14ac:dyDescent="0.25">
      <c r="A976" s="44" t="str">
        <f ca="1">IF(MONTH(C976)=MONTH(D$3),RIGHT('Yearly Info'!A$22,LEN('Yearly Info'!A$22)-4),"")</f>
        <v xml:space="preserve"> Tackett</v>
      </c>
      <c r="B976" s="145"/>
      <c r="C976" s="42">
        <f t="shared" ca="1" si="34"/>
        <v>46052</v>
      </c>
      <c r="D976" s="54">
        <f ca="1">INDIRECT("'" &amp; UPPER(LEFT(TEXT($D$3,"mmmm"),3)) &amp; "'!AH19")</f>
        <v>0</v>
      </c>
      <c r="E976" s="147"/>
      <c r="F976" s="148"/>
      <c r="G976" s="148"/>
      <c r="H976" s="148"/>
      <c r="I976" s="148"/>
      <c r="J976" s="148"/>
      <c r="K976" s="148"/>
      <c r="L976" s="148"/>
      <c r="M976" s="148"/>
      <c r="N976" s="148"/>
      <c r="O976" s="148"/>
      <c r="P976" s="149"/>
    </row>
    <row r="977" spans="1:16" ht="15" hidden="1" customHeight="1" x14ac:dyDescent="0.25">
      <c r="A977" s="44" t="e">
        <f ca="1">IF(MONTH(C977)=MONTH(D$3),RIGHT('Yearly Info'!A$23,LEN('Yearly Info'!A$23)-4),"")</f>
        <v>#VALUE!</v>
      </c>
      <c r="B977" s="145"/>
      <c r="C977" s="42">
        <f t="shared" ca="1" si="34"/>
        <v>46052</v>
      </c>
      <c r="D977" s="54">
        <f ca="1">INDIRECT("'" &amp; UPPER(LEFT(TEXT($D$3,"mmmm"),3)) &amp; "'!AH20")</f>
        <v>0</v>
      </c>
      <c r="E977" s="147"/>
      <c r="F977" s="148"/>
      <c r="G977" s="148"/>
      <c r="H977" s="148"/>
      <c r="I977" s="148"/>
      <c r="J977" s="148"/>
      <c r="K977" s="148"/>
      <c r="L977" s="148"/>
      <c r="M977" s="148"/>
      <c r="N977" s="148"/>
      <c r="O977" s="148"/>
      <c r="P977" s="149"/>
    </row>
    <row r="978" spans="1:16" ht="15" hidden="1" customHeight="1" x14ac:dyDescent="0.25">
      <c r="A978" s="44" t="e">
        <f ca="1">IF(MONTH(C978)=MONTH(D$3),RIGHT('Yearly Info'!A$24,LEN('Yearly Info'!A$24)-4),"")</f>
        <v>#VALUE!</v>
      </c>
      <c r="B978" s="145"/>
      <c r="C978" s="42">
        <f t="shared" ca="1" si="34"/>
        <v>46052</v>
      </c>
      <c r="D978" s="54">
        <f ca="1">INDIRECT("'" &amp; UPPER(LEFT(TEXT($D$3,"mmmm"),3)) &amp; "'!AH21")</f>
        <v>0</v>
      </c>
      <c r="E978" s="147"/>
      <c r="F978" s="148"/>
      <c r="G978" s="148"/>
      <c r="H978" s="148"/>
      <c r="I978" s="148"/>
      <c r="J978" s="148"/>
      <c r="K978" s="148"/>
      <c r="L978" s="148"/>
      <c r="M978" s="148"/>
      <c r="N978" s="148"/>
      <c r="O978" s="148"/>
      <c r="P978" s="149"/>
    </row>
    <row r="979" spans="1:16" ht="15" hidden="1" customHeight="1" x14ac:dyDescent="0.25">
      <c r="A979" s="44" t="e">
        <f ca="1">IF(MONTH(C979)=MONTH(D$3),RIGHT('Yearly Info'!A$25,LEN('Yearly Info'!A$25)-4),"")</f>
        <v>#VALUE!</v>
      </c>
      <c r="B979" s="145"/>
      <c r="C979" s="42">
        <f t="shared" ca="1" si="34"/>
        <v>46052</v>
      </c>
      <c r="D979" s="54">
        <f ca="1">INDIRECT("'" &amp; UPPER(LEFT(TEXT($D$3,"mmmm"),3)) &amp; "'!AH22")</f>
        <v>0</v>
      </c>
      <c r="E979" s="147"/>
      <c r="F979" s="148"/>
      <c r="G979" s="148"/>
      <c r="H979" s="148"/>
      <c r="I979" s="148"/>
      <c r="J979" s="148"/>
      <c r="K979" s="148"/>
      <c r="L979" s="148"/>
      <c r="M979" s="148"/>
      <c r="N979" s="148"/>
      <c r="O979" s="148"/>
      <c r="P979" s="149"/>
    </row>
    <row r="980" spans="1:16" ht="15" hidden="1" customHeight="1" x14ac:dyDescent="0.25">
      <c r="A980" s="44" t="e">
        <f ca="1">IF(MONTH(C980)=MONTH(D$3),RIGHT('Yearly Info'!A$26,LEN('Yearly Info'!A$26)-4),"")</f>
        <v>#VALUE!</v>
      </c>
      <c r="B980" s="145"/>
      <c r="C980" s="42">
        <f t="shared" ca="1" si="34"/>
        <v>46052</v>
      </c>
      <c r="D980" s="54">
        <f ca="1">INDIRECT("'" &amp; UPPER(LEFT(TEXT($D$3,"mmmm"),3)) &amp; "'!AH23")</f>
        <v>0</v>
      </c>
      <c r="E980" s="147"/>
      <c r="F980" s="148"/>
      <c r="G980" s="148"/>
      <c r="H980" s="148"/>
      <c r="I980" s="148"/>
      <c r="J980" s="148"/>
      <c r="K980" s="148"/>
      <c r="L980" s="148"/>
      <c r="M980" s="148"/>
      <c r="N980" s="148"/>
      <c r="O980" s="148"/>
      <c r="P980" s="149"/>
    </row>
    <row r="981" spans="1:16" ht="15" hidden="1" customHeight="1" x14ac:dyDescent="0.25">
      <c r="A981" s="44" t="e">
        <f ca="1">IF(MONTH(C981)=MONTH(D$3),RIGHT('Yearly Info'!A$27,LEN('Yearly Info'!A$27)-4),"")</f>
        <v>#VALUE!</v>
      </c>
      <c r="B981" s="145"/>
      <c r="C981" s="42">
        <f t="shared" ca="1" si="34"/>
        <v>46052</v>
      </c>
      <c r="D981" s="54">
        <f ca="1">INDIRECT("'" &amp; UPPER(LEFT(TEXT($D$3,"mmmm"),3)) &amp; "'!AH24")</f>
        <v>0</v>
      </c>
      <c r="E981" s="147"/>
      <c r="F981" s="148"/>
      <c r="G981" s="148"/>
      <c r="H981" s="148"/>
      <c r="I981" s="148"/>
      <c r="J981" s="148"/>
      <c r="K981" s="148"/>
      <c r="L981" s="148"/>
      <c r="M981" s="148"/>
      <c r="N981" s="148"/>
      <c r="O981" s="148"/>
      <c r="P981" s="149"/>
    </row>
    <row r="982" spans="1:16" ht="15" hidden="1" customHeight="1" x14ac:dyDescent="0.25">
      <c r="A982" s="44" t="e">
        <f ca="1">IF(MONTH(C982)=MONTH(D$3),RIGHT('Yearly Info'!A$28,LEN('Yearly Info'!A$28)-4),"")</f>
        <v>#VALUE!</v>
      </c>
      <c r="B982" s="145"/>
      <c r="C982" s="42">
        <f t="shared" ca="1" si="34"/>
        <v>46052</v>
      </c>
      <c r="D982" s="54">
        <f ca="1">INDIRECT("'" &amp; UPPER(LEFT(TEXT($D$3,"mmmm"),3)) &amp; "'!AH25")</f>
        <v>0</v>
      </c>
      <c r="E982" s="147"/>
      <c r="F982" s="148"/>
      <c r="G982" s="148"/>
      <c r="H982" s="148"/>
      <c r="I982" s="148"/>
      <c r="J982" s="148"/>
      <c r="K982" s="148"/>
      <c r="L982" s="148"/>
      <c r="M982" s="148"/>
      <c r="N982" s="148"/>
      <c r="O982" s="148"/>
      <c r="P982" s="149"/>
    </row>
    <row r="983" spans="1:16" ht="15" hidden="1" customHeight="1" x14ac:dyDescent="0.25">
      <c r="A983" s="44" t="e">
        <f ca="1">IF(MONTH(C983)=MONTH(D$3),RIGHT('Yearly Info'!A$29,LEN('Yearly Info'!A$29)-4),"")</f>
        <v>#VALUE!</v>
      </c>
      <c r="B983" s="145"/>
      <c r="C983" s="42">
        <f t="shared" ca="1" si="34"/>
        <v>46052</v>
      </c>
      <c r="D983" s="54">
        <f ca="1">INDIRECT("'" &amp; UPPER(LEFT(TEXT($D$3,"mmmm"),3)) &amp; "'!AH26")</f>
        <v>0</v>
      </c>
      <c r="E983" s="147"/>
      <c r="F983" s="148"/>
      <c r="G983" s="148"/>
      <c r="H983" s="148"/>
      <c r="I983" s="148"/>
      <c r="J983" s="148"/>
      <c r="K983" s="148"/>
      <c r="L983" s="148"/>
      <c r="M983" s="148"/>
      <c r="N983" s="148"/>
      <c r="O983" s="148"/>
      <c r="P983" s="149"/>
    </row>
    <row r="984" spans="1:16" ht="15" hidden="1" customHeight="1" x14ac:dyDescent="0.25">
      <c r="A984" s="44" t="e">
        <f ca="1">IF(MONTH(C984)=MONTH(D$3),RIGHT('Yearly Info'!A$30,LEN('Yearly Info'!A$30)-4),"")</f>
        <v>#VALUE!</v>
      </c>
      <c r="B984" s="145"/>
      <c r="C984" s="42">
        <f t="shared" ca="1" si="34"/>
        <v>46052</v>
      </c>
      <c r="D984" s="54">
        <f ca="1">INDIRECT("'" &amp; UPPER(LEFT(TEXT($D$3,"mmmm"),3)) &amp; "'!AH27")</f>
        <v>0</v>
      </c>
      <c r="E984" s="147"/>
      <c r="F984" s="148"/>
      <c r="G984" s="148"/>
      <c r="H984" s="148"/>
      <c r="I984" s="148"/>
      <c r="J984" s="148"/>
      <c r="K984" s="148"/>
      <c r="L984" s="148"/>
      <c r="M984" s="148"/>
      <c r="N984" s="148"/>
      <c r="O984" s="148"/>
      <c r="P984" s="149"/>
    </row>
    <row r="985" spans="1:16" ht="15" hidden="1" customHeight="1" x14ac:dyDescent="0.25">
      <c r="A985" s="44" t="e">
        <f ca="1">IF(MONTH(C985)=MONTH(D$3),RIGHT('Yearly Info'!A$31,LEN('Yearly Info'!A$31)-4),"")</f>
        <v>#VALUE!</v>
      </c>
      <c r="B985" s="145"/>
      <c r="C985" s="42">
        <f t="shared" ca="1" si="34"/>
        <v>46052</v>
      </c>
      <c r="D985" s="54">
        <f ca="1">INDIRECT("'" &amp; UPPER(LEFT(TEXT($D$3,"mmmm"),3)) &amp; "'!AH28")</f>
        <v>0</v>
      </c>
      <c r="E985" s="147"/>
      <c r="F985" s="148"/>
      <c r="G985" s="148"/>
      <c r="H985" s="148"/>
      <c r="I985" s="148"/>
      <c r="J985" s="148"/>
      <c r="K985" s="148"/>
      <c r="L985" s="148"/>
      <c r="M985" s="148"/>
      <c r="N985" s="148"/>
      <c r="O985" s="148"/>
      <c r="P985" s="149"/>
    </row>
    <row r="986" spans="1:16" ht="15" hidden="1" customHeight="1" x14ac:dyDescent="0.25">
      <c r="A986" s="44" t="e">
        <f ca="1">IF(MONTH(C986)=MONTH(D$3),RIGHT('Yearly Info'!A$32,LEN('Yearly Info'!A$32)-4),"")</f>
        <v>#VALUE!</v>
      </c>
      <c r="B986" s="145"/>
      <c r="C986" s="42">
        <f t="shared" ca="1" si="34"/>
        <v>46052</v>
      </c>
      <c r="D986" s="54">
        <f ca="1">INDIRECT("'" &amp; UPPER(LEFT(TEXT($D$3,"mmmm"),3)) &amp; "'!AH29")</f>
        <v>0</v>
      </c>
      <c r="E986" s="147"/>
      <c r="F986" s="148"/>
      <c r="G986" s="148"/>
      <c r="H986" s="148"/>
      <c r="I986" s="148"/>
      <c r="J986" s="148"/>
      <c r="K986" s="148"/>
      <c r="L986" s="148"/>
      <c r="M986" s="148"/>
      <c r="N986" s="148"/>
      <c r="O986" s="148"/>
      <c r="P986" s="149"/>
    </row>
    <row r="987" spans="1:16" ht="15" hidden="1" customHeight="1" x14ac:dyDescent="0.25">
      <c r="A987" s="44" t="e">
        <f ca="1">IF(MONTH(C987)=MONTH(D$3),RIGHT('Yearly Info'!A$33,LEN('Yearly Info'!A$33)-4),"")</f>
        <v>#VALUE!</v>
      </c>
      <c r="B987" s="145"/>
      <c r="C987" s="42">
        <f t="shared" ca="1" si="34"/>
        <v>46052</v>
      </c>
      <c r="D987" s="54">
        <f ca="1">INDIRECT("'" &amp; UPPER(LEFT(TEXT($D$3,"mmmm"),3)) &amp; "'!AH30")</f>
        <v>0</v>
      </c>
      <c r="E987" s="147"/>
      <c r="F987" s="148"/>
      <c r="G987" s="148"/>
      <c r="H987" s="148"/>
      <c r="I987" s="148"/>
      <c r="J987" s="148"/>
      <c r="K987" s="148"/>
      <c r="L987" s="148"/>
      <c r="M987" s="148"/>
      <c r="N987" s="148"/>
      <c r="O987" s="148"/>
      <c r="P987" s="149"/>
    </row>
    <row r="988" spans="1:16" ht="15" hidden="1" customHeight="1" x14ac:dyDescent="0.25">
      <c r="A988" s="44" t="e">
        <f ca="1">IF(MONTH(C988)=MONTH(D$3),RIGHT('Yearly Info'!A$34,LEN('Yearly Info'!A$34)-4),"")</f>
        <v>#VALUE!</v>
      </c>
      <c r="B988" s="145"/>
      <c r="C988" s="42">
        <f t="shared" ca="1" si="34"/>
        <v>46052</v>
      </c>
      <c r="D988" s="54">
        <f ca="1">INDIRECT("'" &amp; UPPER(LEFT(TEXT($D$3,"mmmm"),3)) &amp; "'!AH31")</f>
        <v>0</v>
      </c>
      <c r="E988" s="147"/>
      <c r="F988" s="148"/>
      <c r="G988" s="148"/>
      <c r="H988" s="148"/>
      <c r="I988" s="148"/>
      <c r="J988" s="148"/>
      <c r="K988" s="148"/>
      <c r="L988" s="148"/>
      <c r="M988" s="148"/>
      <c r="N988" s="148"/>
      <c r="O988" s="148"/>
      <c r="P988" s="149"/>
    </row>
    <row r="989" spans="1:16" ht="15" hidden="1" customHeight="1" thickBot="1" x14ac:dyDescent="0.3">
      <c r="A989" s="44" t="e">
        <f ca="1">IF(MONTH(C989)=MONTH(D$3),RIGHT('Yearly Info'!A$35,LEN('Yearly Info'!A$35)-4),"")</f>
        <v>#VALUE!</v>
      </c>
      <c r="B989" s="145"/>
      <c r="C989" s="42">
        <f t="shared" ca="1" si="34"/>
        <v>46052</v>
      </c>
      <c r="D989" s="55">
        <f ca="1">INDIRECT("'" &amp; UPPER(LEFT(TEXT($D$3,"mmmm"),3)) &amp; "'!AH32")</f>
        <v>0</v>
      </c>
      <c r="E989" s="147"/>
      <c r="F989" s="148"/>
      <c r="G989" s="148"/>
      <c r="H989" s="148"/>
      <c r="I989" s="148"/>
      <c r="J989" s="148"/>
      <c r="K989" s="148"/>
      <c r="L989" s="148"/>
      <c r="M989" s="148"/>
      <c r="N989" s="148"/>
      <c r="O989" s="148"/>
      <c r="P989" s="149"/>
    </row>
    <row r="990" spans="1:16" ht="15" hidden="1" customHeight="1" x14ac:dyDescent="0.25">
      <c r="A990" s="44" t="e">
        <f ca="1">IF(MONTH(C990)=MONTH(D$3),RIGHT('Yearly Info'!A$36,LEN('Yearly Info'!A$36)-4),"")</f>
        <v>#VALUE!</v>
      </c>
      <c r="B990" s="145"/>
      <c r="C990" s="42">
        <f t="shared" ca="1" si="34"/>
        <v>46052</v>
      </c>
      <c r="D990" s="54">
        <f ca="1">INDIRECT("'" &amp; UPPER(LEFT(TEXT($D$3,"mmmm"),3)) &amp; "'!AH33")</f>
        <v>0</v>
      </c>
      <c r="E990" s="147"/>
      <c r="F990" s="148"/>
      <c r="G990" s="148"/>
      <c r="H990" s="148"/>
      <c r="I990" s="148"/>
      <c r="J990" s="148"/>
      <c r="K990" s="148"/>
      <c r="L990" s="148"/>
      <c r="M990" s="148"/>
      <c r="N990" s="148"/>
      <c r="O990" s="148"/>
      <c r="P990" s="149"/>
    </row>
    <row r="991" spans="1:16" ht="15" hidden="1" customHeight="1" x14ac:dyDescent="0.25">
      <c r="A991" s="44" t="e">
        <f ca="1">IF(MONTH(C991)=MONTH(D$3),RIGHT('Yearly Info'!A$37,LEN('Yearly Info'!A$37)-4),"")</f>
        <v>#VALUE!</v>
      </c>
      <c r="B991" s="145"/>
      <c r="C991" s="42">
        <f t="shared" ca="1" si="34"/>
        <v>46052</v>
      </c>
      <c r="D991" s="54">
        <f ca="1">INDIRECT("'" &amp; UPPER(LEFT(TEXT($D$3,"mmmm"),3)) &amp; "'!AH34")</f>
        <v>0</v>
      </c>
      <c r="E991" s="147"/>
      <c r="F991" s="148"/>
      <c r="G991" s="148"/>
      <c r="H991" s="148"/>
      <c r="I991" s="148"/>
      <c r="J991" s="148"/>
      <c r="K991" s="148"/>
      <c r="L991" s="148"/>
      <c r="M991" s="148"/>
      <c r="N991" s="148"/>
      <c r="O991" s="148"/>
      <c r="P991" s="149"/>
    </row>
    <row r="992" spans="1:16" ht="15" hidden="1" customHeight="1" x14ac:dyDescent="0.25">
      <c r="A992" s="44" t="e">
        <f ca="1">IF(MONTH(C992)=MONTH(D$3),RIGHT('Yearly Info'!A$38,LEN('Yearly Info'!A$38)-4),"")</f>
        <v>#VALUE!</v>
      </c>
      <c r="B992" s="145"/>
      <c r="C992" s="42">
        <f t="shared" ca="1" si="34"/>
        <v>46052</v>
      </c>
      <c r="D992" s="54">
        <f ca="1">INDIRECT("'" &amp; UPPER(LEFT(TEXT($D$3,"mmmm"),3)) &amp; "'!AH35")</f>
        <v>0</v>
      </c>
      <c r="E992" s="147"/>
      <c r="F992" s="148"/>
      <c r="G992" s="148"/>
      <c r="H992" s="148"/>
      <c r="I992" s="148"/>
      <c r="J992" s="148"/>
      <c r="K992" s="148"/>
      <c r="L992" s="148"/>
      <c r="M992" s="148"/>
      <c r="N992" s="148"/>
      <c r="O992" s="148"/>
      <c r="P992" s="149"/>
    </row>
    <row r="993" spans="1:16" ht="15" hidden="1" customHeight="1" x14ac:dyDescent="0.25">
      <c r="A993" s="44" t="e">
        <f ca="1">IF(MONTH(C993)=MONTH(D$3),RIGHT('Yearly Info'!A$39,LEN('Yearly Info'!A$39)-4),"")</f>
        <v>#VALUE!</v>
      </c>
      <c r="B993" s="145"/>
      <c r="C993" s="42">
        <f t="shared" ca="1" si="34"/>
        <v>46052</v>
      </c>
      <c r="D993" s="54">
        <f ca="1">INDIRECT("'" &amp; UPPER(LEFT(TEXT($D$3,"mmmm"),3)) &amp; "'!AH36")</f>
        <v>0</v>
      </c>
      <c r="E993" s="147"/>
      <c r="F993" s="148"/>
      <c r="G993" s="148"/>
      <c r="H993" s="148"/>
      <c r="I993" s="148"/>
      <c r="J993" s="148"/>
      <c r="K993" s="148"/>
      <c r="L993" s="148"/>
      <c r="M993" s="148"/>
      <c r="N993" s="148"/>
      <c r="O993" s="148"/>
      <c r="P993" s="149"/>
    </row>
    <row r="994" spans="1:16" ht="15" hidden="1" customHeight="1" thickBot="1" x14ac:dyDescent="0.3">
      <c r="A994" s="45" t="e">
        <f ca="1">IF(MONTH(C994)=MONTH(D$3),RIGHT('Yearly Info'!A$40,LEN('Yearly Info'!A$40)-4),"")</f>
        <v>#VALUE!</v>
      </c>
      <c r="B994" s="145"/>
      <c r="C994" s="42">
        <f t="shared" ca="1" si="34"/>
        <v>46052</v>
      </c>
      <c r="D994" s="54">
        <f ca="1">INDIRECT("'" &amp; UPPER(LEFT(TEXT($D$3,"mmmm"),3)) &amp; "'!AH37")</f>
        <v>0</v>
      </c>
      <c r="E994" s="147"/>
      <c r="F994" s="148"/>
      <c r="G994" s="148"/>
      <c r="H994" s="148"/>
      <c r="I994" s="148"/>
      <c r="J994" s="148"/>
      <c r="K994" s="148"/>
      <c r="L994" s="148"/>
      <c r="M994" s="148"/>
      <c r="N994" s="148"/>
      <c r="O994" s="148"/>
      <c r="P994" s="149"/>
    </row>
    <row r="995" spans="1:16" ht="15" hidden="1" customHeight="1" thickBot="1" x14ac:dyDescent="0.3">
      <c r="A995" s="45" t="str">
        <f ca="1">IF(MONTH(C995)=MONTH(D$3),RIGHT('Yearly Info'!A$41,LEN('Yearly Info'!A$41)-4),"")</f>
        <v xml:space="preserve"> </v>
      </c>
      <c r="B995" s="145"/>
      <c r="C995" s="42">
        <f t="shared" ca="1" si="34"/>
        <v>46052</v>
      </c>
      <c r="D995" s="54">
        <f ca="1">INDIRECT("'" &amp; UPPER(LEFT(TEXT($D$3,"mmmm"),3)) &amp; "'!AH38")</f>
        <v>0</v>
      </c>
      <c r="E995" s="147"/>
      <c r="F995" s="148"/>
      <c r="G995" s="148"/>
      <c r="H995" s="148"/>
      <c r="I995" s="148"/>
      <c r="J995" s="148"/>
      <c r="K995" s="148"/>
      <c r="L995" s="148"/>
      <c r="M995" s="148"/>
      <c r="N995" s="148"/>
      <c r="O995" s="148"/>
      <c r="P995" s="149"/>
    </row>
    <row r="996" spans="1:16" ht="15" hidden="1" customHeight="1" thickBot="1" x14ac:dyDescent="0.3">
      <c r="A996" s="45" t="str">
        <f ca="1">IF(MONTH(C996)=MONTH(D$3),RIGHT('Yearly Info'!A$42,LEN('Yearly Info'!A$42)-4),"")</f>
        <v xml:space="preserve"> </v>
      </c>
      <c r="B996" s="145"/>
      <c r="C996" s="42">
        <f t="shared" ca="1" si="34"/>
        <v>46052</v>
      </c>
      <c r="D996" s="54">
        <f ca="1">INDIRECT("'" &amp; UPPER(LEFT(TEXT($D$3,"mmmm"),3)) &amp; "'!AH39")</f>
        <v>0</v>
      </c>
      <c r="E996" s="147"/>
      <c r="F996" s="148"/>
      <c r="G996" s="148"/>
      <c r="H996" s="148"/>
      <c r="I996" s="148"/>
      <c r="J996" s="148"/>
      <c r="K996" s="148"/>
      <c r="L996" s="148"/>
      <c r="M996" s="148"/>
      <c r="N996" s="148"/>
      <c r="O996" s="148"/>
      <c r="P996" s="149"/>
    </row>
    <row r="997" spans="1:16" ht="15" hidden="1" customHeight="1" thickBot="1" x14ac:dyDescent="0.3">
      <c r="A997" s="45" t="str">
        <f ca="1">IF(MONTH(C997)=MONTH(D$3),RIGHT('Yearly Info'!A$43,LEN('Yearly Info'!A$43)-4),"")</f>
        <v xml:space="preserve"> </v>
      </c>
      <c r="B997" s="146"/>
      <c r="C997" s="42">
        <f t="shared" ca="1" si="34"/>
        <v>46052</v>
      </c>
      <c r="D997" s="55">
        <f ca="1">INDIRECT("'" &amp; UPPER(LEFT(TEXT($D$3,"mmmm"),3)) &amp; "'!AH40")</f>
        <v>0</v>
      </c>
      <c r="E997" s="150"/>
      <c r="F997" s="151"/>
      <c r="G997" s="151"/>
      <c r="H997" s="151"/>
      <c r="I997" s="151"/>
      <c r="J997" s="151"/>
      <c r="K997" s="151"/>
      <c r="L997" s="151"/>
      <c r="M997" s="151"/>
      <c r="N997" s="151"/>
      <c r="O997" s="151"/>
      <c r="P997" s="152"/>
    </row>
    <row r="998" spans="1:16" hidden="1" x14ac:dyDescent="0.25"/>
    <row r="999" spans="1:16" hidden="1" x14ac:dyDescent="0.25"/>
    <row r="1000" spans="1:16" ht="15.75" hidden="1" thickBot="1" x14ac:dyDescent="0.3">
      <c r="A1000" s="175" t="s">
        <v>6</v>
      </c>
      <c r="B1000" s="176"/>
      <c r="C1000" s="177">
        <f ca="1">SUM(D248:D997)</f>
        <v>151.5</v>
      </c>
      <c r="D1000" s="178"/>
      <c r="E1000" s="178"/>
    </row>
  </sheetData>
  <autoFilter ref="A1:A1000" xr:uid="{AB16BB6A-4E19-4575-ACAA-F46523137FAE}">
    <filterColumn colId="0">
      <filters>
        <filter val="MSWIS"/>
      </filters>
    </filterColumn>
  </autoFilter>
  <mergeCells count="974">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32:P932"/>
    <mergeCell ref="E933:P933"/>
    <mergeCell ref="E934:P934"/>
    <mergeCell ref="E935:P935"/>
    <mergeCell ref="E924:P924"/>
    <mergeCell ref="E925:P925"/>
    <mergeCell ref="E926:P926"/>
    <mergeCell ref="E927:P927"/>
    <mergeCell ref="E928:P928"/>
    <mergeCell ref="E929:P929"/>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865:P865"/>
    <mergeCell ref="E866:P866"/>
    <mergeCell ref="E867:P867"/>
    <mergeCell ref="E868:P868"/>
    <mergeCell ref="E869:P869"/>
    <mergeCell ref="E885:P885"/>
    <mergeCell ref="E886:P886"/>
    <mergeCell ref="E887:P887"/>
    <mergeCell ref="E888:P888"/>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33:P833"/>
    <mergeCell ref="E834:P834"/>
    <mergeCell ref="E835:P835"/>
    <mergeCell ref="E836:P836"/>
    <mergeCell ref="E843:P843"/>
    <mergeCell ref="E844:P844"/>
    <mergeCell ref="E845:P845"/>
    <mergeCell ref="E846:P846"/>
    <mergeCell ref="E847:P847"/>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12:P812"/>
    <mergeCell ref="E813:P813"/>
    <mergeCell ref="E814:P814"/>
    <mergeCell ref="E815:P815"/>
    <mergeCell ref="E804:P804"/>
    <mergeCell ref="E805:P805"/>
    <mergeCell ref="E806:P806"/>
    <mergeCell ref="E807:P807"/>
    <mergeCell ref="E808:P808"/>
    <mergeCell ref="E809:P809"/>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45:P745"/>
    <mergeCell ref="E746:P746"/>
    <mergeCell ref="E747:P747"/>
    <mergeCell ref="E748:P748"/>
    <mergeCell ref="E749:P749"/>
    <mergeCell ref="E765:P765"/>
    <mergeCell ref="E766:P766"/>
    <mergeCell ref="E767:P767"/>
    <mergeCell ref="E768:P768"/>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13:P713"/>
    <mergeCell ref="E714:P714"/>
    <mergeCell ref="E715:P715"/>
    <mergeCell ref="E716:P716"/>
    <mergeCell ref="E723:P723"/>
    <mergeCell ref="E724:P724"/>
    <mergeCell ref="E725:P725"/>
    <mergeCell ref="E726:P726"/>
    <mergeCell ref="E727:P727"/>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692:P692"/>
    <mergeCell ref="E693:P693"/>
    <mergeCell ref="E694:P694"/>
    <mergeCell ref="E695:P695"/>
    <mergeCell ref="E684:P684"/>
    <mergeCell ref="E685:P685"/>
    <mergeCell ref="E686:P686"/>
    <mergeCell ref="E687:P687"/>
    <mergeCell ref="E688:P688"/>
    <mergeCell ref="E689:P689"/>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25:P625"/>
    <mergeCell ref="E626:P626"/>
    <mergeCell ref="E627:P627"/>
    <mergeCell ref="E628:P628"/>
    <mergeCell ref="E629:P629"/>
    <mergeCell ref="E645:P645"/>
    <mergeCell ref="E646:P646"/>
    <mergeCell ref="E647:P647"/>
    <mergeCell ref="E648:P648"/>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593:P593"/>
    <mergeCell ref="E594:P594"/>
    <mergeCell ref="E595:P595"/>
    <mergeCell ref="E596:P596"/>
    <mergeCell ref="E603:P603"/>
    <mergeCell ref="E604:P604"/>
    <mergeCell ref="E605:P605"/>
    <mergeCell ref="E606:P606"/>
    <mergeCell ref="E607:P607"/>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72:P572"/>
    <mergeCell ref="E573:P573"/>
    <mergeCell ref="E574:P574"/>
    <mergeCell ref="E575:P575"/>
    <mergeCell ref="E564:P564"/>
    <mergeCell ref="E565:P565"/>
    <mergeCell ref="E566:P566"/>
    <mergeCell ref="E567:P567"/>
    <mergeCell ref="E568:P568"/>
    <mergeCell ref="E569:P569"/>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05:P505"/>
    <mergeCell ref="E506:P506"/>
    <mergeCell ref="E507:P507"/>
    <mergeCell ref="E508:P508"/>
    <mergeCell ref="E509:P509"/>
    <mergeCell ref="E525:P525"/>
    <mergeCell ref="E526:P526"/>
    <mergeCell ref="E527:P527"/>
    <mergeCell ref="E528:P528"/>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473:P473"/>
    <mergeCell ref="E474:P474"/>
    <mergeCell ref="E475:P475"/>
    <mergeCell ref="E476:P476"/>
    <mergeCell ref="E483:P483"/>
    <mergeCell ref="E484:P484"/>
    <mergeCell ref="E485:P485"/>
    <mergeCell ref="E486:P486"/>
    <mergeCell ref="E487:P487"/>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52:P452"/>
    <mergeCell ref="E453:P453"/>
    <mergeCell ref="E454:P454"/>
    <mergeCell ref="E455:P455"/>
    <mergeCell ref="E444:P444"/>
    <mergeCell ref="E445:P445"/>
    <mergeCell ref="E446:P446"/>
    <mergeCell ref="E447:P447"/>
    <mergeCell ref="E448:P448"/>
    <mergeCell ref="E449:P449"/>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385:P385"/>
    <mergeCell ref="E386:P386"/>
    <mergeCell ref="E387:P387"/>
    <mergeCell ref="E388:P388"/>
    <mergeCell ref="E389:P389"/>
    <mergeCell ref="E405:P405"/>
    <mergeCell ref="E406:P406"/>
    <mergeCell ref="E407:P407"/>
    <mergeCell ref="E408:P408"/>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53:P353"/>
    <mergeCell ref="E354:P354"/>
    <mergeCell ref="E355:P355"/>
    <mergeCell ref="E356:P356"/>
    <mergeCell ref="E363:P363"/>
    <mergeCell ref="E364:P364"/>
    <mergeCell ref="E365:P365"/>
    <mergeCell ref="E366:P366"/>
    <mergeCell ref="E367:P367"/>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32:P332"/>
    <mergeCell ref="E333:P333"/>
    <mergeCell ref="E334:P334"/>
    <mergeCell ref="E335:P335"/>
    <mergeCell ref="E324:P324"/>
    <mergeCell ref="E325:P325"/>
    <mergeCell ref="E326:P326"/>
    <mergeCell ref="E327:P327"/>
    <mergeCell ref="E328:P328"/>
    <mergeCell ref="E329:P329"/>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265:P265"/>
    <mergeCell ref="E266:P266"/>
    <mergeCell ref="E267:P267"/>
    <mergeCell ref="E268:P268"/>
    <mergeCell ref="E269:P269"/>
    <mergeCell ref="E285:P285"/>
    <mergeCell ref="E286:P286"/>
    <mergeCell ref="E287:P287"/>
    <mergeCell ref="E288:P288"/>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33:P233"/>
    <mergeCell ref="E234:P234"/>
    <mergeCell ref="E235:P235"/>
    <mergeCell ref="E236:P236"/>
    <mergeCell ref="E243:P243"/>
    <mergeCell ref="E244:P244"/>
    <mergeCell ref="E245:P245"/>
    <mergeCell ref="E246:P246"/>
    <mergeCell ref="E247:P247"/>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92:P92"/>
    <mergeCell ref="E93:P93"/>
    <mergeCell ref="E94:P94"/>
    <mergeCell ref="E95:P95"/>
    <mergeCell ref="E96:P96"/>
    <mergeCell ref="E97:P97"/>
    <mergeCell ref="E86:P86"/>
    <mergeCell ref="E87:P87"/>
    <mergeCell ref="E88:P88"/>
    <mergeCell ref="E89:P89"/>
    <mergeCell ref="E90:P90"/>
    <mergeCell ref="E91:P91"/>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37:P37"/>
    <mergeCell ref="E26:P26"/>
    <mergeCell ref="E27:P27"/>
    <mergeCell ref="E28:P28"/>
    <mergeCell ref="E29:P29"/>
    <mergeCell ref="E30:P30"/>
    <mergeCell ref="E31:P31"/>
    <mergeCell ref="E47:P47"/>
    <mergeCell ref="E48:P48"/>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B2:C2"/>
    <mergeCell ref="D2:N2"/>
    <mergeCell ref="B3:C3"/>
    <mergeCell ref="D3:H3"/>
    <mergeCell ref="I3:J3"/>
    <mergeCell ref="K3:N3"/>
    <mergeCell ref="A5:A7"/>
    <mergeCell ref="B5:D7"/>
    <mergeCell ref="E5:P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B5C74535-B1D8-40A8-AA7F-D5D5DCA562A9}">
      <formula1>Projects</formula1>
    </dataValidation>
  </dataValidations>
  <pageMargins left="0.7" right="0.7" top="0.75" bottom="0.75" header="0.3" footer="0.3"/>
  <pageSetup scale="8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4F2BF-ACF7-4CD7-9A4C-E8EB58BB3F16}">
  <sheetPr>
    <pageSetUpPr fitToPage="1"/>
  </sheetPr>
  <dimension ref="A1:AO93"/>
  <sheetViews>
    <sheetView showZeros="0" zoomScale="90" zoomScaleNormal="90" zoomScaleSheetLayoutView="75" workbookViewId="0">
      <selection activeCell="A17" sqref="A17:XFD17"/>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85" t="s">
        <v>0</v>
      </c>
      <c r="C2" s="185"/>
      <c r="D2" s="185"/>
      <c r="E2" s="185"/>
      <c r="F2" s="185"/>
      <c r="G2" s="185"/>
      <c r="H2" s="185"/>
      <c r="I2" s="185"/>
      <c r="J2" s="185"/>
      <c r="K2" s="185"/>
      <c r="L2" s="185"/>
      <c r="M2" s="185"/>
      <c r="N2" s="185"/>
      <c r="O2" s="185"/>
      <c r="P2" s="8"/>
      <c r="Q2" s="4"/>
      <c r="R2" s="4"/>
      <c r="S2" s="4"/>
      <c r="T2" s="4"/>
      <c r="U2" s="4"/>
      <c r="V2" s="4"/>
      <c r="W2" s="4"/>
      <c r="X2" s="4"/>
      <c r="Y2" s="6"/>
      <c r="Z2" s="4"/>
      <c r="AA2" s="7"/>
      <c r="AB2" s="4"/>
      <c r="AC2" s="4"/>
      <c r="AD2" s="4"/>
      <c r="AE2" s="4"/>
    </row>
    <row r="3" spans="1:41" ht="16.149999999999999" customHeight="1" x14ac:dyDescent="0.3">
      <c r="A3" s="4"/>
      <c r="B3" s="186" t="s">
        <v>1</v>
      </c>
      <c r="C3" s="186"/>
      <c r="D3" s="187" t="str">
        <f>'Yearly Info'!A45</f>
        <v>Don Woods</v>
      </c>
      <c r="E3" s="187"/>
      <c r="F3" s="187"/>
      <c r="G3" s="187"/>
      <c r="H3" s="187"/>
      <c r="I3" s="187"/>
      <c r="J3" s="187"/>
      <c r="K3" s="187"/>
      <c r="L3" s="187"/>
      <c r="M3" s="187"/>
      <c r="N3" s="187"/>
      <c r="O3" s="187"/>
      <c r="P3" s="9"/>
      <c r="Q3" s="10"/>
      <c r="R3" s="10"/>
      <c r="S3" s="9"/>
      <c r="T3" s="9"/>
      <c r="U3" s="9"/>
      <c r="V3" s="9"/>
      <c r="W3" s="9"/>
      <c r="X3" s="9"/>
      <c r="Y3" s="11"/>
      <c r="Z3" s="4"/>
      <c r="AA3" s="7"/>
      <c r="AB3" s="4"/>
      <c r="AC3" s="4"/>
      <c r="AD3" s="4"/>
      <c r="AE3" s="4"/>
    </row>
    <row r="4" spans="1:41" ht="16.149999999999999" customHeight="1" x14ac:dyDescent="0.3">
      <c r="A4" s="4"/>
      <c r="B4" s="186" t="s">
        <v>2</v>
      </c>
      <c r="C4" s="186"/>
      <c r="D4" s="188">
        <f>'Yearly Info'!D2</f>
        <v>46054</v>
      </c>
      <c r="E4" s="188"/>
      <c r="F4" s="188"/>
      <c r="G4" s="188"/>
      <c r="H4" s="188"/>
      <c r="I4" s="188"/>
      <c r="J4" s="186" t="s">
        <v>3</v>
      </c>
      <c r="K4" s="186"/>
      <c r="L4" s="197">
        <f>'Yearly Info'!B1</f>
        <v>2026</v>
      </c>
      <c r="M4" s="190"/>
      <c r="N4" s="190"/>
      <c r="O4" s="190"/>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81" t="s">
        <v>4</v>
      </c>
      <c r="B6" s="184" t="s">
        <v>5</v>
      </c>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4"/>
      <c r="AG6" s="29"/>
      <c r="AH6" s="29"/>
      <c r="AI6" s="19" t="s">
        <v>6</v>
      </c>
      <c r="AJ6" s="52"/>
    </row>
    <row r="7" spans="1:41" ht="18.75" customHeight="1" x14ac:dyDescent="0.3">
      <c r="A7" s="182"/>
      <c r="B7" s="47">
        <f>IF(WEEKDAY(D$4,2)&gt;5,D$4+8 - WEEKDAY(D$4,2),D$4-(WEEKDAY(D$4,2)-1))</f>
        <v>46055</v>
      </c>
      <c r="C7" s="47">
        <f>B7+1</f>
        <v>46056</v>
      </c>
      <c r="D7" s="47">
        <f t="shared" ref="D7:AH7" si="0">C7+1</f>
        <v>46057</v>
      </c>
      <c r="E7" s="47">
        <f t="shared" si="0"/>
        <v>46058</v>
      </c>
      <c r="F7" s="47">
        <f t="shared" si="0"/>
        <v>46059</v>
      </c>
      <c r="G7" s="47">
        <f t="shared" si="0"/>
        <v>46060</v>
      </c>
      <c r="H7" s="47">
        <f t="shared" si="0"/>
        <v>46061</v>
      </c>
      <c r="I7" s="47">
        <f t="shared" si="0"/>
        <v>46062</v>
      </c>
      <c r="J7" s="47">
        <f t="shared" si="0"/>
        <v>46063</v>
      </c>
      <c r="K7" s="47">
        <f t="shared" si="0"/>
        <v>46064</v>
      </c>
      <c r="L7" s="47">
        <f t="shared" si="0"/>
        <v>46065</v>
      </c>
      <c r="M7" s="47">
        <f t="shared" si="0"/>
        <v>46066</v>
      </c>
      <c r="N7" s="47">
        <f t="shared" si="0"/>
        <v>46067</v>
      </c>
      <c r="O7" s="47">
        <f t="shared" si="0"/>
        <v>46068</v>
      </c>
      <c r="P7" s="47">
        <f t="shared" si="0"/>
        <v>46069</v>
      </c>
      <c r="Q7" s="47">
        <f t="shared" si="0"/>
        <v>46070</v>
      </c>
      <c r="R7" s="47">
        <f t="shared" si="0"/>
        <v>46071</v>
      </c>
      <c r="S7" s="47">
        <f t="shared" si="0"/>
        <v>46072</v>
      </c>
      <c r="T7" s="47">
        <f t="shared" si="0"/>
        <v>46073</v>
      </c>
      <c r="U7" s="47">
        <f t="shared" si="0"/>
        <v>46074</v>
      </c>
      <c r="V7" s="47">
        <f t="shared" si="0"/>
        <v>46075</v>
      </c>
      <c r="W7" s="47">
        <f t="shared" si="0"/>
        <v>46076</v>
      </c>
      <c r="X7" s="47">
        <f t="shared" si="0"/>
        <v>46077</v>
      </c>
      <c r="Y7" s="47">
        <f t="shared" si="0"/>
        <v>46078</v>
      </c>
      <c r="Z7" s="47">
        <f t="shared" si="0"/>
        <v>46079</v>
      </c>
      <c r="AA7" s="47">
        <f t="shared" si="0"/>
        <v>46080</v>
      </c>
      <c r="AB7" s="47">
        <f t="shared" si="0"/>
        <v>46081</v>
      </c>
      <c r="AC7" s="47">
        <f t="shared" si="0"/>
        <v>46082</v>
      </c>
      <c r="AD7" s="47">
        <f t="shared" si="0"/>
        <v>46083</v>
      </c>
      <c r="AE7" s="47">
        <f t="shared" si="0"/>
        <v>46084</v>
      </c>
      <c r="AF7" s="47">
        <f t="shared" si="0"/>
        <v>46085</v>
      </c>
      <c r="AG7" s="48">
        <f t="shared" si="0"/>
        <v>46086</v>
      </c>
      <c r="AH7" s="49">
        <f t="shared" si="0"/>
        <v>46087</v>
      </c>
      <c r="AI7" s="18" t="s">
        <v>7</v>
      </c>
    </row>
    <row r="8" spans="1:41" ht="15.75" customHeight="1" thickBot="1" x14ac:dyDescent="0.3">
      <c r="A8" s="183"/>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 Support for MDEQ</v>
      </c>
      <c r="B11" s="65">
        <v>7</v>
      </c>
      <c r="C11" s="65">
        <v>5</v>
      </c>
      <c r="D11" s="65">
        <v>7</v>
      </c>
      <c r="E11" s="65">
        <v>5</v>
      </c>
      <c r="F11" s="65">
        <v>3</v>
      </c>
      <c r="G11" s="66"/>
      <c r="H11" s="67"/>
      <c r="I11" s="65"/>
      <c r="J11" s="65"/>
      <c r="K11" s="65"/>
      <c r="L11" s="65">
        <v>3</v>
      </c>
      <c r="M11" s="65"/>
      <c r="N11" s="66"/>
      <c r="O11" s="67"/>
      <c r="P11" s="65"/>
      <c r="Q11" s="65"/>
      <c r="R11" s="65"/>
      <c r="S11" s="65">
        <v>3</v>
      </c>
      <c r="T11" s="65">
        <v>8</v>
      </c>
      <c r="U11" s="66"/>
      <c r="V11" s="67"/>
      <c r="W11" s="65">
        <v>4</v>
      </c>
      <c r="X11" s="65"/>
      <c r="Y11" s="65">
        <v>4</v>
      </c>
      <c r="Z11" s="65">
        <v>6</v>
      </c>
      <c r="AA11" s="65">
        <v>2</v>
      </c>
      <c r="AB11" s="67"/>
      <c r="AC11" s="67"/>
      <c r="AD11" s="65"/>
      <c r="AE11" s="65"/>
      <c r="AF11" s="65"/>
      <c r="AG11" s="65"/>
      <c r="AH11" s="65"/>
      <c r="AI11" s="68">
        <f t="shared" ref="AI11:AI41" si="1">SUM(B11:AH11)</f>
        <v>57</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 Idea Portal</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v>
      </c>
      <c r="B14" s="65"/>
      <c r="C14" s="65">
        <v>4</v>
      </c>
      <c r="D14" s="65">
        <v>1</v>
      </c>
      <c r="E14" s="65">
        <v>3</v>
      </c>
      <c r="F14" s="65">
        <v>4</v>
      </c>
      <c r="G14" s="66"/>
      <c r="H14" s="67"/>
      <c r="I14" s="65">
        <v>8</v>
      </c>
      <c r="J14" s="65">
        <v>8</v>
      </c>
      <c r="K14" s="65">
        <v>8</v>
      </c>
      <c r="L14" s="65">
        <v>5</v>
      </c>
      <c r="M14" s="65">
        <v>8</v>
      </c>
      <c r="N14" s="66"/>
      <c r="O14" s="67"/>
      <c r="P14" s="65"/>
      <c r="Q14" s="65">
        <v>10</v>
      </c>
      <c r="R14" s="65">
        <v>6</v>
      </c>
      <c r="S14" s="65">
        <v>5</v>
      </c>
      <c r="T14" s="65"/>
      <c r="U14" s="66"/>
      <c r="V14" s="67"/>
      <c r="W14" s="65">
        <v>2</v>
      </c>
      <c r="X14" s="65">
        <v>2</v>
      </c>
      <c r="Y14" s="65"/>
      <c r="Z14" s="65"/>
      <c r="AA14" s="65">
        <v>1</v>
      </c>
      <c r="AB14" s="67"/>
      <c r="AC14" s="67"/>
      <c r="AD14" s="65"/>
      <c r="AE14" s="65"/>
      <c r="AF14" s="65"/>
      <c r="AG14" s="65"/>
      <c r="AH14" s="65"/>
      <c r="AI14" s="68">
        <f t="shared" si="1"/>
        <v>75</v>
      </c>
    </row>
    <row r="15" spans="1:41" x14ac:dyDescent="0.25">
      <c r="A15" s="90" t="str">
        <f>'Yearly Info'!A18</f>
        <v xml:space="preserve">     GeoSpatial</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 Dashboard</v>
      </c>
      <c r="B16" s="65"/>
      <c r="C16" s="65"/>
      <c r="D16" s="65"/>
      <c r="E16" s="65"/>
      <c r="F16" s="65"/>
      <c r="G16" s="66"/>
      <c r="H16" s="67"/>
      <c r="I16" s="65"/>
      <c r="J16" s="65"/>
      <c r="K16" s="65"/>
      <c r="L16" s="65"/>
      <c r="M16" s="65"/>
      <c r="N16" s="66"/>
      <c r="O16" s="67"/>
      <c r="P16" s="65"/>
      <c r="Q16" s="65"/>
      <c r="R16" s="65"/>
      <c r="S16" s="65"/>
      <c r="T16" s="65"/>
      <c r="U16" s="66"/>
      <c r="V16" s="67"/>
      <c r="W16" s="65">
        <v>1</v>
      </c>
      <c r="X16" s="65"/>
      <c r="Y16" s="65"/>
      <c r="Z16" s="65"/>
      <c r="AA16" s="65"/>
      <c r="AB16" s="67"/>
      <c r="AC16" s="67"/>
      <c r="AD16" s="65"/>
      <c r="AE16" s="65"/>
      <c r="AF16" s="65"/>
      <c r="AG16" s="65"/>
      <c r="AH16" s="65"/>
      <c r="AI16" s="68">
        <f t="shared" si="1"/>
        <v>1</v>
      </c>
    </row>
    <row r="17" spans="1:35" x14ac:dyDescent="0.25">
      <c r="A17" s="90" t="str">
        <f>'Yearly Info'!A20</f>
        <v xml:space="preserve">     MDWFP NRIS</v>
      </c>
      <c r="B17" s="65"/>
      <c r="C17" s="65"/>
      <c r="D17" s="65"/>
      <c r="E17" s="65"/>
      <c r="F17" s="65">
        <v>1</v>
      </c>
      <c r="G17" s="66"/>
      <c r="H17" s="67"/>
      <c r="I17" s="65"/>
      <c r="J17" s="65"/>
      <c r="K17" s="65"/>
      <c r="L17" s="65"/>
      <c r="M17" s="65"/>
      <c r="N17" s="66"/>
      <c r="O17" s="67"/>
      <c r="P17" s="65"/>
      <c r="Q17" s="97"/>
      <c r="R17" s="65">
        <v>3</v>
      </c>
      <c r="S17" s="65"/>
      <c r="T17" s="65"/>
      <c r="U17" s="66"/>
      <c r="V17" s="67"/>
      <c r="W17" s="65"/>
      <c r="X17" s="65">
        <v>1</v>
      </c>
      <c r="Y17" s="65"/>
      <c r="Z17" s="65"/>
      <c r="AA17" s="65"/>
      <c r="AB17" s="67"/>
      <c r="AC17" s="67"/>
      <c r="AD17" s="65"/>
      <c r="AE17" s="65"/>
      <c r="AF17" s="65"/>
      <c r="AG17" s="65"/>
      <c r="AH17" s="65"/>
      <c r="AI17" s="68">
        <f t="shared" si="1"/>
        <v>5</v>
      </c>
    </row>
    <row r="18" spans="1:35" x14ac:dyDescent="0.25">
      <c r="A18" s="90" t="str">
        <f>'Yearly Info'!A21</f>
        <v xml:space="preserve">     MSWIS MRVA 4 CLOSED</v>
      </c>
      <c r="B18" s="65"/>
      <c r="C18" s="65"/>
      <c r="D18" s="65"/>
      <c r="E18" s="65"/>
      <c r="F18" s="65"/>
      <c r="G18" s="66"/>
      <c r="H18" s="67"/>
      <c r="I18" s="65"/>
      <c r="J18" s="65"/>
      <c r="K18" s="65"/>
      <c r="L18" s="65"/>
      <c r="M18" s="65"/>
      <c r="N18" s="66"/>
      <c r="O18" s="67"/>
      <c r="P18" s="65"/>
      <c r="Q18" s="65"/>
      <c r="R18" s="65"/>
      <c r="S18" s="65"/>
      <c r="T18" s="65"/>
      <c r="U18" s="66"/>
      <c r="V18" s="67"/>
      <c r="W18" s="65"/>
      <c r="X18" s="65">
        <v>5</v>
      </c>
      <c r="Z18" s="65">
        <v>4</v>
      </c>
      <c r="AA18" s="65">
        <v>3</v>
      </c>
      <c r="AB18" s="67"/>
      <c r="AC18" s="67"/>
      <c r="AD18" s="65"/>
      <c r="AE18" s="65"/>
      <c r="AF18" s="65"/>
      <c r="AG18" s="65"/>
      <c r="AH18" s="65"/>
      <c r="AI18" s="68">
        <f t="shared" si="1"/>
        <v>12</v>
      </c>
    </row>
    <row r="19" spans="1:35" x14ac:dyDescent="0.25">
      <c r="A19" s="90" t="str">
        <f>'Yearly Info'!A22</f>
        <v xml:space="preserve">     Tackett</v>
      </c>
      <c r="B19" s="65"/>
      <c r="C19" s="65"/>
      <c r="D19" s="65"/>
      <c r="E19" s="65"/>
      <c r="F19" s="65"/>
      <c r="G19" s="66"/>
      <c r="H19" s="67"/>
      <c r="I19" s="65"/>
      <c r="J19" s="65"/>
      <c r="K19" s="65"/>
      <c r="L19" s="65"/>
      <c r="M19" s="65"/>
      <c r="N19" s="66"/>
      <c r="O19" s="67"/>
      <c r="P19" s="65"/>
      <c r="Q19" s="65"/>
      <c r="R19" s="65"/>
      <c r="S19" s="65"/>
      <c r="T19" s="65"/>
      <c r="U19" s="66"/>
      <c r="V19" s="67"/>
      <c r="W19" s="65">
        <v>1</v>
      </c>
      <c r="X19" s="65"/>
      <c r="Y19" s="65">
        <v>4</v>
      </c>
      <c r="Z19" s="65"/>
      <c r="AB19" s="67"/>
      <c r="AC19" s="67"/>
      <c r="AD19" s="65"/>
      <c r="AE19" s="65"/>
      <c r="AF19" s="65"/>
      <c r="AG19" s="65"/>
      <c r="AH19" s="65"/>
      <c r="AI19" s="68">
        <f t="shared" si="1"/>
        <v>5</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7</v>
      </c>
      <c r="C42" s="69">
        <f t="shared" ref="C42:AH42" si="2">SUM(C9:C40)</f>
        <v>9</v>
      </c>
      <c r="D42" s="69">
        <f t="shared" si="2"/>
        <v>8</v>
      </c>
      <c r="E42" s="69">
        <f t="shared" si="2"/>
        <v>8</v>
      </c>
      <c r="F42" s="69">
        <f t="shared" si="2"/>
        <v>8</v>
      </c>
      <c r="G42" s="69">
        <f t="shared" si="2"/>
        <v>0</v>
      </c>
      <c r="H42" s="69">
        <f t="shared" si="2"/>
        <v>0</v>
      </c>
      <c r="I42" s="69">
        <f t="shared" si="2"/>
        <v>8</v>
      </c>
      <c r="J42" s="69">
        <f t="shared" si="2"/>
        <v>8</v>
      </c>
      <c r="K42" s="69">
        <f t="shared" si="2"/>
        <v>8</v>
      </c>
      <c r="L42" s="69">
        <f t="shared" si="2"/>
        <v>8</v>
      </c>
      <c r="M42" s="69">
        <f t="shared" si="2"/>
        <v>8</v>
      </c>
      <c r="N42" s="69">
        <f t="shared" si="2"/>
        <v>0</v>
      </c>
      <c r="O42" s="69">
        <f t="shared" si="2"/>
        <v>0</v>
      </c>
      <c r="P42" s="69">
        <f t="shared" si="2"/>
        <v>0</v>
      </c>
      <c r="Q42" s="69">
        <f t="shared" si="2"/>
        <v>10</v>
      </c>
      <c r="R42" s="69">
        <f t="shared" si="2"/>
        <v>9</v>
      </c>
      <c r="S42" s="69">
        <f t="shared" si="2"/>
        <v>8</v>
      </c>
      <c r="T42" s="69">
        <f t="shared" si="2"/>
        <v>8</v>
      </c>
      <c r="U42" s="69">
        <f t="shared" si="2"/>
        <v>0</v>
      </c>
      <c r="V42" s="69">
        <f t="shared" si="2"/>
        <v>0</v>
      </c>
      <c r="W42" s="69">
        <f t="shared" si="2"/>
        <v>8</v>
      </c>
      <c r="X42" s="69">
        <f t="shared" si="2"/>
        <v>8</v>
      </c>
      <c r="Y42" s="69">
        <f t="shared" si="2"/>
        <v>8</v>
      </c>
      <c r="Z42" s="69">
        <f t="shared" si="2"/>
        <v>10</v>
      </c>
      <c r="AA42" s="69">
        <f t="shared" si="2"/>
        <v>6</v>
      </c>
      <c r="AB42" s="69">
        <f t="shared" si="2"/>
        <v>0</v>
      </c>
      <c r="AC42" s="69">
        <f t="shared" si="2"/>
        <v>0</v>
      </c>
      <c r="AD42" s="69">
        <f t="shared" si="2"/>
        <v>0</v>
      </c>
      <c r="AE42" s="69">
        <f t="shared" si="2"/>
        <v>0</v>
      </c>
      <c r="AF42" s="69">
        <f>SUM(AF9:AF41)</f>
        <v>0</v>
      </c>
      <c r="AG42" s="69">
        <f t="shared" si="2"/>
        <v>0</v>
      </c>
      <c r="AH42" s="69">
        <f t="shared" si="2"/>
        <v>0</v>
      </c>
      <c r="AI42" s="71">
        <f>SUM(AI11:AI41)</f>
        <v>155</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8</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8</v>
      </c>
    </row>
    <row r="44" spans="1:36" x14ac:dyDescent="0.25">
      <c r="A44" s="73"/>
      <c r="B44" s="191" t="s">
        <v>10</v>
      </c>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3"/>
      <c r="AI44" s="74">
        <f>IF(SUM(B48:AH48)-AI42-AI43&gt;0,SUM(B48:AH48)-AI42-AI43,0)</f>
        <v>0</v>
      </c>
    </row>
    <row r="45" spans="1:36" x14ac:dyDescent="0.25">
      <c r="A45" s="73"/>
      <c r="B45" s="191" t="s">
        <v>11</v>
      </c>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3"/>
      <c r="AI45" s="75">
        <f>IF(SUM(B48:AH48)-AI42-AI43&lt;0,(SUM(B48:AH48)-AI42-AI43)*-1,0)</f>
        <v>3</v>
      </c>
    </row>
    <row r="46" spans="1:36" x14ac:dyDescent="0.25">
      <c r="A46" s="92" t="s">
        <v>12</v>
      </c>
      <c r="B46" s="76">
        <f t="shared" ref="B46:AH46" si="3">SUM(B45,B43,B42)</f>
        <v>7</v>
      </c>
      <c r="C46" s="76">
        <f t="shared" si="3"/>
        <v>9</v>
      </c>
      <c r="D46" s="76">
        <f t="shared" si="3"/>
        <v>8</v>
      </c>
      <c r="E46" s="76">
        <f t="shared" si="3"/>
        <v>8</v>
      </c>
      <c r="F46" s="76">
        <f t="shared" si="3"/>
        <v>8</v>
      </c>
      <c r="G46" s="76">
        <f t="shared" si="3"/>
        <v>0</v>
      </c>
      <c r="H46" s="76">
        <f t="shared" si="3"/>
        <v>0</v>
      </c>
      <c r="I46" s="76">
        <f t="shared" si="3"/>
        <v>8</v>
      </c>
      <c r="J46" s="76">
        <f t="shared" si="3"/>
        <v>8</v>
      </c>
      <c r="K46" s="76">
        <f t="shared" si="3"/>
        <v>8</v>
      </c>
      <c r="L46" s="76">
        <f t="shared" si="3"/>
        <v>8</v>
      </c>
      <c r="M46" s="76">
        <f t="shared" si="3"/>
        <v>8</v>
      </c>
      <c r="N46" s="76">
        <f t="shared" si="3"/>
        <v>0</v>
      </c>
      <c r="O46" s="76">
        <f t="shared" si="3"/>
        <v>0</v>
      </c>
      <c r="P46" s="76">
        <f t="shared" si="3"/>
        <v>8</v>
      </c>
      <c r="Q46" s="76">
        <f t="shared" si="3"/>
        <v>10</v>
      </c>
      <c r="R46" s="76">
        <f t="shared" si="3"/>
        <v>9</v>
      </c>
      <c r="S46" s="76">
        <f t="shared" si="3"/>
        <v>8</v>
      </c>
      <c r="T46" s="76">
        <f t="shared" si="3"/>
        <v>8</v>
      </c>
      <c r="U46" s="76">
        <f t="shared" si="3"/>
        <v>0</v>
      </c>
      <c r="V46" s="76">
        <f t="shared" si="3"/>
        <v>0</v>
      </c>
      <c r="W46" s="76">
        <f t="shared" si="3"/>
        <v>8</v>
      </c>
      <c r="X46" s="76">
        <f t="shared" si="3"/>
        <v>8</v>
      </c>
      <c r="Y46" s="76">
        <f t="shared" si="3"/>
        <v>8</v>
      </c>
      <c r="Z46" s="76">
        <f t="shared" si="3"/>
        <v>10</v>
      </c>
      <c r="AA46" s="76">
        <f t="shared" si="3"/>
        <v>6</v>
      </c>
      <c r="AB46" s="76">
        <f t="shared" si="3"/>
        <v>0</v>
      </c>
      <c r="AC46" s="76">
        <f t="shared" si="3"/>
        <v>0</v>
      </c>
      <c r="AD46" s="76">
        <f t="shared" si="3"/>
        <v>0</v>
      </c>
      <c r="AE46" s="76">
        <f t="shared" si="3"/>
        <v>0</v>
      </c>
      <c r="AF46" s="76">
        <f t="shared" si="3"/>
        <v>0</v>
      </c>
      <c r="AG46" s="76">
        <f t="shared" si="3"/>
        <v>0</v>
      </c>
      <c r="AH46" s="76">
        <f t="shared" si="3"/>
        <v>0</v>
      </c>
      <c r="AI46" s="77">
        <f>SUM(B46:AH46)</f>
        <v>163</v>
      </c>
      <c r="AJ46" s="20"/>
    </row>
    <row r="47" spans="1:36" ht="15.75" customHeight="1" thickBot="1" x14ac:dyDescent="0.3">
      <c r="A47" s="93" t="s">
        <v>13</v>
      </c>
      <c r="B47" s="78" t="str">
        <f>IF(B8="Sun",SUM(B46),"")</f>
        <v/>
      </c>
      <c r="C47" s="78" t="str">
        <f>IF(C8="Sun",SUM(B46,C46),"")</f>
        <v/>
      </c>
      <c r="D47" s="78" t="str">
        <f>IF(D8="Sun",SUM(B46,C46,D46),"")</f>
        <v/>
      </c>
      <c r="E47" s="78" t="str">
        <f>IF(E8="Sun",SUM(B46,C46,D46,E46),"")</f>
        <v/>
      </c>
      <c r="F47" s="194">
        <f>SUM(B46:H46)</f>
        <v>40</v>
      </c>
      <c r="G47" s="195"/>
      <c r="H47" s="196"/>
      <c r="I47" s="78" t="str">
        <f>IF(I8="Sun",SUM(C46,D46,E46,F46,G46,H46,I46),"")</f>
        <v/>
      </c>
      <c r="J47" s="78" t="str">
        <f>IF(J8="Sun",SUM(D46,E46,F46,G46,H46,I46,J46),"")</f>
        <v/>
      </c>
      <c r="K47" s="78" t="str">
        <f>IF(K8="Sun",SUM(E46,F46,G46,H46,I46,J46,K46),"")</f>
        <v/>
      </c>
      <c r="L47" s="78" t="str">
        <f>IF(L8="Sun",SUM(F46,G46,H46,I46,J46,K46,L46),"")</f>
        <v/>
      </c>
      <c r="M47" s="194">
        <f>SUM(I46:O46)</f>
        <v>40</v>
      </c>
      <c r="N47" s="195"/>
      <c r="O47" s="196"/>
      <c r="P47" s="78" t="str">
        <f>IF(P8="Sun",SUM(J46,K46,L46,M46,N46,O46,P46),"")</f>
        <v/>
      </c>
      <c r="Q47" s="78" t="str">
        <f>IF(Q8="Sun",SUM(K46,L46,M46,N46,O46,P46,Q46),"")</f>
        <v/>
      </c>
      <c r="R47" s="78" t="str">
        <f>IF(R8="Sun",SUM(L46,M46,N46,O46,P46,Q46,R46),"")</f>
        <v/>
      </c>
      <c r="S47" s="78" t="str">
        <f>IF(S8="Sun",SUM(M46,N46,O46,P46,Q46,R46,S46),"")</f>
        <v/>
      </c>
      <c r="T47" s="194">
        <f>SUM(P46:V46)</f>
        <v>43</v>
      </c>
      <c r="U47" s="195"/>
      <c r="V47" s="196"/>
      <c r="W47" s="78" t="str">
        <f>IF(W8="Sun",SUM(Q46,R46,S46,T46,U46,V46,W46),"")</f>
        <v/>
      </c>
      <c r="X47" s="78" t="str">
        <f>IF(X8="Sun",SUM(R46,S46,T46,U46,V46,W46,X46),"")</f>
        <v/>
      </c>
      <c r="Y47" s="78" t="str">
        <f>IF(Y8="Sun",SUM(S46,T46,U46,V46,W46,X46,Y46),"")</f>
        <v/>
      </c>
      <c r="Z47" s="78" t="str">
        <f>IF(Z8="Sun",SUM(T46,U46,V46,W46,X46,Y46,Z46),"")</f>
        <v/>
      </c>
      <c r="AA47" s="194">
        <f>SUM(W46:AC46)</f>
        <v>40</v>
      </c>
      <c r="AB47" s="195"/>
      <c r="AC47" s="196"/>
      <c r="AD47" s="78" t="str">
        <f>IF(AD8="Sun",SUM(X46,Y46,Z46,AA46,AB46,AC46,AD46),"")</f>
        <v/>
      </c>
      <c r="AE47" s="78" t="str">
        <f>IF(AE8="Sun",SUM(Y46,Z46,AA46,AB46,AC46,AD46,AE46),"")</f>
        <v/>
      </c>
      <c r="AF47" s="78" t="str">
        <f>IF(AF8="Sun",SUM(Z46,AA46,AB46,AC46,AD46,AE46,AF46),"")</f>
        <v/>
      </c>
      <c r="AG47" s="78" t="str">
        <f>IF(AG8="Sun",SUM(AA46,AB46,AC46,AD46,AE46,AF46,AG46),"")</f>
        <v/>
      </c>
      <c r="AH47" s="79">
        <f>SUM(AD46:AH46)</f>
        <v>0</v>
      </c>
      <c r="AI47" s="80">
        <f>SUM(B47:AH47)</f>
        <v>163</v>
      </c>
    </row>
    <row r="48" spans="1:36" ht="0.75" customHeight="1" x14ac:dyDescent="0.25">
      <c r="B48">
        <f>IF(B7&gt;=$D$4,IF(B7&lt;=EOMONTH($D$4,0), IF(B8="S",0,IF(B8="S",0,8)),0),0)</f>
        <v>8</v>
      </c>
      <c r="C48">
        <f t="shared" ref="C48:AH48" si="4">IF(C7&gt;=$D$4,IF(C7&lt;=EOMONTH($D$4,0), IF(C8="S",0,IF(C8="S",0,8)),0),0)</f>
        <v>8</v>
      </c>
      <c r="D48">
        <f t="shared" si="4"/>
        <v>8</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0</v>
      </c>
      <c r="AE48">
        <f t="shared" si="4"/>
        <v>0</v>
      </c>
      <c r="AF48">
        <f t="shared" si="4"/>
        <v>0</v>
      </c>
      <c r="AG48">
        <f t="shared" si="4"/>
        <v>0</v>
      </c>
      <c r="AH48">
        <f t="shared" si="4"/>
        <v>0</v>
      </c>
      <c r="AI48">
        <f>SUM(B48:AH48)</f>
        <v>160</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85" t="s">
        <v>0</v>
      </c>
      <c r="C53" s="185"/>
      <c r="D53" s="185"/>
      <c r="E53" s="185"/>
      <c r="F53" s="185"/>
      <c r="G53" s="185"/>
      <c r="H53" s="185"/>
      <c r="I53" s="185"/>
      <c r="J53" s="185"/>
      <c r="K53" s="185"/>
      <c r="L53" s="185"/>
      <c r="M53" s="185"/>
      <c r="N53" s="185"/>
      <c r="O53" s="185"/>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86" t="s">
        <v>1</v>
      </c>
      <c r="C54" s="186"/>
      <c r="D54" s="187" t="str">
        <f>D3</f>
        <v>Don Woods</v>
      </c>
      <c r="E54" s="187"/>
      <c r="F54" s="187"/>
      <c r="G54" s="187"/>
      <c r="H54" s="187"/>
      <c r="I54" s="187"/>
      <c r="J54" s="187"/>
      <c r="K54" s="187"/>
      <c r="L54" s="187"/>
      <c r="M54" s="187"/>
      <c r="N54" s="187"/>
      <c r="O54" s="187"/>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86" t="s">
        <v>2</v>
      </c>
      <c r="C55" s="186"/>
      <c r="D55" s="188">
        <f>D4</f>
        <v>46054</v>
      </c>
      <c r="E55" s="188"/>
      <c r="F55" s="188"/>
      <c r="G55" s="188"/>
      <c r="H55" s="188"/>
      <c r="I55" s="188"/>
      <c r="J55" s="186" t="s">
        <v>3</v>
      </c>
      <c r="K55" s="186"/>
      <c r="L55" s="189">
        <f>L4</f>
        <v>2026</v>
      </c>
      <c r="M55" s="190"/>
      <c r="N55" s="190"/>
      <c r="O55" s="190"/>
      <c r="P55" s="9"/>
      <c r="Q55" s="9"/>
      <c r="R55" s="179"/>
      <c r="S55" s="179"/>
      <c r="T55" s="179"/>
      <c r="U55" s="179"/>
      <c r="V55" s="33"/>
      <c r="W55" s="180"/>
      <c r="X55" s="180"/>
      <c r="Y55" s="180"/>
      <c r="Z55" s="180"/>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81" t="s">
        <v>4</v>
      </c>
      <c r="B57" s="184" t="s">
        <v>5</v>
      </c>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c r="AA57" s="184"/>
      <c r="AB57" s="184"/>
      <c r="AC57" s="184"/>
      <c r="AD57" s="184"/>
      <c r="AE57" s="184"/>
      <c r="AF57" s="184"/>
      <c r="AG57" s="29"/>
      <c r="AH57" s="29"/>
      <c r="AI57" s="19" t="s">
        <v>6</v>
      </c>
    </row>
    <row r="58" spans="1:35" ht="15.75" x14ac:dyDescent="0.3">
      <c r="A58" s="182"/>
      <c r="B58" s="47">
        <f>IF(WEEKDAY(D$4,2)&gt;5,D$4+8 - WEEKDAY(D$4,2),D$4-(WEEKDAY(D$4,2)-1))</f>
        <v>46055</v>
      </c>
      <c r="C58" s="47">
        <f>B58+1</f>
        <v>46056</v>
      </c>
      <c r="D58" s="47">
        <f t="shared" ref="D58:AH58" si="5">C58+1</f>
        <v>46057</v>
      </c>
      <c r="E58" s="47">
        <f t="shared" si="5"/>
        <v>46058</v>
      </c>
      <c r="F58" s="47">
        <f t="shared" si="5"/>
        <v>46059</v>
      </c>
      <c r="G58" s="47">
        <f t="shared" si="5"/>
        <v>46060</v>
      </c>
      <c r="H58" s="47">
        <f t="shared" si="5"/>
        <v>46061</v>
      </c>
      <c r="I58" s="47">
        <f t="shared" si="5"/>
        <v>46062</v>
      </c>
      <c r="J58" s="47">
        <f t="shared" si="5"/>
        <v>46063</v>
      </c>
      <c r="K58" s="47">
        <f t="shared" si="5"/>
        <v>46064</v>
      </c>
      <c r="L58" s="47">
        <f t="shared" si="5"/>
        <v>46065</v>
      </c>
      <c r="M58" s="47">
        <f t="shared" si="5"/>
        <v>46066</v>
      </c>
      <c r="N58" s="47">
        <f t="shared" si="5"/>
        <v>46067</v>
      </c>
      <c r="O58" s="47">
        <f t="shared" si="5"/>
        <v>46068</v>
      </c>
      <c r="P58" s="47">
        <f t="shared" si="5"/>
        <v>46069</v>
      </c>
      <c r="Q58" s="47">
        <f t="shared" si="5"/>
        <v>46070</v>
      </c>
      <c r="R58" s="47">
        <f t="shared" si="5"/>
        <v>46071</v>
      </c>
      <c r="S58" s="47">
        <f t="shared" si="5"/>
        <v>46072</v>
      </c>
      <c r="T58" s="47">
        <f t="shared" si="5"/>
        <v>46073</v>
      </c>
      <c r="U58" s="47">
        <f t="shared" si="5"/>
        <v>46074</v>
      </c>
      <c r="V58" s="47">
        <f t="shared" si="5"/>
        <v>46075</v>
      </c>
      <c r="W58" s="47">
        <f t="shared" si="5"/>
        <v>46076</v>
      </c>
      <c r="X58" s="47">
        <f t="shared" si="5"/>
        <v>46077</v>
      </c>
      <c r="Y58" s="47">
        <f t="shared" si="5"/>
        <v>46078</v>
      </c>
      <c r="Z58" s="47">
        <f t="shared" si="5"/>
        <v>46079</v>
      </c>
      <c r="AA58" s="47">
        <f t="shared" si="5"/>
        <v>46080</v>
      </c>
      <c r="AB58" s="47">
        <f t="shared" si="5"/>
        <v>46081</v>
      </c>
      <c r="AC58" s="47">
        <f t="shared" si="5"/>
        <v>46082</v>
      </c>
      <c r="AD58" s="47">
        <f t="shared" si="5"/>
        <v>46083</v>
      </c>
      <c r="AE58" s="47">
        <f t="shared" si="5"/>
        <v>46084</v>
      </c>
      <c r="AF58" s="47">
        <f t="shared" si="5"/>
        <v>46085</v>
      </c>
      <c r="AG58" s="48">
        <f t="shared" si="5"/>
        <v>46086</v>
      </c>
      <c r="AH58" s="49">
        <f t="shared" si="5"/>
        <v>46087</v>
      </c>
      <c r="AI58" s="18" t="s">
        <v>7</v>
      </c>
    </row>
    <row r="59" spans="1:35" ht="15.75" thickBot="1" x14ac:dyDescent="0.3">
      <c r="A59" s="183"/>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 Support for MDEQ</v>
      </c>
      <c r="B62" s="65">
        <f t="shared" si="7"/>
        <v>7</v>
      </c>
      <c r="C62" s="65">
        <f t="shared" si="7"/>
        <v>5</v>
      </c>
      <c r="D62" s="65">
        <f t="shared" si="7"/>
        <v>7</v>
      </c>
      <c r="E62" s="65">
        <f t="shared" si="7"/>
        <v>5</v>
      </c>
      <c r="F62" s="65">
        <f t="shared" si="7"/>
        <v>3</v>
      </c>
      <c r="G62" s="67">
        <f t="shared" si="7"/>
        <v>0</v>
      </c>
      <c r="H62" s="67">
        <f t="shared" si="7"/>
        <v>0</v>
      </c>
      <c r="I62" s="65">
        <f t="shared" si="7"/>
        <v>0</v>
      </c>
      <c r="J62" s="65">
        <f t="shared" si="7"/>
        <v>0</v>
      </c>
      <c r="K62" s="65">
        <f t="shared" si="7"/>
        <v>0</v>
      </c>
      <c r="L62" s="65">
        <f t="shared" si="7"/>
        <v>3</v>
      </c>
      <c r="M62" s="65">
        <f t="shared" si="7"/>
        <v>0</v>
      </c>
      <c r="N62" s="67">
        <f t="shared" si="7"/>
        <v>0</v>
      </c>
      <c r="O62" s="67">
        <f t="shared" si="7"/>
        <v>0</v>
      </c>
      <c r="P62" s="65">
        <f t="shared" si="7"/>
        <v>0</v>
      </c>
      <c r="Q62" s="65">
        <f t="shared" ref="Q62:AH76" si="8">Q11</f>
        <v>0</v>
      </c>
      <c r="R62" s="65">
        <f t="shared" si="8"/>
        <v>0</v>
      </c>
      <c r="S62" s="65">
        <f t="shared" si="8"/>
        <v>3</v>
      </c>
      <c r="T62" s="65">
        <f t="shared" si="8"/>
        <v>8</v>
      </c>
      <c r="U62" s="67">
        <f t="shared" si="8"/>
        <v>0</v>
      </c>
      <c r="V62" s="67">
        <f t="shared" si="8"/>
        <v>0</v>
      </c>
      <c r="W62" s="65">
        <f t="shared" si="8"/>
        <v>4</v>
      </c>
      <c r="X62" s="65">
        <f t="shared" si="8"/>
        <v>0</v>
      </c>
      <c r="Y62" s="65">
        <f t="shared" si="8"/>
        <v>4</v>
      </c>
      <c r="Z62" s="65">
        <f t="shared" si="8"/>
        <v>6</v>
      </c>
      <c r="AA62" s="65">
        <f t="shared" si="8"/>
        <v>2</v>
      </c>
      <c r="AB62" s="67">
        <f t="shared" si="8"/>
        <v>0</v>
      </c>
      <c r="AC62" s="67">
        <f t="shared" si="8"/>
        <v>0</v>
      </c>
      <c r="AD62" s="65">
        <f t="shared" si="8"/>
        <v>0</v>
      </c>
      <c r="AE62" s="65">
        <f t="shared" si="8"/>
        <v>0</v>
      </c>
      <c r="AF62" s="65">
        <f t="shared" si="8"/>
        <v>0</v>
      </c>
      <c r="AG62" s="65">
        <f t="shared" si="8"/>
        <v>0</v>
      </c>
      <c r="AH62" s="65">
        <f t="shared" si="8"/>
        <v>0</v>
      </c>
      <c r="AI62" s="68">
        <f t="shared" ref="AI62:AI83" si="9">SUM(B62:AH62)</f>
        <v>57</v>
      </c>
    </row>
    <row r="63" spans="1:35"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x14ac:dyDescent="0.25">
      <c r="A64" s="57" t="str">
        <f t="shared" si="7"/>
        <v xml:space="preserve">     RICS Idea Portal</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x14ac:dyDescent="0.25">
      <c r="A65" s="57" t="str">
        <f t="shared" si="7"/>
        <v xml:space="preserve">     MSWIS</v>
      </c>
      <c r="B65" s="65">
        <f t="shared" si="7"/>
        <v>0</v>
      </c>
      <c r="C65" s="65">
        <f t="shared" si="7"/>
        <v>4</v>
      </c>
      <c r="D65" s="65">
        <f t="shared" si="7"/>
        <v>1</v>
      </c>
      <c r="E65" s="65">
        <f t="shared" si="7"/>
        <v>3</v>
      </c>
      <c r="F65" s="65">
        <f t="shared" si="7"/>
        <v>4</v>
      </c>
      <c r="G65" s="67">
        <f t="shared" si="7"/>
        <v>0</v>
      </c>
      <c r="H65" s="67">
        <f t="shared" si="7"/>
        <v>0</v>
      </c>
      <c r="I65" s="65">
        <f t="shared" si="7"/>
        <v>8</v>
      </c>
      <c r="J65" s="65">
        <f t="shared" si="7"/>
        <v>8</v>
      </c>
      <c r="K65" s="65">
        <f t="shared" si="7"/>
        <v>8</v>
      </c>
      <c r="L65" s="65">
        <f t="shared" si="7"/>
        <v>5</v>
      </c>
      <c r="M65" s="65">
        <f t="shared" si="7"/>
        <v>8</v>
      </c>
      <c r="N65" s="67">
        <f t="shared" si="7"/>
        <v>0</v>
      </c>
      <c r="O65" s="67">
        <f t="shared" si="7"/>
        <v>0</v>
      </c>
      <c r="P65" s="65">
        <f t="shared" si="7"/>
        <v>0</v>
      </c>
      <c r="Q65" s="65">
        <f t="shared" si="8"/>
        <v>10</v>
      </c>
      <c r="R65" s="65">
        <f t="shared" si="8"/>
        <v>6</v>
      </c>
      <c r="S65" s="65">
        <f t="shared" si="8"/>
        <v>5</v>
      </c>
      <c r="T65" s="65">
        <f t="shared" si="8"/>
        <v>0</v>
      </c>
      <c r="U65" s="67">
        <f t="shared" si="8"/>
        <v>0</v>
      </c>
      <c r="V65" s="67">
        <f t="shared" si="8"/>
        <v>0</v>
      </c>
      <c r="W65" s="65">
        <f t="shared" si="8"/>
        <v>2</v>
      </c>
      <c r="X65" s="65">
        <f t="shared" si="8"/>
        <v>2</v>
      </c>
      <c r="Y65" s="65">
        <f t="shared" si="8"/>
        <v>0</v>
      </c>
      <c r="Z65" s="65">
        <f t="shared" si="8"/>
        <v>0</v>
      </c>
      <c r="AA65" s="65">
        <f t="shared" si="8"/>
        <v>1</v>
      </c>
      <c r="AB65" s="67">
        <f t="shared" si="8"/>
        <v>0</v>
      </c>
      <c r="AC65" s="67">
        <f t="shared" si="8"/>
        <v>0</v>
      </c>
      <c r="AD65" s="65">
        <f t="shared" si="8"/>
        <v>0</v>
      </c>
      <c r="AE65" s="65">
        <f t="shared" si="8"/>
        <v>0</v>
      </c>
      <c r="AF65" s="65">
        <f t="shared" si="8"/>
        <v>0</v>
      </c>
      <c r="AG65" s="65">
        <f t="shared" si="8"/>
        <v>0</v>
      </c>
      <c r="AH65" s="65">
        <f t="shared" si="8"/>
        <v>0</v>
      </c>
      <c r="AI65" s="68">
        <f t="shared" si="9"/>
        <v>75</v>
      </c>
    </row>
    <row r="66" spans="1:35" x14ac:dyDescent="0.25">
      <c r="A66" s="57" t="str">
        <f t="shared" si="7"/>
        <v xml:space="preserve">     GeoSpatial</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x14ac:dyDescent="0.25">
      <c r="A67" s="57" t="str">
        <f t="shared" si="7"/>
        <v xml:space="preserve">     RICS Dashboard</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1</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1</v>
      </c>
    </row>
    <row r="68" spans="1:35" x14ac:dyDescent="0.25">
      <c r="A68" s="57" t="str">
        <f t="shared" si="7"/>
        <v xml:space="preserve">     MDWFP NRIS</v>
      </c>
      <c r="B68" s="65">
        <f t="shared" si="7"/>
        <v>0</v>
      </c>
      <c r="C68" s="65">
        <f t="shared" si="7"/>
        <v>0</v>
      </c>
      <c r="D68" s="65">
        <f t="shared" si="7"/>
        <v>0</v>
      </c>
      <c r="E68" s="65">
        <f t="shared" si="7"/>
        <v>0</v>
      </c>
      <c r="F68" s="65">
        <f t="shared" si="7"/>
        <v>1</v>
      </c>
      <c r="G68" s="67">
        <f t="shared" si="7"/>
        <v>0</v>
      </c>
      <c r="H68" s="67">
        <f t="shared" si="7"/>
        <v>0</v>
      </c>
      <c r="I68" s="65">
        <f t="shared" si="7"/>
        <v>0</v>
      </c>
      <c r="J68" s="65">
        <f t="shared" si="7"/>
        <v>0</v>
      </c>
      <c r="K68" s="65">
        <f t="shared" si="7"/>
        <v>0</v>
      </c>
      <c r="L68" s="65">
        <f t="shared" si="7"/>
        <v>0</v>
      </c>
      <c r="M68" s="65">
        <f t="shared" si="7"/>
        <v>0</v>
      </c>
      <c r="N68" s="67">
        <f t="shared" si="7"/>
        <v>0</v>
      </c>
      <c r="O68" s="67">
        <f t="shared" si="7"/>
        <v>0</v>
      </c>
      <c r="P68" s="65">
        <f t="shared" si="7"/>
        <v>0</v>
      </c>
      <c r="Q68" s="65">
        <f t="shared" si="8"/>
        <v>0</v>
      </c>
      <c r="R68" s="65">
        <f t="shared" si="8"/>
        <v>3</v>
      </c>
      <c r="S68" s="65">
        <f t="shared" si="8"/>
        <v>0</v>
      </c>
      <c r="T68" s="65">
        <f t="shared" si="8"/>
        <v>0</v>
      </c>
      <c r="U68" s="67">
        <f t="shared" si="8"/>
        <v>0</v>
      </c>
      <c r="V68" s="67">
        <f t="shared" si="8"/>
        <v>0</v>
      </c>
      <c r="W68" s="65">
        <f t="shared" si="8"/>
        <v>0</v>
      </c>
      <c r="X68" s="65">
        <f t="shared" si="8"/>
        <v>1</v>
      </c>
      <c r="Y68" s="65">
        <f t="shared" si="8"/>
        <v>0</v>
      </c>
      <c r="Z68" s="65">
        <f t="shared" si="8"/>
        <v>0</v>
      </c>
      <c r="AA68" s="65">
        <f t="shared" si="8"/>
        <v>0</v>
      </c>
      <c r="AB68" s="67">
        <f t="shared" si="8"/>
        <v>0</v>
      </c>
      <c r="AC68" s="67">
        <f t="shared" si="8"/>
        <v>0</v>
      </c>
      <c r="AD68" s="65">
        <f t="shared" si="8"/>
        <v>0</v>
      </c>
      <c r="AE68" s="65">
        <f t="shared" si="8"/>
        <v>0</v>
      </c>
      <c r="AF68" s="65">
        <f t="shared" si="8"/>
        <v>0</v>
      </c>
      <c r="AG68" s="65">
        <f t="shared" si="8"/>
        <v>0</v>
      </c>
      <c r="AH68" s="65">
        <f t="shared" si="8"/>
        <v>0</v>
      </c>
      <c r="AI68" s="68">
        <f t="shared" si="9"/>
        <v>5</v>
      </c>
    </row>
    <row r="69" spans="1:35" x14ac:dyDescent="0.25">
      <c r="A69" s="57" t="str">
        <f t="shared" si="7"/>
        <v xml:space="preserve">     MSWIS MRVA 4 CLOSED</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5</v>
      </c>
      <c r="Y69" s="65">
        <f>Z18</f>
        <v>4</v>
      </c>
      <c r="Z69" s="65" t="e">
        <f>#REF!</f>
        <v>#REF!</v>
      </c>
      <c r="AA69" s="65" t="e">
        <f>#REF!</f>
        <v>#REF!</v>
      </c>
      <c r="AB69" s="67">
        <f t="shared" si="8"/>
        <v>0</v>
      </c>
      <c r="AC69" s="67">
        <f t="shared" si="8"/>
        <v>0</v>
      </c>
      <c r="AD69" s="65">
        <f t="shared" si="8"/>
        <v>0</v>
      </c>
      <c r="AE69" s="65">
        <f t="shared" si="8"/>
        <v>0</v>
      </c>
      <c r="AF69" s="65">
        <f t="shared" si="8"/>
        <v>0</v>
      </c>
      <c r="AG69" s="65">
        <f t="shared" si="8"/>
        <v>0</v>
      </c>
      <c r="AH69" s="65">
        <f t="shared" si="8"/>
        <v>0</v>
      </c>
      <c r="AI69" s="68" t="e">
        <f t="shared" si="9"/>
        <v>#REF!</v>
      </c>
    </row>
    <row r="70" spans="1:35" x14ac:dyDescent="0.25">
      <c r="A70" s="57" t="str">
        <f t="shared" si="7"/>
        <v xml:space="preserve">     Tackett</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0</v>
      </c>
      <c r="M70" s="65">
        <f t="shared" si="7"/>
        <v>0</v>
      </c>
      <c r="N70" s="67">
        <f t="shared" si="7"/>
        <v>0</v>
      </c>
      <c r="O70" s="67">
        <f t="shared" si="7"/>
        <v>0</v>
      </c>
      <c r="P70" s="65">
        <f t="shared" si="7"/>
        <v>0</v>
      </c>
      <c r="Q70" s="65">
        <f t="shared" si="8"/>
        <v>0</v>
      </c>
      <c r="R70" s="65">
        <f t="shared" si="8"/>
        <v>0</v>
      </c>
      <c r="S70" s="65">
        <f t="shared" si="8"/>
        <v>0</v>
      </c>
      <c r="T70" s="65">
        <f t="shared" si="8"/>
        <v>0</v>
      </c>
      <c r="U70" s="67">
        <f t="shared" si="8"/>
        <v>0</v>
      </c>
      <c r="V70" s="67">
        <f t="shared" si="8"/>
        <v>0</v>
      </c>
      <c r="W70" s="65">
        <f t="shared" si="8"/>
        <v>1</v>
      </c>
      <c r="X70" s="65">
        <f t="shared" si="8"/>
        <v>0</v>
      </c>
      <c r="Y70" s="65">
        <f t="shared" si="8"/>
        <v>4</v>
      </c>
      <c r="Z70" s="65">
        <f t="shared" si="8"/>
        <v>0</v>
      </c>
      <c r="AA70" s="65">
        <f>AA18</f>
        <v>3</v>
      </c>
      <c r="AB70" s="67">
        <f t="shared" si="8"/>
        <v>0</v>
      </c>
      <c r="AC70" s="67">
        <f t="shared" si="8"/>
        <v>0</v>
      </c>
      <c r="AD70" s="65">
        <f t="shared" si="8"/>
        <v>0</v>
      </c>
      <c r="AE70" s="65">
        <f t="shared" si="8"/>
        <v>0</v>
      </c>
      <c r="AF70" s="65">
        <f t="shared" si="8"/>
        <v>0</v>
      </c>
      <c r="AG70" s="65">
        <f t="shared" si="8"/>
        <v>0</v>
      </c>
      <c r="AH70" s="65">
        <f t="shared" si="8"/>
        <v>0</v>
      </c>
      <c r="AI70" s="68">
        <f t="shared" si="9"/>
        <v>8</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7</v>
      </c>
      <c r="C92" s="69">
        <f t="shared" ref="C92:AI92" si="19">SUM(C60:C91)</f>
        <v>9</v>
      </c>
      <c r="D92" s="69">
        <f t="shared" si="19"/>
        <v>8</v>
      </c>
      <c r="E92" s="69">
        <f t="shared" si="19"/>
        <v>8</v>
      </c>
      <c r="F92" s="69">
        <f t="shared" si="19"/>
        <v>8</v>
      </c>
      <c r="G92" s="69">
        <f t="shared" si="19"/>
        <v>0</v>
      </c>
      <c r="H92" s="69">
        <f t="shared" si="19"/>
        <v>0</v>
      </c>
      <c r="I92" s="69">
        <f t="shared" si="19"/>
        <v>8</v>
      </c>
      <c r="J92" s="69">
        <f t="shared" si="19"/>
        <v>8</v>
      </c>
      <c r="K92" s="69">
        <f t="shared" si="19"/>
        <v>8</v>
      </c>
      <c r="L92" s="69">
        <f t="shared" si="19"/>
        <v>8</v>
      </c>
      <c r="M92" s="69">
        <f t="shared" si="19"/>
        <v>8</v>
      </c>
      <c r="N92" s="69">
        <f t="shared" si="19"/>
        <v>0</v>
      </c>
      <c r="O92" s="69">
        <f t="shared" si="19"/>
        <v>0</v>
      </c>
      <c r="P92" s="69">
        <f t="shared" si="19"/>
        <v>0</v>
      </c>
      <c r="Q92" s="69">
        <f t="shared" si="19"/>
        <v>10</v>
      </c>
      <c r="R92" s="69">
        <f t="shared" si="19"/>
        <v>9</v>
      </c>
      <c r="S92" s="69">
        <f t="shared" si="19"/>
        <v>8</v>
      </c>
      <c r="T92" s="69">
        <f t="shared" si="19"/>
        <v>8</v>
      </c>
      <c r="U92" s="69">
        <f t="shared" si="19"/>
        <v>0</v>
      </c>
      <c r="V92" s="69">
        <f t="shared" si="19"/>
        <v>0</v>
      </c>
      <c r="W92" s="69">
        <f t="shared" si="19"/>
        <v>8</v>
      </c>
      <c r="X92" s="69">
        <f t="shared" si="19"/>
        <v>8</v>
      </c>
      <c r="Y92" s="69">
        <f t="shared" si="19"/>
        <v>12</v>
      </c>
      <c r="Z92" s="69" t="e">
        <f t="shared" si="19"/>
        <v>#REF!</v>
      </c>
      <c r="AA92" s="69" t="e">
        <f t="shared" si="19"/>
        <v>#REF!</v>
      </c>
      <c r="AB92" s="69">
        <f t="shared" si="19"/>
        <v>0</v>
      </c>
      <c r="AC92" s="69">
        <f t="shared" si="19"/>
        <v>0</v>
      </c>
      <c r="AD92" s="69">
        <f t="shared" si="19"/>
        <v>0</v>
      </c>
      <c r="AE92" s="69">
        <f t="shared" si="19"/>
        <v>0</v>
      </c>
      <c r="AF92" s="69">
        <f t="shared" si="19"/>
        <v>0</v>
      </c>
      <c r="AG92" s="69">
        <f t="shared" si="19"/>
        <v>0</v>
      </c>
      <c r="AH92" s="69">
        <f t="shared" si="19"/>
        <v>0</v>
      </c>
      <c r="AI92" s="99" t="e">
        <f t="shared" si="19"/>
        <v>#REF!</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t="e">
        <f>AI92</f>
        <v>#REF!</v>
      </c>
    </row>
  </sheetData>
  <dataConsolidate/>
  <mergeCells count="28">
    <mergeCell ref="R55:U55"/>
    <mergeCell ref="W55:Z55"/>
    <mergeCell ref="A57:A59"/>
    <mergeCell ref="B57:AD57"/>
    <mergeCell ref="AE57:AF57"/>
    <mergeCell ref="B53:O53"/>
    <mergeCell ref="B54:C54"/>
    <mergeCell ref="D54:O54"/>
    <mergeCell ref="B55:C55"/>
    <mergeCell ref="D55:I55"/>
    <mergeCell ref="J55:K55"/>
    <mergeCell ref="L55:O55"/>
    <mergeCell ref="A6:A8"/>
    <mergeCell ref="B6:AD6"/>
    <mergeCell ref="AE6:AF6"/>
    <mergeCell ref="B44:AH44"/>
    <mergeCell ref="B45:AH45"/>
    <mergeCell ref="F47:H47"/>
    <mergeCell ref="M47:O47"/>
    <mergeCell ref="T47:V47"/>
    <mergeCell ref="AA47:AC47"/>
    <mergeCell ref="B2:O2"/>
    <mergeCell ref="B3:C3"/>
    <mergeCell ref="D3:O3"/>
    <mergeCell ref="B4:C4"/>
    <mergeCell ref="D4:I4"/>
    <mergeCell ref="J4:K4"/>
    <mergeCell ref="L4:O4"/>
  </mergeCells>
  <conditionalFormatting sqref="B8 Q8:T8 W8:AA8 AD8:AH8 W10:AA17 W18:X18 AA18 W19:Z19 W20:AA41">
    <cfRule type="expression" dxfId="1420" priority="17" stopIfTrue="1">
      <formula>$B$8="Sun"</formula>
    </cfRule>
  </conditionalFormatting>
  <conditionalFormatting sqref="B8 W10:AA17 W18:X18 AA18 W19:Z19 W20:AA41 Q8:T8 W8:AA8 AD8:AH8">
    <cfRule type="expression" dxfId="1419" priority="14">
      <formula>B$7&gt;EOMONTH($D$4,0)</formula>
    </cfRule>
  </conditionalFormatting>
  <conditionalFormatting sqref="B47">
    <cfRule type="expression" dxfId="1418" priority="88" stopIfTrue="1">
      <formula>AND($B$8="Sun",$B$47&gt;40)</formula>
    </cfRule>
    <cfRule type="expression" dxfId="1417" priority="89" stopIfTrue="1">
      <formula>$B$8="Sun"</formula>
    </cfRule>
  </conditionalFormatting>
  <conditionalFormatting sqref="B62:B91">
    <cfRule type="expression" dxfId="1416" priority="78">
      <formula>B$7&lt;$D$4</formula>
    </cfRule>
    <cfRule type="expression" dxfId="1415" priority="126" stopIfTrue="1">
      <formula>B$59="Sun"</formula>
    </cfRule>
    <cfRule type="expression" dxfId="1414" priority="125" stopIfTrue="1">
      <formula>B$59="Sat"</formula>
    </cfRule>
    <cfRule type="expression" dxfId="1413" priority="124">
      <formula>B$7&gt;#REF!</formula>
    </cfRule>
  </conditionalFormatting>
  <conditionalFormatting sqref="B59:E59 G59:J59 L59:O59 Q59:T59 V59:Y59 AA59:AD59 AF59:AH59">
    <cfRule type="expression" dxfId="1412" priority="70">
      <formula>B$7&gt;EOMONTH($D$4,0)</formula>
    </cfRule>
    <cfRule type="expression" dxfId="1411" priority="69">
      <formula>B$7&lt;$D$4</formula>
    </cfRule>
    <cfRule type="expression" dxfId="1410" priority="72" stopIfTrue="1">
      <formula>$B$8="Sun"</formula>
    </cfRule>
    <cfRule type="expression" dxfId="1409" priority="71" stopIfTrue="1">
      <formula>$B$8="Sat"</formula>
    </cfRule>
  </conditionalFormatting>
  <conditionalFormatting sqref="B8:F8 W10:AA17 W18:X18 AA18 W19:Z19 W20:AA41">
    <cfRule type="expression" dxfId="1408" priority="10">
      <formula>B$7&lt;$D$4</formula>
    </cfRule>
  </conditionalFormatting>
  <conditionalFormatting sqref="B10:F41 I10:M41 P10:T41 AD10:AH41">
    <cfRule type="expression" dxfId="1407" priority="27" stopIfTrue="1">
      <formula>$B$8="Sun"</formula>
    </cfRule>
    <cfRule type="expression" dxfId="1406" priority="24">
      <formula>B$7&gt;EOMONTH($D$4,0)</formula>
    </cfRule>
  </conditionalFormatting>
  <conditionalFormatting sqref="B10:F41">
    <cfRule type="expression" dxfId="1405" priority="23">
      <formula>B$7&lt;$D$4</formula>
    </cfRule>
  </conditionalFormatting>
  <conditionalFormatting sqref="B42:AH42">
    <cfRule type="cellIs" dxfId="1394" priority="85" stopIfTrue="1" operator="greaterThan">
      <formula>8</formula>
    </cfRule>
  </conditionalFormatting>
  <conditionalFormatting sqref="B46:AI46">
    <cfRule type="cellIs" dxfId="1383" priority="84" stopIfTrue="1" operator="greaterThan">
      <formula>8</formula>
    </cfRule>
  </conditionalFormatting>
  <conditionalFormatting sqref="B92:AI92">
    <cfRule type="cellIs" dxfId="1382" priority="79" stopIfTrue="1" operator="greaterThan">
      <formula>8</formula>
    </cfRule>
  </conditionalFormatting>
  <conditionalFormatting sqref="C47">
    <cfRule type="expression" dxfId="1381" priority="91" stopIfTrue="1">
      <formula>$C$8="Sun"</formula>
    </cfRule>
    <cfRule type="expression" dxfId="1380" priority="90" stopIfTrue="1">
      <formula>AND($C$8="Sun",$C$47&gt;40)</formula>
    </cfRule>
  </conditionalFormatting>
  <conditionalFormatting sqref="C8:F8">
    <cfRule type="expression" dxfId="1379" priority="13" stopIfTrue="1">
      <formula>$B$8="Sun"</formula>
    </cfRule>
    <cfRule type="expression" dxfId="1378" priority="12" stopIfTrue="1">
      <formula>$B$8="Sat"</formula>
    </cfRule>
    <cfRule type="expression" dxfId="1377" priority="11">
      <formula>C$7&gt;EOMONTH($D$4,0)</formula>
    </cfRule>
  </conditionalFormatting>
  <conditionalFormatting sqref="C62:AC91">
    <cfRule type="expression" dxfId="1376" priority="129" stopIfTrue="1">
      <formula>C$59="Sun"</formula>
    </cfRule>
    <cfRule type="expression" dxfId="1375" priority="77">
      <formula>C$7&lt;$D$4</formula>
    </cfRule>
    <cfRule type="expression" dxfId="1374" priority="127">
      <formula>C$7&gt;EOMONTH($D$55,0)</formula>
    </cfRule>
    <cfRule type="expression" dxfId="1373" priority="128" stopIfTrue="1">
      <formula>C$59="Sat"</formula>
    </cfRule>
  </conditionalFormatting>
  <conditionalFormatting sqref="D47">
    <cfRule type="expression" dxfId="1372" priority="92" stopIfTrue="1">
      <formula>AND($D$8="Sun",$D$47&gt;40)</formula>
    </cfRule>
    <cfRule type="expression" dxfId="1371" priority="93" stopIfTrue="1">
      <formula>$D$8="Sun"</formula>
    </cfRule>
  </conditionalFormatting>
  <conditionalFormatting sqref="E47">
    <cfRule type="expression" dxfId="1370" priority="94" stopIfTrue="1">
      <formula>AND($E$8="Sun",$E$47&gt;40)</formula>
    </cfRule>
    <cfRule type="expression" dxfId="1369" priority="95" stopIfTrue="1">
      <formula>$E$8="Sun"</formula>
    </cfRule>
  </conditionalFormatting>
  <conditionalFormatting sqref="F47">
    <cfRule type="expression" dxfId="1368" priority="122" stopIfTrue="1">
      <formula>AND($F$8="Sun",$F$47&gt;40)</formula>
    </cfRule>
    <cfRule type="expression" dxfId="1367" priority="123" stopIfTrue="1">
      <formula>$F$8="Sun"</formula>
    </cfRule>
  </conditionalFormatting>
  <conditionalFormatting sqref="F59 K59 P59 U59 Z59 AE59">
    <cfRule type="expression" dxfId="1366" priority="48" stopIfTrue="1">
      <formula>OR(F$8="Sun",F$8="Sat")</formula>
    </cfRule>
  </conditionalFormatting>
  <conditionalFormatting sqref="G10:G41">
    <cfRule type="expression" dxfId="1365" priority="29" stopIfTrue="1">
      <formula>$G$8="Sun"</formula>
    </cfRule>
    <cfRule type="expression" dxfId="1364" priority="28" stopIfTrue="1">
      <formula>$G$8="Sat"</formula>
    </cfRule>
  </conditionalFormatting>
  <conditionalFormatting sqref="G8:H8 U8:V8 AB8:AC8">
    <cfRule type="expression" dxfId="1363" priority="18" stopIfTrue="1">
      <formula>OR(G$8="Sun",G$8="Sat")</formula>
    </cfRule>
  </conditionalFormatting>
  <conditionalFormatting sqref="H10:H41">
    <cfRule type="expression" dxfId="1362" priority="31" stopIfTrue="1">
      <formula>$H$8="Sun"</formula>
    </cfRule>
    <cfRule type="expression" dxfId="1361" priority="30" stopIfTrue="1">
      <formula>$H$8="Sat"</formula>
    </cfRule>
  </conditionalFormatting>
  <conditionalFormatting sqref="I47">
    <cfRule type="expression" dxfId="1360" priority="96" stopIfTrue="1">
      <formula>AND($I$8="Sun",$I$47&gt;40)</formula>
    </cfRule>
    <cfRule type="expression" dxfId="1359" priority="97" stopIfTrue="1">
      <formula>$I$8="Sun"</formula>
    </cfRule>
  </conditionalFormatting>
  <conditionalFormatting sqref="I11:K17">
    <cfRule type="expression" dxfId="1358" priority="21">
      <formula>I$7&lt;$D$4</formula>
    </cfRule>
  </conditionalFormatting>
  <conditionalFormatting sqref="I8:M8">
    <cfRule type="expression" dxfId="1357" priority="9" stopIfTrue="1">
      <formula>$B$8="Sun"</formula>
    </cfRule>
    <cfRule type="expression" dxfId="1356" priority="8" stopIfTrue="1">
      <formula>$B$8="Sat"</formula>
    </cfRule>
    <cfRule type="expression" dxfId="1355" priority="7">
      <formula>I$7&gt;EOMONTH($D$4,0)</formula>
    </cfRule>
    <cfRule type="expression" dxfId="1354" priority="6">
      <formula>I$7&lt;$D$4</formula>
    </cfRule>
  </conditionalFormatting>
  <conditionalFormatting sqref="I10:M41">
    <cfRule type="expression" dxfId="1353" priority="22">
      <formula>I$7&lt;$D$4</formula>
    </cfRule>
  </conditionalFormatting>
  <conditionalFormatting sqref="J47">
    <cfRule type="expression" dxfId="1352" priority="98" stopIfTrue="1">
      <formula>AND($J$8="Sun",$J$47&gt;40)</formula>
    </cfRule>
    <cfRule type="expression" dxfId="1351" priority="99" stopIfTrue="1">
      <formula>$J$8="Sun"</formula>
    </cfRule>
  </conditionalFormatting>
  <conditionalFormatting sqref="K47">
    <cfRule type="expression" dxfId="1350" priority="100" stopIfTrue="1">
      <formula>AND($K$8="Sun",$K$47&gt;40)</formula>
    </cfRule>
    <cfRule type="expression" dxfId="1349" priority="101" stopIfTrue="1">
      <formula>$K$8="Sun"</formula>
    </cfRule>
  </conditionalFormatting>
  <conditionalFormatting sqref="L11:L13">
    <cfRule type="expression" dxfId="1348" priority="20">
      <formula>L$7&lt;$D$4</formula>
    </cfRule>
  </conditionalFormatting>
  <conditionalFormatting sqref="L47">
    <cfRule type="expression" dxfId="1347" priority="103" stopIfTrue="1">
      <formula>$L$8="Sun"</formula>
    </cfRule>
    <cfRule type="expression" dxfId="1346" priority="102" stopIfTrue="1">
      <formula>AND($L$8="Sun",$L$47&gt;40)</formula>
    </cfRule>
  </conditionalFormatting>
  <conditionalFormatting sqref="M47">
    <cfRule type="expression" dxfId="1345" priority="46" stopIfTrue="1">
      <formula>AND($F$8="Sun",$F$47&gt;40)</formula>
    </cfRule>
    <cfRule type="expression" dxfId="1344" priority="47" stopIfTrue="1">
      <formula>$F$8="Sun"</formula>
    </cfRule>
  </conditionalFormatting>
  <conditionalFormatting sqref="N10:N41">
    <cfRule type="expression" dxfId="1343" priority="35" stopIfTrue="1">
      <formula>$N$8="Sun"</formula>
    </cfRule>
    <cfRule type="expression" dxfId="1342" priority="32" stopIfTrue="1">
      <formula>$N$8="Sat"</formula>
    </cfRule>
  </conditionalFormatting>
  <conditionalFormatting sqref="N8:O8">
    <cfRule type="expression" dxfId="1341" priority="1" stopIfTrue="1">
      <formula>OR(N$8="Sun",N$8="Sat")</formula>
    </cfRule>
  </conditionalFormatting>
  <conditionalFormatting sqref="O10:O41">
    <cfRule type="expression" dxfId="1340" priority="34" stopIfTrue="1">
      <formula>$O$8="Sun"</formula>
    </cfRule>
    <cfRule type="expression" dxfId="1339" priority="33" stopIfTrue="1">
      <formula>$O$8="Sat"</formula>
    </cfRule>
  </conditionalFormatting>
  <conditionalFormatting sqref="P8">
    <cfRule type="expression" dxfId="1338" priority="5" stopIfTrue="1">
      <formula>$B$8="Sun"</formula>
    </cfRule>
    <cfRule type="expression" dxfId="1337" priority="4" stopIfTrue="1">
      <formula>$B$8="Sat"</formula>
    </cfRule>
    <cfRule type="expression" dxfId="1336" priority="3">
      <formula>P$7&gt;EOMONTH($D$4,0)</formula>
    </cfRule>
  </conditionalFormatting>
  <conditionalFormatting sqref="P11:P17">
    <cfRule type="expression" dxfId="1335" priority="19">
      <formula>P$7&lt;$D$4</formula>
    </cfRule>
  </conditionalFormatting>
  <conditionalFormatting sqref="P47">
    <cfRule type="expression" dxfId="1334" priority="104" stopIfTrue="1">
      <formula>AND($P$8="Sun",$P$47&gt;40)</formula>
    </cfRule>
    <cfRule type="expression" dxfId="1333" priority="105" stopIfTrue="1">
      <formula>$P$8="Sun"</formula>
    </cfRule>
  </conditionalFormatting>
  <conditionalFormatting sqref="P8:T8">
    <cfRule type="expression" dxfId="1332" priority="2">
      <formula>P$7&lt;$D$4</formula>
    </cfRule>
  </conditionalFormatting>
  <conditionalFormatting sqref="P10:T41 AD10:AH41 B10:F41 I10:M41 W10:AA17 W18:X18 Z18:AA18 W19:Z19 W20:AA41">
    <cfRule type="expression" dxfId="1331" priority="26" stopIfTrue="1">
      <formula>$B$8="Sat"</formula>
    </cfRule>
  </conditionalFormatting>
  <conditionalFormatting sqref="P10:T41 AD10:AH41">
    <cfRule type="expression" dxfId="1330" priority="25">
      <formula>P$7&lt;$D$4</formula>
    </cfRule>
  </conditionalFormatting>
  <conditionalFormatting sqref="Q47">
    <cfRule type="expression" dxfId="1329" priority="107" stopIfTrue="1">
      <formula>$Q$8="Sun"</formula>
    </cfRule>
    <cfRule type="expression" dxfId="1328" priority="106" stopIfTrue="1">
      <formula>AND($Q$8="Sun",$Q$47&gt;40)</formula>
    </cfRule>
  </conditionalFormatting>
  <conditionalFormatting sqref="R47">
    <cfRule type="expression" dxfId="1327" priority="109" stopIfTrue="1">
      <formula>$R$8="Sun"</formula>
    </cfRule>
    <cfRule type="expression" dxfId="1326" priority="108" stopIfTrue="1">
      <formula>AND($R$8="Sun",$R$47&gt;40)</formula>
    </cfRule>
  </conditionalFormatting>
  <conditionalFormatting sqref="S47">
    <cfRule type="expression" dxfId="1325" priority="111" stopIfTrue="1">
      <formula>$S$8="Sun"</formula>
    </cfRule>
    <cfRule type="expression" dxfId="1324" priority="110" stopIfTrue="1">
      <formula>AND($S$8="Sun",$S$47&gt;40)</formula>
    </cfRule>
  </conditionalFormatting>
  <conditionalFormatting sqref="T47">
    <cfRule type="expression" dxfId="1323" priority="45" stopIfTrue="1">
      <formula>$F$8="Sun"</formula>
    </cfRule>
    <cfRule type="expression" dxfId="1322" priority="44" stopIfTrue="1">
      <formula>AND($F$8="Sun",$F$47&gt;40)</formula>
    </cfRule>
  </conditionalFormatting>
  <conditionalFormatting sqref="U10:U41">
    <cfRule type="expression" dxfId="1321" priority="36" stopIfTrue="1">
      <formula>$U$8="Sun"</formula>
    </cfRule>
  </conditionalFormatting>
  <conditionalFormatting sqref="V10:V41">
    <cfRule type="expression" dxfId="1320" priority="37" stopIfTrue="1">
      <formula>$V$8="Sat"</formula>
    </cfRule>
    <cfRule type="expression" dxfId="1319" priority="38" stopIfTrue="1">
      <formula>$V$8="Sun"</formula>
    </cfRule>
  </conditionalFormatting>
  <conditionalFormatting sqref="W47">
    <cfRule type="expression" dxfId="1318" priority="113" stopIfTrue="1">
      <formula>$W$8="Sun"</formula>
    </cfRule>
    <cfRule type="expression" dxfId="1317" priority="112" stopIfTrue="1">
      <formula>AND($W$8="Sun",$W$47&gt;40)</formula>
    </cfRule>
  </conditionalFormatting>
  <conditionalFormatting sqref="W8:AA8 AD8:AH8 B8 Q8:T8">
    <cfRule type="expression" dxfId="1316" priority="16" stopIfTrue="1">
      <formula>$B$8="Sat"</formula>
    </cfRule>
  </conditionalFormatting>
  <conditionalFormatting sqref="W8:AA8 AD8:AH8">
    <cfRule type="expression" dxfId="1315" priority="15">
      <formula>W$7&lt;$D$4</formula>
    </cfRule>
  </conditionalFormatting>
  <conditionalFormatting sqref="X47">
    <cfRule type="expression" dxfId="1314" priority="114" stopIfTrue="1">
      <formula>AND($X$8="Sun",$X$47&gt;40)</formula>
    </cfRule>
  </conditionalFormatting>
  <conditionalFormatting sqref="Y47">
    <cfRule type="expression" dxfId="1313" priority="115" stopIfTrue="1">
      <formula>AND($Y$8="Sun",$Y$47&gt;40)</formula>
    </cfRule>
    <cfRule type="expression" dxfId="1312" priority="116" stopIfTrue="1">
      <formula>$Y$8="Sun"</formula>
    </cfRule>
  </conditionalFormatting>
  <conditionalFormatting sqref="Z18">
    <cfRule type="expression" dxfId="1311" priority="208">
      <formula>Y$7&lt;$D$4</formula>
    </cfRule>
    <cfRule type="expression" dxfId="1310" priority="199">
      <formula>Y$7&gt;EOMONTH($D$4,0)</formula>
    </cfRule>
    <cfRule type="expression" dxfId="1309" priority="200" stopIfTrue="1">
      <formula>$B$8="Sun"</formula>
    </cfRule>
  </conditionalFormatting>
  <conditionalFormatting sqref="Z47">
    <cfRule type="expression" dxfId="1308" priority="117" stopIfTrue="1">
      <formula>AND($Z$8="Sun",$Z$47&gt;40)</formula>
    </cfRule>
    <cfRule type="expression" dxfId="1307" priority="118" stopIfTrue="1">
      <formula>$Z$8="Sun"</formula>
    </cfRule>
  </conditionalFormatting>
  <conditionalFormatting sqref="AA47">
    <cfRule type="expression" dxfId="1306" priority="42" stopIfTrue="1">
      <formula>AND($F$8="Sun",$F$47&gt;40)</formula>
    </cfRule>
    <cfRule type="expression" dxfId="1305" priority="43" stopIfTrue="1">
      <formula>$F$8="Sun"</formula>
    </cfRule>
  </conditionalFormatting>
  <conditionalFormatting sqref="AB10:AB41">
    <cfRule type="expression" dxfId="1304" priority="39" stopIfTrue="1">
      <formula>$AB$8="Sun"</formula>
    </cfRule>
  </conditionalFormatting>
  <conditionalFormatting sqref="AC10:AC41">
    <cfRule type="expression" dxfId="1303" priority="41" stopIfTrue="1">
      <formula>$AC$8="Sun"</formula>
    </cfRule>
    <cfRule type="expression" dxfId="1302" priority="40" stopIfTrue="1">
      <formula>$AC$8="Sat"</formula>
    </cfRule>
  </conditionalFormatting>
  <conditionalFormatting sqref="AD47">
    <cfRule type="expression" dxfId="1301" priority="119" stopIfTrue="1">
      <formula>AND($AD$8="Sun",$AD$47&gt;40)</formula>
    </cfRule>
    <cfRule type="expression" dxfId="1300" priority="120" stopIfTrue="1">
      <formula>$AD$8="Sun"</formula>
    </cfRule>
  </conditionalFormatting>
  <conditionalFormatting sqref="AD62:AH91">
    <cfRule type="expression" dxfId="1299" priority="73">
      <formula>AD$58&gt;EOMONTH($D$55,0)</formula>
    </cfRule>
    <cfRule type="expression" dxfId="1298" priority="74">
      <formula>AD$7&lt;$D$4</formula>
    </cfRule>
    <cfRule type="expression" dxfId="1297" priority="75" stopIfTrue="1">
      <formula>$B$8="Sat"</formula>
    </cfRule>
    <cfRule type="expression" dxfId="1296" priority="76" stopIfTrue="1">
      <formula>$B$8="Sun"</formula>
    </cfRule>
  </conditionalFormatting>
  <conditionalFormatting sqref="AE9 AI10:AI45">
    <cfRule type="cellIs" dxfId="1295" priority="86" stopIfTrue="1" operator="greaterThan">
      <formula>0</formula>
    </cfRule>
  </conditionalFormatting>
  <conditionalFormatting sqref="AE60 AI61:AI91">
    <cfRule type="cellIs" dxfId="1294" priority="80" stopIfTrue="1" operator="greaterThan">
      <formula>0</formula>
    </cfRule>
  </conditionalFormatting>
  <conditionalFormatting sqref="AE47:AG47">
    <cfRule type="expression" dxfId="1293" priority="82" stopIfTrue="1">
      <formula>AND($AE$8="Sun",$AE$47&gt;40)</formula>
    </cfRule>
    <cfRule type="expression" dxfId="1292" priority="83" stopIfTrue="1">
      <formula>$AE$8="Sun"</formula>
    </cfRule>
  </conditionalFormatting>
  <conditionalFormatting sqref="AH47">
    <cfRule type="expression" dxfId="1291" priority="121" stopIfTrue="1">
      <formula>$AF$8="Sun"</formula>
    </cfRule>
  </conditionalFormatting>
  <conditionalFormatting sqref="AI47">
    <cfRule type="cellIs" dxfId="1290" priority="87" stopIfTrue="1" operator="greaterThan">
      <formula>0</formula>
    </cfRule>
  </conditionalFormatting>
  <conditionalFormatting sqref="AI93">
    <cfRule type="cellIs" dxfId="1289"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4" stopIfTrue="1" id="{6E6A4B2A-C606-41D2-9BEB-0E808ACEA9BD}">
            <xm:f>B$7='Yearly Info'!$C$7</xm:f>
            <x14:dxf>
              <fill>
                <patternFill>
                  <bgColor rgb="FFFFCC99"/>
                </patternFill>
              </fill>
            </x14:dxf>
          </x14:cfRule>
          <x14:cfRule type="expression" priority="63" stopIfTrue="1" id="{99FD1DDA-DF97-4E54-8C1A-C305FBBBFF7B}">
            <xm:f>B$7='Yearly Info'!$C$6</xm:f>
            <x14:dxf>
              <fill>
                <patternFill>
                  <bgColor rgb="FFFFCC99"/>
                </patternFill>
              </fill>
            </x14:dxf>
          </x14:cfRule>
          <x14:cfRule type="expression" priority="62" stopIfTrue="1" id="{D6D0577C-D047-4738-8324-7FF7DCF67809}">
            <xm:f>B$7='Yearly Info'!$C$5</xm:f>
            <x14:dxf>
              <fill>
                <patternFill>
                  <bgColor rgb="FFFFCC99"/>
                </patternFill>
              </fill>
            </x14:dxf>
          </x14:cfRule>
          <x14:cfRule type="expression" priority="61" stopIfTrue="1" id="{4FFD7CB8-B81C-4A88-A0F2-EF264D48FBC2}">
            <xm:f>B$7='Yearly Info'!$C$4</xm:f>
            <x14:dxf>
              <fill>
                <patternFill>
                  <bgColor rgb="FFFFCC99"/>
                </patternFill>
              </fill>
            </x14:dxf>
          </x14:cfRule>
          <x14:cfRule type="expression" priority="59" stopIfTrue="1" id="{0FAB5B6C-4A08-4FF8-8375-4F11E3A96C7D}">
            <xm:f>B$7='Yearly Info'!$C$2</xm:f>
            <x14:dxf>
              <fill>
                <patternFill>
                  <bgColor rgb="FFFFCC99"/>
                </patternFill>
              </fill>
            </x14:dxf>
          </x14:cfRule>
          <x14:cfRule type="expression" priority="67" stopIfTrue="1" id="{9C6DD533-B6F8-4F5A-8367-83BC098FD16F}">
            <xm:f>B$7='Yearly Info'!$C$10</xm:f>
            <x14:dxf>
              <fill>
                <patternFill>
                  <bgColor rgb="FFFFCC99"/>
                </patternFill>
              </fill>
            </x14:dxf>
          </x14:cfRule>
          <x14:cfRule type="expression" priority="60" stopIfTrue="1" id="{A9656BC7-3484-430E-9FA3-96D29A541FCC}">
            <xm:f>B$7='Yearly Info'!$C$3</xm:f>
            <x14:dxf>
              <fill>
                <patternFill>
                  <bgColor rgb="FFFFCC99"/>
                </patternFill>
              </fill>
            </x14:dxf>
          </x14:cfRule>
          <x14:cfRule type="expression" priority="68" id="{7B10DAB1-5512-43D7-BA10-B224C44C8DD5}">
            <xm:f>B$7='Yearly Info'!$C$11</xm:f>
            <x14:dxf>
              <fill>
                <patternFill>
                  <bgColor rgb="FFFFCC99"/>
                </patternFill>
              </fill>
            </x14:dxf>
          </x14:cfRule>
          <x14:cfRule type="expression" priority="65" stopIfTrue="1" id="{EEDE5B5B-83BE-4849-BC10-A9CC5DD725B6}">
            <xm:f>B$7='Yearly Info'!$C$8</xm:f>
            <x14:dxf>
              <fill>
                <patternFill>
                  <bgColor rgb="FFFFCC99"/>
                </patternFill>
              </fill>
            </x14:dxf>
          </x14:cfRule>
          <x14:cfRule type="expression" priority="66" stopIfTrue="1" id="{9387F8FD-2F68-425C-BD7A-8DA0795101BF}">
            <xm:f>B$7='Yearly Info'!$C$9</xm:f>
            <x14:dxf>
              <fill>
                <patternFill>
                  <bgColor rgb="FFFFCC99"/>
                </patternFill>
              </fill>
            </x14:dxf>
          </x14:cfRule>
          <xm:sqref>B7:AH7</xm:sqref>
        </x14:conditionalFormatting>
        <x14:conditionalFormatting xmlns:xm="http://schemas.microsoft.com/office/excel/2006/main">
          <x14:cfRule type="expression" priority="52" stopIfTrue="1" id="{663056E9-0F3E-4059-ACC8-602957C34D7C}">
            <xm:f>B$7='Yearly Info'!$C$5</xm:f>
            <x14:dxf>
              <fill>
                <patternFill>
                  <bgColor rgb="FFFFCC99"/>
                </patternFill>
              </fill>
            </x14:dxf>
          </x14:cfRule>
          <x14:cfRule type="expression" priority="54" stopIfTrue="1" id="{E07E5119-6565-42BB-A806-21F4AC59FDF1}">
            <xm:f>B$7='Yearly Info'!$C$7</xm:f>
            <x14:dxf>
              <fill>
                <patternFill>
                  <bgColor rgb="FFFFCC99"/>
                </patternFill>
              </fill>
            </x14:dxf>
          </x14:cfRule>
          <x14:cfRule type="expression" priority="53" stopIfTrue="1" id="{CC96478B-91A5-48F8-827F-11040EDE245C}">
            <xm:f>B$7='Yearly Info'!$C$6</xm:f>
            <x14:dxf>
              <fill>
                <patternFill>
                  <bgColor rgb="FFFFCC99"/>
                </patternFill>
              </fill>
            </x14:dxf>
          </x14:cfRule>
          <x14:cfRule type="expression" priority="51" stopIfTrue="1" id="{81AB96D4-6D4B-4581-99FB-C94A1C6FD01E}">
            <xm:f>B$7='Yearly Info'!$C$4</xm:f>
            <x14:dxf>
              <fill>
                <patternFill>
                  <bgColor rgb="FFFFCC99"/>
                </patternFill>
              </fill>
            </x14:dxf>
          </x14:cfRule>
          <x14:cfRule type="expression" priority="49" stopIfTrue="1" id="{2742E722-0B23-4807-AB41-7FE72E4D3B52}">
            <xm:f>B$7='Yearly Info'!$C$2</xm:f>
            <x14:dxf>
              <fill>
                <patternFill>
                  <bgColor rgb="FFFFCC99"/>
                </patternFill>
              </fill>
            </x14:dxf>
          </x14:cfRule>
          <x14:cfRule type="expression" priority="55" stopIfTrue="1" id="{89474226-C757-421C-9008-F96AC113D1E3}">
            <xm:f>B$7='Yearly Info'!$C$8</xm:f>
            <x14:dxf>
              <fill>
                <patternFill>
                  <bgColor rgb="FFFFCC99"/>
                </patternFill>
              </fill>
            </x14:dxf>
          </x14:cfRule>
          <x14:cfRule type="expression" priority="56" stopIfTrue="1" id="{CEEE3E72-3F2E-4F0A-B2E0-A966E41D30D3}">
            <xm:f>B$7='Yearly Info'!$C$9</xm:f>
            <x14:dxf>
              <fill>
                <patternFill>
                  <bgColor rgb="FFFFCC99"/>
                </patternFill>
              </fill>
            </x14:dxf>
          </x14:cfRule>
          <x14:cfRule type="expression" priority="50" stopIfTrue="1" id="{49627313-D88C-44E1-B2D6-E930104BD8E7}">
            <xm:f>B$7='Yearly Info'!$C$3</xm:f>
            <x14:dxf>
              <fill>
                <patternFill>
                  <bgColor rgb="FFFFCC99"/>
                </patternFill>
              </fill>
            </x14:dxf>
          </x14:cfRule>
          <x14:cfRule type="expression" priority="57" stopIfTrue="1" id="{EF1E2D37-8FEC-402E-BFE0-F483DEDBFFF1}">
            <xm:f>B$7='Yearly Info'!$C$10</xm:f>
            <x14:dxf>
              <fill>
                <patternFill>
                  <bgColor rgb="FFFFCC99"/>
                </patternFill>
              </fill>
            </x14:dxf>
          </x14:cfRule>
          <x14:cfRule type="expression" priority="58" id="{28177893-D694-4E8A-B26D-2398E8BA0BE6}">
            <xm:f>B$7='Yearly Info'!$C$11</xm:f>
            <x14:dxf>
              <fill>
                <patternFill>
                  <bgColor rgb="FFFFCC99"/>
                </patternFill>
              </fill>
            </x14:dxf>
          </x14:cfRule>
          <xm:sqref>B58:AH58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7027D-23B2-4EE4-9D5A-78131E1546BC}">
  <sheetPr filterMode="1">
    <pageSetUpPr fitToPage="1"/>
  </sheetPr>
  <dimension ref="A1:AG1000"/>
  <sheetViews>
    <sheetView zoomScaleNormal="100" workbookViewId="0">
      <selection activeCell="E706" sqref="E706:P706"/>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21.28515625" customWidth="1"/>
  </cols>
  <sheetData>
    <row r="1" spans="1:33" x14ac:dyDescent="0.25">
      <c r="A1" s="35"/>
      <c r="B1" s="35"/>
      <c r="C1" s="36"/>
      <c r="D1" s="35"/>
      <c r="E1" s="35"/>
      <c r="F1" s="35"/>
      <c r="G1" s="35"/>
      <c r="H1" s="35"/>
      <c r="I1" s="35"/>
      <c r="J1" s="35"/>
      <c r="K1" s="35"/>
      <c r="L1" s="35"/>
      <c r="M1" s="35"/>
      <c r="N1" s="35"/>
      <c r="O1" s="37"/>
      <c r="P1" s="37"/>
      <c r="Q1" s="46"/>
    </row>
    <row r="2" spans="1:33" ht="15.75" hidden="1" x14ac:dyDescent="0.25">
      <c r="A2" s="35"/>
      <c r="B2" s="121" t="s">
        <v>1</v>
      </c>
      <c r="C2" s="121"/>
      <c r="D2" s="122" t="str">
        <f>'Yearly Info'!A45</f>
        <v>Don Woods</v>
      </c>
      <c r="E2" s="122" t="e">
        <f t="shared" ref="E2:N2" ca="1" si="0">INDIRECT("'" &amp; $Q$1 &amp; "'!D11")</f>
        <v>#REF!</v>
      </c>
      <c r="F2" s="122" t="e">
        <f t="shared" ca="1" si="0"/>
        <v>#REF!</v>
      </c>
      <c r="G2" s="122" t="e">
        <f t="shared" ca="1" si="0"/>
        <v>#REF!</v>
      </c>
      <c r="H2" s="122" t="e">
        <f t="shared" ca="1" si="0"/>
        <v>#REF!</v>
      </c>
      <c r="I2" s="122" t="e">
        <f t="shared" ca="1" si="0"/>
        <v>#REF!</v>
      </c>
      <c r="J2" s="122" t="e">
        <f t="shared" ca="1" si="0"/>
        <v>#REF!</v>
      </c>
      <c r="K2" s="122" t="e">
        <f t="shared" ca="1" si="0"/>
        <v>#REF!</v>
      </c>
      <c r="L2" s="122" t="e">
        <f t="shared" ca="1" si="0"/>
        <v>#REF!</v>
      </c>
      <c r="M2" s="122" t="e">
        <f t="shared" ca="1" si="0"/>
        <v>#REF!</v>
      </c>
      <c r="N2" s="122" t="e">
        <f t="shared" ca="1" si="0"/>
        <v>#REF!</v>
      </c>
      <c r="O2" s="28"/>
    </row>
    <row r="3" spans="1:33" ht="15.75" hidden="1" x14ac:dyDescent="0.25">
      <c r="A3" s="35"/>
      <c r="B3" s="121" t="s">
        <v>2</v>
      </c>
      <c r="C3" s="121"/>
      <c r="D3" s="123">
        <f>'Yearly Info'!D2</f>
        <v>46054</v>
      </c>
      <c r="E3" s="123">
        <f t="shared" ref="E3:H3" ca="1" si="1">INDIRECT("'" &amp; LEFT(UPPER(MID(CELL("filename"),(FIND("]",CELL("filename"))+1),50)),3) &amp; "'!$D$4")</f>
        <v>46204</v>
      </c>
      <c r="F3" s="123">
        <f t="shared" ca="1" si="1"/>
        <v>46204</v>
      </c>
      <c r="G3" s="123">
        <f t="shared" ca="1" si="1"/>
        <v>46204</v>
      </c>
      <c r="H3" s="123">
        <f t="shared" ca="1" si="1"/>
        <v>46204</v>
      </c>
      <c r="I3" s="124" t="s">
        <v>3</v>
      </c>
      <c r="J3" s="124"/>
      <c r="K3" s="125">
        <f>'Yearly Info'!B1</f>
        <v>2026</v>
      </c>
      <c r="L3" s="126"/>
      <c r="M3" s="126"/>
      <c r="N3" s="126"/>
      <c r="O3" s="28"/>
    </row>
    <row r="4" spans="1:33" ht="15.75" hidden="1" x14ac:dyDescent="0.25">
      <c r="A4" s="35"/>
      <c r="B4" s="35"/>
      <c r="C4" s="38"/>
      <c r="D4" s="39"/>
      <c r="E4" s="39"/>
      <c r="F4" s="39"/>
      <c r="G4" s="39"/>
      <c r="H4" s="39"/>
      <c r="I4" s="64"/>
      <c r="J4" s="64"/>
      <c r="K4" s="40"/>
      <c r="L4" s="41"/>
      <c r="M4" s="41"/>
      <c r="N4" s="41"/>
      <c r="O4" s="28"/>
    </row>
    <row r="5" spans="1:33" ht="15" hidden="1" customHeight="1" x14ac:dyDescent="0.25">
      <c r="A5" s="127" t="s">
        <v>15</v>
      </c>
      <c r="B5" s="129" t="s">
        <v>16</v>
      </c>
      <c r="C5" s="130"/>
      <c r="D5" s="131"/>
      <c r="E5" s="138" t="s">
        <v>17</v>
      </c>
      <c r="F5" s="139"/>
      <c r="G5" s="139"/>
      <c r="H5" s="139"/>
      <c r="I5" s="139"/>
      <c r="J5" s="139"/>
      <c r="K5" s="139"/>
      <c r="L5" s="139"/>
      <c r="M5" s="139"/>
      <c r="N5" s="139"/>
      <c r="O5" s="139"/>
      <c r="P5" s="140"/>
    </row>
    <row r="6" spans="1:33" ht="11.25" hidden="1" customHeight="1" x14ac:dyDescent="0.25">
      <c r="A6" s="128"/>
      <c r="B6" s="132"/>
      <c r="C6" s="133"/>
      <c r="D6" s="134"/>
      <c r="E6" s="141"/>
      <c r="F6" s="142"/>
      <c r="G6" s="142"/>
      <c r="H6" s="142"/>
      <c r="I6" s="142"/>
      <c r="J6" s="142"/>
      <c r="K6" s="142"/>
      <c r="L6" s="142"/>
      <c r="M6" s="142"/>
      <c r="N6" s="142"/>
      <c r="O6" s="142"/>
      <c r="P6" s="143"/>
    </row>
    <row r="7" spans="1:33" ht="9.75" hidden="1" customHeight="1" x14ac:dyDescent="0.25">
      <c r="A7" s="128"/>
      <c r="B7" s="135"/>
      <c r="C7" s="136"/>
      <c r="D7" s="137"/>
      <c r="E7" s="141"/>
      <c r="F7" s="142"/>
      <c r="G7" s="142"/>
      <c r="H7" s="142"/>
      <c r="I7" s="142"/>
      <c r="J7" s="142"/>
      <c r="K7" s="142"/>
      <c r="L7" s="142"/>
      <c r="M7" s="142"/>
      <c r="N7" s="142"/>
      <c r="O7" s="142"/>
      <c r="P7" s="143"/>
    </row>
    <row r="8" spans="1:33" ht="15" hidden="1" customHeight="1" x14ac:dyDescent="0.25">
      <c r="A8" s="44" t="str">
        <f ca="1">IF(MONTH(C8)=MONTH(D$3),RIGHT('Yearly Info'!A$14,LEN('Yearly Info'!A$14)-4),"")</f>
        <v xml:space="preserve"> RICS Support for MDEQ</v>
      </c>
      <c r="B8" s="144" t="str">
        <f ca="1">TEXT(C8,"dddd")</f>
        <v>Monday</v>
      </c>
      <c r="C8" s="42">
        <f ca="1">INDIRECT("'" &amp; UPPER(LEFT(TEXT($D$3,"mmmm"),3)) &amp; "'!B7")</f>
        <v>46055</v>
      </c>
      <c r="D8" s="54">
        <f ca="1">INDIRECT("'" &amp; UPPER(LEFT(TEXT($D$3,"mmmm"),3)) &amp; "'!B11")</f>
        <v>7</v>
      </c>
      <c r="E8" s="147" t="s">
        <v>50</v>
      </c>
      <c r="F8" s="148"/>
      <c r="G8" s="148"/>
      <c r="H8" s="148"/>
      <c r="I8" s="148"/>
      <c r="J8" s="148"/>
      <c r="K8" s="148"/>
      <c r="L8" s="148"/>
      <c r="M8" s="148"/>
      <c r="N8" s="148"/>
      <c r="O8" s="148"/>
      <c r="P8" s="149"/>
    </row>
    <row r="9" spans="1:33" ht="15" hidden="1" customHeight="1" x14ac:dyDescent="0.25">
      <c r="A9" s="44" t="str">
        <f ca="1">IF(MONTH(C9)=MONTH(D$3),RIGHT('Yearly Info'!A$15,LEN('Yearly Info'!A$15)-4),"")</f>
        <v xml:space="preserve"> MDEQ</v>
      </c>
      <c r="B9" s="145"/>
      <c r="C9" s="42">
        <f ca="1">C8</f>
        <v>46055</v>
      </c>
      <c r="D9" s="54">
        <f ca="1">INDIRECT("'" &amp; UPPER(LEFT(TEXT($D$3,"mmmm"),3)) &amp; "'!B12")</f>
        <v>0</v>
      </c>
      <c r="E9" s="147"/>
      <c r="F9" s="148"/>
      <c r="G9" s="148"/>
      <c r="H9" s="148"/>
      <c r="I9" s="148"/>
      <c r="J9" s="148"/>
      <c r="K9" s="148"/>
      <c r="L9" s="148"/>
      <c r="M9" s="148"/>
      <c r="N9" s="148"/>
      <c r="O9" s="148"/>
      <c r="P9" s="149"/>
    </row>
    <row r="10" spans="1:33" ht="15" hidden="1" customHeight="1" x14ac:dyDescent="0.25">
      <c r="A10" s="44" t="str">
        <f ca="1">IF(MONTH(C10)=MONTH(D$3),RIGHT('Yearly Info'!A$16,LEN('Yearly Info'!A$16)-4),"")</f>
        <v xml:space="preserve"> RICS Idea Portal</v>
      </c>
      <c r="B10" s="145"/>
      <c r="C10" s="42">
        <f t="shared" ref="C10:C37" ca="1" si="2">C9</f>
        <v>46055</v>
      </c>
      <c r="D10" s="54">
        <f ca="1">INDIRECT("'" &amp; UPPER(LEFT(TEXT($D$3,"mmmm"),3)) &amp; "'!B13")</f>
        <v>0</v>
      </c>
      <c r="E10" s="147"/>
      <c r="F10" s="148"/>
      <c r="G10" s="148"/>
      <c r="H10" s="148"/>
      <c r="I10" s="148"/>
      <c r="J10" s="148"/>
      <c r="K10" s="148"/>
      <c r="L10" s="148"/>
      <c r="M10" s="148"/>
      <c r="N10" s="148"/>
      <c r="O10" s="148"/>
      <c r="P10" s="149"/>
    </row>
    <row r="11" spans="1:33" ht="15" hidden="1" customHeight="1" x14ac:dyDescent="0.25">
      <c r="A11" s="44" t="str">
        <f ca="1">IF(MONTH(C11)=MONTH(D$3),RIGHT('Yearly Info'!A$17,LEN('Yearly Info'!A$17)-4),"")</f>
        <v xml:space="preserve"> MSWIS</v>
      </c>
      <c r="B11" s="145"/>
      <c r="C11" s="42">
        <f t="shared" ca="1" si="2"/>
        <v>46055</v>
      </c>
      <c r="D11" s="54">
        <f ca="1">INDIRECT("'" &amp; UPPER(LEFT(TEXT($D$3,"mmmm"),3)) &amp; "'!B14")</f>
        <v>0</v>
      </c>
      <c r="E11" s="147"/>
      <c r="F11" s="148"/>
      <c r="G11" s="148"/>
      <c r="H11" s="148"/>
      <c r="I11" s="148"/>
      <c r="J11" s="148"/>
      <c r="K11" s="148"/>
      <c r="L11" s="148"/>
      <c r="M11" s="148"/>
      <c r="N11" s="148"/>
      <c r="O11" s="148"/>
      <c r="P11" s="149"/>
    </row>
    <row r="12" spans="1:33" ht="15" hidden="1" customHeight="1" x14ac:dyDescent="0.25">
      <c r="A12" s="44" t="str">
        <f ca="1">IF(MONTH(C12)=MONTH(D$3),RIGHT('Yearly Info'!A$18,LEN('Yearly Info'!A$18)-4),"")</f>
        <v xml:space="preserve"> GeoSpatial</v>
      </c>
      <c r="B12" s="145"/>
      <c r="C12" s="42">
        <f t="shared" ca="1" si="2"/>
        <v>46055</v>
      </c>
      <c r="D12" s="54">
        <f ca="1">INDIRECT("'" &amp; UPPER(LEFT(TEXT($D$3,"mmmm"),3)) &amp; "'!B15")</f>
        <v>0</v>
      </c>
      <c r="E12" s="147"/>
      <c r="F12" s="148"/>
      <c r="G12" s="148"/>
      <c r="H12" s="148"/>
      <c r="I12" s="148"/>
      <c r="J12" s="148"/>
      <c r="K12" s="148"/>
      <c r="L12" s="148"/>
      <c r="M12" s="148"/>
      <c r="N12" s="148"/>
      <c r="O12" s="148"/>
      <c r="P12" s="149"/>
    </row>
    <row r="13" spans="1:33" ht="15" hidden="1" customHeight="1" x14ac:dyDescent="0.25">
      <c r="A13" s="44" t="str">
        <f ca="1">IF(MONTH(C13)=MONTH(D$3),RIGHT('Yearly Info'!A$19,LEN('Yearly Info'!A$19)-4),"")</f>
        <v xml:space="preserve"> RICS Dashboard</v>
      </c>
      <c r="B13" s="145"/>
      <c r="C13" s="42">
        <f t="shared" ca="1" si="2"/>
        <v>46055</v>
      </c>
      <c r="D13" s="54">
        <f ca="1">INDIRECT("'" &amp; UPPER(LEFT(TEXT($D$3,"mmmm"),3)) &amp; "'!B16")</f>
        <v>0</v>
      </c>
      <c r="E13" s="147"/>
      <c r="F13" s="148"/>
      <c r="G13" s="148"/>
      <c r="H13" s="148"/>
      <c r="I13" s="148"/>
      <c r="J13" s="148"/>
      <c r="K13" s="148"/>
      <c r="L13" s="148"/>
      <c r="M13" s="148"/>
      <c r="N13" s="148"/>
      <c r="O13" s="148"/>
      <c r="P13" s="149"/>
    </row>
    <row r="14" spans="1:33" ht="15" customHeight="1" x14ac:dyDescent="0.25">
      <c r="A14" s="44" t="str">
        <f ca="1">IF(MONTH(C14)=MONTH(D$3),RIGHT('Yearly Info'!A$20,LEN('Yearly Info'!A$20)-4),"")</f>
        <v xml:space="preserve"> MDWFP NRIS</v>
      </c>
      <c r="B14" s="145"/>
      <c r="C14" s="42">
        <f t="shared" ca="1" si="2"/>
        <v>46055</v>
      </c>
      <c r="D14" s="54">
        <f ca="1">INDIRECT("'" &amp; UPPER(LEFT(TEXT($D$3,"mmmm"),3)) &amp; "'!B17")</f>
        <v>0</v>
      </c>
      <c r="E14" s="147"/>
      <c r="F14" s="148"/>
      <c r="G14" s="148"/>
      <c r="H14" s="148"/>
      <c r="I14" s="148"/>
      <c r="J14" s="148"/>
      <c r="K14" s="148"/>
      <c r="L14" s="148"/>
      <c r="M14" s="148"/>
      <c r="N14" s="148"/>
      <c r="O14" s="148"/>
      <c r="P14" s="149"/>
    </row>
    <row r="15" spans="1:33" ht="15" hidden="1" customHeight="1" x14ac:dyDescent="0.25">
      <c r="A15" s="44" t="str">
        <f ca="1">IF(MONTH(C15)=MONTH(D$3),RIGHT('Yearly Info'!A$21,LEN('Yearly Info'!A$21)-4),"")</f>
        <v xml:space="preserve"> MSWIS MRVA 4 CLOSED</v>
      </c>
      <c r="B15" s="145"/>
      <c r="C15" s="42">
        <f t="shared" ca="1" si="2"/>
        <v>46055</v>
      </c>
      <c r="D15" s="54">
        <f ca="1">INDIRECT("'" &amp; UPPER(LEFT(TEXT($D$3,"mmmm"),3)) &amp; "'!B18")</f>
        <v>0</v>
      </c>
      <c r="E15" s="147"/>
      <c r="F15" s="148"/>
      <c r="G15" s="148"/>
      <c r="H15" s="148"/>
      <c r="I15" s="148"/>
      <c r="J15" s="148"/>
      <c r="K15" s="148"/>
      <c r="L15" s="148"/>
      <c r="M15" s="148"/>
      <c r="N15" s="148"/>
      <c r="O15" s="148"/>
      <c r="P15" s="149"/>
      <c r="AG15" t="s">
        <v>18</v>
      </c>
    </row>
    <row r="16" spans="1:33" ht="15" hidden="1" customHeight="1" x14ac:dyDescent="0.25">
      <c r="A16" s="44" t="str">
        <f ca="1">IF(MONTH(C16)=MONTH(D$3),RIGHT('Yearly Info'!A$22,LEN('Yearly Info'!A$22)-4),"")</f>
        <v xml:space="preserve"> Tackett</v>
      </c>
      <c r="B16" s="145"/>
      <c r="C16" s="42">
        <f t="shared" ca="1" si="2"/>
        <v>46055</v>
      </c>
      <c r="D16" s="54">
        <f ca="1">INDIRECT("'" &amp; UPPER(LEFT(TEXT($D$3,"mmmm"),3)) &amp; "'!B19")</f>
        <v>0</v>
      </c>
      <c r="E16" s="147"/>
      <c r="F16" s="148"/>
      <c r="G16" s="148"/>
      <c r="H16" s="148"/>
      <c r="I16" s="148"/>
      <c r="J16" s="148"/>
      <c r="K16" s="148"/>
      <c r="L16" s="148"/>
      <c r="M16" s="148"/>
      <c r="N16" s="148"/>
      <c r="O16" s="148"/>
      <c r="P16" s="149"/>
    </row>
    <row r="17" spans="1:32" ht="15" hidden="1" customHeight="1" x14ac:dyDescent="0.25">
      <c r="A17" s="44" t="e">
        <f ca="1">IF(MONTH(C17)=MONTH(D$3),RIGHT('Yearly Info'!A$23,LEN('Yearly Info'!A$23)-4),"")</f>
        <v>#VALUE!</v>
      </c>
      <c r="B17" s="145"/>
      <c r="C17" s="42">
        <f t="shared" ca="1" si="2"/>
        <v>46055</v>
      </c>
      <c r="D17" s="54">
        <f ca="1">INDIRECT("'" &amp; UPPER(LEFT(TEXT($D$3,"mmmm"),3)) &amp; "'!B20")</f>
        <v>0</v>
      </c>
      <c r="E17" s="147"/>
      <c r="F17" s="148"/>
      <c r="G17" s="148"/>
      <c r="H17" s="148"/>
      <c r="I17" s="148"/>
      <c r="J17" s="148"/>
      <c r="K17" s="148"/>
      <c r="L17" s="148"/>
      <c r="M17" s="148"/>
      <c r="N17" s="148"/>
      <c r="O17" s="148"/>
      <c r="P17" s="149"/>
    </row>
    <row r="18" spans="1:32" ht="15" hidden="1" customHeight="1" x14ac:dyDescent="0.25">
      <c r="A18" s="44" t="e">
        <f ca="1">IF(MONTH(C18)=MONTH(D$3),RIGHT('Yearly Info'!A$24,LEN('Yearly Info'!A$24)-4),"")</f>
        <v>#VALUE!</v>
      </c>
      <c r="B18" s="145"/>
      <c r="C18" s="42">
        <f t="shared" ca="1" si="2"/>
        <v>46055</v>
      </c>
      <c r="D18" s="54">
        <f ca="1">INDIRECT("'" &amp; UPPER(LEFT(TEXT($D$3,"mmmm"),3)) &amp; "'!B21")</f>
        <v>0</v>
      </c>
      <c r="E18" s="147"/>
      <c r="F18" s="148"/>
      <c r="G18" s="148"/>
      <c r="H18" s="148"/>
      <c r="I18" s="148"/>
      <c r="J18" s="148"/>
      <c r="K18" s="148"/>
      <c r="L18" s="148"/>
      <c r="M18" s="148"/>
      <c r="N18" s="148"/>
      <c r="O18" s="148"/>
      <c r="P18" s="149"/>
      <c r="AF18" t="s">
        <v>19</v>
      </c>
    </row>
    <row r="19" spans="1:32" ht="15" hidden="1" customHeight="1" x14ac:dyDescent="0.25">
      <c r="A19" s="44" t="e">
        <f ca="1">IF(MONTH(C19)=MONTH(D$3),RIGHT('Yearly Info'!A$25,LEN('Yearly Info'!A$25)-4),"")</f>
        <v>#VALUE!</v>
      </c>
      <c r="B19" s="145"/>
      <c r="C19" s="42">
        <f t="shared" ca="1" si="2"/>
        <v>46055</v>
      </c>
      <c r="D19" s="54">
        <f ca="1">INDIRECT("'" &amp; UPPER(LEFT(TEXT($D$3,"mmmm"),3)) &amp; "'!B22")</f>
        <v>0</v>
      </c>
      <c r="E19" s="147"/>
      <c r="F19" s="148"/>
      <c r="G19" s="148"/>
      <c r="H19" s="148"/>
      <c r="I19" s="148"/>
      <c r="J19" s="148"/>
      <c r="K19" s="148"/>
      <c r="L19" s="148"/>
      <c r="M19" s="148"/>
      <c r="N19" s="148"/>
      <c r="O19" s="148"/>
      <c r="P19" s="149"/>
    </row>
    <row r="20" spans="1:32" ht="15" hidden="1" customHeight="1" x14ac:dyDescent="0.25">
      <c r="A20" s="44" t="e">
        <f ca="1">IF(MONTH(C20)=MONTH(D$3),RIGHT('Yearly Info'!A$26,LEN('Yearly Info'!A$26)-4),"")</f>
        <v>#VALUE!</v>
      </c>
      <c r="B20" s="145"/>
      <c r="C20" s="42">
        <f t="shared" ca="1" si="2"/>
        <v>46055</v>
      </c>
      <c r="D20" s="54">
        <f ca="1">INDIRECT("'" &amp; UPPER(LEFT(TEXT($D$3,"mmmm"),3)) &amp; "'!B23")</f>
        <v>0</v>
      </c>
      <c r="E20" s="147"/>
      <c r="F20" s="148"/>
      <c r="G20" s="148"/>
      <c r="H20" s="148"/>
      <c r="I20" s="148"/>
      <c r="J20" s="148"/>
      <c r="K20" s="148"/>
      <c r="L20" s="148"/>
      <c r="M20" s="148"/>
      <c r="N20" s="148"/>
      <c r="O20" s="148"/>
      <c r="P20" s="149"/>
    </row>
    <row r="21" spans="1:32" ht="15" hidden="1" customHeight="1" x14ac:dyDescent="0.25">
      <c r="A21" s="44" t="e">
        <f ca="1">IF(MONTH(C21)=MONTH(D$3),RIGHT('Yearly Info'!A$27,LEN('Yearly Info'!A$27)-4),"")</f>
        <v>#VALUE!</v>
      </c>
      <c r="B21" s="145"/>
      <c r="C21" s="42">
        <f t="shared" ca="1" si="2"/>
        <v>46055</v>
      </c>
      <c r="D21" s="54">
        <f ca="1">INDIRECT("'" &amp; UPPER(LEFT(TEXT($D$3,"mmmm"),3)) &amp; "'!B24")</f>
        <v>0</v>
      </c>
      <c r="E21" s="147"/>
      <c r="F21" s="148"/>
      <c r="G21" s="148"/>
      <c r="H21" s="148"/>
      <c r="I21" s="148"/>
      <c r="J21" s="148"/>
      <c r="K21" s="148"/>
      <c r="L21" s="148"/>
      <c r="M21" s="148"/>
      <c r="N21" s="148"/>
      <c r="O21" s="148"/>
      <c r="P21" s="149"/>
    </row>
    <row r="22" spans="1:32" ht="15" hidden="1" customHeight="1" x14ac:dyDescent="0.25">
      <c r="A22" s="44" t="e">
        <f ca="1">IF(MONTH(C22)=MONTH(D$3),RIGHT('Yearly Info'!A$28,LEN('Yearly Info'!A$28)-4),"")</f>
        <v>#VALUE!</v>
      </c>
      <c r="B22" s="145"/>
      <c r="C22" s="42">
        <f t="shared" ca="1" si="2"/>
        <v>46055</v>
      </c>
      <c r="D22" s="54">
        <f ca="1">INDIRECT("'" &amp; UPPER(LEFT(TEXT($D$3,"mmmm"),3)) &amp; "'!B25")</f>
        <v>0</v>
      </c>
      <c r="E22" s="147"/>
      <c r="F22" s="148"/>
      <c r="G22" s="148"/>
      <c r="H22" s="148"/>
      <c r="I22" s="148"/>
      <c r="J22" s="148"/>
      <c r="K22" s="148"/>
      <c r="L22" s="148"/>
      <c r="M22" s="148"/>
      <c r="N22" s="148"/>
      <c r="O22" s="148"/>
      <c r="P22" s="149"/>
    </row>
    <row r="23" spans="1:32" ht="15" hidden="1" customHeight="1" x14ac:dyDescent="0.25">
      <c r="A23" s="44" t="e">
        <f ca="1">IF(MONTH(C23)=MONTH(D$3),RIGHT('Yearly Info'!A$29,LEN('Yearly Info'!A$29)-4),"")</f>
        <v>#VALUE!</v>
      </c>
      <c r="B23" s="145"/>
      <c r="C23" s="42">
        <f t="shared" ca="1" si="2"/>
        <v>46055</v>
      </c>
      <c r="D23" s="54">
        <f ca="1">INDIRECT("'" &amp; UPPER(LEFT(TEXT($D$3,"mmmm"),3)) &amp; "'!B26")</f>
        <v>0</v>
      </c>
      <c r="E23" s="147"/>
      <c r="F23" s="148"/>
      <c r="G23" s="148"/>
      <c r="H23" s="148"/>
      <c r="I23" s="148"/>
      <c r="J23" s="148"/>
      <c r="K23" s="148"/>
      <c r="L23" s="148"/>
      <c r="M23" s="148"/>
      <c r="N23" s="148"/>
      <c r="O23" s="148"/>
      <c r="P23" s="149"/>
      <c r="AB23" t="s">
        <v>20</v>
      </c>
    </row>
    <row r="24" spans="1:32" ht="15" hidden="1" customHeight="1" x14ac:dyDescent="0.25">
      <c r="A24" s="44" t="e">
        <f ca="1">IF(MONTH(C24)=MONTH(D$3),RIGHT('Yearly Info'!A$30,LEN('Yearly Info'!A$30)-4),"")</f>
        <v>#VALUE!</v>
      </c>
      <c r="B24" s="145"/>
      <c r="C24" s="42">
        <f t="shared" ca="1" si="2"/>
        <v>46055</v>
      </c>
      <c r="D24" s="54">
        <f ca="1">INDIRECT("'" &amp; UPPER(LEFT(TEXT($D$3,"mmmm"),3)) &amp; "'!B27")</f>
        <v>0</v>
      </c>
      <c r="E24" s="147"/>
      <c r="F24" s="148"/>
      <c r="G24" s="148"/>
      <c r="H24" s="148"/>
      <c r="I24" s="148"/>
      <c r="J24" s="148"/>
      <c r="K24" s="148"/>
      <c r="L24" s="148"/>
      <c r="M24" s="148"/>
      <c r="N24" s="148"/>
      <c r="O24" s="148"/>
      <c r="P24" s="149"/>
    </row>
    <row r="25" spans="1:32" ht="15" hidden="1" customHeight="1" x14ac:dyDescent="0.25">
      <c r="A25" s="44" t="e">
        <f ca="1">IF(MONTH(C25)=MONTH(D$3),RIGHT('Yearly Info'!A$31,LEN('Yearly Info'!A$31)-4),"")</f>
        <v>#VALUE!</v>
      </c>
      <c r="B25" s="145"/>
      <c r="C25" s="42">
        <f t="shared" ca="1" si="2"/>
        <v>46055</v>
      </c>
      <c r="D25" s="54">
        <f ca="1">INDIRECT("'" &amp; UPPER(LEFT(TEXT($D$3,"mmmm"),3)) &amp; "'!B28")</f>
        <v>0</v>
      </c>
      <c r="E25" s="147"/>
      <c r="F25" s="148"/>
      <c r="G25" s="148"/>
      <c r="H25" s="148"/>
      <c r="I25" s="148"/>
      <c r="J25" s="148"/>
      <c r="K25" s="148"/>
      <c r="L25" s="148"/>
      <c r="M25" s="148"/>
      <c r="N25" s="148"/>
      <c r="O25" s="148"/>
      <c r="P25" s="149"/>
    </row>
    <row r="26" spans="1:32" ht="15" hidden="1" customHeight="1" x14ac:dyDescent="0.25">
      <c r="A26" s="44" t="e">
        <f ca="1">IF(MONTH(C26)=MONTH(D$3),RIGHT('Yearly Info'!A$32,LEN('Yearly Info'!A$32)-4),"")</f>
        <v>#VALUE!</v>
      </c>
      <c r="B26" s="145"/>
      <c r="C26" s="42">
        <f t="shared" ca="1" si="2"/>
        <v>46055</v>
      </c>
      <c r="D26" s="54">
        <f ca="1">INDIRECT("'" &amp; UPPER(LEFT(TEXT($D$3,"mmmm"),3)) &amp; "'!B29")</f>
        <v>0</v>
      </c>
      <c r="E26" s="147"/>
      <c r="F26" s="148"/>
      <c r="G26" s="148"/>
      <c r="H26" s="148"/>
      <c r="I26" s="148"/>
      <c r="J26" s="148"/>
      <c r="K26" s="148"/>
      <c r="L26" s="148"/>
      <c r="M26" s="148"/>
      <c r="N26" s="148"/>
      <c r="O26" s="148"/>
      <c r="P26" s="149"/>
    </row>
    <row r="27" spans="1:32" ht="15" hidden="1" customHeight="1" x14ac:dyDescent="0.25">
      <c r="A27" s="44" t="e">
        <f ca="1">IF(MONTH(C27)=MONTH(D$3),RIGHT('Yearly Info'!A$33,LEN('Yearly Info'!A$33)-4),"")</f>
        <v>#VALUE!</v>
      </c>
      <c r="B27" s="145"/>
      <c r="C27" s="42">
        <f t="shared" ca="1" si="2"/>
        <v>46055</v>
      </c>
      <c r="D27" s="54">
        <f ca="1">INDIRECT("'" &amp; UPPER(LEFT(TEXT($D$3,"mmmm"),3)) &amp; "'!B30")</f>
        <v>0</v>
      </c>
      <c r="E27" s="147"/>
      <c r="F27" s="148"/>
      <c r="G27" s="148"/>
      <c r="H27" s="148"/>
      <c r="I27" s="148"/>
      <c r="J27" s="148"/>
      <c r="K27" s="148"/>
      <c r="L27" s="148"/>
      <c r="M27" s="148"/>
      <c r="N27" s="148"/>
      <c r="O27" s="148"/>
      <c r="P27" s="149"/>
    </row>
    <row r="28" spans="1:32" ht="15" hidden="1" customHeight="1" x14ac:dyDescent="0.25">
      <c r="A28" s="44" t="e">
        <f ca="1">IF(MONTH(C28)=MONTH(D$3),RIGHT('Yearly Info'!A$34,LEN('Yearly Info'!A$34)-4),"")</f>
        <v>#VALUE!</v>
      </c>
      <c r="B28" s="145"/>
      <c r="C28" s="42">
        <f t="shared" ca="1" si="2"/>
        <v>46055</v>
      </c>
      <c r="D28" s="54">
        <f ca="1">INDIRECT("'" &amp; UPPER(LEFT(TEXT($D$3,"mmmm"),3)) &amp; "'!B31")</f>
        <v>0</v>
      </c>
      <c r="E28" s="147"/>
      <c r="F28" s="148"/>
      <c r="G28" s="148"/>
      <c r="H28" s="148"/>
      <c r="I28" s="148"/>
      <c r="J28" s="148"/>
      <c r="K28" s="148"/>
      <c r="L28" s="148"/>
      <c r="M28" s="148"/>
      <c r="N28" s="148"/>
      <c r="O28" s="148"/>
      <c r="P28" s="149"/>
    </row>
    <row r="29" spans="1:32" ht="15" hidden="1" customHeight="1" x14ac:dyDescent="0.25">
      <c r="A29" s="44" t="e">
        <f ca="1">IF(MONTH(C29)=MONTH(D$3),RIGHT('Yearly Info'!A$35,LEN('Yearly Info'!A$35)-4),"")</f>
        <v>#VALUE!</v>
      </c>
      <c r="B29" s="145"/>
      <c r="C29" s="42">
        <f t="shared" ca="1" si="2"/>
        <v>46055</v>
      </c>
      <c r="D29" s="100">
        <f ca="1">INDIRECT("'" &amp; UPPER(LEFT(TEXT($D$3,"mmmm"),3)) &amp; "'!B32")</f>
        <v>0</v>
      </c>
      <c r="E29" s="147"/>
      <c r="F29" s="148"/>
      <c r="G29" s="148"/>
      <c r="H29" s="148"/>
      <c r="I29" s="148"/>
      <c r="J29" s="148"/>
      <c r="K29" s="148"/>
      <c r="L29" s="148"/>
      <c r="M29" s="148"/>
      <c r="N29" s="148"/>
      <c r="O29" s="148"/>
      <c r="P29" s="149"/>
    </row>
    <row r="30" spans="1:32" ht="15" hidden="1" customHeight="1" x14ac:dyDescent="0.25">
      <c r="A30" s="44" t="e">
        <f ca="1">IF(MONTH(C30)=MONTH(D$3),RIGHT('Yearly Info'!A$36,LEN('Yearly Info'!A$36)-4),"")</f>
        <v>#VALUE!</v>
      </c>
      <c r="B30" s="145"/>
      <c r="C30" s="42">
        <f t="shared" ca="1" si="2"/>
        <v>46055</v>
      </c>
      <c r="D30" s="100">
        <f ca="1">INDIRECT("'" &amp; UPPER(LEFT(TEXT($D$3,"mmmm"),3)) &amp; "'!B33")</f>
        <v>0</v>
      </c>
      <c r="E30" s="147"/>
      <c r="F30" s="148"/>
      <c r="G30" s="148"/>
      <c r="H30" s="148"/>
      <c r="I30" s="148"/>
      <c r="J30" s="148"/>
      <c r="K30" s="148"/>
      <c r="L30" s="148"/>
      <c r="M30" s="148"/>
      <c r="N30" s="148"/>
      <c r="O30" s="148"/>
      <c r="P30" s="149"/>
    </row>
    <row r="31" spans="1:32" ht="15" hidden="1" customHeight="1" x14ac:dyDescent="0.25">
      <c r="A31" s="44" t="e">
        <f ca="1">IF(MONTH(C31)=MONTH(D$3),RIGHT('Yearly Info'!A$37,LEN('Yearly Info'!A$37)-4),"")</f>
        <v>#VALUE!</v>
      </c>
      <c r="B31" s="145"/>
      <c r="C31" s="42">
        <f t="shared" ca="1" si="2"/>
        <v>46055</v>
      </c>
      <c r="D31" s="100">
        <f ca="1">INDIRECT("'" &amp; UPPER(LEFT(TEXT($D$3,"mmmm"),3)) &amp; "'!B34")</f>
        <v>0</v>
      </c>
      <c r="E31" s="147"/>
      <c r="F31" s="148"/>
      <c r="G31" s="148"/>
      <c r="H31" s="148"/>
      <c r="I31" s="148"/>
      <c r="J31" s="148"/>
      <c r="K31" s="148"/>
      <c r="L31" s="148"/>
      <c r="M31" s="148"/>
      <c r="N31" s="148"/>
      <c r="O31" s="148"/>
      <c r="P31" s="149"/>
    </row>
    <row r="32" spans="1:32" ht="15" hidden="1" customHeight="1" x14ac:dyDescent="0.25">
      <c r="A32" s="44" t="e">
        <f ca="1">IF(MONTH(C32)=MONTH(D$3),RIGHT('Yearly Info'!A$38,LEN('Yearly Info'!A$38)-4),"")</f>
        <v>#VALUE!</v>
      </c>
      <c r="B32" s="145"/>
      <c r="C32" s="42">
        <f t="shared" ca="1" si="2"/>
        <v>46055</v>
      </c>
      <c r="D32" s="100">
        <f ca="1">INDIRECT("'" &amp; UPPER(LEFT(TEXT($D$3,"mmmm"),3)) &amp; "'!B35")</f>
        <v>0</v>
      </c>
      <c r="E32" s="147"/>
      <c r="F32" s="148"/>
      <c r="G32" s="148"/>
      <c r="H32" s="148"/>
      <c r="I32" s="148"/>
      <c r="J32" s="148"/>
      <c r="K32" s="148"/>
      <c r="L32" s="148"/>
      <c r="M32" s="148"/>
      <c r="N32" s="148"/>
      <c r="O32" s="148"/>
      <c r="P32" s="149"/>
    </row>
    <row r="33" spans="1:16" ht="15" hidden="1" customHeight="1" x14ac:dyDescent="0.25">
      <c r="A33" s="44" t="e">
        <f ca="1">IF(MONTH(C33)=MONTH(D$3),RIGHT('Yearly Info'!A$39,LEN('Yearly Info'!A$39)-4),"")</f>
        <v>#VALUE!</v>
      </c>
      <c r="B33" s="145"/>
      <c r="C33" s="42">
        <f t="shared" ca="1" si="2"/>
        <v>46055</v>
      </c>
      <c r="D33" s="100">
        <f ca="1">INDIRECT("'" &amp; UPPER(LEFT(TEXT($D$3,"mmmm"),3)) &amp; "'!B36")</f>
        <v>0</v>
      </c>
      <c r="E33" s="147"/>
      <c r="F33" s="148"/>
      <c r="G33" s="148"/>
      <c r="H33" s="148"/>
      <c r="I33" s="148"/>
      <c r="J33" s="148"/>
      <c r="K33" s="148"/>
      <c r="L33" s="148"/>
      <c r="M33" s="148"/>
      <c r="N33" s="148"/>
      <c r="O33" s="148"/>
      <c r="P33" s="149"/>
    </row>
    <row r="34" spans="1:16" ht="15" hidden="1" customHeight="1" thickBot="1" x14ac:dyDescent="0.3">
      <c r="A34" s="45" t="e">
        <f ca="1">IF(MONTH(C34)=MONTH(D$3),RIGHT('Yearly Info'!A$40,LEN('Yearly Info'!A$40)-4),"")</f>
        <v>#VALUE!</v>
      </c>
      <c r="B34" s="145"/>
      <c r="C34" s="42">
        <f t="shared" ca="1" si="2"/>
        <v>46055</v>
      </c>
      <c r="D34" s="100">
        <f ca="1">INDIRECT("'" &amp; UPPER(LEFT(TEXT($D$3,"mmmm"),3)) &amp; "'!B37")</f>
        <v>0</v>
      </c>
      <c r="E34" s="147"/>
      <c r="F34" s="148"/>
      <c r="G34" s="148"/>
      <c r="H34" s="148"/>
      <c r="I34" s="148"/>
      <c r="J34" s="148"/>
      <c r="K34" s="148"/>
      <c r="L34" s="148"/>
      <c r="M34" s="148"/>
      <c r="N34" s="148"/>
      <c r="O34" s="148"/>
      <c r="P34" s="149"/>
    </row>
    <row r="35" spans="1:16" ht="15" hidden="1" customHeight="1" thickBot="1" x14ac:dyDescent="0.3">
      <c r="A35" s="45" t="str">
        <f ca="1">IF(MONTH(C35)=MONTH(D$3),RIGHT('Yearly Info'!A$41,LEN('Yearly Info'!A$41)-4),"")</f>
        <v xml:space="preserve"> </v>
      </c>
      <c r="B35" s="145"/>
      <c r="C35" s="42">
        <f t="shared" ca="1" si="2"/>
        <v>46055</v>
      </c>
      <c r="D35" s="100">
        <f ca="1">INDIRECT("'" &amp; UPPER(LEFT(TEXT($D$3,"mmmm"),3)) &amp; "'!B38")</f>
        <v>0</v>
      </c>
      <c r="E35" s="147"/>
      <c r="F35" s="148"/>
      <c r="G35" s="148"/>
      <c r="H35" s="148"/>
      <c r="I35" s="148"/>
      <c r="J35" s="148"/>
      <c r="K35" s="148"/>
      <c r="L35" s="148"/>
      <c r="M35" s="148"/>
      <c r="N35" s="148"/>
      <c r="O35" s="148"/>
      <c r="P35" s="149"/>
    </row>
    <row r="36" spans="1:16" ht="15" hidden="1" customHeight="1" thickBot="1" x14ac:dyDescent="0.3">
      <c r="A36" s="45" t="str">
        <f ca="1">IF(MONTH(C36)=MONTH(D$3),RIGHT('Yearly Info'!A$42,LEN('Yearly Info'!A$42)-4),"")</f>
        <v xml:space="preserve"> </v>
      </c>
      <c r="B36" s="145"/>
      <c r="C36" s="42">
        <f t="shared" ca="1" si="2"/>
        <v>46055</v>
      </c>
      <c r="D36" s="100">
        <f ca="1">INDIRECT("'" &amp; UPPER(LEFT(TEXT($D$3,"mmmm"),3)) &amp; "'!B39")</f>
        <v>0</v>
      </c>
      <c r="E36" s="147"/>
      <c r="F36" s="148"/>
      <c r="G36" s="148"/>
      <c r="H36" s="148"/>
      <c r="I36" s="148"/>
      <c r="J36" s="148"/>
      <c r="K36" s="148"/>
      <c r="L36" s="148"/>
      <c r="M36" s="148"/>
      <c r="N36" s="148"/>
      <c r="O36" s="148"/>
      <c r="P36" s="149"/>
    </row>
    <row r="37" spans="1:16" ht="15" hidden="1" customHeight="1" thickBot="1" x14ac:dyDescent="0.3">
      <c r="A37" s="45" t="str">
        <f ca="1">IF(MONTH(C37)=MONTH(D$3),RIGHT('Yearly Info'!A$43,LEN('Yearly Info'!A$43)-4),"")</f>
        <v xml:space="preserve"> </v>
      </c>
      <c r="B37" s="146"/>
      <c r="C37" s="42">
        <f t="shared" ca="1" si="2"/>
        <v>46055</v>
      </c>
      <c r="D37" s="55">
        <f ca="1">INDIRECT("'" &amp; UPPER(LEFT(TEXT($D$3,"mmmm"),3)) &amp; "'!B40")</f>
        <v>0</v>
      </c>
      <c r="E37" s="150"/>
      <c r="F37" s="151"/>
      <c r="G37" s="151"/>
      <c r="H37" s="151"/>
      <c r="I37" s="151"/>
      <c r="J37" s="151"/>
      <c r="K37" s="151"/>
      <c r="L37" s="151"/>
      <c r="M37" s="151"/>
      <c r="N37" s="151"/>
      <c r="O37" s="151"/>
      <c r="P37" s="152"/>
    </row>
    <row r="38" spans="1:16" ht="15" hidden="1" customHeight="1" x14ac:dyDescent="0.25">
      <c r="A38" s="44" t="str">
        <f ca="1">IF(MONTH(C38)=MONTH(D$3),RIGHT('Yearly Info'!A$14,LEN('Yearly Info'!A$14)-4),"")</f>
        <v xml:space="preserve"> RICS Support for MDEQ</v>
      </c>
      <c r="B38" s="145" t="str">
        <f ca="1">TEXT(C38,"dddd")</f>
        <v>Tuesday</v>
      </c>
      <c r="C38" s="94">
        <f ca="1">C8+1</f>
        <v>46056</v>
      </c>
      <c r="D38" s="54">
        <f ca="1">INDIRECT("'" &amp; UPPER(TEXT($D$3,"mmm")) &amp; "'!C11")</f>
        <v>5</v>
      </c>
      <c r="E38" s="147" t="s">
        <v>50</v>
      </c>
      <c r="F38" s="148"/>
      <c r="G38" s="148"/>
      <c r="H38" s="148"/>
      <c r="I38" s="148"/>
      <c r="J38" s="148"/>
      <c r="K38" s="148"/>
      <c r="L38" s="148"/>
      <c r="M38" s="148"/>
      <c r="N38" s="148"/>
      <c r="O38" s="148"/>
      <c r="P38" s="149"/>
    </row>
    <row r="39" spans="1:16" ht="15" hidden="1" customHeight="1" x14ac:dyDescent="0.25">
      <c r="A39" s="44" t="str">
        <f ca="1">IF(MONTH(C39)=MONTH(D$3),RIGHT('Yearly Info'!A$15,LEN('Yearly Info'!A$15)-4),"")</f>
        <v xml:space="preserve"> MDEQ</v>
      </c>
      <c r="B39" s="145"/>
      <c r="C39" s="42">
        <f ca="1">C38</f>
        <v>46056</v>
      </c>
      <c r="D39" s="54">
        <f ca="1">INDIRECT("'" &amp; UPPER(LEFT(TEXT($D$3,"mmmm"),3)) &amp; "'!C12")</f>
        <v>0</v>
      </c>
      <c r="E39" s="147"/>
      <c r="F39" s="148"/>
      <c r="G39" s="148"/>
      <c r="H39" s="148"/>
      <c r="I39" s="148"/>
      <c r="J39" s="148"/>
      <c r="K39" s="148"/>
      <c r="L39" s="148"/>
      <c r="M39" s="148"/>
      <c r="N39" s="148"/>
      <c r="O39" s="148"/>
      <c r="P39" s="149"/>
    </row>
    <row r="40" spans="1:16" ht="15" hidden="1" customHeight="1" x14ac:dyDescent="0.25">
      <c r="A40" s="44" t="str">
        <f ca="1">IF(MONTH(C40)=MONTH(D$3),RIGHT('Yearly Info'!A$16,LEN('Yearly Info'!A$16)-4),"")</f>
        <v xml:space="preserve"> RICS Idea Portal</v>
      </c>
      <c r="B40" s="145"/>
      <c r="C40" s="42">
        <f t="shared" ref="C40:C66" ca="1" si="3">C39</f>
        <v>46056</v>
      </c>
      <c r="D40" s="54">
        <f ca="1">INDIRECT("'" &amp; UPPER(LEFT(TEXT($D$3,"mmmm"),3)) &amp; "'!C13")</f>
        <v>0</v>
      </c>
      <c r="E40" s="147"/>
      <c r="F40" s="148"/>
      <c r="G40" s="148"/>
      <c r="H40" s="148"/>
      <c r="I40" s="148"/>
      <c r="J40" s="148"/>
      <c r="K40" s="148"/>
      <c r="L40" s="148"/>
      <c r="M40" s="148"/>
      <c r="N40" s="148"/>
      <c r="O40" s="148"/>
      <c r="P40" s="149"/>
    </row>
    <row r="41" spans="1:16" ht="15" hidden="1" customHeight="1" x14ac:dyDescent="0.25">
      <c r="A41" s="44" t="str">
        <f ca="1">IF(MONTH(C41)=MONTH(D$3),RIGHT('Yearly Info'!A$17,LEN('Yearly Info'!A$17)-4),"")</f>
        <v xml:space="preserve"> MSWIS</v>
      </c>
      <c r="B41" s="145"/>
      <c r="C41" s="42">
        <f t="shared" ca="1" si="3"/>
        <v>46056</v>
      </c>
      <c r="D41" s="54">
        <f ca="1">INDIRECT("'" &amp; UPPER(LEFT(TEXT($D$3,"mmmm"),3)) &amp; "'!C14")</f>
        <v>4</v>
      </c>
      <c r="E41" s="147" t="s">
        <v>51</v>
      </c>
      <c r="F41" s="148"/>
      <c r="G41" s="148"/>
      <c r="H41" s="148"/>
      <c r="I41" s="148"/>
      <c r="J41" s="148"/>
      <c r="K41" s="148"/>
      <c r="L41" s="148"/>
      <c r="M41" s="148"/>
      <c r="N41" s="148"/>
      <c r="O41" s="148"/>
      <c r="P41" s="149"/>
    </row>
    <row r="42" spans="1:16" ht="15" hidden="1" customHeight="1" x14ac:dyDescent="0.25">
      <c r="A42" s="44" t="str">
        <f ca="1">IF(MONTH(C42)=MONTH(D$3),RIGHT('Yearly Info'!A$18,LEN('Yearly Info'!A$18)-4),"")</f>
        <v xml:space="preserve"> GeoSpatial</v>
      </c>
      <c r="B42" s="145"/>
      <c r="C42" s="42">
        <f t="shared" ca="1" si="3"/>
        <v>46056</v>
      </c>
      <c r="D42" s="54">
        <f ca="1">INDIRECT("'" &amp; UPPER(LEFT(TEXT($D$3,"mmmm"),3)) &amp; "'!C15")</f>
        <v>0</v>
      </c>
      <c r="E42" s="147"/>
      <c r="F42" s="148"/>
      <c r="G42" s="148"/>
      <c r="H42" s="148"/>
      <c r="I42" s="148"/>
      <c r="J42" s="148"/>
      <c r="K42" s="148"/>
      <c r="L42" s="148"/>
      <c r="M42" s="148"/>
      <c r="N42" s="148"/>
      <c r="O42" s="148"/>
      <c r="P42" s="149"/>
    </row>
    <row r="43" spans="1:16" ht="15" hidden="1" customHeight="1" x14ac:dyDescent="0.25">
      <c r="A43" s="44" t="str">
        <f ca="1">IF(MONTH(C43)=MONTH(D$3),RIGHT('Yearly Info'!A$19,LEN('Yearly Info'!A$19)-4),"")</f>
        <v xml:space="preserve"> RICS Dashboard</v>
      </c>
      <c r="B43" s="145"/>
      <c r="C43" s="42">
        <f t="shared" ca="1" si="3"/>
        <v>46056</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xml:space="preserve"> MDWFP NRIS</v>
      </c>
      <c r="B44" s="145"/>
      <c r="C44" s="42">
        <f t="shared" ca="1" si="3"/>
        <v>46056</v>
      </c>
      <c r="D44" s="54">
        <f ca="1">INDIRECT("'" &amp; UPPER(LEFT(TEXT($D$3,"mmmm"),3)) &amp; "'!C17")</f>
        <v>0</v>
      </c>
      <c r="E44" s="153"/>
      <c r="F44" s="154"/>
      <c r="G44" s="154"/>
      <c r="H44" s="154"/>
      <c r="I44" s="154"/>
      <c r="J44" s="154"/>
      <c r="K44" s="154"/>
      <c r="L44" s="154"/>
      <c r="M44" s="154"/>
      <c r="N44" s="154"/>
      <c r="O44" s="154"/>
      <c r="P44" s="155"/>
    </row>
    <row r="45" spans="1:16" ht="15" hidden="1" customHeight="1" x14ac:dyDescent="0.25">
      <c r="A45" s="44" t="str">
        <f ca="1">IF(MONTH(C45)=MONTH(D$3),RIGHT('Yearly Info'!A$21,LEN('Yearly Info'!A$21)-4),"")</f>
        <v xml:space="preserve"> MSWIS MRVA 4 CLOSED</v>
      </c>
      <c r="B45" s="145"/>
      <c r="C45" s="42">
        <f t="shared" ca="1" si="3"/>
        <v>46056</v>
      </c>
      <c r="D45" s="54">
        <f ca="1">INDIRECT("'" &amp; UPPER(LEFT(TEXT($D$3,"mmmm"),3)) &amp; "'!C18")</f>
        <v>0</v>
      </c>
      <c r="E45" s="147"/>
      <c r="F45" s="148"/>
      <c r="G45" s="148"/>
      <c r="H45" s="148"/>
      <c r="I45" s="148"/>
      <c r="J45" s="148"/>
      <c r="K45" s="148"/>
      <c r="L45" s="148"/>
      <c r="M45" s="148"/>
      <c r="N45" s="148"/>
      <c r="O45" s="148"/>
      <c r="P45" s="149"/>
    </row>
    <row r="46" spans="1:16" ht="15" hidden="1" customHeight="1" x14ac:dyDescent="0.25">
      <c r="A46" s="44" t="str">
        <f ca="1">IF(MONTH(C46)=MONTH(D$3),RIGHT('Yearly Info'!A$22,LEN('Yearly Info'!A$22)-4),"")</f>
        <v xml:space="preserve"> Tackett</v>
      </c>
      <c r="B46" s="145"/>
      <c r="C46" s="42">
        <f t="shared" ca="1" si="3"/>
        <v>46056</v>
      </c>
      <c r="D46" s="54">
        <f ca="1">INDIRECT("'" &amp; UPPER(LEFT(TEXT($D$3,"mmmm"),3)) &amp; "'!C19")</f>
        <v>0</v>
      </c>
      <c r="E46" s="147"/>
      <c r="F46" s="148"/>
      <c r="G46" s="148"/>
      <c r="H46" s="148"/>
      <c r="I46" s="148"/>
      <c r="J46" s="148"/>
      <c r="K46" s="148"/>
      <c r="L46" s="148"/>
      <c r="M46" s="148"/>
      <c r="N46" s="148"/>
      <c r="O46" s="148"/>
      <c r="P46" s="149"/>
    </row>
    <row r="47" spans="1:16" ht="15" hidden="1" customHeight="1" x14ac:dyDescent="0.25">
      <c r="A47" s="44" t="e">
        <f ca="1">IF(MONTH(C47)=MONTH(D$3),RIGHT('Yearly Info'!A$23,LEN('Yearly Info'!A$23)-4),"")</f>
        <v>#VALUE!</v>
      </c>
      <c r="B47" s="145"/>
      <c r="C47" s="42">
        <f t="shared" ca="1" si="3"/>
        <v>46056</v>
      </c>
      <c r="D47" s="54">
        <f ca="1">INDIRECT("'" &amp; UPPER(LEFT(TEXT($D$3,"mmmm"),3)) &amp; "'!C20")</f>
        <v>0</v>
      </c>
      <c r="E47" s="147"/>
      <c r="F47" s="148"/>
      <c r="G47" s="148"/>
      <c r="H47" s="148"/>
      <c r="I47" s="148"/>
      <c r="J47" s="148"/>
      <c r="K47" s="148"/>
      <c r="L47" s="148"/>
      <c r="M47" s="148"/>
      <c r="N47" s="148"/>
      <c r="O47" s="148"/>
      <c r="P47" s="149"/>
    </row>
    <row r="48" spans="1:16" ht="15" hidden="1" customHeight="1" x14ac:dyDescent="0.25">
      <c r="A48" s="44" t="e">
        <f ca="1">IF(MONTH(C48)=MONTH(D$3),RIGHT('Yearly Info'!A$24,LEN('Yearly Info'!A$24)-4),"")</f>
        <v>#VALUE!</v>
      </c>
      <c r="B48" s="145"/>
      <c r="C48" s="42">
        <f t="shared" ca="1" si="3"/>
        <v>46056</v>
      </c>
      <c r="D48" s="54">
        <f ca="1">INDIRECT("'" &amp; UPPER(LEFT(TEXT($D$3,"mmmm"),3)) &amp; "'!C21")</f>
        <v>0</v>
      </c>
      <c r="E48" s="147"/>
      <c r="F48" s="148"/>
      <c r="G48" s="148"/>
      <c r="H48" s="148"/>
      <c r="I48" s="148"/>
      <c r="J48" s="148"/>
      <c r="K48" s="148"/>
      <c r="L48" s="148"/>
      <c r="M48" s="148"/>
      <c r="N48" s="148"/>
      <c r="O48" s="148"/>
      <c r="P48" s="149"/>
    </row>
    <row r="49" spans="1:16" ht="15" hidden="1" customHeight="1" x14ac:dyDescent="0.25">
      <c r="A49" s="44" t="e">
        <f ca="1">IF(MONTH(C49)=MONTH(D$3),RIGHT('Yearly Info'!A$25,LEN('Yearly Info'!A$25)-4),"")</f>
        <v>#VALUE!</v>
      </c>
      <c r="B49" s="145"/>
      <c r="C49" s="42">
        <f t="shared" ca="1" si="3"/>
        <v>46056</v>
      </c>
      <c r="D49" s="54">
        <f ca="1">INDIRECT("'" &amp; UPPER(LEFT(TEXT($D$3,"mmmm"),3)) &amp; "'!C22")</f>
        <v>0</v>
      </c>
      <c r="E49" s="147"/>
      <c r="F49" s="148"/>
      <c r="G49" s="148"/>
      <c r="H49" s="148"/>
      <c r="I49" s="148"/>
      <c r="J49" s="148"/>
      <c r="K49" s="148"/>
      <c r="L49" s="148"/>
      <c r="M49" s="148"/>
      <c r="N49" s="148"/>
      <c r="O49" s="148"/>
      <c r="P49" s="149"/>
    </row>
    <row r="50" spans="1:16" ht="15" hidden="1" customHeight="1" x14ac:dyDescent="0.25">
      <c r="A50" s="44" t="e">
        <f ca="1">IF(MONTH(C50)=MONTH(D$3),RIGHT('Yearly Info'!A$26,LEN('Yearly Info'!A$26)-4),"")</f>
        <v>#VALUE!</v>
      </c>
      <c r="B50" s="145"/>
      <c r="C50" s="42">
        <f t="shared" ca="1" si="3"/>
        <v>46056</v>
      </c>
      <c r="D50" s="54">
        <f ca="1">INDIRECT("'" &amp; UPPER(LEFT(TEXT($D$3,"mmmm"),3)) &amp; "'!C23")</f>
        <v>0</v>
      </c>
      <c r="E50" s="147"/>
      <c r="F50" s="148"/>
      <c r="G50" s="148"/>
      <c r="H50" s="148"/>
      <c r="I50" s="148"/>
      <c r="J50" s="148"/>
      <c r="K50" s="148"/>
      <c r="L50" s="148"/>
      <c r="M50" s="148"/>
      <c r="N50" s="148"/>
      <c r="O50" s="148"/>
      <c r="P50" s="149"/>
    </row>
    <row r="51" spans="1:16" ht="15" hidden="1" customHeight="1" x14ac:dyDescent="0.25">
      <c r="A51" s="44" t="e">
        <f ca="1">IF(MONTH(C51)=MONTH(D$3),RIGHT('Yearly Info'!A$27,LEN('Yearly Info'!A$27)-4),"")</f>
        <v>#VALUE!</v>
      </c>
      <c r="B51" s="145"/>
      <c r="C51" s="42">
        <f t="shared" ca="1" si="3"/>
        <v>46056</v>
      </c>
      <c r="D51" s="54">
        <f ca="1">INDIRECT("'" &amp; UPPER(LEFT(TEXT($D$3,"mmmm"),3)) &amp; "'!C24")</f>
        <v>0</v>
      </c>
      <c r="E51" s="147"/>
      <c r="F51" s="148"/>
      <c r="G51" s="148"/>
      <c r="H51" s="148"/>
      <c r="I51" s="148"/>
      <c r="J51" s="148"/>
      <c r="K51" s="148"/>
      <c r="L51" s="148"/>
      <c r="M51" s="148"/>
      <c r="N51" s="148"/>
      <c r="O51" s="148"/>
      <c r="P51" s="149"/>
    </row>
    <row r="52" spans="1:16" ht="15" hidden="1" customHeight="1" x14ac:dyDescent="0.25">
      <c r="A52" s="44" t="e">
        <f ca="1">IF(MONTH(C52)=MONTH(D$3),RIGHT('Yearly Info'!A$28,LEN('Yearly Info'!A$28)-4),"")</f>
        <v>#VALUE!</v>
      </c>
      <c r="B52" s="145"/>
      <c r="C52" s="42">
        <f t="shared" ca="1" si="3"/>
        <v>46056</v>
      </c>
      <c r="D52" s="54">
        <f ca="1">INDIRECT("'" &amp; UPPER(LEFT(TEXT($D$3,"mmmm"),3)) &amp; "'!C25")</f>
        <v>0</v>
      </c>
      <c r="E52" s="147"/>
      <c r="F52" s="148"/>
      <c r="G52" s="148"/>
      <c r="H52" s="148"/>
      <c r="I52" s="148"/>
      <c r="J52" s="148"/>
      <c r="K52" s="148"/>
      <c r="L52" s="148"/>
      <c r="M52" s="148"/>
      <c r="N52" s="148"/>
      <c r="O52" s="148"/>
      <c r="P52" s="149"/>
    </row>
    <row r="53" spans="1:16" ht="15" hidden="1" customHeight="1" x14ac:dyDescent="0.25">
      <c r="A53" s="44" t="e">
        <f ca="1">IF(MONTH(C53)=MONTH(D$3),RIGHT('Yearly Info'!A$29,LEN('Yearly Info'!A$29)-4),"")</f>
        <v>#VALUE!</v>
      </c>
      <c r="B53" s="145"/>
      <c r="C53" s="42">
        <f t="shared" ca="1" si="3"/>
        <v>46056</v>
      </c>
      <c r="D53" s="54">
        <f ca="1">INDIRECT("'" &amp; UPPER(LEFT(TEXT($D$3,"mmmm"),3)) &amp; "'!C26")</f>
        <v>0</v>
      </c>
      <c r="E53" s="147"/>
      <c r="F53" s="148"/>
      <c r="G53" s="148"/>
      <c r="H53" s="148"/>
      <c r="I53" s="148"/>
      <c r="J53" s="148"/>
      <c r="K53" s="148"/>
      <c r="L53" s="148"/>
      <c r="M53" s="148"/>
      <c r="N53" s="148"/>
      <c r="O53" s="148"/>
      <c r="P53" s="149"/>
    </row>
    <row r="54" spans="1:16" ht="15" hidden="1" customHeight="1" x14ac:dyDescent="0.25">
      <c r="A54" s="44" t="e">
        <f ca="1">IF(MONTH(C54)=MONTH(D$3),RIGHT('Yearly Info'!A$30,LEN('Yearly Info'!A$30)-4),"")</f>
        <v>#VALUE!</v>
      </c>
      <c r="B54" s="145"/>
      <c r="C54" s="42">
        <f t="shared" ca="1" si="3"/>
        <v>46056</v>
      </c>
      <c r="D54" s="54">
        <f ca="1">INDIRECT("'" &amp; UPPER(LEFT(TEXT($D$3,"mmmm"),3)) &amp; "'!C27")</f>
        <v>0</v>
      </c>
      <c r="E54" s="147"/>
      <c r="F54" s="148"/>
      <c r="G54" s="148"/>
      <c r="H54" s="148"/>
      <c r="I54" s="148"/>
      <c r="J54" s="148"/>
      <c r="K54" s="148"/>
      <c r="L54" s="148"/>
      <c r="M54" s="148"/>
      <c r="N54" s="148"/>
      <c r="O54" s="148"/>
      <c r="P54" s="149"/>
    </row>
    <row r="55" spans="1:16" ht="15" hidden="1" customHeight="1" x14ac:dyDescent="0.25">
      <c r="A55" s="44" t="e">
        <f ca="1">IF(MONTH(C55)=MONTH(D$3),RIGHT('Yearly Info'!A$31,LEN('Yearly Info'!A$31)-4),"")</f>
        <v>#VALUE!</v>
      </c>
      <c r="B55" s="145"/>
      <c r="C55" s="42">
        <f t="shared" ca="1" si="3"/>
        <v>46056</v>
      </c>
      <c r="D55" s="54">
        <f ca="1">INDIRECT("'" &amp; UPPER(LEFT(TEXT($D$3,"mmmm"),3)) &amp; "'!C28")</f>
        <v>0</v>
      </c>
      <c r="E55" s="147"/>
      <c r="F55" s="148"/>
      <c r="G55" s="148"/>
      <c r="H55" s="148"/>
      <c r="I55" s="148"/>
      <c r="J55" s="148"/>
      <c r="K55" s="148"/>
      <c r="L55" s="148"/>
      <c r="M55" s="148"/>
      <c r="N55" s="148"/>
      <c r="O55" s="148"/>
      <c r="P55" s="149"/>
    </row>
    <row r="56" spans="1:16" ht="15" hidden="1" customHeight="1" x14ac:dyDescent="0.25">
      <c r="A56" s="44" t="e">
        <f ca="1">IF(MONTH(C56)=MONTH(D$3),RIGHT('Yearly Info'!A$32,LEN('Yearly Info'!A$32)-4),"")</f>
        <v>#VALUE!</v>
      </c>
      <c r="B56" s="145"/>
      <c r="C56" s="42">
        <f ca="1">C55</f>
        <v>46056</v>
      </c>
      <c r="D56" s="54">
        <f ca="1">INDIRECT("'" &amp; UPPER(LEFT(TEXT($D$3,"mmmm"),3)) &amp; "'!C29")</f>
        <v>0</v>
      </c>
      <c r="E56" s="147"/>
      <c r="F56" s="148"/>
      <c r="G56" s="148"/>
      <c r="H56" s="148"/>
      <c r="I56" s="148"/>
      <c r="J56" s="148"/>
      <c r="K56" s="148"/>
      <c r="L56" s="148"/>
      <c r="M56" s="148"/>
      <c r="N56" s="148"/>
      <c r="O56" s="148"/>
      <c r="P56" s="149"/>
    </row>
    <row r="57" spans="1:16" ht="15" hidden="1" customHeight="1" x14ac:dyDescent="0.25">
      <c r="A57" s="44" t="e">
        <f ca="1">IF(MONTH(C57)=MONTH(D$3),RIGHT('Yearly Info'!A$33,LEN('Yearly Info'!A$33)-4),"")</f>
        <v>#VALUE!</v>
      </c>
      <c r="B57" s="145"/>
      <c r="C57" s="42">
        <f t="shared" ca="1" si="3"/>
        <v>46056</v>
      </c>
      <c r="D57" s="54">
        <f ca="1">INDIRECT("'" &amp; UPPER(LEFT(TEXT($D$3,"mmmm"),3)) &amp; "'!C30")</f>
        <v>0</v>
      </c>
      <c r="E57" s="147"/>
      <c r="F57" s="148"/>
      <c r="G57" s="148"/>
      <c r="H57" s="148"/>
      <c r="I57" s="148"/>
      <c r="J57" s="148"/>
      <c r="K57" s="148"/>
      <c r="L57" s="148"/>
      <c r="M57" s="148"/>
      <c r="N57" s="148"/>
      <c r="O57" s="148"/>
      <c r="P57" s="149"/>
    </row>
    <row r="58" spans="1:16" ht="15" hidden="1" customHeight="1" x14ac:dyDescent="0.25">
      <c r="A58" s="44" t="e">
        <f ca="1">IF(MONTH(C58)=MONTH(D$3),RIGHT('Yearly Info'!A$34,LEN('Yearly Info'!A$34)-4),"")</f>
        <v>#VALUE!</v>
      </c>
      <c r="B58" s="145"/>
      <c r="C58" s="42">
        <f t="shared" ca="1" si="3"/>
        <v>46056</v>
      </c>
      <c r="D58" s="54">
        <f ca="1">INDIRECT("'" &amp; UPPER(LEFT(TEXT($D$3,"mmmm"),3)) &amp; "'!C31")</f>
        <v>0</v>
      </c>
      <c r="E58" s="147"/>
      <c r="F58" s="148"/>
      <c r="G58" s="148"/>
      <c r="H58" s="148"/>
      <c r="I58" s="148"/>
      <c r="J58" s="148"/>
      <c r="K58" s="148"/>
      <c r="L58" s="148"/>
      <c r="M58" s="148"/>
      <c r="N58" s="148"/>
      <c r="O58" s="148"/>
      <c r="P58" s="149"/>
    </row>
    <row r="59" spans="1:16" ht="15" hidden="1" customHeight="1" x14ac:dyDescent="0.25">
      <c r="A59" s="44" t="e">
        <f ca="1">IF(MONTH(C59)=MONTH(D$3),RIGHT('Yearly Info'!A$35,LEN('Yearly Info'!A$35)-4),"")</f>
        <v>#VALUE!</v>
      </c>
      <c r="B59" s="145"/>
      <c r="C59" s="42">
        <f t="shared" ca="1" si="3"/>
        <v>46056</v>
      </c>
      <c r="D59" s="100">
        <f ca="1">INDIRECT("'" &amp; UPPER(LEFT(TEXT($D$3,"mmmm"),3)) &amp; "'!C32")</f>
        <v>0</v>
      </c>
      <c r="E59" s="147"/>
      <c r="F59" s="148"/>
      <c r="G59" s="148"/>
      <c r="H59" s="148"/>
      <c r="I59" s="148"/>
      <c r="J59" s="148"/>
      <c r="K59" s="148"/>
      <c r="L59" s="148"/>
      <c r="M59" s="148"/>
      <c r="N59" s="148"/>
      <c r="O59" s="148"/>
      <c r="P59" s="149"/>
    </row>
    <row r="60" spans="1:16" ht="15" hidden="1" customHeight="1" x14ac:dyDescent="0.25">
      <c r="A60" s="44" t="e">
        <f ca="1">IF(MONTH(C60)=MONTH(D$3),RIGHT('Yearly Info'!A$36,LEN('Yearly Info'!A$36)-4),"")</f>
        <v>#VALUE!</v>
      </c>
      <c r="B60" s="145"/>
      <c r="C60" s="42">
        <f t="shared" ca="1" si="3"/>
        <v>46056</v>
      </c>
      <c r="D60" s="100">
        <f ca="1">INDIRECT("'" &amp; UPPER(LEFT(TEXT($D$3,"mmmm"),3)) &amp; "'!C33")</f>
        <v>0</v>
      </c>
      <c r="E60" s="147"/>
      <c r="F60" s="148"/>
      <c r="G60" s="148"/>
      <c r="H60" s="148"/>
      <c r="I60" s="148"/>
      <c r="J60" s="148"/>
      <c r="K60" s="148"/>
      <c r="L60" s="148"/>
      <c r="M60" s="148"/>
      <c r="N60" s="148"/>
      <c r="O60" s="148"/>
      <c r="P60" s="149"/>
    </row>
    <row r="61" spans="1:16" ht="15" hidden="1" customHeight="1" x14ac:dyDescent="0.25">
      <c r="A61" s="44" t="e">
        <f ca="1">IF(MONTH(C61)=MONTH(D$3),RIGHT('Yearly Info'!A$37,LEN('Yearly Info'!A$37)-4),"")</f>
        <v>#VALUE!</v>
      </c>
      <c r="B61" s="145"/>
      <c r="C61" s="42">
        <f t="shared" ca="1" si="3"/>
        <v>46056</v>
      </c>
      <c r="D61" s="100">
        <f ca="1">INDIRECT("'" &amp; UPPER(LEFT(TEXT($D$3,"mmmm"),3)) &amp; "'!C34")</f>
        <v>0</v>
      </c>
      <c r="E61" s="147"/>
      <c r="F61" s="148"/>
      <c r="G61" s="148"/>
      <c r="H61" s="148"/>
      <c r="I61" s="148"/>
      <c r="J61" s="148"/>
      <c r="K61" s="148"/>
      <c r="L61" s="148"/>
      <c r="M61" s="148"/>
      <c r="N61" s="148"/>
      <c r="O61" s="148"/>
      <c r="P61" s="149"/>
    </row>
    <row r="62" spans="1:16" ht="15" hidden="1" customHeight="1" x14ac:dyDescent="0.25">
      <c r="A62" s="44" t="e">
        <f ca="1">IF(MONTH(C62)=MONTH(D$3),RIGHT('Yearly Info'!A$38,LEN('Yearly Info'!A$38)-4),"")</f>
        <v>#VALUE!</v>
      </c>
      <c r="B62" s="145"/>
      <c r="C62" s="42">
        <f t="shared" ca="1" si="3"/>
        <v>46056</v>
      </c>
      <c r="D62" s="100">
        <f ca="1">INDIRECT("'" &amp; UPPER(LEFT(TEXT($D$3,"mmmm"),3)) &amp; "'!C35")</f>
        <v>0</v>
      </c>
      <c r="E62" s="147"/>
      <c r="F62" s="148"/>
      <c r="G62" s="148"/>
      <c r="H62" s="148"/>
      <c r="I62" s="148"/>
      <c r="J62" s="148"/>
      <c r="K62" s="148"/>
      <c r="L62" s="148"/>
      <c r="M62" s="148"/>
      <c r="N62" s="148"/>
      <c r="O62" s="148"/>
      <c r="P62" s="149"/>
    </row>
    <row r="63" spans="1:16" ht="15" hidden="1" customHeight="1" x14ac:dyDescent="0.25">
      <c r="A63" s="44" t="e">
        <f ca="1">IF(MONTH(C63)=MONTH(D$3),RIGHT('Yearly Info'!A$39,LEN('Yearly Info'!A$39)-4),"")</f>
        <v>#VALUE!</v>
      </c>
      <c r="B63" s="145"/>
      <c r="C63" s="42">
        <f t="shared" ca="1" si="3"/>
        <v>46056</v>
      </c>
      <c r="D63" s="100">
        <f ca="1">INDIRECT("'" &amp; UPPER(LEFT(TEXT($D$3,"mmmm"),3)) &amp; "'!C36")</f>
        <v>0</v>
      </c>
      <c r="E63" s="147"/>
      <c r="F63" s="148"/>
      <c r="G63" s="148"/>
      <c r="H63" s="148"/>
      <c r="I63" s="148"/>
      <c r="J63" s="148"/>
      <c r="K63" s="148"/>
      <c r="L63" s="148"/>
      <c r="M63" s="148"/>
      <c r="N63" s="148"/>
      <c r="O63" s="148"/>
      <c r="P63" s="149"/>
    </row>
    <row r="64" spans="1:16" ht="15" hidden="1" customHeight="1" thickBot="1" x14ac:dyDescent="0.3">
      <c r="A64" s="45" t="e">
        <f ca="1">IF(MONTH(C64)=MONTH(D$3),RIGHT('Yearly Info'!A$40,LEN('Yearly Info'!A$40)-4),"")</f>
        <v>#VALUE!</v>
      </c>
      <c r="B64" s="145"/>
      <c r="C64" s="42">
        <f t="shared" ca="1" si="3"/>
        <v>46056</v>
      </c>
      <c r="D64" s="100">
        <f ca="1">INDIRECT("'" &amp; UPPER(LEFT(TEXT($D$3,"mmmm"),3)) &amp; "'!C37")</f>
        <v>0</v>
      </c>
      <c r="E64" s="147"/>
      <c r="F64" s="148"/>
      <c r="G64" s="148"/>
      <c r="H64" s="148"/>
      <c r="I64" s="148"/>
      <c r="J64" s="148"/>
      <c r="K64" s="148"/>
      <c r="L64" s="148"/>
      <c r="M64" s="148"/>
      <c r="N64" s="148"/>
      <c r="O64" s="148"/>
      <c r="P64" s="149"/>
    </row>
    <row r="65" spans="1:16" ht="15" hidden="1" customHeight="1" thickBot="1" x14ac:dyDescent="0.3">
      <c r="A65" s="45" t="str">
        <f ca="1">IF(MONTH(C65)=MONTH(D$3),RIGHT('Yearly Info'!A$41,LEN('Yearly Info'!A$41)-4),"")</f>
        <v xml:space="preserve"> </v>
      </c>
      <c r="B65" s="145"/>
      <c r="C65" s="42">
        <f t="shared" ca="1" si="3"/>
        <v>46056</v>
      </c>
      <c r="D65" s="100">
        <f ca="1">INDIRECT("'" &amp; UPPER(LEFT(TEXT($D$3,"mmmm"),3)) &amp; "'!C38")</f>
        <v>0</v>
      </c>
      <c r="E65" s="147"/>
      <c r="F65" s="148"/>
      <c r="G65" s="148"/>
      <c r="H65" s="148"/>
      <c r="I65" s="148"/>
      <c r="J65" s="148"/>
      <c r="K65" s="148"/>
      <c r="L65" s="148"/>
      <c r="M65" s="148"/>
      <c r="N65" s="148"/>
      <c r="O65" s="148"/>
      <c r="P65" s="149"/>
    </row>
    <row r="66" spans="1:16" ht="15" hidden="1" customHeight="1" thickBot="1" x14ac:dyDescent="0.3">
      <c r="A66" s="45" t="str">
        <f ca="1">IF(MONTH(C66)=MONTH(D$3),RIGHT('Yearly Info'!A$42,LEN('Yearly Info'!A$42)-4),"")</f>
        <v xml:space="preserve"> </v>
      </c>
      <c r="B66" s="145"/>
      <c r="C66" s="42">
        <f t="shared" ca="1" si="3"/>
        <v>46056</v>
      </c>
      <c r="D66" s="100">
        <f ca="1">INDIRECT("'" &amp; UPPER(LEFT(TEXT($D$3,"mmmm"),3)) &amp; "'!C39")</f>
        <v>0</v>
      </c>
      <c r="E66" s="147"/>
      <c r="F66" s="148"/>
      <c r="G66" s="148"/>
      <c r="H66" s="148"/>
      <c r="I66" s="148"/>
      <c r="J66" s="148"/>
      <c r="K66" s="148"/>
      <c r="L66" s="148"/>
      <c r="M66" s="148"/>
      <c r="N66" s="148"/>
      <c r="O66" s="148"/>
      <c r="P66" s="149"/>
    </row>
    <row r="67" spans="1:16" ht="15" hidden="1" customHeight="1" thickBot="1" x14ac:dyDescent="0.3">
      <c r="A67" s="45" t="str">
        <f ca="1">IF(MONTH(C67)=MONTH(D$3),RIGHT('Yearly Info'!A$43,LEN('Yearly Info'!A$43)-4),"")</f>
        <v xml:space="preserve"> </v>
      </c>
      <c r="B67" s="146"/>
      <c r="C67" s="95">
        <f ca="1">C58</f>
        <v>46056</v>
      </c>
      <c r="D67" s="55">
        <f ca="1">INDIRECT("'" &amp; UPPER(LEFT(TEXT($D$3,"mmmm"),3)) &amp; "'!C40")</f>
        <v>0</v>
      </c>
      <c r="E67" s="150"/>
      <c r="F67" s="151"/>
      <c r="G67" s="151"/>
      <c r="H67" s="151"/>
      <c r="I67" s="151"/>
      <c r="J67" s="151"/>
      <c r="K67" s="151"/>
      <c r="L67" s="151"/>
      <c r="M67" s="151"/>
      <c r="N67" s="151"/>
      <c r="O67" s="151"/>
      <c r="P67" s="152"/>
    </row>
    <row r="68" spans="1:16" ht="15" hidden="1" customHeight="1" x14ac:dyDescent="0.25">
      <c r="A68" s="44" t="str">
        <f ca="1">IF(MONTH(C68)=MONTH(D$3),RIGHT('Yearly Info'!A$14,LEN('Yearly Info'!A$14)-4),"")</f>
        <v xml:space="preserve"> RICS Support for MDEQ</v>
      </c>
      <c r="B68" s="145" t="str">
        <f ca="1">TEXT(C68,"dddd")</f>
        <v>Wednesday</v>
      </c>
      <c r="C68" s="94">
        <f ca="1">C38+1</f>
        <v>46057</v>
      </c>
      <c r="D68" s="54">
        <f ca="1">INDIRECT("'" &amp; UPPER(LEFT(TEXT($D$3,"mmmm"),3)) &amp; "'!D11")</f>
        <v>7</v>
      </c>
      <c r="E68" s="147" t="s">
        <v>52</v>
      </c>
      <c r="F68" s="148"/>
      <c r="G68" s="148"/>
      <c r="H68" s="148"/>
      <c r="I68" s="148"/>
      <c r="J68" s="148"/>
      <c r="K68" s="148"/>
      <c r="L68" s="148"/>
      <c r="M68" s="148"/>
      <c r="N68" s="148"/>
      <c r="O68" s="148"/>
      <c r="P68" s="149"/>
    </row>
    <row r="69" spans="1:16" ht="15" hidden="1" customHeight="1" x14ac:dyDescent="0.25">
      <c r="A69" s="44" t="str">
        <f ca="1">IF(MONTH(C69)=MONTH(D$3),RIGHT('Yearly Info'!A$15,LEN('Yearly Info'!A$15)-4),"")</f>
        <v xml:space="preserve"> MDEQ</v>
      </c>
      <c r="B69" s="145"/>
      <c r="C69" s="42">
        <f ca="1">C68</f>
        <v>46057</v>
      </c>
      <c r="D69" s="54">
        <f ca="1">INDIRECT("'" &amp; UPPER(LEFT(TEXT($D$3,"mmmm"),3)) &amp; "'!D12")</f>
        <v>0</v>
      </c>
      <c r="E69" s="147"/>
      <c r="F69" s="148"/>
      <c r="G69" s="148"/>
      <c r="H69" s="148"/>
      <c r="I69" s="148"/>
      <c r="J69" s="148"/>
      <c r="K69" s="148"/>
      <c r="L69" s="148"/>
      <c r="M69" s="148"/>
      <c r="N69" s="148"/>
      <c r="O69" s="148"/>
      <c r="P69" s="149"/>
    </row>
    <row r="70" spans="1:16" ht="15" hidden="1" customHeight="1" x14ac:dyDescent="0.25">
      <c r="A70" s="44" t="str">
        <f ca="1">IF(MONTH(C70)=MONTH(D$3),RIGHT('Yearly Info'!A$16,LEN('Yearly Info'!A$16)-4),"")</f>
        <v xml:space="preserve"> RICS Idea Portal</v>
      </c>
      <c r="B70" s="145"/>
      <c r="C70" s="42">
        <f t="shared" ref="C70:C97" ca="1" si="4">C69</f>
        <v>46057</v>
      </c>
      <c r="D70" s="54">
        <f ca="1">INDIRECT("'" &amp; UPPER(LEFT(TEXT($D$3,"mmmm"),3)) &amp; "'!D13")</f>
        <v>0</v>
      </c>
      <c r="E70" s="147"/>
      <c r="F70" s="148"/>
      <c r="G70" s="148"/>
      <c r="H70" s="148"/>
      <c r="I70" s="148"/>
      <c r="J70" s="148"/>
      <c r="K70" s="148"/>
      <c r="L70" s="148"/>
      <c r="M70" s="148"/>
      <c r="N70" s="148"/>
      <c r="O70" s="148"/>
      <c r="P70" s="149"/>
    </row>
    <row r="71" spans="1:16" ht="15" hidden="1" customHeight="1" x14ac:dyDescent="0.25">
      <c r="A71" s="44" t="str">
        <f ca="1">IF(MONTH(C71)=MONTH(D$3),RIGHT('Yearly Info'!A$17,LEN('Yearly Info'!A$17)-4),"")</f>
        <v xml:space="preserve"> MSWIS</v>
      </c>
      <c r="B71" s="145"/>
      <c r="C71" s="42">
        <f t="shared" ca="1" si="4"/>
        <v>46057</v>
      </c>
      <c r="D71" s="54">
        <f ca="1">INDIRECT("'" &amp; UPPER(LEFT(TEXT($D$3,"mmmm"),3)) &amp; "'!D14")</f>
        <v>1</v>
      </c>
      <c r="E71" s="147" t="s">
        <v>46</v>
      </c>
      <c r="F71" s="148"/>
      <c r="G71" s="148"/>
      <c r="H71" s="148"/>
      <c r="I71" s="148"/>
      <c r="J71" s="148"/>
      <c r="K71" s="148"/>
      <c r="L71" s="148"/>
      <c r="M71" s="148"/>
      <c r="N71" s="148"/>
      <c r="O71" s="148"/>
      <c r="P71" s="149"/>
    </row>
    <row r="72" spans="1:16" ht="15" hidden="1" customHeight="1" x14ac:dyDescent="0.25">
      <c r="A72" s="44" t="str">
        <f ca="1">IF(MONTH(C72)=MONTH(D$3),RIGHT('Yearly Info'!A$18,LEN('Yearly Info'!A$18)-4),"")</f>
        <v xml:space="preserve"> GeoSpatial</v>
      </c>
      <c r="B72" s="145"/>
      <c r="C72" s="42">
        <f t="shared" ca="1" si="4"/>
        <v>46057</v>
      </c>
      <c r="D72" s="54">
        <f ca="1">INDIRECT("'" &amp; UPPER(LEFT(TEXT($D$3,"mmmm"),3)) &amp; "'!D15")</f>
        <v>0</v>
      </c>
      <c r="E72" s="156"/>
      <c r="F72" s="148"/>
      <c r="G72" s="148"/>
      <c r="H72" s="148"/>
      <c r="I72" s="148"/>
      <c r="J72" s="148"/>
      <c r="K72" s="148"/>
      <c r="L72" s="148"/>
      <c r="M72" s="148"/>
      <c r="N72" s="148"/>
      <c r="O72" s="148"/>
      <c r="P72" s="149"/>
    </row>
    <row r="73" spans="1:16" ht="15" hidden="1" customHeight="1" x14ac:dyDescent="0.25">
      <c r="A73" s="44" t="str">
        <f ca="1">IF(MONTH(C73)=MONTH(D$3),RIGHT('Yearly Info'!A$19,LEN('Yearly Info'!A$19)-4),"")</f>
        <v xml:space="preserve"> RICS Dashboard</v>
      </c>
      <c r="B73" s="145"/>
      <c r="C73" s="42">
        <f t="shared" ca="1" si="4"/>
        <v>46057</v>
      </c>
      <c r="D73" s="54">
        <f ca="1">INDIRECT("'" &amp; UPPER(LEFT(TEXT($D$3,"mmmm"),3)) &amp; "'!D16")</f>
        <v>0</v>
      </c>
      <c r="E73" s="147"/>
      <c r="F73" s="148"/>
      <c r="G73" s="148"/>
      <c r="H73" s="148"/>
      <c r="I73" s="148"/>
      <c r="J73" s="148"/>
      <c r="K73" s="148"/>
      <c r="L73" s="148"/>
      <c r="M73" s="148"/>
      <c r="N73" s="148"/>
      <c r="O73" s="148"/>
      <c r="P73" s="149"/>
    </row>
    <row r="74" spans="1:16" ht="15" customHeight="1" x14ac:dyDescent="0.25">
      <c r="A74" s="44" t="str">
        <f ca="1">IF(MONTH(C74)=MONTH(D$3),RIGHT('Yearly Info'!A$20,LEN('Yearly Info'!A$20)-4),"")</f>
        <v xml:space="preserve"> MDWFP NRIS</v>
      </c>
      <c r="B74" s="145"/>
      <c r="C74" s="42">
        <f t="shared" ca="1" si="4"/>
        <v>46057</v>
      </c>
      <c r="D74" s="54">
        <f ca="1">INDIRECT("'" &amp; UPPER(LEFT(TEXT($D$3,"mmmm"),3)) &amp; "'!D17")</f>
        <v>0</v>
      </c>
      <c r="E74" s="153"/>
      <c r="F74" s="154"/>
      <c r="G74" s="154"/>
      <c r="H74" s="154"/>
      <c r="I74" s="154"/>
      <c r="J74" s="154"/>
      <c r="K74" s="154"/>
      <c r="L74" s="154"/>
      <c r="M74" s="154"/>
      <c r="N74" s="154"/>
      <c r="O74" s="154"/>
      <c r="P74" s="155"/>
    </row>
    <row r="75" spans="1:16" ht="15" hidden="1" customHeight="1" x14ac:dyDescent="0.25">
      <c r="A75" s="44" t="str">
        <f ca="1">IF(MONTH(C75)=MONTH(D$3),RIGHT('Yearly Info'!A$21,LEN('Yearly Info'!A$21)-4),"")</f>
        <v xml:space="preserve"> MSWIS MRVA 4 CLOSED</v>
      </c>
      <c r="B75" s="145"/>
      <c r="C75" s="42">
        <f t="shared" ca="1" si="4"/>
        <v>46057</v>
      </c>
      <c r="D75" s="54">
        <f ca="1">INDIRECT("'" &amp; UPPER(LEFT(TEXT($D$3,"mmmm"),3)) &amp; "'!D18")</f>
        <v>0</v>
      </c>
      <c r="E75" s="147"/>
      <c r="F75" s="148"/>
      <c r="G75" s="148"/>
      <c r="H75" s="148"/>
      <c r="I75" s="148"/>
      <c r="J75" s="148"/>
      <c r="K75" s="148"/>
      <c r="L75" s="148"/>
      <c r="M75" s="148"/>
      <c r="N75" s="148"/>
      <c r="O75" s="148"/>
      <c r="P75" s="149"/>
    </row>
    <row r="76" spans="1:16" ht="15" hidden="1" customHeight="1" x14ac:dyDescent="0.25">
      <c r="A76" s="44" t="str">
        <f ca="1">IF(MONTH(C76)=MONTH(D$3),RIGHT('Yearly Info'!A$22,LEN('Yearly Info'!A$22)-4),"")</f>
        <v xml:space="preserve"> Tackett</v>
      </c>
      <c r="B76" s="145"/>
      <c r="C76" s="42">
        <f t="shared" ca="1" si="4"/>
        <v>46057</v>
      </c>
      <c r="D76" s="54">
        <v>0</v>
      </c>
      <c r="E76" s="147"/>
      <c r="F76" s="148"/>
      <c r="G76" s="148"/>
      <c r="H76" s="148"/>
      <c r="I76" s="148"/>
      <c r="J76" s="148"/>
      <c r="K76" s="148"/>
      <c r="L76" s="148"/>
      <c r="M76" s="148"/>
      <c r="N76" s="148"/>
      <c r="O76" s="148"/>
      <c r="P76" s="149"/>
    </row>
    <row r="77" spans="1:16" ht="15" hidden="1" customHeight="1" x14ac:dyDescent="0.25">
      <c r="A77" s="44" t="e">
        <f ca="1">IF(MONTH(C77)=MONTH(D$3),RIGHT('Yearly Info'!A$23,LEN('Yearly Info'!A$23)-4),"")</f>
        <v>#VALUE!</v>
      </c>
      <c r="B77" s="145"/>
      <c r="C77" s="42">
        <f t="shared" ca="1" si="4"/>
        <v>46057</v>
      </c>
      <c r="D77" s="54">
        <v>0</v>
      </c>
      <c r="E77" s="147"/>
      <c r="F77" s="148"/>
      <c r="G77" s="148"/>
      <c r="H77" s="148"/>
      <c r="I77" s="148"/>
      <c r="J77" s="148"/>
      <c r="K77" s="148"/>
      <c r="L77" s="148"/>
      <c r="M77" s="148"/>
      <c r="N77" s="148"/>
      <c r="O77" s="148"/>
      <c r="P77" s="149"/>
    </row>
    <row r="78" spans="1:16" ht="15" hidden="1" customHeight="1" x14ac:dyDescent="0.25">
      <c r="A78" s="44" t="e">
        <f ca="1">IF(MONTH(C78)=MONTH(D$3),RIGHT('Yearly Info'!A$24,LEN('Yearly Info'!A$24)-4),"")</f>
        <v>#VALUE!</v>
      </c>
      <c r="B78" s="145"/>
      <c r="C78" s="42">
        <f t="shared" ca="1" si="4"/>
        <v>46057</v>
      </c>
      <c r="D78" s="54">
        <f ca="1">INDIRECT("'" &amp; UPPER(LEFT(TEXT($D$3,"mmmm"),3)) &amp; "'!D21")</f>
        <v>0</v>
      </c>
      <c r="E78" s="147"/>
      <c r="F78" s="148"/>
      <c r="G78" s="148"/>
      <c r="H78" s="148"/>
      <c r="I78" s="148"/>
      <c r="J78" s="148"/>
      <c r="K78" s="148"/>
      <c r="L78" s="148"/>
      <c r="M78" s="148"/>
      <c r="N78" s="148"/>
      <c r="O78" s="148"/>
      <c r="P78" s="149"/>
    </row>
    <row r="79" spans="1:16" ht="15" hidden="1" customHeight="1" x14ac:dyDescent="0.25">
      <c r="A79" s="44" t="e">
        <f ca="1">IF(MONTH(C79)=MONTH(D$3),RIGHT('Yearly Info'!A$25,LEN('Yearly Info'!A$25)-4),"")</f>
        <v>#VALUE!</v>
      </c>
      <c r="B79" s="145"/>
      <c r="C79" s="42">
        <f t="shared" ca="1" si="4"/>
        <v>46057</v>
      </c>
      <c r="D79" s="54">
        <f ca="1">INDIRECT("'" &amp; UPPER(LEFT(TEXT($D$3,"mmmm"),3)) &amp; "'!D22")</f>
        <v>0</v>
      </c>
      <c r="E79" s="147"/>
      <c r="F79" s="148"/>
      <c r="G79" s="148"/>
      <c r="H79" s="148"/>
      <c r="I79" s="148"/>
      <c r="J79" s="148"/>
      <c r="K79" s="148"/>
      <c r="L79" s="148"/>
      <c r="M79" s="148"/>
      <c r="N79" s="148"/>
      <c r="O79" s="148"/>
      <c r="P79" s="149"/>
    </row>
    <row r="80" spans="1:16" ht="15" hidden="1" customHeight="1" x14ac:dyDescent="0.25">
      <c r="A80" s="44" t="e">
        <f ca="1">IF(MONTH(C80)=MONTH(D$3),RIGHT('Yearly Info'!A$26,LEN('Yearly Info'!A$26)-4),"")</f>
        <v>#VALUE!</v>
      </c>
      <c r="B80" s="145"/>
      <c r="C80" s="42">
        <f t="shared" ca="1" si="4"/>
        <v>46057</v>
      </c>
      <c r="D80" s="54">
        <f ca="1">INDIRECT("'" &amp; UPPER(LEFT(TEXT($D$3,"mmmm"),3)) &amp; "'!D23")</f>
        <v>0</v>
      </c>
      <c r="E80" s="147"/>
      <c r="F80" s="148"/>
      <c r="G80" s="148"/>
      <c r="H80" s="148"/>
      <c r="I80" s="148"/>
      <c r="J80" s="148"/>
      <c r="K80" s="148"/>
      <c r="L80" s="148"/>
      <c r="M80" s="148"/>
      <c r="N80" s="148"/>
      <c r="O80" s="148"/>
      <c r="P80" s="149"/>
    </row>
    <row r="81" spans="1:16" ht="15" hidden="1" customHeight="1" x14ac:dyDescent="0.25">
      <c r="A81" s="44" t="e">
        <f ca="1">IF(MONTH(C81)=MONTH(D$3),RIGHT('Yearly Info'!A$27,LEN('Yearly Info'!A$27)-4),"")</f>
        <v>#VALUE!</v>
      </c>
      <c r="B81" s="145"/>
      <c r="C81" s="42">
        <f t="shared" ca="1" si="4"/>
        <v>46057</v>
      </c>
      <c r="D81" s="54">
        <f ca="1">INDIRECT("'" &amp; UPPER(LEFT(TEXT($D$3,"mmmm"),3)) &amp; "'!D24")</f>
        <v>0</v>
      </c>
      <c r="E81" s="147"/>
      <c r="F81" s="148"/>
      <c r="G81" s="148"/>
      <c r="H81" s="148"/>
      <c r="I81" s="148"/>
      <c r="J81" s="148"/>
      <c r="K81" s="148"/>
      <c r="L81" s="148"/>
      <c r="M81" s="148"/>
      <c r="N81" s="148"/>
      <c r="O81" s="148"/>
      <c r="P81" s="149"/>
    </row>
    <row r="82" spans="1:16" ht="15" hidden="1" customHeight="1" x14ac:dyDescent="0.25">
      <c r="A82" s="44" t="e">
        <f ca="1">IF(MONTH(C82)=MONTH(D$3),RIGHT('Yearly Info'!A$28,LEN('Yearly Info'!A$28)-4),"")</f>
        <v>#VALUE!</v>
      </c>
      <c r="B82" s="145"/>
      <c r="C82" s="42">
        <f t="shared" ca="1" si="4"/>
        <v>46057</v>
      </c>
      <c r="D82" s="54">
        <f ca="1">INDIRECT("'" &amp; UPPER(LEFT(TEXT($D$3,"mmmm"),3)) &amp; "'!D25")</f>
        <v>0</v>
      </c>
      <c r="E82" s="147"/>
      <c r="F82" s="148"/>
      <c r="G82" s="148"/>
      <c r="H82" s="148"/>
      <c r="I82" s="148"/>
      <c r="J82" s="148"/>
      <c r="K82" s="148"/>
      <c r="L82" s="148"/>
      <c r="M82" s="148"/>
      <c r="N82" s="148"/>
      <c r="O82" s="148"/>
      <c r="P82" s="149"/>
    </row>
    <row r="83" spans="1:16" ht="15" hidden="1" customHeight="1" x14ac:dyDescent="0.25">
      <c r="A83" s="44" t="e">
        <f ca="1">IF(MONTH(C83)=MONTH(D$3),RIGHT('Yearly Info'!A$29,LEN('Yearly Info'!A$29)-4),"")</f>
        <v>#VALUE!</v>
      </c>
      <c r="B83" s="145"/>
      <c r="C83" s="42">
        <f t="shared" ca="1" si="4"/>
        <v>46057</v>
      </c>
      <c r="D83" s="54">
        <f ca="1">INDIRECT("'" &amp; UPPER(LEFT(TEXT($D$3,"mmmm"),3)) &amp; "'!D26")</f>
        <v>0</v>
      </c>
      <c r="E83" s="147"/>
      <c r="F83" s="148"/>
      <c r="G83" s="148"/>
      <c r="H83" s="148"/>
      <c r="I83" s="148"/>
      <c r="J83" s="148"/>
      <c r="K83" s="148"/>
      <c r="L83" s="148"/>
      <c r="M83" s="148"/>
      <c r="N83" s="148"/>
      <c r="O83" s="148"/>
      <c r="P83" s="149"/>
    </row>
    <row r="84" spans="1:16" ht="15" hidden="1" customHeight="1" x14ac:dyDescent="0.25">
      <c r="A84" s="44" t="e">
        <f ca="1">IF(MONTH(C84)=MONTH(D$3),RIGHT('Yearly Info'!A$30,LEN('Yearly Info'!A$30)-4),"")</f>
        <v>#VALUE!</v>
      </c>
      <c r="B84" s="145"/>
      <c r="C84" s="42">
        <f t="shared" ca="1" si="4"/>
        <v>46057</v>
      </c>
      <c r="D84" s="54">
        <f ca="1">INDIRECT("'" &amp; UPPER(LEFT(TEXT($D$3,"mmmm"),3)) &amp; "'!D27")</f>
        <v>0</v>
      </c>
      <c r="E84" s="147"/>
      <c r="F84" s="148"/>
      <c r="G84" s="148"/>
      <c r="H84" s="148"/>
      <c r="I84" s="148"/>
      <c r="J84" s="148"/>
      <c r="K84" s="148"/>
      <c r="L84" s="148"/>
      <c r="M84" s="148"/>
      <c r="N84" s="148"/>
      <c r="O84" s="148"/>
      <c r="P84" s="149"/>
    </row>
    <row r="85" spans="1:16" ht="15" hidden="1" customHeight="1" x14ac:dyDescent="0.25">
      <c r="A85" s="44" t="e">
        <f ca="1">IF(MONTH(C85)=MONTH(D$3),RIGHT('Yearly Info'!A$31,LEN('Yearly Info'!A$31)-4),"")</f>
        <v>#VALUE!</v>
      </c>
      <c r="B85" s="145"/>
      <c r="C85" s="42">
        <f t="shared" ca="1" si="4"/>
        <v>46057</v>
      </c>
      <c r="D85" s="54">
        <f ca="1">INDIRECT("'" &amp; UPPER(LEFT(TEXT($D$3,"mmmm"),3)) &amp; "'!D28")</f>
        <v>0</v>
      </c>
      <c r="E85" s="147"/>
      <c r="F85" s="148"/>
      <c r="G85" s="148"/>
      <c r="H85" s="148"/>
      <c r="I85" s="148"/>
      <c r="J85" s="148"/>
      <c r="K85" s="148"/>
      <c r="L85" s="148"/>
      <c r="M85" s="148"/>
      <c r="N85" s="148"/>
      <c r="O85" s="148"/>
      <c r="P85" s="149"/>
    </row>
    <row r="86" spans="1:16" ht="15" hidden="1" customHeight="1" x14ac:dyDescent="0.25">
      <c r="A86" s="44" t="e">
        <f ca="1">IF(MONTH(C86)=MONTH(D$3),RIGHT('Yearly Info'!A$32,LEN('Yearly Info'!A$32)-4),"")</f>
        <v>#VALUE!</v>
      </c>
      <c r="B86" s="145"/>
      <c r="C86" s="42">
        <f t="shared" ca="1" si="4"/>
        <v>46057</v>
      </c>
      <c r="D86" s="54">
        <f ca="1">INDIRECT("'" &amp; UPPER(LEFT(TEXT($D$3,"mmmm"),3)) &amp; "'!D29")</f>
        <v>0</v>
      </c>
      <c r="E86" s="147"/>
      <c r="F86" s="148"/>
      <c r="G86" s="148"/>
      <c r="H86" s="148"/>
      <c r="I86" s="148"/>
      <c r="J86" s="148"/>
      <c r="K86" s="148"/>
      <c r="L86" s="148"/>
      <c r="M86" s="148"/>
      <c r="N86" s="148"/>
      <c r="O86" s="148"/>
      <c r="P86" s="149"/>
    </row>
    <row r="87" spans="1:16" ht="15" hidden="1" customHeight="1" x14ac:dyDescent="0.25">
      <c r="A87" s="44" t="e">
        <f ca="1">IF(MONTH(C87)=MONTH(D$3),RIGHT('Yearly Info'!A$33,LEN('Yearly Info'!A$33)-4),"")</f>
        <v>#VALUE!</v>
      </c>
      <c r="B87" s="145"/>
      <c r="C87" s="42">
        <f t="shared" ca="1" si="4"/>
        <v>46057</v>
      </c>
      <c r="D87" s="54">
        <f ca="1">INDIRECT("'" &amp; UPPER(LEFT(TEXT($D$3,"mmmm"),3)) &amp; "'!D30")</f>
        <v>0</v>
      </c>
      <c r="E87" s="147"/>
      <c r="F87" s="148"/>
      <c r="G87" s="148"/>
      <c r="H87" s="148"/>
      <c r="I87" s="148"/>
      <c r="J87" s="148"/>
      <c r="K87" s="148"/>
      <c r="L87" s="148"/>
      <c r="M87" s="148"/>
      <c r="N87" s="148"/>
      <c r="O87" s="148"/>
      <c r="P87" s="149"/>
    </row>
    <row r="88" spans="1:16" ht="15" hidden="1" customHeight="1" x14ac:dyDescent="0.25">
      <c r="A88" s="44" t="e">
        <f ca="1">IF(MONTH(C88)=MONTH(D$3),RIGHT('Yearly Info'!A$34,LEN('Yearly Info'!A$34)-4),"")</f>
        <v>#VALUE!</v>
      </c>
      <c r="B88" s="145"/>
      <c r="C88" s="42">
        <f t="shared" ca="1" si="4"/>
        <v>46057</v>
      </c>
      <c r="D88" s="54">
        <f ca="1">INDIRECT("'" &amp; UPPER(LEFT(TEXT($D$3,"mmmm"),3)) &amp; "'!D31")</f>
        <v>0</v>
      </c>
      <c r="E88" s="147"/>
      <c r="F88" s="148"/>
      <c r="G88" s="148"/>
      <c r="H88" s="148"/>
      <c r="I88" s="148"/>
      <c r="J88" s="148"/>
      <c r="K88" s="148"/>
      <c r="L88" s="148"/>
      <c r="M88" s="148"/>
      <c r="N88" s="148"/>
      <c r="O88" s="148"/>
      <c r="P88" s="149"/>
    </row>
    <row r="89" spans="1:16" ht="15" hidden="1" customHeight="1" thickBot="1" x14ac:dyDescent="0.3">
      <c r="A89" s="44" t="e">
        <f ca="1">IF(MONTH(C89)=MONTH(D$3),RIGHT('Yearly Info'!A$35,LEN('Yearly Info'!A$35)-4),"")</f>
        <v>#VALUE!</v>
      </c>
      <c r="B89" s="145"/>
      <c r="C89" s="42">
        <f t="shared" ca="1" si="4"/>
        <v>46057</v>
      </c>
      <c r="D89" s="55">
        <f ca="1">INDIRECT("'" &amp; UPPER(LEFT(TEXT($D$3,"mmmm"),3)) &amp; "'!D32")</f>
        <v>0</v>
      </c>
      <c r="E89" s="147"/>
      <c r="F89" s="148"/>
      <c r="G89" s="148"/>
      <c r="H89" s="148"/>
      <c r="I89" s="148"/>
      <c r="J89" s="148"/>
      <c r="K89" s="148"/>
      <c r="L89" s="148"/>
      <c r="M89" s="148"/>
      <c r="N89" s="148"/>
      <c r="O89" s="148"/>
      <c r="P89" s="149"/>
    </row>
    <row r="90" spans="1:16" ht="15" hidden="1" customHeight="1" x14ac:dyDescent="0.25">
      <c r="A90" s="44" t="e">
        <f ca="1">IF(MONTH(C90)=MONTH(D$3),RIGHT('Yearly Info'!A$36,LEN('Yearly Info'!A$36)-4),"")</f>
        <v>#VALUE!</v>
      </c>
      <c r="B90" s="145"/>
      <c r="C90" s="42">
        <f t="shared" ca="1" si="4"/>
        <v>46057</v>
      </c>
      <c r="D90" s="54">
        <f ca="1">INDIRECT("'" &amp; UPPER(LEFT(TEXT($D$3,"mmmm"),3)) &amp; "'!D33")</f>
        <v>0</v>
      </c>
      <c r="E90" s="147"/>
      <c r="F90" s="148"/>
      <c r="G90" s="148"/>
      <c r="H90" s="148"/>
      <c r="I90" s="148"/>
      <c r="J90" s="148"/>
      <c r="K90" s="148"/>
      <c r="L90" s="148"/>
      <c r="M90" s="148"/>
      <c r="N90" s="148"/>
      <c r="O90" s="148"/>
      <c r="P90" s="149"/>
    </row>
    <row r="91" spans="1:16" ht="15" hidden="1" customHeight="1" x14ac:dyDescent="0.25">
      <c r="A91" s="44" t="e">
        <f ca="1">IF(MONTH(C91)=MONTH(D$3),RIGHT('Yearly Info'!A$37,LEN('Yearly Info'!A$37)-4),"")</f>
        <v>#VALUE!</v>
      </c>
      <c r="B91" s="145"/>
      <c r="C91" s="42">
        <f t="shared" ca="1" si="4"/>
        <v>46057</v>
      </c>
      <c r="D91" s="54">
        <f ca="1">INDIRECT("'" &amp; UPPER(LEFT(TEXT($D$3,"mmmm"),3)) &amp; "'!D34")</f>
        <v>0</v>
      </c>
      <c r="E91" s="147"/>
      <c r="F91" s="148"/>
      <c r="G91" s="148"/>
      <c r="H91" s="148"/>
      <c r="I91" s="148"/>
      <c r="J91" s="148"/>
      <c r="K91" s="148"/>
      <c r="L91" s="148"/>
      <c r="M91" s="148"/>
      <c r="N91" s="148"/>
      <c r="O91" s="148"/>
      <c r="P91" s="149"/>
    </row>
    <row r="92" spans="1:16" ht="15" hidden="1" customHeight="1" x14ac:dyDescent="0.25">
      <c r="A92" s="44" t="e">
        <f ca="1">IF(MONTH(C92)=MONTH(D$3),RIGHT('Yearly Info'!A$38,LEN('Yearly Info'!A$38)-4),"")</f>
        <v>#VALUE!</v>
      </c>
      <c r="B92" s="145"/>
      <c r="C92" s="42">
        <f t="shared" ca="1" si="4"/>
        <v>46057</v>
      </c>
      <c r="D92" s="54">
        <f ca="1">INDIRECT("'" &amp; UPPER(LEFT(TEXT($D$3,"mmmm"),3)) &amp; "'!D35")</f>
        <v>0</v>
      </c>
      <c r="E92" s="147"/>
      <c r="F92" s="148"/>
      <c r="G92" s="148"/>
      <c r="H92" s="148"/>
      <c r="I92" s="148"/>
      <c r="J92" s="148"/>
      <c r="K92" s="148"/>
      <c r="L92" s="148"/>
      <c r="M92" s="148"/>
      <c r="N92" s="148"/>
      <c r="O92" s="148"/>
      <c r="P92" s="149"/>
    </row>
    <row r="93" spans="1:16" ht="15" hidden="1" customHeight="1" x14ac:dyDescent="0.25">
      <c r="A93" s="44" t="e">
        <f ca="1">IF(MONTH(C93)=MONTH(D$3),RIGHT('Yearly Info'!A$39,LEN('Yearly Info'!A$39)-4),"")</f>
        <v>#VALUE!</v>
      </c>
      <c r="B93" s="145"/>
      <c r="C93" s="42">
        <f t="shared" ca="1" si="4"/>
        <v>46057</v>
      </c>
      <c r="D93" s="54">
        <f ca="1">INDIRECT("'" &amp; UPPER(LEFT(TEXT($D$3,"mmmm"),3)) &amp; "'!D36")</f>
        <v>0</v>
      </c>
      <c r="E93" s="147"/>
      <c r="F93" s="148"/>
      <c r="G93" s="148"/>
      <c r="H93" s="148"/>
      <c r="I93" s="148"/>
      <c r="J93" s="148"/>
      <c r="K93" s="148"/>
      <c r="L93" s="148"/>
      <c r="M93" s="148"/>
      <c r="N93" s="148"/>
      <c r="O93" s="148"/>
      <c r="P93" s="149"/>
    </row>
    <row r="94" spans="1:16" ht="15" hidden="1" customHeight="1" thickBot="1" x14ac:dyDescent="0.3">
      <c r="A94" s="45" t="e">
        <f ca="1">IF(MONTH(C94)=MONTH(D$3),RIGHT('Yearly Info'!A$40,LEN('Yearly Info'!A$40)-4),"")</f>
        <v>#VALUE!</v>
      </c>
      <c r="B94" s="145"/>
      <c r="C94" s="42">
        <f t="shared" ca="1" si="4"/>
        <v>46057</v>
      </c>
      <c r="D94" s="54">
        <f ca="1">INDIRECT("'" &amp; UPPER(LEFT(TEXT($D$3,"mmmm"),3)) &amp; "'!D37")</f>
        <v>0</v>
      </c>
      <c r="E94" s="147"/>
      <c r="F94" s="148"/>
      <c r="G94" s="148"/>
      <c r="H94" s="148"/>
      <c r="I94" s="148"/>
      <c r="J94" s="148"/>
      <c r="K94" s="148"/>
      <c r="L94" s="148"/>
      <c r="M94" s="148"/>
      <c r="N94" s="148"/>
      <c r="O94" s="148"/>
      <c r="P94" s="149"/>
    </row>
    <row r="95" spans="1:16" ht="15" hidden="1" customHeight="1" thickBot="1" x14ac:dyDescent="0.3">
      <c r="A95" s="45" t="str">
        <f ca="1">IF(MONTH(C95)=MONTH(D$3),RIGHT('Yearly Info'!A$41,LEN('Yearly Info'!A$41)-4),"")</f>
        <v xml:space="preserve"> </v>
      </c>
      <c r="B95" s="145"/>
      <c r="C95" s="42">
        <f ca="1">C86</f>
        <v>46057</v>
      </c>
      <c r="D95" s="54">
        <f ca="1">INDIRECT("'" &amp; UPPER(LEFT(TEXT($D$3,"mmmm"),3)) &amp; "'!D38")</f>
        <v>0</v>
      </c>
      <c r="E95" s="147"/>
      <c r="F95" s="148"/>
      <c r="G95" s="148"/>
      <c r="H95" s="148"/>
      <c r="I95" s="148"/>
      <c r="J95" s="148"/>
      <c r="K95" s="148"/>
      <c r="L95" s="148"/>
      <c r="M95" s="148"/>
      <c r="N95" s="148"/>
      <c r="O95" s="148"/>
      <c r="P95" s="149"/>
    </row>
    <row r="96" spans="1:16" ht="15" hidden="1" customHeight="1" thickBot="1" x14ac:dyDescent="0.3">
      <c r="A96" s="45" t="str">
        <f ca="1">IF(MONTH(C96)=MONTH(D$3),RIGHT('Yearly Info'!A$42,LEN('Yearly Info'!A$42)-4),"")</f>
        <v xml:space="preserve"> </v>
      </c>
      <c r="B96" s="145"/>
      <c r="C96" s="42">
        <f t="shared" ca="1" si="4"/>
        <v>46057</v>
      </c>
      <c r="D96" s="54">
        <f ca="1">INDIRECT("'" &amp; UPPER(LEFT(TEXT($D$3,"mmmm"),3)) &amp; "'!D39")</f>
        <v>0</v>
      </c>
      <c r="E96" s="147"/>
      <c r="F96" s="148"/>
      <c r="G96" s="148"/>
      <c r="H96" s="148"/>
      <c r="I96" s="148"/>
      <c r="J96" s="148"/>
      <c r="K96" s="148"/>
      <c r="L96" s="148"/>
      <c r="M96" s="148"/>
      <c r="N96" s="148"/>
      <c r="O96" s="148"/>
      <c r="P96" s="149"/>
    </row>
    <row r="97" spans="1:16" ht="15" hidden="1" customHeight="1" thickBot="1" x14ac:dyDescent="0.3">
      <c r="A97" s="45" t="str">
        <f ca="1">IF(MONTH(C97)=MONTH(D$3),RIGHT('Yearly Info'!A$43,LEN('Yearly Info'!A$43)-4),"")</f>
        <v xml:space="preserve"> </v>
      </c>
      <c r="B97" s="146"/>
      <c r="C97" s="95">
        <f t="shared" ca="1" si="4"/>
        <v>46057</v>
      </c>
      <c r="D97" s="55">
        <f ca="1">INDIRECT("'" &amp; UPPER(LEFT(TEXT($D$3,"mmmm"),3)) &amp; "'!D40")</f>
        <v>0</v>
      </c>
      <c r="E97" s="150"/>
      <c r="F97" s="151"/>
      <c r="G97" s="151"/>
      <c r="H97" s="151"/>
      <c r="I97" s="151"/>
      <c r="J97" s="151"/>
      <c r="K97" s="151"/>
      <c r="L97" s="151"/>
      <c r="M97" s="151"/>
      <c r="N97" s="151"/>
      <c r="O97" s="151"/>
      <c r="P97" s="152"/>
    </row>
    <row r="98" spans="1:16" ht="15" hidden="1" customHeight="1" x14ac:dyDescent="0.25">
      <c r="A98" s="44" t="str">
        <f ca="1">IF(MONTH(C98)=MONTH(D$3),RIGHT('Yearly Info'!A$14,LEN('Yearly Info'!A$14)-4),"")</f>
        <v xml:space="preserve"> RICS Support for MDEQ</v>
      </c>
      <c r="B98" s="145" t="str">
        <f ca="1">TEXT(C98,"dddd")</f>
        <v>Thursday</v>
      </c>
      <c r="C98" s="94">
        <f ca="1">C68+1</f>
        <v>46058</v>
      </c>
      <c r="D98" s="54">
        <f ca="1">INDIRECT("'" &amp; UPPER(LEFT(TEXT($D$3,"mmmm"),3)) &amp; "'!E11")</f>
        <v>5</v>
      </c>
      <c r="E98" s="147" t="s">
        <v>53</v>
      </c>
      <c r="F98" s="148"/>
      <c r="G98" s="148"/>
      <c r="H98" s="148"/>
      <c r="I98" s="148"/>
      <c r="J98" s="148"/>
      <c r="K98" s="148"/>
      <c r="L98" s="148"/>
      <c r="M98" s="148"/>
      <c r="N98" s="148"/>
      <c r="O98" s="148"/>
      <c r="P98" s="149"/>
    </row>
    <row r="99" spans="1:16" ht="15" hidden="1" customHeight="1" x14ac:dyDescent="0.25">
      <c r="A99" s="44" t="str">
        <f ca="1">IF(MONTH(C99)=MONTH(D$3),RIGHT('Yearly Info'!A$15,LEN('Yearly Info'!A$15)-4),"")</f>
        <v xml:space="preserve"> MDEQ</v>
      </c>
      <c r="B99" s="145"/>
      <c r="C99" s="42">
        <f ca="1">C98</f>
        <v>46058</v>
      </c>
      <c r="D99" s="54">
        <f ca="1">INDIRECT("'" &amp; UPPER(LEFT(TEXT($D$3,"mmmm"),3)) &amp; "'!E12")</f>
        <v>0</v>
      </c>
      <c r="E99" s="147"/>
      <c r="F99" s="148"/>
      <c r="G99" s="148"/>
      <c r="H99" s="148"/>
      <c r="I99" s="148"/>
      <c r="J99" s="148"/>
      <c r="K99" s="148"/>
      <c r="L99" s="148"/>
      <c r="M99" s="148"/>
      <c r="N99" s="148"/>
      <c r="O99" s="148"/>
      <c r="P99" s="149"/>
    </row>
    <row r="100" spans="1:16" ht="15" hidden="1" customHeight="1" x14ac:dyDescent="0.25">
      <c r="A100" s="44" t="str">
        <f ca="1">IF(MONTH(C100)=MONTH(D$3),RIGHT('Yearly Info'!A$16,LEN('Yearly Info'!A$16)-4),"")</f>
        <v xml:space="preserve"> RICS Idea Portal</v>
      </c>
      <c r="B100" s="145"/>
      <c r="C100" s="42">
        <f t="shared" ref="C100:C126" ca="1" si="5">C99</f>
        <v>46058</v>
      </c>
      <c r="D100" s="54">
        <f ca="1">INDIRECT("'" &amp; UPPER(LEFT(TEXT($D$3,"mmmm"),3)) &amp; "'!E13")</f>
        <v>0</v>
      </c>
      <c r="E100" s="147"/>
      <c r="F100" s="148"/>
      <c r="G100" s="148"/>
      <c r="H100" s="148"/>
      <c r="I100" s="148"/>
      <c r="J100" s="148"/>
      <c r="K100" s="148"/>
      <c r="L100" s="148"/>
      <c r="M100" s="148"/>
      <c r="N100" s="148"/>
      <c r="O100" s="148"/>
      <c r="P100" s="149"/>
    </row>
    <row r="101" spans="1:16" ht="15" hidden="1" customHeight="1" x14ac:dyDescent="0.25">
      <c r="A101" s="44" t="str">
        <f ca="1">IF(MONTH(C101)=MONTH(D$3),RIGHT('Yearly Info'!A$17,LEN('Yearly Info'!A$17)-4),"")</f>
        <v xml:space="preserve"> MSWIS</v>
      </c>
      <c r="B101" s="145"/>
      <c r="C101" s="42">
        <f t="shared" ca="1" si="5"/>
        <v>46058</v>
      </c>
      <c r="D101" s="54">
        <f ca="1">INDIRECT("'" &amp; UPPER(LEFT(TEXT($D$3,"mmmm"),3)) &amp; "'!E14")</f>
        <v>3</v>
      </c>
      <c r="E101" s="147" t="s">
        <v>46</v>
      </c>
      <c r="F101" s="148"/>
      <c r="G101" s="148"/>
      <c r="H101" s="148"/>
      <c r="I101" s="148"/>
      <c r="J101" s="148"/>
      <c r="K101" s="148"/>
      <c r="L101" s="148"/>
      <c r="M101" s="148"/>
      <c r="N101" s="148"/>
      <c r="O101" s="148"/>
      <c r="P101" s="149"/>
    </row>
    <row r="102" spans="1:16" ht="15" hidden="1" customHeight="1" x14ac:dyDescent="0.25">
      <c r="A102" s="44" t="str">
        <f ca="1">IF(MONTH(C102)=MONTH(D$3),RIGHT('Yearly Info'!A$18,LEN('Yearly Info'!A$18)-4),"")</f>
        <v xml:space="preserve"> GeoSpatial</v>
      </c>
      <c r="B102" s="145"/>
      <c r="C102" s="42">
        <f t="shared" ca="1" si="5"/>
        <v>46058</v>
      </c>
      <c r="D102" s="54">
        <f ca="1">INDIRECT("'" &amp; UPPER(LEFT(TEXT($D$3,"mmmm"),3)) &amp; "'!E15")</f>
        <v>0</v>
      </c>
      <c r="E102" s="153"/>
      <c r="F102" s="154"/>
      <c r="G102" s="154"/>
      <c r="H102" s="154"/>
      <c r="I102" s="154"/>
      <c r="J102" s="154"/>
      <c r="K102" s="154"/>
      <c r="L102" s="154"/>
      <c r="M102" s="154"/>
      <c r="N102" s="154"/>
      <c r="O102" s="154"/>
      <c r="P102" s="155"/>
    </row>
    <row r="103" spans="1:16" ht="15" hidden="1" customHeight="1" x14ac:dyDescent="0.25">
      <c r="A103" s="44" t="str">
        <f ca="1">IF(MONTH(C103)=MONTH(D$3),RIGHT('Yearly Info'!A$19,LEN('Yearly Info'!A$19)-4),"")</f>
        <v xml:space="preserve"> RICS Dashboard</v>
      </c>
      <c r="B103" s="145"/>
      <c r="C103" s="42">
        <f t="shared" ca="1" si="5"/>
        <v>46058</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xml:space="preserve"> MDWFP NRIS</v>
      </c>
      <c r="B104" s="145"/>
      <c r="C104" s="42">
        <f t="shared" ca="1" si="5"/>
        <v>46058</v>
      </c>
      <c r="D104" s="54">
        <f ca="1">INDIRECT("'" &amp; UPPER(LEFT(TEXT($D$3,"mmmm"),3)) &amp; "'!E17")</f>
        <v>0</v>
      </c>
      <c r="E104" s="153"/>
      <c r="F104" s="154"/>
      <c r="G104" s="154"/>
      <c r="H104" s="154"/>
      <c r="I104" s="154"/>
      <c r="J104" s="154"/>
      <c r="K104" s="154"/>
      <c r="L104" s="154"/>
      <c r="M104" s="154"/>
      <c r="N104" s="154"/>
      <c r="O104" s="154"/>
      <c r="P104" s="155"/>
    </row>
    <row r="105" spans="1:16" ht="15" hidden="1" customHeight="1" x14ac:dyDescent="0.25">
      <c r="A105" s="44" t="str">
        <f ca="1">IF(MONTH(C105)=MONTH(D$3),RIGHT('Yearly Info'!A$21,LEN('Yearly Info'!A$21)-4),"")</f>
        <v xml:space="preserve"> MSWIS MRVA 4 CLOSED</v>
      </c>
      <c r="B105" s="145"/>
      <c r="C105" s="42">
        <f t="shared" ca="1" si="5"/>
        <v>46058</v>
      </c>
      <c r="D105" s="54">
        <f ca="1">INDIRECT("'" &amp; UPPER(LEFT(TEXT($D$3,"mmmm"),3)) &amp; "'!E18")</f>
        <v>0</v>
      </c>
      <c r="E105" s="147"/>
      <c r="F105" s="148"/>
      <c r="G105" s="148"/>
      <c r="H105" s="148"/>
      <c r="I105" s="148"/>
      <c r="J105" s="148"/>
      <c r="K105" s="148"/>
      <c r="L105" s="148"/>
      <c r="M105" s="148"/>
      <c r="N105" s="148"/>
      <c r="O105" s="148"/>
      <c r="P105" s="149"/>
    </row>
    <row r="106" spans="1:16" ht="15" hidden="1" customHeight="1" x14ac:dyDescent="0.25">
      <c r="A106" s="44" t="str">
        <f ca="1">IF(MONTH(C106)=MONTH(D$3),RIGHT('Yearly Info'!A$22,LEN('Yearly Info'!A$22)-4),"")</f>
        <v xml:space="preserve"> Tackett</v>
      </c>
      <c r="B106" s="145"/>
      <c r="C106" s="42">
        <f t="shared" ca="1" si="5"/>
        <v>46058</v>
      </c>
      <c r="D106" s="54">
        <f ca="1">INDIRECT("'" &amp; UPPER(LEFT(TEXT($D$3,"mmmm"),3)) &amp; "'!E19")</f>
        <v>0</v>
      </c>
      <c r="E106" s="147"/>
      <c r="F106" s="148"/>
      <c r="G106" s="148"/>
      <c r="H106" s="148"/>
      <c r="I106" s="148"/>
      <c r="J106" s="148"/>
      <c r="K106" s="148"/>
      <c r="L106" s="148"/>
      <c r="M106" s="148"/>
      <c r="N106" s="148"/>
      <c r="O106" s="148"/>
      <c r="P106" s="149"/>
    </row>
    <row r="107" spans="1:16" ht="15" hidden="1" customHeight="1" x14ac:dyDescent="0.25">
      <c r="A107" s="44" t="e">
        <f ca="1">IF(MONTH(C107)=MONTH(D$3),RIGHT('Yearly Info'!A$23,LEN('Yearly Info'!A$23)-4),"")</f>
        <v>#VALUE!</v>
      </c>
      <c r="B107" s="145"/>
      <c r="C107" s="42">
        <f t="shared" ca="1" si="5"/>
        <v>46058</v>
      </c>
      <c r="D107" s="54">
        <f ca="1">INDIRECT("'" &amp; UPPER(LEFT(TEXT($D$3,"mmmm"),3)) &amp; "'!E20")</f>
        <v>0</v>
      </c>
      <c r="E107" s="147"/>
      <c r="F107" s="148"/>
      <c r="G107" s="148"/>
      <c r="H107" s="148"/>
      <c r="I107" s="148"/>
      <c r="J107" s="148"/>
      <c r="K107" s="148"/>
      <c r="L107" s="148"/>
      <c r="M107" s="148"/>
      <c r="N107" s="148"/>
      <c r="O107" s="148"/>
      <c r="P107" s="149"/>
    </row>
    <row r="108" spans="1:16" ht="15" hidden="1" customHeight="1" x14ac:dyDescent="0.25">
      <c r="A108" s="44" t="e">
        <f ca="1">IF(MONTH(C108)=MONTH(D$3),RIGHT('Yearly Info'!A$24,LEN('Yearly Info'!A$24)-4),"")</f>
        <v>#VALUE!</v>
      </c>
      <c r="B108" s="145"/>
      <c r="C108" s="42">
        <f t="shared" ca="1" si="5"/>
        <v>46058</v>
      </c>
      <c r="D108" s="54">
        <f ca="1">INDIRECT("'" &amp; UPPER(LEFT(TEXT($D$3,"mmmm"),3)) &amp; "'!E21")</f>
        <v>0</v>
      </c>
      <c r="E108" s="147"/>
      <c r="F108" s="148"/>
      <c r="G108" s="148"/>
      <c r="H108" s="148"/>
      <c r="I108" s="148"/>
      <c r="J108" s="148"/>
      <c r="K108" s="148"/>
      <c r="L108" s="148"/>
      <c r="M108" s="148"/>
      <c r="N108" s="148"/>
      <c r="O108" s="148"/>
      <c r="P108" s="149"/>
    </row>
    <row r="109" spans="1:16" ht="15" hidden="1" customHeight="1" x14ac:dyDescent="0.25">
      <c r="A109" s="44" t="e">
        <f ca="1">IF(MONTH(C109)=MONTH(D$3),RIGHT('Yearly Info'!A$25,LEN('Yearly Info'!A$25)-4),"")</f>
        <v>#VALUE!</v>
      </c>
      <c r="B109" s="145"/>
      <c r="C109" s="42">
        <f t="shared" ca="1" si="5"/>
        <v>46058</v>
      </c>
      <c r="D109" s="54">
        <f ca="1">INDIRECT("'" &amp; UPPER(LEFT(TEXT($D$3,"mmmm"),3)) &amp; "'!E22")</f>
        <v>0</v>
      </c>
      <c r="E109" s="147"/>
      <c r="F109" s="148"/>
      <c r="G109" s="148"/>
      <c r="H109" s="148"/>
      <c r="I109" s="148"/>
      <c r="J109" s="148"/>
      <c r="K109" s="148"/>
      <c r="L109" s="148"/>
      <c r="M109" s="148"/>
      <c r="N109" s="148"/>
      <c r="O109" s="148"/>
      <c r="P109" s="149"/>
    </row>
    <row r="110" spans="1:16" ht="15" hidden="1" customHeight="1" x14ac:dyDescent="0.25">
      <c r="A110" s="44" t="e">
        <f ca="1">IF(MONTH(C110)=MONTH(D$3),RIGHT('Yearly Info'!A$26,LEN('Yearly Info'!A$26)-4),"")</f>
        <v>#VALUE!</v>
      </c>
      <c r="B110" s="145"/>
      <c r="C110" s="42">
        <f t="shared" ca="1" si="5"/>
        <v>46058</v>
      </c>
      <c r="D110" s="54">
        <f ca="1">INDIRECT("'" &amp; UPPER(LEFT(TEXT($D$3,"mmmm"),3)) &amp; "'!E23")</f>
        <v>0</v>
      </c>
      <c r="E110" s="147"/>
      <c r="F110" s="148"/>
      <c r="G110" s="148"/>
      <c r="H110" s="148"/>
      <c r="I110" s="148"/>
      <c r="J110" s="148"/>
      <c r="K110" s="148"/>
      <c r="L110" s="148"/>
      <c r="M110" s="148"/>
      <c r="N110" s="148"/>
      <c r="O110" s="148"/>
      <c r="P110" s="149"/>
    </row>
    <row r="111" spans="1:16" ht="15" hidden="1" customHeight="1" x14ac:dyDescent="0.25">
      <c r="A111" s="44" t="e">
        <f ca="1">IF(MONTH(C111)=MONTH(D$3),RIGHT('Yearly Info'!A$27,LEN('Yearly Info'!A$27)-4),"")</f>
        <v>#VALUE!</v>
      </c>
      <c r="B111" s="145"/>
      <c r="C111" s="42">
        <f t="shared" ca="1" si="5"/>
        <v>46058</v>
      </c>
      <c r="D111" s="54">
        <f ca="1">INDIRECT("'" &amp; UPPER(LEFT(TEXT($D$3,"mmmm"),3)) &amp; "'!E24")</f>
        <v>0</v>
      </c>
      <c r="E111" s="147"/>
      <c r="F111" s="148"/>
      <c r="G111" s="148"/>
      <c r="H111" s="148"/>
      <c r="I111" s="148"/>
      <c r="J111" s="148"/>
      <c r="K111" s="148"/>
      <c r="L111" s="148"/>
      <c r="M111" s="148"/>
      <c r="N111" s="148"/>
      <c r="O111" s="148"/>
      <c r="P111" s="149"/>
    </row>
    <row r="112" spans="1:16" ht="15" hidden="1" customHeight="1" x14ac:dyDescent="0.25">
      <c r="A112" s="44" t="e">
        <f ca="1">IF(MONTH(C112)=MONTH(D$3),RIGHT('Yearly Info'!A$28,LEN('Yearly Info'!A$28)-4),"")</f>
        <v>#VALUE!</v>
      </c>
      <c r="B112" s="145"/>
      <c r="C112" s="42">
        <f t="shared" ca="1" si="5"/>
        <v>46058</v>
      </c>
      <c r="D112" s="54">
        <f ca="1">INDIRECT("'" &amp; UPPER(LEFT(TEXT($D$3,"mmmm"),3)) &amp; "'!E25")</f>
        <v>0</v>
      </c>
      <c r="E112" s="147"/>
      <c r="F112" s="148"/>
      <c r="G112" s="148"/>
      <c r="H112" s="148"/>
      <c r="I112" s="148"/>
      <c r="J112" s="148"/>
      <c r="K112" s="148"/>
      <c r="L112" s="148"/>
      <c r="M112" s="148"/>
      <c r="N112" s="148"/>
      <c r="O112" s="148"/>
      <c r="P112" s="149"/>
    </row>
    <row r="113" spans="1:16" ht="15" hidden="1" customHeight="1" x14ac:dyDescent="0.25">
      <c r="A113" s="44" t="e">
        <f ca="1">IF(MONTH(C113)=MONTH(D$3),RIGHT('Yearly Info'!A$29,LEN('Yearly Info'!A$29)-4),"")</f>
        <v>#VALUE!</v>
      </c>
      <c r="B113" s="145"/>
      <c r="C113" s="42">
        <f t="shared" ca="1" si="5"/>
        <v>46058</v>
      </c>
      <c r="D113" s="54">
        <f ca="1">INDIRECT("'" &amp; UPPER(LEFT(TEXT($D$3,"mmmm"),3)) &amp; "'!E26")</f>
        <v>0</v>
      </c>
      <c r="E113" s="147"/>
      <c r="F113" s="148"/>
      <c r="G113" s="148"/>
      <c r="H113" s="148"/>
      <c r="I113" s="148"/>
      <c r="J113" s="148"/>
      <c r="K113" s="148"/>
      <c r="L113" s="148"/>
      <c r="M113" s="148"/>
      <c r="N113" s="148"/>
      <c r="O113" s="148"/>
      <c r="P113" s="149"/>
    </row>
    <row r="114" spans="1:16" ht="15" hidden="1" customHeight="1" x14ac:dyDescent="0.25">
      <c r="A114" s="44" t="e">
        <f ca="1">IF(MONTH(C114)=MONTH(D$3),RIGHT('Yearly Info'!A$30,LEN('Yearly Info'!A$30)-4),"")</f>
        <v>#VALUE!</v>
      </c>
      <c r="B114" s="145"/>
      <c r="C114" s="42">
        <f t="shared" ca="1" si="5"/>
        <v>46058</v>
      </c>
      <c r="D114" s="54">
        <f ca="1">INDIRECT("'" &amp; UPPER(LEFT(TEXT($D$3,"mmmm"),3)) &amp; "'!E27")</f>
        <v>0</v>
      </c>
      <c r="E114" s="147"/>
      <c r="F114" s="148"/>
      <c r="G114" s="148"/>
      <c r="H114" s="148"/>
      <c r="I114" s="148"/>
      <c r="J114" s="148"/>
      <c r="K114" s="148"/>
      <c r="L114" s="148"/>
      <c r="M114" s="148"/>
      <c r="N114" s="148"/>
      <c r="O114" s="148"/>
      <c r="P114" s="149"/>
    </row>
    <row r="115" spans="1:16" ht="15" hidden="1" customHeight="1" x14ac:dyDescent="0.25">
      <c r="A115" s="44" t="e">
        <f ca="1">IF(MONTH(C115)=MONTH(D$3),RIGHT('Yearly Info'!A$31,LEN('Yearly Info'!A$31)-4),"")</f>
        <v>#VALUE!</v>
      </c>
      <c r="B115" s="145"/>
      <c r="C115" s="42">
        <f t="shared" ca="1" si="5"/>
        <v>46058</v>
      </c>
      <c r="D115" s="54">
        <f ca="1">INDIRECT("'" &amp; UPPER(LEFT(TEXT($D$3,"mmmm"),3)) &amp; "'!E28")</f>
        <v>0</v>
      </c>
      <c r="E115" s="147"/>
      <c r="F115" s="148"/>
      <c r="G115" s="148"/>
      <c r="H115" s="148"/>
      <c r="I115" s="148"/>
      <c r="J115" s="148"/>
      <c r="K115" s="148"/>
      <c r="L115" s="148"/>
      <c r="M115" s="148"/>
      <c r="N115" s="148"/>
      <c r="O115" s="148"/>
      <c r="P115" s="149"/>
    </row>
    <row r="116" spans="1:16" ht="15" hidden="1" customHeight="1" x14ac:dyDescent="0.25">
      <c r="A116" s="44" t="e">
        <f ca="1">IF(MONTH(C116)=MONTH(D$3),RIGHT('Yearly Info'!A$32,LEN('Yearly Info'!A$32)-4),"")</f>
        <v>#VALUE!</v>
      </c>
      <c r="B116" s="145"/>
      <c r="C116" s="42">
        <f t="shared" ca="1" si="5"/>
        <v>46058</v>
      </c>
      <c r="D116" s="54">
        <f ca="1">INDIRECT("'" &amp; UPPER(LEFT(TEXT($D$3,"mmmm"),3)) &amp; "'!E29")</f>
        <v>0</v>
      </c>
      <c r="E116" s="147"/>
      <c r="F116" s="148"/>
      <c r="G116" s="148"/>
      <c r="H116" s="148"/>
      <c r="I116" s="148"/>
      <c r="J116" s="148"/>
      <c r="K116" s="148"/>
      <c r="L116" s="148"/>
      <c r="M116" s="148"/>
      <c r="N116" s="148"/>
      <c r="O116" s="148"/>
      <c r="P116" s="149"/>
    </row>
    <row r="117" spans="1:16" ht="15" hidden="1" customHeight="1" x14ac:dyDescent="0.25">
      <c r="A117" s="44" t="e">
        <f ca="1">IF(MONTH(C117)=MONTH(D$3),RIGHT('Yearly Info'!A$33,LEN('Yearly Info'!A$33)-4),"")</f>
        <v>#VALUE!</v>
      </c>
      <c r="B117" s="145"/>
      <c r="C117" s="42">
        <f t="shared" ca="1" si="5"/>
        <v>46058</v>
      </c>
      <c r="D117" s="54">
        <f ca="1">INDIRECT("'" &amp; UPPER(LEFT(TEXT($D$3,"mmmm"),3)) &amp; "'!E30")</f>
        <v>0</v>
      </c>
      <c r="E117" s="147"/>
      <c r="F117" s="148"/>
      <c r="G117" s="148"/>
      <c r="H117" s="148"/>
      <c r="I117" s="148"/>
      <c r="J117" s="148"/>
      <c r="K117" s="148"/>
      <c r="L117" s="148"/>
      <c r="M117" s="148"/>
      <c r="N117" s="148"/>
      <c r="O117" s="148"/>
      <c r="P117" s="149"/>
    </row>
    <row r="118" spans="1:16" ht="15" hidden="1" customHeight="1" x14ac:dyDescent="0.25">
      <c r="A118" s="44" t="e">
        <f ca="1">IF(MONTH(C118)=MONTH(D$3),RIGHT('Yearly Info'!A$34,LEN('Yearly Info'!A$34)-4),"")</f>
        <v>#VALUE!</v>
      </c>
      <c r="B118" s="145"/>
      <c r="C118" s="42">
        <f t="shared" ca="1" si="5"/>
        <v>46058</v>
      </c>
      <c r="D118" s="54">
        <f ca="1">INDIRECT("'" &amp; UPPER(LEFT(TEXT($D$3,"mmmm"),3)) &amp; "'!E31")</f>
        <v>0</v>
      </c>
      <c r="E118" s="147"/>
      <c r="F118" s="148"/>
      <c r="G118" s="148"/>
      <c r="H118" s="148"/>
      <c r="I118" s="148"/>
      <c r="J118" s="148"/>
      <c r="K118" s="148"/>
      <c r="L118" s="148"/>
      <c r="M118" s="148"/>
      <c r="N118" s="148"/>
      <c r="O118" s="148"/>
      <c r="P118" s="149"/>
    </row>
    <row r="119" spans="1:16" ht="15" hidden="1" customHeight="1" x14ac:dyDescent="0.25">
      <c r="A119" s="44" t="e">
        <f ca="1">IF(MONTH(C119)=MONTH(D$3),RIGHT('Yearly Info'!A$35,LEN('Yearly Info'!A$35)-4),"")</f>
        <v>#VALUE!</v>
      </c>
      <c r="B119" s="145"/>
      <c r="C119" s="42">
        <f t="shared" ca="1" si="5"/>
        <v>46058</v>
      </c>
      <c r="D119" s="100">
        <f ca="1">INDIRECT("'" &amp; UPPER(LEFT(TEXT($D$3,"mmmm"),3)) &amp; "'!E32")</f>
        <v>0</v>
      </c>
      <c r="E119" s="147"/>
      <c r="F119" s="148"/>
      <c r="G119" s="148"/>
      <c r="H119" s="148"/>
      <c r="I119" s="148"/>
      <c r="J119" s="148"/>
      <c r="K119" s="148"/>
      <c r="L119" s="148"/>
      <c r="M119" s="148"/>
      <c r="N119" s="148"/>
      <c r="O119" s="148"/>
      <c r="P119" s="149"/>
    </row>
    <row r="120" spans="1:16" ht="15" hidden="1" customHeight="1" x14ac:dyDescent="0.25">
      <c r="A120" s="44" t="e">
        <f ca="1">IF(MONTH(C120)=MONTH(D$3),RIGHT('Yearly Info'!A$36,LEN('Yearly Info'!A$36)-4),"")</f>
        <v>#VALUE!</v>
      </c>
      <c r="B120" s="145"/>
      <c r="C120" s="42">
        <f t="shared" ca="1" si="5"/>
        <v>46058</v>
      </c>
      <c r="D120" s="100">
        <f ca="1">INDIRECT("'" &amp; UPPER(LEFT(TEXT($D$3,"mmmm"),3)) &amp; "'!E33")</f>
        <v>0</v>
      </c>
      <c r="E120" s="147"/>
      <c r="F120" s="148"/>
      <c r="G120" s="148"/>
      <c r="H120" s="148"/>
      <c r="I120" s="148"/>
      <c r="J120" s="148"/>
      <c r="K120" s="148"/>
      <c r="L120" s="148"/>
      <c r="M120" s="148"/>
      <c r="N120" s="148"/>
      <c r="O120" s="148"/>
      <c r="P120" s="149"/>
    </row>
    <row r="121" spans="1:16" ht="15" hidden="1" customHeight="1" x14ac:dyDescent="0.25">
      <c r="A121" s="44" t="e">
        <f ca="1">IF(MONTH(C121)=MONTH(D$3),RIGHT('Yearly Info'!A$37,LEN('Yearly Info'!A$37)-4),"")</f>
        <v>#VALUE!</v>
      </c>
      <c r="B121" s="145"/>
      <c r="C121" s="42">
        <f t="shared" ca="1" si="5"/>
        <v>46058</v>
      </c>
      <c r="D121" s="100">
        <f ca="1">INDIRECT("'" &amp; UPPER(LEFT(TEXT($D$3,"mmmm"),3)) &amp; "'!E34")</f>
        <v>0</v>
      </c>
      <c r="E121" s="147"/>
      <c r="F121" s="148"/>
      <c r="G121" s="148"/>
      <c r="H121" s="148"/>
      <c r="I121" s="148"/>
      <c r="J121" s="148"/>
      <c r="K121" s="148"/>
      <c r="L121" s="148"/>
      <c r="M121" s="148"/>
      <c r="N121" s="148"/>
      <c r="O121" s="148"/>
      <c r="P121" s="149"/>
    </row>
    <row r="122" spans="1:16" ht="15" hidden="1" customHeight="1" x14ac:dyDescent="0.25">
      <c r="A122" s="44" t="e">
        <f ca="1">IF(MONTH(C122)=MONTH(D$3),RIGHT('Yearly Info'!A$38,LEN('Yearly Info'!A$38)-4),"")</f>
        <v>#VALUE!</v>
      </c>
      <c r="B122" s="145"/>
      <c r="C122" s="42">
        <f t="shared" ca="1" si="5"/>
        <v>46058</v>
      </c>
      <c r="D122" s="100">
        <f ca="1">INDIRECT("'" &amp; UPPER(LEFT(TEXT($D$3,"mmmm"),3)) &amp; "'!E35")</f>
        <v>0</v>
      </c>
      <c r="E122" s="147"/>
      <c r="F122" s="148"/>
      <c r="G122" s="148"/>
      <c r="H122" s="148"/>
      <c r="I122" s="148"/>
      <c r="J122" s="148"/>
      <c r="K122" s="148"/>
      <c r="L122" s="148"/>
      <c r="M122" s="148"/>
      <c r="N122" s="148"/>
      <c r="O122" s="148"/>
      <c r="P122" s="149"/>
    </row>
    <row r="123" spans="1:16" ht="15" hidden="1" customHeight="1" x14ac:dyDescent="0.25">
      <c r="A123" s="44" t="e">
        <f ca="1">IF(MONTH(C123)=MONTH(D$3),RIGHT('Yearly Info'!A$39,LEN('Yearly Info'!A$39)-4),"")</f>
        <v>#VALUE!</v>
      </c>
      <c r="B123" s="145"/>
      <c r="C123" s="42">
        <f t="shared" ca="1" si="5"/>
        <v>46058</v>
      </c>
      <c r="D123" s="100">
        <f ca="1">INDIRECT("'" &amp; UPPER(LEFT(TEXT($D$3,"mmmm"),3)) &amp; "'!E36")</f>
        <v>0</v>
      </c>
      <c r="E123" s="147"/>
      <c r="F123" s="148"/>
      <c r="G123" s="148"/>
      <c r="H123" s="148"/>
      <c r="I123" s="148"/>
      <c r="J123" s="148"/>
      <c r="K123" s="148"/>
      <c r="L123" s="148"/>
      <c r="M123" s="148"/>
      <c r="N123" s="148"/>
      <c r="O123" s="148"/>
      <c r="P123" s="149"/>
    </row>
    <row r="124" spans="1:16" ht="15" hidden="1" customHeight="1" thickBot="1" x14ac:dyDescent="0.3">
      <c r="A124" s="45" t="e">
        <f ca="1">IF(MONTH(C124)=MONTH(D$3),RIGHT('Yearly Info'!A$40,LEN('Yearly Info'!A$40)-4),"")</f>
        <v>#VALUE!</v>
      </c>
      <c r="B124" s="145"/>
      <c r="C124" s="42">
        <f t="shared" ca="1" si="5"/>
        <v>46058</v>
      </c>
      <c r="D124" s="100">
        <f ca="1">INDIRECT("'" &amp; UPPER(LEFT(TEXT($D$3,"mmmm"),3)) &amp; "'!E37")</f>
        <v>0</v>
      </c>
      <c r="E124" s="147"/>
      <c r="F124" s="148"/>
      <c r="G124" s="148"/>
      <c r="H124" s="148"/>
      <c r="I124" s="148"/>
      <c r="J124" s="148"/>
      <c r="K124" s="148"/>
      <c r="L124" s="148"/>
      <c r="M124" s="148"/>
      <c r="N124" s="148"/>
      <c r="O124" s="148"/>
      <c r="P124" s="149"/>
    </row>
    <row r="125" spans="1:16" ht="15" hidden="1" customHeight="1" thickBot="1" x14ac:dyDescent="0.3">
      <c r="A125" s="45" t="str">
        <f ca="1">IF(MONTH(C125)=MONTH(D$3),RIGHT('Yearly Info'!A$41,LEN('Yearly Info'!A$41)-4),"")</f>
        <v xml:space="preserve"> </v>
      </c>
      <c r="B125" s="145"/>
      <c r="C125" s="42">
        <f t="shared" ca="1" si="5"/>
        <v>46058</v>
      </c>
      <c r="D125" s="100">
        <f ca="1">INDIRECT("'" &amp; UPPER(LEFT(TEXT($D$3,"mmmm"),3)) &amp; "'!E38")</f>
        <v>0</v>
      </c>
      <c r="E125" s="147"/>
      <c r="F125" s="148"/>
      <c r="G125" s="148"/>
      <c r="H125" s="148"/>
      <c r="I125" s="148"/>
      <c r="J125" s="148"/>
      <c r="K125" s="148"/>
      <c r="L125" s="148"/>
      <c r="M125" s="148"/>
      <c r="N125" s="148"/>
      <c r="O125" s="148"/>
      <c r="P125" s="149"/>
    </row>
    <row r="126" spans="1:16" ht="15" hidden="1" customHeight="1" thickBot="1" x14ac:dyDescent="0.3">
      <c r="A126" s="45" t="str">
        <f ca="1">IF(MONTH(C126)=MONTH(D$3),RIGHT('Yearly Info'!A$42,LEN('Yearly Info'!A$42)-4),"")</f>
        <v xml:space="preserve"> </v>
      </c>
      <c r="B126" s="145"/>
      <c r="C126" s="42">
        <f t="shared" ca="1" si="5"/>
        <v>46058</v>
      </c>
      <c r="D126" s="100">
        <f ca="1">INDIRECT("'" &amp; UPPER(LEFT(TEXT($D$3,"mmmm"),3)) &amp; "'!E39")</f>
        <v>0</v>
      </c>
      <c r="E126" s="147"/>
      <c r="F126" s="148"/>
      <c r="G126" s="148"/>
      <c r="H126" s="148"/>
      <c r="I126" s="148"/>
      <c r="J126" s="148"/>
      <c r="K126" s="148"/>
      <c r="L126" s="148"/>
      <c r="M126" s="148"/>
      <c r="N126" s="148"/>
      <c r="O126" s="148"/>
      <c r="P126" s="149"/>
    </row>
    <row r="127" spans="1:16" ht="15" hidden="1" customHeight="1" thickBot="1" x14ac:dyDescent="0.3">
      <c r="A127" s="45" t="str">
        <f ca="1">IF(MONTH(C127)=MONTH(D$3),RIGHT('Yearly Info'!A$43,LEN('Yearly Info'!A$43)-4),"")</f>
        <v xml:space="preserve"> </v>
      </c>
      <c r="B127" s="146"/>
      <c r="C127" s="95">
        <f ca="1">C118</f>
        <v>46058</v>
      </c>
      <c r="D127" s="55">
        <f ca="1">INDIRECT("'" &amp; UPPER(LEFT(TEXT($D$3,"mmmm"),3)) &amp; "'!E40")</f>
        <v>0</v>
      </c>
      <c r="E127" s="150"/>
      <c r="F127" s="151"/>
      <c r="G127" s="151"/>
      <c r="H127" s="151"/>
      <c r="I127" s="151"/>
      <c r="J127" s="151"/>
      <c r="K127" s="151"/>
      <c r="L127" s="151"/>
      <c r="M127" s="151"/>
      <c r="N127" s="151"/>
      <c r="O127" s="151"/>
      <c r="P127" s="152"/>
    </row>
    <row r="128" spans="1:16" ht="15" hidden="1" customHeight="1" x14ac:dyDescent="0.25">
      <c r="A128" s="44" t="str">
        <f ca="1">IF(MONTH(C128)=MONTH(D$3),RIGHT('Yearly Info'!A$14,LEN('Yearly Info'!A$14)-4),"")</f>
        <v xml:space="preserve"> RICS Support for MDEQ</v>
      </c>
      <c r="B128" s="145" t="str">
        <f ca="1">TEXT(C128,"dddd")</f>
        <v>Friday</v>
      </c>
      <c r="C128" s="94">
        <f ca="1">C98+1</f>
        <v>46059</v>
      </c>
      <c r="D128" s="54">
        <f ca="1">INDIRECT("'" &amp; UPPER(LEFT(TEXT($D$3,"mmmm"),3)) &amp; "'!F11")</f>
        <v>3</v>
      </c>
      <c r="E128" s="147" t="s">
        <v>54</v>
      </c>
      <c r="F128" s="148"/>
      <c r="G128" s="148"/>
      <c r="H128" s="148"/>
      <c r="I128" s="148"/>
      <c r="J128" s="148"/>
      <c r="K128" s="148"/>
      <c r="L128" s="148"/>
      <c r="M128" s="148"/>
      <c r="N128" s="148"/>
      <c r="O128" s="148"/>
      <c r="P128" s="149"/>
    </row>
    <row r="129" spans="1:16" ht="15" hidden="1" customHeight="1" x14ac:dyDescent="0.25">
      <c r="A129" s="44" t="str">
        <f ca="1">IF(MONTH(C129)=MONTH(D$3),RIGHT('Yearly Info'!A$15,LEN('Yearly Info'!A$15)-4),"")</f>
        <v xml:space="preserve"> MDEQ</v>
      </c>
      <c r="B129" s="145"/>
      <c r="C129" s="42">
        <f ca="1">C128</f>
        <v>46059</v>
      </c>
      <c r="D129" s="54">
        <f ca="1">INDIRECT("'" &amp; UPPER(LEFT(TEXT($D$3,"mmmm"),3)) &amp; "'!F12")</f>
        <v>0</v>
      </c>
      <c r="E129" s="147"/>
      <c r="F129" s="148"/>
      <c r="G129" s="148"/>
      <c r="H129" s="148"/>
      <c r="I129" s="148"/>
      <c r="J129" s="148"/>
      <c r="K129" s="148"/>
      <c r="L129" s="148"/>
      <c r="M129" s="148"/>
      <c r="N129" s="148"/>
      <c r="O129" s="148"/>
      <c r="P129" s="149"/>
    </row>
    <row r="130" spans="1:16" ht="15" hidden="1" customHeight="1" x14ac:dyDescent="0.25">
      <c r="A130" s="44" t="str">
        <f ca="1">IF(MONTH(C130)=MONTH(D$3),RIGHT('Yearly Info'!A$16,LEN('Yearly Info'!A$16)-4),"")</f>
        <v xml:space="preserve"> RICS Idea Portal</v>
      </c>
      <c r="B130" s="145"/>
      <c r="C130" s="42">
        <f t="shared" ref="C130:C157" ca="1" si="6">C129</f>
        <v>46059</v>
      </c>
      <c r="D130" s="54">
        <f ca="1">INDIRECT("'" &amp; UPPER(LEFT(TEXT($D$3,"mmmm"),3)) &amp; "'!F13")</f>
        <v>0</v>
      </c>
      <c r="E130" s="147"/>
      <c r="F130" s="148"/>
      <c r="G130" s="148"/>
      <c r="H130" s="148"/>
      <c r="I130" s="148"/>
      <c r="J130" s="148"/>
      <c r="K130" s="148"/>
      <c r="L130" s="148"/>
      <c r="M130" s="148"/>
      <c r="N130" s="148"/>
      <c r="O130" s="148"/>
      <c r="P130" s="149"/>
    </row>
    <row r="131" spans="1:16" ht="15" hidden="1" customHeight="1" x14ac:dyDescent="0.25">
      <c r="A131" s="44" t="str">
        <f ca="1">IF(MONTH(C131)=MONTH(D$3),RIGHT('Yearly Info'!A$17,LEN('Yearly Info'!A$17)-4),"")</f>
        <v xml:space="preserve"> MSWIS</v>
      </c>
      <c r="B131" s="145"/>
      <c r="C131" s="42">
        <f t="shared" ca="1" si="6"/>
        <v>46059</v>
      </c>
      <c r="D131" s="54">
        <f ca="1">INDIRECT("'" &amp; UPPER(LEFT(TEXT($D$3,"mmmm"),3)) &amp; "'!F14")</f>
        <v>4</v>
      </c>
      <c r="E131" s="147" t="s">
        <v>46</v>
      </c>
      <c r="F131" s="148"/>
      <c r="G131" s="148"/>
      <c r="H131" s="148"/>
      <c r="I131" s="148"/>
      <c r="J131" s="148"/>
      <c r="K131" s="148"/>
      <c r="L131" s="148"/>
      <c r="M131" s="148"/>
      <c r="N131" s="148"/>
      <c r="O131" s="148"/>
      <c r="P131" s="149"/>
    </row>
    <row r="132" spans="1:16" ht="15" hidden="1" customHeight="1" x14ac:dyDescent="0.25">
      <c r="A132" s="44" t="str">
        <f ca="1">IF(MONTH(C132)=MONTH(D$3),RIGHT('Yearly Info'!A$18,LEN('Yearly Info'!A$18)-4),"")</f>
        <v xml:space="preserve"> GeoSpatial</v>
      </c>
      <c r="B132" s="145"/>
      <c r="C132" s="42">
        <f t="shared" ca="1" si="6"/>
        <v>46059</v>
      </c>
      <c r="D132" s="54">
        <f ca="1">INDIRECT("'" &amp; UPPER(LEFT(TEXT($D$3,"mmmm"),3)) &amp; "'!F15")</f>
        <v>0</v>
      </c>
      <c r="E132" s="147"/>
      <c r="F132" s="148"/>
      <c r="G132" s="148"/>
      <c r="H132" s="148"/>
      <c r="I132" s="148"/>
      <c r="J132" s="148"/>
      <c r="K132" s="148"/>
      <c r="L132" s="148"/>
      <c r="M132" s="148"/>
      <c r="N132" s="148"/>
      <c r="O132" s="148"/>
      <c r="P132" s="149"/>
    </row>
    <row r="133" spans="1:16" ht="15" hidden="1" customHeight="1" x14ac:dyDescent="0.25">
      <c r="A133" s="44" t="str">
        <f ca="1">IF(MONTH(C133)=MONTH(D$3),RIGHT('Yearly Info'!A$19,LEN('Yearly Info'!A$19)-4),"")</f>
        <v xml:space="preserve"> RICS Dashboard</v>
      </c>
      <c r="B133" s="145"/>
      <c r="C133" s="42">
        <f t="shared" ca="1" si="6"/>
        <v>46059</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MDWFP NRIS</v>
      </c>
      <c r="B134" s="145"/>
      <c r="C134" s="42">
        <f t="shared" ca="1" si="6"/>
        <v>46059</v>
      </c>
      <c r="D134" s="54">
        <f ca="1">INDIRECT("'" &amp; UPPER(LEFT(TEXT($D$3,"mmmm"),3)) &amp; "'!F17")</f>
        <v>1</v>
      </c>
      <c r="E134" s="153" t="s">
        <v>55</v>
      </c>
      <c r="F134" s="154"/>
      <c r="G134" s="154"/>
      <c r="H134" s="154"/>
      <c r="I134" s="154"/>
      <c r="J134" s="154"/>
      <c r="K134" s="154"/>
      <c r="L134" s="154"/>
      <c r="M134" s="154"/>
      <c r="N134" s="154"/>
      <c r="O134" s="154"/>
      <c r="P134" s="155"/>
    </row>
    <row r="135" spans="1:16" ht="15" hidden="1" customHeight="1" x14ac:dyDescent="0.25">
      <c r="A135" s="44" t="str">
        <f ca="1">IF(MONTH(C135)=MONTH(D$3),RIGHT('Yearly Info'!A$21,LEN('Yearly Info'!A$21)-4),"")</f>
        <v xml:space="preserve"> MSWIS MRVA 4 CLOSED</v>
      </c>
      <c r="B135" s="145"/>
      <c r="C135" s="42">
        <f t="shared" ca="1" si="6"/>
        <v>46059</v>
      </c>
      <c r="D135" s="54">
        <f ca="1">INDIRECT("'" &amp; UPPER(LEFT(TEXT($D$3,"mmmm"),3)) &amp; "'!F18")</f>
        <v>0</v>
      </c>
      <c r="E135" s="147"/>
      <c r="F135" s="148"/>
      <c r="G135" s="148"/>
      <c r="H135" s="148"/>
      <c r="I135" s="148"/>
      <c r="J135" s="148"/>
      <c r="K135" s="148"/>
      <c r="L135" s="148"/>
      <c r="M135" s="148"/>
      <c r="N135" s="148"/>
      <c r="O135" s="148"/>
      <c r="P135" s="149"/>
    </row>
    <row r="136" spans="1:16" ht="15" hidden="1" customHeight="1" x14ac:dyDescent="0.25">
      <c r="A136" s="44" t="str">
        <f ca="1">IF(MONTH(C136)=MONTH(D$3),RIGHT('Yearly Info'!A$22,LEN('Yearly Info'!A$22)-4),"")</f>
        <v xml:space="preserve"> Tackett</v>
      </c>
      <c r="B136" s="145"/>
      <c r="C136" s="42">
        <f t="shared" ca="1" si="6"/>
        <v>46059</v>
      </c>
      <c r="D136" s="54">
        <f ca="1">INDIRECT("'" &amp; UPPER(LEFT(TEXT($D$3,"mmmm"),3)) &amp; "'!F19")</f>
        <v>0</v>
      </c>
      <c r="E136" s="147"/>
      <c r="F136" s="148"/>
      <c r="G136" s="148"/>
      <c r="H136" s="148"/>
      <c r="I136" s="148"/>
      <c r="J136" s="148"/>
      <c r="K136" s="148"/>
      <c r="L136" s="148"/>
      <c r="M136" s="148"/>
      <c r="N136" s="148"/>
      <c r="O136" s="148"/>
      <c r="P136" s="149"/>
    </row>
    <row r="137" spans="1:16" ht="15" hidden="1" customHeight="1" x14ac:dyDescent="0.25">
      <c r="A137" s="44" t="e">
        <f ca="1">IF(MONTH(C137)=MONTH(D$3),RIGHT('Yearly Info'!A$23,LEN('Yearly Info'!A$23)-4),"")</f>
        <v>#VALUE!</v>
      </c>
      <c r="B137" s="145"/>
      <c r="C137" s="42">
        <f t="shared" ca="1" si="6"/>
        <v>46059</v>
      </c>
      <c r="D137" s="54">
        <f ca="1">INDIRECT("'" &amp; UPPER(LEFT(TEXT($D$3,"mmmm"),3)) &amp; "'!F20")</f>
        <v>0</v>
      </c>
      <c r="E137" s="147"/>
      <c r="F137" s="148"/>
      <c r="G137" s="148"/>
      <c r="H137" s="148"/>
      <c r="I137" s="148"/>
      <c r="J137" s="148"/>
      <c r="K137" s="148"/>
      <c r="L137" s="148"/>
      <c r="M137" s="148"/>
      <c r="N137" s="148"/>
      <c r="O137" s="148"/>
      <c r="P137" s="149"/>
    </row>
    <row r="138" spans="1:16" ht="15" hidden="1" customHeight="1" x14ac:dyDescent="0.25">
      <c r="A138" s="44" t="e">
        <f ca="1">IF(MONTH(C138)=MONTH(D$3),RIGHT('Yearly Info'!A$24,LEN('Yearly Info'!A$24)-4),"")</f>
        <v>#VALUE!</v>
      </c>
      <c r="B138" s="145"/>
      <c r="C138" s="42">
        <f t="shared" ca="1" si="6"/>
        <v>46059</v>
      </c>
      <c r="D138" s="54">
        <f ca="1">INDIRECT("'" &amp; UPPER(LEFT(TEXT($D$3,"mmmm"),3)) &amp; "'!F21")</f>
        <v>0</v>
      </c>
      <c r="E138" s="147"/>
      <c r="F138" s="148"/>
      <c r="G138" s="148"/>
      <c r="H138" s="148"/>
      <c r="I138" s="148"/>
      <c r="J138" s="148"/>
      <c r="K138" s="148"/>
      <c r="L138" s="148"/>
      <c r="M138" s="148"/>
      <c r="N138" s="148"/>
      <c r="O138" s="148"/>
      <c r="P138" s="149"/>
    </row>
    <row r="139" spans="1:16" ht="15" hidden="1" customHeight="1" x14ac:dyDescent="0.25">
      <c r="A139" s="44" t="e">
        <f ca="1">IF(MONTH(C139)=MONTH(D$3),RIGHT('Yearly Info'!A$25,LEN('Yearly Info'!A$25)-4),"")</f>
        <v>#VALUE!</v>
      </c>
      <c r="B139" s="145"/>
      <c r="C139" s="42">
        <f t="shared" ca="1" si="6"/>
        <v>46059</v>
      </c>
      <c r="D139" s="54">
        <f ca="1">INDIRECT("'" &amp; UPPER(LEFT(TEXT($D$3,"mmmm"),3)) &amp; "'!F22")</f>
        <v>0</v>
      </c>
      <c r="E139" s="147"/>
      <c r="F139" s="148"/>
      <c r="G139" s="148"/>
      <c r="H139" s="148"/>
      <c r="I139" s="148"/>
      <c r="J139" s="148"/>
      <c r="K139" s="148"/>
      <c r="L139" s="148"/>
      <c r="M139" s="148"/>
      <c r="N139" s="148"/>
      <c r="O139" s="148"/>
      <c r="P139" s="149"/>
    </row>
    <row r="140" spans="1:16" ht="15" hidden="1" customHeight="1" x14ac:dyDescent="0.25">
      <c r="A140" s="44" t="e">
        <f ca="1">IF(MONTH(C140)=MONTH(D$3),RIGHT('Yearly Info'!A$26,LEN('Yearly Info'!A$26)-4),"")</f>
        <v>#VALUE!</v>
      </c>
      <c r="B140" s="145"/>
      <c r="C140" s="42">
        <f t="shared" ca="1" si="6"/>
        <v>46059</v>
      </c>
      <c r="D140" s="54">
        <f ca="1">INDIRECT("'" &amp; UPPER(LEFT(TEXT($D$3,"mmmm"),3)) &amp; "'!F23")</f>
        <v>0</v>
      </c>
      <c r="E140" s="147"/>
      <c r="F140" s="148"/>
      <c r="G140" s="148"/>
      <c r="H140" s="148"/>
      <c r="I140" s="148"/>
      <c r="J140" s="148"/>
      <c r="K140" s="148"/>
      <c r="L140" s="148"/>
      <c r="M140" s="148"/>
      <c r="N140" s="148"/>
      <c r="O140" s="148"/>
      <c r="P140" s="149"/>
    </row>
    <row r="141" spans="1:16" ht="15" hidden="1" customHeight="1" x14ac:dyDescent="0.25">
      <c r="A141" s="44" t="e">
        <f ca="1">IF(MONTH(C141)=MONTH(D$3),RIGHT('Yearly Info'!A$27,LEN('Yearly Info'!A$27)-4),"")</f>
        <v>#VALUE!</v>
      </c>
      <c r="B141" s="145"/>
      <c r="C141" s="42">
        <f t="shared" ca="1" si="6"/>
        <v>46059</v>
      </c>
      <c r="D141" s="54">
        <f ca="1">INDIRECT("'" &amp; UPPER(LEFT(TEXT($D$3,"mmmm"),3)) &amp; "'!F24")</f>
        <v>0</v>
      </c>
      <c r="E141" s="147"/>
      <c r="F141" s="148"/>
      <c r="G141" s="148"/>
      <c r="H141" s="148"/>
      <c r="I141" s="148"/>
      <c r="J141" s="148"/>
      <c r="K141" s="148"/>
      <c r="L141" s="148"/>
      <c r="M141" s="148"/>
      <c r="N141" s="148"/>
      <c r="O141" s="148"/>
      <c r="P141" s="149"/>
    </row>
    <row r="142" spans="1:16" ht="15" hidden="1" customHeight="1" x14ac:dyDescent="0.25">
      <c r="A142" s="44" t="e">
        <f ca="1">IF(MONTH(C142)=MONTH(D$3),RIGHT('Yearly Info'!A$28,LEN('Yearly Info'!A$28)-4),"")</f>
        <v>#VALUE!</v>
      </c>
      <c r="B142" s="145"/>
      <c r="C142" s="42">
        <f t="shared" ca="1" si="6"/>
        <v>46059</v>
      </c>
      <c r="D142" s="54">
        <f ca="1">INDIRECT("'" &amp; UPPER(LEFT(TEXT($D$3,"mmmm"),3)) &amp; "'!F25")</f>
        <v>0</v>
      </c>
      <c r="E142" s="147"/>
      <c r="F142" s="148"/>
      <c r="G142" s="148"/>
      <c r="H142" s="148"/>
      <c r="I142" s="148"/>
      <c r="J142" s="148"/>
      <c r="K142" s="148"/>
      <c r="L142" s="148"/>
      <c r="M142" s="148"/>
      <c r="N142" s="148"/>
      <c r="O142" s="148"/>
      <c r="P142" s="149"/>
    </row>
    <row r="143" spans="1:16" ht="15" hidden="1" customHeight="1" x14ac:dyDescent="0.25">
      <c r="A143" s="44" t="e">
        <f ca="1">IF(MONTH(C143)=MONTH(D$3),RIGHT('Yearly Info'!A$29,LEN('Yearly Info'!A$29)-4),"")</f>
        <v>#VALUE!</v>
      </c>
      <c r="B143" s="145"/>
      <c r="C143" s="42">
        <f t="shared" ca="1" si="6"/>
        <v>46059</v>
      </c>
      <c r="D143" s="54">
        <f ca="1">INDIRECT("'" &amp; UPPER(LEFT(TEXT($D$3,"mmmm"),3)) &amp; "'!F26")</f>
        <v>0</v>
      </c>
      <c r="E143" s="147"/>
      <c r="F143" s="148"/>
      <c r="G143" s="148"/>
      <c r="H143" s="148"/>
      <c r="I143" s="148"/>
      <c r="J143" s="148"/>
      <c r="K143" s="148"/>
      <c r="L143" s="148"/>
      <c r="M143" s="148"/>
      <c r="N143" s="148"/>
      <c r="O143" s="148"/>
      <c r="P143" s="149"/>
    </row>
    <row r="144" spans="1:16" ht="15" hidden="1" customHeight="1" x14ac:dyDescent="0.25">
      <c r="A144" s="44" t="e">
        <f ca="1">IF(MONTH(C144)=MONTH(D$3),RIGHT('Yearly Info'!A$30,LEN('Yearly Info'!A$30)-4),"")</f>
        <v>#VALUE!</v>
      </c>
      <c r="B144" s="145"/>
      <c r="C144" s="42">
        <f t="shared" ca="1" si="6"/>
        <v>46059</v>
      </c>
      <c r="D144" s="54">
        <f ca="1">INDIRECT("'" &amp; UPPER(LEFT(TEXT($D$3,"mmmm"),3)) &amp; "'!F27")</f>
        <v>0</v>
      </c>
      <c r="E144" s="147"/>
      <c r="F144" s="148"/>
      <c r="G144" s="148"/>
      <c r="H144" s="148"/>
      <c r="I144" s="148"/>
      <c r="J144" s="148"/>
      <c r="K144" s="148"/>
      <c r="L144" s="148"/>
      <c r="M144" s="148"/>
      <c r="N144" s="148"/>
      <c r="O144" s="148"/>
      <c r="P144" s="149"/>
    </row>
    <row r="145" spans="1:16" ht="15" hidden="1" customHeight="1" x14ac:dyDescent="0.25">
      <c r="A145" s="44" t="e">
        <f ca="1">IF(MONTH(C145)=MONTH(D$3),RIGHT('Yearly Info'!A$31,LEN('Yearly Info'!A$31)-4),"")</f>
        <v>#VALUE!</v>
      </c>
      <c r="B145" s="145"/>
      <c r="C145" s="42">
        <f t="shared" ca="1" si="6"/>
        <v>46059</v>
      </c>
      <c r="D145" s="54">
        <f ca="1">INDIRECT("'" &amp; UPPER(LEFT(TEXT($D$3,"mmmm"),3)) &amp; "'!F28")</f>
        <v>0</v>
      </c>
      <c r="E145" s="147"/>
      <c r="F145" s="148"/>
      <c r="G145" s="148"/>
      <c r="H145" s="148"/>
      <c r="I145" s="148"/>
      <c r="J145" s="148"/>
      <c r="K145" s="148"/>
      <c r="L145" s="148"/>
      <c r="M145" s="148"/>
      <c r="N145" s="148"/>
      <c r="O145" s="148"/>
      <c r="P145" s="149"/>
    </row>
    <row r="146" spans="1:16" ht="15" hidden="1" customHeight="1" x14ac:dyDescent="0.25">
      <c r="A146" s="44" t="e">
        <f ca="1">IF(MONTH(C146)=MONTH(D$3),RIGHT('Yearly Info'!A$32,LEN('Yearly Info'!A$32)-4),"")</f>
        <v>#VALUE!</v>
      </c>
      <c r="B146" s="145"/>
      <c r="C146" s="42">
        <f t="shared" ca="1" si="6"/>
        <v>46059</v>
      </c>
      <c r="D146" s="54">
        <f ca="1">INDIRECT("'" &amp; UPPER(LEFT(TEXT($D$3,"mmmm"),3)) &amp; "'!F29")</f>
        <v>0</v>
      </c>
      <c r="E146" s="147"/>
      <c r="F146" s="148"/>
      <c r="G146" s="148"/>
      <c r="H146" s="148"/>
      <c r="I146" s="148"/>
      <c r="J146" s="148"/>
      <c r="K146" s="148"/>
      <c r="L146" s="148"/>
      <c r="M146" s="148"/>
      <c r="N146" s="148"/>
      <c r="O146" s="148"/>
      <c r="P146" s="149"/>
    </row>
    <row r="147" spans="1:16" ht="15" hidden="1" customHeight="1" x14ac:dyDescent="0.25">
      <c r="A147" s="44" t="e">
        <f ca="1">IF(MONTH(C147)=MONTH(D$3),RIGHT('Yearly Info'!A$33,LEN('Yearly Info'!A$33)-4),"")</f>
        <v>#VALUE!</v>
      </c>
      <c r="B147" s="145"/>
      <c r="C147" s="42">
        <f t="shared" ca="1" si="6"/>
        <v>46059</v>
      </c>
      <c r="D147" s="54">
        <f ca="1">INDIRECT("'" &amp; UPPER(LEFT(TEXT($D$3,"mmmm"),3)) &amp; "'!F30")</f>
        <v>0</v>
      </c>
      <c r="E147" s="147"/>
      <c r="F147" s="148"/>
      <c r="G147" s="148"/>
      <c r="H147" s="148"/>
      <c r="I147" s="148"/>
      <c r="J147" s="148"/>
      <c r="K147" s="148"/>
      <c r="L147" s="148"/>
      <c r="M147" s="148"/>
      <c r="N147" s="148"/>
      <c r="O147" s="148"/>
      <c r="P147" s="149"/>
    </row>
    <row r="148" spans="1:16" ht="15" hidden="1" customHeight="1" x14ac:dyDescent="0.25">
      <c r="A148" s="44" t="e">
        <f ca="1">IF(MONTH(C148)=MONTH(D$3),RIGHT('Yearly Info'!A$34,LEN('Yearly Info'!A$34)-4),"")</f>
        <v>#VALUE!</v>
      </c>
      <c r="B148" s="145"/>
      <c r="C148" s="42">
        <f t="shared" ca="1" si="6"/>
        <v>46059</v>
      </c>
      <c r="D148" s="54">
        <f ca="1">INDIRECT("'" &amp; UPPER(LEFT(TEXT($D$3,"mmmm"),3)) &amp; "'!F31")</f>
        <v>0</v>
      </c>
      <c r="E148" s="147"/>
      <c r="F148" s="148"/>
      <c r="G148" s="148"/>
      <c r="H148" s="148"/>
      <c r="I148" s="148"/>
      <c r="J148" s="148"/>
      <c r="K148" s="148"/>
      <c r="L148" s="148"/>
      <c r="M148" s="148"/>
      <c r="N148" s="148"/>
      <c r="O148" s="148"/>
      <c r="P148" s="149"/>
    </row>
    <row r="149" spans="1:16" ht="15" hidden="1" customHeight="1" x14ac:dyDescent="0.25">
      <c r="A149" s="44" t="e">
        <f ca="1">IF(MONTH(C149)=MONTH(D$3),RIGHT('Yearly Info'!A$35,LEN('Yearly Info'!A$35)-4),"")</f>
        <v>#VALUE!</v>
      </c>
      <c r="B149" s="145"/>
      <c r="C149" s="42">
        <f t="shared" ca="1" si="6"/>
        <v>46059</v>
      </c>
      <c r="D149" s="54">
        <f ca="1">INDIRECT("'" &amp; UPPER(LEFT(TEXT($D$3,"mmmm"),3)) &amp; "'!F32")</f>
        <v>0</v>
      </c>
      <c r="E149" s="147"/>
      <c r="F149" s="148"/>
      <c r="G149" s="148"/>
      <c r="H149" s="148"/>
      <c r="I149" s="148"/>
      <c r="J149" s="148"/>
      <c r="K149" s="148"/>
      <c r="L149" s="148"/>
      <c r="M149" s="148"/>
      <c r="N149" s="148"/>
      <c r="O149" s="148"/>
      <c r="P149" s="149"/>
    </row>
    <row r="150" spans="1:16" ht="15" hidden="1" customHeight="1" x14ac:dyDescent="0.25">
      <c r="A150" s="44" t="e">
        <f ca="1">IF(MONTH(C150)=MONTH(D$3),RIGHT('Yearly Info'!A$36,LEN('Yearly Info'!A$36)-4),"")</f>
        <v>#VALUE!</v>
      </c>
      <c r="B150" s="145"/>
      <c r="C150" s="42">
        <f t="shared" ca="1" si="6"/>
        <v>46059</v>
      </c>
      <c r="D150" s="54">
        <f ca="1">INDIRECT("'" &amp; UPPER(LEFT(TEXT($D$3,"mmmm"),3)) &amp; "'!F33")</f>
        <v>0</v>
      </c>
      <c r="E150" s="147"/>
      <c r="F150" s="148"/>
      <c r="G150" s="148"/>
      <c r="H150" s="148"/>
      <c r="I150" s="148"/>
      <c r="J150" s="148"/>
      <c r="K150" s="148"/>
      <c r="L150" s="148"/>
      <c r="M150" s="148"/>
      <c r="N150" s="148"/>
      <c r="O150" s="148"/>
      <c r="P150" s="149"/>
    </row>
    <row r="151" spans="1:16" ht="15" hidden="1" customHeight="1" x14ac:dyDescent="0.25">
      <c r="A151" s="44" t="e">
        <f ca="1">IF(MONTH(C151)=MONTH(D$3),RIGHT('Yearly Info'!A$37,LEN('Yearly Info'!A$37)-4),"")</f>
        <v>#VALUE!</v>
      </c>
      <c r="B151" s="145"/>
      <c r="C151" s="42">
        <f t="shared" ca="1" si="6"/>
        <v>46059</v>
      </c>
      <c r="D151" s="54">
        <f ca="1">INDIRECT("'" &amp; UPPER(LEFT(TEXT($D$3,"mmmm"),3)) &amp; "'!F34")</f>
        <v>0</v>
      </c>
      <c r="E151" s="147"/>
      <c r="F151" s="148"/>
      <c r="G151" s="148"/>
      <c r="H151" s="148"/>
      <c r="I151" s="148"/>
      <c r="J151" s="148"/>
      <c r="K151" s="148"/>
      <c r="L151" s="148"/>
      <c r="M151" s="148"/>
      <c r="N151" s="148"/>
      <c r="O151" s="148"/>
      <c r="P151" s="149"/>
    </row>
    <row r="152" spans="1:16" ht="15" hidden="1" customHeight="1" x14ac:dyDescent="0.25">
      <c r="A152" s="44" t="e">
        <f ca="1">IF(MONTH(C152)=MONTH(D$3),RIGHT('Yearly Info'!A$38,LEN('Yearly Info'!A$38)-4),"")</f>
        <v>#VALUE!</v>
      </c>
      <c r="B152" s="145"/>
      <c r="C152" s="42">
        <f t="shared" ca="1" si="6"/>
        <v>46059</v>
      </c>
      <c r="D152" s="54">
        <f ca="1">INDIRECT("'" &amp; UPPER(LEFT(TEXT($D$3,"mmmm"),3)) &amp; "'!F35")</f>
        <v>0</v>
      </c>
      <c r="E152" s="147"/>
      <c r="F152" s="148"/>
      <c r="G152" s="148"/>
      <c r="H152" s="148"/>
      <c r="I152" s="148"/>
      <c r="J152" s="148"/>
      <c r="K152" s="148"/>
      <c r="L152" s="148"/>
      <c r="M152" s="148"/>
      <c r="N152" s="148"/>
      <c r="O152" s="148"/>
      <c r="P152" s="149"/>
    </row>
    <row r="153" spans="1:16" ht="15" hidden="1" customHeight="1" x14ac:dyDescent="0.25">
      <c r="A153" s="44" t="e">
        <f ca="1">IF(MONTH(C153)=MONTH(D$3),RIGHT('Yearly Info'!A$39,LEN('Yearly Info'!A$39)-4),"")</f>
        <v>#VALUE!</v>
      </c>
      <c r="B153" s="145"/>
      <c r="C153" s="42">
        <f t="shared" ca="1" si="6"/>
        <v>46059</v>
      </c>
      <c r="D153" s="54">
        <f ca="1">INDIRECT("'" &amp; UPPER(LEFT(TEXT($D$3,"mmmm"),3)) &amp; "'!F36")</f>
        <v>0</v>
      </c>
      <c r="E153" s="147"/>
      <c r="F153" s="148"/>
      <c r="G153" s="148"/>
      <c r="H153" s="148"/>
      <c r="I153" s="148"/>
      <c r="J153" s="148"/>
      <c r="K153" s="148"/>
      <c r="L153" s="148"/>
      <c r="M153" s="148"/>
      <c r="N153" s="148"/>
      <c r="O153" s="148"/>
      <c r="P153" s="149"/>
    </row>
    <row r="154" spans="1:16" ht="15" hidden="1" customHeight="1" thickBot="1" x14ac:dyDescent="0.3">
      <c r="A154" s="45" t="e">
        <f ca="1">IF(MONTH(C154)=MONTH(D$3),RIGHT('Yearly Info'!A$40,LEN('Yearly Info'!A$40)-4),"")</f>
        <v>#VALUE!</v>
      </c>
      <c r="B154" s="145"/>
      <c r="C154" s="42">
        <f t="shared" ca="1" si="6"/>
        <v>46059</v>
      </c>
      <c r="D154" s="54">
        <f ca="1">INDIRECT("'" &amp; UPPER(LEFT(TEXT($D$3,"mmmm"),3)) &amp; "'!F37")</f>
        <v>0</v>
      </c>
      <c r="E154" s="147"/>
      <c r="F154" s="148"/>
      <c r="G154" s="148"/>
      <c r="H154" s="148"/>
      <c r="I154" s="148"/>
      <c r="J154" s="148"/>
      <c r="K154" s="148"/>
      <c r="L154" s="148"/>
      <c r="M154" s="148"/>
      <c r="N154" s="148"/>
      <c r="O154" s="148"/>
      <c r="P154" s="149"/>
    </row>
    <row r="155" spans="1:16" ht="15" hidden="1" customHeight="1" thickBot="1" x14ac:dyDescent="0.3">
      <c r="A155" s="45" t="str">
        <f ca="1">IF(MONTH(C155)=MONTH(D$3),RIGHT('Yearly Info'!A$41,LEN('Yearly Info'!A$41)-4),"")</f>
        <v xml:space="preserve"> </v>
      </c>
      <c r="B155" s="145"/>
      <c r="C155" s="42">
        <f t="shared" ca="1" si="6"/>
        <v>46059</v>
      </c>
      <c r="D155" s="54">
        <f ca="1">INDIRECT("'" &amp; UPPER(LEFT(TEXT($D$3,"mmmm"),3)) &amp; "'!F38")</f>
        <v>0</v>
      </c>
      <c r="E155" s="147"/>
      <c r="F155" s="148"/>
      <c r="G155" s="148"/>
      <c r="H155" s="148"/>
      <c r="I155" s="148"/>
      <c r="J155" s="148"/>
      <c r="K155" s="148"/>
      <c r="L155" s="148"/>
      <c r="M155" s="148"/>
      <c r="N155" s="148"/>
      <c r="O155" s="148"/>
      <c r="P155" s="149"/>
    </row>
    <row r="156" spans="1:16" ht="15" hidden="1" customHeight="1" thickBot="1" x14ac:dyDescent="0.3">
      <c r="A156" s="45" t="str">
        <f ca="1">IF(MONTH(C156)=MONTH(D$3),RIGHT('Yearly Info'!A$42,LEN('Yearly Info'!A$42)-4),"")</f>
        <v xml:space="preserve"> </v>
      </c>
      <c r="B156" s="145"/>
      <c r="C156" s="42">
        <f ca="1">C155</f>
        <v>46059</v>
      </c>
      <c r="D156" s="114">
        <f ca="1">INDIRECT("'" &amp; UPPER(LEFT(TEXT($D$3,"mmmm"),3)) &amp; "'!F39")</f>
        <v>0</v>
      </c>
      <c r="E156" s="147"/>
      <c r="F156" s="148"/>
      <c r="G156" s="148"/>
      <c r="H156" s="148"/>
      <c r="I156" s="148"/>
      <c r="J156" s="148"/>
      <c r="K156" s="148"/>
      <c r="L156" s="148"/>
      <c r="M156" s="148"/>
      <c r="N156" s="148"/>
      <c r="O156" s="148"/>
      <c r="P156" s="149"/>
    </row>
    <row r="157" spans="1:16" ht="15" hidden="1" customHeight="1" thickBot="1" x14ac:dyDescent="0.3">
      <c r="A157" s="45" t="str">
        <f ca="1">IF(MONTH(C157)=MONTH(D$3),RIGHT('Yearly Info'!A$43,LEN('Yearly Info'!A$43)-4),"")</f>
        <v xml:space="preserve"> </v>
      </c>
      <c r="B157" s="146"/>
      <c r="C157" s="95">
        <f t="shared" ca="1" si="6"/>
        <v>46059</v>
      </c>
      <c r="D157" s="115">
        <f ca="1">INDIRECT("'" &amp; UPPER(LEFT(TEXT($D$3,"mmmm"),3)) &amp; "'!F40")</f>
        <v>0</v>
      </c>
      <c r="E157" s="150"/>
      <c r="F157" s="151"/>
      <c r="G157" s="151"/>
      <c r="H157" s="151"/>
      <c r="I157" s="151"/>
      <c r="J157" s="151"/>
      <c r="K157" s="151"/>
      <c r="L157" s="151"/>
      <c r="M157" s="151"/>
      <c r="N157" s="151"/>
      <c r="O157" s="151"/>
      <c r="P157" s="152"/>
    </row>
    <row r="158" spans="1:16" ht="15" hidden="1" customHeight="1" x14ac:dyDescent="0.25">
      <c r="A158" s="44" t="str">
        <f ca="1">IF(MONTH(C158)=MONTH(D$3),RIGHT('Yearly Info'!A$14,LEN('Yearly Info'!A$14)-4),"")</f>
        <v xml:space="preserve"> RICS Support for MDEQ</v>
      </c>
      <c r="B158" s="157" t="str">
        <f ca="1">TEXT(C158,"dddd")</f>
        <v>Saturday</v>
      </c>
      <c r="C158" s="102">
        <f ca="1">C128+1</f>
        <v>46060</v>
      </c>
      <c r="D158" s="112">
        <f ca="1">INDIRECT("'" &amp; UPPER(LEFT(TEXT($D$3,"mmmm"),3)) &amp; "'!G11")</f>
        <v>0</v>
      </c>
      <c r="E158" s="103"/>
      <c r="F158" s="104"/>
      <c r="G158" s="104"/>
      <c r="H158" s="104"/>
      <c r="I158" s="104"/>
      <c r="J158" s="104"/>
      <c r="K158" s="104"/>
      <c r="L158" s="104"/>
      <c r="M158" s="104"/>
      <c r="N158" s="104"/>
      <c r="O158" s="104"/>
      <c r="P158" s="105"/>
    </row>
    <row r="159" spans="1:16" ht="15" hidden="1" customHeight="1" x14ac:dyDescent="0.25">
      <c r="A159" s="44" t="str">
        <f ca="1">IF(MONTH(C159)=MONTH(D$3),RIGHT('Yearly Info'!A$15,LEN('Yearly Info'!A$15)-4),"")</f>
        <v xml:space="preserve"> MDEQ</v>
      </c>
      <c r="B159" s="158"/>
      <c r="C159" s="102">
        <f ca="1">C158</f>
        <v>46060</v>
      </c>
      <c r="D159" s="112">
        <f ca="1">INDIRECT("'" &amp; UPPER(LEFT(TEXT($D$3,"mmmm"),3)) &amp; "'!G12")</f>
        <v>0</v>
      </c>
      <c r="E159" s="103"/>
      <c r="F159" s="104"/>
      <c r="G159" s="104"/>
      <c r="H159" s="104"/>
      <c r="I159" s="104"/>
      <c r="J159" s="104"/>
      <c r="K159" s="104"/>
      <c r="L159" s="104"/>
      <c r="M159" s="104"/>
      <c r="N159" s="104"/>
      <c r="O159" s="104"/>
      <c r="P159" s="105"/>
    </row>
    <row r="160" spans="1:16" ht="15" hidden="1" customHeight="1" x14ac:dyDescent="0.25">
      <c r="A160" s="44" t="str">
        <f ca="1">IF(MONTH(C160)=MONTH(D$3),RIGHT('Yearly Info'!A$16,LEN('Yearly Info'!A$16)-4),"")</f>
        <v xml:space="preserve"> RICS Idea Portal</v>
      </c>
      <c r="B160" s="158"/>
      <c r="C160" s="102">
        <f ca="1">C159</f>
        <v>46060</v>
      </c>
      <c r="D160" s="112">
        <f ca="1">INDIRECT("'" &amp; UPPER(LEFT(TEXT($D$3,"mmmm"),3)) &amp; "'!G13")</f>
        <v>0</v>
      </c>
      <c r="E160" s="103"/>
      <c r="F160" s="104"/>
      <c r="G160" s="104"/>
      <c r="H160" s="104"/>
      <c r="I160" s="104"/>
      <c r="J160" s="104"/>
      <c r="K160" s="104"/>
      <c r="L160" s="104"/>
      <c r="M160" s="104"/>
      <c r="N160" s="104"/>
      <c r="O160" s="104"/>
      <c r="P160" s="105"/>
    </row>
    <row r="161" spans="1:16" ht="15" hidden="1" customHeight="1" x14ac:dyDescent="0.25">
      <c r="A161" s="44" t="str">
        <f ca="1">IF(MONTH(C161)=MONTH(D$3),RIGHT('Yearly Info'!A$17,LEN('Yearly Info'!A$17)-4),"")</f>
        <v xml:space="preserve"> MSWIS</v>
      </c>
      <c r="B161" s="158"/>
      <c r="C161" s="102">
        <f t="shared" ref="C161:C187" ca="1" si="7">C160</f>
        <v>46060</v>
      </c>
      <c r="D161" s="112">
        <f ca="1">INDIRECT("'" &amp; UPPER(LEFT(TEXT($D$3,"mmmm"),3)) &amp; "'!G14")</f>
        <v>0</v>
      </c>
      <c r="E161" s="103"/>
      <c r="F161" s="104"/>
      <c r="G161" s="104"/>
      <c r="H161" s="104"/>
      <c r="I161" s="104"/>
      <c r="J161" s="104"/>
      <c r="K161" s="104"/>
      <c r="L161" s="104"/>
      <c r="M161" s="104"/>
      <c r="N161" s="104"/>
      <c r="O161" s="104"/>
      <c r="P161" s="105"/>
    </row>
    <row r="162" spans="1:16" ht="15" hidden="1" customHeight="1" x14ac:dyDescent="0.25">
      <c r="A162" s="44" t="str">
        <f ca="1">IF(MONTH(C162)=MONTH(D$3),RIGHT('Yearly Info'!A$18,LEN('Yearly Info'!A$18)-4),"")</f>
        <v xml:space="preserve"> GeoSpatial</v>
      </c>
      <c r="B162" s="158"/>
      <c r="C162" s="102">
        <f t="shared" ca="1" si="7"/>
        <v>46060</v>
      </c>
      <c r="D162" s="112">
        <f ca="1">INDIRECT("'" &amp; UPPER(LEFT(TEXT($D$3,"mmmm"),3)) &amp; "'!G15")</f>
        <v>0</v>
      </c>
      <c r="E162" s="103"/>
      <c r="F162" s="104"/>
      <c r="G162" s="104"/>
      <c r="H162" s="104"/>
      <c r="I162" s="104"/>
      <c r="J162" s="104"/>
      <c r="K162" s="104"/>
      <c r="L162" s="104"/>
      <c r="M162" s="104"/>
      <c r="N162" s="104"/>
      <c r="O162" s="104"/>
      <c r="P162" s="105"/>
    </row>
    <row r="163" spans="1:16" ht="15" hidden="1" customHeight="1" x14ac:dyDescent="0.25">
      <c r="A163" s="44" t="str">
        <f ca="1">IF(MONTH(C163)=MONTH(D$3),RIGHT('Yearly Info'!A$19,LEN('Yearly Info'!A$19)-4),"")</f>
        <v xml:space="preserve"> RICS Dashboard</v>
      </c>
      <c r="B163" s="158"/>
      <c r="C163" s="102">
        <f t="shared" ca="1" si="7"/>
        <v>46060</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MDWFP NRIS</v>
      </c>
      <c r="B164" s="158"/>
      <c r="C164" s="102">
        <f t="shared" ca="1" si="7"/>
        <v>46060</v>
      </c>
      <c r="D164" s="112">
        <f ca="1">INDIRECT("'" &amp; UPPER(LEFT(TEXT($D$3,"mmmm"),3)) &amp; "'!G17")</f>
        <v>0</v>
      </c>
      <c r="E164" s="103"/>
      <c r="F164" s="104"/>
      <c r="G164" s="104"/>
      <c r="H164" s="104"/>
      <c r="I164" s="104"/>
      <c r="J164" s="104"/>
      <c r="K164" s="104"/>
      <c r="L164" s="104"/>
      <c r="M164" s="104"/>
      <c r="N164" s="104"/>
      <c r="O164" s="104"/>
      <c r="P164" s="105"/>
    </row>
    <row r="165" spans="1:16" ht="15" hidden="1" customHeight="1" x14ac:dyDescent="0.25">
      <c r="A165" s="44" t="str">
        <f ca="1">IF(MONTH(C165)=MONTH(D$3),RIGHT('Yearly Info'!A$21,LEN('Yearly Info'!A$21)-4),"")</f>
        <v xml:space="preserve"> MSWIS MRVA 4 CLOSED</v>
      </c>
      <c r="B165" s="158"/>
      <c r="C165" s="102">
        <f t="shared" ca="1" si="7"/>
        <v>46060</v>
      </c>
      <c r="D165" s="112">
        <f ca="1">INDIRECT("'" &amp; UPPER(LEFT(TEXT($D$3,"mmmm"),3)) &amp; "'!G18")</f>
        <v>0</v>
      </c>
      <c r="E165" s="103"/>
      <c r="F165" s="104"/>
      <c r="G165" s="104"/>
      <c r="H165" s="104"/>
      <c r="I165" s="104"/>
      <c r="J165" s="104"/>
      <c r="K165" s="104"/>
      <c r="L165" s="104"/>
      <c r="M165" s="104"/>
      <c r="N165" s="104"/>
      <c r="O165" s="104"/>
      <c r="P165" s="105"/>
    </row>
    <row r="166" spans="1:16" ht="15" hidden="1" customHeight="1" x14ac:dyDescent="0.25">
      <c r="A166" s="44" t="str">
        <f ca="1">IF(MONTH(C166)=MONTH(D$3),RIGHT('Yearly Info'!A$22,LEN('Yearly Info'!A$22)-4),"")</f>
        <v xml:space="preserve"> Tackett</v>
      </c>
      <c r="B166" s="158"/>
      <c r="C166" s="102">
        <f t="shared" ca="1" si="7"/>
        <v>46060</v>
      </c>
      <c r="D166" s="112">
        <f ca="1">INDIRECT("'" &amp; UPPER(LEFT(TEXT($D$3,"mmmm"),3)) &amp; "'!G19")</f>
        <v>0</v>
      </c>
      <c r="E166" s="103"/>
      <c r="F166" s="104"/>
      <c r="G166" s="104"/>
      <c r="H166" s="104"/>
      <c r="I166" s="104"/>
      <c r="J166" s="104"/>
      <c r="K166" s="104"/>
      <c r="L166" s="104"/>
      <c r="M166" s="104"/>
      <c r="N166" s="104"/>
      <c r="O166" s="104"/>
      <c r="P166" s="105"/>
    </row>
    <row r="167" spans="1:16" ht="15" hidden="1" customHeight="1" x14ac:dyDescent="0.25">
      <c r="A167" s="44" t="e">
        <f ca="1">IF(MONTH(C167)=MONTH(D$3),RIGHT('Yearly Info'!A$23,LEN('Yearly Info'!A$23)-4),"")</f>
        <v>#VALUE!</v>
      </c>
      <c r="B167" s="158"/>
      <c r="C167" s="102">
        <f t="shared" ca="1" si="7"/>
        <v>46060</v>
      </c>
      <c r="D167" s="112">
        <f ca="1">INDIRECT("'" &amp; UPPER(LEFT(TEXT($D$3,"mmmm"),3)) &amp; "'!G20")</f>
        <v>0</v>
      </c>
      <c r="E167" s="103"/>
      <c r="F167" s="104"/>
      <c r="G167" s="104"/>
      <c r="H167" s="104"/>
      <c r="I167" s="104"/>
      <c r="J167" s="104"/>
      <c r="K167" s="104"/>
      <c r="L167" s="104"/>
      <c r="M167" s="104"/>
      <c r="N167" s="104"/>
      <c r="O167" s="104"/>
      <c r="P167" s="105"/>
    </row>
    <row r="168" spans="1:16" ht="15" hidden="1" customHeight="1" x14ac:dyDescent="0.25">
      <c r="A168" s="44" t="e">
        <f ca="1">IF(MONTH(C168)=MONTH(D$3),RIGHT('Yearly Info'!A$24,LEN('Yearly Info'!A$24)-4),"")</f>
        <v>#VALUE!</v>
      </c>
      <c r="B168" s="158"/>
      <c r="C168" s="102">
        <f t="shared" ca="1" si="7"/>
        <v>46060</v>
      </c>
      <c r="D168" s="112">
        <f ca="1">INDIRECT("'" &amp; UPPER(LEFT(TEXT($D$3,"mmmm"),3)) &amp; "'!G21")</f>
        <v>0</v>
      </c>
      <c r="E168" s="103"/>
      <c r="F168" s="104"/>
      <c r="G168" s="104"/>
      <c r="H168" s="104"/>
      <c r="I168" s="104"/>
      <c r="J168" s="104"/>
      <c r="K168" s="104"/>
      <c r="L168" s="104"/>
      <c r="M168" s="104"/>
      <c r="N168" s="104"/>
      <c r="O168" s="104"/>
      <c r="P168" s="105"/>
    </row>
    <row r="169" spans="1:16" ht="15" hidden="1" customHeight="1" x14ac:dyDescent="0.25">
      <c r="A169" s="44" t="e">
        <f ca="1">IF(MONTH(C169)=MONTH(D$3),RIGHT('Yearly Info'!A$25,LEN('Yearly Info'!A$25)-4),"")</f>
        <v>#VALUE!</v>
      </c>
      <c r="B169" s="158"/>
      <c r="C169" s="102">
        <f t="shared" ca="1" si="7"/>
        <v>46060</v>
      </c>
      <c r="D169" s="112">
        <f ca="1">INDIRECT("'" &amp; UPPER(LEFT(TEXT($D$3,"mmmm"),3)) &amp; "'!G22")</f>
        <v>0</v>
      </c>
      <c r="E169" s="103"/>
      <c r="F169" s="104"/>
      <c r="G169" s="104"/>
      <c r="H169" s="104"/>
      <c r="I169" s="104"/>
      <c r="J169" s="104"/>
      <c r="K169" s="104"/>
      <c r="L169" s="104"/>
      <c r="M169" s="104"/>
      <c r="N169" s="104"/>
      <c r="O169" s="104"/>
      <c r="P169" s="105"/>
    </row>
    <row r="170" spans="1:16" ht="15" hidden="1" customHeight="1" x14ac:dyDescent="0.25">
      <c r="A170" s="44" t="e">
        <f ca="1">IF(MONTH(C170)=MONTH(D$3),RIGHT('Yearly Info'!A$26,LEN('Yearly Info'!A$26)-4),"")</f>
        <v>#VALUE!</v>
      </c>
      <c r="B170" s="158"/>
      <c r="C170" s="102">
        <f t="shared" ca="1" si="7"/>
        <v>46060</v>
      </c>
      <c r="D170" s="112">
        <f ca="1">INDIRECT("'" &amp; UPPER(LEFT(TEXT($D$3,"mmmm"),3)) &amp; "'!G23")</f>
        <v>0</v>
      </c>
      <c r="E170" s="103"/>
      <c r="F170" s="104"/>
      <c r="G170" s="104"/>
      <c r="H170" s="104"/>
      <c r="I170" s="104"/>
      <c r="J170" s="104"/>
      <c r="K170" s="104"/>
      <c r="L170" s="104"/>
      <c r="M170" s="104"/>
      <c r="N170" s="104"/>
      <c r="O170" s="104"/>
      <c r="P170" s="105"/>
    </row>
    <row r="171" spans="1:16" ht="15" hidden="1" customHeight="1" x14ac:dyDescent="0.25">
      <c r="A171" s="44" t="e">
        <f ca="1">IF(MONTH(C171)=MONTH(D$3),RIGHT('Yearly Info'!A$27,LEN('Yearly Info'!A$27)-4),"")</f>
        <v>#VALUE!</v>
      </c>
      <c r="B171" s="158"/>
      <c r="C171" s="102">
        <f t="shared" ca="1" si="7"/>
        <v>46060</v>
      </c>
      <c r="D171" s="112">
        <f ca="1">INDIRECT("'" &amp; UPPER(LEFT(TEXT($D$3,"mmmm"),3)) &amp; "'!G24")</f>
        <v>0</v>
      </c>
      <c r="E171" s="103"/>
      <c r="F171" s="104"/>
      <c r="G171" s="104"/>
      <c r="H171" s="104"/>
      <c r="I171" s="104"/>
      <c r="J171" s="104"/>
      <c r="K171" s="104"/>
      <c r="L171" s="104"/>
      <c r="M171" s="104"/>
      <c r="N171" s="104"/>
      <c r="O171" s="104"/>
      <c r="P171" s="105"/>
    </row>
    <row r="172" spans="1:16" ht="15" hidden="1" customHeight="1" x14ac:dyDescent="0.25">
      <c r="A172" s="44" t="e">
        <f ca="1">IF(MONTH(C172)=MONTH(D$3),RIGHT('Yearly Info'!A$28,LEN('Yearly Info'!A$28)-4),"")</f>
        <v>#VALUE!</v>
      </c>
      <c r="B172" s="158"/>
      <c r="C172" s="102">
        <f t="shared" ca="1" si="7"/>
        <v>46060</v>
      </c>
      <c r="D172" s="112">
        <f ca="1">INDIRECT("'" &amp; UPPER(LEFT(TEXT($D$3,"mmmm"),3)) &amp; "'!G25")</f>
        <v>0</v>
      </c>
      <c r="E172" s="103"/>
      <c r="F172" s="104"/>
      <c r="G172" s="104"/>
      <c r="H172" s="104"/>
      <c r="I172" s="104"/>
      <c r="J172" s="104"/>
      <c r="K172" s="104"/>
      <c r="L172" s="104"/>
      <c r="M172" s="104"/>
      <c r="N172" s="104"/>
      <c r="O172" s="104"/>
      <c r="P172" s="105"/>
    </row>
    <row r="173" spans="1:16" ht="15" hidden="1" customHeight="1" x14ac:dyDescent="0.25">
      <c r="A173" s="44" t="e">
        <f ca="1">IF(MONTH(C173)=MONTH(D$3),RIGHT('Yearly Info'!A$29,LEN('Yearly Info'!A$29)-4),"")</f>
        <v>#VALUE!</v>
      </c>
      <c r="B173" s="158"/>
      <c r="C173" s="102">
        <f t="shared" ca="1" si="7"/>
        <v>46060</v>
      </c>
      <c r="D173" s="112">
        <f ca="1">INDIRECT("'" &amp; UPPER(LEFT(TEXT($D$3,"mmmm"),3)) &amp; "'!G26")</f>
        <v>0</v>
      </c>
      <c r="E173" s="103"/>
      <c r="F173" s="104"/>
      <c r="G173" s="104"/>
      <c r="H173" s="104"/>
      <c r="I173" s="104"/>
      <c r="J173" s="104"/>
      <c r="K173" s="104"/>
      <c r="L173" s="104"/>
      <c r="M173" s="104"/>
      <c r="N173" s="104"/>
      <c r="O173" s="104"/>
      <c r="P173" s="105"/>
    </row>
    <row r="174" spans="1:16" ht="15" hidden="1" customHeight="1" x14ac:dyDescent="0.25">
      <c r="A174" s="44" t="e">
        <f ca="1">IF(MONTH(C174)=MONTH(D$3),RIGHT('Yearly Info'!A$30,LEN('Yearly Info'!A$30)-4),"")</f>
        <v>#VALUE!</v>
      </c>
      <c r="B174" s="158"/>
      <c r="C174" s="102">
        <f t="shared" ca="1" si="7"/>
        <v>46060</v>
      </c>
      <c r="D174" s="112">
        <f ca="1">INDIRECT("'" &amp; UPPER(LEFT(TEXT($D$3,"mmmm"),3)) &amp; "'!G27")</f>
        <v>0</v>
      </c>
      <c r="E174" s="103"/>
      <c r="F174" s="104"/>
      <c r="G174" s="104"/>
      <c r="H174" s="104"/>
      <c r="I174" s="104"/>
      <c r="J174" s="104"/>
      <c r="K174" s="104"/>
      <c r="L174" s="104"/>
      <c r="M174" s="104"/>
      <c r="N174" s="104"/>
      <c r="O174" s="104"/>
      <c r="P174" s="105"/>
    </row>
    <row r="175" spans="1:16" ht="15" hidden="1" customHeight="1" x14ac:dyDescent="0.25">
      <c r="A175" s="44" t="e">
        <f ca="1">IF(MONTH(C175)=MONTH(D$3),RIGHT('Yearly Info'!A$31,LEN('Yearly Info'!A$31)-4),"")</f>
        <v>#VALUE!</v>
      </c>
      <c r="B175" s="158"/>
      <c r="C175" s="102">
        <f t="shared" ca="1" si="7"/>
        <v>46060</v>
      </c>
      <c r="D175" s="112">
        <f ca="1">INDIRECT("'" &amp; UPPER(LEFT(TEXT($D$3,"mmmm"),3)) &amp; "'!G28")</f>
        <v>0</v>
      </c>
      <c r="E175" s="103"/>
      <c r="F175" s="104"/>
      <c r="G175" s="104"/>
      <c r="H175" s="104"/>
      <c r="I175" s="104"/>
      <c r="J175" s="104"/>
      <c r="K175" s="104"/>
      <c r="L175" s="104"/>
      <c r="M175" s="104"/>
      <c r="N175" s="104"/>
      <c r="O175" s="104"/>
      <c r="P175" s="105"/>
    </row>
    <row r="176" spans="1:16" ht="15" hidden="1" customHeight="1" x14ac:dyDescent="0.25">
      <c r="A176" s="44" t="e">
        <f ca="1">IF(MONTH(C176)=MONTH(D$3),RIGHT('Yearly Info'!A$32,LEN('Yearly Info'!A$32)-4),"")</f>
        <v>#VALUE!</v>
      </c>
      <c r="B176" s="158"/>
      <c r="C176" s="102">
        <f t="shared" ca="1" si="7"/>
        <v>46060</v>
      </c>
      <c r="D176" s="112">
        <f ca="1">INDIRECT("'" &amp; UPPER(LEFT(TEXT($D$3,"mmmm"),3)) &amp; "'!G29")</f>
        <v>0</v>
      </c>
      <c r="E176" s="103"/>
      <c r="F176" s="104"/>
      <c r="G176" s="104"/>
      <c r="H176" s="104"/>
      <c r="I176" s="104"/>
      <c r="J176" s="104"/>
      <c r="K176" s="104"/>
      <c r="L176" s="104"/>
      <c r="M176" s="104"/>
      <c r="N176" s="104"/>
      <c r="O176" s="104"/>
      <c r="P176" s="105"/>
    </row>
    <row r="177" spans="1:16" ht="15" hidden="1" customHeight="1" x14ac:dyDescent="0.25">
      <c r="A177" s="44" t="e">
        <f ca="1">IF(MONTH(C177)=MONTH(D$3),RIGHT('Yearly Info'!A$33,LEN('Yearly Info'!A$33)-4),"")</f>
        <v>#VALUE!</v>
      </c>
      <c r="B177" s="158"/>
      <c r="C177" s="102">
        <f t="shared" ca="1" si="7"/>
        <v>46060</v>
      </c>
      <c r="D177" s="112">
        <f ca="1">INDIRECT("'" &amp; UPPER(LEFT(TEXT($D$3,"mmmm"),3)) &amp; "'!G30")</f>
        <v>0</v>
      </c>
      <c r="E177" s="103"/>
      <c r="F177" s="104"/>
      <c r="G177" s="104"/>
      <c r="H177" s="104"/>
      <c r="I177" s="104"/>
      <c r="J177" s="104"/>
      <c r="K177" s="104"/>
      <c r="L177" s="104"/>
      <c r="M177" s="104"/>
      <c r="N177" s="104"/>
      <c r="O177" s="104"/>
      <c r="P177" s="105"/>
    </row>
    <row r="178" spans="1:16" ht="15" hidden="1" customHeight="1" x14ac:dyDescent="0.25">
      <c r="A178" s="44" t="e">
        <f ca="1">IF(MONTH(C178)=MONTH(D$3),RIGHT('Yearly Info'!A$34,LEN('Yearly Info'!A$34)-4),"")</f>
        <v>#VALUE!</v>
      </c>
      <c r="B178" s="158"/>
      <c r="C178" s="102">
        <f t="shared" ca="1" si="7"/>
        <v>46060</v>
      </c>
      <c r="D178" s="112">
        <f ca="1">INDIRECT("'" &amp; UPPER(LEFT(TEXT($D$3,"mmmm"),3)) &amp; "'!G31")</f>
        <v>0</v>
      </c>
      <c r="E178" s="103"/>
      <c r="F178" s="104"/>
      <c r="G178" s="104"/>
      <c r="H178" s="104"/>
      <c r="I178" s="104"/>
      <c r="J178" s="104"/>
      <c r="K178" s="104"/>
      <c r="L178" s="104"/>
      <c r="M178" s="104"/>
      <c r="N178" s="104"/>
      <c r="O178" s="104"/>
      <c r="P178" s="105"/>
    </row>
    <row r="179" spans="1:16" ht="15" hidden="1" customHeight="1" x14ac:dyDescent="0.25">
      <c r="A179" s="44" t="e">
        <f ca="1">IF(MONTH(C179)=MONTH(D$3),RIGHT('Yearly Info'!A$35,LEN('Yearly Info'!A$35)-4),"")</f>
        <v>#VALUE!</v>
      </c>
      <c r="B179" s="158"/>
      <c r="C179" s="102">
        <f t="shared" ca="1" si="7"/>
        <v>46060</v>
      </c>
      <c r="D179" s="112">
        <f ca="1">INDIRECT("'" &amp; UPPER(LEFT(TEXT($D$3,"mmmm"),3)) &amp; "'!G32")</f>
        <v>0</v>
      </c>
      <c r="E179" s="103"/>
      <c r="F179" s="104"/>
      <c r="G179" s="104"/>
      <c r="H179" s="104"/>
      <c r="I179" s="104"/>
      <c r="J179" s="104"/>
      <c r="K179" s="104"/>
      <c r="L179" s="104"/>
      <c r="M179" s="104"/>
      <c r="N179" s="104"/>
      <c r="O179" s="104"/>
      <c r="P179" s="105"/>
    </row>
    <row r="180" spans="1:16" ht="15" hidden="1" customHeight="1" x14ac:dyDescent="0.25">
      <c r="A180" s="44" t="e">
        <f ca="1">IF(MONTH(C180)=MONTH(D$3),RIGHT('Yearly Info'!A$36,LEN('Yearly Info'!A$36)-4),"")</f>
        <v>#VALUE!</v>
      </c>
      <c r="B180" s="158"/>
      <c r="C180" s="102">
        <f t="shared" ca="1" si="7"/>
        <v>46060</v>
      </c>
      <c r="D180" s="112">
        <f ca="1">INDIRECT("'" &amp; UPPER(LEFT(TEXT($D$3,"mmmm"),3)) &amp; "'!G33")</f>
        <v>0</v>
      </c>
      <c r="E180" s="103"/>
      <c r="F180" s="104"/>
      <c r="G180" s="104"/>
      <c r="H180" s="104"/>
      <c r="I180" s="104"/>
      <c r="J180" s="104"/>
      <c r="K180" s="104"/>
      <c r="L180" s="104"/>
      <c r="M180" s="104"/>
      <c r="N180" s="104"/>
      <c r="O180" s="104"/>
      <c r="P180" s="105"/>
    </row>
    <row r="181" spans="1:16" ht="15" hidden="1" customHeight="1" x14ac:dyDescent="0.25">
      <c r="A181" s="44" t="e">
        <f ca="1">IF(MONTH(C181)=MONTH(D$3),RIGHT('Yearly Info'!A$37,LEN('Yearly Info'!A$37)-4),"")</f>
        <v>#VALUE!</v>
      </c>
      <c r="B181" s="158"/>
      <c r="C181" s="102">
        <f t="shared" ca="1" si="7"/>
        <v>46060</v>
      </c>
      <c r="D181" s="112">
        <f ca="1">INDIRECT("'" &amp; UPPER(LEFT(TEXT($D$3,"mmmm"),3)) &amp; "'!G34")</f>
        <v>0</v>
      </c>
      <c r="E181" s="103"/>
      <c r="F181" s="104"/>
      <c r="G181" s="104"/>
      <c r="H181" s="104"/>
      <c r="I181" s="104"/>
      <c r="J181" s="104"/>
      <c r="K181" s="104"/>
      <c r="L181" s="104"/>
      <c r="M181" s="104"/>
      <c r="N181" s="104"/>
      <c r="O181" s="104"/>
      <c r="P181" s="105"/>
    </row>
    <row r="182" spans="1:16" ht="15" hidden="1" customHeight="1" x14ac:dyDescent="0.25">
      <c r="A182" s="44" t="e">
        <f ca="1">IF(MONTH(C182)=MONTH(D$3),RIGHT('Yearly Info'!A$38,LEN('Yearly Info'!A$38)-4),"")</f>
        <v>#VALUE!</v>
      </c>
      <c r="B182" s="158"/>
      <c r="C182" s="102">
        <f t="shared" ca="1" si="7"/>
        <v>46060</v>
      </c>
      <c r="D182" s="112">
        <f ca="1">INDIRECT("'" &amp; UPPER(LEFT(TEXT($D$3,"mmmm"),3)) &amp; "'!G35")</f>
        <v>0</v>
      </c>
      <c r="E182" s="103"/>
      <c r="F182" s="104"/>
      <c r="G182" s="104"/>
      <c r="H182" s="104"/>
      <c r="I182" s="104"/>
      <c r="J182" s="104"/>
      <c r="K182" s="104"/>
      <c r="L182" s="104"/>
      <c r="M182" s="104"/>
      <c r="N182" s="104"/>
      <c r="O182" s="104"/>
      <c r="P182" s="105"/>
    </row>
    <row r="183" spans="1:16" ht="15" hidden="1" customHeight="1" x14ac:dyDescent="0.25">
      <c r="A183" s="44" t="e">
        <f ca="1">IF(MONTH(C183)=MONTH(D$3),RIGHT('Yearly Info'!A$39,LEN('Yearly Info'!A$39)-4),"")</f>
        <v>#VALUE!</v>
      </c>
      <c r="B183" s="158"/>
      <c r="C183" s="102">
        <f t="shared" ca="1" si="7"/>
        <v>46060</v>
      </c>
      <c r="D183" s="112">
        <f ca="1">INDIRECT("'" &amp; UPPER(LEFT(TEXT($D$3,"mmmm"),3)) &amp; "'!G36")</f>
        <v>0</v>
      </c>
      <c r="E183" s="103"/>
      <c r="F183" s="104"/>
      <c r="G183" s="104"/>
      <c r="H183" s="104"/>
      <c r="I183" s="104"/>
      <c r="J183" s="104"/>
      <c r="K183" s="104"/>
      <c r="L183" s="104"/>
      <c r="M183" s="104"/>
      <c r="N183" s="104"/>
      <c r="O183" s="104"/>
      <c r="P183" s="105"/>
    </row>
    <row r="184" spans="1:16" ht="15" hidden="1" customHeight="1" thickBot="1" x14ac:dyDescent="0.3">
      <c r="A184" s="45" t="e">
        <f ca="1">IF(MONTH(C184)=MONTH(D$3),RIGHT('Yearly Info'!A$40,LEN('Yearly Info'!A$40)-4),"")</f>
        <v>#VALUE!</v>
      </c>
      <c r="B184" s="158"/>
      <c r="C184" s="102">
        <f t="shared" ca="1" si="7"/>
        <v>46060</v>
      </c>
      <c r="D184" s="112">
        <f ca="1">INDIRECT("'" &amp; UPPER(LEFT(TEXT($D$3,"mmmm"),3)) &amp; "'!G37")</f>
        <v>0</v>
      </c>
      <c r="E184" s="103"/>
      <c r="F184" s="104"/>
      <c r="G184" s="104"/>
      <c r="H184" s="104"/>
      <c r="I184" s="104"/>
      <c r="J184" s="104"/>
      <c r="K184" s="104"/>
      <c r="L184" s="104"/>
      <c r="M184" s="104"/>
      <c r="N184" s="104"/>
      <c r="O184" s="104"/>
      <c r="P184" s="105"/>
    </row>
    <row r="185" spans="1:16" ht="15" hidden="1" customHeight="1" thickBot="1" x14ac:dyDescent="0.3">
      <c r="A185" s="45" t="str">
        <f ca="1">IF(MONTH(C185)=MONTH(D$3),RIGHT('Yearly Info'!A$41,LEN('Yearly Info'!A$41)-4),"")</f>
        <v xml:space="preserve"> </v>
      </c>
      <c r="B185" s="158"/>
      <c r="C185" s="102">
        <f t="shared" ca="1" si="7"/>
        <v>46060</v>
      </c>
      <c r="D185" s="112">
        <f ca="1">INDIRECT("'" &amp; UPPER(LEFT(TEXT($D$3,"mmmm"),3)) &amp; "'!G38")</f>
        <v>0</v>
      </c>
      <c r="E185" s="103"/>
      <c r="F185" s="104"/>
      <c r="G185" s="104"/>
      <c r="H185" s="104"/>
      <c r="I185" s="104"/>
      <c r="J185" s="104"/>
      <c r="K185" s="104"/>
      <c r="L185" s="104"/>
      <c r="M185" s="104"/>
      <c r="N185" s="104"/>
      <c r="O185" s="104"/>
      <c r="P185" s="105"/>
    </row>
    <row r="186" spans="1:16" ht="15" hidden="1" customHeight="1" thickBot="1" x14ac:dyDescent="0.3">
      <c r="A186" s="45" t="str">
        <f ca="1">IF(MONTH(C186)=MONTH(D$3),RIGHT('Yearly Info'!A$42,LEN('Yearly Info'!A$42)-4),"")</f>
        <v xml:space="preserve"> </v>
      </c>
      <c r="B186" s="158"/>
      <c r="C186" s="102">
        <f t="shared" ca="1" si="7"/>
        <v>46060</v>
      </c>
      <c r="D186" s="112">
        <f ca="1">INDIRECT("'" &amp; UPPER(LEFT(TEXT($D$3,"mmmm"),3)) &amp; "'!G39")</f>
        <v>0</v>
      </c>
      <c r="E186" s="103"/>
      <c r="F186" s="104"/>
      <c r="G186" s="104"/>
      <c r="H186" s="104"/>
      <c r="I186" s="104"/>
      <c r="J186" s="104"/>
      <c r="K186" s="104"/>
      <c r="L186" s="104"/>
      <c r="M186" s="104"/>
      <c r="N186" s="104"/>
      <c r="O186" s="104"/>
      <c r="P186" s="105"/>
    </row>
    <row r="187" spans="1:16" ht="15" hidden="1" customHeight="1" thickBot="1" x14ac:dyDescent="0.3">
      <c r="A187" s="45" t="str">
        <f ca="1">IF(MONTH(C187)=MONTH(D$3),RIGHT('Yearly Info'!A$43,LEN('Yearly Info'!A$43)-4),"")</f>
        <v xml:space="preserve"> </v>
      </c>
      <c r="B187" s="158"/>
      <c r="C187" s="102">
        <f t="shared" ca="1" si="7"/>
        <v>46060</v>
      </c>
      <c r="D187" s="113">
        <f ca="1">INDIRECT("'" &amp; UPPER(LEFT(TEXT($D$3,"mmmm"),3)) &amp; "'!G40")</f>
        <v>0</v>
      </c>
      <c r="E187" s="103"/>
      <c r="F187" s="104"/>
      <c r="G187" s="104"/>
      <c r="H187" s="104"/>
      <c r="I187" s="104"/>
      <c r="J187" s="104"/>
      <c r="K187" s="104"/>
      <c r="L187" s="104"/>
      <c r="M187" s="104"/>
      <c r="N187" s="104"/>
      <c r="O187" s="104"/>
      <c r="P187" s="105"/>
    </row>
    <row r="188" spans="1:16" ht="15" hidden="1" customHeight="1" x14ac:dyDescent="0.25">
      <c r="A188" s="44" t="str">
        <f ca="1">IF(MONTH(C188)=MONTH(D$3),RIGHT('Yearly Info'!A$14,LEN('Yearly Info'!A$14)-4),"")</f>
        <v xml:space="preserve"> RICS Support for MDEQ</v>
      </c>
      <c r="B188" s="158" t="str">
        <f ca="1">TEXT(C188,"dddd")</f>
        <v>Sunday</v>
      </c>
      <c r="C188" s="102">
        <f ca="1">C158+1</f>
        <v>46061</v>
      </c>
      <c r="D188" s="112">
        <f ca="1">INDIRECT("'" &amp; UPPER(LEFT(TEXT($D$3,"mmmm"),3)) &amp; "'!H11")</f>
        <v>0</v>
      </c>
      <c r="E188" s="103"/>
      <c r="F188" s="104"/>
      <c r="G188" s="104"/>
      <c r="H188" s="104"/>
      <c r="I188" s="104"/>
      <c r="J188" s="104"/>
      <c r="K188" s="104"/>
      <c r="L188" s="104"/>
      <c r="M188" s="104"/>
      <c r="N188" s="104"/>
      <c r="O188" s="104"/>
      <c r="P188" s="105"/>
    </row>
    <row r="189" spans="1:16" ht="15" hidden="1" customHeight="1" x14ac:dyDescent="0.25">
      <c r="A189" s="44" t="str">
        <f ca="1">IF(MONTH(C189)=MONTH(D$3),RIGHT('Yearly Info'!A$15,LEN('Yearly Info'!A$15)-4),"")</f>
        <v xml:space="preserve"> MDEQ</v>
      </c>
      <c r="B189" s="158"/>
      <c r="C189" s="102">
        <f ca="1">C188</f>
        <v>46061</v>
      </c>
      <c r="D189" s="112">
        <f ca="1">INDIRECT("'" &amp; UPPER(LEFT(TEXT($D$3,"mmmm"),3)) &amp; "'!H12")</f>
        <v>0</v>
      </c>
      <c r="E189" s="103"/>
      <c r="F189" s="104"/>
      <c r="G189" s="104"/>
      <c r="H189" s="104"/>
      <c r="I189" s="104"/>
      <c r="J189" s="104"/>
      <c r="K189" s="104"/>
      <c r="L189" s="104"/>
      <c r="M189" s="104"/>
      <c r="N189" s="104"/>
      <c r="O189" s="104"/>
      <c r="P189" s="105"/>
    </row>
    <row r="190" spans="1:16" ht="15" hidden="1" customHeight="1" x14ac:dyDescent="0.25">
      <c r="A190" s="44" t="str">
        <f ca="1">IF(MONTH(C190)=MONTH(D$3),RIGHT('Yearly Info'!A$16,LEN('Yearly Info'!A$16)-4),"")</f>
        <v xml:space="preserve"> RICS Idea Portal</v>
      </c>
      <c r="B190" s="158"/>
      <c r="C190" s="102">
        <f ca="1">C189</f>
        <v>46061</v>
      </c>
      <c r="D190" s="112">
        <f ca="1">INDIRECT("'" &amp; UPPER(LEFT(TEXT($D$3,"mmmm"),3)) &amp; "'!H13")</f>
        <v>0</v>
      </c>
      <c r="E190" s="103"/>
      <c r="F190" s="104"/>
      <c r="G190" s="104"/>
      <c r="H190" s="104"/>
      <c r="I190" s="104"/>
      <c r="J190" s="104"/>
      <c r="K190" s="104"/>
      <c r="L190" s="104"/>
      <c r="M190" s="104"/>
      <c r="N190" s="104"/>
      <c r="O190" s="104"/>
      <c r="P190" s="105"/>
    </row>
    <row r="191" spans="1:16" ht="15" hidden="1" customHeight="1" x14ac:dyDescent="0.25">
      <c r="A191" s="44" t="str">
        <f ca="1">IF(MONTH(C191)=MONTH(D$3),RIGHT('Yearly Info'!A$17,LEN('Yearly Info'!A$17)-4),"")</f>
        <v xml:space="preserve"> MSWIS</v>
      </c>
      <c r="B191" s="158"/>
      <c r="C191" s="102">
        <f t="shared" ref="C191:C217" ca="1" si="8">C190</f>
        <v>46061</v>
      </c>
      <c r="D191" s="112">
        <f ca="1">INDIRECT("'" &amp; UPPER(LEFT(TEXT($D$3,"mmmm"),3)) &amp; "'!H14")</f>
        <v>0</v>
      </c>
      <c r="E191" s="103"/>
      <c r="F191" s="104"/>
      <c r="G191" s="104"/>
      <c r="H191" s="104"/>
      <c r="I191" s="104"/>
      <c r="J191" s="104"/>
      <c r="K191" s="104"/>
      <c r="L191" s="104"/>
      <c r="M191" s="104"/>
      <c r="N191" s="104"/>
      <c r="O191" s="104"/>
      <c r="P191" s="105"/>
    </row>
    <row r="192" spans="1:16" ht="15" hidden="1" customHeight="1" x14ac:dyDescent="0.25">
      <c r="A192" s="44" t="str">
        <f ca="1">IF(MONTH(C192)=MONTH(D$3),RIGHT('Yearly Info'!A$18,LEN('Yearly Info'!A$18)-4),"")</f>
        <v xml:space="preserve"> GeoSpatial</v>
      </c>
      <c r="B192" s="158"/>
      <c r="C192" s="102">
        <f t="shared" ca="1" si="8"/>
        <v>46061</v>
      </c>
      <c r="D192" s="112">
        <f ca="1">INDIRECT("'" &amp; UPPER(LEFT(TEXT($D$3,"mmmm"),3)) &amp; "'!H15")</f>
        <v>0</v>
      </c>
      <c r="E192" s="103"/>
      <c r="F192" s="104"/>
      <c r="G192" s="104"/>
      <c r="H192" s="104"/>
      <c r="I192" s="104"/>
      <c r="J192" s="104"/>
      <c r="K192" s="104"/>
      <c r="L192" s="104"/>
      <c r="M192" s="104"/>
      <c r="N192" s="104"/>
      <c r="O192" s="104"/>
      <c r="P192" s="105"/>
    </row>
    <row r="193" spans="1:16" ht="15" hidden="1" customHeight="1" x14ac:dyDescent="0.25">
      <c r="A193" s="44" t="str">
        <f ca="1">IF(MONTH(C193)=MONTH(D$3),RIGHT('Yearly Info'!A$19,LEN('Yearly Info'!A$19)-4),"")</f>
        <v xml:space="preserve"> RICS Dashboard</v>
      </c>
      <c r="B193" s="158"/>
      <c r="C193" s="102">
        <f t="shared" ca="1" si="8"/>
        <v>46061</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MDWFP NRIS</v>
      </c>
      <c r="B194" s="158"/>
      <c r="C194" s="102">
        <f t="shared" ca="1" si="8"/>
        <v>46061</v>
      </c>
      <c r="D194" s="112">
        <f ca="1">INDIRECT("'" &amp; UPPER(LEFT(TEXT($D$3,"mmmm"),3)) &amp; "'!H17")</f>
        <v>0</v>
      </c>
      <c r="E194" s="103"/>
      <c r="F194" s="104"/>
      <c r="G194" s="104"/>
      <c r="H194" s="104"/>
      <c r="I194" s="104"/>
      <c r="J194" s="104"/>
      <c r="K194" s="104"/>
      <c r="L194" s="104"/>
      <c r="M194" s="104"/>
      <c r="N194" s="104"/>
      <c r="O194" s="104"/>
      <c r="P194" s="105"/>
    </row>
    <row r="195" spans="1:16" ht="15" hidden="1" customHeight="1" x14ac:dyDescent="0.25">
      <c r="A195" s="44" t="str">
        <f ca="1">IF(MONTH(C195)=MONTH(D$3),RIGHT('Yearly Info'!A$21,LEN('Yearly Info'!A$21)-4),"")</f>
        <v xml:space="preserve"> MSWIS MRVA 4 CLOSED</v>
      </c>
      <c r="B195" s="158"/>
      <c r="C195" s="102">
        <f t="shared" ca="1" si="8"/>
        <v>46061</v>
      </c>
      <c r="D195" s="112">
        <f ca="1">INDIRECT("'" &amp; UPPER(LEFT(TEXT($D$3,"mmmm"),3)) &amp; "'!H18")</f>
        <v>0</v>
      </c>
      <c r="E195" s="103"/>
      <c r="F195" s="104"/>
      <c r="G195" s="104"/>
      <c r="H195" s="104"/>
      <c r="I195" s="104"/>
      <c r="J195" s="104"/>
      <c r="K195" s="104"/>
      <c r="L195" s="104"/>
      <c r="M195" s="104"/>
      <c r="N195" s="104"/>
      <c r="O195" s="104"/>
      <c r="P195" s="105"/>
    </row>
    <row r="196" spans="1:16" ht="15" hidden="1" customHeight="1" x14ac:dyDescent="0.25">
      <c r="A196" s="44" t="str">
        <f ca="1">IF(MONTH(C196)=MONTH(D$3),RIGHT('Yearly Info'!A$22,LEN('Yearly Info'!A$22)-4),"")</f>
        <v xml:space="preserve"> Tackett</v>
      </c>
      <c r="B196" s="158"/>
      <c r="C196" s="102">
        <f t="shared" ca="1" si="8"/>
        <v>46061</v>
      </c>
      <c r="D196" s="112">
        <f ca="1">INDIRECT("'" &amp; UPPER(LEFT(TEXT($D$3,"mmmm"),3)) &amp; "'!H19")</f>
        <v>0</v>
      </c>
      <c r="E196" s="103"/>
      <c r="F196" s="104"/>
      <c r="G196" s="104"/>
      <c r="H196" s="104"/>
      <c r="I196" s="104"/>
      <c r="J196" s="104"/>
      <c r="K196" s="104"/>
      <c r="L196" s="104"/>
      <c r="M196" s="104"/>
      <c r="N196" s="104"/>
      <c r="O196" s="104"/>
      <c r="P196" s="105"/>
    </row>
    <row r="197" spans="1:16" ht="15" hidden="1" customHeight="1" x14ac:dyDescent="0.25">
      <c r="A197" s="44" t="e">
        <f ca="1">IF(MONTH(C197)=MONTH(D$3),RIGHT('Yearly Info'!A$23,LEN('Yearly Info'!A$23)-4),"")</f>
        <v>#VALUE!</v>
      </c>
      <c r="B197" s="158"/>
      <c r="C197" s="102">
        <f t="shared" ca="1" si="8"/>
        <v>46061</v>
      </c>
      <c r="D197" s="112">
        <f ca="1">INDIRECT("'" &amp; UPPER(LEFT(TEXT($D$3,"mmmm"),3)) &amp; "'!H20")</f>
        <v>0</v>
      </c>
      <c r="E197" s="103"/>
      <c r="F197" s="104"/>
      <c r="G197" s="104"/>
      <c r="H197" s="104"/>
      <c r="I197" s="104"/>
      <c r="J197" s="104"/>
      <c r="K197" s="104"/>
      <c r="L197" s="104"/>
      <c r="M197" s="104"/>
      <c r="N197" s="104"/>
      <c r="O197" s="104"/>
      <c r="P197" s="105"/>
    </row>
    <row r="198" spans="1:16" ht="15" hidden="1" customHeight="1" x14ac:dyDescent="0.25">
      <c r="A198" s="44" t="e">
        <f ca="1">IF(MONTH(C198)=MONTH(D$3),RIGHT('Yearly Info'!A$24,LEN('Yearly Info'!A$24)-4),"")</f>
        <v>#VALUE!</v>
      </c>
      <c r="B198" s="158"/>
      <c r="C198" s="102">
        <f t="shared" ca="1" si="8"/>
        <v>46061</v>
      </c>
      <c r="D198" s="112">
        <f ca="1">INDIRECT("'" &amp; UPPER(LEFT(TEXT($D$3,"mmmm"),3)) &amp; "'!H21")</f>
        <v>0</v>
      </c>
      <c r="E198" s="103"/>
      <c r="F198" s="104"/>
      <c r="G198" s="104"/>
      <c r="H198" s="104"/>
      <c r="I198" s="104"/>
      <c r="J198" s="104"/>
      <c r="K198" s="104"/>
      <c r="L198" s="104"/>
      <c r="M198" s="104"/>
      <c r="N198" s="104"/>
      <c r="O198" s="104"/>
      <c r="P198" s="105"/>
    </row>
    <row r="199" spans="1:16" ht="15" hidden="1" customHeight="1" x14ac:dyDescent="0.25">
      <c r="A199" s="44" t="e">
        <f ca="1">IF(MONTH(C199)=MONTH(D$3),RIGHT('Yearly Info'!A$25,LEN('Yearly Info'!A$25)-4),"")</f>
        <v>#VALUE!</v>
      </c>
      <c r="B199" s="158"/>
      <c r="C199" s="102">
        <f t="shared" ca="1" si="8"/>
        <v>46061</v>
      </c>
      <c r="D199" s="112">
        <f ca="1">INDIRECT("'" &amp; UPPER(LEFT(TEXT($D$3,"mmmm"),3)) &amp; "'!H22")</f>
        <v>0</v>
      </c>
      <c r="E199" s="103"/>
      <c r="F199" s="104"/>
      <c r="G199" s="104"/>
      <c r="H199" s="104"/>
      <c r="I199" s="104"/>
      <c r="J199" s="104"/>
      <c r="K199" s="104"/>
      <c r="L199" s="104"/>
      <c r="M199" s="104"/>
      <c r="N199" s="104"/>
      <c r="O199" s="104"/>
      <c r="P199" s="105"/>
    </row>
    <row r="200" spans="1:16" ht="15" hidden="1" customHeight="1" x14ac:dyDescent="0.25">
      <c r="A200" s="44" t="e">
        <f ca="1">IF(MONTH(C200)=MONTH(D$3),RIGHT('Yearly Info'!A$26,LEN('Yearly Info'!A$26)-4),"")</f>
        <v>#VALUE!</v>
      </c>
      <c r="B200" s="158"/>
      <c r="C200" s="102">
        <f t="shared" ca="1" si="8"/>
        <v>46061</v>
      </c>
      <c r="D200" s="112">
        <f ca="1">INDIRECT("'" &amp; UPPER(LEFT(TEXT($D$3,"mmmm"),3)) &amp; "'!H23")</f>
        <v>0</v>
      </c>
      <c r="E200" s="103"/>
      <c r="F200" s="104"/>
      <c r="G200" s="104"/>
      <c r="H200" s="104"/>
      <c r="I200" s="104"/>
      <c r="J200" s="104"/>
      <c r="K200" s="104"/>
      <c r="L200" s="104"/>
      <c r="M200" s="104"/>
      <c r="N200" s="104"/>
      <c r="O200" s="104"/>
      <c r="P200" s="105"/>
    </row>
    <row r="201" spans="1:16" ht="15" hidden="1" customHeight="1" x14ac:dyDescent="0.25">
      <c r="A201" s="44" t="e">
        <f ca="1">IF(MONTH(C201)=MONTH(D$3),RIGHT('Yearly Info'!A$27,LEN('Yearly Info'!A$27)-4),"")</f>
        <v>#VALUE!</v>
      </c>
      <c r="B201" s="158"/>
      <c r="C201" s="102">
        <f t="shared" ca="1" si="8"/>
        <v>46061</v>
      </c>
      <c r="D201" s="112">
        <f ca="1">INDIRECT("'" &amp; UPPER(LEFT(TEXT($D$3,"mmmm"),3)) &amp; "'!H24")</f>
        <v>0</v>
      </c>
      <c r="E201" s="103"/>
      <c r="F201" s="104"/>
      <c r="G201" s="104"/>
      <c r="H201" s="104"/>
      <c r="I201" s="104"/>
      <c r="J201" s="104"/>
      <c r="K201" s="104"/>
      <c r="L201" s="104"/>
      <c r="M201" s="104"/>
      <c r="N201" s="104"/>
      <c r="O201" s="104"/>
      <c r="P201" s="105"/>
    </row>
    <row r="202" spans="1:16" ht="15" hidden="1" customHeight="1" x14ac:dyDescent="0.25">
      <c r="A202" s="44" t="e">
        <f ca="1">IF(MONTH(C202)=MONTH(D$3),RIGHT('Yearly Info'!A$28,LEN('Yearly Info'!A$28)-4),"")</f>
        <v>#VALUE!</v>
      </c>
      <c r="B202" s="158"/>
      <c r="C202" s="102">
        <f t="shared" ca="1" si="8"/>
        <v>46061</v>
      </c>
      <c r="D202" s="112">
        <f ca="1">INDIRECT("'" &amp; UPPER(LEFT(TEXT($D$3,"mmmm"),3)) &amp; "'!H25")</f>
        <v>0</v>
      </c>
      <c r="E202" s="103"/>
      <c r="F202" s="104"/>
      <c r="G202" s="104"/>
      <c r="H202" s="104"/>
      <c r="I202" s="104"/>
      <c r="J202" s="104"/>
      <c r="K202" s="104"/>
      <c r="L202" s="104"/>
      <c r="M202" s="104"/>
      <c r="N202" s="104"/>
      <c r="O202" s="104"/>
      <c r="P202" s="105"/>
    </row>
    <row r="203" spans="1:16" ht="15" hidden="1" customHeight="1" x14ac:dyDescent="0.25">
      <c r="A203" s="44" t="e">
        <f ca="1">IF(MONTH(C203)=MONTH(D$3),RIGHT('Yearly Info'!A$29,LEN('Yearly Info'!A$29)-4),"")</f>
        <v>#VALUE!</v>
      </c>
      <c r="B203" s="158"/>
      <c r="C203" s="102">
        <f t="shared" ca="1" si="8"/>
        <v>46061</v>
      </c>
      <c r="D203" s="112">
        <f ca="1">INDIRECT("'" &amp; UPPER(LEFT(TEXT($D$3,"mmmm"),3)) &amp; "'!H26")</f>
        <v>0</v>
      </c>
      <c r="E203" s="103"/>
      <c r="F203" s="104"/>
      <c r="G203" s="104"/>
      <c r="H203" s="104"/>
      <c r="I203" s="104"/>
      <c r="J203" s="104"/>
      <c r="K203" s="104"/>
      <c r="L203" s="104"/>
      <c r="M203" s="104"/>
      <c r="N203" s="104"/>
      <c r="O203" s="104"/>
      <c r="P203" s="105"/>
    </row>
    <row r="204" spans="1:16" ht="15" hidden="1" customHeight="1" x14ac:dyDescent="0.25">
      <c r="A204" s="44" t="e">
        <f ca="1">IF(MONTH(C204)=MONTH(D$3),RIGHT('Yearly Info'!A$30,LEN('Yearly Info'!A$30)-4),"")</f>
        <v>#VALUE!</v>
      </c>
      <c r="B204" s="158"/>
      <c r="C204" s="102">
        <f t="shared" ca="1" si="8"/>
        <v>46061</v>
      </c>
      <c r="D204" s="112">
        <f ca="1">INDIRECT("'" &amp; UPPER(LEFT(TEXT($D$3,"mmmm"),3)) &amp; "'!H27")</f>
        <v>0</v>
      </c>
      <c r="E204" s="103"/>
      <c r="F204" s="104"/>
      <c r="G204" s="104"/>
      <c r="H204" s="104"/>
      <c r="I204" s="104"/>
      <c r="J204" s="104"/>
      <c r="K204" s="104"/>
      <c r="L204" s="104"/>
      <c r="M204" s="104"/>
      <c r="N204" s="104"/>
      <c r="O204" s="104"/>
      <c r="P204" s="105"/>
    </row>
    <row r="205" spans="1:16" ht="15" hidden="1" customHeight="1" x14ac:dyDescent="0.25">
      <c r="A205" s="44" t="e">
        <f ca="1">IF(MONTH(C205)=MONTH(D$3),RIGHT('Yearly Info'!A$31,LEN('Yearly Info'!A$31)-4),"")</f>
        <v>#VALUE!</v>
      </c>
      <c r="B205" s="158"/>
      <c r="C205" s="102">
        <f t="shared" ca="1" si="8"/>
        <v>46061</v>
      </c>
      <c r="D205" s="112">
        <f ca="1">INDIRECT("'" &amp; UPPER(LEFT(TEXT($D$3,"mmmm"),3)) &amp; "'!H28")</f>
        <v>0</v>
      </c>
      <c r="E205" s="103"/>
      <c r="F205" s="104"/>
      <c r="G205" s="104"/>
      <c r="H205" s="104"/>
      <c r="I205" s="104"/>
      <c r="J205" s="104"/>
      <c r="K205" s="104"/>
      <c r="L205" s="104"/>
      <c r="M205" s="104"/>
      <c r="N205" s="104"/>
      <c r="O205" s="104"/>
      <c r="P205" s="105"/>
    </row>
    <row r="206" spans="1:16" ht="15" hidden="1" customHeight="1" x14ac:dyDescent="0.25">
      <c r="A206" s="44" t="e">
        <f ca="1">IF(MONTH(C206)=MONTH(D$3),RIGHT('Yearly Info'!A$32,LEN('Yearly Info'!A$32)-4),"")</f>
        <v>#VALUE!</v>
      </c>
      <c r="B206" s="158"/>
      <c r="C206" s="102">
        <f t="shared" ca="1" si="8"/>
        <v>46061</v>
      </c>
      <c r="D206" s="112">
        <f ca="1">INDIRECT("'" &amp; UPPER(LEFT(TEXT($D$3,"mmmm"),3)) &amp; "'!H29")</f>
        <v>0</v>
      </c>
      <c r="E206" s="103"/>
      <c r="F206" s="104"/>
      <c r="G206" s="104"/>
      <c r="H206" s="104"/>
      <c r="I206" s="104"/>
      <c r="J206" s="104"/>
      <c r="K206" s="104"/>
      <c r="L206" s="104"/>
      <c r="M206" s="104"/>
      <c r="N206" s="104"/>
      <c r="O206" s="104"/>
      <c r="P206" s="105"/>
    </row>
    <row r="207" spans="1:16" ht="15" hidden="1" customHeight="1" x14ac:dyDescent="0.25">
      <c r="A207" s="44" t="e">
        <f ca="1">IF(MONTH(C207)=MONTH(D$3),RIGHT('Yearly Info'!A$33,LEN('Yearly Info'!A$33)-4),"")</f>
        <v>#VALUE!</v>
      </c>
      <c r="B207" s="158"/>
      <c r="C207" s="102">
        <f t="shared" ca="1" si="8"/>
        <v>46061</v>
      </c>
      <c r="D207" s="112">
        <f ca="1">INDIRECT("'" &amp; UPPER(LEFT(TEXT($D$3,"mmmm"),3)) &amp; "'!H30")</f>
        <v>0</v>
      </c>
      <c r="E207" s="103"/>
      <c r="F207" s="104"/>
      <c r="G207" s="104"/>
      <c r="H207" s="104"/>
      <c r="I207" s="104"/>
      <c r="J207" s="104"/>
      <c r="K207" s="104"/>
      <c r="L207" s="104"/>
      <c r="M207" s="104"/>
      <c r="N207" s="104"/>
      <c r="O207" s="104"/>
      <c r="P207" s="105"/>
    </row>
    <row r="208" spans="1:16" ht="15" hidden="1" customHeight="1" x14ac:dyDescent="0.25">
      <c r="A208" s="44" t="e">
        <f ca="1">IF(MONTH(C208)=MONTH(D$3),RIGHT('Yearly Info'!A$34,LEN('Yearly Info'!A$34)-4),"")</f>
        <v>#VALUE!</v>
      </c>
      <c r="B208" s="158"/>
      <c r="C208" s="102">
        <f t="shared" ca="1" si="8"/>
        <v>46061</v>
      </c>
      <c r="D208" s="112">
        <f ca="1">INDIRECT("'" &amp; UPPER(LEFT(TEXT($D$3,"mmmm"),3)) &amp; "'!H31")</f>
        <v>0</v>
      </c>
      <c r="E208" s="103"/>
      <c r="F208" s="104"/>
      <c r="G208" s="104"/>
      <c r="H208" s="104"/>
      <c r="I208" s="104"/>
      <c r="J208" s="104"/>
      <c r="K208" s="104"/>
      <c r="L208" s="104"/>
      <c r="M208" s="104"/>
      <c r="N208" s="104"/>
      <c r="O208" s="104"/>
      <c r="P208" s="105"/>
    </row>
    <row r="209" spans="1:16" ht="15" hidden="1" customHeight="1" x14ac:dyDescent="0.25">
      <c r="A209" s="44" t="e">
        <f ca="1">IF(MONTH(C209)=MONTH(D$3),RIGHT('Yearly Info'!A$35,LEN('Yearly Info'!A$35)-4),"")</f>
        <v>#VALUE!</v>
      </c>
      <c r="B209" s="158"/>
      <c r="C209" s="102">
        <f t="shared" ca="1" si="8"/>
        <v>46061</v>
      </c>
      <c r="D209" s="112">
        <f ca="1">INDIRECT("'" &amp; UPPER(LEFT(TEXT($D$3,"mmmm"),3)) &amp; "'!H32")</f>
        <v>0</v>
      </c>
      <c r="E209" s="103"/>
      <c r="F209" s="104"/>
      <c r="G209" s="104"/>
      <c r="H209" s="104"/>
      <c r="I209" s="104"/>
      <c r="J209" s="104"/>
      <c r="K209" s="104"/>
      <c r="L209" s="104"/>
      <c r="M209" s="104"/>
      <c r="N209" s="104"/>
      <c r="O209" s="104"/>
      <c r="P209" s="105"/>
    </row>
    <row r="210" spans="1:16" ht="15" hidden="1" customHeight="1" x14ac:dyDescent="0.25">
      <c r="A210" s="44" t="e">
        <f ca="1">IF(MONTH(C210)=MONTH(D$3),RIGHT('Yearly Info'!A$36,LEN('Yearly Info'!A$36)-4),"")</f>
        <v>#VALUE!</v>
      </c>
      <c r="B210" s="158"/>
      <c r="C210" s="102">
        <f t="shared" ca="1" si="8"/>
        <v>46061</v>
      </c>
      <c r="D210" s="112">
        <f ca="1">INDIRECT("'" &amp; UPPER(LEFT(TEXT($D$3,"mmmm"),3)) &amp; "'!H33")</f>
        <v>0</v>
      </c>
      <c r="E210" s="103"/>
      <c r="F210" s="104"/>
      <c r="G210" s="104"/>
      <c r="H210" s="104"/>
      <c r="I210" s="104"/>
      <c r="J210" s="104"/>
      <c r="K210" s="104"/>
      <c r="L210" s="104"/>
      <c r="M210" s="104"/>
      <c r="N210" s="104"/>
      <c r="O210" s="104"/>
      <c r="P210" s="105"/>
    </row>
    <row r="211" spans="1:16" ht="15" hidden="1" customHeight="1" x14ac:dyDescent="0.25">
      <c r="A211" s="44" t="e">
        <f ca="1">IF(MONTH(C211)=MONTH(D$3),RIGHT('Yearly Info'!A$37,LEN('Yearly Info'!A$37)-4),"")</f>
        <v>#VALUE!</v>
      </c>
      <c r="B211" s="158"/>
      <c r="C211" s="102">
        <f t="shared" ca="1" si="8"/>
        <v>46061</v>
      </c>
      <c r="D211" s="112">
        <f ca="1">INDIRECT("'" &amp; UPPER(LEFT(TEXT($D$3,"mmmm"),3)) &amp; "'!H34")</f>
        <v>0</v>
      </c>
      <c r="E211" s="103"/>
      <c r="F211" s="104"/>
      <c r="G211" s="104"/>
      <c r="H211" s="104"/>
      <c r="I211" s="104"/>
      <c r="J211" s="104"/>
      <c r="K211" s="104"/>
      <c r="L211" s="104"/>
      <c r="M211" s="104"/>
      <c r="N211" s="104"/>
      <c r="O211" s="104"/>
      <c r="P211" s="105"/>
    </row>
    <row r="212" spans="1:16" ht="15" hidden="1" customHeight="1" x14ac:dyDescent="0.25">
      <c r="A212" s="44" t="e">
        <f ca="1">IF(MONTH(C212)=MONTH(D$3),RIGHT('Yearly Info'!A$38,LEN('Yearly Info'!A$38)-4),"")</f>
        <v>#VALUE!</v>
      </c>
      <c r="B212" s="158"/>
      <c r="C212" s="102">
        <f t="shared" ca="1" si="8"/>
        <v>46061</v>
      </c>
      <c r="D212" s="112">
        <f ca="1">INDIRECT("'" &amp; UPPER(LEFT(TEXT($D$3,"mmmm"),3)) &amp; "'!H35")</f>
        <v>0</v>
      </c>
      <c r="E212" s="103"/>
      <c r="F212" s="104"/>
      <c r="G212" s="104"/>
      <c r="H212" s="104"/>
      <c r="I212" s="104"/>
      <c r="J212" s="104"/>
      <c r="K212" s="104"/>
      <c r="L212" s="104"/>
      <c r="M212" s="104"/>
      <c r="N212" s="104"/>
      <c r="O212" s="104"/>
      <c r="P212" s="105"/>
    </row>
    <row r="213" spans="1:16" ht="15" hidden="1" customHeight="1" x14ac:dyDescent="0.25">
      <c r="A213" s="44" t="e">
        <f ca="1">IF(MONTH(C213)=MONTH(D$3),RIGHT('Yearly Info'!A$39,LEN('Yearly Info'!A$39)-4),"")</f>
        <v>#VALUE!</v>
      </c>
      <c r="B213" s="158"/>
      <c r="C213" s="102">
        <f t="shared" ca="1" si="8"/>
        <v>46061</v>
      </c>
      <c r="D213" s="112">
        <f ca="1">INDIRECT("'" &amp; UPPER(LEFT(TEXT($D$3,"mmmm"),3)) &amp; "'!H36")</f>
        <v>0</v>
      </c>
      <c r="E213" s="103"/>
      <c r="F213" s="104"/>
      <c r="G213" s="104"/>
      <c r="H213" s="104"/>
      <c r="I213" s="104"/>
      <c r="J213" s="104"/>
      <c r="K213" s="104"/>
      <c r="L213" s="104"/>
      <c r="M213" s="104"/>
      <c r="N213" s="104"/>
      <c r="O213" s="104"/>
      <c r="P213" s="105"/>
    </row>
    <row r="214" spans="1:16" ht="15" hidden="1" customHeight="1" thickBot="1" x14ac:dyDescent="0.3">
      <c r="A214" s="45" t="e">
        <f ca="1">IF(MONTH(C214)=MONTH(D$3),RIGHT('Yearly Info'!A$40,LEN('Yearly Info'!A$40)-4),"")</f>
        <v>#VALUE!</v>
      </c>
      <c r="B214" s="158"/>
      <c r="C214" s="102">
        <f t="shared" ca="1" si="8"/>
        <v>46061</v>
      </c>
      <c r="D214" s="112">
        <f ca="1">INDIRECT("'" &amp; UPPER(LEFT(TEXT($D$3,"mmmm"),3)) &amp; "'!H37")</f>
        <v>0</v>
      </c>
      <c r="E214" s="103"/>
      <c r="F214" s="104"/>
      <c r="G214" s="104"/>
      <c r="H214" s="104"/>
      <c r="I214" s="104"/>
      <c r="J214" s="104"/>
      <c r="K214" s="104"/>
      <c r="L214" s="104"/>
      <c r="M214" s="104"/>
      <c r="N214" s="104"/>
      <c r="O214" s="104"/>
      <c r="P214" s="105"/>
    </row>
    <row r="215" spans="1:16" ht="15" hidden="1" customHeight="1" thickBot="1" x14ac:dyDescent="0.3">
      <c r="A215" s="45" t="str">
        <f ca="1">IF(MONTH(C215)=MONTH(D$3),RIGHT('Yearly Info'!A$41,LEN('Yearly Info'!A$41)-4),"")</f>
        <v xml:space="preserve"> </v>
      </c>
      <c r="B215" s="158"/>
      <c r="C215" s="102">
        <f t="shared" ca="1" si="8"/>
        <v>46061</v>
      </c>
      <c r="D215" s="112">
        <f ca="1">INDIRECT("'" &amp; UPPER(LEFT(TEXT($D$3,"mmmm"),3)) &amp; "'!H38")</f>
        <v>0</v>
      </c>
      <c r="E215" s="103"/>
      <c r="F215" s="104"/>
      <c r="G215" s="104"/>
      <c r="H215" s="104"/>
      <c r="I215" s="104"/>
      <c r="J215" s="104"/>
      <c r="K215" s="104"/>
      <c r="L215" s="104"/>
      <c r="M215" s="104"/>
      <c r="N215" s="104"/>
      <c r="O215" s="104"/>
      <c r="P215" s="105"/>
    </row>
    <row r="216" spans="1:16" ht="15" hidden="1" customHeight="1" thickBot="1" x14ac:dyDescent="0.3">
      <c r="A216" s="45" t="str">
        <f ca="1">IF(MONTH(C216)=MONTH(D$3),RIGHT('Yearly Info'!A$42,LEN('Yearly Info'!A$42)-4),"")</f>
        <v xml:space="preserve"> </v>
      </c>
      <c r="B216" s="158"/>
      <c r="C216" s="102">
        <f t="shared" ca="1" si="8"/>
        <v>46061</v>
      </c>
      <c r="D216" s="112">
        <f ca="1">INDIRECT("'" &amp; UPPER(LEFT(TEXT($D$3,"mmmm"),3)) &amp; "'!H39")</f>
        <v>0</v>
      </c>
      <c r="E216" s="103"/>
      <c r="F216" s="104"/>
      <c r="G216" s="104"/>
      <c r="H216" s="104"/>
      <c r="I216" s="104"/>
      <c r="J216" s="104"/>
      <c r="K216" s="104"/>
      <c r="L216" s="104"/>
      <c r="M216" s="104"/>
      <c r="N216" s="104"/>
      <c r="O216" s="104"/>
      <c r="P216" s="105"/>
    </row>
    <row r="217" spans="1:16" ht="15" hidden="1" customHeight="1" thickBot="1" x14ac:dyDescent="0.3">
      <c r="A217" s="45" t="str">
        <f ca="1">IF(MONTH(C217)=MONTH(D$3),RIGHT('Yearly Info'!A$43,LEN('Yearly Info'!A$43)-4),"")</f>
        <v xml:space="preserve"> </v>
      </c>
      <c r="B217" s="158"/>
      <c r="C217" s="102">
        <f t="shared" ca="1" si="8"/>
        <v>46061</v>
      </c>
      <c r="D217" s="112">
        <f ca="1">INDIRECT("'" &amp; UPPER(LEFT(TEXT($D$3,"mmmm"),3)) &amp; "'!H40")</f>
        <v>0</v>
      </c>
      <c r="E217" s="103"/>
      <c r="F217" s="104"/>
      <c r="G217" s="104"/>
      <c r="H217" s="104"/>
      <c r="I217" s="104"/>
      <c r="J217" s="104"/>
      <c r="K217" s="104"/>
      <c r="L217" s="104"/>
      <c r="M217" s="104"/>
      <c r="N217" s="104"/>
      <c r="O217" s="104"/>
      <c r="P217" s="105"/>
    </row>
    <row r="218" spans="1:16" ht="15" hidden="1" customHeight="1" x14ac:dyDescent="0.25">
      <c r="A218" s="44" t="str">
        <f ca="1">IF(MONTH(C218)=MONTH(D$3),RIGHT('Yearly Info'!A$14,LEN('Yearly Info'!A$14)-4),"")</f>
        <v xml:space="preserve"> RICS Support for MDEQ</v>
      </c>
      <c r="B218" s="145" t="str">
        <f ca="1">TEXT(C218,"dddd")</f>
        <v>Monday</v>
      </c>
      <c r="C218" s="94">
        <f ca="1">C128+3</f>
        <v>46062</v>
      </c>
      <c r="D218" s="114">
        <f ca="1">INDIRECT("'" &amp; UPPER(LEFT(TEXT($D$3,"mmmm"),3)) &amp; "'!I11")</f>
        <v>0</v>
      </c>
      <c r="E218" s="147"/>
      <c r="F218" s="148"/>
      <c r="G218" s="148"/>
      <c r="H218" s="148"/>
      <c r="I218" s="148"/>
      <c r="J218" s="148"/>
      <c r="K218" s="148"/>
      <c r="L218" s="148"/>
      <c r="M218" s="148"/>
      <c r="N218" s="148"/>
      <c r="O218" s="148"/>
      <c r="P218" s="149"/>
    </row>
    <row r="219" spans="1:16" ht="15" hidden="1" customHeight="1" x14ac:dyDescent="0.25">
      <c r="A219" s="44" t="str">
        <f ca="1">IF(MONTH(C219)=MONTH(D$3),RIGHT('Yearly Info'!A$15,LEN('Yearly Info'!A$15)-4),"")</f>
        <v xml:space="preserve"> MDEQ</v>
      </c>
      <c r="B219" s="145"/>
      <c r="C219" s="42">
        <f ca="1">C218</f>
        <v>46062</v>
      </c>
      <c r="D219" s="114">
        <f ca="1">INDIRECT("'" &amp; UPPER(LEFT(TEXT($D$3,"mmmm"),3)) &amp; "'!I12")</f>
        <v>0</v>
      </c>
      <c r="E219" s="147"/>
      <c r="F219" s="148"/>
      <c r="G219" s="148"/>
      <c r="H219" s="148"/>
      <c r="I219" s="148"/>
      <c r="J219" s="148"/>
      <c r="K219" s="148"/>
      <c r="L219" s="148"/>
      <c r="M219" s="148"/>
      <c r="N219" s="148"/>
      <c r="O219" s="148"/>
      <c r="P219" s="149"/>
    </row>
    <row r="220" spans="1:16" ht="15" hidden="1" customHeight="1" x14ac:dyDescent="0.25">
      <c r="A220" s="44" t="str">
        <f ca="1">IF(MONTH(C220)=MONTH(D$3),RIGHT('Yearly Info'!A$16,LEN('Yearly Info'!A$16)-4),"")</f>
        <v xml:space="preserve"> RICS Idea Portal</v>
      </c>
      <c r="B220" s="145"/>
      <c r="C220" s="42">
        <f t="shared" ref="C220:C247" ca="1" si="9">C219</f>
        <v>46062</v>
      </c>
      <c r="D220" s="114">
        <f ca="1">INDIRECT("'" &amp; UPPER(LEFT(TEXT($D$3,"mmmm"),3)) &amp; "'!I13")</f>
        <v>0</v>
      </c>
      <c r="E220" s="147"/>
      <c r="F220" s="148"/>
      <c r="G220" s="148"/>
      <c r="H220" s="148"/>
      <c r="I220" s="148"/>
      <c r="J220" s="148"/>
      <c r="K220" s="148"/>
      <c r="L220" s="148"/>
      <c r="M220" s="148"/>
      <c r="N220" s="148"/>
      <c r="O220" s="148"/>
      <c r="P220" s="149"/>
    </row>
    <row r="221" spans="1:16" ht="15" hidden="1" customHeight="1" x14ac:dyDescent="0.25">
      <c r="A221" s="44" t="str">
        <f ca="1">IF(MONTH(C221)=MONTH(D$3),RIGHT('Yearly Info'!A$17,LEN('Yearly Info'!A$17)-4),"")</f>
        <v xml:space="preserve"> MSWIS</v>
      </c>
      <c r="B221" s="145"/>
      <c r="C221" s="42">
        <f t="shared" ca="1" si="9"/>
        <v>46062</v>
      </c>
      <c r="D221" s="114">
        <f ca="1">INDIRECT("'" &amp; UPPER(LEFT(TEXT($D$3,"mmmm"),3)) &amp; "'!I14")</f>
        <v>8</v>
      </c>
      <c r="E221" s="147" t="s">
        <v>56</v>
      </c>
      <c r="F221" s="148"/>
      <c r="G221" s="148"/>
      <c r="H221" s="148"/>
      <c r="I221" s="148"/>
      <c r="J221" s="148"/>
      <c r="K221" s="148"/>
      <c r="L221" s="148"/>
      <c r="M221" s="148"/>
      <c r="N221" s="148"/>
      <c r="O221" s="148"/>
      <c r="P221" s="149"/>
    </row>
    <row r="222" spans="1:16" ht="15" hidden="1" customHeight="1" x14ac:dyDescent="0.25">
      <c r="A222" s="44" t="str">
        <f ca="1">IF(MONTH(C222)=MONTH(D$3),RIGHT('Yearly Info'!A$18,LEN('Yearly Info'!A$18)-4),"")</f>
        <v xml:space="preserve"> GeoSpatial</v>
      </c>
      <c r="B222" s="145"/>
      <c r="C222" s="42">
        <f t="shared" ca="1" si="9"/>
        <v>46062</v>
      </c>
      <c r="D222" s="114">
        <f ca="1">INDIRECT("'" &amp; UPPER(LEFT(TEXT($D$3,"mmmm"),3)) &amp; "'!I15")</f>
        <v>0</v>
      </c>
      <c r="E222" s="147"/>
      <c r="F222" s="148"/>
      <c r="G222" s="148"/>
      <c r="H222" s="148"/>
      <c r="I222" s="148"/>
      <c r="J222" s="148"/>
      <c r="K222" s="148"/>
      <c r="L222" s="148"/>
      <c r="M222" s="148"/>
      <c r="N222" s="148"/>
      <c r="O222" s="148"/>
      <c r="P222" s="149"/>
    </row>
    <row r="223" spans="1:16" ht="15" hidden="1" customHeight="1" x14ac:dyDescent="0.25">
      <c r="A223" s="44" t="str">
        <f ca="1">IF(MONTH(C223)=MONTH(D$3),RIGHT('Yearly Info'!A$19,LEN('Yearly Info'!A$19)-4),"")</f>
        <v xml:space="preserve"> RICS Dashboard</v>
      </c>
      <c r="B223" s="145"/>
      <c r="C223" s="42">
        <f t="shared" ca="1" si="9"/>
        <v>46062</v>
      </c>
      <c r="D223" s="114">
        <f ca="1">INDIRECT("'" &amp; UPPER(LEFT(TEXT($D$3,"mmmm"),3)) &amp; "'!I16")</f>
        <v>0</v>
      </c>
      <c r="E223" s="147"/>
      <c r="F223" s="148"/>
      <c r="G223" s="148"/>
      <c r="H223" s="148"/>
      <c r="I223" s="148"/>
      <c r="J223" s="148"/>
      <c r="K223" s="148"/>
      <c r="L223" s="148"/>
      <c r="M223" s="148"/>
      <c r="N223" s="148"/>
      <c r="O223" s="148"/>
      <c r="P223" s="149"/>
    </row>
    <row r="224" spans="1:16" ht="15" customHeight="1" x14ac:dyDescent="0.25">
      <c r="A224" s="44" t="str">
        <f ca="1">IF(MONTH(C224)=MONTH(D$3),RIGHT('Yearly Info'!A$20,LEN('Yearly Info'!A$20)-4),"")</f>
        <v xml:space="preserve"> MDWFP NRIS</v>
      </c>
      <c r="B224" s="145"/>
      <c r="C224" s="42">
        <f t="shared" ca="1" si="9"/>
        <v>46062</v>
      </c>
      <c r="D224" s="114">
        <f ca="1">INDIRECT("'" &amp; UPPER(LEFT(TEXT($D$3,"mmmm"),3)) &amp; "'!I17")</f>
        <v>0</v>
      </c>
      <c r="E224" s="147"/>
      <c r="F224" s="148"/>
      <c r="G224" s="148"/>
      <c r="H224" s="148"/>
      <c r="I224" s="148"/>
      <c r="J224" s="148"/>
      <c r="K224" s="148"/>
      <c r="L224" s="148"/>
      <c r="M224" s="148"/>
      <c r="N224" s="148"/>
      <c r="O224" s="148"/>
      <c r="P224" s="149"/>
    </row>
    <row r="225" spans="1:16" ht="15" hidden="1" customHeight="1" x14ac:dyDescent="0.25">
      <c r="A225" s="44" t="str">
        <f ca="1">IF(MONTH(C225)=MONTH(D$3),RIGHT('Yearly Info'!A$21,LEN('Yearly Info'!A$21)-4),"")</f>
        <v xml:space="preserve"> MSWIS MRVA 4 CLOSED</v>
      </c>
      <c r="B225" s="145"/>
      <c r="C225" s="42">
        <f t="shared" ca="1" si="9"/>
        <v>46062</v>
      </c>
      <c r="D225" s="114">
        <f ca="1">INDIRECT("'" &amp; UPPER(LEFT(TEXT($D$3,"mmmm"),3)) &amp; "'!I18")</f>
        <v>0</v>
      </c>
      <c r="E225" s="147"/>
      <c r="F225" s="148"/>
      <c r="G225" s="148"/>
      <c r="H225" s="148"/>
      <c r="I225" s="148"/>
      <c r="J225" s="148"/>
      <c r="K225" s="148"/>
      <c r="L225" s="148"/>
      <c r="M225" s="148"/>
      <c r="N225" s="148"/>
      <c r="O225" s="148"/>
      <c r="P225" s="149"/>
    </row>
    <row r="226" spans="1:16" ht="15" hidden="1" customHeight="1" x14ac:dyDescent="0.25">
      <c r="A226" s="44" t="str">
        <f ca="1">IF(MONTH(C226)=MONTH(D$3),RIGHT('Yearly Info'!A$22,LEN('Yearly Info'!A$22)-4),"")</f>
        <v xml:space="preserve"> Tackett</v>
      </c>
      <c r="B226" s="145"/>
      <c r="C226" s="42">
        <f t="shared" ca="1" si="9"/>
        <v>46062</v>
      </c>
      <c r="D226" s="114">
        <f ca="1">INDIRECT("'" &amp; UPPER(LEFT(TEXT($D$3,"mmmm"),3)) &amp; "'!I19")</f>
        <v>0</v>
      </c>
      <c r="E226" s="147"/>
      <c r="F226" s="148"/>
      <c r="G226" s="148"/>
      <c r="H226" s="148"/>
      <c r="I226" s="148"/>
      <c r="J226" s="148"/>
      <c r="K226" s="148"/>
      <c r="L226" s="148"/>
      <c r="M226" s="148"/>
      <c r="N226" s="148"/>
      <c r="O226" s="148"/>
      <c r="P226" s="149"/>
    </row>
    <row r="227" spans="1:16" ht="15" hidden="1" customHeight="1" x14ac:dyDescent="0.25">
      <c r="A227" s="44" t="e">
        <f ca="1">IF(MONTH(C227)=MONTH(D$3),RIGHT('Yearly Info'!A$23,LEN('Yearly Info'!A$23)-4),"")</f>
        <v>#VALUE!</v>
      </c>
      <c r="B227" s="145"/>
      <c r="C227" s="42">
        <f t="shared" ca="1" si="9"/>
        <v>46062</v>
      </c>
      <c r="D227" s="114">
        <f ca="1">INDIRECT("'" &amp; UPPER(LEFT(TEXT($D$3,"mmmm"),3)) &amp; "'!I20")</f>
        <v>0</v>
      </c>
      <c r="E227" s="147"/>
      <c r="F227" s="148"/>
      <c r="G227" s="148"/>
      <c r="H227" s="148"/>
      <c r="I227" s="148"/>
      <c r="J227" s="148"/>
      <c r="K227" s="148"/>
      <c r="L227" s="148"/>
      <c r="M227" s="148"/>
      <c r="N227" s="148"/>
      <c r="O227" s="148"/>
      <c r="P227" s="149"/>
    </row>
    <row r="228" spans="1:16" ht="15" hidden="1" customHeight="1" x14ac:dyDescent="0.25">
      <c r="A228" s="44" t="e">
        <f ca="1">IF(MONTH(C228)=MONTH(D$3),RIGHT('Yearly Info'!A$24,LEN('Yearly Info'!A$24)-4),"")</f>
        <v>#VALUE!</v>
      </c>
      <c r="B228" s="145"/>
      <c r="C228" s="42">
        <f t="shared" ca="1" si="9"/>
        <v>46062</v>
      </c>
      <c r="D228" s="114">
        <f ca="1">INDIRECT("'" &amp; UPPER(LEFT(TEXT($D$3,"mmmm"),3)) &amp; "'!I21")</f>
        <v>0</v>
      </c>
      <c r="E228" s="147"/>
      <c r="F228" s="148"/>
      <c r="G228" s="148"/>
      <c r="H228" s="148"/>
      <c r="I228" s="148"/>
      <c r="J228" s="148"/>
      <c r="K228" s="148"/>
      <c r="L228" s="148"/>
      <c r="M228" s="148"/>
      <c r="N228" s="148"/>
      <c r="O228" s="148"/>
      <c r="P228" s="149"/>
    </row>
    <row r="229" spans="1:16" ht="15" hidden="1" customHeight="1" x14ac:dyDescent="0.25">
      <c r="A229" s="44" t="e">
        <f ca="1">IF(MONTH(C229)=MONTH(D$3),RIGHT('Yearly Info'!A$25,LEN('Yearly Info'!A$25)-4),"")</f>
        <v>#VALUE!</v>
      </c>
      <c r="B229" s="145"/>
      <c r="C229" s="42">
        <f t="shared" ca="1" si="9"/>
        <v>46062</v>
      </c>
      <c r="D229" s="114">
        <f ca="1">INDIRECT("'" &amp; UPPER(LEFT(TEXT($D$3,"mmmm"),3)) &amp; "'!I22")</f>
        <v>0</v>
      </c>
      <c r="E229" s="147"/>
      <c r="F229" s="148"/>
      <c r="G229" s="148"/>
      <c r="H229" s="148"/>
      <c r="I229" s="148"/>
      <c r="J229" s="148"/>
      <c r="K229" s="148"/>
      <c r="L229" s="148"/>
      <c r="M229" s="148"/>
      <c r="N229" s="148"/>
      <c r="O229" s="148"/>
      <c r="P229" s="149"/>
    </row>
    <row r="230" spans="1:16" ht="15" hidden="1" customHeight="1" x14ac:dyDescent="0.25">
      <c r="A230" s="44" t="e">
        <f ca="1">IF(MONTH(C230)=MONTH(D$3),RIGHT('Yearly Info'!A$26,LEN('Yearly Info'!A$26)-4),"")</f>
        <v>#VALUE!</v>
      </c>
      <c r="B230" s="145"/>
      <c r="C230" s="42">
        <f t="shared" ca="1" si="9"/>
        <v>46062</v>
      </c>
      <c r="D230" s="114">
        <f ca="1">INDIRECT("'" &amp; UPPER(LEFT(TEXT($D$3,"mmmm"),3)) &amp; "'!I23")</f>
        <v>0</v>
      </c>
      <c r="E230" s="147"/>
      <c r="F230" s="148"/>
      <c r="G230" s="148"/>
      <c r="H230" s="148"/>
      <c r="I230" s="148"/>
      <c r="J230" s="148"/>
      <c r="K230" s="148"/>
      <c r="L230" s="148"/>
      <c r="M230" s="148"/>
      <c r="N230" s="148"/>
      <c r="O230" s="148"/>
      <c r="P230" s="149"/>
    </row>
    <row r="231" spans="1:16" ht="15" hidden="1" customHeight="1" x14ac:dyDescent="0.25">
      <c r="A231" s="44" t="e">
        <f ca="1">IF(MONTH(C231)=MONTH(D$3),RIGHT('Yearly Info'!A$27,LEN('Yearly Info'!A$27)-4),"")</f>
        <v>#VALUE!</v>
      </c>
      <c r="B231" s="145"/>
      <c r="C231" s="42">
        <f t="shared" ca="1" si="9"/>
        <v>46062</v>
      </c>
      <c r="D231" s="114">
        <f ca="1">INDIRECT("'" &amp; UPPER(LEFT(TEXT($D$3,"mmmm"),3)) &amp; "'!I24")</f>
        <v>0</v>
      </c>
      <c r="E231" s="147"/>
      <c r="F231" s="148"/>
      <c r="G231" s="148"/>
      <c r="H231" s="148"/>
      <c r="I231" s="148"/>
      <c r="J231" s="148"/>
      <c r="K231" s="148"/>
      <c r="L231" s="148"/>
      <c r="M231" s="148"/>
      <c r="N231" s="148"/>
      <c r="O231" s="148"/>
      <c r="P231" s="149"/>
    </row>
    <row r="232" spans="1:16" ht="15" hidden="1" customHeight="1" x14ac:dyDescent="0.25">
      <c r="A232" s="44" t="e">
        <f ca="1">IF(MONTH(C232)=MONTH(D$3),RIGHT('Yearly Info'!A$28,LEN('Yearly Info'!A$28)-4),"")</f>
        <v>#VALUE!</v>
      </c>
      <c r="B232" s="145"/>
      <c r="C232" s="42">
        <f t="shared" ca="1" si="9"/>
        <v>46062</v>
      </c>
      <c r="D232" s="114">
        <f ca="1">INDIRECT("'" &amp; UPPER(LEFT(TEXT($D$3,"mmmm"),3)) &amp; "'!I25")</f>
        <v>0</v>
      </c>
      <c r="E232" s="147"/>
      <c r="F232" s="148"/>
      <c r="G232" s="148"/>
      <c r="H232" s="148"/>
      <c r="I232" s="148"/>
      <c r="J232" s="148"/>
      <c r="K232" s="148"/>
      <c r="L232" s="148"/>
      <c r="M232" s="148"/>
      <c r="N232" s="148"/>
      <c r="O232" s="148"/>
      <c r="P232" s="149"/>
    </row>
    <row r="233" spans="1:16" ht="15" hidden="1" customHeight="1" x14ac:dyDescent="0.25">
      <c r="A233" s="44" t="e">
        <f ca="1">IF(MONTH(C233)=MONTH(D$3),RIGHT('Yearly Info'!A$29,LEN('Yearly Info'!A$29)-4),"")</f>
        <v>#VALUE!</v>
      </c>
      <c r="B233" s="145"/>
      <c r="C233" s="42">
        <f t="shared" ca="1" si="9"/>
        <v>46062</v>
      </c>
      <c r="D233" s="114">
        <f ca="1">INDIRECT("'" &amp; UPPER(LEFT(TEXT($D$3,"mmmm"),3)) &amp; "'!I26")</f>
        <v>0</v>
      </c>
      <c r="E233" s="147"/>
      <c r="F233" s="148"/>
      <c r="G233" s="148"/>
      <c r="H233" s="148"/>
      <c r="I233" s="148"/>
      <c r="J233" s="148"/>
      <c r="K233" s="148"/>
      <c r="L233" s="148"/>
      <c r="M233" s="148"/>
      <c r="N233" s="148"/>
      <c r="O233" s="148"/>
      <c r="P233" s="149"/>
    </row>
    <row r="234" spans="1:16" ht="15" hidden="1" customHeight="1" x14ac:dyDescent="0.25">
      <c r="A234" s="44" t="e">
        <f ca="1">IF(MONTH(C234)=MONTH(D$3),RIGHT('Yearly Info'!A$30,LEN('Yearly Info'!A$30)-4),"")</f>
        <v>#VALUE!</v>
      </c>
      <c r="B234" s="145"/>
      <c r="C234" s="42">
        <f t="shared" ca="1" si="9"/>
        <v>46062</v>
      </c>
      <c r="D234" s="114">
        <f ca="1">INDIRECT("'" &amp; UPPER(LEFT(TEXT($D$3,"mmmm"),3)) &amp; "'!I27")</f>
        <v>0</v>
      </c>
      <c r="E234" s="147"/>
      <c r="F234" s="148"/>
      <c r="G234" s="148"/>
      <c r="H234" s="148"/>
      <c r="I234" s="148"/>
      <c r="J234" s="148"/>
      <c r="K234" s="148"/>
      <c r="L234" s="148"/>
      <c r="M234" s="148"/>
      <c r="N234" s="148"/>
      <c r="O234" s="148"/>
      <c r="P234" s="149"/>
    </row>
    <row r="235" spans="1:16" ht="15" hidden="1" customHeight="1" x14ac:dyDescent="0.25">
      <c r="A235" s="44" t="e">
        <f ca="1">IF(MONTH(C235)=MONTH(D$3),RIGHT('Yearly Info'!A$31,LEN('Yearly Info'!A$31)-4),"")</f>
        <v>#VALUE!</v>
      </c>
      <c r="B235" s="145"/>
      <c r="C235" s="42">
        <f t="shared" ca="1" si="9"/>
        <v>46062</v>
      </c>
      <c r="D235" s="114">
        <f ca="1">INDIRECT("'" &amp; UPPER(LEFT(TEXT($D$3,"mmmm"),3)) &amp; "'!I28")</f>
        <v>0</v>
      </c>
      <c r="E235" s="147"/>
      <c r="F235" s="148"/>
      <c r="G235" s="148"/>
      <c r="H235" s="148"/>
      <c r="I235" s="148"/>
      <c r="J235" s="148"/>
      <c r="K235" s="148"/>
      <c r="L235" s="148"/>
      <c r="M235" s="148"/>
      <c r="N235" s="148"/>
      <c r="O235" s="148"/>
      <c r="P235" s="149"/>
    </row>
    <row r="236" spans="1:16" ht="15" hidden="1" customHeight="1" x14ac:dyDescent="0.25">
      <c r="A236" s="44" t="e">
        <f ca="1">IF(MONTH(C236)=MONTH(D$3),RIGHT('Yearly Info'!A$32,LEN('Yearly Info'!A$32)-4),"")</f>
        <v>#VALUE!</v>
      </c>
      <c r="B236" s="145"/>
      <c r="C236" s="42">
        <f t="shared" ca="1" si="9"/>
        <v>46062</v>
      </c>
      <c r="D236" s="114">
        <f ca="1">INDIRECT("'" &amp; UPPER(LEFT(TEXT($D$3,"mmmm"),3)) &amp; "'!I29")</f>
        <v>0</v>
      </c>
      <c r="E236" s="147"/>
      <c r="F236" s="148"/>
      <c r="G236" s="148"/>
      <c r="H236" s="148"/>
      <c r="I236" s="148"/>
      <c r="J236" s="148"/>
      <c r="K236" s="148"/>
      <c r="L236" s="148"/>
      <c r="M236" s="148"/>
      <c r="N236" s="148"/>
      <c r="O236" s="148"/>
      <c r="P236" s="149"/>
    </row>
    <row r="237" spans="1:16" ht="15" hidden="1" customHeight="1" x14ac:dyDescent="0.25">
      <c r="A237" s="44" t="e">
        <f ca="1">IF(MONTH(C237)=MONTH(D$3),RIGHT('Yearly Info'!A$33,LEN('Yearly Info'!A$33)-4),"")</f>
        <v>#VALUE!</v>
      </c>
      <c r="B237" s="145"/>
      <c r="C237" s="42">
        <f t="shared" ca="1" si="9"/>
        <v>46062</v>
      </c>
      <c r="D237" s="114">
        <f ca="1">INDIRECT("'" &amp; UPPER(LEFT(TEXT($D$3,"mmmm"),3)) &amp; "'!I30")</f>
        <v>0</v>
      </c>
      <c r="E237" s="147"/>
      <c r="F237" s="148"/>
      <c r="G237" s="148"/>
      <c r="H237" s="148"/>
      <c r="I237" s="148"/>
      <c r="J237" s="148"/>
      <c r="K237" s="148"/>
      <c r="L237" s="148"/>
      <c r="M237" s="148"/>
      <c r="N237" s="148"/>
      <c r="O237" s="148"/>
      <c r="P237" s="149"/>
    </row>
    <row r="238" spans="1:16" ht="15" hidden="1" customHeight="1" x14ac:dyDescent="0.25">
      <c r="A238" s="44" t="e">
        <f ca="1">IF(MONTH(C238)=MONTH(D$3),RIGHT('Yearly Info'!A$34,LEN('Yearly Info'!A$34)-4),"")</f>
        <v>#VALUE!</v>
      </c>
      <c r="B238" s="145"/>
      <c r="C238" s="42">
        <f t="shared" ca="1" si="9"/>
        <v>46062</v>
      </c>
      <c r="D238" s="114">
        <f ca="1">INDIRECT("'" &amp; UPPER(LEFT(TEXT($D$3,"mmmm"),3)) &amp; "'!I31")</f>
        <v>0</v>
      </c>
      <c r="E238" s="147"/>
      <c r="F238" s="148"/>
      <c r="G238" s="148"/>
      <c r="H238" s="148"/>
      <c r="I238" s="148"/>
      <c r="J238" s="148"/>
      <c r="K238" s="148"/>
      <c r="L238" s="148"/>
      <c r="M238" s="148"/>
      <c r="N238" s="148"/>
      <c r="O238" s="148"/>
      <c r="P238" s="149"/>
    </row>
    <row r="239" spans="1:16" ht="15" hidden="1" customHeight="1" x14ac:dyDescent="0.25">
      <c r="A239" s="44" t="e">
        <f ca="1">IF(MONTH(C239)=MONTH(D$3),RIGHT('Yearly Info'!A$35,LEN('Yearly Info'!A$35)-4),"")</f>
        <v>#VALUE!</v>
      </c>
      <c r="B239" s="145"/>
      <c r="C239" s="42">
        <f t="shared" ca="1" si="9"/>
        <v>46062</v>
      </c>
      <c r="D239" s="114">
        <f ca="1">INDIRECT("'" &amp; UPPER(LEFT(TEXT($D$3,"mmmm"),3)) &amp; "'!I32")</f>
        <v>0</v>
      </c>
      <c r="E239" s="147"/>
      <c r="F239" s="148"/>
      <c r="G239" s="148"/>
      <c r="H239" s="148"/>
      <c r="I239" s="148"/>
      <c r="J239" s="148"/>
      <c r="K239" s="148"/>
      <c r="L239" s="148"/>
      <c r="M239" s="148"/>
      <c r="N239" s="148"/>
      <c r="O239" s="148"/>
      <c r="P239" s="149"/>
    </row>
    <row r="240" spans="1:16" ht="15" hidden="1" customHeight="1" x14ac:dyDescent="0.25">
      <c r="A240" s="44" t="e">
        <f ca="1">IF(MONTH(C240)=MONTH(D$3),RIGHT('Yearly Info'!A$36,LEN('Yearly Info'!A$36)-4),"")</f>
        <v>#VALUE!</v>
      </c>
      <c r="B240" s="145"/>
      <c r="C240" s="42">
        <f t="shared" ca="1" si="9"/>
        <v>46062</v>
      </c>
      <c r="D240" s="114">
        <f ca="1">INDIRECT("'" &amp; UPPER(LEFT(TEXT($D$3,"mmmm"),3)) &amp; "'!I33")</f>
        <v>0</v>
      </c>
      <c r="E240" s="147"/>
      <c r="F240" s="148"/>
      <c r="G240" s="148"/>
      <c r="H240" s="148"/>
      <c r="I240" s="148"/>
      <c r="J240" s="148"/>
      <c r="K240" s="148"/>
      <c r="L240" s="148"/>
      <c r="M240" s="148"/>
      <c r="N240" s="148"/>
      <c r="O240" s="148"/>
      <c r="P240" s="149"/>
    </row>
    <row r="241" spans="1:16" ht="15" hidden="1" customHeight="1" x14ac:dyDescent="0.25">
      <c r="A241" s="44" t="e">
        <f ca="1">IF(MONTH(C241)=MONTH(D$3),RIGHT('Yearly Info'!A$37,LEN('Yearly Info'!A$37)-4),"")</f>
        <v>#VALUE!</v>
      </c>
      <c r="B241" s="145"/>
      <c r="C241" s="42">
        <f t="shared" ca="1" si="9"/>
        <v>46062</v>
      </c>
      <c r="D241" s="114">
        <f ca="1">INDIRECT("'" &amp; UPPER(LEFT(TEXT($D$3,"mmmm"),3)) &amp; "'!I34")</f>
        <v>0</v>
      </c>
      <c r="E241" s="147"/>
      <c r="F241" s="148"/>
      <c r="G241" s="148"/>
      <c r="H241" s="148"/>
      <c r="I241" s="148"/>
      <c r="J241" s="148"/>
      <c r="K241" s="148"/>
      <c r="L241" s="148"/>
      <c r="M241" s="148"/>
      <c r="N241" s="148"/>
      <c r="O241" s="148"/>
      <c r="P241" s="149"/>
    </row>
    <row r="242" spans="1:16" ht="15" hidden="1" customHeight="1" x14ac:dyDescent="0.25">
      <c r="A242" s="44" t="e">
        <f ca="1">IF(MONTH(C242)=MONTH(D$3),RIGHT('Yearly Info'!A$38,LEN('Yearly Info'!A$38)-4),"")</f>
        <v>#VALUE!</v>
      </c>
      <c r="B242" s="145"/>
      <c r="C242" s="42">
        <f ca="1">C233</f>
        <v>46062</v>
      </c>
      <c r="D242" s="114">
        <f ca="1">INDIRECT("'" &amp; UPPER(LEFT(TEXT($D$3,"mmmm"),3)) &amp; "'!I35")</f>
        <v>0</v>
      </c>
      <c r="E242" s="147"/>
      <c r="F242" s="148"/>
      <c r="G242" s="148"/>
      <c r="H242" s="148"/>
      <c r="I242" s="148"/>
      <c r="J242" s="148"/>
      <c r="K242" s="148"/>
      <c r="L242" s="148"/>
      <c r="M242" s="148"/>
      <c r="N242" s="148"/>
      <c r="O242" s="148"/>
      <c r="P242" s="149"/>
    </row>
    <row r="243" spans="1:16" ht="15" hidden="1" customHeight="1" x14ac:dyDescent="0.25">
      <c r="A243" s="44" t="e">
        <f ca="1">IF(MONTH(C243)=MONTH(D$3),RIGHT('Yearly Info'!A$39,LEN('Yearly Info'!A$39)-4),"")</f>
        <v>#VALUE!</v>
      </c>
      <c r="B243" s="145"/>
      <c r="C243" s="42">
        <f t="shared" ca="1" si="9"/>
        <v>46062</v>
      </c>
      <c r="D243" s="114">
        <f ca="1">INDIRECT("'" &amp; UPPER(LEFT(TEXT($D$3,"mmmm"),3)) &amp; "'!I36")</f>
        <v>0</v>
      </c>
      <c r="E243" s="147"/>
      <c r="F243" s="148"/>
      <c r="G243" s="148"/>
      <c r="H243" s="148"/>
      <c r="I243" s="148"/>
      <c r="J243" s="148"/>
      <c r="K243" s="148"/>
      <c r="L243" s="148"/>
      <c r="M243" s="148"/>
      <c r="N243" s="148"/>
      <c r="O243" s="148"/>
      <c r="P243" s="149"/>
    </row>
    <row r="244" spans="1:16" ht="15" hidden="1" customHeight="1" thickBot="1" x14ac:dyDescent="0.3">
      <c r="A244" s="45" t="e">
        <f ca="1">IF(MONTH(C244)=MONTH(D$3),RIGHT('Yearly Info'!A$40,LEN('Yearly Info'!A$40)-4),"")</f>
        <v>#VALUE!</v>
      </c>
      <c r="B244" s="145"/>
      <c r="C244" s="42">
        <f t="shared" ca="1" si="9"/>
        <v>46062</v>
      </c>
      <c r="D244" s="114">
        <f ca="1">INDIRECT("'" &amp; UPPER(LEFT(TEXT($D$3,"mmmm"),3)) &amp; "'!I37")</f>
        <v>0</v>
      </c>
      <c r="E244" s="147"/>
      <c r="F244" s="148"/>
      <c r="G244" s="148"/>
      <c r="H244" s="148"/>
      <c r="I244" s="148"/>
      <c r="J244" s="148"/>
      <c r="K244" s="148"/>
      <c r="L244" s="148"/>
      <c r="M244" s="148"/>
      <c r="N244" s="148"/>
      <c r="O244" s="148"/>
      <c r="P244" s="149"/>
    </row>
    <row r="245" spans="1:16" ht="15" hidden="1" customHeight="1" thickBot="1" x14ac:dyDescent="0.3">
      <c r="A245" s="45" t="str">
        <f ca="1">IF(MONTH(C245)=MONTH(D$3),RIGHT('Yearly Info'!A$41,LEN('Yearly Info'!A$41)-4),"")</f>
        <v xml:space="preserve"> </v>
      </c>
      <c r="B245" s="145"/>
      <c r="C245" s="42">
        <f t="shared" ca="1" si="9"/>
        <v>46062</v>
      </c>
      <c r="D245" s="114">
        <f ca="1">INDIRECT("'" &amp; UPPER(LEFT(TEXT($D$3,"mmmm"),3)) &amp; "'!I38")</f>
        <v>0</v>
      </c>
      <c r="E245" s="147"/>
      <c r="F245" s="148"/>
      <c r="G245" s="148"/>
      <c r="H245" s="148"/>
      <c r="I245" s="148"/>
      <c r="J245" s="148"/>
      <c r="K245" s="148"/>
      <c r="L245" s="148"/>
      <c r="M245" s="148"/>
      <c r="N245" s="148"/>
      <c r="O245" s="148"/>
      <c r="P245" s="149"/>
    </row>
    <row r="246" spans="1:16" ht="15" hidden="1" customHeight="1" thickBot="1" x14ac:dyDescent="0.3">
      <c r="A246" s="45" t="str">
        <f ca="1">IF(MONTH(C246)=MONTH(D$3),RIGHT('Yearly Info'!A$42,LEN('Yearly Info'!A$42)-4),"")</f>
        <v xml:space="preserve"> </v>
      </c>
      <c r="B246" s="145"/>
      <c r="C246" s="42">
        <f t="shared" ca="1" si="9"/>
        <v>46062</v>
      </c>
      <c r="D246" s="114">
        <f ca="1">INDIRECT("'" &amp; UPPER(LEFT(TEXT($D$3,"mmmm"),3)) &amp; "'!I39")</f>
        <v>0</v>
      </c>
      <c r="E246" s="147"/>
      <c r="F246" s="148"/>
      <c r="G246" s="148"/>
      <c r="H246" s="148"/>
      <c r="I246" s="148"/>
      <c r="J246" s="148"/>
      <c r="K246" s="148"/>
      <c r="L246" s="148"/>
      <c r="M246" s="148"/>
      <c r="N246" s="148"/>
      <c r="O246" s="148"/>
      <c r="P246" s="149"/>
    </row>
    <row r="247" spans="1:16" ht="15" hidden="1" customHeight="1" thickBot="1" x14ac:dyDescent="0.3">
      <c r="A247" s="45" t="str">
        <f ca="1">IF(MONTH(C247)=MONTH(D$3),RIGHT('Yearly Info'!A$43,LEN('Yearly Info'!A$43)-4),"")</f>
        <v xml:space="preserve"> </v>
      </c>
      <c r="B247" s="146"/>
      <c r="C247" s="95">
        <f t="shared" ca="1" si="9"/>
        <v>46062</v>
      </c>
      <c r="D247" s="115">
        <f ca="1">INDIRECT("'" &amp; UPPER(LEFT(TEXT($D$3,"mmmm"),3)) &amp; "'!I40")</f>
        <v>0</v>
      </c>
      <c r="E247" s="150"/>
      <c r="F247" s="151"/>
      <c r="G247" s="151"/>
      <c r="H247" s="151"/>
      <c r="I247" s="151"/>
      <c r="J247" s="151"/>
      <c r="K247" s="151"/>
      <c r="L247" s="151"/>
      <c r="M247" s="151"/>
      <c r="N247" s="151"/>
      <c r="O247" s="151"/>
      <c r="P247" s="152"/>
    </row>
    <row r="248" spans="1:16" ht="15" hidden="1" customHeight="1" x14ac:dyDescent="0.25">
      <c r="A248" s="44" t="str">
        <f ca="1">IF(MONTH(C248)=MONTH(D$3),RIGHT('Yearly Info'!A$14,LEN('Yearly Info'!A$14)-4),"")</f>
        <v xml:space="preserve"> RICS Support for MDEQ</v>
      </c>
      <c r="B248" s="159" t="str">
        <f ca="1">TEXT(C248,"dddd")</f>
        <v>Tuesday</v>
      </c>
      <c r="C248" s="96">
        <f ca="1">C218+1</f>
        <v>46063</v>
      </c>
      <c r="D248" s="54">
        <f ca="1">INDIRECT("'" &amp; UPPER(LEFT(TEXT($D$3,"mmmm"),3)) &amp; "'!J11")</f>
        <v>0</v>
      </c>
      <c r="E248" s="147"/>
      <c r="F248" s="148"/>
      <c r="G248" s="148"/>
      <c r="H248" s="148"/>
      <c r="I248" s="148"/>
      <c r="J248" s="148"/>
      <c r="K248" s="148"/>
      <c r="L248" s="148"/>
      <c r="M248" s="148"/>
      <c r="N248" s="148"/>
      <c r="O248" s="148"/>
      <c r="P248" s="149"/>
    </row>
    <row r="249" spans="1:16" ht="15" hidden="1" customHeight="1" x14ac:dyDescent="0.25">
      <c r="A249" s="44" t="str">
        <f ca="1">IF(MONTH(C249)=MONTH(D$3),RIGHT('Yearly Info'!A$15,LEN('Yearly Info'!A$15)-4),"")</f>
        <v xml:space="preserve"> MDEQ</v>
      </c>
      <c r="B249" s="145"/>
      <c r="C249" s="42">
        <f ca="1">C248</f>
        <v>46063</v>
      </c>
      <c r="D249" s="54">
        <f ca="1">INDIRECT("'" &amp; UPPER(LEFT(TEXT($D$3,"mmmm"),3)) &amp; "'!J12")</f>
        <v>0</v>
      </c>
      <c r="E249" s="153"/>
      <c r="F249" s="154"/>
      <c r="G249" s="154"/>
      <c r="H249" s="154"/>
      <c r="I249" s="154"/>
      <c r="J249" s="154"/>
      <c r="K249" s="154"/>
      <c r="L249" s="154"/>
      <c r="M249" s="154"/>
      <c r="N249" s="154"/>
      <c r="O249" s="154"/>
      <c r="P249" s="155"/>
    </row>
    <row r="250" spans="1:16" ht="15" hidden="1" customHeight="1" x14ac:dyDescent="0.25">
      <c r="A250" s="44" t="str">
        <f ca="1">IF(MONTH(C250)=MONTH(D$3),RIGHT('Yearly Info'!A$16,LEN('Yearly Info'!A$16)-4),"")</f>
        <v xml:space="preserve"> RICS Idea Portal</v>
      </c>
      <c r="B250" s="145"/>
      <c r="C250" s="42">
        <f t="shared" ref="C250:C277" ca="1" si="10">C249</f>
        <v>46063</v>
      </c>
      <c r="D250" s="54">
        <f ca="1">INDIRECT("'" &amp; UPPER(LEFT(TEXT($D$3,"mmmm"),3)) &amp; "'!J13")</f>
        <v>0</v>
      </c>
      <c r="E250" s="147"/>
      <c r="F250" s="148"/>
      <c r="G250" s="148"/>
      <c r="H250" s="148"/>
      <c r="I250" s="148"/>
      <c r="J250" s="148"/>
      <c r="K250" s="148"/>
      <c r="L250" s="148"/>
      <c r="M250" s="148"/>
      <c r="N250" s="148"/>
      <c r="O250" s="148"/>
      <c r="P250" s="149"/>
    </row>
    <row r="251" spans="1:16" ht="15" hidden="1" customHeight="1" x14ac:dyDescent="0.25">
      <c r="A251" s="44" t="str">
        <f ca="1">IF(MONTH(C251)=MONTH(D$3),RIGHT('Yearly Info'!A$17,LEN('Yearly Info'!A$17)-4),"")</f>
        <v xml:space="preserve"> MSWIS</v>
      </c>
      <c r="B251" s="145"/>
      <c r="C251" s="42">
        <f t="shared" ca="1" si="10"/>
        <v>46063</v>
      </c>
      <c r="D251" s="54">
        <f ca="1">INDIRECT("'" &amp; UPPER(LEFT(TEXT($D$3,"mmmm"),3)) &amp; "'!J14")</f>
        <v>8</v>
      </c>
      <c r="E251" s="147" t="s">
        <v>56</v>
      </c>
      <c r="F251" s="148"/>
      <c r="G251" s="148"/>
      <c r="H251" s="148"/>
      <c r="I251" s="148"/>
      <c r="J251" s="148"/>
      <c r="K251" s="148"/>
      <c r="L251" s="148"/>
      <c r="M251" s="148"/>
      <c r="N251" s="148"/>
      <c r="O251" s="148"/>
      <c r="P251" s="149"/>
    </row>
    <row r="252" spans="1:16" ht="15" hidden="1" customHeight="1" x14ac:dyDescent="0.25">
      <c r="A252" s="44" t="str">
        <f ca="1">IF(MONTH(C252)=MONTH(D$3),RIGHT('Yearly Info'!A$18,LEN('Yearly Info'!A$18)-4),"")</f>
        <v xml:space="preserve"> GeoSpatial</v>
      </c>
      <c r="B252" s="145"/>
      <c r="C252" s="42">
        <f t="shared" ca="1" si="10"/>
        <v>46063</v>
      </c>
      <c r="D252" s="54">
        <f ca="1">INDIRECT("'" &amp; UPPER(LEFT(TEXT($D$3,"mmmm"),3)) &amp; "'!J15")</f>
        <v>0</v>
      </c>
      <c r="E252" s="147"/>
      <c r="F252" s="148"/>
      <c r="G252" s="148"/>
      <c r="H252" s="148"/>
      <c r="I252" s="148"/>
      <c r="J252" s="148"/>
      <c r="K252" s="148"/>
      <c r="L252" s="148"/>
      <c r="M252" s="148"/>
      <c r="N252" s="148"/>
      <c r="O252" s="148"/>
      <c r="P252" s="149"/>
    </row>
    <row r="253" spans="1:16" ht="15" hidden="1" customHeight="1" x14ac:dyDescent="0.25">
      <c r="A253" s="44" t="str">
        <f ca="1">IF(MONTH(C253)=MONTH(D$3),RIGHT('Yearly Info'!A$19,LEN('Yearly Info'!A$19)-4),"")</f>
        <v xml:space="preserve"> RICS Dashboard</v>
      </c>
      <c r="B253" s="145"/>
      <c r="C253" s="42">
        <f t="shared" ca="1" si="10"/>
        <v>46063</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MDWFP NRIS</v>
      </c>
      <c r="B254" s="145"/>
      <c r="C254" s="42">
        <f t="shared" ca="1" si="10"/>
        <v>46063</v>
      </c>
      <c r="D254" s="54">
        <f ca="1">INDIRECT("'" &amp; UPPER(LEFT(TEXT($D$3,"mmmm"),3)) &amp; "'!J17")</f>
        <v>0</v>
      </c>
      <c r="E254" s="153"/>
      <c r="F254" s="154"/>
      <c r="G254" s="154"/>
      <c r="H254" s="154"/>
      <c r="I254" s="154"/>
      <c r="J254" s="154"/>
      <c r="K254" s="154"/>
      <c r="L254" s="154"/>
      <c r="M254" s="154"/>
      <c r="N254" s="154"/>
      <c r="O254" s="154"/>
      <c r="P254" s="155"/>
    </row>
    <row r="255" spans="1:16" ht="15" hidden="1" customHeight="1" x14ac:dyDescent="0.25">
      <c r="A255" s="44" t="str">
        <f ca="1">IF(MONTH(C255)=MONTH(D$3),RIGHT('Yearly Info'!A$21,LEN('Yearly Info'!A$21)-4),"")</f>
        <v xml:space="preserve"> MSWIS MRVA 4 CLOSED</v>
      </c>
      <c r="B255" s="145"/>
      <c r="C255" s="42">
        <f t="shared" ca="1" si="10"/>
        <v>46063</v>
      </c>
      <c r="D255" s="54">
        <f ca="1">INDIRECT("'" &amp; UPPER(LEFT(TEXT($D$3,"mmmm"),3)) &amp; "'!J18")</f>
        <v>0</v>
      </c>
      <c r="E255" s="147"/>
      <c r="F255" s="148"/>
      <c r="G255" s="148"/>
      <c r="H255" s="148"/>
      <c r="I255" s="148"/>
      <c r="J255" s="148"/>
      <c r="K255" s="148"/>
      <c r="L255" s="148"/>
      <c r="M255" s="148"/>
      <c r="N255" s="148"/>
      <c r="O255" s="148"/>
      <c r="P255" s="149"/>
    </row>
    <row r="256" spans="1:16" ht="15" hidden="1" customHeight="1" x14ac:dyDescent="0.25">
      <c r="A256" s="44" t="str">
        <f ca="1">IF(MONTH(C256)=MONTH(D$3),RIGHT('Yearly Info'!A$22,LEN('Yearly Info'!A$22)-4),"")</f>
        <v xml:space="preserve"> Tackett</v>
      </c>
      <c r="B256" s="145"/>
      <c r="C256" s="42">
        <f t="shared" ca="1" si="10"/>
        <v>46063</v>
      </c>
      <c r="D256" s="54">
        <f ca="1">INDIRECT("'" &amp; UPPER(LEFT(TEXT($D$3,"mmmm"),3)) &amp; "'!J19")</f>
        <v>0</v>
      </c>
      <c r="E256" s="147"/>
      <c r="F256" s="148"/>
      <c r="G256" s="148"/>
      <c r="H256" s="148"/>
      <c r="I256" s="148"/>
      <c r="J256" s="148"/>
      <c r="K256" s="148"/>
      <c r="L256" s="148"/>
      <c r="M256" s="148"/>
      <c r="N256" s="148"/>
      <c r="O256" s="148"/>
      <c r="P256" s="149"/>
    </row>
    <row r="257" spans="1:16" ht="15" hidden="1" customHeight="1" x14ac:dyDescent="0.25">
      <c r="A257" s="44" t="e">
        <f ca="1">IF(MONTH(C257)=MONTH(D$3),RIGHT('Yearly Info'!A$23,LEN('Yearly Info'!A$23)-4),"")</f>
        <v>#VALUE!</v>
      </c>
      <c r="B257" s="145"/>
      <c r="C257" s="42">
        <f t="shared" ca="1" si="10"/>
        <v>46063</v>
      </c>
      <c r="D257" s="54">
        <f ca="1">INDIRECT("'" &amp; UPPER(LEFT(TEXT($D$3,"mmmm"),3)) &amp; "'!J20")</f>
        <v>0</v>
      </c>
      <c r="E257" s="147"/>
      <c r="F257" s="148"/>
      <c r="G257" s="148"/>
      <c r="H257" s="148"/>
      <c r="I257" s="148"/>
      <c r="J257" s="148"/>
      <c r="K257" s="148"/>
      <c r="L257" s="148"/>
      <c r="M257" s="148"/>
      <c r="N257" s="148"/>
      <c r="O257" s="148"/>
      <c r="P257" s="149"/>
    </row>
    <row r="258" spans="1:16" ht="15" hidden="1" customHeight="1" x14ac:dyDescent="0.25">
      <c r="A258" s="44" t="e">
        <f ca="1">IF(MONTH(C258)=MONTH(D$3),RIGHT('Yearly Info'!A$24,LEN('Yearly Info'!A$24)-4),"")</f>
        <v>#VALUE!</v>
      </c>
      <c r="B258" s="145"/>
      <c r="C258" s="42">
        <f t="shared" ca="1" si="10"/>
        <v>46063</v>
      </c>
      <c r="D258" s="54">
        <f ca="1">INDIRECT("'" &amp; UPPER(LEFT(TEXT($D$3,"mmmm"),3)) &amp; "'!J21")</f>
        <v>0</v>
      </c>
      <c r="E258" s="147"/>
      <c r="F258" s="148"/>
      <c r="G258" s="148"/>
      <c r="H258" s="148"/>
      <c r="I258" s="148"/>
      <c r="J258" s="148"/>
      <c r="K258" s="148"/>
      <c r="L258" s="148"/>
      <c r="M258" s="148"/>
      <c r="N258" s="148"/>
      <c r="O258" s="148"/>
      <c r="P258" s="149"/>
    </row>
    <row r="259" spans="1:16" ht="15" hidden="1" customHeight="1" x14ac:dyDescent="0.25">
      <c r="A259" s="44" t="e">
        <f ca="1">IF(MONTH(C259)=MONTH(D$3),RIGHT('Yearly Info'!A$25,LEN('Yearly Info'!A$25)-4),"")</f>
        <v>#VALUE!</v>
      </c>
      <c r="B259" s="145"/>
      <c r="C259" s="42">
        <f t="shared" ca="1" si="10"/>
        <v>46063</v>
      </c>
      <c r="D259" s="54">
        <f ca="1">INDIRECT("'" &amp; UPPER(LEFT(TEXT($D$3,"mmmm"),3)) &amp; "'!J22")</f>
        <v>0</v>
      </c>
      <c r="E259" s="147"/>
      <c r="F259" s="148"/>
      <c r="G259" s="148"/>
      <c r="H259" s="148"/>
      <c r="I259" s="148"/>
      <c r="J259" s="148"/>
      <c r="K259" s="148"/>
      <c r="L259" s="148"/>
      <c r="M259" s="148"/>
      <c r="N259" s="148"/>
      <c r="O259" s="148"/>
      <c r="P259" s="149"/>
    </row>
    <row r="260" spans="1:16" ht="15" hidden="1" customHeight="1" x14ac:dyDescent="0.25">
      <c r="A260" s="44" t="e">
        <f ca="1">IF(MONTH(C260)=MONTH(D$3),RIGHT('Yearly Info'!A$26,LEN('Yearly Info'!A$26)-4),"")</f>
        <v>#VALUE!</v>
      </c>
      <c r="B260" s="145"/>
      <c r="C260" s="42">
        <f t="shared" ca="1" si="10"/>
        <v>46063</v>
      </c>
      <c r="D260" s="54">
        <f ca="1">INDIRECT("'" &amp; UPPER(LEFT(TEXT($D$3,"mmmm"),3)) &amp; "'!J23")</f>
        <v>0</v>
      </c>
      <c r="E260" s="147"/>
      <c r="F260" s="148"/>
      <c r="G260" s="148"/>
      <c r="H260" s="148"/>
      <c r="I260" s="148"/>
      <c r="J260" s="148"/>
      <c r="K260" s="148"/>
      <c r="L260" s="148"/>
      <c r="M260" s="148"/>
      <c r="N260" s="148"/>
      <c r="O260" s="148"/>
      <c r="P260" s="149"/>
    </row>
    <row r="261" spans="1:16" ht="15" hidden="1" customHeight="1" x14ac:dyDescent="0.25">
      <c r="A261" s="44" t="e">
        <f ca="1">IF(MONTH(C261)=MONTH(D$3),RIGHT('Yearly Info'!A$27,LEN('Yearly Info'!A$27)-4),"")</f>
        <v>#VALUE!</v>
      </c>
      <c r="B261" s="145"/>
      <c r="C261" s="42">
        <f t="shared" ca="1" si="10"/>
        <v>46063</v>
      </c>
      <c r="D261" s="54">
        <f ca="1">INDIRECT("'" &amp; UPPER(LEFT(TEXT($D$3,"mmmm"),3)) &amp; "'!J24")</f>
        <v>0</v>
      </c>
      <c r="E261" s="147"/>
      <c r="F261" s="148"/>
      <c r="G261" s="148"/>
      <c r="H261" s="148"/>
      <c r="I261" s="148"/>
      <c r="J261" s="148"/>
      <c r="K261" s="148"/>
      <c r="L261" s="148"/>
      <c r="M261" s="148"/>
      <c r="N261" s="148"/>
      <c r="O261" s="148"/>
      <c r="P261" s="149"/>
    </row>
    <row r="262" spans="1:16" ht="15" hidden="1" customHeight="1" x14ac:dyDescent="0.25">
      <c r="A262" s="44" t="e">
        <f ca="1">IF(MONTH(C262)=MONTH(D$3),RIGHT('Yearly Info'!A$28,LEN('Yearly Info'!A$28)-4),"")</f>
        <v>#VALUE!</v>
      </c>
      <c r="B262" s="145"/>
      <c r="C262" s="42">
        <f t="shared" ca="1" si="10"/>
        <v>46063</v>
      </c>
      <c r="D262" s="54">
        <f ca="1">INDIRECT("'" &amp; UPPER(LEFT(TEXT($D$3,"mmmm"),3)) &amp; "'!J25")</f>
        <v>0</v>
      </c>
      <c r="E262" s="147"/>
      <c r="F262" s="148"/>
      <c r="G262" s="148"/>
      <c r="H262" s="148"/>
      <c r="I262" s="148"/>
      <c r="J262" s="148"/>
      <c r="K262" s="148"/>
      <c r="L262" s="148"/>
      <c r="M262" s="148"/>
      <c r="N262" s="148"/>
      <c r="O262" s="148"/>
      <c r="P262" s="149"/>
    </row>
    <row r="263" spans="1:16" ht="15" hidden="1" customHeight="1" x14ac:dyDescent="0.25">
      <c r="A263" s="44" t="e">
        <f ca="1">IF(MONTH(C263)=MONTH(D$3),RIGHT('Yearly Info'!A$29,LEN('Yearly Info'!A$29)-4),"")</f>
        <v>#VALUE!</v>
      </c>
      <c r="B263" s="145"/>
      <c r="C263" s="42">
        <f t="shared" ca="1" si="10"/>
        <v>46063</v>
      </c>
      <c r="D263" s="54">
        <f ca="1">INDIRECT("'" &amp; UPPER(LEFT(TEXT($D$3,"mmmm"),3)) &amp; "'!J26")</f>
        <v>0</v>
      </c>
      <c r="E263" s="147"/>
      <c r="F263" s="148"/>
      <c r="G263" s="148"/>
      <c r="H263" s="148"/>
      <c r="I263" s="148"/>
      <c r="J263" s="148"/>
      <c r="K263" s="148"/>
      <c r="L263" s="148"/>
      <c r="M263" s="148"/>
      <c r="N263" s="148"/>
      <c r="O263" s="148"/>
      <c r="P263" s="149"/>
    </row>
    <row r="264" spans="1:16" ht="15" hidden="1" customHeight="1" x14ac:dyDescent="0.25">
      <c r="A264" s="44" t="e">
        <f ca="1">IF(MONTH(C264)=MONTH(D$3),RIGHT('Yearly Info'!A$30,LEN('Yearly Info'!A$30)-4),"")</f>
        <v>#VALUE!</v>
      </c>
      <c r="B264" s="145"/>
      <c r="C264" s="42">
        <f t="shared" ca="1" si="10"/>
        <v>46063</v>
      </c>
      <c r="D264" s="54">
        <f ca="1">INDIRECT("'" &amp; UPPER(LEFT(TEXT($D$3,"mmmm"),3)) &amp; "'!J27")</f>
        <v>0</v>
      </c>
      <c r="E264" s="147"/>
      <c r="F264" s="148"/>
      <c r="G264" s="148"/>
      <c r="H264" s="148"/>
      <c r="I264" s="148"/>
      <c r="J264" s="148"/>
      <c r="K264" s="148"/>
      <c r="L264" s="148"/>
      <c r="M264" s="148"/>
      <c r="N264" s="148"/>
      <c r="O264" s="148"/>
      <c r="P264" s="149"/>
    </row>
    <row r="265" spans="1:16" ht="15" hidden="1" customHeight="1" x14ac:dyDescent="0.25">
      <c r="A265" s="44" t="e">
        <f ca="1">IF(MONTH(C265)=MONTH(D$3),RIGHT('Yearly Info'!A$31,LEN('Yearly Info'!A$31)-4),"")</f>
        <v>#VALUE!</v>
      </c>
      <c r="B265" s="145"/>
      <c r="C265" s="42">
        <f t="shared" ca="1" si="10"/>
        <v>46063</v>
      </c>
      <c r="D265" s="54">
        <f ca="1">INDIRECT("'" &amp; UPPER(LEFT(TEXT($D$3,"mmmm"),3)) &amp; "'!J28")</f>
        <v>0</v>
      </c>
      <c r="E265" s="147"/>
      <c r="F265" s="148"/>
      <c r="G265" s="148"/>
      <c r="H265" s="148"/>
      <c r="I265" s="148"/>
      <c r="J265" s="148"/>
      <c r="K265" s="148"/>
      <c r="L265" s="148"/>
      <c r="M265" s="148"/>
      <c r="N265" s="148"/>
      <c r="O265" s="148"/>
      <c r="P265" s="149"/>
    </row>
    <row r="266" spans="1:16" ht="15" hidden="1" customHeight="1" x14ac:dyDescent="0.25">
      <c r="A266" s="44" t="e">
        <f ca="1">IF(MONTH(C266)=MONTH(D$3),RIGHT('Yearly Info'!A$32,LEN('Yearly Info'!A$32)-4),"")</f>
        <v>#VALUE!</v>
      </c>
      <c r="B266" s="145"/>
      <c r="C266" s="42">
        <f t="shared" ca="1" si="10"/>
        <v>46063</v>
      </c>
      <c r="D266" s="54">
        <f ca="1">INDIRECT("'" &amp; UPPER(LEFT(TEXT($D$3,"mmmm"),3)) &amp; "'!J29")</f>
        <v>0</v>
      </c>
      <c r="E266" s="147"/>
      <c r="F266" s="148"/>
      <c r="G266" s="148"/>
      <c r="H266" s="148"/>
      <c r="I266" s="148"/>
      <c r="J266" s="148"/>
      <c r="K266" s="148"/>
      <c r="L266" s="148"/>
      <c r="M266" s="148"/>
      <c r="N266" s="148"/>
      <c r="O266" s="148"/>
      <c r="P266" s="149"/>
    </row>
    <row r="267" spans="1:16" ht="15" hidden="1" customHeight="1" x14ac:dyDescent="0.25">
      <c r="A267" s="44" t="e">
        <f ca="1">IF(MONTH(C267)=MONTH(D$3),RIGHT('Yearly Info'!A$33,LEN('Yearly Info'!A$33)-4),"")</f>
        <v>#VALUE!</v>
      </c>
      <c r="B267" s="145"/>
      <c r="C267" s="42">
        <f t="shared" ca="1" si="10"/>
        <v>46063</v>
      </c>
      <c r="D267" s="54">
        <f ca="1">INDIRECT("'" &amp; UPPER(LEFT(TEXT($D$3,"mmmm"),3)) &amp; "'!J30")</f>
        <v>0</v>
      </c>
      <c r="E267" s="147"/>
      <c r="F267" s="148"/>
      <c r="G267" s="148"/>
      <c r="H267" s="148"/>
      <c r="I267" s="148"/>
      <c r="J267" s="148"/>
      <c r="K267" s="148"/>
      <c r="L267" s="148"/>
      <c r="M267" s="148"/>
      <c r="N267" s="148"/>
      <c r="O267" s="148"/>
      <c r="P267" s="149"/>
    </row>
    <row r="268" spans="1:16" ht="15" hidden="1" customHeight="1" x14ac:dyDescent="0.25">
      <c r="A268" s="44" t="e">
        <f ca="1">IF(MONTH(C268)=MONTH(D$3),RIGHT('Yearly Info'!A$34,LEN('Yearly Info'!A$34)-4),"")</f>
        <v>#VALUE!</v>
      </c>
      <c r="B268" s="145"/>
      <c r="C268" s="42">
        <f t="shared" ca="1" si="10"/>
        <v>46063</v>
      </c>
      <c r="D268" s="54">
        <f ca="1">INDIRECT("'" &amp; UPPER(LEFT(TEXT($D$3,"mmmm"),3)) &amp; "'!J31")</f>
        <v>0</v>
      </c>
      <c r="E268" s="147"/>
      <c r="F268" s="148"/>
      <c r="G268" s="148"/>
      <c r="H268" s="148"/>
      <c r="I268" s="148"/>
      <c r="J268" s="148"/>
      <c r="K268" s="148"/>
      <c r="L268" s="148"/>
      <c r="M268" s="148"/>
      <c r="N268" s="148"/>
      <c r="O268" s="148"/>
      <c r="P268" s="149"/>
    </row>
    <row r="269" spans="1:16" ht="15" hidden="1" customHeight="1" thickBot="1" x14ac:dyDescent="0.3">
      <c r="A269" s="44" t="e">
        <f ca="1">IF(MONTH(C269)=MONTH(D$3),RIGHT('Yearly Info'!A$35,LEN('Yearly Info'!A$35)-4),"")</f>
        <v>#VALUE!</v>
      </c>
      <c r="B269" s="145"/>
      <c r="C269" s="42">
        <f t="shared" ca="1" si="10"/>
        <v>46063</v>
      </c>
      <c r="D269" s="55">
        <f ca="1">INDIRECT("'" &amp; UPPER(LEFT(TEXT($D$3,"mmmm"),3)) &amp; "'!J32")</f>
        <v>0</v>
      </c>
      <c r="E269" s="147"/>
      <c r="F269" s="148"/>
      <c r="G269" s="148"/>
      <c r="H269" s="148"/>
      <c r="I269" s="148"/>
      <c r="J269" s="148"/>
      <c r="K269" s="148"/>
      <c r="L269" s="148"/>
      <c r="M269" s="148"/>
      <c r="N269" s="148"/>
      <c r="O269" s="148"/>
      <c r="P269" s="149"/>
    </row>
    <row r="270" spans="1:16" ht="15" hidden="1" customHeight="1" x14ac:dyDescent="0.25">
      <c r="A270" s="44" t="e">
        <f ca="1">IF(MONTH(C270)=MONTH(D$3),RIGHT('Yearly Info'!A$36,LEN('Yearly Info'!A$36)-4),"")</f>
        <v>#VALUE!</v>
      </c>
      <c r="B270" s="145"/>
      <c r="C270" s="42">
        <f t="shared" ca="1" si="10"/>
        <v>46063</v>
      </c>
      <c r="D270" s="54">
        <f ca="1">INDIRECT("'" &amp; UPPER(LEFT(TEXT($D$3,"mmmm"),3)) &amp; "'!J33")</f>
        <v>0</v>
      </c>
      <c r="E270" s="147"/>
      <c r="F270" s="148"/>
      <c r="G270" s="148"/>
      <c r="H270" s="148"/>
      <c r="I270" s="148"/>
      <c r="J270" s="148"/>
      <c r="K270" s="148"/>
      <c r="L270" s="148"/>
      <c r="M270" s="148"/>
      <c r="N270" s="148"/>
      <c r="O270" s="148"/>
      <c r="P270" s="149"/>
    </row>
    <row r="271" spans="1:16" ht="15" hidden="1" customHeight="1" x14ac:dyDescent="0.25">
      <c r="A271" s="44" t="e">
        <f ca="1">IF(MONTH(C271)=MONTH(D$3),RIGHT('Yearly Info'!A$37,LEN('Yearly Info'!A$37)-4),"")</f>
        <v>#VALUE!</v>
      </c>
      <c r="B271" s="145"/>
      <c r="C271" s="42">
        <f t="shared" ca="1" si="10"/>
        <v>46063</v>
      </c>
      <c r="D271" s="54">
        <f ca="1">INDIRECT("'" &amp; UPPER(LEFT(TEXT($D$3,"mmmm"),3)) &amp; "'!J34")</f>
        <v>0</v>
      </c>
      <c r="E271" s="147"/>
      <c r="F271" s="148"/>
      <c r="G271" s="148"/>
      <c r="H271" s="148"/>
      <c r="I271" s="148"/>
      <c r="J271" s="148"/>
      <c r="K271" s="148"/>
      <c r="L271" s="148"/>
      <c r="M271" s="148"/>
      <c r="N271" s="148"/>
      <c r="O271" s="148"/>
      <c r="P271" s="149"/>
    </row>
    <row r="272" spans="1:16" ht="15" hidden="1" customHeight="1" x14ac:dyDescent="0.25">
      <c r="A272" s="44" t="e">
        <f ca="1">IF(MONTH(C272)=MONTH(D$3),RIGHT('Yearly Info'!A$38,LEN('Yearly Info'!A$38)-4),"")</f>
        <v>#VALUE!</v>
      </c>
      <c r="B272" s="145"/>
      <c r="C272" s="42">
        <f t="shared" ca="1" si="10"/>
        <v>46063</v>
      </c>
      <c r="D272" s="54">
        <f ca="1">INDIRECT("'" &amp; UPPER(LEFT(TEXT($D$3,"mmmm"),3)) &amp; "'!J35")</f>
        <v>0</v>
      </c>
      <c r="E272" s="147"/>
      <c r="F272" s="148"/>
      <c r="G272" s="148"/>
      <c r="H272" s="148"/>
      <c r="I272" s="148"/>
      <c r="J272" s="148"/>
      <c r="K272" s="148"/>
      <c r="L272" s="148"/>
      <c r="M272" s="148"/>
      <c r="N272" s="148"/>
      <c r="O272" s="148"/>
      <c r="P272" s="149"/>
    </row>
    <row r="273" spans="1:16" ht="15" hidden="1" customHeight="1" x14ac:dyDescent="0.25">
      <c r="A273" s="44" t="e">
        <f ca="1">IF(MONTH(C273)=MONTH(D$3),RIGHT('Yearly Info'!A$39,LEN('Yearly Info'!A$39)-4),"")</f>
        <v>#VALUE!</v>
      </c>
      <c r="B273" s="145"/>
      <c r="C273" s="42">
        <f t="shared" ca="1" si="10"/>
        <v>46063</v>
      </c>
      <c r="D273" s="54">
        <f ca="1">INDIRECT("'" &amp; UPPER(LEFT(TEXT($D$3,"mmmm"),3)) &amp; "'!J36")</f>
        <v>0</v>
      </c>
      <c r="E273" s="147"/>
      <c r="F273" s="148"/>
      <c r="G273" s="148"/>
      <c r="H273" s="148"/>
      <c r="I273" s="148"/>
      <c r="J273" s="148"/>
      <c r="K273" s="148"/>
      <c r="L273" s="148"/>
      <c r="M273" s="148"/>
      <c r="N273" s="148"/>
      <c r="O273" s="148"/>
      <c r="P273" s="149"/>
    </row>
    <row r="274" spans="1:16" ht="15" hidden="1" customHeight="1" thickBot="1" x14ac:dyDescent="0.3">
      <c r="A274" s="45" t="e">
        <f ca="1">IF(MONTH(C274)=MONTH(D$3),RIGHT('Yearly Info'!A$40,LEN('Yearly Info'!A$40)-4),"")</f>
        <v>#VALUE!</v>
      </c>
      <c r="B274" s="145"/>
      <c r="C274" s="42">
        <f t="shared" ca="1" si="10"/>
        <v>46063</v>
      </c>
      <c r="D274" s="54">
        <f ca="1">INDIRECT("'" &amp; UPPER(LEFT(TEXT($D$3,"mmmm"),3)) &amp; "'!J37")</f>
        <v>0</v>
      </c>
      <c r="E274" s="147"/>
      <c r="F274" s="148"/>
      <c r="G274" s="148"/>
      <c r="H274" s="148"/>
      <c r="I274" s="148"/>
      <c r="J274" s="148"/>
      <c r="K274" s="148"/>
      <c r="L274" s="148"/>
      <c r="M274" s="148"/>
      <c r="N274" s="148"/>
      <c r="O274" s="148"/>
      <c r="P274" s="149"/>
    </row>
    <row r="275" spans="1:16" ht="15" hidden="1" customHeight="1" thickBot="1" x14ac:dyDescent="0.3">
      <c r="A275" s="45" t="str">
        <f ca="1">IF(MONTH(C275)=MONTH(D$3),RIGHT('Yearly Info'!A$41,LEN('Yearly Info'!A$41)-4),"")</f>
        <v xml:space="preserve"> </v>
      </c>
      <c r="B275" s="145"/>
      <c r="C275" s="42">
        <f t="shared" ca="1" si="10"/>
        <v>46063</v>
      </c>
      <c r="D275" s="54">
        <f ca="1">INDIRECT("'" &amp; UPPER(LEFT(TEXT($D$3,"mmmm"),3)) &amp; "'!J38")</f>
        <v>0</v>
      </c>
      <c r="E275" s="147"/>
      <c r="F275" s="148"/>
      <c r="G275" s="148"/>
      <c r="H275" s="148"/>
      <c r="I275" s="148"/>
      <c r="J275" s="148"/>
      <c r="K275" s="148"/>
      <c r="L275" s="148"/>
      <c r="M275" s="148"/>
      <c r="N275" s="148"/>
      <c r="O275" s="148"/>
      <c r="P275" s="149"/>
    </row>
    <row r="276" spans="1:16" ht="15" hidden="1" customHeight="1" thickBot="1" x14ac:dyDescent="0.3">
      <c r="A276" s="45" t="str">
        <f ca="1">IF(MONTH(C276)=MONTH(D$3),RIGHT('Yearly Info'!A$42,LEN('Yearly Info'!A$42)-4),"")</f>
        <v xml:space="preserve"> </v>
      </c>
      <c r="B276" s="145"/>
      <c r="C276" s="42">
        <f t="shared" ca="1" si="10"/>
        <v>46063</v>
      </c>
      <c r="D276" s="54">
        <f ca="1">INDIRECT("'" &amp; UPPER(LEFT(TEXT($D$3,"mmmm"),3)) &amp; "'!J39")</f>
        <v>0</v>
      </c>
      <c r="E276" s="147"/>
      <c r="F276" s="148"/>
      <c r="G276" s="148"/>
      <c r="H276" s="148"/>
      <c r="I276" s="148"/>
      <c r="J276" s="148"/>
      <c r="K276" s="148"/>
      <c r="L276" s="148"/>
      <c r="M276" s="148"/>
      <c r="N276" s="148"/>
      <c r="O276" s="148"/>
      <c r="P276" s="149"/>
    </row>
    <row r="277" spans="1:16" ht="15" hidden="1" customHeight="1" thickBot="1" x14ac:dyDescent="0.3">
      <c r="A277" s="45" t="str">
        <f ca="1">IF(MONTH(C277)=MONTH(D$3),RIGHT('Yearly Info'!A$43,LEN('Yearly Info'!A$43)-4),"")</f>
        <v xml:space="preserve"> </v>
      </c>
      <c r="B277" s="146"/>
      <c r="C277" s="42">
        <f t="shared" ca="1" si="10"/>
        <v>46063</v>
      </c>
      <c r="D277" s="55">
        <f ca="1">INDIRECT("'" &amp; UPPER(LEFT(TEXT($D$3,"mmmm"),3)) &amp; "'!J40")</f>
        <v>0</v>
      </c>
      <c r="E277" s="150"/>
      <c r="F277" s="151"/>
      <c r="G277" s="151"/>
      <c r="H277" s="151"/>
      <c r="I277" s="151"/>
      <c r="J277" s="151"/>
      <c r="K277" s="151"/>
      <c r="L277" s="151"/>
      <c r="M277" s="151"/>
      <c r="N277" s="151"/>
      <c r="O277" s="151"/>
      <c r="P277" s="152"/>
    </row>
    <row r="278" spans="1:16" ht="15" hidden="1" customHeight="1" x14ac:dyDescent="0.25">
      <c r="A278" s="44" t="str">
        <f ca="1">IF(MONTH(C278)=MONTH(D$3),RIGHT('Yearly Info'!A$14,LEN('Yearly Info'!A$14)-4),"")</f>
        <v xml:space="preserve"> RICS Support for MDEQ</v>
      </c>
      <c r="B278" s="159" t="str">
        <f ca="1">TEXT(C278,"dddd")</f>
        <v>Wednesday</v>
      </c>
      <c r="C278" s="96">
        <f ca="1">C248+1</f>
        <v>46064</v>
      </c>
      <c r="D278" s="54">
        <f ca="1">INDIRECT("'" &amp; UPPER(LEFT(TEXT($D$3,"mmmm"),3)) &amp; "'!K11")</f>
        <v>0</v>
      </c>
      <c r="E278" s="147"/>
      <c r="F278" s="148"/>
      <c r="G278" s="148"/>
      <c r="H278" s="148"/>
      <c r="I278" s="148"/>
      <c r="J278" s="148"/>
      <c r="K278" s="148"/>
      <c r="L278" s="148"/>
      <c r="M278" s="148"/>
      <c r="N278" s="148"/>
      <c r="O278" s="148"/>
      <c r="P278" s="149"/>
    </row>
    <row r="279" spans="1:16" ht="15" hidden="1" customHeight="1" x14ac:dyDescent="0.25">
      <c r="A279" s="44" t="str">
        <f ca="1">IF(MONTH(C279)=MONTH(D$3),RIGHT('Yearly Info'!A$15,LEN('Yearly Info'!A$15)-4),"")</f>
        <v xml:space="preserve"> MDEQ</v>
      </c>
      <c r="B279" s="145"/>
      <c r="C279" s="42">
        <f ca="1">C278</f>
        <v>46064</v>
      </c>
      <c r="D279" s="54">
        <f ca="1">INDIRECT("'" &amp; UPPER(LEFT(TEXT($D$3,"mmmm"),3)) &amp; "'!K12")</f>
        <v>0</v>
      </c>
      <c r="E279" s="147"/>
      <c r="F279" s="148"/>
      <c r="G279" s="148"/>
      <c r="H279" s="148"/>
      <c r="I279" s="148"/>
      <c r="J279" s="148"/>
      <c r="K279" s="148"/>
      <c r="L279" s="148"/>
      <c r="M279" s="148"/>
      <c r="N279" s="148"/>
      <c r="O279" s="148"/>
      <c r="P279" s="149"/>
    </row>
    <row r="280" spans="1:16" ht="15" hidden="1" customHeight="1" x14ac:dyDescent="0.25">
      <c r="A280" s="44" t="str">
        <f ca="1">IF(MONTH(C280)=MONTH(D$3),RIGHT('Yearly Info'!A$16,LEN('Yearly Info'!A$16)-4),"")</f>
        <v xml:space="preserve"> RICS Idea Portal</v>
      </c>
      <c r="B280" s="145"/>
      <c r="C280" s="42">
        <f t="shared" ref="C280:C307" ca="1" si="11">C279</f>
        <v>46064</v>
      </c>
      <c r="D280" s="54">
        <f ca="1">INDIRECT("'" &amp; UPPER(LEFT(TEXT($D$3,"mmmm"),3)) &amp; "'!K13")</f>
        <v>0</v>
      </c>
      <c r="E280" s="147"/>
      <c r="F280" s="148"/>
      <c r="G280" s="148"/>
      <c r="H280" s="148"/>
      <c r="I280" s="148"/>
      <c r="J280" s="148"/>
      <c r="K280" s="148"/>
      <c r="L280" s="148"/>
      <c r="M280" s="148"/>
      <c r="N280" s="148"/>
      <c r="O280" s="148"/>
      <c r="P280" s="149"/>
    </row>
    <row r="281" spans="1:16" ht="15" hidden="1" customHeight="1" x14ac:dyDescent="0.25">
      <c r="A281" s="44" t="str">
        <f ca="1">IF(MONTH(C281)=MONTH(D$3),RIGHT('Yearly Info'!A$17,LEN('Yearly Info'!A$17)-4),"")</f>
        <v xml:space="preserve"> MSWIS</v>
      </c>
      <c r="B281" s="145"/>
      <c r="C281" s="42">
        <f t="shared" ca="1" si="11"/>
        <v>46064</v>
      </c>
      <c r="D281" s="54">
        <f ca="1">INDIRECT("'" &amp; UPPER(LEFT(TEXT($D$3,"mmmm"),3)) &amp; "'!K14")</f>
        <v>8</v>
      </c>
      <c r="E281" s="147" t="s">
        <v>56</v>
      </c>
      <c r="F281" s="148"/>
      <c r="G281" s="148"/>
      <c r="H281" s="148"/>
      <c r="I281" s="148"/>
      <c r="J281" s="148"/>
      <c r="K281" s="148"/>
      <c r="L281" s="148"/>
      <c r="M281" s="148"/>
      <c r="N281" s="148"/>
      <c r="O281" s="148"/>
      <c r="P281" s="149"/>
    </row>
    <row r="282" spans="1:16" ht="15" hidden="1" customHeight="1" x14ac:dyDescent="0.25">
      <c r="A282" s="44" t="str">
        <f ca="1">IF(MONTH(C282)=MONTH(D$3),RIGHT('Yearly Info'!A$18,LEN('Yearly Info'!A$18)-4),"")</f>
        <v xml:space="preserve"> GeoSpatial</v>
      </c>
      <c r="B282" s="145"/>
      <c r="C282" s="42">
        <f t="shared" ca="1" si="11"/>
        <v>46064</v>
      </c>
      <c r="D282" s="54">
        <f ca="1">INDIRECT("'" &amp; UPPER(LEFT(TEXT($D$3,"mmmm"),3)) &amp; "'!K15")</f>
        <v>0</v>
      </c>
      <c r="E282" s="147"/>
      <c r="F282" s="148"/>
      <c r="G282" s="148"/>
      <c r="H282" s="148"/>
      <c r="I282" s="148"/>
      <c r="J282" s="148"/>
      <c r="K282" s="148"/>
      <c r="L282" s="148"/>
      <c r="M282" s="148"/>
      <c r="N282" s="148"/>
      <c r="O282" s="148"/>
      <c r="P282" s="149"/>
    </row>
    <row r="283" spans="1:16" ht="15" hidden="1" customHeight="1" x14ac:dyDescent="0.25">
      <c r="A283" s="44" t="str">
        <f ca="1">IF(MONTH(C283)=MONTH(D$3),RIGHT('Yearly Info'!A$19,LEN('Yearly Info'!A$19)-4),"")</f>
        <v xml:space="preserve"> RICS Dashboard</v>
      </c>
      <c r="B283" s="145"/>
      <c r="C283" s="42">
        <f t="shared" ca="1" si="11"/>
        <v>46064</v>
      </c>
      <c r="D283" s="54">
        <f ca="1">INDIRECT("'" &amp; UPPER(LEFT(TEXT($D$3,"mmmm"),3)) &amp; "'!K16")</f>
        <v>0</v>
      </c>
      <c r="E283" s="147"/>
      <c r="F283" s="148"/>
      <c r="G283" s="148"/>
      <c r="H283" s="148"/>
      <c r="I283" s="148"/>
      <c r="J283" s="148"/>
      <c r="K283" s="148"/>
      <c r="L283" s="148"/>
      <c r="M283" s="148"/>
      <c r="N283" s="148"/>
      <c r="O283" s="148"/>
      <c r="P283" s="149"/>
    </row>
    <row r="284" spans="1:16" ht="15" customHeight="1" x14ac:dyDescent="0.25">
      <c r="A284" s="44" t="str">
        <f ca="1">IF(MONTH(C284)=MONTH(D$3),RIGHT('Yearly Info'!A$20,LEN('Yearly Info'!A$20)-4),"")</f>
        <v xml:space="preserve"> MDWFP NRIS</v>
      </c>
      <c r="B284" s="145"/>
      <c r="C284" s="42">
        <f t="shared" ca="1" si="11"/>
        <v>46064</v>
      </c>
      <c r="D284" s="54">
        <f ca="1">INDIRECT("'" &amp; UPPER(LEFT(TEXT($D$3,"mmmm"),3)) &amp; "'!K17")</f>
        <v>0</v>
      </c>
      <c r="E284" s="153"/>
      <c r="F284" s="154"/>
      <c r="G284" s="154"/>
      <c r="H284" s="154"/>
      <c r="I284" s="154"/>
      <c r="J284" s="154"/>
      <c r="K284" s="154"/>
      <c r="L284" s="154"/>
      <c r="M284" s="154"/>
      <c r="N284" s="154"/>
      <c r="O284" s="154"/>
      <c r="P284" s="155"/>
    </row>
    <row r="285" spans="1:16" ht="15" hidden="1" customHeight="1" x14ac:dyDescent="0.25">
      <c r="A285" s="44" t="str">
        <f ca="1">IF(MONTH(C285)=MONTH(D$3),RIGHT('Yearly Info'!A$21,LEN('Yearly Info'!A$21)-4),"")</f>
        <v xml:space="preserve"> MSWIS MRVA 4 CLOSED</v>
      </c>
      <c r="B285" s="145"/>
      <c r="C285" s="42">
        <f t="shared" ca="1" si="11"/>
        <v>46064</v>
      </c>
      <c r="D285" s="54">
        <f ca="1">INDIRECT("'" &amp; UPPER(LEFT(TEXT($D$3,"mmmm"),3)) &amp; "'!K18")</f>
        <v>0</v>
      </c>
      <c r="E285" s="147"/>
      <c r="F285" s="148"/>
      <c r="G285" s="148"/>
      <c r="H285" s="148"/>
      <c r="I285" s="148"/>
      <c r="J285" s="148"/>
      <c r="K285" s="148"/>
      <c r="L285" s="148"/>
      <c r="M285" s="148"/>
      <c r="N285" s="148"/>
      <c r="O285" s="148"/>
      <c r="P285" s="149"/>
    </row>
    <row r="286" spans="1:16" ht="15" hidden="1" customHeight="1" x14ac:dyDescent="0.25">
      <c r="A286" s="44" t="str">
        <f ca="1">IF(MONTH(C286)=MONTH(D$3),RIGHT('Yearly Info'!A$22,LEN('Yearly Info'!A$22)-4),"")</f>
        <v xml:space="preserve"> Tackett</v>
      </c>
      <c r="B286" s="145"/>
      <c r="C286" s="42">
        <f t="shared" ca="1" si="11"/>
        <v>46064</v>
      </c>
      <c r="D286" s="54">
        <f ca="1">INDIRECT("'" &amp; UPPER(LEFT(TEXT($D$3,"mmmm"),3)) &amp; "'!K19")</f>
        <v>0</v>
      </c>
      <c r="E286" s="147"/>
      <c r="F286" s="148"/>
      <c r="G286" s="148"/>
      <c r="H286" s="148"/>
      <c r="I286" s="148"/>
      <c r="J286" s="148"/>
      <c r="K286" s="148"/>
      <c r="L286" s="148"/>
      <c r="M286" s="148"/>
      <c r="N286" s="148"/>
      <c r="O286" s="148"/>
      <c r="P286" s="149"/>
    </row>
    <row r="287" spans="1:16" ht="15" hidden="1" customHeight="1" x14ac:dyDescent="0.25">
      <c r="A287" s="44" t="e">
        <f ca="1">IF(MONTH(C287)=MONTH(D$3),RIGHT('Yearly Info'!A$23,LEN('Yearly Info'!A$23)-4),"")</f>
        <v>#VALUE!</v>
      </c>
      <c r="B287" s="145"/>
      <c r="C287" s="42">
        <f t="shared" ca="1" si="11"/>
        <v>46064</v>
      </c>
      <c r="D287" s="54">
        <f ca="1">INDIRECT("'" &amp; UPPER(LEFT(TEXT($D$3,"mmmm"),3)) &amp; "'!K20")</f>
        <v>0</v>
      </c>
      <c r="E287" s="160"/>
      <c r="F287" s="148"/>
      <c r="G287" s="148"/>
      <c r="H287" s="148"/>
      <c r="I287" s="148"/>
      <c r="J287" s="148"/>
      <c r="K287" s="148"/>
      <c r="L287" s="148"/>
      <c r="M287" s="148"/>
      <c r="N287" s="148"/>
      <c r="O287" s="148"/>
      <c r="P287" s="149"/>
    </row>
    <row r="288" spans="1:16" ht="15" hidden="1" customHeight="1" x14ac:dyDescent="0.25">
      <c r="A288" s="44" t="e">
        <f ca="1">IF(MONTH(C288)=MONTH(D$3),RIGHT('Yearly Info'!A$24,LEN('Yearly Info'!A$24)-4),"")</f>
        <v>#VALUE!</v>
      </c>
      <c r="B288" s="145"/>
      <c r="C288" s="42">
        <f t="shared" ca="1" si="11"/>
        <v>46064</v>
      </c>
      <c r="D288" s="54">
        <f ca="1">INDIRECT("'" &amp; UPPER(LEFT(TEXT($D$3,"mmmm"),3)) &amp; "'!K21")</f>
        <v>0</v>
      </c>
      <c r="E288" s="147"/>
      <c r="F288" s="148"/>
      <c r="G288" s="148"/>
      <c r="H288" s="148"/>
      <c r="I288" s="148"/>
      <c r="J288" s="148"/>
      <c r="K288" s="148"/>
      <c r="L288" s="148"/>
      <c r="M288" s="148"/>
      <c r="N288" s="148"/>
      <c r="O288" s="148"/>
      <c r="P288" s="149"/>
    </row>
    <row r="289" spans="1:16" ht="15" hidden="1" customHeight="1" x14ac:dyDescent="0.25">
      <c r="A289" s="44" t="e">
        <f ca="1">IF(MONTH(C289)=MONTH(D$3),RIGHT('Yearly Info'!A$25,LEN('Yearly Info'!A$25)-4),"")</f>
        <v>#VALUE!</v>
      </c>
      <c r="B289" s="145"/>
      <c r="C289" s="42">
        <f t="shared" ca="1" si="11"/>
        <v>46064</v>
      </c>
      <c r="D289" s="54">
        <f ca="1">INDIRECT("'" &amp; UPPER(LEFT(TEXT($D$3,"mmmm"),3)) &amp; "'!K22")</f>
        <v>0</v>
      </c>
      <c r="E289" s="147"/>
      <c r="F289" s="148"/>
      <c r="G289" s="148"/>
      <c r="H289" s="148"/>
      <c r="I289" s="148"/>
      <c r="J289" s="148"/>
      <c r="K289" s="148"/>
      <c r="L289" s="148"/>
      <c r="M289" s="148"/>
      <c r="N289" s="148"/>
      <c r="O289" s="148"/>
      <c r="P289" s="149"/>
    </row>
    <row r="290" spans="1:16" ht="15" hidden="1" customHeight="1" x14ac:dyDescent="0.25">
      <c r="A290" s="44" t="e">
        <f ca="1">IF(MONTH(C290)=MONTH(D$3),RIGHT('Yearly Info'!A$26,LEN('Yearly Info'!A$26)-4),"")</f>
        <v>#VALUE!</v>
      </c>
      <c r="B290" s="145"/>
      <c r="C290" s="42">
        <f t="shared" ca="1" si="11"/>
        <v>46064</v>
      </c>
      <c r="D290" s="54">
        <f ca="1">INDIRECT("'" &amp; UPPER(LEFT(TEXT($D$3,"mmmm"),3)) &amp; "'!K23")</f>
        <v>0</v>
      </c>
      <c r="E290" s="147"/>
      <c r="F290" s="148"/>
      <c r="G290" s="148"/>
      <c r="H290" s="148"/>
      <c r="I290" s="148"/>
      <c r="J290" s="148"/>
      <c r="K290" s="148"/>
      <c r="L290" s="148"/>
      <c r="M290" s="148"/>
      <c r="N290" s="148"/>
      <c r="O290" s="148"/>
      <c r="P290" s="149"/>
    </row>
    <row r="291" spans="1:16" ht="15" hidden="1" customHeight="1" x14ac:dyDescent="0.25">
      <c r="A291" s="44" t="e">
        <f ca="1">IF(MONTH(C291)=MONTH(D$3),RIGHT('Yearly Info'!A$27,LEN('Yearly Info'!A$27)-4),"")</f>
        <v>#VALUE!</v>
      </c>
      <c r="B291" s="145"/>
      <c r="C291" s="42">
        <f t="shared" ca="1" si="11"/>
        <v>46064</v>
      </c>
      <c r="D291" s="54">
        <f ca="1">INDIRECT("'" &amp; UPPER(LEFT(TEXT($D$3,"mmmm"),3)) &amp; "'!K24")</f>
        <v>0</v>
      </c>
      <c r="E291" s="147"/>
      <c r="F291" s="148"/>
      <c r="G291" s="148"/>
      <c r="H291" s="148"/>
      <c r="I291" s="148"/>
      <c r="J291" s="148"/>
      <c r="K291" s="148"/>
      <c r="L291" s="148"/>
      <c r="M291" s="148"/>
      <c r="N291" s="148"/>
      <c r="O291" s="148"/>
      <c r="P291" s="149"/>
    </row>
    <row r="292" spans="1:16" ht="15" hidden="1" customHeight="1" x14ac:dyDescent="0.25">
      <c r="A292" s="44" t="e">
        <f ca="1">IF(MONTH(C292)=MONTH(D$3),RIGHT('Yearly Info'!A$28,LEN('Yearly Info'!A$28)-4),"")</f>
        <v>#VALUE!</v>
      </c>
      <c r="B292" s="145"/>
      <c r="C292" s="42">
        <f t="shared" ca="1" si="11"/>
        <v>46064</v>
      </c>
      <c r="D292" s="54">
        <f ca="1">INDIRECT("'" &amp; UPPER(LEFT(TEXT($D$3,"mmmm"),3)) &amp; "'!K25")</f>
        <v>0</v>
      </c>
      <c r="E292" s="147"/>
      <c r="F292" s="148"/>
      <c r="G292" s="148"/>
      <c r="H292" s="148"/>
      <c r="I292" s="148"/>
      <c r="J292" s="148"/>
      <c r="K292" s="148"/>
      <c r="L292" s="148"/>
      <c r="M292" s="148"/>
      <c r="N292" s="148"/>
      <c r="O292" s="148"/>
      <c r="P292" s="149"/>
    </row>
    <row r="293" spans="1:16" ht="15" hidden="1" customHeight="1" x14ac:dyDescent="0.25">
      <c r="A293" s="44" t="e">
        <f ca="1">IF(MONTH(C293)=MONTH(D$3),RIGHT('Yearly Info'!A$29,LEN('Yearly Info'!A$29)-4),"")</f>
        <v>#VALUE!</v>
      </c>
      <c r="B293" s="145"/>
      <c r="C293" s="42">
        <f t="shared" ca="1" si="11"/>
        <v>46064</v>
      </c>
      <c r="D293" s="54">
        <f ca="1">INDIRECT("'" &amp; UPPER(LEFT(TEXT($D$3,"mmmm"),3)) &amp; "'!K26")</f>
        <v>0</v>
      </c>
      <c r="E293" s="147"/>
      <c r="F293" s="148"/>
      <c r="G293" s="148"/>
      <c r="H293" s="148"/>
      <c r="I293" s="148"/>
      <c r="J293" s="148"/>
      <c r="K293" s="148"/>
      <c r="L293" s="148"/>
      <c r="M293" s="148"/>
      <c r="N293" s="148"/>
      <c r="O293" s="148"/>
      <c r="P293" s="149"/>
    </row>
    <row r="294" spans="1:16" ht="15" hidden="1" customHeight="1" x14ac:dyDescent="0.25">
      <c r="A294" s="44" t="e">
        <f ca="1">IF(MONTH(C294)=MONTH(D$3),RIGHT('Yearly Info'!A$30,LEN('Yearly Info'!A$30)-4),"")</f>
        <v>#VALUE!</v>
      </c>
      <c r="B294" s="145"/>
      <c r="C294" s="42">
        <f t="shared" ca="1" si="11"/>
        <v>46064</v>
      </c>
      <c r="D294" s="54">
        <f ca="1">INDIRECT("'" &amp; UPPER(LEFT(TEXT($D$3,"mmmm"),3)) &amp; "'!K27")</f>
        <v>0</v>
      </c>
      <c r="E294" s="147"/>
      <c r="F294" s="148"/>
      <c r="G294" s="148"/>
      <c r="H294" s="148"/>
      <c r="I294" s="148"/>
      <c r="J294" s="148"/>
      <c r="K294" s="148"/>
      <c r="L294" s="148"/>
      <c r="M294" s="148"/>
      <c r="N294" s="148"/>
      <c r="O294" s="148"/>
      <c r="P294" s="149"/>
    </row>
    <row r="295" spans="1:16" ht="15" hidden="1" customHeight="1" x14ac:dyDescent="0.25">
      <c r="A295" s="44" t="e">
        <f ca="1">IF(MONTH(C295)=MONTH(D$3),RIGHT('Yearly Info'!A$31,LEN('Yearly Info'!A$31)-4),"")</f>
        <v>#VALUE!</v>
      </c>
      <c r="B295" s="145"/>
      <c r="C295" s="42">
        <f t="shared" ca="1" si="11"/>
        <v>46064</v>
      </c>
      <c r="D295" s="54">
        <f ca="1">INDIRECT("'" &amp; UPPER(LEFT(TEXT($D$3,"mmmm"),3)) &amp; "'!K28")</f>
        <v>0</v>
      </c>
      <c r="E295" s="147"/>
      <c r="F295" s="148"/>
      <c r="G295" s="148"/>
      <c r="H295" s="148"/>
      <c r="I295" s="148"/>
      <c r="J295" s="148"/>
      <c r="K295" s="148"/>
      <c r="L295" s="148"/>
      <c r="M295" s="148"/>
      <c r="N295" s="148"/>
      <c r="O295" s="148"/>
      <c r="P295" s="149"/>
    </row>
    <row r="296" spans="1:16" ht="15" hidden="1" customHeight="1" x14ac:dyDescent="0.25">
      <c r="A296" s="44" t="e">
        <f ca="1">IF(MONTH(C296)=MONTH(D$3),RIGHT('Yearly Info'!A$32,LEN('Yearly Info'!A$32)-4),"")</f>
        <v>#VALUE!</v>
      </c>
      <c r="B296" s="145"/>
      <c r="C296" s="42">
        <f t="shared" ca="1" si="11"/>
        <v>46064</v>
      </c>
      <c r="D296" s="54">
        <f ca="1">INDIRECT("'" &amp; UPPER(LEFT(TEXT($D$3,"mmmm"),3)) &amp; "'!K29")</f>
        <v>0</v>
      </c>
      <c r="E296" s="147"/>
      <c r="F296" s="148"/>
      <c r="G296" s="148"/>
      <c r="H296" s="148"/>
      <c r="I296" s="148"/>
      <c r="J296" s="148"/>
      <c r="K296" s="148"/>
      <c r="L296" s="148"/>
      <c r="M296" s="148"/>
      <c r="N296" s="148"/>
      <c r="O296" s="148"/>
      <c r="P296" s="149"/>
    </row>
    <row r="297" spans="1:16" ht="15" hidden="1" customHeight="1" x14ac:dyDescent="0.25">
      <c r="A297" s="44" t="e">
        <f ca="1">IF(MONTH(C297)=MONTH(D$3),RIGHT('Yearly Info'!A$33,LEN('Yearly Info'!A$33)-4),"")</f>
        <v>#VALUE!</v>
      </c>
      <c r="B297" s="145"/>
      <c r="C297" s="42">
        <f t="shared" ca="1" si="11"/>
        <v>46064</v>
      </c>
      <c r="D297" s="54">
        <f ca="1">INDIRECT("'" &amp; UPPER(LEFT(TEXT($D$3,"mmmm"),3)) &amp; "'!K30")</f>
        <v>0</v>
      </c>
      <c r="E297" s="147"/>
      <c r="F297" s="148"/>
      <c r="G297" s="148"/>
      <c r="H297" s="148"/>
      <c r="I297" s="148"/>
      <c r="J297" s="148"/>
      <c r="K297" s="148"/>
      <c r="L297" s="148"/>
      <c r="M297" s="148"/>
      <c r="N297" s="148"/>
      <c r="O297" s="148"/>
      <c r="P297" s="149"/>
    </row>
    <row r="298" spans="1:16" ht="15" hidden="1" customHeight="1" x14ac:dyDescent="0.25">
      <c r="A298" s="44" t="e">
        <f ca="1">IF(MONTH(C298)=MONTH(D$3),RIGHT('Yearly Info'!A$34,LEN('Yearly Info'!A$34)-4),"")</f>
        <v>#VALUE!</v>
      </c>
      <c r="B298" s="145"/>
      <c r="C298" s="42">
        <f t="shared" ca="1" si="11"/>
        <v>46064</v>
      </c>
      <c r="D298" s="54">
        <f ca="1">INDIRECT("'" &amp; UPPER(LEFT(TEXT($D$3,"mmmm"),3)) &amp; "'!K31")</f>
        <v>0</v>
      </c>
      <c r="E298" s="147"/>
      <c r="F298" s="148"/>
      <c r="G298" s="148"/>
      <c r="H298" s="148"/>
      <c r="I298" s="148"/>
      <c r="J298" s="148"/>
      <c r="K298" s="148"/>
      <c r="L298" s="148"/>
      <c r="M298" s="148"/>
      <c r="N298" s="148"/>
      <c r="O298" s="148"/>
      <c r="P298" s="149"/>
    </row>
    <row r="299" spans="1:16" ht="15" hidden="1" customHeight="1" thickBot="1" x14ac:dyDescent="0.3">
      <c r="A299" s="44" t="e">
        <f ca="1">IF(MONTH(C299)=MONTH(D$3),RIGHT('Yearly Info'!A$35,LEN('Yearly Info'!A$35)-4),"")</f>
        <v>#VALUE!</v>
      </c>
      <c r="B299" s="145"/>
      <c r="C299" s="42">
        <f t="shared" ca="1" si="11"/>
        <v>46064</v>
      </c>
      <c r="D299" s="55">
        <f ca="1">INDIRECT("'" &amp; UPPER(LEFT(TEXT($D$3,"mmmm"),3)) &amp; "'!K32")</f>
        <v>0</v>
      </c>
      <c r="E299" s="147"/>
      <c r="F299" s="148"/>
      <c r="G299" s="148"/>
      <c r="H299" s="148"/>
      <c r="I299" s="148"/>
      <c r="J299" s="148"/>
      <c r="K299" s="148"/>
      <c r="L299" s="148"/>
      <c r="M299" s="148"/>
      <c r="N299" s="148"/>
      <c r="O299" s="148"/>
      <c r="P299" s="149"/>
    </row>
    <row r="300" spans="1:16" ht="15" hidden="1" customHeight="1" x14ac:dyDescent="0.25">
      <c r="A300" s="44" t="e">
        <f ca="1">IF(MONTH(C300)=MONTH(D$3),RIGHT('Yearly Info'!A$36,LEN('Yearly Info'!A$36)-4),"")</f>
        <v>#VALUE!</v>
      </c>
      <c r="B300" s="145"/>
      <c r="C300" s="42">
        <f t="shared" ca="1" si="11"/>
        <v>46064</v>
      </c>
      <c r="D300" s="54">
        <f ca="1">INDIRECT("'" &amp; UPPER(LEFT(TEXT($D$3,"mmmm"),3)) &amp; "'!K33")</f>
        <v>0</v>
      </c>
      <c r="E300" s="147"/>
      <c r="F300" s="148"/>
      <c r="G300" s="148"/>
      <c r="H300" s="148"/>
      <c r="I300" s="148"/>
      <c r="J300" s="148"/>
      <c r="K300" s="148"/>
      <c r="L300" s="148"/>
      <c r="M300" s="148"/>
      <c r="N300" s="148"/>
      <c r="O300" s="148"/>
      <c r="P300" s="149"/>
    </row>
    <row r="301" spans="1:16" ht="15" hidden="1" customHeight="1" x14ac:dyDescent="0.25">
      <c r="A301" s="44" t="e">
        <f ca="1">IF(MONTH(C301)=MONTH(D$3),RIGHT('Yearly Info'!A$37,LEN('Yearly Info'!A$37)-4),"")</f>
        <v>#VALUE!</v>
      </c>
      <c r="B301" s="145"/>
      <c r="C301" s="42">
        <f t="shared" ca="1" si="11"/>
        <v>46064</v>
      </c>
      <c r="D301" s="54">
        <f ca="1">INDIRECT("'" &amp; UPPER(LEFT(TEXT($D$3,"mmmm"),3)) &amp; "'!K34")</f>
        <v>0</v>
      </c>
      <c r="E301" s="147"/>
      <c r="F301" s="148"/>
      <c r="G301" s="148"/>
      <c r="H301" s="148"/>
      <c r="I301" s="148"/>
      <c r="J301" s="148"/>
      <c r="K301" s="148"/>
      <c r="L301" s="148"/>
      <c r="M301" s="148"/>
      <c r="N301" s="148"/>
      <c r="O301" s="148"/>
      <c r="P301" s="149"/>
    </row>
    <row r="302" spans="1:16" ht="15" hidden="1" customHeight="1" x14ac:dyDescent="0.25">
      <c r="A302" s="44" t="e">
        <f ca="1">IF(MONTH(C302)=MONTH(D$3),RIGHT('Yearly Info'!A$38,LEN('Yearly Info'!A$38)-4),"")</f>
        <v>#VALUE!</v>
      </c>
      <c r="B302" s="145"/>
      <c r="C302" s="42">
        <f t="shared" ca="1" si="11"/>
        <v>46064</v>
      </c>
      <c r="D302" s="54">
        <f ca="1">INDIRECT("'" &amp; UPPER(LEFT(TEXT($D$3,"mmmm"),3)) &amp; "'!K35")</f>
        <v>0</v>
      </c>
      <c r="E302" s="147"/>
      <c r="F302" s="148"/>
      <c r="G302" s="148"/>
      <c r="H302" s="148"/>
      <c r="I302" s="148"/>
      <c r="J302" s="148"/>
      <c r="K302" s="148"/>
      <c r="L302" s="148"/>
      <c r="M302" s="148"/>
      <c r="N302" s="148"/>
      <c r="O302" s="148"/>
      <c r="P302" s="149"/>
    </row>
    <row r="303" spans="1:16" ht="15" hidden="1" customHeight="1" x14ac:dyDescent="0.25">
      <c r="A303" s="44" t="e">
        <f ca="1">IF(MONTH(C303)=MONTH(D$3),RIGHT('Yearly Info'!A$39,LEN('Yearly Info'!A$39)-4),"")</f>
        <v>#VALUE!</v>
      </c>
      <c r="B303" s="145"/>
      <c r="C303" s="42">
        <f t="shared" ca="1" si="11"/>
        <v>46064</v>
      </c>
      <c r="D303" s="54">
        <f ca="1">INDIRECT("'" &amp; UPPER(LEFT(TEXT($D$3,"mmmm"),3)) &amp; "'!K36")</f>
        <v>0</v>
      </c>
      <c r="E303" s="147"/>
      <c r="F303" s="148"/>
      <c r="G303" s="148"/>
      <c r="H303" s="148"/>
      <c r="I303" s="148"/>
      <c r="J303" s="148"/>
      <c r="K303" s="148"/>
      <c r="L303" s="148"/>
      <c r="M303" s="148"/>
      <c r="N303" s="148"/>
      <c r="O303" s="148"/>
      <c r="P303" s="149"/>
    </row>
    <row r="304" spans="1:16" ht="15" hidden="1" customHeight="1" thickBot="1" x14ac:dyDescent="0.3">
      <c r="A304" s="45" t="e">
        <f ca="1">IF(MONTH(C304)=MONTH(D$3),RIGHT('Yearly Info'!A$40,LEN('Yearly Info'!A$40)-4),"")</f>
        <v>#VALUE!</v>
      </c>
      <c r="B304" s="145"/>
      <c r="C304" s="42">
        <f t="shared" ca="1" si="11"/>
        <v>46064</v>
      </c>
      <c r="D304" s="54">
        <f ca="1">INDIRECT("'" &amp; UPPER(LEFT(TEXT($D$3,"mmmm"),3)) &amp; "'!K37")</f>
        <v>0</v>
      </c>
      <c r="E304" s="147"/>
      <c r="F304" s="148"/>
      <c r="G304" s="148"/>
      <c r="H304" s="148"/>
      <c r="I304" s="148"/>
      <c r="J304" s="148"/>
      <c r="K304" s="148"/>
      <c r="L304" s="148"/>
      <c r="M304" s="148"/>
      <c r="N304" s="148"/>
      <c r="O304" s="148"/>
      <c r="P304" s="149"/>
    </row>
    <row r="305" spans="1:16" ht="15" hidden="1" customHeight="1" thickBot="1" x14ac:dyDescent="0.3">
      <c r="A305" s="45" t="str">
        <f ca="1">IF(MONTH(C305)=MONTH(D$3),RIGHT('Yearly Info'!A$41,LEN('Yearly Info'!A$41)-4),"")</f>
        <v xml:space="preserve"> </v>
      </c>
      <c r="B305" s="145"/>
      <c r="C305" s="42">
        <f t="shared" ca="1" si="11"/>
        <v>46064</v>
      </c>
      <c r="D305" s="54">
        <f ca="1">INDIRECT("'" &amp; UPPER(LEFT(TEXT($D$3,"mmmm"),3)) &amp; "'!K38")</f>
        <v>0</v>
      </c>
      <c r="E305" s="147"/>
      <c r="F305" s="148"/>
      <c r="G305" s="148"/>
      <c r="H305" s="148"/>
      <c r="I305" s="148"/>
      <c r="J305" s="148"/>
      <c r="K305" s="148"/>
      <c r="L305" s="148"/>
      <c r="M305" s="148"/>
      <c r="N305" s="148"/>
      <c r="O305" s="148"/>
      <c r="P305" s="149"/>
    </row>
    <row r="306" spans="1:16" ht="15" hidden="1" customHeight="1" thickBot="1" x14ac:dyDescent="0.3">
      <c r="A306" s="45" t="str">
        <f ca="1">IF(MONTH(C306)=MONTH(D$3),RIGHT('Yearly Info'!A$42,LEN('Yearly Info'!A$42)-4),"")</f>
        <v xml:space="preserve"> </v>
      </c>
      <c r="B306" s="145"/>
      <c r="C306" s="42">
        <f t="shared" ca="1" si="11"/>
        <v>46064</v>
      </c>
      <c r="D306" s="54">
        <f ca="1">INDIRECT("'" &amp; UPPER(LEFT(TEXT($D$3,"mmmm"),3)) &amp; "'!K39")</f>
        <v>0</v>
      </c>
      <c r="E306" s="147"/>
      <c r="F306" s="148"/>
      <c r="G306" s="148"/>
      <c r="H306" s="148"/>
      <c r="I306" s="148"/>
      <c r="J306" s="148"/>
      <c r="K306" s="148"/>
      <c r="L306" s="148"/>
      <c r="M306" s="148"/>
      <c r="N306" s="148"/>
      <c r="O306" s="148"/>
      <c r="P306" s="149"/>
    </row>
    <row r="307" spans="1:16" ht="15" hidden="1" customHeight="1" thickBot="1" x14ac:dyDescent="0.3">
      <c r="A307" s="45" t="str">
        <f ca="1">IF(MONTH(C307)=MONTH(D$3),RIGHT('Yearly Info'!A$43,LEN('Yearly Info'!A$43)-4),"")</f>
        <v xml:space="preserve"> </v>
      </c>
      <c r="B307" s="146"/>
      <c r="C307" s="95">
        <f t="shared" ca="1" si="11"/>
        <v>46064</v>
      </c>
      <c r="D307" s="55">
        <f ca="1">INDIRECT("'" &amp; UPPER(LEFT(TEXT($D$3,"mmmm"),3)) &amp; "'!K40")</f>
        <v>0</v>
      </c>
      <c r="E307" s="150"/>
      <c r="F307" s="151"/>
      <c r="G307" s="151"/>
      <c r="H307" s="151"/>
      <c r="I307" s="151"/>
      <c r="J307" s="151"/>
      <c r="K307" s="151"/>
      <c r="L307" s="151"/>
      <c r="M307" s="151"/>
      <c r="N307" s="151"/>
      <c r="O307" s="151"/>
      <c r="P307" s="152"/>
    </row>
    <row r="308" spans="1:16" ht="15" hidden="1" customHeight="1" x14ac:dyDescent="0.25">
      <c r="A308" s="44" t="str">
        <f ca="1">IF(MONTH(C308)=MONTH(D$3),RIGHT('Yearly Info'!A$14,LEN('Yearly Info'!A$14)-4),"")</f>
        <v xml:space="preserve"> RICS Support for MDEQ</v>
      </c>
      <c r="B308" s="159" t="str">
        <f ca="1">TEXT(C308,"dddd")</f>
        <v>Thursday</v>
      </c>
      <c r="C308" s="96">
        <f ca="1">C278+1</f>
        <v>46065</v>
      </c>
      <c r="D308" s="54">
        <f ca="1">INDIRECT("'" &amp; UPPER(LEFT(TEXT($D$3,"mmmm"),3)) &amp; "'!L11")</f>
        <v>3</v>
      </c>
      <c r="E308" s="147" t="s">
        <v>57</v>
      </c>
      <c r="F308" s="148"/>
      <c r="G308" s="148"/>
      <c r="H308" s="148"/>
      <c r="I308" s="148"/>
      <c r="J308" s="148"/>
      <c r="K308" s="148"/>
      <c r="L308" s="148"/>
      <c r="M308" s="148"/>
      <c r="N308" s="148"/>
      <c r="O308" s="148"/>
      <c r="P308" s="149"/>
    </row>
    <row r="309" spans="1:16" ht="15" hidden="1" customHeight="1" x14ac:dyDescent="0.25">
      <c r="A309" s="44" t="str">
        <f ca="1">IF(MONTH(C309)=MONTH(D$3),RIGHT('Yearly Info'!A$15,LEN('Yearly Info'!A$15)-4),"")</f>
        <v xml:space="preserve"> MDEQ</v>
      </c>
      <c r="B309" s="145"/>
      <c r="C309" s="42">
        <f ca="1">C308</f>
        <v>46065</v>
      </c>
      <c r="D309" s="54">
        <f ca="1">INDIRECT("'" &amp; UPPER(LEFT(TEXT($D$3,"mmmm"),3)) &amp; "'!L12")</f>
        <v>0</v>
      </c>
      <c r="E309" s="147"/>
      <c r="F309" s="148"/>
      <c r="G309" s="148"/>
      <c r="H309" s="148"/>
      <c r="I309" s="148"/>
      <c r="J309" s="148"/>
      <c r="K309" s="148"/>
      <c r="L309" s="148"/>
      <c r="M309" s="148"/>
      <c r="N309" s="148"/>
      <c r="O309" s="148"/>
      <c r="P309" s="149"/>
    </row>
    <row r="310" spans="1:16" ht="15" hidden="1" customHeight="1" x14ac:dyDescent="0.25">
      <c r="A310" s="44" t="str">
        <f ca="1">IF(MONTH(C310)=MONTH(D$3),RIGHT('Yearly Info'!A$16,LEN('Yearly Info'!A$16)-4),"")</f>
        <v xml:space="preserve"> RICS Idea Portal</v>
      </c>
      <c r="B310" s="145"/>
      <c r="C310" s="42">
        <f t="shared" ref="C310:C337" ca="1" si="12">C309</f>
        <v>46065</v>
      </c>
      <c r="D310" s="54">
        <f ca="1">INDIRECT("'" &amp; UPPER(LEFT(TEXT($D$3,"mmmm"),3)) &amp; "'!L13")</f>
        <v>0</v>
      </c>
      <c r="E310" s="147"/>
      <c r="F310" s="148"/>
      <c r="G310" s="148"/>
      <c r="H310" s="148"/>
      <c r="I310" s="148"/>
      <c r="J310" s="148"/>
      <c r="K310" s="148"/>
      <c r="L310" s="148"/>
      <c r="M310" s="148"/>
      <c r="N310" s="148"/>
      <c r="O310" s="148"/>
      <c r="P310" s="149"/>
    </row>
    <row r="311" spans="1:16" ht="15" hidden="1" customHeight="1" x14ac:dyDescent="0.25">
      <c r="A311" s="44" t="str">
        <f ca="1">IF(MONTH(C311)=MONTH(D$3),RIGHT('Yearly Info'!A$17,LEN('Yearly Info'!A$17)-4),"")</f>
        <v xml:space="preserve"> MSWIS</v>
      </c>
      <c r="B311" s="145"/>
      <c r="C311" s="42">
        <f t="shared" ca="1" si="12"/>
        <v>46065</v>
      </c>
      <c r="D311" s="54">
        <f ca="1">INDIRECT("'" &amp; UPPER(LEFT(TEXT($D$3,"mmmm"),3)) &amp; "'!L14")</f>
        <v>5</v>
      </c>
      <c r="E311" s="153" t="s">
        <v>56</v>
      </c>
      <c r="F311" s="154"/>
      <c r="G311" s="154"/>
      <c r="H311" s="154"/>
      <c r="I311" s="154"/>
      <c r="J311" s="154"/>
      <c r="K311" s="154"/>
      <c r="L311" s="154"/>
      <c r="M311" s="154"/>
      <c r="N311" s="154"/>
      <c r="O311" s="154"/>
      <c r="P311" s="155"/>
    </row>
    <row r="312" spans="1:16" ht="15" hidden="1" customHeight="1" x14ac:dyDescent="0.25">
      <c r="A312" s="44" t="str">
        <f ca="1">IF(MONTH(C312)=MONTH(D$3),RIGHT('Yearly Info'!A$18,LEN('Yearly Info'!A$18)-4),"")</f>
        <v xml:space="preserve"> GeoSpatial</v>
      </c>
      <c r="B312" s="145"/>
      <c r="C312" s="42">
        <f t="shared" ca="1" si="12"/>
        <v>46065</v>
      </c>
      <c r="D312" s="54">
        <f ca="1">INDIRECT("'" &amp; UPPER(LEFT(TEXT($D$3,"mmmm"),3)) &amp; "'!L15")</f>
        <v>0</v>
      </c>
      <c r="E312" s="147"/>
      <c r="F312" s="148"/>
      <c r="G312" s="148"/>
      <c r="H312" s="148"/>
      <c r="I312" s="148"/>
      <c r="J312" s="148"/>
      <c r="K312" s="148"/>
      <c r="L312" s="148"/>
      <c r="M312" s="148"/>
      <c r="N312" s="148"/>
      <c r="O312" s="148"/>
      <c r="P312" s="149"/>
    </row>
    <row r="313" spans="1:16" ht="15" hidden="1" customHeight="1" x14ac:dyDescent="0.25">
      <c r="A313" s="44" t="str">
        <f ca="1">IF(MONTH(C313)=MONTH(D$3),RIGHT('Yearly Info'!A$19,LEN('Yearly Info'!A$19)-4),"")</f>
        <v xml:space="preserve"> RICS Dashboard</v>
      </c>
      <c r="B313" s="145"/>
      <c r="C313" s="42">
        <f t="shared" ca="1" si="12"/>
        <v>46065</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MDWFP NRIS</v>
      </c>
      <c r="B314" s="145"/>
      <c r="C314" s="42">
        <f t="shared" ca="1" si="12"/>
        <v>46065</v>
      </c>
      <c r="D314" s="54">
        <f ca="1">INDIRECT("'" &amp; UPPER(LEFT(TEXT($D$3,"mmmm"),3)) &amp; "'!L17")</f>
        <v>0</v>
      </c>
      <c r="E314" s="153"/>
      <c r="F314" s="154"/>
      <c r="G314" s="154"/>
      <c r="H314" s="154"/>
      <c r="I314" s="154"/>
      <c r="J314" s="154"/>
      <c r="K314" s="154"/>
      <c r="L314" s="154"/>
      <c r="M314" s="154"/>
      <c r="N314" s="154"/>
      <c r="O314" s="154"/>
      <c r="P314" s="155"/>
    </row>
    <row r="315" spans="1:16" ht="15" hidden="1" customHeight="1" x14ac:dyDescent="0.25">
      <c r="A315" s="44" t="str">
        <f ca="1">IF(MONTH(C315)=MONTH(D$3),RIGHT('Yearly Info'!A$21,LEN('Yearly Info'!A$21)-4),"")</f>
        <v xml:space="preserve"> MSWIS MRVA 4 CLOSED</v>
      </c>
      <c r="B315" s="145"/>
      <c r="C315" s="42">
        <f t="shared" ca="1" si="12"/>
        <v>46065</v>
      </c>
      <c r="D315" s="54">
        <f ca="1">INDIRECT("'" &amp; UPPER(LEFT(TEXT($D$3,"mmmm"),3)) &amp; "'!L18")</f>
        <v>0</v>
      </c>
      <c r="E315" s="147"/>
      <c r="F315" s="148"/>
      <c r="G315" s="148"/>
      <c r="H315" s="148"/>
      <c r="I315" s="148"/>
      <c r="J315" s="148"/>
      <c r="K315" s="148"/>
      <c r="L315" s="148"/>
      <c r="M315" s="148"/>
      <c r="N315" s="148"/>
      <c r="O315" s="148"/>
      <c r="P315" s="149"/>
    </row>
    <row r="316" spans="1:16" ht="15" hidden="1" customHeight="1" x14ac:dyDescent="0.25">
      <c r="A316" s="44" t="str">
        <f ca="1">IF(MONTH(C316)=MONTH(D$3),RIGHT('Yearly Info'!A$22,LEN('Yearly Info'!A$22)-4),"")</f>
        <v xml:space="preserve"> Tackett</v>
      </c>
      <c r="B316" s="145"/>
      <c r="C316" s="42">
        <f t="shared" ca="1" si="12"/>
        <v>46065</v>
      </c>
      <c r="D316" s="54">
        <f ca="1">INDIRECT("'" &amp; UPPER(LEFT(TEXT($D$3,"mmmm"),3)) &amp; "'!L19")</f>
        <v>0</v>
      </c>
      <c r="E316" s="147"/>
      <c r="F316" s="148"/>
      <c r="G316" s="148"/>
      <c r="H316" s="148"/>
      <c r="I316" s="148"/>
      <c r="J316" s="148"/>
      <c r="K316" s="148"/>
      <c r="L316" s="148"/>
      <c r="M316" s="148"/>
      <c r="N316" s="148"/>
      <c r="O316" s="148"/>
      <c r="P316" s="149"/>
    </row>
    <row r="317" spans="1:16" ht="15" hidden="1" customHeight="1" x14ac:dyDescent="0.25">
      <c r="A317" s="44" t="e">
        <f ca="1">IF(MONTH(C317)=MONTH(D$3),RIGHT('Yearly Info'!A$23,LEN('Yearly Info'!A$23)-4),"")</f>
        <v>#VALUE!</v>
      </c>
      <c r="B317" s="145"/>
      <c r="C317" s="42">
        <f t="shared" ca="1" si="12"/>
        <v>46065</v>
      </c>
      <c r="D317" s="54">
        <f ca="1">INDIRECT("'" &amp; UPPER(LEFT(TEXT($D$3,"mmmm"),3)) &amp; "'!L20")</f>
        <v>0</v>
      </c>
      <c r="E317" s="147"/>
      <c r="F317" s="148"/>
      <c r="G317" s="148"/>
      <c r="H317" s="148"/>
      <c r="I317" s="148"/>
      <c r="J317" s="148"/>
      <c r="K317" s="148"/>
      <c r="L317" s="148"/>
      <c r="M317" s="148"/>
      <c r="N317" s="148"/>
      <c r="O317" s="148"/>
      <c r="P317" s="149"/>
    </row>
    <row r="318" spans="1:16" ht="15" hidden="1" customHeight="1" x14ac:dyDescent="0.25">
      <c r="A318" s="44" t="e">
        <f ca="1">IF(MONTH(C318)=MONTH(D$3),RIGHT('Yearly Info'!A$24,LEN('Yearly Info'!A$24)-4),"")</f>
        <v>#VALUE!</v>
      </c>
      <c r="B318" s="145"/>
      <c r="C318" s="42">
        <f t="shared" ca="1" si="12"/>
        <v>46065</v>
      </c>
      <c r="D318" s="54">
        <f ca="1">INDIRECT("'" &amp; UPPER(LEFT(TEXT($D$3,"mmmm"),3)) &amp; "'!L21")</f>
        <v>0</v>
      </c>
      <c r="E318" s="147"/>
      <c r="F318" s="148"/>
      <c r="G318" s="148"/>
      <c r="H318" s="148"/>
      <c r="I318" s="148"/>
      <c r="J318" s="148"/>
      <c r="K318" s="148"/>
      <c r="L318" s="148"/>
      <c r="M318" s="148"/>
      <c r="N318" s="148"/>
      <c r="O318" s="148"/>
      <c r="P318" s="149"/>
    </row>
    <row r="319" spans="1:16" ht="15" hidden="1" customHeight="1" x14ac:dyDescent="0.25">
      <c r="A319" s="44" t="e">
        <f ca="1">IF(MONTH(C319)=MONTH(D$3),RIGHT('Yearly Info'!A$25,LEN('Yearly Info'!A$25)-4),"")</f>
        <v>#VALUE!</v>
      </c>
      <c r="B319" s="145"/>
      <c r="C319" s="42">
        <f t="shared" ca="1" si="12"/>
        <v>46065</v>
      </c>
      <c r="D319" s="54">
        <f ca="1">INDIRECT("'" &amp; UPPER(LEFT(TEXT($D$3,"mmmm"),3)) &amp; "'!L22")</f>
        <v>0</v>
      </c>
      <c r="E319" s="147"/>
      <c r="F319" s="148"/>
      <c r="G319" s="148"/>
      <c r="H319" s="148"/>
      <c r="I319" s="148"/>
      <c r="J319" s="148"/>
      <c r="K319" s="148"/>
      <c r="L319" s="148"/>
      <c r="M319" s="148"/>
      <c r="N319" s="148"/>
      <c r="O319" s="148"/>
      <c r="P319" s="149"/>
    </row>
    <row r="320" spans="1:16" ht="15" hidden="1" customHeight="1" x14ac:dyDescent="0.25">
      <c r="A320" s="44" t="e">
        <f ca="1">IF(MONTH(C320)=MONTH(D$3),RIGHT('Yearly Info'!A$26,LEN('Yearly Info'!A$26)-4),"")</f>
        <v>#VALUE!</v>
      </c>
      <c r="B320" s="145"/>
      <c r="C320" s="42">
        <f t="shared" ca="1" si="12"/>
        <v>46065</v>
      </c>
      <c r="D320" s="54">
        <f ca="1">INDIRECT("'" &amp; UPPER(LEFT(TEXT($D$3,"mmmm"),3)) &amp; "'!L23")</f>
        <v>0</v>
      </c>
      <c r="E320" s="147"/>
      <c r="F320" s="148"/>
      <c r="G320" s="148"/>
      <c r="H320" s="148"/>
      <c r="I320" s="148"/>
      <c r="J320" s="148"/>
      <c r="K320" s="148"/>
      <c r="L320" s="148"/>
      <c r="M320" s="148"/>
      <c r="N320" s="148"/>
      <c r="O320" s="148"/>
      <c r="P320" s="149"/>
    </row>
    <row r="321" spans="1:16" ht="15" hidden="1" customHeight="1" x14ac:dyDescent="0.25">
      <c r="A321" s="44" t="e">
        <f ca="1">IF(MONTH(C321)=MONTH(D$3),RIGHT('Yearly Info'!A$27,LEN('Yearly Info'!A$27)-4),"")</f>
        <v>#VALUE!</v>
      </c>
      <c r="B321" s="145"/>
      <c r="C321" s="42">
        <f t="shared" ca="1" si="12"/>
        <v>46065</v>
      </c>
      <c r="D321" s="54">
        <f ca="1">INDIRECT("'" &amp; UPPER(LEFT(TEXT($D$3,"mmmm"),3)) &amp; "'!L24")</f>
        <v>0</v>
      </c>
      <c r="E321" s="147"/>
      <c r="F321" s="148"/>
      <c r="G321" s="148"/>
      <c r="H321" s="148"/>
      <c r="I321" s="148"/>
      <c r="J321" s="148"/>
      <c r="K321" s="148"/>
      <c r="L321" s="148"/>
      <c r="M321" s="148"/>
      <c r="N321" s="148"/>
      <c r="O321" s="148"/>
      <c r="P321" s="149"/>
    </row>
    <row r="322" spans="1:16" ht="15" hidden="1" customHeight="1" x14ac:dyDescent="0.25">
      <c r="A322" s="44" t="e">
        <f ca="1">IF(MONTH(C322)=MONTH(D$3),RIGHT('Yearly Info'!A$28,LEN('Yearly Info'!A$28)-4),"")</f>
        <v>#VALUE!</v>
      </c>
      <c r="B322" s="145"/>
      <c r="C322" s="42">
        <f t="shared" ca="1" si="12"/>
        <v>46065</v>
      </c>
      <c r="D322" s="54">
        <f ca="1">INDIRECT("'" &amp; UPPER(LEFT(TEXT($D$3,"mmmm"),3)) &amp; "'!L25")</f>
        <v>0</v>
      </c>
      <c r="E322" s="147"/>
      <c r="F322" s="148"/>
      <c r="G322" s="148"/>
      <c r="H322" s="148"/>
      <c r="I322" s="148"/>
      <c r="J322" s="148"/>
      <c r="K322" s="148"/>
      <c r="L322" s="148"/>
      <c r="M322" s="148"/>
      <c r="N322" s="148"/>
      <c r="O322" s="148"/>
      <c r="P322" s="149"/>
    </row>
    <row r="323" spans="1:16" ht="15" hidden="1" customHeight="1" x14ac:dyDescent="0.25">
      <c r="A323" s="44" t="e">
        <f ca="1">IF(MONTH(C323)=MONTH(D$3),RIGHT('Yearly Info'!A$29,LEN('Yearly Info'!A$29)-4),"")</f>
        <v>#VALUE!</v>
      </c>
      <c r="B323" s="145"/>
      <c r="C323" s="42">
        <f t="shared" ca="1" si="12"/>
        <v>46065</v>
      </c>
      <c r="D323" s="54">
        <f ca="1">INDIRECT("'" &amp; UPPER(LEFT(TEXT($D$3,"mmmm"),3)) &amp; "'!L26")</f>
        <v>0</v>
      </c>
      <c r="E323" s="147"/>
      <c r="F323" s="148"/>
      <c r="G323" s="148"/>
      <c r="H323" s="148"/>
      <c r="I323" s="148"/>
      <c r="J323" s="148"/>
      <c r="K323" s="148"/>
      <c r="L323" s="148"/>
      <c r="M323" s="148"/>
      <c r="N323" s="148"/>
      <c r="O323" s="148"/>
      <c r="P323" s="149"/>
    </row>
    <row r="324" spans="1:16" ht="15" hidden="1" customHeight="1" x14ac:dyDescent="0.25">
      <c r="A324" s="44" t="e">
        <f ca="1">IF(MONTH(C324)=MONTH(D$3),RIGHT('Yearly Info'!A$30,LEN('Yearly Info'!A$30)-4),"")</f>
        <v>#VALUE!</v>
      </c>
      <c r="B324" s="145"/>
      <c r="C324" s="42">
        <f t="shared" ca="1" si="12"/>
        <v>46065</v>
      </c>
      <c r="D324" s="54">
        <f ca="1">INDIRECT("'" &amp; UPPER(LEFT(TEXT($D$3,"mmmm"),3)) &amp; "'!L27")</f>
        <v>0</v>
      </c>
      <c r="E324" s="147"/>
      <c r="F324" s="148"/>
      <c r="G324" s="148"/>
      <c r="H324" s="148"/>
      <c r="I324" s="148"/>
      <c r="J324" s="148"/>
      <c r="K324" s="148"/>
      <c r="L324" s="148"/>
      <c r="M324" s="148"/>
      <c r="N324" s="148"/>
      <c r="O324" s="148"/>
      <c r="P324" s="149"/>
    </row>
    <row r="325" spans="1:16" ht="15" hidden="1" customHeight="1" x14ac:dyDescent="0.25">
      <c r="A325" s="44" t="e">
        <f ca="1">IF(MONTH(C325)=MONTH(D$3),RIGHT('Yearly Info'!A$31,LEN('Yearly Info'!A$31)-4),"")</f>
        <v>#VALUE!</v>
      </c>
      <c r="B325" s="145"/>
      <c r="C325" s="42">
        <f t="shared" ca="1" si="12"/>
        <v>46065</v>
      </c>
      <c r="D325" s="54">
        <f ca="1">INDIRECT("'" &amp; UPPER(LEFT(TEXT($D$3,"mmmm"),3)) &amp; "'!L28")</f>
        <v>0</v>
      </c>
      <c r="E325" s="147"/>
      <c r="F325" s="148"/>
      <c r="G325" s="148"/>
      <c r="H325" s="148"/>
      <c r="I325" s="148"/>
      <c r="J325" s="148"/>
      <c r="K325" s="148"/>
      <c r="L325" s="148"/>
      <c r="M325" s="148"/>
      <c r="N325" s="148"/>
      <c r="O325" s="148"/>
      <c r="P325" s="149"/>
    </row>
    <row r="326" spans="1:16" ht="15" hidden="1" customHeight="1" x14ac:dyDescent="0.25">
      <c r="A326" s="44" t="e">
        <f ca="1">IF(MONTH(C326)=MONTH(D$3),RIGHT('Yearly Info'!A$32,LEN('Yearly Info'!A$32)-4),"")</f>
        <v>#VALUE!</v>
      </c>
      <c r="B326" s="145"/>
      <c r="C326" s="42">
        <f t="shared" ca="1" si="12"/>
        <v>46065</v>
      </c>
      <c r="D326" s="54">
        <f ca="1">INDIRECT("'" &amp; UPPER(LEFT(TEXT($D$3,"mmmm"),3)) &amp; "'!L29")</f>
        <v>0</v>
      </c>
      <c r="E326" s="147"/>
      <c r="F326" s="148"/>
      <c r="G326" s="148"/>
      <c r="H326" s="148"/>
      <c r="I326" s="148"/>
      <c r="J326" s="148"/>
      <c r="K326" s="148"/>
      <c r="L326" s="148"/>
      <c r="M326" s="148"/>
      <c r="N326" s="148"/>
      <c r="O326" s="148"/>
      <c r="P326" s="149"/>
    </row>
    <row r="327" spans="1:16" ht="15" hidden="1" customHeight="1" x14ac:dyDescent="0.25">
      <c r="A327" s="44" t="e">
        <f ca="1">IF(MONTH(C327)=MONTH(D$3),RIGHT('Yearly Info'!A$33,LEN('Yearly Info'!A$33)-4),"")</f>
        <v>#VALUE!</v>
      </c>
      <c r="B327" s="145"/>
      <c r="C327" s="42">
        <f t="shared" ca="1" si="12"/>
        <v>46065</v>
      </c>
      <c r="D327" s="54">
        <f ca="1">INDIRECT("'" &amp; UPPER(LEFT(TEXT($D$3,"mmmm"),3)) &amp; "'!L30")</f>
        <v>0</v>
      </c>
      <c r="E327" s="147"/>
      <c r="F327" s="148"/>
      <c r="G327" s="148"/>
      <c r="H327" s="148"/>
      <c r="I327" s="148"/>
      <c r="J327" s="148"/>
      <c r="K327" s="148"/>
      <c r="L327" s="148"/>
      <c r="M327" s="148"/>
      <c r="N327" s="148"/>
      <c r="O327" s="148"/>
      <c r="P327" s="149"/>
    </row>
    <row r="328" spans="1:16" ht="15" hidden="1" customHeight="1" x14ac:dyDescent="0.25">
      <c r="A328" s="44" t="e">
        <f ca="1">IF(MONTH(C328)=MONTH(D$3),RIGHT('Yearly Info'!A$34,LEN('Yearly Info'!A$34)-4),"")</f>
        <v>#VALUE!</v>
      </c>
      <c r="B328" s="145"/>
      <c r="C328" s="42">
        <f t="shared" ca="1" si="12"/>
        <v>46065</v>
      </c>
      <c r="D328" s="54">
        <f ca="1">INDIRECT("'" &amp; UPPER(LEFT(TEXT($D$3,"mmmm"),3)) &amp; "'!L31")</f>
        <v>0</v>
      </c>
      <c r="E328" s="147"/>
      <c r="F328" s="148"/>
      <c r="G328" s="148"/>
      <c r="H328" s="148"/>
      <c r="I328" s="148"/>
      <c r="J328" s="148"/>
      <c r="K328" s="148"/>
      <c r="L328" s="148"/>
      <c r="M328" s="148"/>
      <c r="N328" s="148"/>
      <c r="O328" s="148"/>
      <c r="P328" s="149"/>
    </row>
    <row r="329" spans="1:16" ht="15" hidden="1" customHeight="1" thickBot="1" x14ac:dyDescent="0.3">
      <c r="A329" s="44" t="e">
        <f ca="1">IF(MONTH(C329)=MONTH(D$3),RIGHT('Yearly Info'!A$35,LEN('Yearly Info'!A$35)-4),"")</f>
        <v>#VALUE!</v>
      </c>
      <c r="B329" s="145"/>
      <c r="C329" s="42">
        <f t="shared" ca="1" si="12"/>
        <v>46065</v>
      </c>
      <c r="D329" s="55">
        <f ca="1">INDIRECT("'" &amp; UPPER(LEFT(TEXT($D$3,"mmmm"),3)) &amp; "'!L32")</f>
        <v>0</v>
      </c>
      <c r="E329" s="147"/>
      <c r="F329" s="148"/>
      <c r="G329" s="148"/>
      <c r="H329" s="148"/>
      <c r="I329" s="148"/>
      <c r="J329" s="148"/>
      <c r="K329" s="148"/>
      <c r="L329" s="148"/>
      <c r="M329" s="148"/>
      <c r="N329" s="148"/>
      <c r="O329" s="148"/>
      <c r="P329" s="149"/>
    </row>
    <row r="330" spans="1:16" ht="15" hidden="1" customHeight="1" x14ac:dyDescent="0.25">
      <c r="A330" s="44" t="e">
        <f ca="1">IF(MONTH(C330)=MONTH(D$3),RIGHT('Yearly Info'!A$36,LEN('Yearly Info'!A$36)-4),"")</f>
        <v>#VALUE!</v>
      </c>
      <c r="B330" s="145"/>
      <c r="C330" s="42">
        <f t="shared" ca="1" si="12"/>
        <v>46065</v>
      </c>
      <c r="D330" s="54">
        <f ca="1">INDIRECT("'" &amp; UPPER(LEFT(TEXT($D$3,"mmmm"),3)) &amp; "'!L33")</f>
        <v>0</v>
      </c>
      <c r="E330" s="147"/>
      <c r="F330" s="148"/>
      <c r="G330" s="148"/>
      <c r="H330" s="148"/>
      <c r="I330" s="148"/>
      <c r="J330" s="148"/>
      <c r="K330" s="148"/>
      <c r="L330" s="148"/>
      <c r="M330" s="148"/>
      <c r="N330" s="148"/>
      <c r="O330" s="148"/>
      <c r="P330" s="149"/>
    </row>
    <row r="331" spans="1:16" ht="15" hidden="1" customHeight="1" x14ac:dyDescent="0.25">
      <c r="A331" s="44" t="e">
        <f ca="1">IF(MONTH(C331)=MONTH(D$3),RIGHT('Yearly Info'!A$37,LEN('Yearly Info'!A$37)-4),"")</f>
        <v>#VALUE!</v>
      </c>
      <c r="B331" s="145"/>
      <c r="C331" s="42">
        <f t="shared" ca="1" si="12"/>
        <v>46065</v>
      </c>
      <c r="D331" s="54">
        <f ca="1">INDIRECT("'" &amp; UPPER(LEFT(TEXT($D$3,"mmmm"),3)) &amp; "'!L34")</f>
        <v>0</v>
      </c>
      <c r="E331" s="147"/>
      <c r="F331" s="148"/>
      <c r="G331" s="148"/>
      <c r="H331" s="148"/>
      <c r="I331" s="148"/>
      <c r="J331" s="148"/>
      <c r="K331" s="148"/>
      <c r="L331" s="148"/>
      <c r="M331" s="148"/>
      <c r="N331" s="148"/>
      <c r="O331" s="148"/>
      <c r="P331" s="149"/>
    </row>
    <row r="332" spans="1:16" ht="15" hidden="1" customHeight="1" x14ac:dyDescent="0.25">
      <c r="A332" s="44" t="e">
        <f ca="1">IF(MONTH(C332)=MONTH(D$3),RIGHT('Yearly Info'!A$38,LEN('Yearly Info'!A$38)-4),"")</f>
        <v>#VALUE!</v>
      </c>
      <c r="B332" s="145"/>
      <c r="C332" s="42">
        <f t="shared" ca="1" si="12"/>
        <v>46065</v>
      </c>
      <c r="D332" s="54">
        <f ca="1">INDIRECT("'" &amp; UPPER(LEFT(TEXT($D$3,"mmmm"),3)) &amp; "'!L35")</f>
        <v>0</v>
      </c>
      <c r="E332" s="147"/>
      <c r="F332" s="148"/>
      <c r="G332" s="148"/>
      <c r="H332" s="148"/>
      <c r="I332" s="148"/>
      <c r="J332" s="148"/>
      <c r="K332" s="148"/>
      <c r="L332" s="148"/>
      <c r="M332" s="148"/>
      <c r="N332" s="148"/>
      <c r="O332" s="148"/>
      <c r="P332" s="149"/>
    </row>
    <row r="333" spans="1:16" ht="15" hidden="1" customHeight="1" x14ac:dyDescent="0.25">
      <c r="A333" s="44" t="e">
        <f ca="1">IF(MONTH(C333)=MONTH(D$3),RIGHT('Yearly Info'!A$39,LEN('Yearly Info'!A$39)-4),"")</f>
        <v>#VALUE!</v>
      </c>
      <c r="B333" s="145"/>
      <c r="C333" s="42">
        <f t="shared" ca="1" si="12"/>
        <v>46065</v>
      </c>
      <c r="D333" s="54">
        <f ca="1">INDIRECT("'" &amp; UPPER(LEFT(TEXT($D$3,"mmmm"),3)) &amp; "'!L36")</f>
        <v>0</v>
      </c>
      <c r="E333" s="147"/>
      <c r="F333" s="148"/>
      <c r="G333" s="148"/>
      <c r="H333" s="148"/>
      <c r="I333" s="148"/>
      <c r="J333" s="148"/>
      <c r="K333" s="148"/>
      <c r="L333" s="148"/>
      <c r="M333" s="148"/>
      <c r="N333" s="148"/>
      <c r="O333" s="148"/>
      <c r="P333" s="149"/>
    </row>
    <row r="334" spans="1:16" ht="15" hidden="1" customHeight="1" thickBot="1" x14ac:dyDescent="0.3">
      <c r="A334" s="45" t="e">
        <f ca="1">IF(MONTH(C334)=MONTH(D$3),RIGHT('Yearly Info'!A$40,LEN('Yearly Info'!A$40)-4),"")</f>
        <v>#VALUE!</v>
      </c>
      <c r="B334" s="145"/>
      <c r="C334" s="42">
        <f t="shared" ca="1" si="12"/>
        <v>46065</v>
      </c>
      <c r="D334" s="54">
        <f ca="1">INDIRECT("'" &amp; UPPER(LEFT(TEXT($D$3,"mmmm"),3)) &amp; "'!L37")</f>
        <v>0</v>
      </c>
      <c r="E334" s="147"/>
      <c r="F334" s="148"/>
      <c r="G334" s="148"/>
      <c r="H334" s="148"/>
      <c r="I334" s="148"/>
      <c r="J334" s="148"/>
      <c r="K334" s="148"/>
      <c r="L334" s="148"/>
      <c r="M334" s="148"/>
      <c r="N334" s="148"/>
      <c r="O334" s="148"/>
      <c r="P334" s="149"/>
    </row>
    <row r="335" spans="1:16" ht="15" hidden="1" customHeight="1" thickBot="1" x14ac:dyDescent="0.3">
      <c r="A335" s="45" t="str">
        <f ca="1">IF(MONTH(C335)=MONTH(D$3),RIGHT('Yearly Info'!A$41,LEN('Yearly Info'!A$41)-4),"")</f>
        <v xml:space="preserve"> </v>
      </c>
      <c r="B335" s="145"/>
      <c r="C335" s="42">
        <f t="shared" ca="1" si="12"/>
        <v>46065</v>
      </c>
      <c r="D335" s="54">
        <f ca="1">INDIRECT("'" &amp; UPPER(LEFT(TEXT($D$3,"mmmm"),3)) &amp; "'!L38")</f>
        <v>0</v>
      </c>
      <c r="E335" s="147"/>
      <c r="F335" s="148"/>
      <c r="G335" s="148"/>
      <c r="H335" s="148"/>
      <c r="I335" s="148"/>
      <c r="J335" s="148"/>
      <c r="K335" s="148"/>
      <c r="L335" s="148"/>
      <c r="M335" s="148"/>
      <c r="N335" s="148"/>
      <c r="O335" s="148"/>
      <c r="P335" s="149"/>
    </row>
    <row r="336" spans="1:16" ht="15" hidden="1" customHeight="1" thickBot="1" x14ac:dyDescent="0.3">
      <c r="A336" s="45" t="str">
        <f ca="1">IF(MONTH(C336)=MONTH(D$3),RIGHT('Yearly Info'!A$42,LEN('Yearly Info'!A$42)-4),"")</f>
        <v xml:space="preserve"> </v>
      </c>
      <c r="B336" s="145"/>
      <c r="C336" s="42">
        <f t="shared" ca="1" si="12"/>
        <v>46065</v>
      </c>
      <c r="D336" s="54">
        <f ca="1">INDIRECT("'" &amp; UPPER(LEFT(TEXT($D$3,"mmmm"),3)) &amp; "'!L39")</f>
        <v>0</v>
      </c>
      <c r="E336" s="147"/>
      <c r="F336" s="148"/>
      <c r="G336" s="148"/>
      <c r="H336" s="148"/>
      <c r="I336" s="148"/>
      <c r="J336" s="148"/>
      <c r="K336" s="148"/>
      <c r="L336" s="148"/>
      <c r="M336" s="148"/>
      <c r="N336" s="148"/>
      <c r="O336" s="148"/>
      <c r="P336" s="149"/>
    </row>
    <row r="337" spans="1:16" ht="15" hidden="1" customHeight="1" thickBot="1" x14ac:dyDescent="0.3">
      <c r="A337" s="45" t="str">
        <f ca="1">IF(MONTH(C337)=MONTH(D$3),RIGHT('Yearly Info'!A$43,LEN('Yearly Info'!A$43)-4),"")</f>
        <v xml:space="preserve"> </v>
      </c>
      <c r="B337" s="146"/>
      <c r="C337" s="42">
        <f t="shared" ca="1" si="12"/>
        <v>46065</v>
      </c>
      <c r="D337" s="55">
        <f ca="1">INDIRECT("'" &amp; UPPER(LEFT(TEXT($D$3,"mmmm"),3)) &amp; "'!L40")</f>
        <v>0</v>
      </c>
      <c r="E337" s="150"/>
      <c r="F337" s="151"/>
      <c r="G337" s="151"/>
      <c r="H337" s="151"/>
      <c r="I337" s="151"/>
      <c r="J337" s="151"/>
      <c r="K337" s="151"/>
      <c r="L337" s="151"/>
      <c r="M337" s="151"/>
      <c r="N337" s="151"/>
      <c r="O337" s="151"/>
      <c r="P337" s="152"/>
    </row>
    <row r="338" spans="1:16" ht="15" hidden="1" customHeight="1" x14ac:dyDescent="0.25">
      <c r="A338" s="44" t="str">
        <f ca="1">IF(MONTH(C338)=MONTH(D$3),RIGHT('Yearly Info'!A$14,LEN('Yearly Info'!A$14)-4),"")</f>
        <v xml:space="preserve"> RICS Support for MDEQ</v>
      </c>
      <c r="B338" s="159" t="str">
        <f ca="1">TEXT(C338,"dddd")</f>
        <v>Friday</v>
      </c>
      <c r="C338" s="96">
        <f ca="1">C308+1</f>
        <v>46066</v>
      </c>
      <c r="D338" s="54">
        <f ca="1">INDIRECT("'" &amp; UPPER(LEFT(TEXT($D$3,"mmmm"),3)) &amp; "'!M11")</f>
        <v>0</v>
      </c>
      <c r="E338" s="161"/>
      <c r="F338" s="162"/>
      <c r="G338" s="162"/>
      <c r="H338" s="162"/>
      <c r="I338" s="162"/>
      <c r="J338" s="162"/>
      <c r="K338" s="162"/>
      <c r="L338" s="162"/>
      <c r="M338" s="162"/>
      <c r="N338" s="162"/>
      <c r="O338" s="162"/>
      <c r="P338" s="163"/>
    </row>
    <row r="339" spans="1:16" ht="15" hidden="1" customHeight="1" x14ac:dyDescent="0.25">
      <c r="A339" s="44" t="str">
        <f ca="1">IF(MONTH(C339)=MONTH(D$3),RIGHT('Yearly Info'!A$15,LEN('Yearly Info'!A$15)-4),"")</f>
        <v xml:space="preserve"> MDEQ</v>
      </c>
      <c r="B339" s="145"/>
      <c r="C339" s="42">
        <f ca="1">C338</f>
        <v>46066</v>
      </c>
      <c r="D339" s="54">
        <f ca="1">INDIRECT("'" &amp; UPPER(LEFT(TEXT($D$3,"mmmm"),3)) &amp; "'!M12")</f>
        <v>0</v>
      </c>
      <c r="E339" s="147"/>
      <c r="F339" s="148"/>
      <c r="G339" s="148"/>
      <c r="H339" s="148"/>
      <c r="I339" s="148"/>
      <c r="J339" s="148"/>
      <c r="K339" s="148"/>
      <c r="L339" s="148"/>
      <c r="M339" s="148"/>
      <c r="N339" s="148"/>
      <c r="O339" s="148"/>
      <c r="P339" s="149"/>
    </row>
    <row r="340" spans="1:16" ht="15" hidden="1" customHeight="1" x14ac:dyDescent="0.25">
      <c r="A340" s="44" t="str">
        <f ca="1">IF(MONTH(C340)=MONTH(D$3),RIGHT('Yearly Info'!A$16,LEN('Yearly Info'!A$16)-4),"")</f>
        <v xml:space="preserve"> RICS Idea Portal</v>
      </c>
      <c r="B340" s="145"/>
      <c r="C340" s="42">
        <f t="shared" ref="C340:C367" ca="1" si="13">C339</f>
        <v>46066</v>
      </c>
      <c r="D340" s="54">
        <f ca="1">INDIRECT("'" &amp; UPPER(LEFT(TEXT($D$3,"mmmm"),3)) &amp; "'!M13")</f>
        <v>0</v>
      </c>
      <c r="E340" s="147"/>
      <c r="F340" s="148"/>
      <c r="G340" s="148"/>
      <c r="H340" s="148"/>
      <c r="I340" s="148"/>
      <c r="J340" s="148"/>
      <c r="K340" s="148"/>
      <c r="L340" s="148"/>
      <c r="M340" s="148"/>
      <c r="N340" s="148"/>
      <c r="O340" s="148"/>
      <c r="P340" s="149"/>
    </row>
    <row r="341" spans="1:16" ht="15" hidden="1" customHeight="1" x14ac:dyDescent="0.25">
      <c r="A341" s="44" t="str">
        <f ca="1">IF(MONTH(C341)=MONTH(D$3),RIGHT('Yearly Info'!A$17,LEN('Yearly Info'!A$17)-4),"")</f>
        <v xml:space="preserve"> MSWIS</v>
      </c>
      <c r="B341" s="145"/>
      <c r="C341" s="42">
        <f t="shared" ca="1" si="13"/>
        <v>46066</v>
      </c>
      <c r="D341" s="54">
        <f ca="1">INDIRECT("'" &amp; UPPER(LEFT(TEXT($D$3,"mmmm"),3)) &amp; "'!M14")</f>
        <v>8</v>
      </c>
      <c r="E341" s="147" t="s">
        <v>56</v>
      </c>
      <c r="F341" s="148"/>
      <c r="G341" s="148"/>
      <c r="H341" s="148"/>
      <c r="I341" s="148"/>
      <c r="J341" s="148"/>
      <c r="K341" s="148"/>
      <c r="L341" s="148"/>
      <c r="M341" s="148"/>
      <c r="N341" s="148"/>
      <c r="O341" s="148"/>
      <c r="P341" s="149"/>
    </row>
    <row r="342" spans="1:16" ht="15" hidden="1" customHeight="1" x14ac:dyDescent="0.25">
      <c r="A342" s="44" t="str">
        <f ca="1">IF(MONTH(C342)=MONTH(D$3),RIGHT('Yearly Info'!A$18,LEN('Yearly Info'!A$18)-4),"")</f>
        <v xml:space="preserve"> GeoSpatial</v>
      </c>
      <c r="B342" s="145"/>
      <c r="C342" s="42">
        <f t="shared" ca="1" si="13"/>
        <v>46066</v>
      </c>
      <c r="D342" s="54">
        <f ca="1">INDIRECT("'" &amp; UPPER(LEFT(TEXT($D$3,"mmmm"),3)) &amp; "'!M15")</f>
        <v>0</v>
      </c>
      <c r="E342" s="147"/>
      <c r="F342" s="148"/>
      <c r="G342" s="148"/>
      <c r="H342" s="148"/>
      <c r="I342" s="148"/>
      <c r="J342" s="148"/>
      <c r="K342" s="148"/>
      <c r="L342" s="148"/>
      <c r="M342" s="148"/>
      <c r="N342" s="148"/>
      <c r="O342" s="148"/>
      <c r="P342" s="149"/>
    </row>
    <row r="343" spans="1:16" ht="15" hidden="1" customHeight="1" x14ac:dyDescent="0.25">
      <c r="A343" s="44" t="str">
        <f ca="1">IF(MONTH(C343)=MONTH(D$3),RIGHT('Yearly Info'!A$19,LEN('Yearly Info'!A$19)-4),"")</f>
        <v xml:space="preserve"> RICS Dashboard</v>
      </c>
      <c r="B343" s="145"/>
      <c r="C343" s="42">
        <f t="shared" ca="1" si="13"/>
        <v>46066</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MDWFP NRIS</v>
      </c>
      <c r="B344" s="145"/>
      <c r="C344" s="42">
        <f t="shared" ca="1" si="13"/>
        <v>46066</v>
      </c>
      <c r="D344" s="54">
        <f ca="1">INDIRECT("'" &amp; UPPER(LEFT(TEXT($D$3,"mmmm"),3)) &amp; "'!M17")</f>
        <v>0</v>
      </c>
      <c r="E344" s="153"/>
      <c r="F344" s="154"/>
      <c r="G344" s="154"/>
      <c r="H344" s="154"/>
      <c r="I344" s="154"/>
      <c r="J344" s="154"/>
      <c r="K344" s="154"/>
      <c r="L344" s="154"/>
      <c r="M344" s="154"/>
      <c r="N344" s="154"/>
      <c r="O344" s="154"/>
      <c r="P344" s="155"/>
    </row>
    <row r="345" spans="1:16" ht="15" hidden="1" customHeight="1" x14ac:dyDescent="0.25">
      <c r="A345" s="44" t="str">
        <f ca="1">IF(MONTH(C345)=MONTH(D$3),RIGHT('Yearly Info'!A$21,LEN('Yearly Info'!A$21)-4),"")</f>
        <v xml:space="preserve"> MSWIS MRVA 4 CLOSED</v>
      </c>
      <c r="B345" s="145"/>
      <c r="C345" s="42">
        <f t="shared" ca="1" si="13"/>
        <v>46066</v>
      </c>
      <c r="D345" s="54">
        <f ca="1">INDIRECT("'" &amp; UPPER(LEFT(TEXT($D$3,"mmmm"),3)) &amp; "'!M18")</f>
        <v>0</v>
      </c>
      <c r="E345" s="147"/>
      <c r="F345" s="148"/>
      <c r="G345" s="148"/>
      <c r="H345" s="148"/>
      <c r="I345" s="148"/>
      <c r="J345" s="148"/>
      <c r="K345" s="148"/>
      <c r="L345" s="148"/>
      <c r="M345" s="148"/>
      <c r="N345" s="148"/>
      <c r="O345" s="148"/>
      <c r="P345" s="149"/>
    </row>
    <row r="346" spans="1:16" ht="15" hidden="1" customHeight="1" x14ac:dyDescent="0.25">
      <c r="A346" s="44" t="str">
        <f ca="1">IF(MONTH(C346)=MONTH(D$3),RIGHT('Yearly Info'!A$22,LEN('Yearly Info'!A$22)-4),"")</f>
        <v xml:space="preserve"> Tackett</v>
      </c>
      <c r="B346" s="145"/>
      <c r="C346" s="42">
        <f t="shared" ca="1" si="13"/>
        <v>46066</v>
      </c>
      <c r="D346" s="54">
        <f ca="1">INDIRECT("'" &amp; UPPER(LEFT(TEXT($D$3,"mmmm"),3)) &amp; "'!M19")</f>
        <v>0</v>
      </c>
      <c r="E346" s="147"/>
      <c r="F346" s="148"/>
      <c r="G346" s="148"/>
      <c r="H346" s="148"/>
      <c r="I346" s="148"/>
      <c r="J346" s="148"/>
      <c r="K346" s="148"/>
      <c r="L346" s="148"/>
      <c r="M346" s="148"/>
      <c r="N346" s="148"/>
      <c r="O346" s="148"/>
      <c r="P346" s="149"/>
    </row>
    <row r="347" spans="1:16" ht="15" hidden="1" customHeight="1" x14ac:dyDescent="0.25">
      <c r="A347" s="44" t="e">
        <f ca="1">IF(MONTH(C347)=MONTH(D$3),RIGHT('Yearly Info'!A$23,LEN('Yearly Info'!A$23)-4),"")</f>
        <v>#VALUE!</v>
      </c>
      <c r="B347" s="145"/>
      <c r="C347" s="42">
        <f t="shared" ca="1" si="13"/>
        <v>46066</v>
      </c>
      <c r="D347" s="54">
        <f ca="1">INDIRECT("'" &amp; UPPER(LEFT(TEXT($D$3,"mmmm"),3)) &amp; "'!M20")</f>
        <v>0</v>
      </c>
      <c r="E347" s="147"/>
      <c r="F347" s="148"/>
      <c r="G347" s="148"/>
      <c r="H347" s="148"/>
      <c r="I347" s="148"/>
      <c r="J347" s="148"/>
      <c r="K347" s="148"/>
      <c r="L347" s="148"/>
      <c r="M347" s="148"/>
      <c r="N347" s="148"/>
      <c r="O347" s="148"/>
      <c r="P347" s="149"/>
    </row>
    <row r="348" spans="1:16" ht="15" hidden="1" customHeight="1" x14ac:dyDescent="0.25">
      <c r="A348" s="44" t="e">
        <f ca="1">IF(MONTH(C348)=MONTH(D$3),RIGHT('Yearly Info'!A$24,LEN('Yearly Info'!A$24)-4),"")</f>
        <v>#VALUE!</v>
      </c>
      <c r="B348" s="145"/>
      <c r="C348" s="42">
        <f t="shared" ca="1" si="13"/>
        <v>46066</v>
      </c>
      <c r="D348" s="54">
        <f ca="1">INDIRECT("'" &amp; UPPER(LEFT(TEXT($D$3,"mmmm"),3)) &amp; "'!M21")</f>
        <v>0</v>
      </c>
      <c r="E348" s="147"/>
      <c r="F348" s="148"/>
      <c r="G348" s="148"/>
      <c r="H348" s="148"/>
      <c r="I348" s="148"/>
      <c r="J348" s="148"/>
      <c r="K348" s="148"/>
      <c r="L348" s="148"/>
      <c r="M348" s="148"/>
      <c r="N348" s="148"/>
      <c r="O348" s="148"/>
      <c r="P348" s="149"/>
    </row>
    <row r="349" spans="1:16" ht="15" hidden="1" customHeight="1" x14ac:dyDescent="0.25">
      <c r="A349" s="44" t="e">
        <f ca="1">IF(MONTH(C349)=MONTH(D$3),RIGHT('Yearly Info'!A$25,LEN('Yearly Info'!A$25)-4),"")</f>
        <v>#VALUE!</v>
      </c>
      <c r="B349" s="145"/>
      <c r="C349" s="42">
        <f t="shared" ca="1" si="13"/>
        <v>46066</v>
      </c>
      <c r="D349" s="54">
        <f ca="1">INDIRECT("'" &amp; UPPER(LEFT(TEXT($D$3,"mmmm"),3)) &amp; "'!M22")</f>
        <v>0</v>
      </c>
      <c r="E349" s="147"/>
      <c r="F349" s="148"/>
      <c r="G349" s="148"/>
      <c r="H349" s="148"/>
      <c r="I349" s="148"/>
      <c r="J349" s="148"/>
      <c r="K349" s="148"/>
      <c r="L349" s="148"/>
      <c r="M349" s="148"/>
      <c r="N349" s="148"/>
      <c r="O349" s="148"/>
      <c r="P349" s="149"/>
    </row>
    <row r="350" spans="1:16" ht="15" hidden="1" customHeight="1" x14ac:dyDescent="0.25">
      <c r="A350" s="44" t="e">
        <f ca="1">IF(MONTH(C350)=MONTH(D$3),RIGHT('Yearly Info'!A$26,LEN('Yearly Info'!A$26)-4),"")</f>
        <v>#VALUE!</v>
      </c>
      <c r="B350" s="145"/>
      <c r="C350" s="42">
        <f t="shared" ca="1" si="13"/>
        <v>46066</v>
      </c>
      <c r="D350" s="54">
        <f ca="1">INDIRECT("'" &amp; UPPER(LEFT(TEXT($D$3,"mmmm"),3)) &amp; "'!M23")</f>
        <v>0</v>
      </c>
      <c r="E350" s="147"/>
      <c r="F350" s="148"/>
      <c r="G350" s="148"/>
      <c r="H350" s="148"/>
      <c r="I350" s="148"/>
      <c r="J350" s="148"/>
      <c r="K350" s="148"/>
      <c r="L350" s="148"/>
      <c r="M350" s="148"/>
      <c r="N350" s="148"/>
      <c r="O350" s="148"/>
      <c r="P350" s="149"/>
    </row>
    <row r="351" spans="1:16" ht="15" hidden="1" customHeight="1" x14ac:dyDescent="0.25">
      <c r="A351" s="44" t="e">
        <f ca="1">IF(MONTH(C351)=MONTH(D$3),RIGHT('Yearly Info'!A$27,LEN('Yearly Info'!A$27)-4),"")</f>
        <v>#VALUE!</v>
      </c>
      <c r="B351" s="145"/>
      <c r="C351" s="42">
        <f t="shared" ca="1" si="13"/>
        <v>46066</v>
      </c>
      <c r="D351" s="54">
        <f ca="1">INDIRECT("'" &amp; UPPER(LEFT(TEXT($D$3,"mmmm"),3)) &amp; "'!M24")</f>
        <v>0</v>
      </c>
      <c r="E351" s="147"/>
      <c r="F351" s="148"/>
      <c r="G351" s="148"/>
      <c r="H351" s="148"/>
      <c r="I351" s="148"/>
      <c r="J351" s="148"/>
      <c r="K351" s="148"/>
      <c r="L351" s="148"/>
      <c r="M351" s="148"/>
      <c r="N351" s="148"/>
      <c r="O351" s="148"/>
      <c r="P351" s="149"/>
    </row>
    <row r="352" spans="1:16" ht="15" hidden="1" customHeight="1" x14ac:dyDescent="0.25">
      <c r="A352" s="44" t="e">
        <f ca="1">IF(MONTH(C352)=MONTH(D$3),RIGHT('Yearly Info'!A$28,LEN('Yearly Info'!A$28)-4),"")</f>
        <v>#VALUE!</v>
      </c>
      <c r="B352" s="145"/>
      <c r="C352" s="42">
        <f t="shared" ca="1" si="13"/>
        <v>46066</v>
      </c>
      <c r="D352" s="54">
        <f ca="1">INDIRECT("'" &amp; UPPER(LEFT(TEXT($D$3,"mmmm"),3)) &amp; "'!M25")</f>
        <v>0</v>
      </c>
      <c r="E352" s="147"/>
      <c r="F352" s="148"/>
      <c r="G352" s="148"/>
      <c r="H352" s="148"/>
      <c r="I352" s="148"/>
      <c r="J352" s="148"/>
      <c r="K352" s="148"/>
      <c r="L352" s="148"/>
      <c r="M352" s="148"/>
      <c r="N352" s="148"/>
      <c r="O352" s="148"/>
      <c r="P352" s="149"/>
    </row>
    <row r="353" spans="1:16" ht="15" hidden="1" customHeight="1" x14ac:dyDescent="0.25">
      <c r="A353" s="44" t="e">
        <f ca="1">IF(MONTH(C353)=MONTH(D$3),RIGHT('Yearly Info'!A$29,LEN('Yearly Info'!A$29)-4),"")</f>
        <v>#VALUE!</v>
      </c>
      <c r="B353" s="145"/>
      <c r="C353" s="42">
        <f t="shared" ca="1" si="13"/>
        <v>46066</v>
      </c>
      <c r="D353" s="54">
        <f ca="1">INDIRECT("'" &amp; UPPER(LEFT(TEXT($D$3,"mmmm"),3)) &amp; "'!M26")</f>
        <v>0</v>
      </c>
      <c r="E353" s="147"/>
      <c r="F353" s="148"/>
      <c r="G353" s="148"/>
      <c r="H353" s="148"/>
      <c r="I353" s="148"/>
      <c r="J353" s="148"/>
      <c r="K353" s="148"/>
      <c r="L353" s="148"/>
      <c r="M353" s="148"/>
      <c r="N353" s="148"/>
      <c r="O353" s="148"/>
      <c r="P353" s="149"/>
    </row>
    <row r="354" spans="1:16" ht="15" hidden="1" customHeight="1" x14ac:dyDescent="0.25">
      <c r="A354" s="44" t="e">
        <f ca="1">IF(MONTH(C354)=MONTH(D$3),RIGHT('Yearly Info'!A$30,LEN('Yearly Info'!A$30)-4),"")</f>
        <v>#VALUE!</v>
      </c>
      <c r="B354" s="145"/>
      <c r="C354" s="42">
        <f t="shared" ca="1" si="13"/>
        <v>46066</v>
      </c>
      <c r="D354" s="54">
        <f ca="1">INDIRECT("'" &amp; UPPER(LEFT(TEXT($D$3,"mmmm"),3)) &amp; "'!M27")</f>
        <v>0</v>
      </c>
      <c r="E354" s="147"/>
      <c r="F354" s="148"/>
      <c r="G354" s="148"/>
      <c r="H354" s="148"/>
      <c r="I354" s="148"/>
      <c r="J354" s="148"/>
      <c r="K354" s="148"/>
      <c r="L354" s="148"/>
      <c r="M354" s="148"/>
      <c r="N354" s="148"/>
      <c r="O354" s="148"/>
      <c r="P354" s="149"/>
    </row>
    <row r="355" spans="1:16" ht="15" hidden="1" customHeight="1" x14ac:dyDescent="0.25">
      <c r="A355" s="44" t="e">
        <f ca="1">IF(MONTH(C355)=MONTH(D$3),RIGHT('Yearly Info'!A$31,LEN('Yearly Info'!A$31)-4),"")</f>
        <v>#VALUE!</v>
      </c>
      <c r="B355" s="145"/>
      <c r="C355" s="42">
        <f t="shared" ca="1" si="13"/>
        <v>46066</v>
      </c>
      <c r="D355" s="54">
        <f ca="1">INDIRECT("'" &amp; UPPER(LEFT(TEXT($D$3,"mmmm"),3)) &amp; "'!M28")</f>
        <v>0</v>
      </c>
      <c r="E355" s="147"/>
      <c r="F355" s="148"/>
      <c r="G355" s="148"/>
      <c r="H355" s="148"/>
      <c r="I355" s="148"/>
      <c r="J355" s="148"/>
      <c r="K355" s="148"/>
      <c r="L355" s="148"/>
      <c r="M355" s="148"/>
      <c r="N355" s="148"/>
      <c r="O355" s="148"/>
      <c r="P355" s="149"/>
    </row>
    <row r="356" spans="1:16" ht="15" hidden="1" customHeight="1" x14ac:dyDescent="0.25">
      <c r="A356" s="44" t="e">
        <f ca="1">IF(MONTH(C356)=MONTH(D$3),RIGHT('Yearly Info'!A$32,LEN('Yearly Info'!A$32)-4),"")</f>
        <v>#VALUE!</v>
      </c>
      <c r="B356" s="145"/>
      <c r="C356" s="42">
        <f t="shared" ca="1" si="13"/>
        <v>46066</v>
      </c>
      <c r="D356" s="54">
        <f ca="1">INDIRECT("'" &amp; UPPER(LEFT(TEXT($D$3,"mmmm"),3)) &amp; "'!M29")</f>
        <v>0</v>
      </c>
      <c r="E356" s="147"/>
      <c r="F356" s="148"/>
      <c r="G356" s="148"/>
      <c r="H356" s="148"/>
      <c r="I356" s="148"/>
      <c r="J356" s="148"/>
      <c r="K356" s="148"/>
      <c r="L356" s="148"/>
      <c r="M356" s="148"/>
      <c r="N356" s="148"/>
      <c r="O356" s="148"/>
      <c r="P356" s="149"/>
    </row>
    <row r="357" spans="1:16" ht="15" hidden="1" customHeight="1" x14ac:dyDescent="0.25">
      <c r="A357" s="44" t="e">
        <f ca="1">IF(MONTH(C357)=MONTH(D$3),RIGHT('Yearly Info'!A$33,LEN('Yearly Info'!A$33)-4),"")</f>
        <v>#VALUE!</v>
      </c>
      <c r="B357" s="145"/>
      <c r="C357" s="42">
        <f t="shared" ca="1" si="13"/>
        <v>46066</v>
      </c>
      <c r="D357" s="54">
        <f ca="1">INDIRECT("'" &amp; UPPER(LEFT(TEXT($D$3,"mmmm"),3)) &amp; "'!M30")</f>
        <v>0</v>
      </c>
      <c r="E357" s="147"/>
      <c r="F357" s="148"/>
      <c r="G357" s="148"/>
      <c r="H357" s="148"/>
      <c r="I357" s="148"/>
      <c r="J357" s="148"/>
      <c r="K357" s="148"/>
      <c r="L357" s="148"/>
      <c r="M357" s="148"/>
      <c r="N357" s="148"/>
      <c r="O357" s="148"/>
      <c r="P357" s="149"/>
    </row>
    <row r="358" spans="1:16" ht="15" hidden="1" customHeight="1" x14ac:dyDescent="0.25">
      <c r="A358" s="44" t="e">
        <f ca="1">IF(MONTH(C358)=MONTH(D$3),RIGHT('Yearly Info'!A$34,LEN('Yearly Info'!A$34)-4),"")</f>
        <v>#VALUE!</v>
      </c>
      <c r="B358" s="145"/>
      <c r="C358" s="42">
        <f t="shared" ca="1" si="13"/>
        <v>46066</v>
      </c>
      <c r="D358" s="54">
        <f ca="1">INDIRECT("'" &amp; UPPER(LEFT(TEXT($D$3,"mmmm"),3)) &amp; "'!M31")</f>
        <v>0</v>
      </c>
      <c r="E358" s="147"/>
      <c r="F358" s="148"/>
      <c r="G358" s="148"/>
      <c r="H358" s="148"/>
      <c r="I358" s="148"/>
      <c r="J358" s="148"/>
      <c r="K358" s="148"/>
      <c r="L358" s="148"/>
      <c r="M358" s="148"/>
      <c r="N358" s="148"/>
      <c r="O358" s="148"/>
      <c r="P358" s="149"/>
    </row>
    <row r="359" spans="1:16" ht="15" hidden="1" customHeight="1" x14ac:dyDescent="0.25">
      <c r="A359" s="44" t="e">
        <f ca="1">IF(MONTH(C359)=MONTH(D$3),RIGHT('Yearly Info'!A$35,LEN('Yearly Info'!A$35)-4),"")</f>
        <v>#VALUE!</v>
      </c>
      <c r="B359" s="145"/>
      <c r="C359" s="42">
        <f t="shared" ca="1" si="13"/>
        <v>46066</v>
      </c>
      <c r="D359" s="54">
        <f ca="1">INDIRECT("'" &amp; UPPER(LEFT(TEXT($D$3,"mmmm"),3)) &amp; "'!M32")</f>
        <v>0</v>
      </c>
      <c r="E359" s="147"/>
      <c r="F359" s="148"/>
      <c r="G359" s="148"/>
      <c r="H359" s="148"/>
      <c r="I359" s="148"/>
      <c r="J359" s="148"/>
      <c r="K359" s="148"/>
      <c r="L359" s="148"/>
      <c r="M359" s="148"/>
      <c r="N359" s="148"/>
      <c r="O359" s="148"/>
      <c r="P359" s="149"/>
    </row>
    <row r="360" spans="1:16" ht="15" hidden="1" customHeight="1" x14ac:dyDescent="0.25">
      <c r="A360" s="44" t="e">
        <f ca="1">IF(MONTH(C360)=MONTH(D$3),RIGHT('Yearly Info'!A$36,LEN('Yearly Info'!A$36)-4),"")</f>
        <v>#VALUE!</v>
      </c>
      <c r="B360" s="145"/>
      <c r="C360" s="42">
        <f t="shared" ca="1" si="13"/>
        <v>46066</v>
      </c>
      <c r="D360" s="54">
        <f ca="1">INDIRECT("'" &amp; UPPER(LEFT(TEXT($D$3,"mmmm"),3)) &amp; "'!M33")</f>
        <v>0</v>
      </c>
      <c r="E360" s="147"/>
      <c r="F360" s="148"/>
      <c r="G360" s="148"/>
      <c r="H360" s="148"/>
      <c r="I360" s="148"/>
      <c r="J360" s="148"/>
      <c r="K360" s="148"/>
      <c r="L360" s="148"/>
      <c r="M360" s="148"/>
      <c r="N360" s="148"/>
      <c r="O360" s="148"/>
      <c r="P360" s="149"/>
    </row>
    <row r="361" spans="1:16" ht="15" hidden="1" customHeight="1" x14ac:dyDescent="0.25">
      <c r="A361" s="44" t="e">
        <f ca="1">IF(MONTH(C361)=MONTH(D$3),RIGHT('Yearly Info'!A$37,LEN('Yearly Info'!A$37)-4),"")</f>
        <v>#VALUE!</v>
      </c>
      <c r="B361" s="145"/>
      <c r="C361" s="42">
        <f t="shared" ca="1" si="13"/>
        <v>46066</v>
      </c>
      <c r="D361" s="54">
        <f ca="1">INDIRECT("'" &amp; UPPER(LEFT(TEXT($D$3,"mmmm"),3)) &amp; "'!M34")</f>
        <v>0</v>
      </c>
      <c r="E361" s="147"/>
      <c r="F361" s="148"/>
      <c r="G361" s="148"/>
      <c r="H361" s="148"/>
      <c r="I361" s="148"/>
      <c r="J361" s="148"/>
      <c r="K361" s="148"/>
      <c r="L361" s="148"/>
      <c r="M361" s="148"/>
      <c r="N361" s="148"/>
      <c r="O361" s="148"/>
      <c r="P361" s="149"/>
    </row>
    <row r="362" spans="1:16" ht="15" hidden="1" customHeight="1" x14ac:dyDescent="0.25">
      <c r="A362" s="44" t="e">
        <f ca="1">IF(MONTH(C362)=MONTH(D$3),RIGHT('Yearly Info'!A$38,LEN('Yearly Info'!A$38)-4),"")</f>
        <v>#VALUE!</v>
      </c>
      <c r="B362" s="145"/>
      <c r="C362" s="42">
        <f t="shared" ca="1" si="13"/>
        <v>46066</v>
      </c>
      <c r="D362" s="54">
        <f ca="1">INDIRECT("'" &amp; UPPER(LEFT(TEXT($D$3,"mmmm"),3)) &amp; "'!M35")</f>
        <v>0</v>
      </c>
      <c r="E362" s="147"/>
      <c r="F362" s="148"/>
      <c r="G362" s="148"/>
      <c r="H362" s="148"/>
      <c r="I362" s="148"/>
      <c r="J362" s="148"/>
      <c r="K362" s="148"/>
      <c r="L362" s="148"/>
      <c r="M362" s="148"/>
      <c r="N362" s="148"/>
      <c r="O362" s="148"/>
      <c r="P362" s="149"/>
    </row>
    <row r="363" spans="1:16" ht="15" hidden="1" customHeight="1" x14ac:dyDescent="0.25">
      <c r="A363" s="44" t="e">
        <f ca="1">IF(MONTH(C363)=MONTH(D$3),RIGHT('Yearly Info'!A$39,LEN('Yearly Info'!A$39)-4),"")</f>
        <v>#VALUE!</v>
      </c>
      <c r="B363" s="145"/>
      <c r="C363" s="42">
        <f t="shared" ca="1" si="13"/>
        <v>46066</v>
      </c>
      <c r="D363" s="54">
        <f ca="1">INDIRECT("'" &amp; UPPER(LEFT(TEXT($D$3,"mmmm"),3)) &amp; "'!M36")</f>
        <v>0</v>
      </c>
      <c r="E363" s="147"/>
      <c r="F363" s="148"/>
      <c r="G363" s="148"/>
      <c r="H363" s="148"/>
      <c r="I363" s="148"/>
      <c r="J363" s="148"/>
      <c r="K363" s="148"/>
      <c r="L363" s="148"/>
      <c r="M363" s="148"/>
      <c r="N363" s="148"/>
      <c r="O363" s="148"/>
      <c r="P363" s="149"/>
    </row>
    <row r="364" spans="1:16" ht="15" hidden="1" customHeight="1" thickBot="1" x14ac:dyDescent="0.3">
      <c r="A364" s="45" t="e">
        <f ca="1">IF(MONTH(C364)=MONTH(D$3),RIGHT('Yearly Info'!A$40,LEN('Yearly Info'!A$40)-4),"")</f>
        <v>#VALUE!</v>
      </c>
      <c r="B364" s="145"/>
      <c r="C364" s="42">
        <f t="shared" ca="1" si="13"/>
        <v>46066</v>
      </c>
      <c r="D364" s="54">
        <f ca="1">INDIRECT("'" &amp; UPPER(LEFT(TEXT($D$3,"mmmm"),3)) &amp; "'!M37")</f>
        <v>0</v>
      </c>
      <c r="E364" s="147"/>
      <c r="F364" s="148"/>
      <c r="G364" s="148"/>
      <c r="H364" s="148"/>
      <c r="I364" s="148"/>
      <c r="J364" s="148"/>
      <c r="K364" s="148"/>
      <c r="L364" s="148"/>
      <c r="M364" s="148"/>
      <c r="N364" s="148"/>
      <c r="O364" s="148"/>
      <c r="P364" s="149"/>
    </row>
    <row r="365" spans="1:16" ht="15" hidden="1" customHeight="1" thickBot="1" x14ac:dyDescent="0.3">
      <c r="A365" s="45" t="str">
        <f ca="1">IF(MONTH(C365)=MONTH(D$3),RIGHT('Yearly Info'!A$41,LEN('Yearly Info'!A$41)-4),"")</f>
        <v xml:space="preserve"> </v>
      </c>
      <c r="B365" s="145"/>
      <c r="C365" s="42">
        <f t="shared" ca="1" si="13"/>
        <v>46066</v>
      </c>
      <c r="D365" s="54">
        <f ca="1">INDIRECT("'" &amp; UPPER(LEFT(TEXT($D$3,"mmmm"),3)) &amp; "'!M38")</f>
        <v>0</v>
      </c>
      <c r="E365" s="147"/>
      <c r="F365" s="148"/>
      <c r="G365" s="148"/>
      <c r="H365" s="148"/>
      <c r="I365" s="148"/>
      <c r="J365" s="148"/>
      <c r="K365" s="148"/>
      <c r="L365" s="148"/>
      <c r="M365" s="148"/>
      <c r="N365" s="148"/>
      <c r="O365" s="148"/>
      <c r="P365" s="149"/>
    </row>
    <row r="366" spans="1:16" ht="15" hidden="1" customHeight="1" thickBot="1" x14ac:dyDescent="0.3">
      <c r="A366" s="45" t="str">
        <f ca="1">IF(MONTH(C366)=MONTH(D$3),RIGHT('Yearly Info'!A$42,LEN('Yearly Info'!A$42)-4),"")</f>
        <v xml:space="preserve"> </v>
      </c>
      <c r="B366" s="145"/>
      <c r="C366" s="42">
        <f t="shared" ca="1" si="13"/>
        <v>46066</v>
      </c>
      <c r="D366" s="54">
        <f ca="1">INDIRECT("'" &amp; UPPER(LEFT(TEXT($D$3,"mmmm"),3)) &amp; "'!M39")</f>
        <v>0</v>
      </c>
      <c r="E366" s="147"/>
      <c r="F366" s="148"/>
      <c r="G366" s="148"/>
      <c r="H366" s="148"/>
      <c r="I366" s="148"/>
      <c r="J366" s="148"/>
      <c r="K366" s="148"/>
      <c r="L366" s="148"/>
      <c r="M366" s="148"/>
      <c r="N366" s="148"/>
      <c r="O366" s="148"/>
      <c r="P366" s="149"/>
    </row>
    <row r="367" spans="1:16" ht="15" hidden="1" customHeight="1" thickBot="1" x14ac:dyDescent="0.3">
      <c r="A367" s="45" t="str">
        <f ca="1">IF(MONTH(C367)=MONTH(D$3),RIGHT('Yearly Info'!A$43,LEN('Yearly Info'!A$43)-4),"")</f>
        <v xml:space="preserve"> </v>
      </c>
      <c r="B367" s="146"/>
      <c r="C367" s="42">
        <f t="shared" ca="1" si="13"/>
        <v>46066</v>
      </c>
      <c r="D367" s="55">
        <f ca="1">INDIRECT("'" &amp; UPPER(LEFT(TEXT($D$3,"mmmm"),3)) &amp; "'!M40")</f>
        <v>0</v>
      </c>
      <c r="E367" s="150"/>
      <c r="F367" s="151"/>
      <c r="G367" s="151"/>
      <c r="H367" s="151"/>
      <c r="I367" s="151"/>
      <c r="J367" s="151"/>
      <c r="K367" s="151"/>
      <c r="L367" s="151"/>
      <c r="M367" s="151"/>
      <c r="N367" s="151"/>
      <c r="O367" s="151"/>
      <c r="P367" s="152"/>
    </row>
    <row r="368" spans="1:16" ht="15" hidden="1" customHeight="1" x14ac:dyDescent="0.3">
      <c r="A368" s="44" t="str">
        <f ca="1">IF(MONTH(C368)=MONTH(D$3),RIGHT('Yearly Info'!A$14,LEN('Yearly Info'!A$14)-4),"")</f>
        <v xml:space="preserve"> RICS Support for MDEQ</v>
      </c>
      <c r="B368" s="145" t="str">
        <f ca="1">TEXT(C368,"dddd")</f>
        <v>Saturday</v>
      </c>
      <c r="C368" s="94">
        <f ca="1">C338+1</f>
        <v>46067</v>
      </c>
      <c r="D368" s="106">
        <f ca="1">INDIRECT("'" &amp; UPPER(LEFT(TEXT($D$3,"mmmm"),3)) &amp; "'!N11")</f>
        <v>0</v>
      </c>
      <c r="E368" s="164"/>
      <c r="F368" s="165"/>
      <c r="G368" s="165"/>
      <c r="H368" s="165"/>
      <c r="I368" s="165"/>
      <c r="J368" s="165"/>
      <c r="K368" s="165"/>
      <c r="L368" s="165"/>
      <c r="M368" s="165"/>
      <c r="N368" s="165"/>
      <c r="O368" s="165"/>
      <c r="P368" s="166"/>
    </row>
    <row r="369" spans="1:16" ht="15" hidden="1" customHeight="1" x14ac:dyDescent="0.3">
      <c r="A369" s="44" t="str">
        <f ca="1">IF(MONTH(C369)=MONTH(D$3),RIGHT('Yearly Info'!A$15,LEN('Yearly Info'!A$15)-4),"")</f>
        <v xml:space="preserve"> MDEQ</v>
      </c>
      <c r="B369" s="145"/>
      <c r="C369" s="42">
        <f ca="1">C368</f>
        <v>46067</v>
      </c>
      <c r="D369" s="106">
        <f ca="1">INDIRECT("'" &amp; UPPER(LEFT(TEXT($D$3,"mmmm"),3)) &amp; "'!N12")</f>
        <v>0</v>
      </c>
      <c r="E369" s="164"/>
      <c r="F369" s="165"/>
      <c r="G369" s="165"/>
      <c r="H369" s="165"/>
      <c r="I369" s="165"/>
      <c r="J369" s="165"/>
      <c r="K369" s="165"/>
      <c r="L369" s="165"/>
      <c r="M369" s="165"/>
      <c r="N369" s="165"/>
      <c r="O369" s="165"/>
      <c r="P369" s="166"/>
    </row>
    <row r="370" spans="1:16" ht="15" hidden="1" customHeight="1" x14ac:dyDescent="0.3">
      <c r="A370" s="44" t="str">
        <f ca="1">IF(MONTH(C370)=MONTH(D$3),RIGHT('Yearly Info'!A$16,LEN('Yearly Info'!A$16)-4),"")</f>
        <v xml:space="preserve"> RICS Idea Portal</v>
      </c>
      <c r="B370" s="145"/>
      <c r="C370" s="42">
        <f t="shared" ref="C370:C397" ca="1" si="14">C369</f>
        <v>46067</v>
      </c>
      <c r="D370" s="106">
        <f ca="1">INDIRECT("'" &amp; UPPER(LEFT(TEXT($D$3,"mmmm"),3)) &amp; "'!N13")</f>
        <v>0</v>
      </c>
      <c r="E370" s="164"/>
      <c r="F370" s="165"/>
      <c r="G370" s="165"/>
      <c r="H370" s="165"/>
      <c r="I370" s="165"/>
      <c r="J370" s="165"/>
      <c r="K370" s="165"/>
      <c r="L370" s="165"/>
      <c r="M370" s="165"/>
      <c r="N370" s="165"/>
      <c r="O370" s="165"/>
      <c r="P370" s="166"/>
    </row>
    <row r="371" spans="1:16" ht="15" hidden="1" customHeight="1" x14ac:dyDescent="0.3">
      <c r="A371" s="44" t="str">
        <f ca="1">IF(MONTH(C371)=MONTH(D$3),RIGHT('Yearly Info'!A$17,LEN('Yearly Info'!A$17)-4),"")</f>
        <v xml:space="preserve"> MSWIS</v>
      </c>
      <c r="B371" s="145"/>
      <c r="C371" s="42">
        <f t="shared" ca="1" si="14"/>
        <v>46067</v>
      </c>
      <c r="D371" s="106">
        <f ca="1">INDIRECT("'" &amp; UPPER(LEFT(TEXT($D$3,"mmmm"),3)) &amp; "'!N14")</f>
        <v>0</v>
      </c>
      <c r="E371" s="164"/>
      <c r="F371" s="165"/>
      <c r="G371" s="165"/>
      <c r="H371" s="165"/>
      <c r="I371" s="165"/>
      <c r="J371" s="165"/>
      <c r="K371" s="165"/>
      <c r="L371" s="165"/>
      <c r="M371" s="165"/>
      <c r="N371" s="165"/>
      <c r="O371" s="165"/>
      <c r="P371" s="166"/>
    </row>
    <row r="372" spans="1:16" ht="15" hidden="1" customHeight="1" x14ac:dyDescent="0.3">
      <c r="A372" s="44" t="str">
        <f ca="1">IF(MONTH(C372)=MONTH(D$3),RIGHT('Yearly Info'!A$18,LEN('Yearly Info'!A$18)-4),"")</f>
        <v xml:space="preserve"> GeoSpatial</v>
      </c>
      <c r="B372" s="145"/>
      <c r="C372" s="42">
        <f t="shared" ca="1" si="14"/>
        <v>46067</v>
      </c>
      <c r="D372" s="106">
        <f ca="1">INDIRECT("'" &amp; UPPER(LEFT(TEXT($D$3,"mmmm"),3)) &amp; "'!N15")</f>
        <v>0</v>
      </c>
      <c r="E372" s="164"/>
      <c r="F372" s="165"/>
      <c r="G372" s="165"/>
      <c r="H372" s="165"/>
      <c r="I372" s="165"/>
      <c r="J372" s="165"/>
      <c r="K372" s="165"/>
      <c r="L372" s="165"/>
      <c r="M372" s="165"/>
      <c r="N372" s="165"/>
      <c r="O372" s="165"/>
      <c r="P372" s="166"/>
    </row>
    <row r="373" spans="1:16" ht="15" hidden="1" customHeight="1" x14ac:dyDescent="0.3">
      <c r="A373" s="44" t="str">
        <f ca="1">IF(MONTH(C373)=MONTH(D$3),RIGHT('Yearly Info'!A$19,LEN('Yearly Info'!A$19)-4),"")</f>
        <v xml:space="preserve"> RICS Dashboard</v>
      </c>
      <c r="B373" s="145"/>
      <c r="C373" s="42">
        <f t="shared" ca="1" si="14"/>
        <v>46067</v>
      </c>
      <c r="D373" s="106">
        <f ca="1">INDIRECT("'" &amp; UPPER(LEFT(TEXT($D$3,"mmmm"),3)) &amp; "'!N16")</f>
        <v>0</v>
      </c>
      <c r="E373" s="167"/>
      <c r="F373" s="168"/>
      <c r="G373" s="168"/>
      <c r="H373" s="168"/>
      <c r="I373" s="168"/>
      <c r="J373" s="168"/>
      <c r="K373" s="168"/>
      <c r="L373" s="168"/>
      <c r="M373" s="168"/>
      <c r="N373" s="168"/>
      <c r="O373" s="168"/>
      <c r="P373" s="169"/>
    </row>
    <row r="374" spans="1:16" ht="15" customHeight="1" x14ac:dyDescent="0.3">
      <c r="A374" s="44" t="str">
        <f ca="1">IF(MONTH(C374)=MONTH(D$3),RIGHT('Yearly Info'!A$20,LEN('Yearly Info'!A$20)-4),"")</f>
        <v xml:space="preserve"> MDWFP NRIS</v>
      </c>
      <c r="B374" s="145"/>
      <c r="C374" s="42">
        <f t="shared" ca="1" si="14"/>
        <v>46067</v>
      </c>
      <c r="D374" s="106">
        <f ca="1">INDIRECT("'" &amp; UPPER(LEFT(TEXT($D$3,"mmmm"),3)) &amp; "'!N17")</f>
        <v>0</v>
      </c>
      <c r="E374" s="167"/>
      <c r="F374" s="168"/>
      <c r="G374" s="168"/>
      <c r="H374" s="168"/>
      <c r="I374" s="168"/>
      <c r="J374" s="168"/>
      <c r="K374" s="168"/>
      <c r="L374" s="168"/>
      <c r="M374" s="168"/>
      <c r="N374" s="168"/>
      <c r="O374" s="168"/>
      <c r="P374" s="169"/>
    </row>
    <row r="375" spans="1:16" ht="15" hidden="1" customHeight="1" x14ac:dyDescent="0.3">
      <c r="A375" s="44" t="str">
        <f ca="1">IF(MONTH(C375)=MONTH(D$3),RIGHT('Yearly Info'!A$21,LEN('Yearly Info'!A$21)-4),"")</f>
        <v xml:space="preserve"> MSWIS MRVA 4 CLOSED</v>
      </c>
      <c r="B375" s="145"/>
      <c r="C375" s="42">
        <f t="shared" ca="1" si="14"/>
        <v>46067</v>
      </c>
      <c r="D375" s="106">
        <f ca="1">INDIRECT("'" &amp; UPPER(LEFT(TEXT($D$3,"mmmm"),3)) &amp; "'!N18")</f>
        <v>0</v>
      </c>
      <c r="E375" s="164"/>
      <c r="F375" s="165"/>
      <c r="G375" s="165"/>
      <c r="H375" s="165"/>
      <c r="I375" s="165"/>
      <c r="J375" s="165"/>
      <c r="K375" s="165"/>
      <c r="L375" s="165"/>
      <c r="M375" s="165"/>
      <c r="N375" s="165"/>
      <c r="O375" s="165"/>
      <c r="P375" s="166"/>
    </row>
    <row r="376" spans="1:16" ht="15" hidden="1" customHeight="1" x14ac:dyDescent="0.3">
      <c r="A376" s="44" t="str">
        <f ca="1">IF(MONTH(C376)=MONTH(D$3),RIGHT('Yearly Info'!A$22,LEN('Yearly Info'!A$22)-4),"")</f>
        <v xml:space="preserve"> Tackett</v>
      </c>
      <c r="B376" s="145"/>
      <c r="C376" s="42">
        <f t="shared" ca="1" si="14"/>
        <v>46067</v>
      </c>
      <c r="D376" s="106">
        <f ca="1">INDIRECT("'" &amp; UPPER(LEFT(TEXT($D$3,"mmmm"),3)) &amp; "'!N19")</f>
        <v>0</v>
      </c>
      <c r="E376" s="164"/>
      <c r="F376" s="165"/>
      <c r="G376" s="165"/>
      <c r="H376" s="165"/>
      <c r="I376" s="165"/>
      <c r="J376" s="165"/>
      <c r="K376" s="165"/>
      <c r="L376" s="165"/>
      <c r="M376" s="165"/>
      <c r="N376" s="165"/>
      <c r="O376" s="165"/>
      <c r="P376" s="166"/>
    </row>
    <row r="377" spans="1:16" ht="15" hidden="1" customHeight="1" x14ac:dyDescent="0.3">
      <c r="A377" s="44" t="e">
        <f ca="1">IF(MONTH(C377)=MONTH(D$3),RIGHT('Yearly Info'!A$23,LEN('Yearly Info'!A$23)-4),"")</f>
        <v>#VALUE!</v>
      </c>
      <c r="B377" s="145"/>
      <c r="C377" s="42">
        <f t="shared" ca="1" si="14"/>
        <v>46067</v>
      </c>
      <c r="D377" s="106">
        <f ca="1">INDIRECT("'" &amp; UPPER(LEFT(TEXT($D$3,"mmmm"),3)) &amp; "'!N20")</f>
        <v>0</v>
      </c>
      <c r="E377" s="170"/>
      <c r="F377" s="165"/>
      <c r="G377" s="165"/>
      <c r="H377" s="165"/>
      <c r="I377" s="165"/>
      <c r="J377" s="165"/>
      <c r="K377" s="165"/>
      <c r="L377" s="165"/>
      <c r="M377" s="165"/>
      <c r="N377" s="165"/>
      <c r="O377" s="165"/>
      <c r="P377" s="166"/>
    </row>
    <row r="378" spans="1:16" ht="15" hidden="1" customHeight="1" x14ac:dyDescent="0.3">
      <c r="A378" s="44" t="e">
        <f ca="1">IF(MONTH(C378)=MONTH(D$3),RIGHT('Yearly Info'!A$24,LEN('Yearly Info'!A$24)-4),"")</f>
        <v>#VALUE!</v>
      </c>
      <c r="B378" s="145"/>
      <c r="C378" s="42">
        <f t="shared" ca="1" si="14"/>
        <v>46067</v>
      </c>
      <c r="D378" s="106">
        <f ca="1">INDIRECT("'" &amp; UPPER(LEFT(TEXT($D$3,"mmmm"),3)) &amp; "'!N21")</f>
        <v>0</v>
      </c>
      <c r="E378" s="164"/>
      <c r="F378" s="165"/>
      <c r="G378" s="165"/>
      <c r="H378" s="165"/>
      <c r="I378" s="165"/>
      <c r="J378" s="165"/>
      <c r="K378" s="165"/>
      <c r="L378" s="165"/>
      <c r="M378" s="165"/>
      <c r="N378" s="165"/>
      <c r="O378" s="165"/>
      <c r="P378" s="166"/>
    </row>
    <row r="379" spans="1:16" ht="15" hidden="1" customHeight="1" x14ac:dyDescent="0.3">
      <c r="A379" s="44" t="e">
        <f ca="1">IF(MONTH(C379)=MONTH(D$3),RIGHT('Yearly Info'!A$25,LEN('Yearly Info'!A$25)-4),"")</f>
        <v>#VALUE!</v>
      </c>
      <c r="B379" s="145"/>
      <c r="C379" s="42">
        <f t="shared" ca="1" si="14"/>
        <v>46067</v>
      </c>
      <c r="D379" s="106">
        <f ca="1">INDIRECT("'" &amp; UPPER(LEFT(TEXT($D$3,"mmmm"),3)) &amp; "'!N22")</f>
        <v>0</v>
      </c>
      <c r="E379" s="164"/>
      <c r="F379" s="165"/>
      <c r="G379" s="165"/>
      <c r="H379" s="165"/>
      <c r="I379" s="165"/>
      <c r="J379" s="165"/>
      <c r="K379" s="165"/>
      <c r="L379" s="165"/>
      <c r="M379" s="165"/>
      <c r="N379" s="165"/>
      <c r="O379" s="165"/>
      <c r="P379" s="166"/>
    </row>
    <row r="380" spans="1:16" ht="15" hidden="1" customHeight="1" x14ac:dyDescent="0.3">
      <c r="A380" s="44" t="e">
        <f ca="1">IF(MONTH(C380)=MONTH(D$3),RIGHT('Yearly Info'!A$26,LEN('Yearly Info'!A$26)-4),"")</f>
        <v>#VALUE!</v>
      </c>
      <c r="B380" s="145"/>
      <c r="C380" s="42">
        <f t="shared" ca="1" si="14"/>
        <v>46067</v>
      </c>
      <c r="D380" s="106">
        <f ca="1">INDIRECT("'" &amp; UPPER(LEFT(TEXT($D$3,"mmmm"),3)) &amp; "'!N23")</f>
        <v>0</v>
      </c>
      <c r="E380" s="164"/>
      <c r="F380" s="165"/>
      <c r="G380" s="165"/>
      <c r="H380" s="165"/>
      <c r="I380" s="165"/>
      <c r="J380" s="165"/>
      <c r="K380" s="165"/>
      <c r="L380" s="165"/>
      <c r="M380" s="165"/>
      <c r="N380" s="165"/>
      <c r="O380" s="165"/>
      <c r="P380" s="166"/>
    </row>
    <row r="381" spans="1:16" ht="15" hidden="1" customHeight="1" x14ac:dyDescent="0.3">
      <c r="A381" s="44" t="e">
        <f ca="1">IF(MONTH(C381)=MONTH(D$3),RIGHT('Yearly Info'!A$27,LEN('Yearly Info'!A$27)-4),"")</f>
        <v>#VALUE!</v>
      </c>
      <c r="B381" s="145"/>
      <c r="C381" s="42">
        <f t="shared" ca="1" si="14"/>
        <v>46067</v>
      </c>
      <c r="D381" s="106">
        <f ca="1">INDIRECT("'" &amp; UPPER(LEFT(TEXT($D$3,"mmmm"),3)) &amp; "'!N24")</f>
        <v>0</v>
      </c>
      <c r="E381" s="164"/>
      <c r="F381" s="165"/>
      <c r="G381" s="165"/>
      <c r="H381" s="165"/>
      <c r="I381" s="165"/>
      <c r="J381" s="165"/>
      <c r="K381" s="165"/>
      <c r="L381" s="165"/>
      <c r="M381" s="165"/>
      <c r="N381" s="165"/>
      <c r="O381" s="165"/>
      <c r="P381" s="166"/>
    </row>
    <row r="382" spans="1:16" ht="15" hidden="1" customHeight="1" x14ac:dyDescent="0.3">
      <c r="A382" s="44" t="e">
        <f ca="1">IF(MONTH(C382)=MONTH(D$3),RIGHT('Yearly Info'!A$28,LEN('Yearly Info'!A$28)-4),"")</f>
        <v>#VALUE!</v>
      </c>
      <c r="B382" s="145"/>
      <c r="C382" s="42">
        <f t="shared" ca="1" si="14"/>
        <v>46067</v>
      </c>
      <c r="D382" s="106">
        <f ca="1">INDIRECT("'" &amp; UPPER(LEFT(TEXT($D$3,"mmmm"),3)) &amp; "'!N25")</f>
        <v>0</v>
      </c>
      <c r="E382" s="164"/>
      <c r="F382" s="165"/>
      <c r="G382" s="165"/>
      <c r="H382" s="165"/>
      <c r="I382" s="165"/>
      <c r="J382" s="165"/>
      <c r="K382" s="165"/>
      <c r="L382" s="165"/>
      <c r="M382" s="165"/>
      <c r="N382" s="165"/>
      <c r="O382" s="165"/>
      <c r="P382" s="166"/>
    </row>
    <row r="383" spans="1:16" ht="15" hidden="1" customHeight="1" x14ac:dyDescent="0.3">
      <c r="A383" s="44" t="e">
        <f ca="1">IF(MONTH(C383)=MONTH(D$3),RIGHT('Yearly Info'!A$29,LEN('Yearly Info'!A$29)-4),"")</f>
        <v>#VALUE!</v>
      </c>
      <c r="B383" s="145"/>
      <c r="C383" s="42">
        <f t="shared" ca="1" si="14"/>
        <v>46067</v>
      </c>
      <c r="D383" s="106">
        <f ca="1">INDIRECT("'" &amp; UPPER(LEFT(TEXT($D$3,"mmmm"),3)) &amp; "'!N26")</f>
        <v>0</v>
      </c>
      <c r="E383" s="164"/>
      <c r="F383" s="165"/>
      <c r="G383" s="165"/>
      <c r="H383" s="165"/>
      <c r="I383" s="165"/>
      <c r="J383" s="165"/>
      <c r="K383" s="165"/>
      <c r="L383" s="165"/>
      <c r="M383" s="165"/>
      <c r="N383" s="165"/>
      <c r="O383" s="165"/>
      <c r="P383" s="166"/>
    </row>
    <row r="384" spans="1:16" ht="15" hidden="1" customHeight="1" x14ac:dyDescent="0.3">
      <c r="A384" s="44" t="e">
        <f ca="1">IF(MONTH(C384)=MONTH(D$3),RIGHT('Yearly Info'!A$30,LEN('Yearly Info'!A$30)-4),"")</f>
        <v>#VALUE!</v>
      </c>
      <c r="B384" s="145"/>
      <c r="C384" s="42">
        <f t="shared" ca="1" si="14"/>
        <v>46067</v>
      </c>
      <c r="D384" s="106">
        <f ca="1">INDIRECT("'" &amp; UPPER(LEFT(TEXT($D$3,"mmmm"),3)) &amp; "'!N27")</f>
        <v>0</v>
      </c>
      <c r="E384" s="164"/>
      <c r="F384" s="165"/>
      <c r="G384" s="165"/>
      <c r="H384" s="165"/>
      <c r="I384" s="165"/>
      <c r="J384" s="165"/>
      <c r="K384" s="165"/>
      <c r="L384" s="165"/>
      <c r="M384" s="165"/>
      <c r="N384" s="165"/>
      <c r="O384" s="165"/>
      <c r="P384" s="166"/>
    </row>
    <row r="385" spans="1:16" ht="15" hidden="1" customHeight="1" x14ac:dyDescent="0.3">
      <c r="A385" s="44" t="e">
        <f ca="1">IF(MONTH(C385)=MONTH(D$3),RIGHT('Yearly Info'!A$31,LEN('Yearly Info'!A$31)-4),"")</f>
        <v>#VALUE!</v>
      </c>
      <c r="B385" s="145"/>
      <c r="C385" s="42">
        <f t="shared" ca="1" si="14"/>
        <v>46067</v>
      </c>
      <c r="D385" s="106">
        <f ca="1">INDIRECT("'" &amp; UPPER(LEFT(TEXT($D$3,"mmmm"),3)) &amp; "'!N28")</f>
        <v>0</v>
      </c>
      <c r="E385" s="164"/>
      <c r="F385" s="165"/>
      <c r="G385" s="165"/>
      <c r="H385" s="165"/>
      <c r="I385" s="165"/>
      <c r="J385" s="165"/>
      <c r="K385" s="165"/>
      <c r="L385" s="165"/>
      <c r="M385" s="165"/>
      <c r="N385" s="165"/>
      <c r="O385" s="165"/>
      <c r="P385" s="166"/>
    </row>
    <row r="386" spans="1:16" ht="15" hidden="1" customHeight="1" x14ac:dyDescent="0.3">
      <c r="A386" s="44" t="e">
        <f ca="1">IF(MONTH(C386)=MONTH(D$3),RIGHT('Yearly Info'!A$32,LEN('Yearly Info'!A$32)-4),"")</f>
        <v>#VALUE!</v>
      </c>
      <c r="B386" s="145"/>
      <c r="C386" s="42">
        <f t="shared" ca="1" si="14"/>
        <v>46067</v>
      </c>
      <c r="D386" s="106">
        <f ca="1">INDIRECT("'" &amp; UPPER(LEFT(TEXT($D$3,"mmmm"),3)) &amp; "'!N29")</f>
        <v>0</v>
      </c>
      <c r="E386" s="164"/>
      <c r="F386" s="165"/>
      <c r="G386" s="165"/>
      <c r="H386" s="165"/>
      <c r="I386" s="165"/>
      <c r="J386" s="165"/>
      <c r="K386" s="165"/>
      <c r="L386" s="165"/>
      <c r="M386" s="165"/>
      <c r="N386" s="165"/>
      <c r="O386" s="165"/>
      <c r="P386" s="166"/>
    </row>
    <row r="387" spans="1:16" ht="15" hidden="1" customHeight="1" x14ac:dyDescent="0.3">
      <c r="A387" s="44" t="e">
        <f ca="1">IF(MONTH(C387)=MONTH(D$3),RIGHT('Yearly Info'!A$33,LEN('Yearly Info'!A$33)-4),"")</f>
        <v>#VALUE!</v>
      </c>
      <c r="B387" s="145"/>
      <c r="C387" s="42">
        <f t="shared" ca="1" si="14"/>
        <v>46067</v>
      </c>
      <c r="D387" s="106">
        <f ca="1">INDIRECT("'" &amp; UPPER(LEFT(TEXT($D$3,"mmmm"),3)) &amp; "'!N30")</f>
        <v>0</v>
      </c>
      <c r="E387" s="164"/>
      <c r="F387" s="165"/>
      <c r="G387" s="165"/>
      <c r="H387" s="165"/>
      <c r="I387" s="165"/>
      <c r="J387" s="165"/>
      <c r="K387" s="165"/>
      <c r="L387" s="165"/>
      <c r="M387" s="165"/>
      <c r="N387" s="165"/>
      <c r="O387" s="165"/>
      <c r="P387" s="166"/>
    </row>
    <row r="388" spans="1:16" ht="15" hidden="1" customHeight="1" x14ac:dyDescent="0.3">
      <c r="A388" s="44" t="e">
        <f ca="1">IF(MONTH(C388)=MONTH(D$3),RIGHT('Yearly Info'!A$34,LEN('Yearly Info'!A$34)-4),"")</f>
        <v>#VALUE!</v>
      </c>
      <c r="B388" s="145"/>
      <c r="C388" s="42">
        <f t="shared" ca="1" si="14"/>
        <v>46067</v>
      </c>
      <c r="D388" s="106">
        <f ca="1">INDIRECT("'" &amp; UPPER(LEFT(TEXT($D$3,"mmmm"),3)) &amp; "'!N31")</f>
        <v>0</v>
      </c>
      <c r="E388" s="164"/>
      <c r="F388" s="165"/>
      <c r="G388" s="165"/>
      <c r="H388" s="165"/>
      <c r="I388" s="165"/>
      <c r="J388" s="165"/>
      <c r="K388" s="165"/>
      <c r="L388" s="165"/>
      <c r="M388" s="165"/>
      <c r="N388" s="165"/>
      <c r="O388" s="165"/>
      <c r="P388" s="166"/>
    </row>
    <row r="389" spans="1:16" ht="15" hidden="1" customHeight="1" x14ac:dyDescent="0.3">
      <c r="A389" s="44" t="e">
        <f ca="1">IF(MONTH(C389)=MONTH(D$3),RIGHT('Yearly Info'!A$35,LEN('Yearly Info'!A$35)-4),"")</f>
        <v>#VALUE!</v>
      </c>
      <c r="B389" s="145"/>
      <c r="C389" s="42">
        <f t="shared" ca="1" si="14"/>
        <v>46067</v>
      </c>
      <c r="D389" s="106">
        <f ca="1">INDIRECT("'" &amp; UPPER(LEFT(TEXT($D$3,"mmmm"),3)) &amp; "'!N32")</f>
        <v>0</v>
      </c>
      <c r="E389" s="164"/>
      <c r="F389" s="165"/>
      <c r="G389" s="165"/>
      <c r="H389" s="165"/>
      <c r="I389" s="165"/>
      <c r="J389" s="165"/>
      <c r="K389" s="165"/>
      <c r="L389" s="165"/>
      <c r="M389" s="165"/>
      <c r="N389" s="165"/>
      <c r="O389" s="165"/>
      <c r="P389" s="166"/>
    </row>
    <row r="390" spans="1:16" ht="15" hidden="1" customHeight="1" x14ac:dyDescent="0.3">
      <c r="A390" s="44" t="e">
        <f ca="1">IF(MONTH(C390)=MONTH(D$3),RIGHT('Yearly Info'!A$36,LEN('Yearly Info'!A$36)-4),"")</f>
        <v>#VALUE!</v>
      </c>
      <c r="B390" s="145"/>
      <c r="C390" s="42">
        <f t="shared" ca="1" si="14"/>
        <v>46067</v>
      </c>
      <c r="D390" s="106">
        <f ca="1">INDIRECT("'" &amp; UPPER(LEFT(TEXT($D$3,"mmmm"),3)) &amp; "'!N33")</f>
        <v>0</v>
      </c>
      <c r="E390" s="167"/>
      <c r="F390" s="168"/>
      <c r="G390" s="168"/>
      <c r="H390" s="168"/>
      <c r="I390" s="168"/>
      <c r="J390" s="168"/>
      <c r="K390" s="168"/>
      <c r="L390" s="168"/>
      <c r="M390" s="168"/>
      <c r="N390" s="168"/>
      <c r="O390" s="168"/>
      <c r="P390" s="169"/>
    </row>
    <row r="391" spans="1:16" ht="15" hidden="1" customHeight="1" x14ac:dyDescent="0.3">
      <c r="A391" s="44" t="e">
        <f ca="1">IF(MONTH(C391)=MONTH(D$3),RIGHT('Yearly Info'!A$37,LEN('Yearly Info'!A$37)-4),"")</f>
        <v>#VALUE!</v>
      </c>
      <c r="B391" s="145"/>
      <c r="C391" s="42">
        <f t="shared" ca="1" si="14"/>
        <v>46067</v>
      </c>
      <c r="D391" s="106">
        <f ca="1">INDIRECT("'" &amp; UPPER(LEFT(TEXT($D$3,"mmmm"),3)) &amp; "'!N34")</f>
        <v>0</v>
      </c>
      <c r="E391" s="164"/>
      <c r="F391" s="165"/>
      <c r="G391" s="165"/>
      <c r="H391" s="165"/>
      <c r="I391" s="165"/>
      <c r="J391" s="165"/>
      <c r="K391" s="165"/>
      <c r="L391" s="165"/>
      <c r="M391" s="165"/>
      <c r="N391" s="165"/>
      <c r="O391" s="165"/>
      <c r="P391" s="166"/>
    </row>
    <row r="392" spans="1:16" ht="15" hidden="1" customHeight="1" x14ac:dyDescent="0.3">
      <c r="A392" s="44" t="e">
        <f ca="1">IF(MONTH(C392)=MONTH(D$3),RIGHT('Yearly Info'!A$38,LEN('Yearly Info'!A$38)-4),"")</f>
        <v>#VALUE!</v>
      </c>
      <c r="B392" s="145"/>
      <c r="C392" s="42">
        <f t="shared" ca="1" si="14"/>
        <v>46067</v>
      </c>
      <c r="D392" s="106">
        <f ca="1">INDIRECT("'" &amp; UPPER(LEFT(TEXT($D$3,"mmmm"),3)) &amp; "'!N35")</f>
        <v>0</v>
      </c>
      <c r="E392" s="164"/>
      <c r="F392" s="165"/>
      <c r="G392" s="165"/>
      <c r="H392" s="165"/>
      <c r="I392" s="165"/>
      <c r="J392" s="165"/>
      <c r="K392" s="165"/>
      <c r="L392" s="165"/>
      <c r="M392" s="165"/>
      <c r="N392" s="165"/>
      <c r="O392" s="165"/>
      <c r="P392" s="166"/>
    </row>
    <row r="393" spans="1:16" ht="15" hidden="1" customHeight="1" x14ac:dyDescent="0.3">
      <c r="A393" s="44" t="e">
        <f ca="1">IF(MONTH(C393)=MONTH(D$3),RIGHT('Yearly Info'!A$39,LEN('Yearly Info'!A$39)-4),"")</f>
        <v>#VALUE!</v>
      </c>
      <c r="B393" s="145"/>
      <c r="C393" s="42">
        <f t="shared" ca="1" si="14"/>
        <v>46067</v>
      </c>
      <c r="D393" s="106">
        <f ca="1">INDIRECT("'" &amp; UPPER(LEFT(TEXT($D$3,"mmmm"),3)) &amp; "'!N36")</f>
        <v>0</v>
      </c>
      <c r="E393" s="164"/>
      <c r="F393" s="165"/>
      <c r="G393" s="165"/>
      <c r="H393" s="165"/>
      <c r="I393" s="165"/>
      <c r="J393" s="165"/>
      <c r="K393" s="165"/>
      <c r="L393" s="165"/>
      <c r="M393" s="165"/>
      <c r="N393" s="165"/>
      <c r="O393" s="165"/>
      <c r="P393" s="166"/>
    </row>
    <row r="394" spans="1:16" ht="15" hidden="1" customHeight="1" thickBot="1" x14ac:dyDescent="0.35">
      <c r="A394" s="45" t="e">
        <f ca="1">IF(MONTH(C394)=MONTH(D$3),RIGHT('Yearly Info'!A$40,LEN('Yearly Info'!A$40)-4),"")</f>
        <v>#VALUE!</v>
      </c>
      <c r="B394" s="145"/>
      <c r="C394" s="42">
        <f t="shared" ca="1" si="14"/>
        <v>46067</v>
      </c>
      <c r="D394" s="106">
        <f ca="1">INDIRECT("'" &amp; UPPER(LEFT(TEXT($D$3,"mmmm"),3)) &amp; "'!N37")</f>
        <v>0</v>
      </c>
      <c r="E394" s="164"/>
      <c r="F394" s="165"/>
      <c r="G394" s="165"/>
      <c r="H394" s="165"/>
      <c r="I394" s="165"/>
      <c r="J394" s="165"/>
      <c r="K394" s="165"/>
      <c r="L394" s="165"/>
      <c r="M394" s="165"/>
      <c r="N394" s="165"/>
      <c r="O394" s="165"/>
      <c r="P394" s="166"/>
    </row>
    <row r="395" spans="1:16" ht="15" hidden="1" customHeight="1" thickBot="1" x14ac:dyDescent="0.35">
      <c r="A395" s="45" t="str">
        <f ca="1">IF(MONTH(C395)=MONTH(D$3),RIGHT('Yearly Info'!A$41,LEN('Yearly Info'!A$41)-4),"")</f>
        <v xml:space="preserve"> </v>
      </c>
      <c r="B395" s="145"/>
      <c r="C395" s="42">
        <f t="shared" ca="1" si="14"/>
        <v>46067</v>
      </c>
      <c r="D395" s="106">
        <f ca="1">INDIRECT("'" &amp; UPPER(LEFT(TEXT($D$3,"mmmm"),3)) &amp; "'!N38")</f>
        <v>0</v>
      </c>
      <c r="E395" s="164"/>
      <c r="F395" s="165"/>
      <c r="G395" s="165"/>
      <c r="H395" s="165"/>
      <c r="I395" s="165"/>
      <c r="J395" s="165"/>
      <c r="K395" s="165"/>
      <c r="L395" s="165"/>
      <c r="M395" s="165"/>
      <c r="N395" s="165"/>
      <c r="O395" s="165"/>
      <c r="P395" s="166"/>
    </row>
    <row r="396" spans="1:16" ht="15" hidden="1" customHeight="1" thickBot="1" x14ac:dyDescent="0.35">
      <c r="A396" s="45" t="str">
        <f ca="1">IF(MONTH(C396)=MONTH(D$3),RIGHT('Yearly Info'!A$42,LEN('Yearly Info'!A$42)-4),"")</f>
        <v xml:space="preserve"> </v>
      </c>
      <c r="B396" s="145"/>
      <c r="C396" s="42">
        <f t="shared" ca="1" si="14"/>
        <v>46067</v>
      </c>
      <c r="D396" s="106">
        <f ca="1">INDIRECT("'" &amp; UPPER(LEFT(TEXT($D$3,"mmmm"),3)) &amp; "'!N39")</f>
        <v>0</v>
      </c>
      <c r="E396" s="164"/>
      <c r="F396" s="165"/>
      <c r="G396" s="165"/>
      <c r="H396" s="165"/>
      <c r="I396" s="165"/>
      <c r="J396" s="165"/>
      <c r="K396" s="165"/>
      <c r="L396" s="165"/>
      <c r="M396" s="165"/>
      <c r="N396" s="165"/>
      <c r="O396" s="165"/>
      <c r="P396" s="166"/>
    </row>
    <row r="397" spans="1:16" ht="15" hidden="1" customHeight="1" thickBot="1" x14ac:dyDescent="0.35">
      <c r="A397" s="45" t="str">
        <f ca="1">IF(MONTH(C397)=MONTH(D$3),RIGHT('Yearly Info'!A$43,LEN('Yearly Info'!A$43)-4),"")</f>
        <v xml:space="preserve"> </v>
      </c>
      <c r="B397" s="146"/>
      <c r="C397" s="42">
        <f t="shared" ca="1" si="14"/>
        <v>46067</v>
      </c>
      <c r="D397" s="106">
        <f ca="1">INDIRECT("'" &amp; UPPER(LEFT(TEXT($D$3,"mmmm"),3)) &amp; "'!N40")</f>
        <v>0</v>
      </c>
      <c r="E397" s="171"/>
      <c r="F397" s="172"/>
      <c r="G397" s="172"/>
      <c r="H397" s="172"/>
      <c r="I397" s="172"/>
      <c r="J397" s="172"/>
      <c r="K397" s="172"/>
      <c r="L397" s="172"/>
      <c r="M397" s="172"/>
      <c r="N397" s="172"/>
      <c r="O397" s="172"/>
      <c r="P397" s="173"/>
    </row>
    <row r="398" spans="1:16" ht="15" hidden="1" customHeight="1" x14ac:dyDescent="0.25">
      <c r="A398" s="44" t="str">
        <f ca="1">IF(MONTH(C398)=MONTH(D$3),RIGHT('Yearly Info'!A$14,LEN('Yearly Info'!A$14)-4),"")</f>
        <v xml:space="preserve"> RICS Support for MDEQ</v>
      </c>
      <c r="B398" s="145" t="str">
        <f ca="1">TEXT(C398,"dddd")</f>
        <v>Sunday</v>
      </c>
      <c r="C398" s="94">
        <f ca="1">C368+1</f>
        <v>46068</v>
      </c>
      <c r="D398" s="107">
        <f ca="1">INDIRECT("'" &amp; UPPER(LEFT(TEXT($D$3,"mmmm"),3)) &amp; "'!O11")</f>
        <v>0</v>
      </c>
      <c r="E398" s="147"/>
      <c r="F398" s="148"/>
      <c r="G398" s="148"/>
      <c r="H398" s="148"/>
      <c r="I398" s="148"/>
      <c r="J398" s="148"/>
      <c r="K398" s="148"/>
      <c r="L398" s="148"/>
      <c r="M398" s="148"/>
      <c r="N398" s="148"/>
      <c r="O398" s="148"/>
      <c r="P398" s="149"/>
    </row>
    <row r="399" spans="1:16" ht="15" hidden="1" customHeight="1" x14ac:dyDescent="0.25">
      <c r="A399" s="44" t="str">
        <f ca="1">IF(MONTH(C399)=MONTH(D$3),RIGHT('Yearly Info'!A$15,LEN('Yearly Info'!A$15)-4),"")</f>
        <v xml:space="preserve"> MDEQ</v>
      </c>
      <c r="B399" s="145"/>
      <c r="C399" s="42">
        <f ca="1">C398</f>
        <v>46068</v>
      </c>
      <c r="D399" s="107">
        <f ca="1">INDIRECT("'" &amp; UPPER(LEFT(TEXT($D$3,"mmmm"),3)) &amp; "'!O12")</f>
        <v>0</v>
      </c>
      <c r="E399" s="147"/>
      <c r="F399" s="148"/>
      <c r="G399" s="148"/>
      <c r="H399" s="148"/>
      <c r="I399" s="148"/>
      <c r="J399" s="148"/>
      <c r="K399" s="148"/>
      <c r="L399" s="148"/>
      <c r="M399" s="148"/>
      <c r="N399" s="148"/>
      <c r="O399" s="148"/>
      <c r="P399" s="149"/>
    </row>
    <row r="400" spans="1:16" ht="15" hidden="1" customHeight="1" x14ac:dyDescent="0.25">
      <c r="A400" s="44" t="str">
        <f ca="1">IF(MONTH(C400)=MONTH(D$3),RIGHT('Yearly Info'!A$16,LEN('Yearly Info'!A$16)-4),"")</f>
        <v xml:space="preserve"> RICS Idea Portal</v>
      </c>
      <c r="B400" s="145"/>
      <c r="C400" s="42">
        <f t="shared" ref="C400:C427" ca="1" si="15">C399</f>
        <v>46068</v>
      </c>
      <c r="D400" s="107">
        <f ca="1">INDIRECT("'" &amp; UPPER(LEFT(TEXT($D$3,"mmmm"),3)) &amp; "'!O13")</f>
        <v>0</v>
      </c>
      <c r="E400" s="147"/>
      <c r="F400" s="148"/>
      <c r="G400" s="148"/>
      <c r="H400" s="148"/>
      <c r="I400" s="148"/>
      <c r="J400" s="148"/>
      <c r="K400" s="148"/>
      <c r="L400" s="148"/>
      <c r="M400" s="148"/>
      <c r="N400" s="148"/>
      <c r="O400" s="148"/>
      <c r="P400" s="149"/>
    </row>
    <row r="401" spans="1:16" ht="15" hidden="1" customHeight="1" x14ac:dyDescent="0.25">
      <c r="A401" s="44" t="str">
        <f ca="1">IF(MONTH(C401)=MONTH(D$3),RIGHT('Yearly Info'!A$17,LEN('Yearly Info'!A$17)-4),"")</f>
        <v xml:space="preserve"> MSWIS</v>
      </c>
      <c r="B401" s="145"/>
      <c r="C401" s="42">
        <f t="shared" ca="1" si="15"/>
        <v>46068</v>
      </c>
      <c r="D401" s="107">
        <f ca="1">INDIRECT("'" &amp; UPPER(LEFT(TEXT($D$3,"mmmm"),3)) &amp; "'!O14")</f>
        <v>0</v>
      </c>
      <c r="E401" s="147"/>
      <c r="F401" s="148"/>
      <c r="G401" s="148"/>
      <c r="H401" s="148"/>
      <c r="I401" s="148"/>
      <c r="J401" s="148"/>
      <c r="K401" s="148"/>
      <c r="L401" s="148"/>
      <c r="M401" s="148"/>
      <c r="N401" s="148"/>
      <c r="O401" s="148"/>
      <c r="P401" s="149"/>
    </row>
    <row r="402" spans="1:16" ht="15" hidden="1" customHeight="1" x14ac:dyDescent="0.25">
      <c r="A402" s="44" t="str">
        <f ca="1">IF(MONTH(C402)=MONTH(D$3),RIGHT('Yearly Info'!A$18,LEN('Yearly Info'!A$18)-4),"")</f>
        <v xml:space="preserve"> GeoSpatial</v>
      </c>
      <c r="B402" s="145"/>
      <c r="C402" s="42">
        <f t="shared" ca="1" si="15"/>
        <v>46068</v>
      </c>
      <c r="D402" s="107">
        <f ca="1">INDIRECT("'" &amp; UPPER(LEFT(TEXT($D$3,"mmmm"),3)) &amp; "'!O15")</f>
        <v>0</v>
      </c>
      <c r="E402" s="147"/>
      <c r="F402" s="148"/>
      <c r="G402" s="148"/>
      <c r="H402" s="148"/>
      <c r="I402" s="148"/>
      <c r="J402" s="148"/>
      <c r="K402" s="148"/>
      <c r="L402" s="148"/>
      <c r="M402" s="148"/>
      <c r="N402" s="148"/>
      <c r="O402" s="148"/>
      <c r="P402" s="149"/>
    </row>
    <row r="403" spans="1:16" ht="15" hidden="1" customHeight="1" x14ac:dyDescent="0.25">
      <c r="A403" s="44" t="str">
        <f ca="1">IF(MONTH(C403)=MONTH(D$3),RIGHT('Yearly Info'!A$19,LEN('Yearly Info'!A$19)-4),"")</f>
        <v xml:space="preserve"> RICS Dashboard</v>
      </c>
      <c r="B403" s="145"/>
      <c r="C403" s="42">
        <f t="shared" ca="1" si="15"/>
        <v>46068</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MDWFP NRIS</v>
      </c>
      <c r="B404" s="145"/>
      <c r="C404" s="42">
        <f t="shared" ca="1" si="15"/>
        <v>46068</v>
      </c>
      <c r="D404" s="107">
        <f ca="1">INDIRECT("'" &amp; UPPER(LEFT(TEXT($D$3,"mmmm"),3)) &amp; "'!O17")</f>
        <v>0</v>
      </c>
      <c r="E404" s="147"/>
      <c r="F404" s="148"/>
      <c r="G404" s="148"/>
      <c r="H404" s="148"/>
      <c r="I404" s="148"/>
      <c r="J404" s="148"/>
      <c r="K404" s="148"/>
      <c r="L404" s="148"/>
      <c r="M404" s="148"/>
      <c r="N404" s="148"/>
      <c r="O404" s="148"/>
      <c r="P404" s="149"/>
    </row>
    <row r="405" spans="1:16" ht="15" hidden="1" customHeight="1" x14ac:dyDescent="0.25">
      <c r="A405" s="44" t="str">
        <f ca="1">IF(MONTH(C405)=MONTH(D$3),RIGHT('Yearly Info'!A$21,LEN('Yearly Info'!A$21)-4),"")</f>
        <v xml:space="preserve"> MSWIS MRVA 4 CLOSED</v>
      </c>
      <c r="B405" s="145"/>
      <c r="C405" s="42">
        <f t="shared" ca="1" si="15"/>
        <v>46068</v>
      </c>
      <c r="D405" s="107">
        <f ca="1">INDIRECT("'" &amp; UPPER(LEFT(TEXT($D$3,"mmmm"),3)) &amp; "'!O18")</f>
        <v>0</v>
      </c>
      <c r="E405" s="147"/>
      <c r="F405" s="148"/>
      <c r="G405" s="148"/>
      <c r="H405" s="148"/>
      <c r="I405" s="148"/>
      <c r="J405" s="148"/>
      <c r="K405" s="148"/>
      <c r="L405" s="148"/>
      <c r="M405" s="148"/>
      <c r="N405" s="148"/>
      <c r="O405" s="148"/>
      <c r="P405" s="149"/>
    </row>
    <row r="406" spans="1:16" ht="15" hidden="1" customHeight="1" x14ac:dyDescent="0.25">
      <c r="A406" s="44" t="str">
        <f ca="1">IF(MONTH(C406)=MONTH(D$3),RIGHT('Yearly Info'!A$22,LEN('Yearly Info'!A$22)-4),"")</f>
        <v xml:space="preserve"> Tackett</v>
      </c>
      <c r="B406" s="145"/>
      <c r="C406" s="42">
        <f t="shared" ca="1" si="15"/>
        <v>46068</v>
      </c>
      <c r="D406" s="107">
        <f ca="1">INDIRECT("'" &amp; UPPER(LEFT(TEXT($D$3,"mmmm"),3)) &amp; "'!O19")</f>
        <v>0</v>
      </c>
      <c r="E406" s="147"/>
      <c r="F406" s="148"/>
      <c r="G406" s="148"/>
      <c r="H406" s="148"/>
      <c r="I406" s="148"/>
      <c r="J406" s="148"/>
      <c r="K406" s="148"/>
      <c r="L406" s="148"/>
      <c r="M406" s="148"/>
      <c r="N406" s="148"/>
      <c r="O406" s="148"/>
      <c r="P406" s="149"/>
    </row>
    <row r="407" spans="1:16" ht="15" hidden="1" customHeight="1" x14ac:dyDescent="0.25">
      <c r="A407" s="44" t="e">
        <f ca="1">IF(MONTH(C407)=MONTH(D$3),RIGHT('Yearly Info'!A$23,LEN('Yearly Info'!A$23)-4),"")</f>
        <v>#VALUE!</v>
      </c>
      <c r="B407" s="145"/>
      <c r="C407" s="42">
        <f t="shared" ca="1" si="15"/>
        <v>46068</v>
      </c>
      <c r="D407" s="107">
        <f ca="1">INDIRECT("'" &amp; UPPER(LEFT(TEXT($D$3,"mmmm"),3)) &amp; "'!O20")</f>
        <v>0</v>
      </c>
      <c r="E407" s="147"/>
      <c r="F407" s="148"/>
      <c r="G407" s="148"/>
      <c r="H407" s="148"/>
      <c r="I407" s="148"/>
      <c r="J407" s="148"/>
      <c r="K407" s="148"/>
      <c r="L407" s="148"/>
      <c r="M407" s="148"/>
      <c r="N407" s="148"/>
      <c r="O407" s="148"/>
      <c r="P407" s="149"/>
    </row>
    <row r="408" spans="1:16" ht="15" hidden="1" customHeight="1" x14ac:dyDescent="0.25">
      <c r="A408" s="44" t="e">
        <f ca="1">IF(MONTH(C408)=MONTH(D$3),RIGHT('Yearly Info'!A$24,LEN('Yearly Info'!A$24)-4),"")</f>
        <v>#VALUE!</v>
      </c>
      <c r="B408" s="145"/>
      <c r="C408" s="42">
        <f t="shared" ca="1" si="15"/>
        <v>46068</v>
      </c>
      <c r="D408" s="107">
        <f ca="1">INDIRECT("'" &amp; UPPER(LEFT(TEXT($D$3,"mmmm"),3)) &amp; "'!O21")</f>
        <v>0</v>
      </c>
      <c r="E408" s="147"/>
      <c r="F408" s="148"/>
      <c r="G408" s="148"/>
      <c r="H408" s="148"/>
      <c r="I408" s="148"/>
      <c r="J408" s="148"/>
      <c r="K408" s="148"/>
      <c r="L408" s="148"/>
      <c r="M408" s="148"/>
      <c r="N408" s="148"/>
      <c r="O408" s="148"/>
      <c r="P408" s="149"/>
    </row>
    <row r="409" spans="1:16" ht="15" hidden="1" customHeight="1" x14ac:dyDescent="0.25">
      <c r="A409" s="44" t="e">
        <f ca="1">IF(MONTH(C409)=MONTH(D$3),RIGHT('Yearly Info'!A$25,LEN('Yearly Info'!A$25)-4),"")</f>
        <v>#VALUE!</v>
      </c>
      <c r="B409" s="145"/>
      <c r="C409" s="42">
        <f t="shared" ca="1" si="15"/>
        <v>46068</v>
      </c>
      <c r="D409" s="107">
        <f ca="1">INDIRECT("'" &amp; UPPER(LEFT(TEXT($D$3,"mmmm"),3)) &amp; "'!O22")</f>
        <v>0</v>
      </c>
      <c r="E409" s="147"/>
      <c r="F409" s="148"/>
      <c r="G409" s="148"/>
      <c r="H409" s="148"/>
      <c r="I409" s="148"/>
      <c r="J409" s="148"/>
      <c r="K409" s="148"/>
      <c r="L409" s="148"/>
      <c r="M409" s="148"/>
      <c r="N409" s="148"/>
      <c r="O409" s="148"/>
      <c r="P409" s="149"/>
    </row>
    <row r="410" spans="1:16" ht="15" hidden="1" customHeight="1" x14ac:dyDescent="0.25">
      <c r="A410" s="44" t="e">
        <f ca="1">IF(MONTH(C410)=MONTH(D$3),RIGHT('Yearly Info'!A$26,LEN('Yearly Info'!A$26)-4),"")</f>
        <v>#VALUE!</v>
      </c>
      <c r="B410" s="145"/>
      <c r="C410" s="42">
        <f t="shared" ca="1" si="15"/>
        <v>46068</v>
      </c>
      <c r="D410" s="107">
        <f ca="1">INDIRECT("'" &amp; UPPER(LEFT(TEXT($D$3,"mmmm"),3)) &amp; "'!O23")</f>
        <v>0</v>
      </c>
      <c r="E410" s="147"/>
      <c r="F410" s="148"/>
      <c r="G410" s="148"/>
      <c r="H410" s="148"/>
      <c r="I410" s="148"/>
      <c r="J410" s="148"/>
      <c r="K410" s="148"/>
      <c r="L410" s="148"/>
      <c r="M410" s="148"/>
      <c r="N410" s="148"/>
      <c r="O410" s="148"/>
      <c r="P410" s="149"/>
    </row>
    <row r="411" spans="1:16" ht="15" hidden="1" customHeight="1" x14ac:dyDescent="0.25">
      <c r="A411" s="44" t="e">
        <f ca="1">IF(MONTH(C411)=MONTH(D$3),RIGHT('Yearly Info'!A$27,LEN('Yearly Info'!A$27)-4),"")</f>
        <v>#VALUE!</v>
      </c>
      <c r="B411" s="145"/>
      <c r="C411" s="42">
        <f t="shared" ca="1" si="15"/>
        <v>46068</v>
      </c>
      <c r="D411" s="107">
        <f ca="1">INDIRECT("'" &amp; UPPER(LEFT(TEXT($D$3,"mmmm"),3)) &amp; "'!O24")</f>
        <v>0</v>
      </c>
      <c r="E411" s="147"/>
      <c r="F411" s="148"/>
      <c r="G411" s="148"/>
      <c r="H411" s="148"/>
      <c r="I411" s="148"/>
      <c r="J411" s="148"/>
      <c r="K411" s="148"/>
      <c r="L411" s="148"/>
      <c r="M411" s="148"/>
      <c r="N411" s="148"/>
      <c r="O411" s="148"/>
      <c r="P411" s="149"/>
    </row>
    <row r="412" spans="1:16" ht="15" hidden="1" customHeight="1" x14ac:dyDescent="0.25">
      <c r="A412" s="44" t="e">
        <f ca="1">IF(MONTH(C412)=MONTH(D$3),RIGHT('Yearly Info'!A$28,LEN('Yearly Info'!A$28)-4),"")</f>
        <v>#VALUE!</v>
      </c>
      <c r="B412" s="145"/>
      <c r="C412" s="42">
        <f t="shared" ca="1" si="15"/>
        <v>46068</v>
      </c>
      <c r="D412" s="107">
        <f ca="1">INDIRECT("'" &amp; UPPER(LEFT(TEXT($D$3,"mmmm"),3)) &amp; "'!O25")</f>
        <v>0</v>
      </c>
      <c r="E412" s="147"/>
      <c r="F412" s="148"/>
      <c r="G412" s="148"/>
      <c r="H412" s="148"/>
      <c r="I412" s="148"/>
      <c r="J412" s="148"/>
      <c r="K412" s="148"/>
      <c r="L412" s="148"/>
      <c r="M412" s="148"/>
      <c r="N412" s="148"/>
      <c r="O412" s="148"/>
      <c r="P412" s="149"/>
    </row>
    <row r="413" spans="1:16" ht="15" hidden="1" customHeight="1" x14ac:dyDescent="0.25">
      <c r="A413" s="44" t="e">
        <f ca="1">IF(MONTH(C413)=MONTH(D$3),RIGHT('Yearly Info'!A$29,LEN('Yearly Info'!A$29)-4),"")</f>
        <v>#VALUE!</v>
      </c>
      <c r="B413" s="145"/>
      <c r="C413" s="42">
        <f t="shared" ca="1" si="15"/>
        <v>46068</v>
      </c>
      <c r="D413" s="107">
        <f ca="1">INDIRECT("'" &amp; UPPER(LEFT(TEXT($D$3,"mmmm"),3)) &amp; "'!O26")</f>
        <v>0</v>
      </c>
      <c r="E413" s="147"/>
      <c r="F413" s="148"/>
      <c r="G413" s="148"/>
      <c r="H413" s="148"/>
      <c r="I413" s="148"/>
      <c r="J413" s="148"/>
      <c r="K413" s="148"/>
      <c r="L413" s="148"/>
      <c r="M413" s="148"/>
      <c r="N413" s="148"/>
      <c r="O413" s="148"/>
      <c r="P413" s="149"/>
    </row>
    <row r="414" spans="1:16" ht="15" hidden="1" customHeight="1" x14ac:dyDescent="0.25">
      <c r="A414" s="44" t="e">
        <f ca="1">IF(MONTH(C414)=MONTH(D$3),RIGHT('Yearly Info'!A$30,LEN('Yearly Info'!A$30)-4),"")</f>
        <v>#VALUE!</v>
      </c>
      <c r="B414" s="145"/>
      <c r="C414" s="42">
        <f t="shared" ca="1" si="15"/>
        <v>46068</v>
      </c>
      <c r="D414" s="107">
        <f ca="1">INDIRECT("'" &amp; UPPER(LEFT(TEXT($D$3,"mmmm"),3)) &amp; "'!O27")</f>
        <v>0</v>
      </c>
      <c r="E414" s="147"/>
      <c r="F414" s="148"/>
      <c r="G414" s="148"/>
      <c r="H414" s="148"/>
      <c r="I414" s="148"/>
      <c r="J414" s="148"/>
      <c r="K414" s="148"/>
      <c r="L414" s="148"/>
      <c r="M414" s="148"/>
      <c r="N414" s="148"/>
      <c r="O414" s="148"/>
      <c r="P414" s="149"/>
    </row>
    <row r="415" spans="1:16" ht="15" hidden="1" customHeight="1" x14ac:dyDescent="0.25">
      <c r="A415" s="44" t="e">
        <f ca="1">IF(MONTH(C415)=MONTH(D$3),RIGHT('Yearly Info'!A$31,LEN('Yearly Info'!A$31)-4),"")</f>
        <v>#VALUE!</v>
      </c>
      <c r="B415" s="145"/>
      <c r="C415" s="42">
        <f t="shared" ca="1" si="15"/>
        <v>46068</v>
      </c>
      <c r="D415" s="107">
        <f ca="1">INDIRECT("'" &amp; UPPER(LEFT(TEXT($D$3,"mmmm"),3)) &amp; "'!O28")</f>
        <v>0</v>
      </c>
      <c r="E415" s="147"/>
      <c r="F415" s="148"/>
      <c r="G415" s="148"/>
      <c r="H415" s="148"/>
      <c r="I415" s="148"/>
      <c r="J415" s="148"/>
      <c r="K415" s="148"/>
      <c r="L415" s="148"/>
      <c r="M415" s="148"/>
      <c r="N415" s="148"/>
      <c r="O415" s="148"/>
      <c r="P415" s="149"/>
    </row>
    <row r="416" spans="1:16" ht="15" hidden="1" customHeight="1" x14ac:dyDescent="0.25">
      <c r="A416" s="44" t="e">
        <f ca="1">IF(MONTH(C416)=MONTH(D$3),RIGHT('Yearly Info'!A$32,LEN('Yearly Info'!A$32)-4),"")</f>
        <v>#VALUE!</v>
      </c>
      <c r="B416" s="145"/>
      <c r="C416" s="42">
        <f t="shared" ca="1" si="15"/>
        <v>46068</v>
      </c>
      <c r="D416" s="107">
        <f ca="1">INDIRECT("'" &amp; UPPER(LEFT(TEXT($D$3,"mmmm"),3)) &amp; "'!O29")</f>
        <v>0</v>
      </c>
      <c r="E416" s="147"/>
      <c r="F416" s="148"/>
      <c r="G416" s="148"/>
      <c r="H416" s="148"/>
      <c r="I416" s="148"/>
      <c r="J416" s="148"/>
      <c r="K416" s="148"/>
      <c r="L416" s="148"/>
      <c r="M416" s="148"/>
      <c r="N416" s="148"/>
      <c r="O416" s="148"/>
      <c r="P416" s="149"/>
    </row>
    <row r="417" spans="1:16" ht="15" hidden="1" customHeight="1" x14ac:dyDescent="0.25">
      <c r="A417" s="44" t="e">
        <f ca="1">IF(MONTH(C417)=MONTH(D$3),RIGHT('Yearly Info'!A$33,LEN('Yearly Info'!A$33)-4),"")</f>
        <v>#VALUE!</v>
      </c>
      <c r="B417" s="145"/>
      <c r="C417" s="42">
        <f t="shared" ca="1" si="15"/>
        <v>46068</v>
      </c>
      <c r="D417" s="107">
        <f ca="1">INDIRECT("'" &amp; UPPER(LEFT(TEXT($D$3,"mmmm"),3)) &amp; "'!O30")</f>
        <v>0</v>
      </c>
      <c r="E417" s="147"/>
      <c r="F417" s="148"/>
      <c r="G417" s="148"/>
      <c r="H417" s="148"/>
      <c r="I417" s="148"/>
      <c r="J417" s="148"/>
      <c r="K417" s="148"/>
      <c r="L417" s="148"/>
      <c r="M417" s="148"/>
      <c r="N417" s="148"/>
      <c r="O417" s="148"/>
      <c r="P417" s="149"/>
    </row>
    <row r="418" spans="1:16" ht="15" hidden="1" customHeight="1" x14ac:dyDescent="0.25">
      <c r="A418" s="44" t="e">
        <f ca="1">IF(MONTH(C418)=MONTH(D$3),RIGHT('Yearly Info'!A$34,LEN('Yearly Info'!A$34)-4),"")</f>
        <v>#VALUE!</v>
      </c>
      <c r="B418" s="145"/>
      <c r="C418" s="42">
        <f t="shared" ca="1" si="15"/>
        <v>46068</v>
      </c>
      <c r="D418" s="107">
        <f ca="1">INDIRECT("'" &amp; UPPER(LEFT(TEXT($D$3,"mmmm"),3)) &amp; "'!O31")</f>
        <v>0</v>
      </c>
      <c r="E418" s="147"/>
      <c r="F418" s="148"/>
      <c r="G418" s="148"/>
      <c r="H418" s="148"/>
      <c r="I418" s="148"/>
      <c r="J418" s="148"/>
      <c r="K418" s="148"/>
      <c r="L418" s="148"/>
      <c r="M418" s="148"/>
      <c r="N418" s="148"/>
      <c r="O418" s="148"/>
      <c r="P418" s="149"/>
    </row>
    <row r="419" spans="1:16" ht="15" hidden="1" customHeight="1" x14ac:dyDescent="0.25">
      <c r="A419" s="44" t="e">
        <f ca="1">IF(MONTH(C419)=MONTH(D$3),RIGHT('Yearly Info'!A$35,LEN('Yearly Info'!A$35)-4),"")</f>
        <v>#VALUE!</v>
      </c>
      <c r="B419" s="145"/>
      <c r="C419" s="42">
        <f t="shared" ca="1" si="15"/>
        <v>46068</v>
      </c>
      <c r="D419" s="107">
        <f ca="1">INDIRECT("'" &amp; UPPER(LEFT(TEXT($D$3,"mmmm"),3)) &amp; "'!O32")</f>
        <v>0</v>
      </c>
      <c r="E419" s="147"/>
      <c r="F419" s="148"/>
      <c r="G419" s="148"/>
      <c r="H419" s="148"/>
      <c r="I419" s="148"/>
      <c r="J419" s="148"/>
      <c r="K419" s="148"/>
      <c r="L419" s="148"/>
      <c r="M419" s="148"/>
      <c r="N419" s="148"/>
      <c r="O419" s="148"/>
      <c r="P419" s="149"/>
    </row>
    <row r="420" spans="1:16" ht="15" hidden="1" customHeight="1" x14ac:dyDescent="0.25">
      <c r="A420" s="44" t="e">
        <f ca="1">IF(MONTH(C420)=MONTH(D$3),RIGHT('Yearly Info'!A$36,LEN('Yearly Info'!A$36)-4),"")</f>
        <v>#VALUE!</v>
      </c>
      <c r="B420" s="145"/>
      <c r="C420" s="42">
        <f t="shared" ca="1" si="15"/>
        <v>46068</v>
      </c>
      <c r="D420" s="107">
        <f ca="1">INDIRECT("'" &amp; UPPER(LEFT(TEXT($D$3,"mmmm"),3)) &amp; "'!O33")</f>
        <v>0</v>
      </c>
      <c r="E420" s="147"/>
      <c r="F420" s="148"/>
      <c r="G420" s="148"/>
      <c r="H420" s="148"/>
      <c r="I420" s="148"/>
      <c r="J420" s="148"/>
      <c r="K420" s="148"/>
      <c r="L420" s="148"/>
      <c r="M420" s="148"/>
      <c r="N420" s="148"/>
      <c r="O420" s="148"/>
      <c r="P420" s="149"/>
    </row>
    <row r="421" spans="1:16" ht="15" hidden="1" customHeight="1" x14ac:dyDescent="0.25">
      <c r="A421" s="44" t="e">
        <f ca="1">IF(MONTH(C421)=MONTH(D$3),RIGHT('Yearly Info'!A$37,LEN('Yearly Info'!A$37)-4),"")</f>
        <v>#VALUE!</v>
      </c>
      <c r="B421" s="145"/>
      <c r="C421" s="42">
        <f t="shared" ca="1" si="15"/>
        <v>46068</v>
      </c>
      <c r="D421" s="107">
        <f ca="1">INDIRECT("'" &amp; UPPER(LEFT(TEXT($D$3,"mmmm"),3)) &amp; "'!O34")</f>
        <v>0</v>
      </c>
      <c r="E421" s="147"/>
      <c r="F421" s="148"/>
      <c r="G421" s="148"/>
      <c r="H421" s="148"/>
      <c r="I421" s="148"/>
      <c r="J421" s="148"/>
      <c r="K421" s="148"/>
      <c r="L421" s="148"/>
      <c r="M421" s="148"/>
      <c r="N421" s="148"/>
      <c r="O421" s="148"/>
      <c r="P421" s="149"/>
    </row>
    <row r="422" spans="1:16" ht="15" hidden="1" customHeight="1" x14ac:dyDescent="0.25">
      <c r="A422" s="44" t="e">
        <f ca="1">IF(MONTH(C422)=MONTH(D$3),RIGHT('Yearly Info'!A$38,LEN('Yearly Info'!A$38)-4),"")</f>
        <v>#VALUE!</v>
      </c>
      <c r="B422" s="145"/>
      <c r="C422" s="42">
        <f t="shared" ca="1" si="15"/>
        <v>46068</v>
      </c>
      <c r="D422" s="107">
        <f ca="1">INDIRECT("'" &amp; UPPER(LEFT(TEXT($D$3,"mmmm"),3)) &amp; "'!O35")</f>
        <v>0</v>
      </c>
      <c r="E422" s="147"/>
      <c r="F422" s="148"/>
      <c r="G422" s="148"/>
      <c r="H422" s="148"/>
      <c r="I422" s="148"/>
      <c r="J422" s="148"/>
      <c r="K422" s="148"/>
      <c r="L422" s="148"/>
      <c r="M422" s="148"/>
      <c r="N422" s="148"/>
      <c r="O422" s="148"/>
      <c r="P422" s="149"/>
    </row>
    <row r="423" spans="1:16" ht="15" hidden="1" customHeight="1" x14ac:dyDescent="0.25">
      <c r="A423" s="44" t="e">
        <f ca="1">IF(MONTH(C423)=MONTH(D$3),RIGHT('Yearly Info'!A$39,LEN('Yearly Info'!A$39)-4),"")</f>
        <v>#VALUE!</v>
      </c>
      <c r="B423" s="145"/>
      <c r="C423" s="42">
        <f t="shared" ca="1" si="15"/>
        <v>46068</v>
      </c>
      <c r="D423" s="107">
        <f ca="1">INDIRECT("'" &amp; UPPER(LEFT(TEXT($D$3,"mmmm"),3)) &amp; "'!O36")</f>
        <v>0</v>
      </c>
      <c r="E423" s="147"/>
      <c r="F423" s="148"/>
      <c r="G423" s="148"/>
      <c r="H423" s="148"/>
      <c r="I423" s="148"/>
      <c r="J423" s="148"/>
      <c r="K423" s="148"/>
      <c r="L423" s="148"/>
      <c r="M423" s="148"/>
      <c r="N423" s="148"/>
      <c r="O423" s="148"/>
      <c r="P423" s="149"/>
    </row>
    <row r="424" spans="1:16" ht="15" hidden="1" customHeight="1" thickBot="1" x14ac:dyDescent="0.3">
      <c r="A424" s="45" t="e">
        <f ca="1">IF(MONTH(C424)=MONTH(D$3),RIGHT('Yearly Info'!A$40,LEN('Yearly Info'!A$40)-4),"")</f>
        <v>#VALUE!</v>
      </c>
      <c r="B424" s="145"/>
      <c r="C424" s="42">
        <f t="shared" ca="1" si="15"/>
        <v>46068</v>
      </c>
      <c r="D424" s="107">
        <f ca="1">INDIRECT("'" &amp; UPPER(LEFT(TEXT($D$3,"mmmm"),3)) &amp; "'!O37")</f>
        <v>0</v>
      </c>
      <c r="E424" s="147"/>
      <c r="F424" s="148"/>
      <c r="G424" s="148"/>
      <c r="H424" s="148"/>
      <c r="I424" s="148"/>
      <c r="J424" s="148"/>
      <c r="K424" s="148"/>
      <c r="L424" s="148"/>
      <c r="M424" s="148"/>
      <c r="N424" s="148"/>
      <c r="O424" s="148"/>
      <c r="P424" s="149"/>
    </row>
    <row r="425" spans="1:16" ht="15" hidden="1" customHeight="1" thickBot="1" x14ac:dyDescent="0.3">
      <c r="A425" s="45" t="str">
        <f ca="1">IF(MONTH(C425)=MONTH(D$3),RIGHT('Yearly Info'!A$41,LEN('Yearly Info'!A$41)-4),"")</f>
        <v xml:space="preserve"> </v>
      </c>
      <c r="B425" s="145"/>
      <c r="C425" s="42">
        <f t="shared" ca="1" si="15"/>
        <v>46068</v>
      </c>
      <c r="D425" s="107">
        <f ca="1">INDIRECT("'" &amp; UPPER(LEFT(TEXT($D$3,"mmmm"),3)) &amp; "'!O38")</f>
        <v>0</v>
      </c>
      <c r="E425" s="147"/>
      <c r="F425" s="148"/>
      <c r="G425" s="148"/>
      <c r="H425" s="148"/>
      <c r="I425" s="148"/>
      <c r="J425" s="148"/>
      <c r="K425" s="148"/>
      <c r="L425" s="148"/>
      <c r="M425" s="148"/>
      <c r="N425" s="148"/>
      <c r="O425" s="148"/>
      <c r="P425" s="149"/>
    </row>
    <row r="426" spans="1:16" ht="15" hidden="1" customHeight="1" thickBot="1" x14ac:dyDescent="0.3">
      <c r="A426" s="45" t="str">
        <f ca="1">IF(MONTH(C426)=MONTH(D$3),RIGHT('Yearly Info'!A$42,LEN('Yearly Info'!A$42)-4),"")</f>
        <v xml:space="preserve"> </v>
      </c>
      <c r="B426" s="145"/>
      <c r="C426" s="42">
        <f t="shared" ca="1" si="15"/>
        <v>46068</v>
      </c>
      <c r="D426" s="107">
        <f ca="1">INDIRECT("'" &amp; UPPER(LEFT(TEXT($D$3,"mmmm"),3)) &amp; "'!O39")</f>
        <v>0</v>
      </c>
      <c r="E426" s="147"/>
      <c r="F426" s="148"/>
      <c r="G426" s="148"/>
      <c r="H426" s="148"/>
      <c r="I426" s="148"/>
      <c r="J426" s="148"/>
      <c r="K426" s="148"/>
      <c r="L426" s="148"/>
      <c r="M426" s="148"/>
      <c r="N426" s="148"/>
      <c r="O426" s="148"/>
      <c r="P426" s="149"/>
    </row>
    <row r="427" spans="1:16" ht="15" hidden="1" customHeight="1" thickBot="1" x14ac:dyDescent="0.3">
      <c r="A427" s="45" t="str">
        <f ca="1">IF(MONTH(C427)=MONTH(D$3),RIGHT('Yearly Info'!A$43,LEN('Yearly Info'!A$43)-4),"")</f>
        <v xml:space="preserve"> </v>
      </c>
      <c r="B427" s="146"/>
      <c r="C427" s="42">
        <f t="shared" ca="1" si="15"/>
        <v>46068</v>
      </c>
      <c r="D427" s="107">
        <f ca="1">INDIRECT("'" &amp; UPPER(LEFT(TEXT($D$3,"mmmm"),3)) &amp; "'!O40")</f>
        <v>0</v>
      </c>
      <c r="E427" s="150"/>
      <c r="F427" s="151"/>
      <c r="G427" s="151"/>
      <c r="H427" s="151"/>
      <c r="I427" s="151"/>
      <c r="J427" s="151"/>
      <c r="K427" s="151"/>
      <c r="L427" s="151"/>
      <c r="M427" s="151"/>
      <c r="N427" s="151"/>
      <c r="O427" s="151"/>
      <c r="P427" s="152"/>
    </row>
    <row r="428" spans="1:16" ht="15" hidden="1" customHeight="1" x14ac:dyDescent="0.25">
      <c r="A428" s="44" t="str">
        <f ca="1">IF(MONTH(C428)=MONTH(D$3),RIGHT('Yearly Info'!A$14,LEN('Yearly Info'!A$14)-4),"")</f>
        <v xml:space="preserve"> RICS Support for MDEQ</v>
      </c>
      <c r="B428" s="159" t="str">
        <f ca="1">TEXT(C428,"dddd")</f>
        <v>Monday</v>
      </c>
      <c r="C428" s="96">
        <f ca="1">C338+3</f>
        <v>46069</v>
      </c>
      <c r="D428" s="54">
        <f ca="1">INDIRECT("'" &amp; UPPER(LEFT(TEXT($D$3,"mmmm"),3)) &amp; "'!P11")</f>
        <v>0</v>
      </c>
      <c r="E428" s="147"/>
      <c r="F428" s="148"/>
      <c r="G428" s="148"/>
      <c r="H428" s="148"/>
      <c r="I428" s="148"/>
      <c r="J428" s="148"/>
      <c r="K428" s="148"/>
      <c r="L428" s="148"/>
      <c r="M428" s="148"/>
      <c r="N428" s="148"/>
      <c r="O428" s="148"/>
      <c r="P428" s="149"/>
    </row>
    <row r="429" spans="1:16" ht="15" hidden="1" customHeight="1" x14ac:dyDescent="0.25">
      <c r="A429" s="44" t="str">
        <f ca="1">IF(MONTH(C429)=MONTH(D$3),RIGHT('Yearly Info'!A$15,LEN('Yearly Info'!A$15)-4),"")</f>
        <v xml:space="preserve"> MDEQ</v>
      </c>
      <c r="B429" s="145"/>
      <c r="C429" s="42">
        <f ca="1">C428</f>
        <v>46069</v>
      </c>
      <c r="D429" s="54">
        <f ca="1">INDIRECT("'" &amp; UPPER(LEFT(TEXT($D$3,"mmmm"),3)) &amp; "'!P12")</f>
        <v>0</v>
      </c>
      <c r="E429" s="147"/>
      <c r="F429" s="148"/>
      <c r="G429" s="148"/>
      <c r="H429" s="148"/>
      <c r="I429" s="148"/>
      <c r="J429" s="148"/>
      <c r="K429" s="148"/>
      <c r="L429" s="148"/>
      <c r="M429" s="148"/>
      <c r="N429" s="148"/>
      <c r="O429" s="148"/>
      <c r="P429" s="149"/>
    </row>
    <row r="430" spans="1:16" ht="15" hidden="1" customHeight="1" x14ac:dyDescent="0.25">
      <c r="A430" s="44" t="str">
        <f ca="1">IF(MONTH(C430)=MONTH(D$3),RIGHT('Yearly Info'!A$16,LEN('Yearly Info'!A$16)-4),"")</f>
        <v xml:space="preserve"> RICS Idea Portal</v>
      </c>
      <c r="B430" s="145"/>
      <c r="C430" s="42">
        <f t="shared" ref="C430:C457" ca="1" si="16">C429</f>
        <v>46069</v>
      </c>
      <c r="D430" s="54">
        <f ca="1">INDIRECT("'" &amp; UPPER(LEFT(TEXT($D$3,"mmmm"),3)) &amp; "'!P13")</f>
        <v>0</v>
      </c>
      <c r="E430" s="147"/>
      <c r="F430" s="148"/>
      <c r="G430" s="148"/>
      <c r="H430" s="148"/>
      <c r="I430" s="148"/>
      <c r="J430" s="148"/>
      <c r="K430" s="148"/>
      <c r="L430" s="148"/>
      <c r="M430" s="148"/>
      <c r="N430" s="148"/>
      <c r="O430" s="148"/>
      <c r="P430" s="149"/>
    </row>
    <row r="431" spans="1:16" ht="15" hidden="1" customHeight="1" x14ac:dyDescent="0.25">
      <c r="A431" s="44" t="str">
        <f ca="1">IF(MONTH(C431)=MONTH(D$3),RIGHT('Yearly Info'!A$17,LEN('Yearly Info'!A$17)-4),"")</f>
        <v xml:space="preserve"> MSWIS</v>
      </c>
      <c r="B431" s="145"/>
      <c r="C431" s="42">
        <f t="shared" ca="1" si="16"/>
        <v>46069</v>
      </c>
      <c r="D431" s="54">
        <f ca="1">INDIRECT("'" &amp; UPPER(LEFT(TEXT($D$3,"mmmm"),3)) &amp; "'!P14")</f>
        <v>0</v>
      </c>
      <c r="E431" s="147"/>
      <c r="F431" s="148"/>
      <c r="G431" s="148"/>
      <c r="H431" s="148"/>
      <c r="I431" s="148"/>
      <c r="J431" s="148"/>
      <c r="K431" s="148"/>
      <c r="L431" s="148"/>
      <c r="M431" s="148"/>
      <c r="N431" s="148"/>
      <c r="O431" s="148"/>
      <c r="P431" s="149"/>
    </row>
    <row r="432" spans="1:16" ht="15" hidden="1" customHeight="1" x14ac:dyDescent="0.25">
      <c r="A432" s="44" t="str">
        <f ca="1">IF(MONTH(C432)=MONTH(D$3),RIGHT('Yearly Info'!A$18,LEN('Yearly Info'!A$18)-4),"")</f>
        <v xml:space="preserve"> GeoSpatial</v>
      </c>
      <c r="B432" s="145"/>
      <c r="C432" s="42">
        <f t="shared" ca="1" si="16"/>
        <v>46069</v>
      </c>
      <c r="D432" s="54">
        <f ca="1">INDIRECT("'" &amp; UPPER(LEFT(TEXT($D$3,"mmmm"),3)) &amp; "'!P15")</f>
        <v>0</v>
      </c>
      <c r="E432" s="147"/>
      <c r="F432" s="148"/>
      <c r="G432" s="148"/>
      <c r="H432" s="148"/>
      <c r="I432" s="148"/>
      <c r="J432" s="148"/>
      <c r="K432" s="148"/>
      <c r="L432" s="148"/>
      <c r="M432" s="148"/>
      <c r="N432" s="148"/>
      <c r="O432" s="148"/>
      <c r="P432" s="149"/>
    </row>
    <row r="433" spans="1:16" ht="15" hidden="1" customHeight="1" x14ac:dyDescent="0.25">
      <c r="A433" s="44" t="str">
        <f ca="1">IF(MONTH(C433)=MONTH(D$3),RIGHT('Yearly Info'!A$19,LEN('Yearly Info'!A$19)-4),"")</f>
        <v xml:space="preserve"> RICS Dashboard</v>
      </c>
      <c r="B433" s="145"/>
      <c r="C433" s="42">
        <f t="shared" ca="1" si="16"/>
        <v>46069</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MDWFP NRIS</v>
      </c>
      <c r="B434" s="145"/>
      <c r="C434" s="42">
        <f t="shared" ca="1" si="16"/>
        <v>46069</v>
      </c>
      <c r="D434" s="54">
        <f ca="1">INDIRECT("'" &amp; UPPER(LEFT(TEXT($D$3,"mmmm"),3)) &amp; "'!P17")</f>
        <v>0</v>
      </c>
      <c r="E434" s="153"/>
      <c r="F434" s="154"/>
      <c r="G434" s="154"/>
      <c r="H434" s="154"/>
      <c r="I434" s="154"/>
      <c r="J434" s="154"/>
      <c r="K434" s="154"/>
      <c r="L434" s="154"/>
      <c r="M434" s="154"/>
      <c r="N434" s="154"/>
      <c r="O434" s="154"/>
      <c r="P434" s="155"/>
    </row>
    <row r="435" spans="1:16" ht="15" hidden="1" customHeight="1" x14ac:dyDescent="0.25">
      <c r="A435" s="44" t="str">
        <f ca="1">IF(MONTH(C435)=MONTH(D$3),RIGHT('Yearly Info'!A$21,LEN('Yearly Info'!A$21)-4),"")</f>
        <v xml:space="preserve"> MSWIS MRVA 4 CLOSED</v>
      </c>
      <c r="B435" s="145"/>
      <c r="C435" s="42">
        <f t="shared" ca="1" si="16"/>
        <v>46069</v>
      </c>
      <c r="D435" s="54">
        <f ca="1">INDIRECT("'" &amp; UPPER(LEFT(TEXT($D$3,"mmmm"),3)) &amp; "'!P18")</f>
        <v>0</v>
      </c>
      <c r="E435" s="147"/>
      <c r="F435" s="148"/>
      <c r="G435" s="148"/>
      <c r="H435" s="148"/>
      <c r="I435" s="148"/>
      <c r="J435" s="148"/>
      <c r="K435" s="148"/>
      <c r="L435" s="148"/>
      <c r="M435" s="148"/>
      <c r="N435" s="148"/>
      <c r="O435" s="148"/>
      <c r="P435" s="149"/>
    </row>
    <row r="436" spans="1:16" ht="15" hidden="1" customHeight="1" x14ac:dyDescent="0.25">
      <c r="A436" s="44" t="str">
        <f ca="1">IF(MONTH(C436)=MONTH(D$3),RIGHT('Yearly Info'!A$22,LEN('Yearly Info'!A$22)-4),"")</f>
        <v xml:space="preserve"> Tackett</v>
      </c>
      <c r="B436" s="145"/>
      <c r="C436" s="42">
        <f t="shared" ca="1" si="16"/>
        <v>46069</v>
      </c>
      <c r="D436" s="54">
        <f ca="1">INDIRECT("'" &amp; UPPER(LEFT(TEXT($D$3,"mmmm"),3)) &amp; "'!P19")</f>
        <v>0</v>
      </c>
      <c r="E436" s="147"/>
      <c r="F436" s="148"/>
      <c r="G436" s="148"/>
      <c r="H436" s="148"/>
      <c r="I436" s="148"/>
      <c r="J436" s="148"/>
      <c r="K436" s="148"/>
      <c r="L436" s="148"/>
      <c r="M436" s="148"/>
      <c r="N436" s="148"/>
      <c r="O436" s="148"/>
      <c r="P436" s="149"/>
    </row>
    <row r="437" spans="1:16" ht="15" hidden="1" customHeight="1" x14ac:dyDescent="0.25">
      <c r="A437" s="44" t="e">
        <f ca="1">IF(MONTH(C437)=MONTH(D$3),RIGHT('Yearly Info'!A$23,LEN('Yearly Info'!A$23)-4),"")</f>
        <v>#VALUE!</v>
      </c>
      <c r="B437" s="145"/>
      <c r="C437" s="42">
        <f t="shared" ca="1" si="16"/>
        <v>46069</v>
      </c>
      <c r="D437" s="54">
        <f ca="1">INDIRECT("'" &amp; UPPER(LEFT(TEXT($D$3,"mmmm"),3)) &amp; "'!P20")</f>
        <v>0</v>
      </c>
      <c r="E437" s="147"/>
      <c r="F437" s="148"/>
      <c r="G437" s="148"/>
      <c r="H437" s="148"/>
      <c r="I437" s="148"/>
      <c r="J437" s="148"/>
      <c r="K437" s="148"/>
      <c r="L437" s="148"/>
      <c r="M437" s="148"/>
      <c r="N437" s="148"/>
      <c r="O437" s="148"/>
      <c r="P437" s="149"/>
    </row>
    <row r="438" spans="1:16" ht="15" hidden="1" customHeight="1" x14ac:dyDescent="0.25">
      <c r="A438" s="44" t="e">
        <f ca="1">IF(MONTH(C438)=MONTH(D$3),RIGHT('Yearly Info'!A$24,LEN('Yearly Info'!A$24)-4),"")</f>
        <v>#VALUE!</v>
      </c>
      <c r="B438" s="145"/>
      <c r="C438" s="42">
        <f t="shared" ca="1" si="16"/>
        <v>46069</v>
      </c>
      <c r="D438" s="54">
        <f ca="1">INDIRECT("'" &amp; UPPER(LEFT(TEXT($D$3,"mmmm"),3)) &amp; "'!P21")</f>
        <v>0</v>
      </c>
      <c r="E438" s="147"/>
      <c r="F438" s="148"/>
      <c r="G438" s="148"/>
      <c r="H438" s="148"/>
      <c r="I438" s="148"/>
      <c r="J438" s="148"/>
      <c r="K438" s="148"/>
      <c r="L438" s="148"/>
      <c r="M438" s="148"/>
      <c r="N438" s="148"/>
      <c r="O438" s="148"/>
      <c r="P438" s="149"/>
    </row>
    <row r="439" spans="1:16" ht="15" hidden="1" customHeight="1" x14ac:dyDescent="0.25">
      <c r="A439" s="44" t="e">
        <f ca="1">IF(MONTH(C439)=MONTH(D$3),RIGHT('Yearly Info'!A$25,LEN('Yearly Info'!A$25)-4),"")</f>
        <v>#VALUE!</v>
      </c>
      <c r="B439" s="145"/>
      <c r="C439" s="42">
        <f t="shared" ca="1" si="16"/>
        <v>46069</v>
      </c>
      <c r="D439" s="54">
        <f ca="1">INDIRECT("'" &amp; UPPER(LEFT(TEXT($D$3,"mmmm"),3)) &amp; "'!P22")</f>
        <v>0</v>
      </c>
      <c r="E439" s="147"/>
      <c r="F439" s="148"/>
      <c r="G439" s="148"/>
      <c r="H439" s="148"/>
      <c r="I439" s="148"/>
      <c r="J439" s="148"/>
      <c r="K439" s="148"/>
      <c r="L439" s="148"/>
      <c r="M439" s="148"/>
      <c r="N439" s="148"/>
      <c r="O439" s="148"/>
      <c r="P439" s="149"/>
    </row>
    <row r="440" spans="1:16" ht="15" hidden="1" customHeight="1" x14ac:dyDescent="0.25">
      <c r="A440" s="44" t="e">
        <f ca="1">IF(MONTH(C440)=MONTH(D$3),RIGHT('Yearly Info'!A$26,LEN('Yearly Info'!A$26)-4),"")</f>
        <v>#VALUE!</v>
      </c>
      <c r="B440" s="145"/>
      <c r="C440" s="42">
        <f t="shared" ca="1" si="16"/>
        <v>46069</v>
      </c>
      <c r="D440" s="54">
        <f ca="1">INDIRECT("'" &amp; UPPER(LEFT(TEXT($D$3,"mmmm"),3)) &amp; "'!P23")</f>
        <v>0</v>
      </c>
      <c r="E440" s="147"/>
      <c r="F440" s="148"/>
      <c r="G440" s="148"/>
      <c r="H440" s="148"/>
      <c r="I440" s="148"/>
      <c r="J440" s="148"/>
      <c r="K440" s="148"/>
      <c r="L440" s="148"/>
      <c r="M440" s="148"/>
      <c r="N440" s="148"/>
      <c r="O440" s="148"/>
      <c r="P440" s="149"/>
    </row>
    <row r="441" spans="1:16" ht="15" hidden="1" customHeight="1" x14ac:dyDescent="0.25">
      <c r="A441" s="44" t="e">
        <f ca="1">IF(MONTH(C441)=MONTH(D$3),RIGHT('Yearly Info'!A$27,LEN('Yearly Info'!A$27)-4),"")</f>
        <v>#VALUE!</v>
      </c>
      <c r="B441" s="145"/>
      <c r="C441" s="42">
        <f t="shared" ca="1" si="16"/>
        <v>46069</v>
      </c>
      <c r="D441" s="54">
        <f ca="1">INDIRECT("'" &amp; UPPER(LEFT(TEXT($D$3,"mmmm"),3)) &amp; "'!P24")</f>
        <v>0</v>
      </c>
      <c r="E441" s="147"/>
      <c r="F441" s="148"/>
      <c r="G441" s="148"/>
      <c r="H441" s="148"/>
      <c r="I441" s="148"/>
      <c r="J441" s="148"/>
      <c r="K441" s="148"/>
      <c r="L441" s="148"/>
      <c r="M441" s="148"/>
      <c r="N441" s="148"/>
      <c r="O441" s="148"/>
      <c r="P441" s="149"/>
    </row>
    <row r="442" spans="1:16" ht="15" hidden="1" customHeight="1" x14ac:dyDescent="0.25">
      <c r="A442" s="44" t="e">
        <f ca="1">IF(MONTH(C442)=MONTH(D$3),RIGHT('Yearly Info'!A$28,LEN('Yearly Info'!A$28)-4),"")</f>
        <v>#VALUE!</v>
      </c>
      <c r="B442" s="145"/>
      <c r="C442" s="42">
        <f t="shared" ca="1" si="16"/>
        <v>46069</v>
      </c>
      <c r="D442" s="54">
        <f ca="1">INDIRECT("'" &amp; UPPER(LEFT(TEXT($D$3,"mmmm"),3)) &amp; "'!P25")</f>
        <v>0</v>
      </c>
      <c r="E442" s="147"/>
      <c r="F442" s="148"/>
      <c r="G442" s="148"/>
      <c r="H442" s="148"/>
      <c r="I442" s="148"/>
      <c r="J442" s="148"/>
      <c r="K442" s="148"/>
      <c r="L442" s="148"/>
      <c r="M442" s="148"/>
      <c r="N442" s="148"/>
      <c r="O442" s="148"/>
      <c r="P442" s="149"/>
    </row>
    <row r="443" spans="1:16" ht="15" hidden="1" customHeight="1" x14ac:dyDescent="0.25">
      <c r="A443" s="44" t="e">
        <f ca="1">IF(MONTH(C443)=MONTH(D$3),RIGHT('Yearly Info'!A$29,LEN('Yearly Info'!A$29)-4),"")</f>
        <v>#VALUE!</v>
      </c>
      <c r="B443" s="145"/>
      <c r="C443" s="42">
        <f t="shared" ca="1" si="16"/>
        <v>46069</v>
      </c>
      <c r="D443" s="54">
        <f ca="1">INDIRECT("'" &amp; UPPER(LEFT(TEXT($D$3,"mmmm"),3)) &amp; "'!P26")</f>
        <v>0</v>
      </c>
      <c r="E443" s="147"/>
      <c r="F443" s="148"/>
      <c r="G443" s="148"/>
      <c r="H443" s="148"/>
      <c r="I443" s="148"/>
      <c r="J443" s="148"/>
      <c r="K443" s="148"/>
      <c r="L443" s="148"/>
      <c r="M443" s="148"/>
      <c r="N443" s="148"/>
      <c r="O443" s="148"/>
      <c r="P443" s="149"/>
    </row>
    <row r="444" spans="1:16" ht="15" hidden="1" customHeight="1" x14ac:dyDescent="0.25">
      <c r="A444" s="44" t="e">
        <f ca="1">IF(MONTH(C444)=MONTH(D$3),RIGHT('Yearly Info'!A$30,LEN('Yearly Info'!A$30)-4),"")</f>
        <v>#VALUE!</v>
      </c>
      <c r="B444" s="145"/>
      <c r="C444" s="42">
        <f t="shared" ca="1" si="16"/>
        <v>46069</v>
      </c>
      <c r="D444" s="54">
        <f ca="1">INDIRECT("'" &amp; UPPER(LEFT(TEXT($D$3,"mmmm"),3)) &amp; "'!P27")</f>
        <v>0</v>
      </c>
      <c r="E444" s="147"/>
      <c r="F444" s="148"/>
      <c r="G444" s="148"/>
      <c r="H444" s="148"/>
      <c r="I444" s="148"/>
      <c r="J444" s="148"/>
      <c r="K444" s="148"/>
      <c r="L444" s="148"/>
      <c r="M444" s="148"/>
      <c r="N444" s="148"/>
      <c r="O444" s="148"/>
      <c r="P444" s="149"/>
    </row>
    <row r="445" spans="1:16" ht="15" hidden="1" customHeight="1" x14ac:dyDescent="0.25">
      <c r="A445" s="44" t="e">
        <f ca="1">IF(MONTH(C445)=MONTH(D$3),RIGHT('Yearly Info'!A$31,LEN('Yearly Info'!A$31)-4),"")</f>
        <v>#VALUE!</v>
      </c>
      <c r="B445" s="145"/>
      <c r="C445" s="42">
        <f t="shared" ca="1" si="16"/>
        <v>46069</v>
      </c>
      <c r="D445" s="54">
        <f ca="1">INDIRECT("'" &amp; UPPER(LEFT(TEXT($D$3,"mmmm"),3)) &amp; "'!P28")</f>
        <v>0</v>
      </c>
      <c r="E445" s="147"/>
      <c r="F445" s="148"/>
      <c r="G445" s="148"/>
      <c r="H445" s="148"/>
      <c r="I445" s="148"/>
      <c r="J445" s="148"/>
      <c r="K445" s="148"/>
      <c r="L445" s="148"/>
      <c r="M445" s="148"/>
      <c r="N445" s="148"/>
      <c r="O445" s="148"/>
      <c r="P445" s="149"/>
    </row>
    <row r="446" spans="1:16" ht="15" hidden="1" customHeight="1" x14ac:dyDescent="0.25">
      <c r="A446" s="44" t="e">
        <f ca="1">IF(MONTH(C446)=MONTH(D$3),RIGHT('Yearly Info'!A$32,LEN('Yearly Info'!A$32)-4),"")</f>
        <v>#VALUE!</v>
      </c>
      <c r="B446" s="145"/>
      <c r="C446" s="42">
        <f t="shared" ca="1" si="16"/>
        <v>46069</v>
      </c>
      <c r="D446" s="54">
        <f ca="1">INDIRECT("'" &amp; UPPER(LEFT(TEXT($D$3,"mmmm"),3)) &amp; "'!P29")</f>
        <v>0</v>
      </c>
      <c r="E446" s="147"/>
      <c r="F446" s="148"/>
      <c r="G446" s="148"/>
      <c r="H446" s="148"/>
      <c r="I446" s="148"/>
      <c r="J446" s="148"/>
      <c r="K446" s="148"/>
      <c r="L446" s="148"/>
      <c r="M446" s="148"/>
      <c r="N446" s="148"/>
      <c r="O446" s="148"/>
      <c r="P446" s="149"/>
    </row>
    <row r="447" spans="1:16" ht="15" hidden="1" customHeight="1" x14ac:dyDescent="0.25">
      <c r="A447" s="44" t="e">
        <f ca="1">IF(MONTH(C447)=MONTH(D$3),RIGHT('Yearly Info'!A$33,LEN('Yearly Info'!A$33)-4),"")</f>
        <v>#VALUE!</v>
      </c>
      <c r="B447" s="145"/>
      <c r="C447" s="42">
        <f t="shared" ca="1" si="16"/>
        <v>46069</v>
      </c>
      <c r="D447" s="54">
        <f ca="1">INDIRECT("'" &amp; UPPER(LEFT(TEXT($D$3,"mmmm"),3)) &amp; "'!P30")</f>
        <v>0</v>
      </c>
      <c r="E447" s="147"/>
      <c r="F447" s="148"/>
      <c r="G447" s="148"/>
      <c r="H447" s="148"/>
      <c r="I447" s="148"/>
      <c r="J447" s="148"/>
      <c r="K447" s="148"/>
      <c r="L447" s="148"/>
      <c r="M447" s="148"/>
      <c r="N447" s="148"/>
      <c r="O447" s="148"/>
      <c r="P447" s="149"/>
    </row>
    <row r="448" spans="1:16" ht="15" hidden="1" customHeight="1" x14ac:dyDescent="0.25">
      <c r="A448" s="44" t="e">
        <f ca="1">IF(MONTH(C448)=MONTH(D$3),RIGHT('Yearly Info'!A$34,LEN('Yearly Info'!A$34)-4),"")</f>
        <v>#VALUE!</v>
      </c>
      <c r="B448" s="145"/>
      <c r="C448" s="42">
        <f t="shared" ca="1" si="16"/>
        <v>46069</v>
      </c>
      <c r="D448" s="54">
        <f ca="1">INDIRECT("'" &amp; UPPER(LEFT(TEXT($D$3,"mmmm"),3)) &amp; "'!P31")</f>
        <v>0</v>
      </c>
      <c r="E448" s="147"/>
      <c r="F448" s="148"/>
      <c r="G448" s="148"/>
      <c r="H448" s="148"/>
      <c r="I448" s="148"/>
      <c r="J448" s="148"/>
      <c r="K448" s="148"/>
      <c r="L448" s="148"/>
      <c r="M448" s="148"/>
      <c r="N448" s="148"/>
      <c r="O448" s="148"/>
      <c r="P448" s="149"/>
    </row>
    <row r="449" spans="1:16" ht="15" hidden="1" customHeight="1" x14ac:dyDescent="0.25">
      <c r="A449" s="44" t="e">
        <f ca="1">IF(MONTH(C449)=MONTH(D$3),RIGHT('Yearly Info'!A$35,LEN('Yearly Info'!A$35)-4),"")</f>
        <v>#VALUE!</v>
      </c>
      <c r="B449" s="145"/>
      <c r="C449" s="42">
        <f t="shared" ca="1" si="16"/>
        <v>46069</v>
      </c>
      <c r="D449" s="54">
        <f ca="1">INDIRECT("'" &amp; UPPER(LEFT(TEXT($D$3,"mmmm"),3)) &amp; "'!P32")</f>
        <v>0</v>
      </c>
      <c r="E449" s="147"/>
      <c r="F449" s="148"/>
      <c r="G449" s="148"/>
      <c r="H449" s="148"/>
      <c r="I449" s="148"/>
      <c r="J449" s="148"/>
      <c r="K449" s="148"/>
      <c r="L449" s="148"/>
      <c r="M449" s="148"/>
      <c r="N449" s="148"/>
      <c r="O449" s="148"/>
      <c r="P449" s="149"/>
    </row>
    <row r="450" spans="1:16" ht="15" hidden="1" customHeight="1" x14ac:dyDescent="0.25">
      <c r="A450" s="44" t="e">
        <f ca="1">IF(MONTH(C450)=MONTH(D$3),RIGHT('Yearly Info'!A$36,LEN('Yearly Info'!A$36)-4),"")</f>
        <v>#VALUE!</v>
      </c>
      <c r="B450" s="145"/>
      <c r="C450" s="42">
        <f t="shared" ca="1" si="16"/>
        <v>46069</v>
      </c>
      <c r="D450" s="54">
        <f ca="1">INDIRECT("'" &amp; UPPER(LEFT(TEXT($D$3,"mmmm"),3)) &amp; "'!P33")</f>
        <v>0</v>
      </c>
      <c r="E450" s="147"/>
      <c r="F450" s="148"/>
      <c r="G450" s="148"/>
      <c r="H450" s="148"/>
      <c r="I450" s="148"/>
      <c r="J450" s="148"/>
      <c r="K450" s="148"/>
      <c r="L450" s="148"/>
      <c r="M450" s="148"/>
      <c r="N450" s="148"/>
      <c r="O450" s="148"/>
      <c r="P450" s="149"/>
    </row>
    <row r="451" spans="1:16" ht="15" hidden="1" customHeight="1" x14ac:dyDescent="0.25">
      <c r="A451" s="44" t="e">
        <f ca="1">IF(MONTH(C451)=MONTH(D$3),RIGHT('Yearly Info'!A$37,LEN('Yearly Info'!A$37)-4),"")</f>
        <v>#VALUE!</v>
      </c>
      <c r="B451" s="145"/>
      <c r="C451" s="42">
        <f t="shared" ca="1" si="16"/>
        <v>46069</v>
      </c>
      <c r="D451" s="54">
        <f ca="1">INDIRECT("'" &amp; UPPER(LEFT(TEXT($D$3,"mmmm"),3)) &amp; "'!P34")</f>
        <v>0</v>
      </c>
      <c r="E451" s="147"/>
      <c r="F451" s="148"/>
      <c r="G451" s="148"/>
      <c r="H451" s="148"/>
      <c r="I451" s="148"/>
      <c r="J451" s="148"/>
      <c r="K451" s="148"/>
      <c r="L451" s="148"/>
      <c r="M451" s="148"/>
      <c r="N451" s="148"/>
      <c r="O451" s="148"/>
      <c r="P451" s="149"/>
    </row>
    <row r="452" spans="1:16" ht="15" hidden="1" customHeight="1" x14ac:dyDescent="0.25">
      <c r="A452" s="44" t="e">
        <f ca="1">IF(MONTH(C452)=MONTH(D$3),RIGHT('Yearly Info'!A$38,LEN('Yearly Info'!A$38)-4),"")</f>
        <v>#VALUE!</v>
      </c>
      <c r="B452" s="145"/>
      <c r="C452" s="42">
        <f t="shared" ca="1" si="16"/>
        <v>46069</v>
      </c>
      <c r="D452" s="54">
        <f ca="1">INDIRECT("'" &amp; UPPER(LEFT(TEXT($D$3,"mmmm"),3)) &amp; "'!P35")</f>
        <v>0</v>
      </c>
      <c r="E452" s="147"/>
      <c r="F452" s="148"/>
      <c r="G452" s="148"/>
      <c r="H452" s="148"/>
      <c r="I452" s="148"/>
      <c r="J452" s="148"/>
      <c r="K452" s="148"/>
      <c r="L452" s="148"/>
      <c r="M452" s="148"/>
      <c r="N452" s="148"/>
      <c r="O452" s="148"/>
      <c r="P452" s="149"/>
    </row>
    <row r="453" spans="1:16" ht="15" hidden="1" customHeight="1" x14ac:dyDescent="0.25">
      <c r="A453" s="44" t="e">
        <f ca="1">IF(MONTH(C453)=MONTH(D$3),RIGHT('Yearly Info'!A$39,LEN('Yearly Info'!A$39)-4),"")</f>
        <v>#VALUE!</v>
      </c>
      <c r="B453" s="145"/>
      <c r="C453" s="42">
        <f t="shared" ca="1" si="16"/>
        <v>46069</v>
      </c>
      <c r="D453" s="54">
        <f ca="1">INDIRECT("'" &amp; UPPER(LEFT(TEXT($D$3,"mmmm"),3)) &amp; "'!P36")</f>
        <v>0</v>
      </c>
      <c r="E453" s="147"/>
      <c r="F453" s="148"/>
      <c r="G453" s="148"/>
      <c r="H453" s="148"/>
      <c r="I453" s="148"/>
      <c r="J453" s="148"/>
      <c r="K453" s="148"/>
      <c r="L453" s="148"/>
      <c r="M453" s="148"/>
      <c r="N453" s="148"/>
      <c r="O453" s="148"/>
      <c r="P453" s="149"/>
    </row>
    <row r="454" spans="1:16" ht="15" hidden="1" customHeight="1" thickBot="1" x14ac:dyDescent="0.3">
      <c r="A454" s="45" t="e">
        <f ca="1">IF(MONTH(C454)=MONTH(D$3),RIGHT('Yearly Info'!A$40,LEN('Yearly Info'!A$40)-4),"")</f>
        <v>#VALUE!</v>
      </c>
      <c r="B454" s="145"/>
      <c r="C454" s="42">
        <f t="shared" ca="1" si="16"/>
        <v>46069</v>
      </c>
      <c r="D454" s="54">
        <f ca="1">INDIRECT("'" &amp; UPPER(LEFT(TEXT($D$3,"mmmm"),3)) &amp; "'!P37")</f>
        <v>0</v>
      </c>
      <c r="E454" s="147"/>
      <c r="F454" s="148"/>
      <c r="G454" s="148"/>
      <c r="H454" s="148"/>
      <c r="I454" s="148"/>
      <c r="J454" s="148"/>
      <c r="K454" s="148"/>
      <c r="L454" s="148"/>
      <c r="M454" s="148"/>
      <c r="N454" s="148"/>
      <c r="O454" s="148"/>
      <c r="P454" s="149"/>
    </row>
    <row r="455" spans="1:16" ht="15" hidden="1" customHeight="1" thickBot="1" x14ac:dyDescent="0.3">
      <c r="A455" s="45" t="str">
        <f ca="1">IF(MONTH(C455)=MONTH(D$3),RIGHT('Yearly Info'!A$41,LEN('Yearly Info'!A$41)-4),"")</f>
        <v xml:space="preserve"> </v>
      </c>
      <c r="B455" s="145"/>
      <c r="C455" s="42">
        <f t="shared" ca="1" si="16"/>
        <v>46069</v>
      </c>
      <c r="D455" s="54">
        <f ca="1">INDIRECT("'" &amp; UPPER(LEFT(TEXT($D$3,"mmmm"),3)) &amp; "'!P38")</f>
        <v>0</v>
      </c>
      <c r="E455" s="147"/>
      <c r="F455" s="148"/>
      <c r="G455" s="148"/>
      <c r="H455" s="148"/>
      <c r="I455" s="148"/>
      <c r="J455" s="148"/>
      <c r="K455" s="148"/>
      <c r="L455" s="148"/>
      <c r="M455" s="148"/>
      <c r="N455" s="148"/>
      <c r="O455" s="148"/>
      <c r="P455" s="149"/>
    </row>
    <row r="456" spans="1:16" ht="15" hidden="1" customHeight="1" thickBot="1" x14ac:dyDescent="0.3">
      <c r="A456" s="45" t="str">
        <f ca="1">IF(MONTH(C456)=MONTH(D$3),RIGHT('Yearly Info'!A$42,LEN('Yearly Info'!A$42)-4),"")</f>
        <v xml:space="preserve"> </v>
      </c>
      <c r="B456" s="145"/>
      <c r="C456" s="42">
        <f t="shared" ca="1" si="16"/>
        <v>46069</v>
      </c>
      <c r="D456" s="54">
        <f ca="1">INDIRECT("'" &amp; UPPER(LEFT(TEXT($D$3,"mmmm"),3)) &amp; "'!P39")</f>
        <v>0</v>
      </c>
      <c r="E456" s="147"/>
      <c r="F456" s="148"/>
      <c r="G456" s="148"/>
      <c r="H456" s="148"/>
      <c r="I456" s="148"/>
      <c r="J456" s="148"/>
      <c r="K456" s="148"/>
      <c r="L456" s="148"/>
      <c r="M456" s="148"/>
      <c r="N456" s="148"/>
      <c r="O456" s="148"/>
      <c r="P456" s="149"/>
    </row>
    <row r="457" spans="1:16" ht="15" hidden="1" customHeight="1" thickBot="1" x14ac:dyDescent="0.3">
      <c r="A457" s="45" t="str">
        <f ca="1">IF(MONTH(C457)=MONTH(D$3),RIGHT('Yearly Info'!A$43,LEN('Yearly Info'!A$43)-4),"")</f>
        <v xml:space="preserve"> </v>
      </c>
      <c r="B457" s="146"/>
      <c r="C457" s="42">
        <f t="shared" ca="1" si="16"/>
        <v>46069</v>
      </c>
      <c r="D457" s="55">
        <f ca="1">INDIRECT("'" &amp; UPPER(LEFT(TEXT($D$3,"mmmm"),3)) &amp; "'!P40")</f>
        <v>0</v>
      </c>
      <c r="E457" s="150"/>
      <c r="F457" s="151"/>
      <c r="G457" s="151"/>
      <c r="H457" s="151"/>
      <c r="I457" s="151"/>
      <c r="J457" s="151"/>
      <c r="K457" s="151"/>
      <c r="L457" s="151"/>
      <c r="M457" s="151"/>
      <c r="N457" s="151"/>
      <c r="O457" s="151"/>
      <c r="P457" s="152"/>
    </row>
    <row r="458" spans="1:16" ht="15" hidden="1" customHeight="1" x14ac:dyDescent="0.25">
      <c r="A458" s="44" t="str">
        <f ca="1">IF(MONTH(C458)=MONTH(D$3),RIGHT('Yearly Info'!A$14,LEN('Yearly Info'!A$14)-4),"")</f>
        <v xml:space="preserve"> RICS Support for MDEQ</v>
      </c>
      <c r="B458" s="159" t="str">
        <f ca="1">TEXT(C458,"dddd")</f>
        <v>Tuesday</v>
      </c>
      <c r="C458" s="96">
        <f ca="1">C428+1</f>
        <v>46070</v>
      </c>
      <c r="D458" s="54">
        <f ca="1">INDIRECT("'" &amp; UPPER(LEFT(TEXT($D$3,"mmmm"),3)) &amp; "'!Q11")</f>
        <v>0</v>
      </c>
      <c r="E458" s="147"/>
      <c r="F458" s="148"/>
      <c r="G458" s="148"/>
      <c r="H458" s="148"/>
      <c r="I458" s="148"/>
      <c r="J458" s="148"/>
      <c r="K458" s="148"/>
      <c r="L458" s="148"/>
      <c r="M458" s="148"/>
      <c r="N458" s="148"/>
      <c r="O458" s="148"/>
      <c r="P458" s="149"/>
    </row>
    <row r="459" spans="1:16" ht="15" hidden="1" customHeight="1" x14ac:dyDescent="0.25">
      <c r="A459" s="44" t="str">
        <f ca="1">IF(MONTH(C459)=MONTH(D$3),RIGHT('Yearly Info'!A$15,LEN('Yearly Info'!A$15)-4),"")</f>
        <v xml:space="preserve"> MDEQ</v>
      </c>
      <c r="B459" s="145"/>
      <c r="C459" s="42">
        <f ca="1">C458</f>
        <v>46070</v>
      </c>
      <c r="D459" s="54">
        <f ca="1">INDIRECT("'" &amp; UPPER(LEFT(TEXT($D$3,"mmmm"),3)) &amp; "'!Q12")</f>
        <v>0</v>
      </c>
      <c r="E459" s="147"/>
      <c r="F459" s="148"/>
      <c r="G459" s="148"/>
      <c r="H459" s="148"/>
      <c r="I459" s="148"/>
      <c r="J459" s="148"/>
      <c r="K459" s="148"/>
      <c r="L459" s="148"/>
      <c r="M459" s="148"/>
      <c r="N459" s="148"/>
      <c r="O459" s="148"/>
      <c r="P459" s="149"/>
    </row>
    <row r="460" spans="1:16" ht="15" hidden="1" customHeight="1" x14ac:dyDescent="0.25">
      <c r="A460" s="44" t="str">
        <f ca="1">IF(MONTH(C460)=MONTH(D$3),RIGHT('Yearly Info'!A$16,LEN('Yearly Info'!A$16)-4),"")</f>
        <v xml:space="preserve"> RICS Idea Portal</v>
      </c>
      <c r="B460" s="145"/>
      <c r="C460" s="42">
        <f t="shared" ref="C460:C487" ca="1" si="17">C459</f>
        <v>46070</v>
      </c>
      <c r="D460" s="54">
        <f ca="1">INDIRECT("'" &amp; UPPER(LEFT(TEXT($D$3,"mmmm"),3)) &amp; "'!Q13")</f>
        <v>0</v>
      </c>
      <c r="E460" s="147"/>
      <c r="F460" s="148"/>
      <c r="G460" s="148"/>
      <c r="H460" s="148"/>
      <c r="I460" s="148"/>
      <c r="J460" s="148"/>
      <c r="K460" s="148"/>
      <c r="L460" s="148"/>
      <c r="M460" s="148"/>
      <c r="N460" s="148"/>
      <c r="O460" s="148"/>
      <c r="P460" s="149"/>
    </row>
    <row r="461" spans="1:16" ht="15" hidden="1" customHeight="1" x14ac:dyDescent="0.25">
      <c r="A461" s="44" t="str">
        <f ca="1">IF(MONTH(C461)=MONTH(D$3),RIGHT('Yearly Info'!A$17,LEN('Yearly Info'!A$17)-4),"")</f>
        <v xml:space="preserve"> MSWIS</v>
      </c>
      <c r="B461" s="145"/>
      <c r="C461" s="42">
        <f t="shared" ca="1" si="17"/>
        <v>46070</v>
      </c>
      <c r="D461" s="54">
        <f ca="1">INDIRECT("'" &amp; UPPER(LEFT(TEXT($D$3,"mmmm"),3)) &amp; "'!Q14")</f>
        <v>10</v>
      </c>
      <c r="E461" s="147" t="s">
        <v>58</v>
      </c>
      <c r="F461" s="148"/>
      <c r="G461" s="148"/>
      <c r="H461" s="148"/>
      <c r="I461" s="148"/>
      <c r="J461" s="148"/>
      <c r="K461" s="148"/>
      <c r="L461" s="148"/>
      <c r="M461" s="148"/>
      <c r="N461" s="148"/>
      <c r="O461" s="148"/>
      <c r="P461" s="149"/>
    </row>
    <row r="462" spans="1:16" ht="15" hidden="1" customHeight="1" x14ac:dyDescent="0.25">
      <c r="A462" s="44" t="str">
        <f ca="1">IF(MONTH(C462)=MONTH(D$3),RIGHT('Yearly Info'!A$18,LEN('Yearly Info'!A$18)-4),"")</f>
        <v xml:space="preserve"> GeoSpatial</v>
      </c>
      <c r="B462" s="145"/>
      <c r="C462" s="42">
        <f t="shared" ca="1" si="17"/>
        <v>46070</v>
      </c>
      <c r="D462" s="54">
        <f ca="1">INDIRECT("'" &amp; UPPER(LEFT(TEXT($D$3,"mmmm"),3)) &amp; "'!Q15")</f>
        <v>0</v>
      </c>
      <c r="E462" s="147"/>
      <c r="F462" s="148"/>
      <c r="G462" s="148"/>
      <c r="H462" s="148"/>
      <c r="I462" s="148"/>
      <c r="J462" s="148"/>
      <c r="K462" s="148"/>
      <c r="L462" s="148"/>
      <c r="M462" s="148"/>
      <c r="N462" s="148"/>
      <c r="O462" s="148"/>
      <c r="P462" s="149"/>
    </row>
    <row r="463" spans="1:16" ht="15" hidden="1" customHeight="1" x14ac:dyDescent="0.25">
      <c r="A463" s="44" t="str">
        <f ca="1">IF(MONTH(C463)=MONTH(D$3),RIGHT('Yearly Info'!A$19,LEN('Yearly Info'!A$19)-4),"")</f>
        <v xml:space="preserve"> RICS Dashboard</v>
      </c>
      <c r="B463" s="145"/>
      <c r="C463" s="42">
        <f t="shared" ca="1" si="17"/>
        <v>46070</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MDWFP NRIS</v>
      </c>
      <c r="B464" s="145"/>
      <c r="C464" s="42">
        <f t="shared" ca="1" si="17"/>
        <v>46070</v>
      </c>
      <c r="D464" s="54">
        <f ca="1">INDIRECT("'" &amp; UPPER(LEFT(TEXT($D$3,"mmmm"),3)) &amp; "'!Q17")</f>
        <v>0</v>
      </c>
      <c r="E464" s="153"/>
      <c r="F464" s="154"/>
      <c r="G464" s="154"/>
      <c r="H464" s="154"/>
      <c r="I464" s="154"/>
      <c r="J464" s="154"/>
      <c r="K464" s="154"/>
      <c r="L464" s="154"/>
      <c r="M464" s="154"/>
      <c r="N464" s="154"/>
      <c r="O464" s="154"/>
      <c r="P464" s="155"/>
    </row>
    <row r="465" spans="1:16" ht="15" hidden="1" customHeight="1" x14ac:dyDescent="0.25">
      <c r="A465" s="44" t="str">
        <f ca="1">IF(MONTH(C465)=MONTH(D$3),RIGHT('Yearly Info'!A$21,LEN('Yearly Info'!A$21)-4),"")</f>
        <v xml:space="preserve"> MSWIS MRVA 4 CLOSED</v>
      </c>
      <c r="B465" s="145"/>
      <c r="C465" s="42">
        <f t="shared" ca="1" si="17"/>
        <v>46070</v>
      </c>
      <c r="D465" s="54">
        <f ca="1">INDIRECT("'" &amp; UPPER(LEFT(TEXT($D$3,"mmmm"),3)) &amp; "'!Q18")</f>
        <v>0</v>
      </c>
      <c r="E465" s="147"/>
      <c r="F465" s="148"/>
      <c r="G465" s="148"/>
      <c r="H465" s="148"/>
      <c r="I465" s="148"/>
      <c r="J465" s="148"/>
      <c r="K465" s="148"/>
      <c r="L465" s="148"/>
      <c r="M465" s="148"/>
      <c r="N465" s="148"/>
      <c r="O465" s="148"/>
      <c r="P465" s="149"/>
    </row>
    <row r="466" spans="1:16" ht="15" hidden="1" customHeight="1" x14ac:dyDescent="0.25">
      <c r="A466" s="44" t="str">
        <f ca="1">IF(MONTH(C466)=MONTH(D$3),RIGHT('Yearly Info'!A$22,LEN('Yearly Info'!A$22)-4),"")</f>
        <v xml:space="preserve"> Tackett</v>
      </c>
      <c r="B466" s="145"/>
      <c r="C466" s="42">
        <f t="shared" ca="1" si="17"/>
        <v>46070</v>
      </c>
      <c r="D466" s="54">
        <f ca="1">INDIRECT("'" &amp; UPPER(LEFT(TEXT($D$3,"mmmm"),3)) &amp; "'!Q19")</f>
        <v>0</v>
      </c>
      <c r="E466" s="147"/>
      <c r="F466" s="148"/>
      <c r="G466" s="148"/>
      <c r="H466" s="148"/>
      <c r="I466" s="148"/>
      <c r="J466" s="148"/>
      <c r="K466" s="148"/>
      <c r="L466" s="148"/>
      <c r="M466" s="148"/>
      <c r="N466" s="148"/>
      <c r="O466" s="148"/>
      <c r="P466" s="149"/>
    </row>
    <row r="467" spans="1:16" ht="15" hidden="1" customHeight="1" x14ac:dyDescent="0.25">
      <c r="A467" s="44" t="e">
        <f ca="1">IF(MONTH(C467)=MONTH(D$3),RIGHT('Yearly Info'!A$23,LEN('Yearly Info'!A$23)-4),"")</f>
        <v>#VALUE!</v>
      </c>
      <c r="B467" s="145"/>
      <c r="C467" s="42">
        <f t="shared" ca="1" si="17"/>
        <v>46070</v>
      </c>
      <c r="D467" s="54">
        <f ca="1">INDIRECT("'" &amp; UPPER(LEFT(TEXT($D$3,"mmmm"),3)) &amp; "'!Q20")</f>
        <v>0</v>
      </c>
      <c r="E467" s="147"/>
      <c r="F467" s="148"/>
      <c r="G467" s="148"/>
      <c r="H467" s="148"/>
      <c r="I467" s="148"/>
      <c r="J467" s="148"/>
      <c r="K467" s="148"/>
      <c r="L467" s="148"/>
      <c r="M467" s="148"/>
      <c r="N467" s="148"/>
      <c r="O467" s="148"/>
      <c r="P467" s="149"/>
    </row>
    <row r="468" spans="1:16" ht="15" hidden="1" customHeight="1" x14ac:dyDescent="0.25">
      <c r="A468" s="44" t="e">
        <f ca="1">IF(MONTH(C468)=MONTH(D$3),RIGHT('Yearly Info'!A$24,LEN('Yearly Info'!A$24)-4),"")</f>
        <v>#VALUE!</v>
      </c>
      <c r="B468" s="145"/>
      <c r="C468" s="42">
        <f t="shared" ca="1" si="17"/>
        <v>46070</v>
      </c>
      <c r="D468" s="54">
        <f ca="1">INDIRECT("'" &amp; UPPER(LEFT(TEXT($D$3,"mmmm"),3)) &amp; "'!Q21")</f>
        <v>0</v>
      </c>
      <c r="E468" s="147"/>
      <c r="F468" s="148"/>
      <c r="G468" s="148"/>
      <c r="H468" s="148"/>
      <c r="I468" s="148"/>
      <c r="J468" s="148"/>
      <c r="K468" s="148"/>
      <c r="L468" s="148"/>
      <c r="M468" s="148"/>
      <c r="N468" s="148"/>
      <c r="O468" s="148"/>
      <c r="P468" s="149"/>
    </row>
    <row r="469" spans="1:16" ht="15" hidden="1" customHeight="1" x14ac:dyDescent="0.25">
      <c r="A469" s="44" t="e">
        <f ca="1">IF(MONTH(C469)=MONTH(D$3),RIGHT('Yearly Info'!A$25,LEN('Yearly Info'!A$25)-4),"")</f>
        <v>#VALUE!</v>
      </c>
      <c r="B469" s="145"/>
      <c r="C469" s="42">
        <f t="shared" ca="1" si="17"/>
        <v>46070</v>
      </c>
      <c r="D469" s="54">
        <f ca="1">INDIRECT("'" &amp; UPPER(LEFT(TEXT($D$3,"mmmm"),3)) &amp; "'!Q22")</f>
        <v>0</v>
      </c>
      <c r="E469" s="147"/>
      <c r="F469" s="148"/>
      <c r="G469" s="148"/>
      <c r="H469" s="148"/>
      <c r="I469" s="148"/>
      <c r="J469" s="148"/>
      <c r="K469" s="148"/>
      <c r="L469" s="148"/>
      <c r="M469" s="148"/>
      <c r="N469" s="148"/>
      <c r="O469" s="148"/>
      <c r="P469" s="149"/>
    </row>
    <row r="470" spans="1:16" ht="15" hidden="1" customHeight="1" x14ac:dyDescent="0.25">
      <c r="A470" s="44" t="e">
        <f ca="1">IF(MONTH(C470)=MONTH(D$3),RIGHT('Yearly Info'!A$26,LEN('Yearly Info'!A$26)-4),"")</f>
        <v>#VALUE!</v>
      </c>
      <c r="B470" s="145"/>
      <c r="C470" s="42">
        <f t="shared" ca="1" si="17"/>
        <v>46070</v>
      </c>
      <c r="D470" s="54">
        <f ca="1">INDIRECT("'" &amp; UPPER(LEFT(TEXT($D$3,"mmmm"),3)) &amp; "'!Q23")</f>
        <v>0</v>
      </c>
      <c r="E470" s="147"/>
      <c r="F470" s="148"/>
      <c r="G470" s="148"/>
      <c r="H470" s="148"/>
      <c r="I470" s="148"/>
      <c r="J470" s="148"/>
      <c r="K470" s="148"/>
      <c r="L470" s="148"/>
      <c r="M470" s="148"/>
      <c r="N470" s="148"/>
      <c r="O470" s="148"/>
      <c r="P470" s="149"/>
    </row>
    <row r="471" spans="1:16" ht="15" hidden="1" customHeight="1" x14ac:dyDescent="0.25">
      <c r="A471" s="44" t="e">
        <f ca="1">IF(MONTH(C471)=MONTH(D$3),RIGHT('Yearly Info'!A$27,LEN('Yearly Info'!A$27)-4),"")</f>
        <v>#VALUE!</v>
      </c>
      <c r="B471" s="145"/>
      <c r="C471" s="42">
        <f t="shared" ca="1" si="17"/>
        <v>46070</v>
      </c>
      <c r="D471" s="54">
        <f ca="1">INDIRECT("'" &amp; UPPER(LEFT(TEXT($D$3,"mmmm"),3)) &amp; "'!Q24")</f>
        <v>0</v>
      </c>
      <c r="E471" s="147"/>
      <c r="F471" s="148"/>
      <c r="G471" s="148"/>
      <c r="H471" s="148"/>
      <c r="I471" s="148"/>
      <c r="J471" s="148"/>
      <c r="K471" s="148"/>
      <c r="L471" s="148"/>
      <c r="M471" s="148"/>
      <c r="N471" s="148"/>
      <c r="O471" s="148"/>
      <c r="P471" s="149"/>
    </row>
    <row r="472" spans="1:16" ht="15" hidden="1" customHeight="1" x14ac:dyDescent="0.25">
      <c r="A472" s="44" t="e">
        <f ca="1">IF(MONTH(C472)=MONTH(D$3),RIGHT('Yearly Info'!A$28,LEN('Yearly Info'!A$28)-4),"")</f>
        <v>#VALUE!</v>
      </c>
      <c r="B472" s="145"/>
      <c r="C472" s="42">
        <f t="shared" ca="1" si="17"/>
        <v>46070</v>
      </c>
      <c r="D472" s="54">
        <f ca="1">INDIRECT("'" &amp; UPPER(LEFT(TEXT($D$3,"mmmm"),3)) &amp; "'!Q25")</f>
        <v>0</v>
      </c>
      <c r="E472" s="147"/>
      <c r="F472" s="148"/>
      <c r="G472" s="148"/>
      <c r="H472" s="148"/>
      <c r="I472" s="148"/>
      <c r="J472" s="148"/>
      <c r="K472" s="148"/>
      <c r="L472" s="148"/>
      <c r="M472" s="148"/>
      <c r="N472" s="148"/>
      <c r="O472" s="148"/>
      <c r="P472" s="149"/>
    </row>
    <row r="473" spans="1:16" ht="15" hidden="1" customHeight="1" x14ac:dyDescent="0.25">
      <c r="A473" s="44" t="e">
        <f ca="1">IF(MONTH(C473)=MONTH(D$3),RIGHT('Yearly Info'!A$29,LEN('Yearly Info'!A$29)-4),"")</f>
        <v>#VALUE!</v>
      </c>
      <c r="B473" s="145"/>
      <c r="C473" s="42">
        <f t="shared" ca="1" si="17"/>
        <v>46070</v>
      </c>
      <c r="D473" s="54">
        <f ca="1">INDIRECT("'" &amp; UPPER(LEFT(TEXT($D$3,"mmmm"),3)) &amp; "'!Q26")</f>
        <v>0</v>
      </c>
      <c r="E473" s="147"/>
      <c r="F473" s="148"/>
      <c r="G473" s="148"/>
      <c r="H473" s="148"/>
      <c r="I473" s="148"/>
      <c r="J473" s="148"/>
      <c r="K473" s="148"/>
      <c r="L473" s="148"/>
      <c r="M473" s="148"/>
      <c r="N473" s="148"/>
      <c r="O473" s="148"/>
      <c r="P473" s="149"/>
    </row>
    <row r="474" spans="1:16" ht="15" hidden="1" customHeight="1" x14ac:dyDescent="0.25">
      <c r="A474" s="44" t="e">
        <f ca="1">IF(MONTH(C474)=MONTH(D$3),RIGHT('Yearly Info'!A$30,LEN('Yearly Info'!A$30)-4),"")</f>
        <v>#VALUE!</v>
      </c>
      <c r="B474" s="145"/>
      <c r="C474" s="42">
        <f t="shared" ca="1" si="17"/>
        <v>46070</v>
      </c>
      <c r="D474" s="54">
        <f ca="1">INDIRECT("'" &amp; UPPER(LEFT(TEXT($D$3,"mmmm"),3)) &amp; "'!Q27")</f>
        <v>0</v>
      </c>
      <c r="E474" s="147"/>
      <c r="F474" s="148"/>
      <c r="G474" s="148"/>
      <c r="H474" s="148"/>
      <c r="I474" s="148"/>
      <c r="J474" s="148"/>
      <c r="K474" s="148"/>
      <c r="L474" s="148"/>
      <c r="M474" s="148"/>
      <c r="N474" s="148"/>
      <c r="O474" s="148"/>
      <c r="P474" s="149"/>
    </row>
    <row r="475" spans="1:16" ht="15" hidden="1" customHeight="1" x14ac:dyDescent="0.25">
      <c r="A475" s="44" t="e">
        <f ca="1">IF(MONTH(C475)=MONTH(D$3),RIGHT('Yearly Info'!A$31,LEN('Yearly Info'!A$31)-4),"")</f>
        <v>#VALUE!</v>
      </c>
      <c r="B475" s="145"/>
      <c r="C475" s="42">
        <f t="shared" ca="1" si="17"/>
        <v>46070</v>
      </c>
      <c r="D475" s="54">
        <f ca="1">INDIRECT("'" &amp; UPPER(LEFT(TEXT($D$3,"mmmm"),3)) &amp; "'!Q28")</f>
        <v>0</v>
      </c>
      <c r="E475" s="147"/>
      <c r="F475" s="148"/>
      <c r="G475" s="148"/>
      <c r="H475" s="148"/>
      <c r="I475" s="148"/>
      <c r="J475" s="148"/>
      <c r="K475" s="148"/>
      <c r="L475" s="148"/>
      <c r="M475" s="148"/>
      <c r="N475" s="148"/>
      <c r="O475" s="148"/>
      <c r="P475" s="149"/>
    </row>
    <row r="476" spans="1:16" ht="15" hidden="1" customHeight="1" x14ac:dyDescent="0.25">
      <c r="A476" s="44" t="e">
        <f ca="1">IF(MONTH(C476)=MONTH(D$3),RIGHT('Yearly Info'!A$32,LEN('Yearly Info'!A$32)-4),"")</f>
        <v>#VALUE!</v>
      </c>
      <c r="B476" s="145"/>
      <c r="C476" s="42">
        <f t="shared" ca="1" si="17"/>
        <v>46070</v>
      </c>
      <c r="D476" s="54">
        <f ca="1">INDIRECT("'" &amp; UPPER(LEFT(TEXT($D$3,"mmmm"),3)) &amp; "'!Q29")</f>
        <v>0</v>
      </c>
      <c r="E476" s="147"/>
      <c r="F476" s="148"/>
      <c r="G476" s="148"/>
      <c r="H476" s="148"/>
      <c r="I476" s="148"/>
      <c r="J476" s="148"/>
      <c r="K476" s="148"/>
      <c r="L476" s="148"/>
      <c r="M476" s="148"/>
      <c r="N476" s="148"/>
      <c r="O476" s="148"/>
      <c r="P476" s="149"/>
    </row>
    <row r="477" spans="1:16" ht="15" hidden="1" customHeight="1" x14ac:dyDescent="0.25">
      <c r="A477" s="44" t="e">
        <f ca="1">IF(MONTH(C477)=MONTH(D$3),RIGHT('Yearly Info'!A$33,LEN('Yearly Info'!A$33)-4),"")</f>
        <v>#VALUE!</v>
      </c>
      <c r="B477" s="145"/>
      <c r="C477" s="42">
        <f t="shared" ca="1" si="17"/>
        <v>46070</v>
      </c>
      <c r="D477" s="54">
        <f ca="1">INDIRECT("'" &amp; UPPER(LEFT(TEXT($D$3,"mmmm"),3)) &amp; "'!Q30")</f>
        <v>0</v>
      </c>
      <c r="E477" s="147"/>
      <c r="F477" s="148"/>
      <c r="G477" s="148"/>
      <c r="H477" s="148"/>
      <c r="I477" s="148"/>
      <c r="J477" s="148"/>
      <c r="K477" s="148"/>
      <c r="L477" s="148"/>
      <c r="M477" s="148"/>
      <c r="N477" s="148"/>
      <c r="O477" s="148"/>
      <c r="P477" s="149"/>
    </row>
    <row r="478" spans="1:16" ht="15" hidden="1" customHeight="1" x14ac:dyDescent="0.25">
      <c r="A478" s="44" t="e">
        <f ca="1">IF(MONTH(C478)=MONTH(D$3),RIGHT('Yearly Info'!A$34,LEN('Yearly Info'!A$34)-4),"")</f>
        <v>#VALUE!</v>
      </c>
      <c r="B478" s="145"/>
      <c r="C478" s="42">
        <f t="shared" ca="1" si="17"/>
        <v>46070</v>
      </c>
      <c r="D478" s="54">
        <f ca="1">INDIRECT("'" &amp; UPPER(LEFT(TEXT($D$3,"mmmm"),3)) &amp; "'!Q31")</f>
        <v>0</v>
      </c>
      <c r="E478" s="147"/>
      <c r="F478" s="148"/>
      <c r="G478" s="148"/>
      <c r="H478" s="148"/>
      <c r="I478" s="148"/>
      <c r="J478" s="148"/>
      <c r="K478" s="148"/>
      <c r="L478" s="148"/>
      <c r="M478" s="148"/>
      <c r="N478" s="148"/>
      <c r="O478" s="148"/>
      <c r="P478" s="149"/>
    </row>
    <row r="479" spans="1:16" ht="15" hidden="1" customHeight="1" x14ac:dyDescent="0.25">
      <c r="A479" s="44" t="e">
        <f ca="1">IF(MONTH(C479)=MONTH(D$3),RIGHT('Yearly Info'!A$35,LEN('Yearly Info'!A$35)-4),"")</f>
        <v>#VALUE!</v>
      </c>
      <c r="B479" s="145"/>
      <c r="C479" s="42">
        <f t="shared" ca="1" si="17"/>
        <v>46070</v>
      </c>
      <c r="D479" s="54">
        <f ca="1">INDIRECT("'" &amp; UPPER(LEFT(TEXT($D$3,"mmmm"),3)) &amp; "'!Q32")</f>
        <v>0</v>
      </c>
      <c r="E479" s="147"/>
      <c r="F479" s="148"/>
      <c r="G479" s="148"/>
      <c r="H479" s="148"/>
      <c r="I479" s="148"/>
      <c r="J479" s="148"/>
      <c r="K479" s="148"/>
      <c r="L479" s="148"/>
      <c r="M479" s="148"/>
      <c r="N479" s="148"/>
      <c r="O479" s="148"/>
      <c r="P479" s="149"/>
    </row>
    <row r="480" spans="1:16" ht="15" hidden="1" customHeight="1" x14ac:dyDescent="0.25">
      <c r="A480" s="44" t="e">
        <f ca="1">IF(MONTH(C480)=MONTH(D$3),RIGHT('Yearly Info'!A$36,LEN('Yearly Info'!A$36)-4),"")</f>
        <v>#VALUE!</v>
      </c>
      <c r="B480" s="145"/>
      <c r="C480" s="42">
        <f t="shared" ca="1" si="17"/>
        <v>46070</v>
      </c>
      <c r="D480" s="54">
        <f ca="1">INDIRECT("'" &amp; UPPER(LEFT(TEXT($D$3,"mmmm"),3)) &amp; "'!Q33")</f>
        <v>0</v>
      </c>
      <c r="E480" s="147"/>
      <c r="F480" s="148"/>
      <c r="G480" s="148"/>
      <c r="H480" s="148"/>
      <c r="I480" s="148"/>
      <c r="J480" s="148"/>
      <c r="K480" s="148"/>
      <c r="L480" s="148"/>
      <c r="M480" s="148"/>
      <c r="N480" s="148"/>
      <c r="O480" s="148"/>
      <c r="P480" s="149"/>
    </row>
    <row r="481" spans="1:16" ht="15" hidden="1" customHeight="1" x14ac:dyDescent="0.25">
      <c r="A481" s="44" t="e">
        <f ca="1">IF(MONTH(C481)=MONTH(D$3),RIGHT('Yearly Info'!A$37,LEN('Yearly Info'!A$37)-4),"")</f>
        <v>#VALUE!</v>
      </c>
      <c r="B481" s="145"/>
      <c r="C481" s="42">
        <f t="shared" ca="1" si="17"/>
        <v>46070</v>
      </c>
      <c r="D481" s="54">
        <f ca="1">INDIRECT("'" &amp; UPPER(LEFT(TEXT($D$3,"mmmm"),3)) &amp; "'!Q34")</f>
        <v>0</v>
      </c>
      <c r="E481" s="147"/>
      <c r="F481" s="148"/>
      <c r="G481" s="148"/>
      <c r="H481" s="148"/>
      <c r="I481" s="148"/>
      <c r="J481" s="148"/>
      <c r="K481" s="148"/>
      <c r="L481" s="148"/>
      <c r="M481" s="148"/>
      <c r="N481" s="148"/>
      <c r="O481" s="148"/>
      <c r="P481" s="149"/>
    </row>
    <row r="482" spans="1:16" ht="15" hidden="1" customHeight="1" x14ac:dyDescent="0.25">
      <c r="A482" s="44" t="e">
        <f ca="1">IF(MONTH(C482)=MONTH(D$3),RIGHT('Yearly Info'!A$38,LEN('Yearly Info'!A$38)-4),"")</f>
        <v>#VALUE!</v>
      </c>
      <c r="B482" s="145"/>
      <c r="C482" s="42">
        <f t="shared" ca="1" si="17"/>
        <v>46070</v>
      </c>
      <c r="D482" s="54">
        <f ca="1">INDIRECT("'" &amp; UPPER(LEFT(TEXT($D$3,"mmmm"),3)) &amp; "'!Q35")</f>
        <v>0</v>
      </c>
      <c r="E482" s="147"/>
      <c r="F482" s="148"/>
      <c r="G482" s="148"/>
      <c r="H482" s="148"/>
      <c r="I482" s="148"/>
      <c r="J482" s="148"/>
      <c r="K482" s="148"/>
      <c r="L482" s="148"/>
      <c r="M482" s="148"/>
      <c r="N482" s="148"/>
      <c r="O482" s="148"/>
      <c r="P482" s="149"/>
    </row>
    <row r="483" spans="1:16" ht="15" hidden="1" customHeight="1" x14ac:dyDescent="0.25">
      <c r="A483" s="44" t="e">
        <f ca="1">IF(MONTH(C483)=MONTH(D$3),RIGHT('Yearly Info'!A$39,LEN('Yearly Info'!A$39)-4),"")</f>
        <v>#VALUE!</v>
      </c>
      <c r="B483" s="145"/>
      <c r="C483" s="42">
        <f t="shared" ca="1" si="17"/>
        <v>46070</v>
      </c>
      <c r="D483" s="54">
        <f ca="1">INDIRECT("'" &amp; UPPER(LEFT(TEXT($D$3,"mmmm"),3)) &amp; "'!Q36")</f>
        <v>0</v>
      </c>
      <c r="E483" s="147"/>
      <c r="F483" s="148"/>
      <c r="G483" s="148"/>
      <c r="H483" s="148"/>
      <c r="I483" s="148"/>
      <c r="J483" s="148"/>
      <c r="K483" s="148"/>
      <c r="L483" s="148"/>
      <c r="M483" s="148"/>
      <c r="N483" s="148"/>
      <c r="O483" s="148"/>
      <c r="P483" s="149"/>
    </row>
    <row r="484" spans="1:16" ht="15" hidden="1" customHeight="1" thickBot="1" x14ac:dyDescent="0.3">
      <c r="A484" s="45" t="e">
        <f ca="1">IF(MONTH(C484)=MONTH(D$3),RIGHT('Yearly Info'!A$40,LEN('Yearly Info'!A$40)-4),"")</f>
        <v>#VALUE!</v>
      </c>
      <c r="B484" s="145"/>
      <c r="C484" s="42">
        <f t="shared" ca="1" si="17"/>
        <v>46070</v>
      </c>
      <c r="D484" s="54">
        <f ca="1">INDIRECT("'" &amp; UPPER(LEFT(TEXT($D$3,"mmmm"),3)) &amp; "'!Q37")</f>
        <v>0</v>
      </c>
      <c r="E484" s="147"/>
      <c r="F484" s="148"/>
      <c r="G484" s="148"/>
      <c r="H484" s="148"/>
      <c r="I484" s="148"/>
      <c r="J484" s="148"/>
      <c r="K484" s="148"/>
      <c r="L484" s="148"/>
      <c r="M484" s="148"/>
      <c r="N484" s="148"/>
      <c r="O484" s="148"/>
      <c r="P484" s="149"/>
    </row>
    <row r="485" spans="1:16" ht="15" hidden="1" customHeight="1" thickBot="1" x14ac:dyDescent="0.3">
      <c r="A485" s="45" t="str">
        <f ca="1">IF(MONTH(C485)=MONTH(D$3),RIGHT('Yearly Info'!A$41,LEN('Yearly Info'!A$41)-4),"")</f>
        <v xml:space="preserve"> </v>
      </c>
      <c r="B485" s="145"/>
      <c r="C485" s="42">
        <f t="shared" ca="1" si="17"/>
        <v>46070</v>
      </c>
      <c r="D485" s="54">
        <f ca="1">INDIRECT("'" &amp; UPPER(LEFT(TEXT($D$3,"mmmm"),3)) &amp; "'!Q38")</f>
        <v>0</v>
      </c>
      <c r="E485" s="147"/>
      <c r="F485" s="148"/>
      <c r="G485" s="148"/>
      <c r="H485" s="148"/>
      <c r="I485" s="148"/>
      <c r="J485" s="148"/>
      <c r="K485" s="148"/>
      <c r="L485" s="148"/>
      <c r="M485" s="148"/>
      <c r="N485" s="148"/>
      <c r="O485" s="148"/>
      <c r="P485" s="149"/>
    </row>
    <row r="486" spans="1:16" ht="15" hidden="1" customHeight="1" thickBot="1" x14ac:dyDescent="0.3">
      <c r="A486" s="45" t="str">
        <f ca="1">IF(MONTH(C486)=MONTH(D$3),RIGHT('Yearly Info'!A$42,LEN('Yearly Info'!A$42)-4),"")</f>
        <v xml:space="preserve"> </v>
      </c>
      <c r="B486" s="145"/>
      <c r="C486" s="42">
        <f t="shared" ca="1" si="17"/>
        <v>46070</v>
      </c>
      <c r="D486" s="54">
        <f ca="1">INDIRECT("'" &amp; UPPER(LEFT(TEXT($D$3,"mmmm"),3)) &amp; "'!Q39")</f>
        <v>0</v>
      </c>
      <c r="E486" s="147"/>
      <c r="F486" s="148"/>
      <c r="G486" s="148"/>
      <c r="H486" s="148"/>
      <c r="I486" s="148"/>
      <c r="J486" s="148"/>
      <c r="K486" s="148"/>
      <c r="L486" s="148"/>
      <c r="M486" s="148"/>
      <c r="N486" s="148"/>
      <c r="O486" s="148"/>
      <c r="P486" s="149"/>
    </row>
    <row r="487" spans="1:16" ht="15" hidden="1" customHeight="1" thickBot="1" x14ac:dyDescent="0.3">
      <c r="A487" s="45" t="str">
        <f ca="1">IF(MONTH(C487)=MONTH(D$3),RIGHT('Yearly Info'!A$43,LEN('Yearly Info'!A$43)-4),"")</f>
        <v xml:space="preserve"> </v>
      </c>
      <c r="B487" s="146"/>
      <c r="C487" s="42">
        <f t="shared" ca="1" si="17"/>
        <v>46070</v>
      </c>
      <c r="D487" s="55">
        <f ca="1">INDIRECT("'" &amp; UPPER(LEFT(TEXT($D$3,"mmmm"),3)) &amp; "'!Q40")</f>
        <v>0</v>
      </c>
      <c r="E487" s="150"/>
      <c r="F487" s="151"/>
      <c r="G487" s="151"/>
      <c r="H487" s="151"/>
      <c r="I487" s="151"/>
      <c r="J487" s="151"/>
      <c r="K487" s="151"/>
      <c r="L487" s="151"/>
      <c r="M487" s="151"/>
      <c r="N487" s="151"/>
      <c r="O487" s="151"/>
      <c r="P487" s="152"/>
    </row>
    <row r="488" spans="1:16" ht="15" hidden="1" customHeight="1" x14ac:dyDescent="0.25">
      <c r="A488" s="44" t="str">
        <f ca="1">IF(MONTH(C488)=MONTH(D$3),RIGHT('Yearly Info'!A$14,LEN('Yearly Info'!A$14)-4),"")</f>
        <v xml:space="preserve"> RICS Support for MDEQ</v>
      </c>
      <c r="B488" s="159" t="str">
        <f ca="1">TEXT(C488,"dddd")</f>
        <v>Wednesday</v>
      </c>
      <c r="C488" s="96">
        <f ca="1">C458+1</f>
        <v>46071</v>
      </c>
      <c r="D488" s="54">
        <f ca="1">INDIRECT("'" &amp; UPPER(LEFT(TEXT($D$3,"mmmm"),3)) &amp; "'!R11")</f>
        <v>0</v>
      </c>
      <c r="E488" s="147"/>
      <c r="F488" s="148"/>
      <c r="G488" s="148"/>
      <c r="H488" s="148"/>
      <c r="I488" s="148"/>
      <c r="J488" s="148"/>
      <c r="K488" s="148"/>
      <c r="L488" s="148"/>
      <c r="M488" s="148"/>
      <c r="N488" s="148"/>
      <c r="O488" s="148"/>
      <c r="P488" s="149"/>
    </row>
    <row r="489" spans="1:16" ht="15" hidden="1" customHeight="1" x14ac:dyDescent="0.25">
      <c r="A489" s="44" t="str">
        <f ca="1">IF(MONTH(C489)=MONTH(D$3),RIGHT('Yearly Info'!A$15,LEN('Yearly Info'!A$15)-4),"")</f>
        <v xml:space="preserve"> MDEQ</v>
      </c>
      <c r="B489" s="145"/>
      <c r="C489" s="42">
        <f ca="1">C488</f>
        <v>46071</v>
      </c>
      <c r="D489" s="54">
        <f ca="1">INDIRECT("'" &amp; UPPER(LEFT(TEXT($D$3,"mmmm"),3)) &amp; "'!R12")</f>
        <v>0</v>
      </c>
      <c r="E489" s="147"/>
      <c r="F489" s="148"/>
      <c r="G489" s="148"/>
      <c r="H489" s="148"/>
      <c r="I489" s="148"/>
      <c r="J489" s="148"/>
      <c r="K489" s="148"/>
      <c r="L489" s="148"/>
      <c r="M489" s="148"/>
      <c r="N489" s="148"/>
      <c r="O489" s="148"/>
      <c r="P489" s="149"/>
    </row>
    <row r="490" spans="1:16" ht="15" hidden="1" customHeight="1" x14ac:dyDescent="0.25">
      <c r="A490" s="44" t="str">
        <f ca="1">IF(MONTH(C490)=MONTH(D$3),RIGHT('Yearly Info'!A$16,LEN('Yearly Info'!A$16)-4),"")</f>
        <v xml:space="preserve"> RICS Idea Portal</v>
      </c>
      <c r="B490" s="145"/>
      <c r="C490" s="42">
        <f t="shared" ref="C490:C517" ca="1" si="18">C489</f>
        <v>46071</v>
      </c>
      <c r="D490" s="54">
        <f ca="1">INDIRECT("'" &amp; UPPER(LEFT(TEXT($D$3,"mmmm"),3)) &amp; "'!R13")</f>
        <v>0</v>
      </c>
      <c r="E490" s="147"/>
      <c r="F490" s="148"/>
      <c r="G490" s="148"/>
      <c r="H490" s="148"/>
      <c r="I490" s="148"/>
      <c r="J490" s="148"/>
      <c r="K490" s="148"/>
      <c r="L490" s="148"/>
      <c r="M490" s="148"/>
      <c r="N490" s="148"/>
      <c r="O490" s="148"/>
      <c r="P490" s="149"/>
    </row>
    <row r="491" spans="1:16" ht="15" hidden="1" customHeight="1" x14ac:dyDescent="0.25">
      <c r="A491" s="44" t="str">
        <f ca="1">IF(MONTH(C491)=MONTH(D$3),RIGHT('Yearly Info'!A$17,LEN('Yearly Info'!A$17)-4),"")</f>
        <v xml:space="preserve"> MSWIS</v>
      </c>
      <c r="B491" s="145"/>
      <c r="C491" s="42">
        <f t="shared" ca="1" si="18"/>
        <v>46071</v>
      </c>
      <c r="D491" s="54">
        <f ca="1">INDIRECT("'" &amp; UPPER(LEFT(TEXT($D$3,"mmmm"),3)) &amp; "'!R14")</f>
        <v>6</v>
      </c>
      <c r="E491" s="147" t="s">
        <v>58</v>
      </c>
      <c r="F491" s="148"/>
      <c r="G491" s="148"/>
      <c r="H491" s="148"/>
      <c r="I491" s="148"/>
      <c r="J491" s="148"/>
      <c r="K491" s="148"/>
      <c r="L491" s="148"/>
      <c r="M491" s="148"/>
      <c r="N491" s="148"/>
      <c r="O491" s="148"/>
      <c r="P491" s="149"/>
    </row>
    <row r="492" spans="1:16" ht="15" hidden="1" customHeight="1" x14ac:dyDescent="0.25">
      <c r="A492" s="44" t="str">
        <f ca="1">IF(MONTH(C492)=MONTH(D$3),RIGHT('Yearly Info'!A$18,LEN('Yearly Info'!A$18)-4),"")</f>
        <v xml:space="preserve"> GeoSpatial</v>
      </c>
      <c r="B492" s="145"/>
      <c r="C492" s="42">
        <f t="shared" ca="1" si="18"/>
        <v>46071</v>
      </c>
      <c r="D492" s="54">
        <f ca="1">INDIRECT("'" &amp; UPPER(LEFT(TEXT($D$3,"mmmm"),3)) &amp; "'!R15")</f>
        <v>0</v>
      </c>
      <c r="E492" s="147"/>
      <c r="F492" s="148"/>
      <c r="G492" s="148"/>
      <c r="H492" s="148"/>
      <c r="I492" s="148"/>
      <c r="J492" s="148"/>
      <c r="K492" s="148"/>
      <c r="L492" s="148"/>
      <c r="M492" s="148"/>
      <c r="N492" s="148"/>
      <c r="O492" s="148"/>
      <c r="P492" s="149"/>
    </row>
    <row r="493" spans="1:16" ht="15" hidden="1" customHeight="1" x14ac:dyDescent="0.25">
      <c r="A493" s="44" t="str">
        <f ca="1">IF(MONTH(C493)=MONTH(D$3),RIGHT('Yearly Info'!A$19,LEN('Yearly Info'!A$19)-4),"")</f>
        <v xml:space="preserve"> RICS Dashboard</v>
      </c>
      <c r="B493" s="145"/>
      <c r="C493" s="42">
        <f t="shared" ca="1" si="18"/>
        <v>46071</v>
      </c>
      <c r="D493" s="54">
        <f ca="1">INDIRECT("'" &amp; UPPER(LEFT(TEXT($D$3,"mmmm"),3)) &amp; "'!R16")</f>
        <v>0</v>
      </c>
      <c r="E493" s="147"/>
      <c r="F493" s="148"/>
      <c r="G493" s="148"/>
      <c r="H493" s="148"/>
      <c r="I493" s="148"/>
      <c r="J493" s="148"/>
      <c r="K493" s="148"/>
      <c r="L493" s="148"/>
      <c r="M493" s="148"/>
      <c r="N493" s="148"/>
      <c r="O493" s="148"/>
      <c r="P493" s="149"/>
    </row>
    <row r="494" spans="1:16" ht="15" customHeight="1" x14ac:dyDescent="0.25">
      <c r="A494" s="44" t="str">
        <f ca="1">IF(MONTH(C494)=MONTH(D$3),RIGHT('Yearly Info'!A$20,LEN('Yearly Info'!A$20)-4),"")</f>
        <v xml:space="preserve"> MDWFP NRIS</v>
      </c>
      <c r="B494" s="145"/>
      <c r="C494" s="42">
        <f t="shared" ca="1" si="18"/>
        <v>46071</v>
      </c>
      <c r="D494" s="54">
        <f ca="1">INDIRECT("'" &amp; UPPER(LEFT(TEXT($D$3,"mmmm"),3)) &amp; "'!R17")</f>
        <v>3</v>
      </c>
      <c r="E494" s="153" t="s">
        <v>59</v>
      </c>
      <c r="F494" s="154"/>
      <c r="G494" s="154"/>
      <c r="H494" s="154"/>
      <c r="I494" s="154"/>
      <c r="J494" s="154"/>
      <c r="K494" s="154"/>
      <c r="L494" s="154"/>
      <c r="M494" s="154"/>
      <c r="N494" s="154"/>
      <c r="O494" s="154"/>
      <c r="P494" s="155"/>
    </row>
    <row r="495" spans="1:16" ht="15" hidden="1" customHeight="1" x14ac:dyDescent="0.25">
      <c r="A495" s="44" t="str">
        <f ca="1">IF(MONTH(C495)=MONTH(D$3),RIGHT('Yearly Info'!A$21,LEN('Yearly Info'!A$21)-4),"")</f>
        <v xml:space="preserve"> MSWIS MRVA 4 CLOSED</v>
      </c>
      <c r="B495" s="145"/>
      <c r="C495" s="42">
        <f t="shared" ca="1" si="18"/>
        <v>46071</v>
      </c>
      <c r="D495" s="54">
        <f ca="1">INDIRECT("'" &amp; UPPER(LEFT(TEXT($D$3,"mmmm"),3)) &amp; "'!R18")</f>
        <v>0</v>
      </c>
      <c r="E495" s="147"/>
      <c r="F495" s="148"/>
      <c r="G495" s="148"/>
      <c r="H495" s="148"/>
      <c r="I495" s="148"/>
      <c r="J495" s="148"/>
      <c r="K495" s="148"/>
      <c r="L495" s="148"/>
      <c r="M495" s="148"/>
      <c r="N495" s="148"/>
      <c r="O495" s="148"/>
      <c r="P495" s="149"/>
    </row>
    <row r="496" spans="1:16" ht="15" hidden="1" customHeight="1" x14ac:dyDescent="0.25">
      <c r="A496" s="44" t="str">
        <f ca="1">IF(MONTH(C496)=MONTH(D$3),RIGHT('Yearly Info'!A$22,LEN('Yearly Info'!A$22)-4),"")</f>
        <v xml:space="preserve"> Tackett</v>
      </c>
      <c r="B496" s="145"/>
      <c r="C496" s="42">
        <f t="shared" ca="1" si="18"/>
        <v>46071</v>
      </c>
      <c r="D496" s="54">
        <f ca="1">INDIRECT("'" &amp; UPPER(LEFT(TEXT($D$3,"mmmm"),3)) &amp; "'!R19")</f>
        <v>0</v>
      </c>
      <c r="E496" s="147"/>
      <c r="F496" s="148"/>
      <c r="G496" s="148"/>
      <c r="H496" s="148"/>
      <c r="I496" s="148"/>
      <c r="J496" s="148"/>
      <c r="K496" s="148"/>
      <c r="L496" s="148"/>
      <c r="M496" s="148"/>
      <c r="N496" s="148"/>
      <c r="O496" s="148"/>
      <c r="P496" s="149"/>
    </row>
    <row r="497" spans="1:16" ht="15" hidden="1" customHeight="1" x14ac:dyDescent="0.25">
      <c r="A497" s="44" t="e">
        <f ca="1">IF(MONTH(C497)=MONTH(D$3),RIGHT('Yearly Info'!A$23,LEN('Yearly Info'!A$23)-4),"")</f>
        <v>#VALUE!</v>
      </c>
      <c r="B497" s="145"/>
      <c r="C497" s="42">
        <f t="shared" ca="1" si="18"/>
        <v>46071</v>
      </c>
      <c r="D497" s="54">
        <f ca="1">INDIRECT("'" &amp; UPPER(LEFT(TEXT($D$3,"mmmm"),3)) &amp; "'!R20")</f>
        <v>0</v>
      </c>
      <c r="E497" s="147"/>
      <c r="F497" s="148"/>
      <c r="G497" s="148"/>
      <c r="H497" s="148"/>
      <c r="I497" s="148"/>
      <c r="J497" s="148"/>
      <c r="K497" s="148"/>
      <c r="L497" s="148"/>
      <c r="M497" s="148"/>
      <c r="N497" s="148"/>
      <c r="O497" s="148"/>
      <c r="P497" s="149"/>
    </row>
    <row r="498" spans="1:16" ht="15" hidden="1" customHeight="1" x14ac:dyDescent="0.25">
      <c r="A498" s="44" t="e">
        <f ca="1">IF(MONTH(C498)=MONTH(D$3),RIGHT('Yearly Info'!A$24,LEN('Yearly Info'!A$24)-4),"")</f>
        <v>#VALUE!</v>
      </c>
      <c r="B498" s="145"/>
      <c r="C498" s="42">
        <f t="shared" ca="1" si="18"/>
        <v>46071</v>
      </c>
      <c r="D498" s="54">
        <f ca="1">INDIRECT("'" &amp; UPPER(LEFT(TEXT($D$3,"mmmm"),3)) &amp; "'!R21")</f>
        <v>0</v>
      </c>
      <c r="E498" s="147"/>
      <c r="F498" s="148"/>
      <c r="G498" s="148"/>
      <c r="H498" s="148"/>
      <c r="I498" s="148"/>
      <c r="J498" s="148"/>
      <c r="K498" s="148"/>
      <c r="L498" s="148"/>
      <c r="M498" s="148"/>
      <c r="N498" s="148"/>
      <c r="O498" s="148"/>
      <c r="P498" s="149"/>
    </row>
    <row r="499" spans="1:16" ht="15" hidden="1" customHeight="1" x14ac:dyDescent="0.25">
      <c r="A499" s="44" t="e">
        <f ca="1">IF(MONTH(C499)=MONTH(D$3),RIGHT('Yearly Info'!A$25,LEN('Yearly Info'!A$25)-4),"")</f>
        <v>#VALUE!</v>
      </c>
      <c r="B499" s="145"/>
      <c r="C499" s="42">
        <f t="shared" ca="1" si="18"/>
        <v>46071</v>
      </c>
      <c r="D499" s="54">
        <f ca="1">INDIRECT("'" &amp; UPPER(LEFT(TEXT($D$3,"mmmm"),3)) &amp; "'!R22")</f>
        <v>0</v>
      </c>
      <c r="E499" s="147"/>
      <c r="F499" s="148"/>
      <c r="G499" s="148"/>
      <c r="H499" s="148"/>
      <c r="I499" s="148"/>
      <c r="J499" s="148"/>
      <c r="K499" s="148"/>
      <c r="L499" s="148"/>
      <c r="M499" s="148"/>
      <c r="N499" s="148"/>
      <c r="O499" s="148"/>
      <c r="P499" s="149"/>
    </row>
    <row r="500" spans="1:16" ht="15" hidden="1" customHeight="1" x14ac:dyDescent="0.25">
      <c r="A500" s="44" t="e">
        <f ca="1">IF(MONTH(C500)=MONTH(D$3),RIGHT('Yearly Info'!A$26,LEN('Yearly Info'!A$26)-4),"")</f>
        <v>#VALUE!</v>
      </c>
      <c r="B500" s="145"/>
      <c r="C500" s="42">
        <f t="shared" ca="1" si="18"/>
        <v>46071</v>
      </c>
      <c r="D500" s="54">
        <f ca="1">INDIRECT("'" &amp; UPPER(LEFT(TEXT($D$3,"mmmm"),3)) &amp; "'!R23")</f>
        <v>0</v>
      </c>
      <c r="E500" s="147"/>
      <c r="F500" s="148"/>
      <c r="G500" s="148"/>
      <c r="H500" s="148"/>
      <c r="I500" s="148"/>
      <c r="J500" s="148"/>
      <c r="K500" s="148"/>
      <c r="L500" s="148"/>
      <c r="M500" s="148"/>
      <c r="N500" s="148"/>
      <c r="O500" s="148"/>
      <c r="P500" s="149"/>
    </row>
    <row r="501" spans="1:16" ht="15" hidden="1" customHeight="1" x14ac:dyDescent="0.25">
      <c r="A501" s="44" t="e">
        <f ca="1">IF(MONTH(C501)=MONTH(D$3),RIGHT('Yearly Info'!A$27,LEN('Yearly Info'!A$27)-4),"")</f>
        <v>#VALUE!</v>
      </c>
      <c r="B501" s="145"/>
      <c r="C501" s="42">
        <f t="shared" ca="1" si="18"/>
        <v>46071</v>
      </c>
      <c r="D501" s="54">
        <f ca="1">INDIRECT("'" &amp; UPPER(LEFT(TEXT($D$3,"mmmm"),3)) &amp; "'!R24")</f>
        <v>0</v>
      </c>
      <c r="E501" s="147"/>
      <c r="F501" s="148"/>
      <c r="G501" s="148"/>
      <c r="H501" s="148"/>
      <c r="I501" s="148"/>
      <c r="J501" s="148"/>
      <c r="K501" s="148"/>
      <c r="L501" s="148"/>
      <c r="M501" s="148"/>
      <c r="N501" s="148"/>
      <c r="O501" s="148"/>
      <c r="P501" s="149"/>
    </row>
    <row r="502" spans="1:16" ht="15" hidden="1" customHeight="1" x14ac:dyDescent="0.25">
      <c r="A502" s="44" t="e">
        <f ca="1">IF(MONTH(C502)=MONTH(D$3),RIGHT('Yearly Info'!A$28,LEN('Yearly Info'!A$28)-4),"")</f>
        <v>#VALUE!</v>
      </c>
      <c r="B502" s="145"/>
      <c r="C502" s="42">
        <f t="shared" ca="1" si="18"/>
        <v>46071</v>
      </c>
      <c r="D502" s="54">
        <f ca="1">INDIRECT("'" &amp; UPPER(LEFT(TEXT($D$3,"mmmm"),3)) &amp; "'!R25")</f>
        <v>0</v>
      </c>
      <c r="E502" s="147"/>
      <c r="F502" s="148"/>
      <c r="G502" s="148"/>
      <c r="H502" s="148"/>
      <c r="I502" s="148"/>
      <c r="J502" s="148"/>
      <c r="K502" s="148"/>
      <c r="L502" s="148"/>
      <c r="M502" s="148"/>
      <c r="N502" s="148"/>
      <c r="O502" s="148"/>
      <c r="P502" s="149"/>
    </row>
    <row r="503" spans="1:16" ht="15" hidden="1" customHeight="1" x14ac:dyDescent="0.25">
      <c r="A503" s="44" t="e">
        <f ca="1">IF(MONTH(C503)=MONTH(D$3),RIGHT('Yearly Info'!A$29,LEN('Yearly Info'!A$29)-4),"")</f>
        <v>#VALUE!</v>
      </c>
      <c r="B503" s="145"/>
      <c r="C503" s="42">
        <f t="shared" ca="1" si="18"/>
        <v>46071</v>
      </c>
      <c r="D503" s="54">
        <f ca="1">INDIRECT("'" &amp; UPPER(LEFT(TEXT($D$3,"mmmm"),3)) &amp; "'!R26")</f>
        <v>0</v>
      </c>
      <c r="E503" s="147"/>
      <c r="F503" s="148"/>
      <c r="G503" s="148"/>
      <c r="H503" s="148"/>
      <c r="I503" s="148"/>
      <c r="J503" s="148"/>
      <c r="K503" s="148"/>
      <c r="L503" s="148"/>
      <c r="M503" s="148"/>
      <c r="N503" s="148"/>
      <c r="O503" s="148"/>
      <c r="P503" s="149"/>
    </row>
    <row r="504" spans="1:16" ht="15" hidden="1" customHeight="1" x14ac:dyDescent="0.25">
      <c r="A504" s="44" t="e">
        <f ca="1">IF(MONTH(C504)=MONTH(D$3),RIGHT('Yearly Info'!A$30,LEN('Yearly Info'!A$30)-4),"")</f>
        <v>#VALUE!</v>
      </c>
      <c r="B504" s="145"/>
      <c r="C504" s="42">
        <f t="shared" ca="1" si="18"/>
        <v>46071</v>
      </c>
      <c r="D504" s="54">
        <f ca="1">INDIRECT("'" &amp; UPPER(LEFT(TEXT($D$3,"mmmm"),3)) &amp; "'!R27")</f>
        <v>0</v>
      </c>
      <c r="E504" s="147"/>
      <c r="F504" s="148"/>
      <c r="G504" s="148"/>
      <c r="H504" s="148"/>
      <c r="I504" s="148"/>
      <c r="J504" s="148"/>
      <c r="K504" s="148"/>
      <c r="L504" s="148"/>
      <c r="M504" s="148"/>
      <c r="N504" s="148"/>
      <c r="O504" s="148"/>
      <c r="P504" s="149"/>
    </row>
    <row r="505" spans="1:16" ht="15" hidden="1" customHeight="1" x14ac:dyDescent="0.25">
      <c r="A505" s="44" t="e">
        <f ca="1">IF(MONTH(C505)=MONTH(D$3),RIGHT('Yearly Info'!A$31,LEN('Yearly Info'!A$31)-4),"")</f>
        <v>#VALUE!</v>
      </c>
      <c r="B505" s="145"/>
      <c r="C505" s="42">
        <f t="shared" ca="1" si="18"/>
        <v>46071</v>
      </c>
      <c r="D505" s="54">
        <f ca="1">INDIRECT("'" &amp; UPPER(LEFT(TEXT($D$3,"mmmm"),3)) &amp; "'!R28")</f>
        <v>0</v>
      </c>
      <c r="E505" s="147"/>
      <c r="F505" s="148"/>
      <c r="G505" s="148"/>
      <c r="H505" s="148"/>
      <c r="I505" s="148"/>
      <c r="J505" s="148"/>
      <c r="K505" s="148"/>
      <c r="L505" s="148"/>
      <c r="M505" s="148"/>
      <c r="N505" s="148"/>
      <c r="O505" s="148"/>
      <c r="P505" s="149"/>
    </row>
    <row r="506" spans="1:16" ht="15" hidden="1" customHeight="1" x14ac:dyDescent="0.25">
      <c r="A506" s="44" t="e">
        <f ca="1">IF(MONTH(C506)=MONTH(D$3),RIGHT('Yearly Info'!A$32,LEN('Yearly Info'!A$32)-4),"")</f>
        <v>#VALUE!</v>
      </c>
      <c r="B506" s="145"/>
      <c r="C506" s="42">
        <f t="shared" ca="1" si="18"/>
        <v>46071</v>
      </c>
      <c r="D506" s="54">
        <f ca="1">INDIRECT("'" &amp; UPPER(LEFT(TEXT($D$3,"mmmm"),3)) &amp; "'!R29")</f>
        <v>0</v>
      </c>
      <c r="E506" s="147"/>
      <c r="F506" s="148"/>
      <c r="G506" s="148"/>
      <c r="H506" s="148"/>
      <c r="I506" s="148"/>
      <c r="J506" s="148"/>
      <c r="K506" s="148"/>
      <c r="L506" s="148"/>
      <c r="M506" s="148"/>
      <c r="N506" s="148"/>
      <c r="O506" s="148"/>
      <c r="P506" s="149"/>
    </row>
    <row r="507" spans="1:16" ht="15" hidden="1" customHeight="1" x14ac:dyDescent="0.25">
      <c r="A507" s="44" t="e">
        <f ca="1">IF(MONTH(C507)=MONTH(D$3),RIGHT('Yearly Info'!A$33,LEN('Yearly Info'!A$33)-4),"")</f>
        <v>#VALUE!</v>
      </c>
      <c r="B507" s="145"/>
      <c r="C507" s="42">
        <f t="shared" ca="1" si="18"/>
        <v>46071</v>
      </c>
      <c r="D507" s="54">
        <f ca="1">INDIRECT("'" &amp; UPPER(LEFT(TEXT($D$3,"mmmm"),3)) &amp; "'!R30")</f>
        <v>0</v>
      </c>
      <c r="E507" s="153"/>
      <c r="F507" s="154"/>
      <c r="G507" s="154"/>
      <c r="H507" s="154"/>
      <c r="I507" s="154"/>
      <c r="J507" s="154"/>
      <c r="K507" s="154"/>
      <c r="L507" s="154"/>
      <c r="M507" s="154"/>
      <c r="N507" s="154"/>
      <c r="O507" s="154"/>
      <c r="P507" s="155"/>
    </row>
    <row r="508" spans="1:16" ht="15" hidden="1" customHeight="1" x14ac:dyDescent="0.25">
      <c r="A508" s="44" t="e">
        <f ca="1">IF(MONTH(C508)=MONTH(D$3),RIGHT('Yearly Info'!A$34,LEN('Yearly Info'!A$34)-4),"")</f>
        <v>#VALUE!</v>
      </c>
      <c r="B508" s="145"/>
      <c r="C508" s="42">
        <f t="shared" ca="1" si="18"/>
        <v>46071</v>
      </c>
      <c r="D508" s="54">
        <f ca="1">INDIRECT("'" &amp; UPPER(LEFT(TEXT($D$3,"mmmm"),3)) &amp; "'!R31")</f>
        <v>0</v>
      </c>
      <c r="E508" s="147"/>
      <c r="F508" s="148"/>
      <c r="G508" s="148"/>
      <c r="H508" s="148"/>
      <c r="I508" s="148"/>
      <c r="J508" s="148"/>
      <c r="K508" s="148"/>
      <c r="L508" s="148"/>
      <c r="M508" s="148"/>
      <c r="N508" s="148"/>
      <c r="O508" s="148"/>
      <c r="P508" s="149"/>
    </row>
    <row r="509" spans="1:16" ht="15" hidden="1" customHeight="1" x14ac:dyDescent="0.25">
      <c r="A509" s="44" t="e">
        <f ca="1">IF(MONTH(C509)=MONTH(D$3),RIGHT('Yearly Info'!A$35,LEN('Yearly Info'!A$35)-4),"")</f>
        <v>#VALUE!</v>
      </c>
      <c r="B509" s="145"/>
      <c r="C509" s="42">
        <f t="shared" ca="1" si="18"/>
        <v>46071</v>
      </c>
      <c r="D509" s="54">
        <f ca="1">INDIRECT("'" &amp; UPPER(LEFT(TEXT($D$3,"mmmm"),3)) &amp; "'!R32")</f>
        <v>0</v>
      </c>
      <c r="E509" s="147"/>
      <c r="F509" s="148"/>
      <c r="G509" s="148"/>
      <c r="H509" s="148"/>
      <c r="I509" s="148"/>
      <c r="J509" s="148"/>
      <c r="K509" s="148"/>
      <c r="L509" s="148"/>
      <c r="M509" s="148"/>
      <c r="N509" s="148"/>
      <c r="O509" s="148"/>
      <c r="P509" s="149"/>
    </row>
    <row r="510" spans="1:16" ht="15" hidden="1" customHeight="1" x14ac:dyDescent="0.25">
      <c r="A510" s="44" t="e">
        <f ca="1">IF(MONTH(C510)=MONTH(D$3),RIGHT('Yearly Info'!A$36,LEN('Yearly Info'!A$36)-4),"")</f>
        <v>#VALUE!</v>
      </c>
      <c r="B510" s="145"/>
      <c r="C510" s="42">
        <f t="shared" ca="1" si="18"/>
        <v>46071</v>
      </c>
      <c r="D510" s="54">
        <f ca="1">INDIRECT("'" &amp; UPPER(LEFT(TEXT($D$3,"mmmm"),3)) &amp; "'!R33")</f>
        <v>0</v>
      </c>
      <c r="E510" s="147"/>
      <c r="F510" s="148"/>
      <c r="G510" s="148"/>
      <c r="H510" s="148"/>
      <c r="I510" s="148"/>
      <c r="J510" s="148"/>
      <c r="K510" s="148"/>
      <c r="L510" s="148"/>
      <c r="M510" s="148"/>
      <c r="N510" s="148"/>
      <c r="O510" s="148"/>
      <c r="P510" s="149"/>
    </row>
    <row r="511" spans="1:16" ht="15" hidden="1" customHeight="1" x14ac:dyDescent="0.25">
      <c r="A511" s="44" t="e">
        <f ca="1">IF(MONTH(C511)=MONTH(D$3),RIGHT('Yearly Info'!A$37,LEN('Yearly Info'!A$37)-4),"")</f>
        <v>#VALUE!</v>
      </c>
      <c r="B511" s="145"/>
      <c r="C511" s="42">
        <f t="shared" ca="1" si="18"/>
        <v>46071</v>
      </c>
      <c r="D511" s="54">
        <f ca="1">INDIRECT("'" &amp; UPPER(LEFT(TEXT($D$3,"mmmm"),3)) &amp; "'!R34")</f>
        <v>0</v>
      </c>
      <c r="E511" s="147"/>
      <c r="F511" s="148"/>
      <c r="G511" s="148"/>
      <c r="H511" s="148"/>
      <c r="I511" s="148"/>
      <c r="J511" s="148"/>
      <c r="K511" s="148"/>
      <c r="L511" s="148"/>
      <c r="M511" s="148"/>
      <c r="N511" s="148"/>
      <c r="O511" s="148"/>
      <c r="P511" s="149"/>
    </row>
    <row r="512" spans="1:16" ht="15" hidden="1" customHeight="1" x14ac:dyDescent="0.25">
      <c r="A512" s="44" t="e">
        <f ca="1">IF(MONTH(C512)=MONTH(D$3),RIGHT('Yearly Info'!A$38,LEN('Yearly Info'!A$38)-4),"")</f>
        <v>#VALUE!</v>
      </c>
      <c r="B512" s="145"/>
      <c r="C512" s="42">
        <f t="shared" ca="1" si="18"/>
        <v>46071</v>
      </c>
      <c r="D512" s="54">
        <f ca="1">INDIRECT("'" &amp; UPPER(LEFT(TEXT($D$3,"mmmm"),3)) &amp; "'!R35")</f>
        <v>0</v>
      </c>
      <c r="E512" s="147"/>
      <c r="F512" s="148"/>
      <c r="G512" s="148"/>
      <c r="H512" s="148"/>
      <c r="I512" s="148"/>
      <c r="J512" s="148"/>
      <c r="K512" s="148"/>
      <c r="L512" s="148"/>
      <c r="M512" s="148"/>
      <c r="N512" s="148"/>
      <c r="O512" s="148"/>
      <c r="P512" s="149"/>
    </row>
    <row r="513" spans="1:16" ht="15" hidden="1" customHeight="1" x14ac:dyDescent="0.25">
      <c r="A513" s="44" t="e">
        <f ca="1">IF(MONTH(C513)=MONTH(D$3),RIGHT('Yearly Info'!A$39,LEN('Yearly Info'!A$39)-4),"")</f>
        <v>#VALUE!</v>
      </c>
      <c r="B513" s="145"/>
      <c r="C513" s="42">
        <f t="shared" ca="1" si="18"/>
        <v>46071</v>
      </c>
      <c r="D513" s="54">
        <f ca="1">INDIRECT("'" &amp; UPPER(LEFT(TEXT($D$3,"mmmm"),3)) &amp; "'!R36")</f>
        <v>0</v>
      </c>
      <c r="E513" s="147"/>
      <c r="F513" s="148"/>
      <c r="G513" s="148"/>
      <c r="H513" s="148"/>
      <c r="I513" s="148"/>
      <c r="J513" s="148"/>
      <c r="K513" s="148"/>
      <c r="L513" s="148"/>
      <c r="M513" s="148"/>
      <c r="N513" s="148"/>
      <c r="O513" s="148"/>
      <c r="P513" s="149"/>
    </row>
    <row r="514" spans="1:16" ht="15" hidden="1" customHeight="1" thickBot="1" x14ac:dyDescent="0.3">
      <c r="A514" s="45" t="e">
        <f ca="1">IF(MONTH(C514)=MONTH(D$3),RIGHT('Yearly Info'!A$40,LEN('Yearly Info'!A$40)-4),"")</f>
        <v>#VALUE!</v>
      </c>
      <c r="B514" s="145"/>
      <c r="C514" s="42">
        <f t="shared" ca="1" si="18"/>
        <v>46071</v>
      </c>
      <c r="D514" s="54">
        <f ca="1">INDIRECT("'" &amp; UPPER(LEFT(TEXT($D$3,"mmmm"),3)) &amp; "'!R37")</f>
        <v>0</v>
      </c>
      <c r="E514" s="147"/>
      <c r="F514" s="148"/>
      <c r="G514" s="148"/>
      <c r="H514" s="148"/>
      <c r="I514" s="148"/>
      <c r="J514" s="148"/>
      <c r="K514" s="148"/>
      <c r="L514" s="148"/>
      <c r="M514" s="148"/>
      <c r="N514" s="148"/>
      <c r="O514" s="148"/>
      <c r="P514" s="149"/>
    </row>
    <row r="515" spans="1:16" ht="15" hidden="1" customHeight="1" thickBot="1" x14ac:dyDescent="0.3">
      <c r="A515" s="45" t="str">
        <f ca="1">IF(MONTH(C515)=MONTH(D$3),RIGHT('Yearly Info'!A$41,LEN('Yearly Info'!A$41)-4),"")</f>
        <v xml:space="preserve"> </v>
      </c>
      <c r="B515" s="145"/>
      <c r="C515" s="42">
        <f t="shared" ca="1" si="18"/>
        <v>46071</v>
      </c>
      <c r="D515" s="101">
        <f ca="1">INDIRECT("'" &amp; UPPER(LEFT(TEXT($D$3,"mmmm"),3)) &amp; "'!R38")</f>
        <v>0</v>
      </c>
      <c r="E515" s="147"/>
      <c r="F515" s="148"/>
      <c r="G515" s="148"/>
      <c r="H515" s="148"/>
      <c r="I515" s="148"/>
      <c r="J515" s="148"/>
      <c r="K515" s="148"/>
      <c r="L515" s="148"/>
      <c r="M515" s="148"/>
      <c r="N515" s="148"/>
      <c r="O515" s="148"/>
      <c r="P515" s="149"/>
    </row>
    <row r="516" spans="1:16" ht="15" hidden="1" customHeight="1" thickBot="1" x14ac:dyDescent="0.3">
      <c r="A516" s="45" t="str">
        <f ca="1">IF(MONTH(C516)=MONTH(D$3),RIGHT('Yearly Info'!A$42,LEN('Yearly Info'!A$42)-4),"")</f>
        <v xml:space="preserve"> </v>
      </c>
      <c r="B516" s="145"/>
      <c r="C516" s="42">
        <f t="shared" ca="1" si="18"/>
        <v>46071</v>
      </c>
      <c r="D516" s="54">
        <f ca="1">INDIRECT("'" &amp; UPPER(LEFT(TEXT($D$3,"mmmm"),3)) &amp; "'!R39")</f>
        <v>0</v>
      </c>
      <c r="E516" s="147"/>
      <c r="F516" s="148"/>
      <c r="G516" s="148"/>
      <c r="H516" s="148"/>
      <c r="I516" s="148"/>
      <c r="J516" s="148"/>
      <c r="K516" s="148"/>
      <c r="L516" s="148"/>
      <c r="M516" s="148"/>
      <c r="N516" s="148"/>
      <c r="O516" s="148"/>
      <c r="P516" s="149"/>
    </row>
    <row r="517" spans="1:16" ht="15" hidden="1" customHeight="1" thickBot="1" x14ac:dyDescent="0.3">
      <c r="A517" s="45" t="str">
        <f ca="1">IF(MONTH(C517)=MONTH(D$3),RIGHT('Yearly Info'!A$43,LEN('Yearly Info'!A$43)-4),"")</f>
        <v xml:space="preserve"> </v>
      </c>
      <c r="B517" s="146"/>
      <c r="C517" s="42">
        <f t="shared" ca="1" si="18"/>
        <v>46071</v>
      </c>
      <c r="D517" s="55">
        <f ca="1">INDIRECT("'" &amp; UPPER(LEFT(TEXT($D$3,"mmmm"),3)) &amp; "'!R40")</f>
        <v>0</v>
      </c>
      <c r="E517" s="150"/>
      <c r="F517" s="151"/>
      <c r="G517" s="151"/>
      <c r="H517" s="151"/>
      <c r="I517" s="151"/>
      <c r="J517" s="151"/>
      <c r="K517" s="151"/>
      <c r="L517" s="151"/>
      <c r="M517" s="151"/>
      <c r="N517" s="151"/>
      <c r="O517" s="151"/>
      <c r="P517" s="152"/>
    </row>
    <row r="518" spans="1:16" ht="15" hidden="1" customHeight="1" x14ac:dyDescent="0.25">
      <c r="A518" s="44" t="str">
        <f ca="1">IF(MONTH(C518)=MONTH(D$3),RIGHT('Yearly Info'!A$14,LEN('Yearly Info'!A$14)-4),"")</f>
        <v xml:space="preserve"> RICS Support for MDEQ</v>
      </c>
      <c r="B518" s="159" t="str">
        <f ca="1">TEXT(C518,"dddd")</f>
        <v>Thursday</v>
      </c>
      <c r="C518" s="96">
        <f ca="1">C488+1</f>
        <v>46072</v>
      </c>
      <c r="D518" s="54">
        <f ca="1">INDIRECT("'" &amp; UPPER(LEFT(TEXT($D$3,"mmmm"),3)) &amp; "'!S11")</f>
        <v>3</v>
      </c>
      <c r="E518" s="153" t="s">
        <v>60</v>
      </c>
      <c r="F518" s="154"/>
      <c r="G518" s="154"/>
      <c r="H518" s="154"/>
      <c r="I518" s="154"/>
      <c r="J518" s="154"/>
      <c r="K518" s="154"/>
      <c r="L518" s="154"/>
      <c r="M518" s="154"/>
      <c r="N518" s="154"/>
      <c r="O518" s="154"/>
      <c r="P518" s="155"/>
    </row>
    <row r="519" spans="1:16" ht="15" hidden="1" customHeight="1" x14ac:dyDescent="0.25">
      <c r="A519" s="44" t="str">
        <f ca="1">IF(MONTH(C519)=MONTH(D$3),RIGHT('Yearly Info'!A$15,LEN('Yearly Info'!A$15)-4),"")</f>
        <v xml:space="preserve"> MDEQ</v>
      </c>
      <c r="B519" s="145"/>
      <c r="C519" s="42">
        <f ca="1">C518</f>
        <v>46072</v>
      </c>
      <c r="D519" s="54">
        <f ca="1">INDIRECT("'" &amp; UPPER(LEFT(TEXT($D$3,"mmmm"),3)) &amp; "'!S12")</f>
        <v>0</v>
      </c>
      <c r="E519" s="147"/>
      <c r="F519" s="148"/>
      <c r="G519" s="148"/>
      <c r="H519" s="148"/>
      <c r="I519" s="148"/>
      <c r="J519" s="148"/>
      <c r="K519" s="148"/>
      <c r="L519" s="148"/>
      <c r="M519" s="148"/>
      <c r="N519" s="148"/>
      <c r="O519" s="148"/>
      <c r="P519" s="149"/>
    </row>
    <row r="520" spans="1:16" ht="15" hidden="1" customHeight="1" x14ac:dyDescent="0.25">
      <c r="A520" s="44" t="str">
        <f ca="1">IF(MONTH(C520)=MONTH(D$3),RIGHT('Yearly Info'!A$16,LEN('Yearly Info'!A$16)-4),"")</f>
        <v xml:space="preserve"> RICS Idea Portal</v>
      </c>
      <c r="B520" s="145"/>
      <c r="C520" s="42">
        <f t="shared" ref="C520:C547" ca="1" si="19">C519</f>
        <v>46072</v>
      </c>
      <c r="D520" s="54">
        <f ca="1">INDIRECT("'" &amp; UPPER(LEFT(TEXT($D$3,"mmmm"),3)) &amp; "'!S13")</f>
        <v>0</v>
      </c>
      <c r="E520" s="147"/>
      <c r="F520" s="148"/>
      <c r="G520" s="148"/>
      <c r="H520" s="148"/>
      <c r="I520" s="148"/>
      <c r="J520" s="148"/>
      <c r="K520" s="148"/>
      <c r="L520" s="148"/>
      <c r="M520" s="148"/>
      <c r="N520" s="148"/>
      <c r="O520" s="148"/>
      <c r="P520" s="149"/>
    </row>
    <row r="521" spans="1:16" ht="15" hidden="1" customHeight="1" x14ac:dyDescent="0.25">
      <c r="A521" s="44" t="str">
        <f ca="1">IF(MONTH(C521)=MONTH(D$3),RIGHT('Yearly Info'!A$17,LEN('Yearly Info'!A$17)-4),"")</f>
        <v xml:space="preserve"> MSWIS</v>
      </c>
      <c r="B521" s="145"/>
      <c r="C521" s="42">
        <f t="shared" ca="1" si="19"/>
        <v>46072</v>
      </c>
      <c r="D521" s="54">
        <f ca="1">INDIRECT("'" &amp; UPPER(LEFT(TEXT($D$3,"mmmm"),3)) &amp; "'!S14")</f>
        <v>5</v>
      </c>
      <c r="E521" s="147" t="s">
        <v>58</v>
      </c>
      <c r="F521" s="148"/>
      <c r="G521" s="148"/>
      <c r="H521" s="148"/>
      <c r="I521" s="148"/>
      <c r="J521" s="148"/>
      <c r="K521" s="148"/>
      <c r="L521" s="148"/>
      <c r="M521" s="148"/>
      <c r="N521" s="148"/>
      <c r="O521" s="148"/>
      <c r="P521" s="149"/>
    </row>
    <row r="522" spans="1:16" ht="15" hidden="1" customHeight="1" x14ac:dyDescent="0.25">
      <c r="A522" s="44" t="str">
        <f ca="1">IF(MONTH(C522)=MONTH(D$3),RIGHT('Yearly Info'!A$18,LEN('Yearly Info'!A$18)-4),"")</f>
        <v xml:space="preserve"> GeoSpatial</v>
      </c>
      <c r="B522" s="145"/>
      <c r="C522" s="42">
        <f t="shared" ca="1" si="19"/>
        <v>46072</v>
      </c>
      <c r="D522" s="54">
        <f ca="1">INDIRECT("'" &amp; UPPER(LEFT(TEXT($D$3,"mmmm"),3)) &amp; "'!S15")</f>
        <v>0</v>
      </c>
      <c r="E522" s="147"/>
      <c r="F522" s="148"/>
      <c r="G522" s="148"/>
      <c r="H522" s="148"/>
      <c r="I522" s="148"/>
      <c r="J522" s="148"/>
      <c r="K522" s="148"/>
      <c r="L522" s="148"/>
      <c r="M522" s="148"/>
      <c r="N522" s="148"/>
      <c r="O522" s="148"/>
      <c r="P522" s="149"/>
    </row>
    <row r="523" spans="1:16" ht="15" hidden="1" customHeight="1" x14ac:dyDescent="0.25">
      <c r="A523" s="44" t="str">
        <f ca="1">IF(MONTH(C523)=MONTH(D$3),RIGHT('Yearly Info'!A$19,LEN('Yearly Info'!A$19)-4),"")</f>
        <v xml:space="preserve"> RICS Dashboard</v>
      </c>
      <c r="B523" s="145"/>
      <c r="C523" s="42">
        <f t="shared" ca="1" si="19"/>
        <v>46072</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MDWFP NRIS</v>
      </c>
      <c r="B524" s="145"/>
      <c r="C524" s="42">
        <f t="shared" ca="1" si="19"/>
        <v>46072</v>
      </c>
      <c r="D524" s="54">
        <f ca="1">INDIRECT("'" &amp; UPPER(LEFT(TEXT($D$3,"mmmm"),3)) &amp; "'!S17")</f>
        <v>0</v>
      </c>
      <c r="E524" s="153"/>
      <c r="F524" s="154"/>
      <c r="G524" s="154"/>
      <c r="H524" s="154"/>
      <c r="I524" s="154"/>
      <c r="J524" s="154"/>
      <c r="K524" s="154"/>
      <c r="L524" s="154"/>
      <c r="M524" s="154"/>
      <c r="N524" s="154"/>
      <c r="O524" s="154"/>
      <c r="P524" s="155"/>
    </row>
    <row r="525" spans="1:16" ht="15" hidden="1" customHeight="1" x14ac:dyDescent="0.25">
      <c r="A525" s="44" t="str">
        <f ca="1">IF(MONTH(C525)=MONTH(D$3),RIGHT('Yearly Info'!A$21,LEN('Yearly Info'!A$21)-4),"")</f>
        <v xml:space="preserve"> MSWIS MRVA 4 CLOSED</v>
      </c>
      <c r="B525" s="145"/>
      <c r="C525" s="42">
        <f t="shared" ca="1" si="19"/>
        <v>46072</v>
      </c>
      <c r="D525" s="54">
        <f ca="1">INDIRECT("'" &amp; UPPER(LEFT(TEXT($D$3,"mmmm"),3)) &amp; "'!S18")</f>
        <v>0</v>
      </c>
      <c r="E525" s="147"/>
      <c r="F525" s="148"/>
      <c r="G525" s="148"/>
      <c r="H525" s="148"/>
      <c r="I525" s="148"/>
      <c r="J525" s="148"/>
      <c r="K525" s="148"/>
      <c r="L525" s="148"/>
      <c r="M525" s="148"/>
      <c r="N525" s="148"/>
      <c r="O525" s="148"/>
      <c r="P525" s="149"/>
    </row>
    <row r="526" spans="1:16" ht="15" hidden="1" customHeight="1" x14ac:dyDescent="0.25">
      <c r="A526" s="44" t="str">
        <f ca="1">IF(MONTH(C526)=MONTH(D$3),RIGHT('Yearly Info'!A$22,LEN('Yearly Info'!A$22)-4),"")</f>
        <v xml:space="preserve"> Tackett</v>
      </c>
      <c r="B526" s="145"/>
      <c r="C526" s="42">
        <f t="shared" ca="1" si="19"/>
        <v>46072</v>
      </c>
      <c r="D526" s="54">
        <f ca="1">INDIRECT("'" &amp; UPPER(LEFT(TEXT($D$3,"mmmm"),3)) &amp; "'!S19")</f>
        <v>0</v>
      </c>
      <c r="E526" s="147"/>
      <c r="F526" s="148"/>
      <c r="G526" s="148"/>
      <c r="H526" s="148"/>
      <c r="I526" s="148"/>
      <c r="J526" s="148"/>
      <c r="K526" s="148"/>
      <c r="L526" s="148"/>
      <c r="M526" s="148"/>
      <c r="N526" s="148"/>
      <c r="O526" s="148"/>
      <c r="P526" s="149"/>
    </row>
    <row r="527" spans="1:16" ht="15" hidden="1" customHeight="1" x14ac:dyDescent="0.25">
      <c r="A527" s="44" t="e">
        <f ca="1">IF(MONTH(C527)=MONTH(D$3),RIGHT('Yearly Info'!A$23,LEN('Yearly Info'!A$23)-4),"")</f>
        <v>#VALUE!</v>
      </c>
      <c r="B527" s="145"/>
      <c r="C527" s="42">
        <f t="shared" ca="1" si="19"/>
        <v>46072</v>
      </c>
      <c r="D527" s="54">
        <f ca="1">INDIRECT("'" &amp; UPPER(LEFT(TEXT($D$3,"mmmm"),3)) &amp; "'!S20")</f>
        <v>0</v>
      </c>
      <c r="E527" s="147"/>
      <c r="F527" s="148"/>
      <c r="G527" s="148"/>
      <c r="H527" s="148"/>
      <c r="I527" s="148"/>
      <c r="J527" s="148"/>
      <c r="K527" s="148"/>
      <c r="L527" s="148"/>
      <c r="M527" s="148"/>
      <c r="N527" s="148"/>
      <c r="O527" s="148"/>
      <c r="P527" s="149"/>
    </row>
    <row r="528" spans="1:16" ht="15" hidden="1" customHeight="1" x14ac:dyDescent="0.25">
      <c r="A528" s="44" t="e">
        <f ca="1">IF(MONTH(C528)=MONTH(D$3),RIGHT('Yearly Info'!A$24,LEN('Yearly Info'!A$24)-4),"")</f>
        <v>#VALUE!</v>
      </c>
      <c r="B528" s="145"/>
      <c r="C528" s="42">
        <f t="shared" ca="1" si="19"/>
        <v>46072</v>
      </c>
      <c r="D528" s="54">
        <f ca="1">INDIRECT("'" &amp; UPPER(LEFT(TEXT($D$3,"mmmm"),3)) &amp; "'!S21")</f>
        <v>0</v>
      </c>
      <c r="E528" s="147"/>
      <c r="F528" s="148"/>
      <c r="G528" s="148"/>
      <c r="H528" s="148"/>
      <c r="I528" s="148"/>
      <c r="J528" s="148"/>
      <c r="K528" s="148"/>
      <c r="L528" s="148"/>
      <c r="M528" s="148"/>
      <c r="N528" s="148"/>
      <c r="O528" s="148"/>
      <c r="P528" s="149"/>
    </row>
    <row r="529" spans="1:16" ht="15" hidden="1" customHeight="1" x14ac:dyDescent="0.25">
      <c r="A529" s="44" t="e">
        <f ca="1">IF(MONTH(C529)=MONTH(D$3),RIGHT('Yearly Info'!A$25,LEN('Yearly Info'!A$25)-4),"")</f>
        <v>#VALUE!</v>
      </c>
      <c r="B529" s="145"/>
      <c r="C529" s="42">
        <f t="shared" ca="1" si="19"/>
        <v>46072</v>
      </c>
      <c r="D529" s="54">
        <f ca="1">INDIRECT("'" &amp; UPPER(LEFT(TEXT($D$3,"mmmm"),3)) &amp; "'!S22")</f>
        <v>0</v>
      </c>
      <c r="E529" s="147"/>
      <c r="F529" s="148"/>
      <c r="G529" s="148"/>
      <c r="H529" s="148"/>
      <c r="I529" s="148"/>
      <c r="J529" s="148"/>
      <c r="K529" s="148"/>
      <c r="L529" s="148"/>
      <c r="M529" s="148"/>
      <c r="N529" s="148"/>
      <c r="O529" s="148"/>
      <c r="P529" s="149"/>
    </row>
    <row r="530" spans="1:16" ht="15" hidden="1" customHeight="1" x14ac:dyDescent="0.25">
      <c r="A530" s="44" t="e">
        <f ca="1">IF(MONTH(C530)=MONTH(D$3),RIGHT('Yearly Info'!A$26,LEN('Yearly Info'!A$26)-4),"")</f>
        <v>#VALUE!</v>
      </c>
      <c r="B530" s="145"/>
      <c r="C530" s="42">
        <f t="shared" ca="1" si="19"/>
        <v>46072</v>
      </c>
      <c r="D530" s="54">
        <f ca="1">INDIRECT("'" &amp; UPPER(LEFT(TEXT($D$3,"mmmm"),3)) &amp; "'!S23")</f>
        <v>0</v>
      </c>
      <c r="E530" s="147"/>
      <c r="F530" s="148"/>
      <c r="G530" s="148"/>
      <c r="H530" s="148"/>
      <c r="I530" s="148"/>
      <c r="J530" s="148"/>
      <c r="K530" s="148"/>
      <c r="L530" s="148"/>
      <c r="M530" s="148"/>
      <c r="N530" s="148"/>
      <c r="O530" s="148"/>
      <c r="P530" s="149"/>
    </row>
    <row r="531" spans="1:16" ht="15" hidden="1" customHeight="1" x14ac:dyDescent="0.25">
      <c r="A531" s="44" t="e">
        <f ca="1">IF(MONTH(C531)=MONTH(D$3),RIGHT('Yearly Info'!A$27,LEN('Yearly Info'!A$27)-4),"")</f>
        <v>#VALUE!</v>
      </c>
      <c r="B531" s="145"/>
      <c r="C531" s="42">
        <f t="shared" ca="1" si="19"/>
        <v>46072</v>
      </c>
      <c r="D531" s="54">
        <f ca="1">INDIRECT("'" &amp; UPPER(LEFT(TEXT($D$3,"mmmm"),3)) &amp; "'!S24")</f>
        <v>0</v>
      </c>
      <c r="E531" s="147"/>
      <c r="F531" s="148"/>
      <c r="G531" s="148"/>
      <c r="H531" s="148"/>
      <c r="I531" s="148"/>
      <c r="J531" s="148"/>
      <c r="K531" s="148"/>
      <c r="L531" s="148"/>
      <c r="M531" s="148"/>
      <c r="N531" s="148"/>
      <c r="O531" s="148"/>
      <c r="P531" s="149"/>
    </row>
    <row r="532" spans="1:16" ht="15" hidden="1" customHeight="1" x14ac:dyDescent="0.25">
      <c r="A532" s="44" t="e">
        <f ca="1">IF(MONTH(C532)=MONTH(D$3),RIGHT('Yearly Info'!A$28,LEN('Yearly Info'!A$28)-4),"")</f>
        <v>#VALUE!</v>
      </c>
      <c r="B532" s="145"/>
      <c r="C532" s="42">
        <f t="shared" ca="1" si="19"/>
        <v>46072</v>
      </c>
      <c r="D532" s="54">
        <f ca="1">INDIRECT("'" &amp; UPPER(LEFT(TEXT($D$3,"mmmm"),3)) &amp; "'!S25")</f>
        <v>0</v>
      </c>
      <c r="E532" s="147"/>
      <c r="F532" s="148"/>
      <c r="G532" s="148"/>
      <c r="H532" s="148"/>
      <c r="I532" s="148"/>
      <c r="J532" s="148"/>
      <c r="K532" s="148"/>
      <c r="L532" s="148"/>
      <c r="M532" s="148"/>
      <c r="N532" s="148"/>
      <c r="O532" s="148"/>
      <c r="P532" s="149"/>
    </row>
    <row r="533" spans="1:16" ht="15" hidden="1" customHeight="1" x14ac:dyDescent="0.25">
      <c r="A533" s="44" t="e">
        <f ca="1">IF(MONTH(C533)=MONTH(D$3),RIGHT('Yearly Info'!A$29,LEN('Yearly Info'!A$29)-4),"")</f>
        <v>#VALUE!</v>
      </c>
      <c r="B533" s="145"/>
      <c r="C533" s="42">
        <f t="shared" ca="1" si="19"/>
        <v>46072</v>
      </c>
      <c r="D533" s="54">
        <f ca="1">INDIRECT("'" &amp; UPPER(LEFT(TEXT($D$3,"mmmm"),3)) &amp; "'!S26")</f>
        <v>0</v>
      </c>
      <c r="E533" s="147"/>
      <c r="F533" s="148"/>
      <c r="G533" s="148"/>
      <c r="H533" s="148"/>
      <c r="I533" s="148"/>
      <c r="J533" s="148"/>
      <c r="K533" s="148"/>
      <c r="L533" s="148"/>
      <c r="M533" s="148"/>
      <c r="N533" s="148"/>
      <c r="O533" s="148"/>
      <c r="P533" s="149"/>
    </row>
    <row r="534" spans="1:16" ht="15" hidden="1" customHeight="1" x14ac:dyDescent="0.25">
      <c r="A534" s="44" t="e">
        <f ca="1">IF(MONTH(C534)=MONTH(D$3),RIGHT('Yearly Info'!A$30,LEN('Yearly Info'!A$30)-4),"")</f>
        <v>#VALUE!</v>
      </c>
      <c r="B534" s="145"/>
      <c r="C534" s="42">
        <f t="shared" ca="1" si="19"/>
        <v>46072</v>
      </c>
      <c r="D534" s="54">
        <f ca="1">INDIRECT("'" &amp; UPPER(LEFT(TEXT($D$3,"mmmm"),3)) &amp; "'!S27")</f>
        <v>0</v>
      </c>
      <c r="E534" s="147"/>
      <c r="F534" s="148"/>
      <c r="G534" s="148"/>
      <c r="H534" s="148"/>
      <c r="I534" s="148"/>
      <c r="J534" s="148"/>
      <c r="K534" s="148"/>
      <c r="L534" s="148"/>
      <c r="M534" s="148"/>
      <c r="N534" s="148"/>
      <c r="O534" s="148"/>
      <c r="P534" s="149"/>
    </row>
    <row r="535" spans="1:16" ht="15" hidden="1" customHeight="1" x14ac:dyDescent="0.25">
      <c r="A535" s="44" t="e">
        <f ca="1">IF(MONTH(C535)=MONTH(D$3),RIGHT('Yearly Info'!A$31,LEN('Yearly Info'!A$31)-4),"")</f>
        <v>#VALUE!</v>
      </c>
      <c r="B535" s="145"/>
      <c r="C535" s="42">
        <f t="shared" ca="1" si="19"/>
        <v>46072</v>
      </c>
      <c r="D535" s="54">
        <f ca="1">INDIRECT("'" &amp; UPPER(LEFT(TEXT($D$3,"mmmm"),3)) &amp; "'!S28")</f>
        <v>0</v>
      </c>
      <c r="E535" s="147"/>
      <c r="F535" s="148"/>
      <c r="G535" s="148"/>
      <c r="H535" s="148"/>
      <c r="I535" s="148"/>
      <c r="J535" s="148"/>
      <c r="K535" s="148"/>
      <c r="L535" s="148"/>
      <c r="M535" s="148"/>
      <c r="N535" s="148"/>
      <c r="O535" s="148"/>
      <c r="P535" s="149"/>
    </row>
    <row r="536" spans="1:16" ht="15" hidden="1" customHeight="1" x14ac:dyDescent="0.25">
      <c r="A536" s="44" t="e">
        <f ca="1">IF(MONTH(C536)=MONTH(D$3),RIGHT('Yearly Info'!A$32,LEN('Yearly Info'!A$32)-4),"")</f>
        <v>#VALUE!</v>
      </c>
      <c r="B536" s="145"/>
      <c r="C536" s="42">
        <f t="shared" ca="1" si="19"/>
        <v>46072</v>
      </c>
      <c r="D536" s="54">
        <f ca="1">INDIRECT("'" &amp; UPPER(LEFT(TEXT($D$3,"mmmm"),3)) &amp; "'!S29")</f>
        <v>0</v>
      </c>
      <c r="E536" s="147"/>
      <c r="F536" s="148"/>
      <c r="G536" s="148"/>
      <c r="H536" s="148"/>
      <c r="I536" s="148"/>
      <c r="J536" s="148"/>
      <c r="K536" s="148"/>
      <c r="L536" s="148"/>
      <c r="M536" s="148"/>
      <c r="N536" s="148"/>
      <c r="O536" s="148"/>
      <c r="P536" s="149"/>
    </row>
    <row r="537" spans="1:16" ht="15" hidden="1" customHeight="1" x14ac:dyDescent="0.25">
      <c r="A537" s="44" t="e">
        <f ca="1">IF(MONTH(C537)=MONTH(D$3),RIGHT('Yearly Info'!A$33,LEN('Yearly Info'!A$33)-4),"")</f>
        <v>#VALUE!</v>
      </c>
      <c r="B537" s="145"/>
      <c r="C537" s="42">
        <f t="shared" ca="1" si="19"/>
        <v>46072</v>
      </c>
      <c r="D537" s="54">
        <f ca="1">INDIRECT("'" &amp; UPPER(LEFT(TEXT($D$3,"mmmm"),3)) &amp; "'!S30")</f>
        <v>0</v>
      </c>
      <c r="E537" s="147"/>
      <c r="F537" s="148"/>
      <c r="G537" s="148"/>
      <c r="H537" s="148"/>
      <c r="I537" s="148"/>
      <c r="J537" s="148"/>
      <c r="K537" s="148"/>
      <c r="L537" s="148"/>
      <c r="M537" s="148"/>
      <c r="N537" s="148"/>
      <c r="O537" s="148"/>
      <c r="P537" s="149"/>
    </row>
    <row r="538" spans="1:16" ht="15" hidden="1" customHeight="1" x14ac:dyDescent="0.25">
      <c r="A538" s="44" t="e">
        <f ca="1">IF(MONTH(C538)=MONTH(D$3),RIGHT('Yearly Info'!A$34,LEN('Yearly Info'!A$34)-4),"")</f>
        <v>#VALUE!</v>
      </c>
      <c r="B538" s="145"/>
      <c r="C538" s="42">
        <f t="shared" ca="1" si="19"/>
        <v>46072</v>
      </c>
      <c r="D538" s="54">
        <f ca="1">INDIRECT("'" &amp; UPPER(LEFT(TEXT($D$3,"mmmm"),3)) &amp; "'!S31")</f>
        <v>0</v>
      </c>
      <c r="E538" s="147"/>
      <c r="F538" s="148"/>
      <c r="G538" s="148"/>
      <c r="H538" s="148"/>
      <c r="I538" s="148"/>
      <c r="J538" s="148"/>
      <c r="K538" s="148"/>
      <c r="L538" s="148"/>
      <c r="M538" s="148"/>
      <c r="N538" s="148"/>
      <c r="O538" s="148"/>
      <c r="P538" s="149"/>
    </row>
    <row r="539" spans="1:16" ht="15" hidden="1" customHeight="1" x14ac:dyDescent="0.25">
      <c r="A539" s="44" t="e">
        <f ca="1">IF(MONTH(C539)=MONTH(D$3),RIGHT('Yearly Info'!A$35,LEN('Yearly Info'!A$35)-4),"")</f>
        <v>#VALUE!</v>
      </c>
      <c r="B539" s="145"/>
      <c r="C539" s="42">
        <f t="shared" ca="1" si="19"/>
        <v>46072</v>
      </c>
      <c r="D539" s="54">
        <f ca="1">INDIRECT("'" &amp; UPPER(LEFT(TEXT($D$3,"mmmm"),3)) &amp; "'!S32")</f>
        <v>0</v>
      </c>
      <c r="E539" s="147"/>
      <c r="F539" s="148"/>
      <c r="G539" s="148"/>
      <c r="H539" s="148"/>
      <c r="I539" s="148"/>
      <c r="J539" s="148"/>
      <c r="K539" s="148"/>
      <c r="L539" s="148"/>
      <c r="M539" s="148"/>
      <c r="N539" s="148"/>
      <c r="O539" s="148"/>
      <c r="P539" s="149"/>
    </row>
    <row r="540" spans="1:16" ht="15" hidden="1" customHeight="1" x14ac:dyDescent="0.25">
      <c r="A540" s="44" t="e">
        <f ca="1">IF(MONTH(C540)=MONTH(D$3),RIGHT('Yearly Info'!A$36,LEN('Yearly Info'!A$36)-4),"")</f>
        <v>#VALUE!</v>
      </c>
      <c r="B540" s="145"/>
      <c r="C540" s="42">
        <f t="shared" ca="1" si="19"/>
        <v>46072</v>
      </c>
      <c r="D540" s="54">
        <f ca="1">INDIRECT("'" &amp; UPPER(LEFT(TEXT($D$3,"mmmm"),3)) &amp; "'!S33")</f>
        <v>0</v>
      </c>
      <c r="E540" s="147"/>
      <c r="F540" s="148"/>
      <c r="G540" s="148"/>
      <c r="H540" s="148"/>
      <c r="I540" s="148"/>
      <c r="J540" s="148"/>
      <c r="K540" s="148"/>
      <c r="L540" s="148"/>
      <c r="M540" s="148"/>
      <c r="N540" s="148"/>
      <c r="O540" s="148"/>
      <c r="P540" s="149"/>
    </row>
    <row r="541" spans="1:16" ht="15" hidden="1" customHeight="1" x14ac:dyDescent="0.25">
      <c r="A541" s="44" t="e">
        <f ca="1">IF(MONTH(C541)=MONTH(D$3),RIGHT('Yearly Info'!A$37,LEN('Yearly Info'!A$37)-4),"")</f>
        <v>#VALUE!</v>
      </c>
      <c r="B541" s="145"/>
      <c r="C541" s="42">
        <f t="shared" ca="1" si="19"/>
        <v>46072</v>
      </c>
      <c r="D541" s="54">
        <f ca="1">INDIRECT("'" &amp; UPPER(LEFT(TEXT($D$3,"mmmm"),3)) &amp; "'!S34")</f>
        <v>0</v>
      </c>
      <c r="E541" s="147"/>
      <c r="F541" s="148"/>
      <c r="G541" s="148"/>
      <c r="H541" s="148"/>
      <c r="I541" s="148"/>
      <c r="J541" s="148"/>
      <c r="K541" s="148"/>
      <c r="L541" s="148"/>
      <c r="M541" s="148"/>
      <c r="N541" s="148"/>
      <c r="O541" s="148"/>
      <c r="P541" s="149"/>
    </row>
    <row r="542" spans="1:16" ht="15" hidden="1" customHeight="1" x14ac:dyDescent="0.25">
      <c r="A542" s="44" t="e">
        <f ca="1">IF(MONTH(C542)=MONTH(D$3),RIGHT('Yearly Info'!A$38,LEN('Yearly Info'!A$38)-4),"")</f>
        <v>#VALUE!</v>
      </c>
      <c r="B542" s="145"/>
      <c r="C542" s="42">
        <f t="shared" ca="1" si="19"/>
        <v>46072</v>
      </c>
      <c r="D542" s="54">
        <f ca="1">INDIRECT("'" &amp; UPPER(LEFT(TEXT($D$3,"mmmm"),3)) &amp; "'!S35")</f>
        <v>0</v>
      </c>
      <c r="E542" s="147"/>
      <c r="F542" s="148"/>
      <c r="G542" s="148"/>
      <c r="H542" s="148"/>
      <c r="I542" s="148"/>
      <c r="J542" s="148"/>
      <c r="K542" s="148"/>
      <c r="L542" s="148"/>
      <c r="M542" s="148"/>
      <c r="N542" s="148"/>
      <c r="O542" s="148"/>
      <c r="P542" s="149"/>
    </row>
    <row r="543" spans="1:16" ht="15" hidden="1" customHeight="1" x14ac:dyDescent="0.25">
      <c r="A543" s="44" t="e">
        <f ca="1">IF(MONTH(C543)=MONTH(D$3),RIGHT('Yearly Info'!A$39,LEN('Yearly Info'!A$39)-4),"")</f>
        <v>#VALUE!</v>
      </c>
      <c r="B543" s="145"/>
      <c r="C543" s="42">
        <f t="shared" ca="1" si="19"/>
        <v>46072</v>
      </c>
      <c r="D543" s="54">
        <f ca="1">INDIRECT("'" &amp; UPPER(LEFT(TEXT($D$3,"mmmm"),3)) &amp; "'!S36")</f>
        <v>0</v>
      </c>
      <c r="E543" s="147"/>
      <c r="F543" s="148"/>
      <c r="G543" s="148"/>
      <c r="H543" s="148"/>
      <c r="I543" s="148"/>
      <c r="J543" s="148"/>
      <c r="K543" s="148"/>
      <c r="L543" s="148"/>
      <c r="M543" s="148"/>
      <c r="N543" s="148"/>
      <c r="O543" s="148"/>
      <c r="P543" s="149"/>
    </row>
    <row r="544" spans="1:16" ht="15" hidden="1" customHeight="1" thickBot="1" x14ac:dyDescent="0.3">
      <c r="A544" s="45" t="e">
        <f ca="1">IF(MONTH(C544)=MONTH(D$3),RIGHT('Yearly Info'!A$40,LEN('Yearly Info'!A$40)-4),"")</f>
        <v>#VALUE!</v>
      </c>
      <c r="B544" s="145"/>
      <c r="C544" s="42">
        <f t="shared" ca="1" si="19"/>
        <v>46072</v>
      </c>
      <c r="D544" s="54">
        <f ca="1">INDIRECT("'" &amp; UPPER(LEFT(TEXT($D$3,"mmmm"),3)) &amp; "'!S37")</f>
        <v>0</v>
      </c>
      <c r="E544" s="147"/>
      <c r="F544" s="148"/>
      <c r="G544" s="148"/>
      <c r="H544" s="148"/>
      <c r="I544" s="148"/>
      <c r="J544" s="148"/>
      <c r="K544" s="148"/>
      <c r="L544" s="148"/>
      <c r="M544" s="148"/>
      <c r="N544" s="148"/>
      <c r="O544" s="148"/>
      <c r="P544" s="149"/>
    </row>
    <row r="545" spans="1:16" ht="15" hidden="1" customHeight="1" thickBot="1" x14ac:dyDescent="0.3">
      <c r="A545" s="45" t="str">
        <f ca="1">IF(MONTH(C545)=MONTH(D$3),RIGHT('Yearly Info'!A$41,LEN('Yearly Info'!A$41)-4),"")</f>
        <v xml:space="preserve"> </v>
      </c>
      <c r="B545" s="145"/>
      <c r="C545" s="42">
        <f t="shared" ca="1" si="19"/>
        <v>46072</v>
      </c>
      <c r="D545" s="54">
        <f ca="1">INDIRECT("'" &amp; UPPER(LEFT(TEXT($D$3,"mmmm"),3)) &amp; "'!S38")</f>
        <v>0</v>
      </c>
      <c r="E545" s="147"/>
      <c r="F545" s="148"/>
      <c r="G545" s="148"/>
      <c r="H545" s="148"/>
      <c r="I545" s="148"/>
      <c r="J545" s="148"/>
      <c r="K545" s="148"/>
      <c r="L545" s="148"/>
      <c r="M545" s="148"/>
      <c r="N545" s="148"/>
      <c r="O545" s="148"/>
      <c r="P545" s="149"/>
    </row>
    <row r="546" spans="1:16" ht="15" hidden="1" customHeight="1" thickBot="1" x14ac:dyDescent="0.3">
      <c r="A546" s="45" t="str">
        <f ca="1">IF(MONTH(C546)=MONTH(D$3),RIGHT('Yearly Info'!A$42,LEN('Yearly Info'!A$42)-4),"")</f>
        <v xml:space="preserve"> </v>
      </c>
      <c r="B546" s="145"/>
      <c r="C546" s="42">
        <f t="shared" ca="1" si="19"/>
        <v>46072</v>
      </c>
      <c r="D546" s="54">
        <f ca="1">INDIRECT("'" &amp; UPPER(LEFT(TEXT($D$3,"mmmm"),3)) &amp; "'!S39")</f>
        <v>0</v>
      </c>
      <c r="E546" s="147"/>
      <c r="F546" s="148"/>
      <c r="G546" s="148"/>
      <c r="H546" s="148"/>
      <c r="I546" s="148"/>
      <c r="J546" s="148"/>
      <c r="K546" s="148"/>
      <c r="L546" s="148"/>
      <c r="M546" s="148"/>
      <c r="N546" s="148"/>
      <c r="O546" s="148"/>
      <c r="P546" s="149"/>
    </row>
    <row r="547" spans="1:16" ht="15" hidden="1" customHeight="1" thickBot="1" x14ac:dyDescent="0.3">
      <c r="A547" s="45" t="str">
        <f ca="1">IF(MONTH(C547)=MONTH(D$3),RIGHT('Yearly Info'!A$43,LEN('Yearly Info'!A$43)-4),"")</f>
        <v xml:space="preserve"> </v>
      </c>
      <c r="B547" s="146"/>
      <c r="C547" s="42">
        <f t="shared" ca="1" si="19"/>
        <v>46072</v>
      </c>
      <c r="D547" s="55">
        <f ca="1">INDIRECT("'" &amp; UPPER(LEFT(TEXT($D$3,"mmmm"),3)) &amp; "'!S40")</f>
        <v>0</v>
      </c>
      <c r="E547" s="150"/>
      <c r="F547" s="151"/>
      <c r="G547" s="151"/>
      <c r="H547" s="151"/>
      <c r="I547" s="151"/>
      <c r="J547" s="151"/>
      <c r="K547" s="151"/>
      <c r="L547" s="151"/>
      <c r="M547" s="151"/>
      <c r="N547" s="151"/>
      <c r="O547" s="151"/>
      <c r="P547" s="152"/>
    </row>
    <row r="548" spans="1:16" ht="15" hidden="1" customHeight="1" x14ac:dyDescent="0.25">
      <c r="A548" s="44" t="str">
        <f ca="1">IF(MONTH(C548)=MONTH(D$3),RIGHT('Yearly Info'!A$14,LEN('Yearly Info'!A$14)-4),"")</f>
        <v xml:space="preserve"> RICS Support for MDEQ</v>
      </c>
      <c r="B548" s="159" t="str">
        <f ca="1">TEXT(C548,"dddd")</f>
        <v>Friday</v>
      </c>
      <c r="C548" s="96">
        <f ca="1">C518+1</f>
        <v>46073</v>
      </c>
      <c r="D548" s="54">
        <f ca="1">INDIRECT("'" &amp; UPPER(LEFT(TEXT($D$3,"mmmm"),3)) &amp; "'!T11")</f>
        <v>8</v>
      </c>
      <c r="E548" s="147" t="s">
        <v>61</v>
      </c>
      <c r="F548" s="148"/>
      <c r="G548" s="148"/>
      <c r="H548" s="148"/>
      <c r="I548" s="148"/>
      <c r="J548" s="148"/>
      <c r="K548" s="148"/>
      <c r="L548" s="148"/>
      <c r="M548" s="148"/>
      <c r="N548" s="148"/>
      <c r="O548" s="148"/>
      <c r="P548" s="149"/>
    </row>
    <row r="549" spans="1:16" ht="15" hidden="1" customHeight="1" x14ac:dyDescent="0.25">
      <c r="A549" s="44" t="str">
        <f ca="1">IF(MONTH(C549)=MONTH(D$3),RIGHT('Yearly Info'!A$15,LEN('Yearly Info'!A$15)-4),"")</f>
        <v xml:space="preserve"> MDEQ</v>
      </c>
      <c r="B549" s="145"/>
      <c r="C549" s="42">
        <f ca="1">C548</f>
        <v>46073</v>
      </c>
      <c r="D549" s="54">
        <f ca="1">INDIRECT("'" &amp; UPPER(LEFT(TEXT($D$3,"mmmm"),3)) &amp; "'!T12")</f>
        <v>0</v>
      </c>
      <c r="E549" s="147"/>
      <c r="F549" s="148"/>
      <c r="G549" s="148"/>
      <c r="H549" s="148"/>
      <c r="I549" s="148"/>
      <c r="J549" s="148"/>
      <c r="K549" s="148"/>
      <c r="L549" s="148"/>
      <c r="M549" s="148"/>
      <c r="N549" s="148"/>
      <c r="O549" s="148"/>
      <c r="P549" s="149"/>
    </row>
    <row r="550" spans="1:16" ht="15" hidden="1" customHeight="1" x14ac:dyDescent="0.25">
      <c r="A550" s="44" t="str">
        <f ca="1">IF(MONTH(C550)=MONTH(D$3),RIGHT('Yearly Info'!A$16,LEN('Yearly Info'!A$16)-4),"")</f>
        <v xml:space="preserve"> RICS Idea Portal</v>
      </c>
      <c r="B550" s="145"/>
      <c r="C550" s="42">
        <f t="shared" ref="C550:C577" ca="1" si="20">C549</f>
        <v>46073</v>
      </c>
      <c r="D550" s="54">
        <f ca="1">INDIRECT("'" &amp; UPPER(LEFT(TEXT($D$3,"mmmm"),3)) &amp; "'!T13")</f>
        <v>0</v>
      </c>
      <c r="E550" s="147"/>
      <c r="F550" s="148"/>
      <c r="G550" s="148"/>
      <c r="H550" s="148"/>
      <c r="I550" s="148"/>
      <c r="J550" s="148"/>
      <c r="K550" s="148"/>
      <c r="L550" s="148"/>
      <c r="M550" s="148"/>
      <c r="N550" s="148"/>
      <c r="O550" s="148"/>
      <c r="P550" s="149"/>
    </row>
    <row r="551" spans="1:16" ht="15" hidden="1" customHeight="1" x14ac:dyDescent="0.25">
      <c r="A551" s="44" t="str">
        <f ca="1">IF(MONTH(C551)=MONTH(D$3),RIGHT('Yearly Info'!A$17,LEN('Yearly Info'!A$17)-4),"")</f>
        <v xml:space="preserve"> MSWIS</v>
      </c>
      <c r="B551" s="145"/>
      <c r="C551" s="42">
        <f t="shared" ca="1" si="20"/>
        <v>46073</v>
      </c>
      <c r="D551" s="54">
        <f ca="1">INDIRECT("'" &amp; UPPER(LEFT(TEXT($D$3,"mmmm"),3)) &amp; "'!T14")</f>
        <v>0</v>
      </c>
      <c r="E551" s="147"/>
      <c r="F551" s="148"/>
      <c r="G551" s="148"/>
      <c r="H551" s="148"/>
      <c r="I551" s="148"/>
      <c r="J551" s="148"/>
      <c r="K551" s="148"/>
      <c r="L551" s="148"/>
      <c r="M551" s="148"/>
      <c r="N551" s="148"/>
      <c r="O551" s="148"/>
      <c r="P551" s="149"/>
    </row>
    <row r="552" spans="1:16" ht="15" hidden="1" customHeight="1" x14ac:dyDescent="0.25">
      <c r="A552" s="44" t="str">
        <f ca="1">IF(MONTH(C552)=MONTH(D$3),RIGHT('Yearly Info'!A$18,LEN('Yearly Info'!A$18)-4),"")</f>
        <v xml:space="preserve"> GeoSpatial</v>
      </c>
      <c r="B552" s="145"/>
      <c r="C552" s="42">
        <f t="shared" ca="1" si="20"/>
        <v>46073</v>
      </c>
      <c r="D552" s="54">
        <f ca="1">INDIRECT("'" &amp; UPPER(LEFT(TEXT($D$3,"mmmm"),3)) &amp; "'!T15")</f>
        <v>0</v>
      </c>
      <c r="E552" s="147"/>
      <c r="F552" s="148"/>
      <c r="G552" s="148"/>
      <c r="H552" s="148"/>
      <c r="I552" s="148"/>
      <c r="J552" s="148"/>
      <c r="K552" s="148"/>
      <c r="L552" s="148"/>
      <c r="M552" s="148"/>
      <c r="N552" s="148"/>
      <c r="O552" s="148"/>
      <c r="P552" s="149"/>
    </row>
    <row r="553" spans="1:16" ht="15" hidden="1" customHeight="1" x14ac:dyDescent="0.25">
      <c r="A553" s="44" t="str">
        <f ca="1">IF(MONTH(C553)=MONTH(D$3),RIGHT('Yearly Info'!A$19,LEN('Yearly Info'!A$19)-4),"")</f>
        <v xml:space="preserve"> RICS Dashboard</v>
      </c>
      <c r="B553" s="145"/>
      <c r="C553" s="42">
        <f t="shared" ca="1" si="20"/>
        <v>46073</v>
      </c>
      <c r="D553" s="54">
        <f ca="1">INDIRECT("'" &amp; UPPER(LEFT(TEXT($D$3,"mmmm"),3)) &amp; "'!T16")</f>
        <v>0</v>
      </c>
      <c r="E553" s="147"/>
      <c r="F553" s="148"/>
      <c r="G553" s="148"/>
      <c r="H553" s="148"/>
      <c r="I553" s="148"/>
      <c r="J553" s="148"/>
      <c r="K553" s="148"/>
      <c r="L553" s="148"/>
      <c r="M553" s="148"/>
      <c r="N553" s="148"/>
      <c r="O553" s="148"/>
      <c r="P553" s="149"/>
    </row>
    <row r="554" spans="1:16" ht="15" customHeight="1" x14ac:dyDescent="0.25">
      <c r="A554" s="44" t="str">
        <f ca="1">IF(MONTH(C554)=MONTH(D$3),RIGHT('Yearly Info'!A$20,LEN('Yearly Info'!A$20)-4),"")</f>
        <v xml:space="preserve"> MDWFP NRIS</v>
      </c>
      <c r="B554" s="145"/>
      <c r="C554" s="42">
        <f t="shared" ca="1" si="20"/>
        <v>46073</v>
      </c>
      <c r="D554" s="54">
        <f ca="1">INDIRECT("'" &amp; UPPER(LEFT(TEXT($D$3,"mmmm"),3)) &amp; "'!T17")</f>
        <v>0</v>
      </c>
      <c r="E554" s="153"/>
      <c r="F554" s="154"/>
      <c r="G554" s="154"/>
      <c r="H554" s="154"/>
      <c r="I554" s="154"/>
      <c r="J554" s="154"/>
      <c r="K554" s="154"/>
      <c r="L554" s="154"/>
      <c r="M554" s="154"/>
      <c r="N554" s="154"/>
      <c r="O554" s="154"/>
      <c r="P554" s="155"/>
    </row>
    <row r="555" spans="1:16" ht="15" hidden="1" customHeight="1" x14ac:dyDescent="0.25">
      <c r="A555" s="44" t="str">
        <f ca="1">IF(MONTH(C555)=MONTH(D$3),RIGHT('Yearly Info'!A$21,LEN('Yearly Info'!A$21)-4),"")</f>
        <v xml:space="preserve"> MSWIS MRVA 4 CLOSED</v>
      </c>
      <c r="B555" s="145"/>
      <c r="C555" s="42">
        <f t="shared" ca="1" si="20"/>
        <v>46073</v>
      </c>
      <c r="D555" s="54">
        <f ca="1">INDIRECT("'" &amp; UPPER(LEFT(TEXT($D$3,"mmmm"),3)) &amp; "'!T18")</f>
        <v>0</v>
      </c>
      <c r="E555" s="153"/>
      <c r="F555" s="154"/>
      <c r="G555" s="154"/>
      <c r="H555" s="154"/>
      <c r="I555" s="154"/>
      <c r="J555" s="154"/>
      <c r="K555" s="154"/>
      <c r="L555" s="154"/>
      <c r="M555" s="154"/>
      <c r="N555" s="154"/>
      <c r="O555" s="154"/>
      <c r="P555" s="155"/>
    </row>
    <row r="556" spans="1:16" ht="15" hidden="1" customHeight="1" x14ac:dyDescent="0.25">
      <c r="A556" s="44" t="str">
        <f ca="1">IF(MONTH(C556)=MONTH(D$3),RIGHT('Yearly Info'!A$22,LEN('Yearly Info'!A$22)-4),"")</f>
        <v xml:space="preserve"> Tackett</v>
      </c>
      <c r="B556" s="145"/>
      <c r="C556" s="42">
        <f t="shared" ca="1" si="20"/>
        <v>46073</v>
      </c>
      <c r="D556" s="54">
        <f ca="1">INDIRECT("'" &amp; UPPER(LEFT(TEXT($D$3,"mmmm"),3)) &amp; "'!T19")</f>
        <v>0</v>
      </c>
      <c r="E556" s="147"/>
      <c r="F556" s="148"/>
      <c r="G556" s="148"/>
      <c r="H556" s="148"/>
      <c r="I556" s="148"/>
      <c r="J556" s="148"/>
      <c r="K556" s="148"/>
      <c r="L556" s="148"/>
      <c r="M556" s="148"/>
      <c r="N556" s="148"/>
      <c r="O556" s="148"/>
      <c r="P556" s="149"/>
    </row>
    <row r="557" spans="1:16" ht="15" hidden="1" customHeight="1" x14ac:dyDescent="0.25">
      <c r="A557" s="44" t="e">
        <f ca="1">IF(MONTH(C557)=MONTH(D$3),RIGHT('Yearly Info'!A$23,LEN('Yearly Info'!A$23)-4),"")</f>
        <v>#VALUE!</v>
      </c>
      <c r="B557" s="145"/>
      <c r="C557" s="42">
        <f t="shared" ca="1" si="20"/>
        <v>46073</v>
      </c>
      <c r="D557" s="54">
        <f ca="1">INDIRECT("'" &amp; UPPER(LEFT(TEXT($D$3,"mmmm"),3)) &amp; "'!T20")</f>
        <v>0</v>
      </c>
      <c r="E557" s="147"/>
      <c r="F557" s="148"/>
      <c r="G557" s="148"/>
      <c r="H557" s="148"/>
      <c r="I557" s="148"/>
      <c r="J557" s="148"/>
      <c r="K557" s="148"/>
      <c r="L557" s="148"/>
      <c r="M557" s="148"/>
      <c r="N557" s="148"/>
      <c r="O557" s="148"/>
      <c r="P557" s="149"/>
    </row>
    <row r="558" spans="1:16" ht="15" hidden="1" customHeight="1" x14ac:dyDescent="0.25">
      <c r="A558" s="44" t="e">
        <f ca="1">IF(MONTH(C558)=MONTH(D$3),RIGHT('Yearly Info'!A$24,LEN('Yearly Info'!A$24)-4),"")</f>
        <v>#VALUE!</v>
      </c>
      <c r="B558" s="145"/>
      <c r="C558" s="42">
        <f t="shared" ca="1" si="20"/>
        <v>46073</v>
      </c>
      <c r="D558" s="54">
        <f ca="1">INDIRECT("'" &amp; UPPER(LEFT(TEXT($D$3,"mmmm"),3)) &amp; "'!T21")</f>
        <v>0</v>
      </c>
      <c r="E558" s="147"/>
      <c r="F558" s="148"/>
      <c r="G558" s="148"/>
      <c r="H558" s="148"/>
      <c r="I558" s="148"/>
      <c r="J558" s="148"/>
      <c r="K558" s="148"/>
      <c r="L558" s="148"/>
      <c r="M558" s="148"/>
      <c r="N558" s="148"/>
      <c r="O558" s="148"/>
      <c r="P558" s="149"/>
    </row>
    <row r="559" spans="1:16" ht="15" hidden="1" customHeight="1" x14ac:dyDescent="0.25">
      <c r="A559" s="44" t="e">
        <f ca="1">IF(MONTH(C559)=MONTH(D$3),RIGHT('Yearly Info'!A$25,LEN('Yearly Info'!A$25)-4),"")</f>
        <v>#VALUE!</v>
      </c>
      <c r="B559" s="145"/>
      <c r="C559" s="42">
        <f t="shared" ca="1" si="20"/>
        <v>46073</v>
      </c>
      <c r="D559" s="54">
        <f ca="1">INDIRECT("'" &amp; UPPER(LEFT(TEXT($D$3,"mmmm"),3)) &amp; "'!T22")</f>
        <v>0</v>
      </c>
      <c r="E559" s="147"/>
      <c r="F559" s="148"/>
      <c r="G559" s="148"/>
      <c r="H559" s="148"/>
      <c r="I559" s="148"/>
      <c r="J559" s="148"/>
      <c r="K559" s="148"/>
      <c r="L559" s="148"/>
      <c r="M559" s="148"/>
      <c r="N559" s="148"/>
      <c r="O559" s="148"/>
      <c r="P559" s="149"/>
    </row>
    <row r="560" spans="1:16" ht="15" hidden="1" customHeight="1" x14ac:dyDescent="0.25">
      <c r="A560" s="44" t="e">
        <f ca="1">IF(MONTH(C560)=MONTH(D$3),RIGHT('Yearly Info'!A$26,LEN('Yearly Info'!A$26)-4),"")</f>
        <v>#VALUE!</v>
      </c>
      <c r="B560" s="145"/>
      <c r="C560" s="42">
        <f t="shared" ca="1" si="20"/>
        <v>46073</v>
      </c>
      <c r="D560" s="54">
        <f ca="1">INDIRECT("'" &amp; UPPER(LEFT(TEXT($D$3,"mmmm"),3)) &amp; "'!T23")</f>
        <v>0</v>
      </c>
      <c r="E560" s="147"/>
      <c r="F560" s="148"/>
      <c r="G560" s="148"/>
      <c r="H560" s="148"/>
      <c r="I560" s="148"/>
      <c r="J560" s="148"/>
      <c r="K560" s="148"/>
      <c r="L560" s="148"/>
      <c r="M560" s="148"/>
      <c r="N560" s="148"/>
      <c r="O560" s="148"/>
      <c r="P560" s="149"/>
    </row>
    <row r="561" spans="1:16" ht="15" hidden="1" customHeight="1" x14ac:dyDescent="0.25">
      <c r="A561" s="44" t="e">
        <f ca="1">IF(MONTH(C561)=MONTH(D$3),RIGHT('Yearly Info'!A$27,LEN('Yearly Info'!A$27)-4),"")</f>
        <v>#VALUE!</v>
      </c>
      <c r="B561" s="145"/>
      <c r="C561" s="42">
        <f t="shared" ca="1" si="20"/>
        <v>46073</v>
      </c>
      <c r="D561" s="54">
        <f ca="1">INDIRECT("'" &amp; UPPER(LEFT(TEXT($D$3,"mmmm"),3)) &amp; "'!T24")</f>
        <v>0</v>
      </c>
      <c r="E561" s="147"/>
      <c r="F561" s="148"/>
      <c r="G561" s="148"/>
      <c r="H561" s="148"/>
      <c r="I561" s="148"/>
      <c r="J561" s="148"/>
      <c r="K561" s="148"/>
      <c r="L561" s="148"/>
      <c r="M561" s="148"/>
      <c r="N561" s="148"/>
      <c r="O561" s="148"/>
      <c r="P561" s="149"/>
    </row>
    <row r="562" spans="1:16" ht="15" hidden="1" customHeight="1" x14ac:dyDescent="0.25">
      <c r="A562" s="44" t="e">
        <f ca="1">IF(MONTH(C562)=MONTH(D$3),RIGHT('Yearly Info'!A$28,LEN('Yearly Info'!A$28)-4),"")</f>
        <v>#VALUE!</v>
      </c>
      <c r="B562" s="145"/>
      <c r="C562" s="42">
        <f t="shared" ca="1" si="20"/>
        <v>46073</v>
      </c>
      <c r="D562" s="54">
        <f ca="1">INDIRECT("'" &amp; UPPER(LEFT(TEXT($D$3,"mmmm"),3)) &amp; "'!T25")</f>
        <v>0</v>
      </c>
      <c r="E562" s="147"/>
      <c r="F562" s="148"/>
      <c r="G562" s="148"/>
      <c r="H562" s="148"/>
      <c r="I562" s="148"/>
      <c r="J562" s="148"/>
      <c r="K562" s="148"/>
      <c r="L562" s="148"/>
      <c r="M562" s="148"/>
      <c r="N562" s="148"/>
      <c r="O562" s="148"/>
      <c r="P562" s="149"/>
    </row>
    <row r="563" spans="1:16" ht="15" hidden="1" customHeight="1" x14ac:dyDescent="0.25">
      <c r="A563" s="44" t="e">
        <f ca="1">IF(MONTH(C563)=MONTH(D$3),RIGHT('Yearly Info'!A$29,LEN('Yearly Info'!A$29)-4),"")</f>
        <v>#VALUE!</v>
      </c>
      <c r="B563" s="145"/>
      <c r="C563" s="42">
        <f t="shared" ca="1" si="20"/>
        <v>46073</v>
      </c>
      <c r="D563" s="54">
        <f ca="1">INDIRECT("'" &amp; UPPER(LEFT(TEXT($D$3,"mmmm"),3)) &amp; "'!T26")</f>
        <v>0</v>
      </c>
      <c r="E563" s="147"/>
      <c r="F563" s="148"/>
      <c r="G563" s="148"/>
      <c r="H563" s="148"/>
      <c r="I563" s="148"/>
      <c r="J563" s="148"/>
      <c r="K563" s="148"/>
      <c r="L563" s="148"/>
      <c r="M563" s="148"/>
      <c r="N563" s="148"/>
      <c r="O563" s="148"/>
      <c r="P563" s="149"/>
    </row>
    <row r="564" spans="1:16" ht="15" hidden="1" customHeight="1" x14ac:dyDescent="0.25">
      <c r="A564" s="44" t="e">
        <f ca="1">IF(MONTH(C564)=MONTH(D$3),RIGHT('Yearly Info'!A$30,LEN('Yearly Info'!A$30)-4),"")</f>
        <v>#VALUE!</v>
      </c>
      <c r="B564" s="145"/>
      <c r="C564" s="42">
        <f t="shared" ca="1" si="20"/>
        <v>46073</v>
      </c>
      <c r="D564" s="54">
        <f ca="1">INDIRECT("'" &amp; UPPER(LEFT(TEXT($D$3,"mmmm"),3)) &amp; "'!T27")</f>
        <v>0</v>
      </c>
      <c r="E564" s="147"/>
      <c r="F564" s="148"/>
      <c r="G564" s="148"/>
      <c r="H564" s="148"/>
      <c r="I564" s="148"/>
      <c r="J564" s="148"/>
      <c r="K564" s="148"/>
      <c r="L564" s="148"/>
      <c r="M564" s="148"/>
      <c r="N564" s="148"/>
      <c r="O564" s="148"/>
      <c r="P564" s="149"/>
    </row>
    <row r="565" spans="1:16" ht="15" hidden="1" customHeight="1" x14ac:dyDescent="0.25">
      <c r="A565" s="44" t="e">
        <f ca="1">IF(MONTH(C565)=MONTH(D$3),RIGHT('Yearly Info'!A$31,LEN('Yearly Info'!A$31)-4),"")</f>
        <v>#VALUE!</v>
      </c>
      <c r="B565" s="145"/>
      <c r="C565" s="42">
        <f t="shared" ca="1" si="20"/>
        <v>46073</v>
      </c>
      <c r="D565" s="54">
        <f ca="1">INDIRECT("'" &amp; UPPER(LEFT(TEXT($D$3,"mmmm"),3)) &amp; "'!T28")</f>
        <v>0</v>
      </c>
      <c r="E565" s="147"/>
      <c r="F565" s="148"/>
      <c r="G565" s="148"/>
      <c r="H565" s="148"/>
      <c r="I565" s="148"/>
      <c r="J565" s="148"/>
      <c r="K565" s="148"/>
      <c r="L565" s="148"/>
      <c r="M565" s="148"/>
      <c r="N565" s="148"/>
      <c r="O565" s="148"/>
      <c r="P565" s="149"/>
    </row>
    <row r="566" spans="1:16" ht="15" hidden="1" customHeight="1" x14ac:dyDescent="0.25">
      <c r="A566" s="44" t="e">
        <f ca="1">IF(MONTH(C566)=MONTH(D$3),RIGHT('Yearly Info'!A$32,LEN('Yearly Info'!A$32)-4),"")</f>
        <v>#VALUE!</v>
      </c>
      <c r="B566" s="145"/>
      <c r="C566" s="42">
        <f t="shared" ca="1" si="20"/>
        <v>46073</v>
      </c>
      <c r="D566" s="54">
        <f ca="1">INDIRECT("'" &amp; UPPER(LEFT(TEXT($D$3,"mmmm"),3)) &amp; "'!T29")</f>
        <v>0</v>
      </c>
      <c r="E566" s="147"/>
      <c r="F566" s="148"/>
      <c r="G566" s="148"/>
      <c r="H566" s="148"/>
      <c r="I566" s="148"/>
      <c r="J566" s="148"/>
      <c r="K566" s="148"/>
      <c r="L566" s="148"/>
      <c r="M566" s="148"/>
      <c r="N566" s="148"/>
      <c r="O566" s="148"/>
      <c r="P566" s="149"/>
    </row>
    <row r="567" spans="1:16" ht="15" hidden="1" customHeight="1" x14ac:dyDescent="0.25">
      <c r="A567" s="44" t="e">
        <f ca="1">IF(MONTH(C567)=MONTH(D$3),RIGHT('Yearly Info'!A$33,LEN('Yearly Info'!A$33)-4),"")</f>
        <v>#VALUE!</v>
      </c>
      <c r="B567" s="145"/>
      <c r="C567" s="42">
        <f t="shared" ca="1" si="20"/>
        <v>46073</v>
      </c>
      <c r="D567" s="54">
        <f ca="1">INDIRECT("'" &amp; UPPER(LEFT(TEXT($D$3,"mmmm"),3)) &amp; "'!T30")</f>
        <v>0</v>
      </c>
      <c r="E567" s="147"/>
      <c r="F567" s="148"/>
      <c r="G567" s="148"/>
      <c r="H567" s="148"/>
      <c r="I567" s="148"/>
      <c r="J567" s="148"/>
      <c r="K567" s="148"/>
      <c r="L567" s="148"/>
      <c r="M567" s="148"/>
      <c r="N567" s="148"/>
      <c r="O567" s="148"/>
      <c r="P567" s="149"/>
    </row>
    <row r="568" spans="1:16" ht="15" hidden="1" customHeight="1" x14ac:dyDescent="0.25">
      <c r="A568" s="44" t="e">
        <f ca="1">IF(MONTH(C568)=MONTH(D$3),RIGHT('Yearly Info'!A$34,LEN('Yearly Info'!A$34)-4),"")</f>
        <v>#VALUE!</v>
      </c>
      <c r="B568" s="145"/>
      <c r="C568" s="42">
        <f t="shared" ca="1" si="20"/>
        <v>46073</v>
      </c>
      <c r="D568" s="54">
        <f ca="1">INDIRECT("'" &amp; UPPER(LEFT(TEXT($D$3,"mmmm"),3)) &amp; "'!T31")</f>
        <v>0</v>
      </c>
      <c r="E568" s="147"/>
      <c r="F568" s="148"/>
      <c r="G568" s="148"/>
      <c r="H568" s="148"/>
      <c r="I568" s="148"/>
      <c r="J568" s="148"/>
      <c r="K568" s="148"/>
      <c r="L568" s="148"/>
      <c r="M568" s="148"/>
      <c r="N568" s="148"/>
      <c r="O568" s="148"/>
      <c r="P568" s="149"/>
    </row>
    <row r="569" spans="1:16" ht="15" hidden="1" customHeight="1" x14ac:dyDescent="0.25">
      <c r="A569" s="44" t="e">
        <f ca="1">IF(MONTH(C569)=MONTH(D$3),RIGHT('Yearly Info'!A$35,LEN('Yearly Info'!A$35)-4),"")</f>
        <v>#VALUE!</v>
      </c>
      <c r="B569" s="145"/>
      <c r="C569" s="42">
        <f t="shared" ca="1" si="20"/>
        <v>46073</v>
      </c>
      <c r="D569" s="54">
        <f ca="1">INDIRECT("'" &amp; UPPER(LEFT(TEXT($D$3,"mmmm"),3)) &amp; "'!T32")</f>
        <v>0</v>
      </c>
      <c r="E569" s="147"/>
      <c r="F569" s="148"/>
      <c r="G569" s="148"/>
      <c r="H569" s="148"/>
      <c r="I569" s="148"/>
      <c r="J569" s="148"/>
      <c r="K569" s="148"/>
      <c r="L569" s="148"/>
      <c r="M569" s="148"/>
      <c r="N569" s="148"/>
      <c r="O569" s="148"/>
      <c r="P569" s="149"/>
    </row>
    <row r="570" spans="1:16" ht="15" hidden="1" customHeight="1" x14ac:dyDescent="0.25">
      <c r="A570" s="44" t="e">
        <f ca="1">IF(MONTH(C570)=MONTH(D$3),RIGHT('Yearly Info'!A$36,LEN('Yearly Info'!A$36)-4),"")</f>
        <v>#VALUE!</v>
      </c>
      <c r="B570" s="145"/>
      <c r="C570" s="42">
        <f t="shared" ca="1" si="20"/>
        <v>46073</v>
      </c>
      <c r="D570" s="54">
        <f ca="1">INDIRECT("'" &amp; UPPER(LEFT(TEXT($D$3,"mmmm"),3)) &amp; "'!T33")</f>
        <v>0</v>
      </c>
      <c r="E570" s="147"/>
      <c r="F570" s="148"/>
      <c r="G570" s="148"/>
      <c r="H570" s="148"/>
      <c r="I570" s="148"/>
      <c r="J570" s="148"/>
      <c r="K570" s="148"/>
      <c r="L570" s="148"/>
      <c r="M570" s="148"/>
      <c r="N570" s="148"/>
      <c r="O570" s="148"/>
      <c r="P570" s="149"/>
    </row>
    <row r="571" spans="1:16" ht="15" hidden="1" customHeight="1" x14ac:dyDescent="0.25">
      <c r="A571" s="44" t="e">
        <f ca="1">IF(MONTH(C571)=MONTH(D$3),RIGHT('Yearly Info'!A$37,LEN('Yearly Info'!A$37)-4),"")</f>
        <v>#VALUE!</v>
      </c>
      <c r="B571" s="145"/>
      <c r="C571" s="42">
        <f t="shared" ca="1" si="20"/>
        <v>46073</v>
      </c>
      <c r="D571" s="54">
        <f ca="1">INDIRECT("'" &amp; UPPER(LEFT(TEXT($D$3,"mmmm"),3)) &amp; "'!T34")</f>
        <v>0</v>
      </c>
      <c r="E571" s="147"/>
      <c r="F571" s="148"/>
      <c r="G571" s="148"/>
      <c r="H571" s="148"/>
      <c r="I571" s="148"/>
      <c r="J571" s="148"/>
      <c r="K571" s="148"/>
      <c r="L571" s="148"/>
      <c r="M571" s="148"/>
      <c r="N571" s="148"/>
      <c r="O571" s="148"/>
      <c r="P571" s="149"/>
    </row>
    <row r="572" spans="1:16" ht="15" hidden="1" customHeight="1" x14ac:dyDescent="0.25">
      <c r="A572" s="44" t="e">
        <f ca="1">IF(MONTH(C572)=MONTH(D$3),RIGHT('Yearly Info'!A$38,LEN('Yearly Info'!A$38)-4),"")</f>
        <v>#VALUE!</v>
      </c>
      <c r="B572" s="145"/>
      <c r="C572" s="42">
        <f t="shared" ca="1" si="20"/>
        <v>46073</v>
      </c>
      <c r="D572" s="54">
        <f ca="1">INDIRECT("'" &amp; UPPER(LEFT(TEXT($D$3,"mmmm"),3)) &amp; "'!T35")</f>
        <v>0</v>
      </c>
      <c r="E572" s="147"/>
      <c r="F572" s="148"/>
      <c r="G572" s="148"/>
      <c r="H572" s="148"/>
      <c r="I572" s="148"/>
      <c r="J572" s="148"/>
      <c r="K572" s="148"/>
      <c r="L572" s="148"/>
      <c r="M572" s="148"/>
      <c r="N572" s="148"/>
      <c r="O572" s="148"/>
      <c r="P572" s="149"/>
    </row>
    <row r="573" spans="1:16" ht="15" hidden="1" customHeight="1" x14ac:dyDescent="0.25">
      <c r="A573" s="44" t="e">
        <f ca="1">IF(MONTH(C573)=MONTH(D$3),RIGHT('Yearly Info'!A$39,LEN('Yearly Info'!A$39)-4),"")</f>
        <v>#VALUE!</v>
      </c>
      <c r="B573" s="145"/>
      <c r="C573" s="42">
        <f t="shared" ca="1" si="20"/>
        <v>46073</v>
      </c>
      <c r="D573" s="54">
        <f ca="1">INDIRECT("'" &amp; UPPER(LEFT(TEXT($D$3,"mmmm"),3)) &amp; "'!T36")</f>
        <v>0</v>
      </c>
      <c r="E573" s="147"/>
      <c r="F573" s="148"/>
      <c r="G573" s="148"/>
      <c r="H573" s="148"/>
      <c r="I573" s="148"/>
      <c r="J573" s="148"/>
      <c r="K573" s="148"/>
      <c r="L573" s="148"/>
      <c r="M573" s="148"/>
      <c r="N573" s="148"/>
      <c r="O573" s="148"/>
      <c r="P573" s="149"/>
    </row>
    <row r="574" spans="1:16" ht="15" hidden="1" customHeight="1" thickBot="1" x14ac:dyDescent="0.3">
      <c r="A574" s="45" t="e">
        <f ca="1">IF(MONTH(C574)=MONTH(D$3),RIGHT('Yearly Info'!A$40,LEN('Yearly Info'!A$40)-4),"")</f>
        <v>#VALUE!</v>
      </c>
      <c r="B574" s="145"/>
      <c r="C574" s="42">
        <f t="shared" ca="1" si="20"/>
        <v>46073</v>
      </c>
      <c r="D574" s="54">
        <f ca="1">INDIRECT("'" &amp; UPPER(LEFT(TEXT($D$3,"mmmm"),3)) &amp; "'!T37")</f>
        <v>0</v>
      </c>
      <c r="E574" s="147"/>
      <c r="F574" s="148"/>
      <c r="G574" s="148"/>
      <c r="H574" s="148"/>
      <c r="I574" s="148"/>
      <c r="J574" s="148"/>
      <c r="K574" s="148"/>
      <c r="L574" s="148"/>
      <c r="M574" s="148"/>
      <c r="N574" s="148"/>
      <c r="O574" s="148"/>
      <c r="P574" s="149"/>
    </row>
    <row r="575" spans="1:16" ht="15" hidden="1" customHeight="1" thickBot="1" x14ac:dyDescent="0.3">
      <c r="A575" s="45" t="str">
        <f ca="1">IF(MONTH(C575)=MONTH(D$3),RIGHT('Yearly Info'!A$41,LEN('Yearly Info'!A$41)-4),"")</f>
        <v xml:space="preserve"> </v>
      </c>
      <c r="B575" s="145"/>
      <c r="C575" s="42">
        <f t="shared" ca="1" si="20"/>
        <v>46073</v>
      </c>
      <c r="D575" s="54">
        <f ca="1">INDIRECT("'" &amp; UPPER(LEFT(TEXT($D$3,"mmmm"),3)) &amp; "'!T38")</f>
        <v>0</v>
      </c>
      <c r="E575" s="147"/>
      <c r="F575" s="148"/>
      <c r="G575" s="148"/>
      <c r="H575" s="148"/>
      <c r="I575" s="148"/>
      <c r="J575" s="148"/>
      <c r="K575" s="148"/>
      <c r="L575" s="148"/>
      <c r="M575" s="148"/>
      <c r="N575" s="148"/>
      <c r="O575" s="148"/>
      <c r="P575" s="149"/>
    </row>
    <row r="576" spans="1:16" ht="15" hidden="1" customHeight="1" thickBot="1" x14ac:dyDescent="0.3">
      <c r="A576" s="45" t="str">
        <f ca="1">IF(MONTH(C576)=MONTH(D$3),RIGHT('Yearly Info'!A$42,LEN('Yearly Info'!A$42)-4),"")</f>
        <v xml:space="preserve"> </v>
      </c>
      <c r="B576" s="145"/>
      <c r="C576" s="42">
        <f t="shared" ca="1" si="20"/>
        <v>46073</v>
      </c>
      <c r="D576" s="54">
        <f ca="1">INDIRECT("'" &amp; UPPER(LEFT(TEXT($D$3,"mmmm"),3)) &amp; "'!T39")</f>
        <v>0</v>
      </c>
      <c r="E576" s="147"/>
      <c r="F576" s="148"/>
      <c r="G576" s="148"/>
      <c r="H576" s="148"/>
      <c r="I576" s="148"/>
      <c r="J576" s="148"/>
      <c r="K576" s="148"/>
      <c r="L576" s="148"/>
      <c r="M576" s="148"/>
      <c r="N576" s="148"/>
      <c r="O576" s="148"/>
      <c r="P576" s="149"/>
    </row>
    <row r="577" spans="1:16" ht="15" hidden="1" customHeight="1" thickBot="1" x14ac:dyDescent="0.3">
      <c r="A577" s="45" t="str">
        <f ca="1">IF(MONTH(C577)=MONTH(D$3),RIGHT('Yearly Info'!A$43,LEN('Yearly Info'!A$43)-4),"")</f>
        <v xml:space="preserve"> </v>
      </c>
      <c r="B577" s="146"/>
      <c r="C577" s="42">
        <f t="shared" ca="1" si="20"/>
        <v>46073</v>
      </c>
      <c r="D577" s="55">
        <f ca="1">INDIRECT("'" &amp; UPPER(LEFT(TEXT($D$3,"mmmm"),3)) &amp; "'!T40")</f>
        <v>0</v>
      </c>
      <c r="E577" s="150"/>
      <c r="F577" s="151"/>
      <c r="G577" s="151"/>
      <c r="H577" s="151"/>
      <c r="I577" s="151"/>
      <c r="J577" s="151"/>
      <c r="K577" s="151"/>
      <c r="L577" s="151"/>
      <c r="M577" s="151"/>
      <c r="N577" s="151"/>
      <c r="O577" s="151"/>
      <c r="P577" s="152"/>
    </row>
    <row r="578" spans="1:16" ht="15" hidden="1" customHeight="1" x14ac:dyDescent="0.25">
      <c r="A578" s="44" t="str">
        <f ca="1">IF(MONTH(C578)=MONTH(D$3),RIGHT('Yearly Info'!A$14,LEN('Yearly Info'!A$14)-4),"")</f>
        <v xml:space="preserve"> RICS Support for MDEQ</v>
      </c>
      <c r="B578" s="145" t="str">
        <f ca="1">TEXT(C578,"dddd")</f>
        <v>Saturday</v>
      </c>
      <c r="C578" s="94">
        <f ca="1">C548+1</f>
        <v>46074</v>
      </c>
      <c r="D578" s="107">
        <f ca="1">INDIRECT("'" &amp; UPPER(LEFT(TEXT($D$3,"mmmm"),3)) &amp; "'!U11")</f>
        <v>0</v>
      </c>
      <c r="E578" s="147"/>
      <c r="F578" s="148"/>
      <c r="G578" s="148"/>
      <c r="H578" s="148"/>
      <c r="I578" s="148"/>
      <c r="J578" s="148"/>
      <c r="K578" s="148"/>
      <c r="L578" s="148"/>
      <c r="M578" s="148"/>
      <c r="N578" s="148"/>
      <c r="O578" s="148"/>
      <c r="P578" s="149"/>
    </row>
    <row r="579" spans="1:16" ht="15" hidden="1" customHeight="1" x14ac:dyDescent="0.25">
      <c r="A579" s="44" t="str">
        <f ca="1">IF(MONTH(C579)=MONTH(D$3),RIGHT('Yearly Info'!A$15,LEN('Yearly Info'!A$15)-4),"")</f>
        <v xml:space="preserve"> MDEQ</v>
      </c>
      <c r="B579" s="145"/>
      <c r="C579" s="42">
        <f ca="1">C578</f>
        <v>46074</v>
      </c>
      <c r="D579" s="107">
        <f ca="1">INDIRECT("'" &amp; UPPER(LEFT(TEXT($D$3,"mmmm"),3)) &amp; "'!U12")</f>
        <v>0</v>
      </c>
      <c r="E579" s="147"/>
      <c r="F579" s="148"/>
      <c r="G579" s="148"/>
      <c r="H579" s="148"/>
      <c r="I579" s="148"/>
      <c r="J579" s="148"/>
      <c r="K579" s="148"/>
      <c r="L579" s="148"/>
      <c r="M579" s="148"/>
      <c r="N579" s="148"/>
      <c r="O579" s="148"/>
      <c r="P579" s="149"/>
    </row>
    <row r="580" spans="1:16" ht="15" hidden="1" customHeight="1" x14ac:dyDescent="0.25">
      <c r="A580" s="44" t="str">
        <f ca="1">IF(MONTH(C580)=MONTH(D$3),RIGHT('Yearly Info'!A$16,LEN('Yearly Info'!A$16)-4),"")</f>
        <v xml:space="preserve"> RICS Idea Portal</v>
      </c>
      <c r="B580" s="145"/>
      <c r="C580" s="42">
        <f t="shared" ref="C580:C607" ca="1" si="21">C579</f>
        <v>46074</v>
      </c>
      <c r="D580" s="107">
        <f ca="1">INDIRECT("'" &amp; UPPER(LEFT(TEXT($D$3,"mmmm"),3)) &amp; "'!U13")</f>
        <v>0</v>
      </c>
      <c r="E580" s="147"/>
      <c r="F580" s="148"/>
      <c r="G580" s="148"/>
      <c r="H580" s="148"/>
      <c r="I580" s="148"/>
      <c r="J580" s="148"/>
      <c r="K580" s="148"/>
      <c r="L580" s="148"/>
      <c r="M580" s="148"/>
      <c r="N580" s="148"/>
      <c r="O580" s="148"/>
      <c r="P580" s="149"/>
    </row>
    <row r="581" spans="1:16" ht="15" hidden="1" customHeight="1" x14ac:dyDescent="0.25">
      <c r="A581" s="44" t="str">
        <f ca="1">IF(MONTH(C581)=MONTH(D$3),RIGHT('Yearly Info'!A$17,LEN('Yearly Info'!A$17)-4),"")</f>
        <v xml:space="preserve"> MSWIS</v>
      </c>
      <c r="B581" s="145"/>
      <c r="C581" s="42">
        <f t="shared" ca="1" si="21"/>
        <v>46074</v>
      </c>
      <c r="D581" s="107">
        <f ca="1">INDIRECT("'" &amp; UPPER(LEFT(TEXT($D$3,"mmmm"),3)) &amp; "'!U14")</f>
        <v>0</v>
      </c>
      <c r="E581" s="147"/>
      <c r="F581" s="148"/>
      <c r="G581" s="148"/>
      <c r="H581" s="148"/>
      <c r="I581" s="148"/>
      <c r="J581" s="148"/>
      <c r="K581" s="148"/>
      <c r="L581" s="148"/>
      <c r="M581" s="148"/>
      <c r="N581" s="148"/>
      <c r="O581" s="148"/>
      <c r="P581" s="149"/>
    </row>
    <row r="582" spans="1:16" ht="15" hidden="1" customHeight="1" x14ac:dyDescent="0.25">
      <c r="A582" s="44" t="str">
        <f ca="1">IF(MONTH(C582)=MONTH(D$3),RIGHT('Yearly Info'!A$18,LEN('Yearly Info'!A$18)-4),"")</f>
        <v xml:space="preserve"> GeoSpatial</v>
      </c>
      <c r="B582" s="145"/>
      <c r="C582" s="42">
        <f t="shared" ca="1" si="21"/>
        <v>46074</v>
      </c>
      <c r="D582" s="107">
        <f ca="1">INDIRECT("'" &amp; UPPER(LEFT(TEXT($D$3,"mmmm"),3)) &amp; "'!U15")</f>
        <v>0</v>
      </c>
      <c r="E582" s="147"/>
      <c r="F582" s="148"/>
      <c r="G582" s="148"/>
      <c r="H582" s="148"/>
      <c r="I582" s="148"/>
      <c r="J582" s="148"/>
      <c r="K582" s="148"/>
      <c r="L582" s="148"/>
      <c r="M582" s="148"/>
      <c r="N582" s="148"/>
      <c r="O582" s="148"/>
      <c r="P582" s="149"/>
    </row>
    <row r="583" spans="1:16" ht="15" hidden="1" customHeight="1" x14ac:dyDescent="0.25">
      <c r="A583" s="44" t="str">
        <f ca="1">IF(MONTH(C583)=MONTH(D$3),RIGHT('Yearly Info'!A$19,LEN('Yearly Info'!A$19)-4),"")</f>
        <v xml:space="preserve"> RICS Dashboard</v>
      </c>
      <c r="B583" s="145"/>
      <c r="C583" s="42">
        <f t="shared" ca="1" si="21"/>
        <v>46074</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MDWFP NRIS</v>
      </c>
      <c r="B584" s="145"/>
      <c r="C584" s="42">
        <f t="shared" ca="1" si="21"/>
        <v>46074</v>
      </c>
      <c r="D584" s="107">
        <f ca="1">INDIRECT("'" &amp; UPPER(LEFT(TEXT($D$3,"mmmm"),3)) &amp; "'!U17")</f>
        <v>0</v>
      </c>
      <c r="E584" s="153"/>
      <c r="F584" s="154"/>
      <c r="G584" s="154"/>
      <c r="H584" s="154"/>
      <c r="I584" s="154"/>
      <c r="J584" s="154"/>
      <c r="K584" s="154"/>
      <c r="L584" s="154"/>
      <c r="M584" s="154"/>
      <c r="N584" s="154"/>
      <c r="O584" s="154"/>
      <c r="P584" s="155"/>
    </row>
    <row r="585" spans="1:16" ht="15" hidden="1" customHeight="1" x14ac:dyDescent="0.25">
      <c r="A585" s="44" t="str">
        <f ca="1">IF(MONTH(C585)=MONTH(D$3),RIGHT('Yearly Info'!A$21,LEN('Yearly Info'!A$21)-4),"")</f>
        <v xml:space="preserve"> MSWIS MRVA 4 CLOSED</v>
      </c>
      <c r="B585" s="145"/>
      <c r="C585" s="42">
        <f t="shared" ca="1" si="21"/>
        <v>46074</v>
      </c>
      <c r="D585" s="107">
        <f ca="1">INDIRECT("'" &amp; UPPER(LEFT(TEXT($D$3,"mmmm"),3)) &amp; "'!U18")</f>
        <v>0</v>
      </c>
      <c r="E585" s="147"/>
      <c r="F585" s="148"/>
      <c r="G585" s="148"/>
      <c r="H585" s="148"/>
      <c r="I585" s="148"/>
      <c r="J585" s="148"/>
      <c r="K585" s="148"/>
      <c r="L585" s="148"/>
      <c r="M585" s="148"/>
      <c r="N585" s="148"/>
      <c r="O585" s="148"/>
      <c r="P585" s="149"/>
    </row>
    <row r="586" spans="1:16" ht="15" hidden="1" customHeight="1" x14ac:dyDescent="0.25">
      <c r="A586" s="44" t="str">
        <f ca="1">IF(MONTH(C586)=MONTH(D$3),RIGHT('Yearly Info'!A$22,LEN('Yearly Info'!A$22)-4),"")</f>
        <v xml:space="preserve"> Tackett</v>
      </c>
      <c r="B586" s="145"/>
      <c r="C586" s="42">
        <f t="shared" ca="1" si="21"/>
        <v>46074</v>
      </c>
      <c r="D586" s="107">
        <f ca="1">INDIRECT("'" &amp; UPPER(LEFT(TEXT($D$3,"mmmm"),3)) &amp; "'!U19")</f>
        <v>0</v>
      </c>
      <c r="E586" s="147"/>
      <c r="F586" s="148"/>
      <c r="G586" s="148"/>
      <c r="H586" s="148"/>
      <c r="I586" s="148"/>
      <c r="J586" s="148"/>
      <c r="K586" s="148"/>
      <c r="L586" s="148"/>
      <c r="M586" s="148"/>
      <c r="N586" s="148"/>
      <c r="O586" s="148"/>
      <c r="P586" s="149"/>
    </row>
    <row r="587" spans="1:16" ht="15" hidden="1" customHeight="1" x14ac:dyDescent="0.25">
      <c r="A587" s="44" t="e">
        <f ca="1">IF(MONTH(C587)=MONTH(D$3),RIGHT('Yearly Info'!A$23,LEN('Yearly Info'!A$23)-4),"")</f>
        <v>#VALUE!</v>
      </c>
      <c r="B587" s="145"/>
      <c r="C587" s="42">
        <f t="shared" ca="1" si="21"/>
        <v>46074</v>
      </c>
      <c r="D587" s="107">
        <f ca="1">INDIRECT("'" &amp; UPPER(LEFT(TEXT($D$3,"mmmm"),3)) &amp; "'!U20")</f>
        <v>0</v>
      </c>
      <c r="E587" s="160"/>
      <c r="F587" s="148"/>
      <c r="G587" s="148"/>
      <c r="H587" s="148"/>
      <c r="I587" s="148"/>
      <c r="J587" s="148"/>
      <c r="K587" s="148"/>
      <c r="L587" s="148"/>
      <c r="M587" s="148"/>
      <c r="N587" s="148"/>
      <c r="O587" s="148"/>
      <c r="P587" s="149"/>
    </row>
    <row r="588" spans="1:16" ht="15" hidden="1" customHeight="1" x14ac:dyDescent="0.25">
      <c r="A588" s="44" t="e">
        <f ca="1">IF(MONTH(C588)=MONTH(D$3),RIGHT('Yearly Info'!A$24,LEN('Yearly Info'!A$24)-4),"")</f>
        <v>#VALUE!</v>
      </c>
      <c r="B588" s="145"/>
      <c r="C588" s="42">
        <f t="shared" ca="1" si="21"/>
        <v>46074</v>
      </c>
      <c r="D588" s="107">
        <f ca="1">INDIRECT("'" &amp; UPPER(LEFT(TEXT($D$3,"mmmm"),3)) &amp; "'!U21")</f>
        <v>0</v>
      </c>
      <c r="E588" s="147"/>
      <c r="F588" s="148"/>
      <c r="G588" s="148"/>
      <c r="H588" s="148"/>
      <c r="I588" s="148"/>
      <c r="J588" s="148"/>
      <c r="K588" s="148"/>
      <c r="L588" s="148"/>
      <c r="M588" s="148"/>
      <c r="N588" s="148"/>
      <c r="O588" s="148"/>
      <c r="P588" s="149"/>
    </row>
    <row r="589" spans="1:16" ht="15" hidden="1" customHeight="1" x14ac:dyDescent="0.25">
      <c r="A589" s="44" t="e">
        <f ca="1">IF(MONTH(C589)=MONTH(D$3),RIGHT('Yearly Info'!A$25,LEN('Yearly Info'!A$25)-4),"")</f>
        <v>#VALUE!</v>
      </c>
      <c r="B589" s="145"/>
      <c r="C589" s="42">
        <f t="shared" ca="1" si="21"/>
        <v>46074</v>
      </c>
      <c r="D589" s="107">
        <f ca="1">INDIRECT("'" &amp; UPPER(LEFT(TEXT($D$3,"mmmm"),3)) &amp; "'!U22")</f>
        <v>0</v>
      </c>
      <c r="E589" s="147"/>
      <c r="F589" s="148"/>
      <c r="G589" s="148"/>
      <c r="H589" s="148"/>
      <c r="I589" s="148"/>
      <c r="J589" s="148"/>
      <c r="K589" s="148"/>
      <c r="L589" s="148"/>
      <c r="M589" s="148"/>
      <c r="N589" s="148"/>
      <c r="O589" s="148"/>
      <c r="P589" s="149"/>
    </row>
    <row r="590" spans="1:16" ht="15" hidden="1" customHeight="1" x14ac:dyDescent="0.25">
      <c r="A590" s="44" t="e">
        <f ca="1">IF(MONTH(C590)=MONTH(D$3),RIGHT('Yearly Info'!A$26,LEN('Yearly Info'!A$26)-4),"")</f>
        <v>#VALUE!</v>
      </c>
      <c r="B590" s="145"/>
      <c r="C590" s="42">
        <f t="shared" ca="1" si="21"/>
        <v>46074</v>
      </c>
      <c r="D590" s="107">
        <f ca="1">INDIRECT("'" &amp; UPPER(LEFT(TEXT($D$3,"mmmm"),3)) &amp; "'!U23")</f>
        <v>0</v>
      </c>
      <c r="E590" s="147"/>
      <c r="F590" s="148"/>
      <c r="G590" s="148"/>
      <c r="H590" s="148"/>
      <c r="I590" s="148"/>
      <c r="J590" s="148"/>
      <c r="K590" s="148"/>
      <c r="L590" s="148"/>
      <c r="M590" s="148"/>
      <c r="N590" s="148"/>
      <c r="O590" s="148"/>
      <c r="P590" s="149"/>
    </row>
    <row r="591" spans="1:16" ht="15" hidden="1" customHeight="1" x14ac:dyDescent="0.25">
      <c r="A591" s="44" t="e">
        <f ca="1">IF(MONTH(C591)=MONTH(D$3),RIGHT('Yearly Info'!A$27,LEN('Yearly Info'!A$27)-4),"")</f>
        <v>#VALUE!</v>
      </c>
      <c r="B591" s="145"/>
      <c r="C591" s="42">
        <f t="shared" ca="1" si="21"/>
        <v>46074</v>
      </c>
      <c r="D591" s="107">
        <f ca="1">INDIRECT("'" &amp; UPPER(LEFT(TEXT($D$3,"mmmm"),3)) &amp; "'!U24")</f>
        <v>0</v>
      </c>
      <c r="E591" s="147"/>
      <c r="F591" s="148"/>
      <c r="G591" s="148"/>
      <c r="H591" s="148"/>
      <c r="I591" s="148"/>
      <c r="J591" s="148"/>
      <c r="K591" s="148"/>
      <c r="L591" s="148"/>
      <c r="M591" s="148"/>
      <c r="N591" s="148"/>
      <c r="O591" s="148"/>
      <c r="P591" s="149"/>
    </row>
    <row r="592" spans="1:16" ht="15" hidden="1" customHeight="1" x14ac:dyDescent="0.25">
      <c r="A592" s="44" t="e">
        <f ca="1">IF(MONTH(C592)=MONTH(D$3),RIGHT('Yearly Info'!A$28,LEN('Yearly Info'!A$28)-4),"")</f>
        <v>#VALUE!</v>
      </c>
      <c r="B592" s="145"/>
      <c r="C592" s="42">
        <f t="shared" ca="1" si="21"/>
        <v>46074</v>
      </c>
      <c r="D592" s="107">
        <f ca="1">INDIRECT("'" &amp; UPPER(LEFT(TEXT($D$3,"mmmm"),3)) &amp; "'!U25")</f>
        <v>0</v>
      </c>
      <c r="E592" s="147"/>
      <c r="F592" s="148"/>
      <c r="G592" s="148"/>
      <c r="H592" s="148"/>
      <c r="I592" s="148"/>
      <c r="J592" s="148"/>
      <c r="K592" s="148"/>
      <c r="L592" s="148"/>
      <c r="M592" s="148"/>
      <c r="N592" s="148"/>
      <c r="O592" s="148"/>
      <c r="P592" s="149"/>
    </row>
    <row r="593" spans="1:16" ht="15" hidden="1" customHeight="1" x14ac:dyDescent="0.25">
      <c r="A593" s="44" t="e">
        <f ca="1">IF(MONTH(C593)=MONTH(D$3),RIGHT('Yearly Info'!A$29,LEN('Yearly Info'!A$29)-4),"")</f>
        <v>#VALUE!</v>
      </c>
      <c r="B593" s="145"/>
      <c r="C593" s="42">
        <f t="shared" ca="1" si="21"/>
        <v>46074</v>
      </c>
      <c r="D593" s="107">
        <f ca="1">INDIRECT("'" &amp; UPPER(LEFT(TEXT($D$3,"mmmm"),3)) &amp; "'!U26")</f>
        <v>0</v>
      </c>
      <c r="E593" s="147"/>
      <c r="F593" s="148"/>
      <c r="G593" s="148"/>
      <c r="H593" s="148"/>
      <c r="I593" s="148"/>
      <c r="J593" s="148"/>
      <c r="K593" s="148"/>
      <c r="L593" s="148"/>
      <c r="M593" s="148"/>
      <c r="N593" s="148"/>
      <c r="O593" s="148"/>
      <c r="P593" s="149"/>
    </row>
    <row r="594" spans="1:16" ht="15" hidden="1" customHeight="1" x14ac:dyDescent="0.25">
      <c r="A594" s="44" t="e">
        <f ca="1">IF(MONTH(C594)=MONTH(D$3),RIGHT('Yearly Info'!A$30,LEN('Yearly Info'!A$30)-4),"")</f>
        <v>#VALUE!</v>
      </c>
      <c r="B594" s="145"/>
      <c r="C594" s="42">
        <f t="shared" ca="1" si="21"/>
        <v>46074</v>
      </c>
      <c r="D594" s="107">
        <f ca="1">INDIRECT("'" &amp; UPPER(LEFT(TEXT($D$3,"mmmm"),3)) &amp; "'!U27")</f>
        <v>0</v>
      </c>
      <c r="E594" s="147"/>
      <c r="F594" s="148"/>
      <c r="G594" s="148"/>
      <c r="H594" s="148"/>
      <c r="I594" s="148"/>
      <c r="J594" s="148"/>
      <c r="K594" s="148"/>
      <c r="L594" s="148"/>
      <c r="M594" s="148"/>
      <c r="N594" s="148"/>
      <c r="O594" s="148"/>
      <c r="P594" s="149"/>
    </row>
    <row r="595" spans="1:16" ht="15" hidden="1" customHeight="1" x14ac:dyDescent="0.25">
      <c r="A595" s="44" t="e">
        <f ca="1">IF(MONTH(C595)=MONTH(D$3),RIGHT('Yearly Info'!A$31,LEN('Yearly Info'!A$31)-4),"")</f>
        <v>#VALUE!</v>
      </c>
      <c r="B595" s="145"/>
      <c r="C595" s="42">
        <f t="shared" ca="1" si="21"/>
        <v>46074</v>
      </c>
      <c r="D595" s="107">
        <f ca="1">INDIRECT("'" &amp; UPPER(LEFT(TEXT($D$3,"mmmm"),3)) &amp; "'!U28")</f>
        <v>0</v>
      </c>
      <c r="E595" s="147"/>
      <c r="F595" s="148"/>
      <c r="G595" s="148"/>
      <c r="H595" s="148"/>
      <c r="I595" s="148"/>
      <c r="J595" s="148"/>
      <c r="K595" s="148"/>
      <c r="L595" s="148"/>
      <c r="M595" s="148"/>
      <c r="N595" s="148"/>
      <c r="O595" s="148"/>
      <c r="P595" s="149"/>
    </row>
    <row r="596" spans="1:16" ht="15" hidden="1" customHeight="1" x14ac:dyDescent="0.25">
      <c r="A596" s="44" t="e">
        <f ca="1">IF(MONTH(C596)=MONTH(D$3),RIGHT('Yearly Info'!A$32,LEN('Yearly Info'!A$32)-4),"")</f>
        <v>#VALUE!</v>
      </c>
      <c r="B596" s="145"/>
      <c r="C596" s="42">
        <f t="shared" ca="1" si="21"/>
        <v>46074</v>
      </c>
      <c r="D596" s="107">
        <f ca="1">INDIRECT("'" &amp; UPPER(LEFT(TEXT($D$3,"mmmm"),3)) &amp; "'!U29")</f>
        <v>0</v>
      </c>
      <c r="E596" s="147"/>
      <c r="F596" s="148"/>
      <c r="G596" s="148"/>
      <c r="H596" s="148"/>
      <c r="I596" s="148"/>
      <c r="J596" s="148"/>
      <c r="K596" s="148"/>
      <c r="L596" s="148"/>
      <c r="M596" s="148"/>
      <c r="N596" s="148"/>
      <c r="O596" s="148"/>
      <c r="P596" s="149"/>
    </row>
    <row r="597" spans="1:16" ht="15" hidden="1" customHeight="1" x14ac:dyDescent="0.25">
      <c r="A597" s="44" t="e">
        <f ca="1">IF(MONTH(C597)=MONTH(D$3),RIGHT('Yearly Info'!A$33,LEN('Yearly Info'!A$33)-4),"")</f>
        <v>#VALUE!</v>
      </c>
      <c r="B597" s="145"/>
      <c r="C597" s="42">
        <f t="shared" ca="1" si="21"/>
        <v>46074</v>
      </c>
      <c r="D597" s="107">
        <f ca="1">INDIRECT("'" &amp; UPPER(LEFT(TEXT($D$3,"mmmm"),3)) &amp; "'!U30")</f>
        <v>0</v>
      </c>
      <c r="E597" s="147"/>
      <c r="F597" s="148"/>
      <c r="G597" s="148"/>
      <c r="H597" s="148"/>
      <c r="I597" s="148"/>
      <c r="J597" s="148"/>
      <c r="K597" s="148"/>
      <c r="L597" s="148"/>
      <c r="M597" s="148"/>
      <c r="N597" s="148"/>
      <c r="O597" s="148"/>
      <c r="P597" s="149"/>
    </row>
    <row r="598" spans="1:16" ht="15" hidden="1" customHeight="1" x14ac:dyDescent="0.25">
      <c r="A598" s="44" t="e">
        <f ca="1">IF(MONTH(C598)=MONTH(D$3),RIGHT('Yearly Info'!A$34,LEN('Yearly Info'!A$34)-4),"")</f>
        <v>#VALUE!</v>
      </c>
      <c r="B598" s="145"/>
      <c r="C598" s="42">
        <f t="shared" ca="1" si="21"/>
        <v>46074</v>
      </c>
      <c r="D598" s="107">
        <f ca="1">INDIRECT("'" &amp; UPPER(LEFT(TEXT($D$3,"mmmm"),3)) &amp; "'!U31")</f>
        <v>0</v>
      </c>
      <c r="E598" s="147"/>
      <c r="F598" s="148"/>
      <c r="G598" s="148"/>
      <c r="H598" s="148"/>
      <c r="I598" s="148"/>
      <c r="J598" s="148"/>
      <c r="K598" s="148"/>
      <c r="L598" s="148"/>
      <c r="M598" s="148"/>
      <c r="N598" s="148"/>
      <c r="O598" s="148"/>
      <c r="P598" s="149"/>
    </row>
    <row r="599" spans="1:16" ht="15" hidden="1" customHeight="1" x14ac:dyDescent="0.25">
      <c r="A599" s="44" t="e">
        <f ca="1">IF(MONTH(C599)=MONTH(D$3),RIGHT('Yearly Info'!A$35,LEN('Yearly Info'!A$35)-4),"")</f>
        <v>#VALUE!</v>
      </c>
      <c r="B599" s="145"/>
      <c r="C599" s="42">
        <f t="shared" ca="1" si="21"/>
        <v>46074</v>
      </c>
      <c r="D599" s="107">
        <f ca="1">INDIRECT("'" &amp; UPPER(LEFT(TEXT($D$3,"mmmm"),3)) &amp; "'!U32")</f>
        <v>0</v>
      </c>
      <c r="E599" s="147"/>
      <c r="F599" s="148"/>
      <c r="G599" s="148"/>
      <c r="H599" s="148"/>
      <c r="I599" s="148"/>
      <c r="J599" s="148"/>
      <c r="K599" s="148"/>
      <c r="L599" s="148"/>
      <c r="M599" s="148"/>
      <c r="N599" s="148"/>
      <c r="O599" s="148"/>
      <c r="P599" s="149"/>
    </row>
    <row r="600" spans="1:16" ht="15" hidden="1" customHeight="1" x14ac:dyDescent="0.25">
      <c r="A600" s="44" t="e">
        <f ca="1">IF(MONTH(C600)=MONTH(D$3),RIGHT('Yearly Info'!A$36,LEN('Yearly Info'!A$36)-4),"")</f>
        <v>#VALUE!</v>
      </c>
      <c r="B600" s="145"/>
      <c r="C600" s="42">
        <f t="shared" ca="1" si="21"/>
        <v>46074</v>
      </c>
      <c r="D600" s="107">
        <f ca="1">INDIRECT("'" &amp; UPPER(LEFT(TEXT($D$3,"mmmm"),3)) &amp; "'!U33")</f>
        <v>0</v>
      </c>
      <c r="E600" s="153"/>
      <c r="F600" s="154"/>
      <c r="G600" s="154"/>
      <c r="H600" s="154"/>
      <c r="I600" s="154"/>
      <c r="J600" s="154"/>
      <c r="K600" s="154"/>
      <c r="L600" s="154"/>
      <c r="M600" s="154"/>
      <c r="N600" s="154"/>
      <c r="O600" s="154"/>
      <c r="P600" s="155"/>
    </row>
    <row r="601" spans="1:16" ht="15" hidden="1" customHeight="1" x14ac:dyDescent="0.25">
      <c r="A601" s="44" t="e">
        <f ca="1">IF(MONTH(C601)=MONTH(D$3),RIGHT('Yearly Info'!A$37,LEN('Yearly Info'!A$37)-4),"")</f>
        <v>#VALUE!</v>
      </c>
      <c r="B601" s="145"/>
      <c r="C601" s="42">
        <f t="shared" ca="1" si="21"/>
        <v>46074</v>
      </c>
      <c r="D601" s="107">
        <f ca="1">INDIRECT("'" &amp; UPPER(LEFT(TEXT($D$3,"mmmm"),3)) &amp; "'!U34")</f>
        <v>0</v>
      </c>
      <c r="E601" s="147"/>
      <c r="F601" s="148"/>
      <c r="G601" s="148"/>
      <c r="H601" s="148"/>
      <c r="I601" s="148"/>
      <c r="J601" s="148"/>
      <c r="K601" s="148"/>
      <c r="L601" s="148"/>
      <c r="M601" s="148"/>
      <c r="N601" s="148"/>
      <c r="O601" s="148"/>
      <c r="P601" s="149"/>
    </row>
    <row r="602" spans="1:16" ht="15" hidden="1" customHeight="1" x14ac:dyDescent="0.25">
      <c r="A602" s="44" t="e">
        <f ca="1">IF(MONTH(C602)=MONTH(D$3),RIGHT('Yearly Info'!A$38,LEN('Yearly Info'!A$38)-4),"")</f>
        <v>#VALUE!</v>
      </c>
      <c r="B602" s="145"/>
      <c r="C602" s="42">
        <f t="shared" ca="1" si="21"/>
        <v>46074</v>
      </c>
      <c r="D602" s="107">
        <f ca="1">INDIRECT("'" &amp; UPPER(LEFT(TEXT($D$3,"mmmm"),3)) &amp; "'!U35")</f>
        <v>0</v>
      </c>
      <c r="E602" s="147"/>
      <c r="F602" s="148"/>
      <c r="G602" s="148"/>
      <c r="H602" s="148"/>
      <c r="I602" s="148"/>
      <c r="J602" s="148"/>
      <c r="K602" s="148"/>
      <c r="L602" s="148"/>
      <c r="M602" s="148"/>
      <c r="N602" s="148"/>
      <c r="O602" s="148"/>
      <c r="P602" s="149"/>
    </row>
    <row r="603" spans="1:16" ht="15" hidden="1" customHeight="1" x14ac:dyDescent="0.25">
      <c r="A603" s="44" t="e">
        <f ca="1">IF(MONTH(C603)=MONTH(D$3),RIGHT('Yearly Info'!A$39,LEN('Yearly Info'!A$39)-4),"")</f>
        <v>#VALUE!</v>
      </c>
      <c r="B603" s="145"/>
      <c r="C603" s="42">
        <f t="shared" ca="1" si="21"/>
        <v>46074</v>
      </c>
      <c r="D603" s="107">
        <f ca="1">INDIRECT("'" &amp; UPPER(LEFT(TEXT($D$3,"mmmm"),3)) &amp; "'!U36")</f>
        <v>0</v>
      </c>
      <c r="E603" s="147"/>
      <c r="F603" s="148"/>
      <c r="G603" s="148"/>
      <c r="H603" s="148"/>
      <c r="I603" s="148"/>
      <c r="J603" s="148"/>
      <c r="K603" s="148"/>
      <c r="L603" s="148"/>
      <c r="M603" s="148"/>
      <c r="N603" s="148"/>
      <c r="O603" s="148"/>
      <c r="P603" s="149"/>
    </row>
    <row r="604" spans="1:16" ht="15" hidden="1" customHeight="1" thickBot="1" x14ac:dyDescent="0.3">
      <c r="A604" s="45" t="e">
        <f ca="1">IF(MONTH(C604)=MONTH(D$3),RIGHT('Yearly Info'!A$40,LEN('Yearly Info'!A$40)-4),"")</f>
        <v>#VALUE!</v>
      </c>
      <c r="B604" s="145"/>
      <c r="C604" s="42">
        <f t="shared" ca="1" si="21"/>
        <v>46074</v>
      </c>
      <c r="D604" s="107">
        <f ca="1">INDIRECT("'" &amp; UPPER(LEFT(TEXT($D$3,"mmmm"),3)) &amp; "'!U37")</f>
        <v>0</v>
      </c>
      <c r="E604" s="147"/>
      <c r="F604" s="148"/>
      <c r="G604" s="148"/>
      <c r="H604" s="148"/>
      <c r="I604" s="148"/>
      <c r="J604" s="148"/>
      <c r="K604" s="148"/>
      <c r="L604" s="148"/>
      <c r="M604" s="148"/>
      <c r="N604" s="148"/>
      <c r="O604" s="148"/>
      <c r="P604" s="149"/>
    </row>
    <row r="605" spans="1:16" ht="15" hidden="1" customHeight="1" thickBot="1" x14ac:dyDescent="0.3">
      <c r="A605" s="45" t="str">
        <f ca="1">IF(MONTH(C605)=MONTH(D$3),RIGHT('Yearly Info'!A$41,LEN('Yearly Info'!A$41)-4),"")</f>
        <v xml:space="preserve"> </v>
      </c>
      <c r="B605" s="145"/>
      <c r="C605" s="42">
        <f t="shared" ca="1" si="21"/>
        <v>46074</v>
      </c>
      <c r="D605" s="107">
        <f ca="1">INDIRECT("'" &amp; UPPER(LEFT(TEXT($D$3,"mmmm"),3)) &amp; "'!U38")</f>
        <v>0</v>
      </c>
      <c r="E605" s="147"/>
      <c r="F605" s="148"/>
      <c r="G605" s="148"/>
      <c r="H605" s="148"/>
      <c r="I605" s="148"/>
      <c r="J605" s="148"/>
      <c r="K605" s="148"/>
      <c r="L605" s="148"/>
      <c r="M605" s="148"/>
      <c r="N605" s="148"/>
      <c r="O605" s="148"/>
      <c r="P605" s="149"/>
    </row>
    <row r="606" spans="1:16" ht="15" hidden="1" customHeight="1" thickBot="1" x14ac:dyDescent="0.3">
      <c r="A606" s="45" t="str">
        <f ca="1">IF(MONTH(C606)=MONTH(D$3),RIGHT('Yearly Info'!A$42,LEN('Yearly Info'!A$42)-4),"")</f>
        <v xml:space="preserve"> </v>
      </c>
      <c r="B606" s="145"/>
      <c r="C606" s="42">
        <f t="shared" ca="1" si="21"/>
        <v>46074</v>
      </c>
      <c r="D606" s="107">
        <f ca="1">INDIRECT("'" &amp; UPPER(LEFT(TEXT($D$3,"mmmm"),3)) &amp; "'!U39")</f>
        <v>0</v>
      </c>
      <c r="E606" s="147"/>
      <c r="F606" s="148"/>
      <c r="G606" s="148"/>
      <c r="H606" s="148"/>
      <c r="I606" s="148"/>
      <c r="J606" s="148"/>
      <c r="K606" s="148"/>
      <c r="L606" s="148"/>
      <c r="M606" s="148"/>
      <c r="N606" s="148"/>
      <c r="O606" s="148"/>
      <c r="P606" s="149"/>
    </row>
    <row r="607" spans="1:16" ht="15" hidden="1" customHeight="1" thickBot="1" x14ac:dyDescent="0.3">
      <c r="A607" s="45" t="str">
        <f ca="1">IF(MONTH(C607)=MONTH(D$3),RIGHT('Yearly Info'!A$43,LEN('Yearly Info'!A$43)-4),"")</f>
        <v xml:space="preserve"> </v>
      </c>
      <c r="B607" s="146"/>
      <c r="C607" s="42">
        <f t="shared" ca="1" si="21"/>
        <v>46074</v>
      </c>
      <c r="D607" s="107">
        <f ca="1">INDIRECT("'" &amp; UPPER(LEFT(TEXT($D$3,"mmmm"),3)) &amp; "'!U40")</f>
        <v>0</v>
      </c>
      <c r="E607" s="150"/>
      <c r="F607" s="151"/>
      <c r="G607" s="151"/>
      <c r="H607" s="151"/>
      <c r="I607" s="151"/>
      <c r="J607" s="151"/>
      <c r="K607" s="151"/>
      <c r="L607" s="151"/>
      <c r="M607" s="151"/>
      <c r="N607" s="151"/>
      <c r="O607" s="151"/>
      <c r="P607" s="152"/>
    </row>
    <row r="608" spans="1:16" ht="15" hidden="1" customHeight="1" x14ac:dyDescent="0.25">
      <c r="A608" s="44" t="str">
        <f ca="1">IF(MONTH(C608)=MONTH(D$3),RIGHT('Yearly Info'!A$14,LEN('Yearly Info'!A$14)-4),"")</f>
        <v xml:space="preserve"> RICS Support for MDEQ</v>
      </c>
      <c r="B608" s="145" t="str">
        <f ca="1">TEXT(C608,"dddd")</f>
        <v>Sunday</v>
      </c>
      <c r="C608" s="94">
        <f ca="1">C578+1</f>
        <v>46075</v>
      </c>
      <c r="D608" s="107">
        <f ca="1">INDIRECT("'" &amp; UPPER(LEFT(TEXT($D$3,"mmmm"),3)) &amp; "'!V11")</f>
        <v>0</v>
      </c>
      <c r="E608" s="147"/>
      <c r="F608" s="148"/>
      <c r="G608" s="148"/>
      <c r="H608" s="148"/>
      <c r="I608" s="148"/>
      <c r="J608" s="148"/>
      <c r="K608" s="148"/>
      <c r="L608" s="148"/>
      <c r="M608" s="148"/>
      <c r="N608" s="148"/>
      <c r="O608" s="148"/>
      <c r="P608" s="149"/>
    </row>
    <row r="609" spans="1:16" ht="15" hidden="1" customHeight="1" x14ac:dyDescent="0.25">
      <c r="A609" s="44" t="str">
        <f ca="1">IF(MONTH(C609)=MONTH(D$3),RIGHT('Yearly Info'!A$15,LEN('Yearly Info'!A$15)-4),"")</f>
        <v xml:space="preserve"> MDEQ</v>
      </c>
      <c r="B609" s="145"/>
      <c r="C609" s="42">
        <f ca="1">C608</f>
        <v>46075</v>
      </c>
      <c r="D609" s="107">
        <f ca="1">INDIRECT("'" &amp; UPPER(LEFT(TEXT($D$3,"mmmm"),3)) &amp; "'!V12")</f>
        <v>0</v>
      </c>
      <c r="E609" s="147"/>
      <c r="F609" s="148"/>
      <c r="G609" s="148"/>
      <c r="H609" s="148"/>
      <c r="I609" s="148"/>
      <c r="J609" s="148"/>
      <c r="K609" s="148"/>
      <c r="L609" s="148"/>
      <c r="M609" s="148"/>
      <c r="N609" s="148"/>
      <c r="O609" s="148"/>
      <c r="P609" s="149"/>
    </row>
    <row r="610" spans="1:16" ht="15" hidden="1" customHeight="1" x14ac:dyDescent="0.25">
      <c r="A610" s="44" t="str">
        <f ca="1">IF(MONTH(C610)=MONTH(D$3),RIGHT('Yearly Info'!A$16,LEN('Yearly Info'!A$16)-4),"")</f>
        <v xml:space="preserve"> RICS Idea Portal</v>
      </c>
      <c r="B610" s="145"/>
      <c r="C610" s="42">
        <f t="shared" ref="C610:C637" ca="1" si="22">C609</f>
        <v>46075</v>
      </c>
      <c r="D610" s="107">
        <f ca="1">INDIRECT("'" &amp; UPPER(LEFT(TEXT($D$3,"mmmm"),3)) &amp; "'!V13")</f>
        <v>0</v>
      </c>
      <c r="E610" s="147"/>
      <c r="F610" s="148"/>
      <c r="G610" s="148"/>
      <c r="H610" s="148"/>
      <c r="I610" s="148"/>
      <c r="J610" s="148"/>
      <c r="K610" s="148"/>
      <c r="L610" s="148"/>
      <c r="M610" s="148"/>
      <c r="N610" s="148"/>
      <c r="O610" s="148"/>
      <c r="P610" s="149"/>
    </row>
    <row r="611" spans="1:16" ht="15" hidden="1" customHeight="1" x14ac:dyDescent="0.25">
      <c r="A611" s="44" t="str">
        <f ca="1">IF(MONTH(C611)=MONTH(D$3),RIGHT('Yearly Info'!A$17,LEN('Yearly Info'!A$17)-4),"")</f>
        <v xml:space="preserve"> MSWIS</v>
      </c>
      <c r="B611" s="145"/>
      <c r="C611" s="42">
        <f t="shared" ca="1" si="22"/>
        <v>46075</v>
      </c>
      <c r="D611" s="107">
        <f ca="1">INDIRECT("'" &amp; UPPER(LEFT(TEXT($D$3,"mmmm"),3)) &amp; "'!V14")</f>
        <v>0</v>
      </c>
      <c r="E611" s="147"/>
      <c r="F611" s="148"/>
      <c r="G611" s="148"/>
      <c r="H611" s="148"/>
      <c r="I611" s="148"/>
      <c r="J611" s="148"/>
      <c r="K611" s="148"/>
      <c r="L611" s="148"/>
      <c r="M611" s="148"/>
      <c r="N611" s="148"/>
      <c r="O611" s="148"/>
      <c r="P611" s="149"/>
    </row>
    <row r="612" spans="1:16" ht="15" hidden="1" customHeight="1" x14ac:dyDescent="0.25">
      <c r="A612" s="44" t="str">
        <f ca="1">IF(MONTH(C612)=MONTH(D$3),RIGHT('Yearly Info'!A$18,LEN('Yearly Info'!A$18)-4),"")</f>
        <v xml:space="preserve"> GeoSpatial</v>
      </c>
      <c r="B612" s="145"/>
      <c r="C612" s="42">
        <f t="shared" ca="1" si="22"/>
        <v>46075</v>
      </c>
      <c r="D612" s="107">
        <f ca="1">INDIRECT("'" &amp; UPPER(LEFT(TEXT($D$3,"mmmm"),3)) &amp; "'!V15")</f>
        <v>0</v>
      </c>
      <c r="E612" s="147"/>
      <c r="F612" s="148"/>
      <c r="G612" s="148"/>
      <c r="H612" s="148"/>
      <c r="I612" s="148"/>
      <c r="J612" s="148"/>
      <c r="K612" s="148"/>
      <c r="L612" s="148"/>
      <c r="M612" s="148"/>
      <c r="N612" s="148"/>
      <c r="O612" s="148"/>
      <c r="P612" s="149"/>
    </row>
    <row r="613" spans="1:16" ht="15" hidden="1" customHeight="1" x14ac:dyDescent="0.25">
      <c r="A613" s="44" t="str">
        <f ca="1">IF(MONTH(C613)=MONTH(D$3),RIGHT('Yearly Info'!A$19,LEN('Yearly Info'!A$19)-4),"")</f>
        <v xml:space="preserve"> RICS Dashboard</v>
      </c>
      <c r="B613" s="145"/>
      <c r="C613" s="42">
        <f t="shared" ca="1" si="22"/>
        <v>46075</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MDWFP NRIS</v>
      </c>
      <c r="B614" s="145"/>
      <c r="C614" s="42">
        <f t="shared" ca="1" si="22"/>
        <v>46075</v>
      </c>
      <c r="D614" s="107">
        <f ca="1">INDIRECT("'" &amp; UPPER(LEFT(TEXT($D$3,"mmmm"),3)) &amp; "'!V17")</f>
        <v>0</v>
      </c>
      <c r="E614" s="147"/>
      <c r="F614" s="148"/>
      <c r="G614" s="148"/>
      <c r="H614" s="148"/>
      <c r="I614" s="148"/>
      <c r="J614" s="148"/>
      <c r="K614" s="148"/>
      <c r="L614" s="148"/>
      <c r="M614" s="148"/>
      <c r="N614" s="148"/>
      <c r="O614" s="148"/>
      <c r="P614" s="149"/>
    </row>
    <row r="615" spans="1:16" ht="15" hidden="1" customHeight="1" x14ac:dyDescent="0.25">
      <c r="A615" s="44" t="str">
        <f ca="1">IF(MONTH(C615)=MONTH(D$3),RIGHT('Yearly Info'!A$21,LEN('Yearly Info'!A$21)-4),"")</f>
        <v xml:space="preserve"> MSWIS MRVA 4 CLOSED</v>
      </c>
      <c r="B615" s="145"/>
      <c r="C615" s="42">
        <f t="shared" ca="1" si="22"/>
        <v>46075</v>
      </c>
      <c r="D615" s="107">
        <f ca="1">INDIRECT("'" &amp; UPPER(LEFT(TEXT($D$3,"mmmm"),3)) &amp; "'!V18")</f>
        <v>0</v>
      </c>
      <c r="E615" s="147"/>
      <c r="F615" s="148"/>
      <c r="G615" s="148"/>
      <c r="H615" s="148"/>
      <c r="I615" s="148"/>
      <c r="J615" s="148"/>
      <c r="K615" s="148"/>
      <c r="L615" s="148"/>
      <c r="M615" s="148"/>
      <c r="N615" s="148"/>
      <c r="O615" s="148"/>
      <c r="P615" s="149"/>
    </row>
    <row r="616" spans="1:16" ht="15" hidden="1" customHeight="1" x14ac:dyDescent="0.25">
      <c r="A616" s="44" t="str">
        <f ca="1">IF(MONTH(C616)=MONTH(D$3),RIGHT('Yearly Info'!A$22,LEN('Yearly Info'!A$22)-4),"")</f>
        <v xml:space="preserve"> Tackett</v>
      </c>
      <c r="B616" s="145"/>
      <c r="C616" s="42">
        <f t="shared" ca="1" si="22"/>
        <v>46075</v>
      </c>
      <c r="D616" s="107">
        <f ca="1">INDIRECT("'" &amp; UPPER(LEFT(TEXT($D$3,"mmmm"),3)) &amp; "'!V19")</f>
        <v>0</v>
      </c>
      <c r="E616" s="147"/>
      <c r="F616" s="148"/>
      <c r="G616" s="148"/>
      <c r="H616" s="148"/>
      <c r="I616" s="148"/>
      <c r="J616" s="148"/>
      <c r="K616" s="148"/>
      <c r="L616" s="148"/>
      <c r="M616" s="148"/>
      <c r="N616" s="148"/>
      <c r="O616" s="148"/>
      <c r="P616" s="149"/>
    </row>
    <row r="617" spans="1:16" ht="15" hidden="1" customHeight="1" x14ac:dyDescent="0.25">
      <c r="A617" s="44" t="e">
        <f ca="1">IF(MONTH(C617)=MONTH(D$3),RIGHT('Yearly Info'!A$23,LEN('Yearly Info'!A$23)-4),"")</f>
        <v>#VALUE!</v>
      </c>
      <c r="B617" s="145"/>
      <c r="C617" s="42">
        <f t="shared" ca="1" si="22"/>
        <v>46075</v>
      </c>
      <c r="D617" s="107">
        <f ca="1">INDIRECT("'" &amp; UPPER(LEFT(TEXT($D$3,"mmmm"),3)) &amp; "'!V20")</f>
        <v>0</v>
      </c>
      <c r="E617" s="147"/>
      <c r="F617" s="148"/>
      <c r="G617" s="148"/>
      <c r="H617" s="148"/>
      <c r="I617" s="148"/>
      <c r="J617" s="148"/>
      <c r="K617" s="148"/>
      <c r="L617" s="148"/>
      <c r="M617" s="148"/>
      <c r="N617" s="148"/>
      <c r="O617" s="148"/>
      <c r="P617" s="149"/>
    </row>
    <row r="618" spans="1:16" ht="15" hidden="1" customHeight="1" x14ac:dyDescent="0.25">
      <c r="A618" s="44" t="e">
        <f ca="1">IF(MONTH(C618)=MONTH(D$3),RIGHT('Yearly Info'!A$24,LEN('Yearly Info'!A$24)-4),"")</f>
        <v>#VALUE!</v>
      </c>
      <c r="B618" s="145"/>
      <c r="C618" s="42">
        <f t="shared" ca="1" si="22"/>
        <v>46075</v>
      </c>
      <c r="D618" s="107">
        <f ca="1">INDIRECT("'" &amp; UPPER(LEFT(TEXT($D$3,"mmmm"),3)) &amp; "'!V21")</f>
        <v>0</v>
      </c>
      <c r="E618" s="147"/>
      <c r="F618" s="148"/>
      <c r="G618" s="148"/>
      <c r="H618" s="148"/>
      <c r="I618" s="148"/>
      <c r="J618" s="148"/>
      <c r="K618" s="148"/>
      <c r="L618" s="148"/>
      <c r="M618" s="148"/>
      <c r="N618" s="148"/>
      <c r="O618" s="148"/>
      <c r="P618" s="149"/>
    </row>
    <row r="619" spans="1:16" ht="15" hidden="1" customHeight="1" x14ac:dyDescent="0.25">
      <c r="A619" s="44" t="e">
        <f ca="1">IF(MONTH(C619)=MONTH(D$3),RIGHT('Yearly Info'!A$25,LEN('Yearly Info'!A$25)-4),"")</f>
        <v>#VALUE!</v>
      </c>
      <c r="B619" s="145"/>
      <c r="C619" s="42">
        <f t="shared" ca="1" si="22"/>
        <v>46075</v>
      </c>
      <c r="D619" s="107">
        <f ca="1">INDIRECT("'" &amp; UPPER(LEFT(TEXT($D$3,"mmmm"),3)) &amp; "'!V22")</f>
        <v>0</v>
      </c>
      <c r="E619" s="147"/>
      <c r="F619" s="148"/>
      <c r="G619" s="148"/>
      <c r="H619" s="148"/>
      <c r="I619" s="148"/>
      <c r="J619" s="148"/>
      <c r="K619" s="148"/>
      <c r="L619" s="148"/>
      <c r="M619" s="148"/>
      <c r="N619" s="148"/>
      <c r="O619" s="148"/>
      <c r="P619" s="149"/>
    </row>
    <row r="620" spans="1:16" ht="15" hidden="1" customHeight="1" x14ac:dyDescent="0.25">
      <c r="A620" s="44" t="e">
        <f ca="1">IF(MONTH(C620)=MONTH(D$3),RIGHT('Yearly Info'!A$26,LEN('Yearly Info'!A$26)-4),"")</f>
        <v>#VALUE!</v>
      </c>
      <c r="B620" s="145"/>
      <c r="C620" s="42">
        <f t="shared" ca="1" si="22"/>
        <v>46075</v>
      </c>
      <c r="D620" s="107">
        <f ca="1">INDIRECT("'" &amp; UPPER(LEFT(TEXT($D$3,"mmmm"),3)) &amp; "'!V23")</f>
        <v>0</v>
      </c>
      <c r="E620" s="147"/>
      <c r="F620" s="148"/>
      <c r="G620" s="148"/>
      <c r="H620" s="148"/>
      <c r="I620" s="148"/>
      <c r="J620" s="148"/>
      <c r="K620" s="148"/>
      <c r="L620" s="148"/>
      <c r="M620" s="148"/>
      <c r="N620" s="148"/>
      <c r="O620" s="148"/>
      <c r="P620" s="149"/>
    </row>
    <row r="621" spans="1:16" ht="15" hidden="1" customHeight="1" x14ac:dyDescent="0.25">
      <c r="A621" s="44" t="e">
        <f ca="1">IF(MONTH(C621)=MONTH(D$3),RIGHT('Yearly Info'!A$27,LEN('Yearly Info'!A$27)-4),"")</f>
        <v>#VALUE!</v>
      </c>
      <c r="B621" s="145"/>
      <c r="C621" s="42">
        <f t="shared" ca="1" si="22"/>
        <v>46075</v>
      </c>
      <c r="D621" s="107">
        <f ca="1">INDIRECT("'" &amp; UPPER(LEFT(TEXT($D$3,"mmmm"),3)) &amp; "'!V24")</f>
        <v>0</v>
      </c>
      <c r="E621" s="147"/>
      <c r="F621" s="148"/>
      <c r="G621" s="148"/>
      <c r="H621" s="148"/>
      <c r="I621" s="148"/>
      <c r="J621" s="148"/>
      <c r="K621" s="148"/>
      <c r="L621" s="148"/>
      <c r="M621" s="148"/>
      <c r="N621" s="148"/>
      <c r="O621" s="148"/>
      <c r="P621" s="149"/>
    </row>
    <row r="622" spans="1:16" ht="15" hidden="1" customHeight="1" x14ac:dyDescent="0.25">
      <c r="A622" s="44" t="e">
        <f ca="1">IF(MONTH(C622)=MONTH(D$3),RIGHT('Yearly Info'!A$28,LEN('Yearly Info'!A$28)-4),"")</f>
        <v>#VALUE!</v>
      </c>
      <c r="B622" s="145"/>
      <c r="C622" s="42">
        <f t="shared" ca="1" si="22"/>
        <v>46075</v>
      </c>
      <c r="D622" s="107">
        <f ca="1">INDIRECT("'" &amp; UPPER(LEFT(TEXT($D$3,"mmmm"),3)) &amp; "'!V25")</f>
        <v>0</v>
      </c>
      <c r="E622" s="147"/>
      <c r="F622" s="148"/>
      <c r="G622" s="148"/>
      <c r="H622" s="148"/>
      <c r="I622" s="148"/>
      <c r="J622" s="148"/>
      <c r="K622" s="148"/>
      <c r="L622" s="148"/>
      <c r="M622" s="148"/>
      <c r="N622" s="148"/>
      <c r="O622" s="148"/>
      <c r="P622" s="149"/>
    </row>
    <row r="623" spans="1:16" ht="15" hidden="1" customHeight="1" x14ac:dyDescent="0.25">
      <c r="A623" s="44" t="e">
        <f ca="1">IF(MONTH(C623)=MONTH(D$3),RIGHT('Yearly Info'!A$29,LEN('Yearly Info'!A$29)-4),"")</f>
        <v>#VALUE!</v>
      </c>
      <c r="B623" s="145"/>
      <c r="C623" s="42">
        <f t="shared" ca="1" si="22"/>
        <v>46075</v>
      </c>
      <c r="D623" s="107">
        <f ca="1">INDIRECT("'" &amp; UPPER(LEFT(TEXT($D$3,"mmmm"),3)) &amp; "'!V26")</f>
        <v>0</v>
      </c>
      <c r="E623" s="147"/>
      <c r="F623" s="148"/>
      <c r="G623" s="148"/>
      <c r="H623" s="148"/>
      <c r="I623" s="148"/>
      <c r="J623" s="148"/>
      <c r="K623" s="148"/>
      <c r="L623" s="148"/>
      <c r="M623" s="148"/>
      <c r="N623" s="148"/>
      <c r="O623" s="148"/>
      <c r="P623" s="149"/>
    </row>
    <row r="624" spans="1:16" ht="15" hidden="1" customHeight="1" x14ac:dyDescent="0.25">
      <c r="A624" s="44" t="e">
        <f ca="1">IF(MONTH(C624)=MONTH(D$3),RIGHT('Yearly Info'!A$30,LEN('Yearly Info'!A$30)-4),"")</f>
        <v>#VALUE!</v>
      </c>
      <c r="B624" s="145"/>
      <c r="C624" s="42">
        <f t="shared" ca="1" si="22"/>
        <v>46075</v>
      </c>
      <c r="D624" s="107">
        <f ca="1">INDIRECT("'" &amp; UPPER(LEFT(TEXT($D$3,"mmmm"),3)) &amp; "'!V27")</f>
        <v>0</v>
      </c>
      <c r="E624" s="147"/>
      <c r="F624" s="148"/>
      <c r="G624" s="148"/>
      <c r="H624" s="148"/>
      <c r="I624" s="148"/>
      <c r="J624" s="148"/>
      <c r="K624" s="148"/>
      <c r="L624" s="148"/>
      <c r="M624" s="148"/>
      <c r="N624" s="148"/>
      <c r="O624" s="148"/>
      <c r="P624" s="149"/>
    </row>
    <row r="625" spans="1:16" ht="15" hidden="1" customHeight="1" x14ac:dyDescent="0.25">
      <c r="A625" s="44" t="e">
        <f ca="1">IF(MONTH(C625)=MONTH(D$3),RIGHT('Yearly Info'!A$31,LEN('Yearly Info'!A$31)-4),"")</f>
        <v>#VALUE!</v>
      </c>
      <c r="B625" s="145"/>
      <c r="C625" s="42">
        <f t="shared" ca="1" si="22"/>
        <v>46075</v>
      </c>
      <c r="D625" s="107">
        <f ca="1">INDIRECT("'" &amp; UPPER(LEFT(TEXT($D$3,"mmmm"),3)) &amp; "'!V28")</f>
        <v>0</v>
      </c>
      <c r="E625" s="147"/>
      <c r="F625" s="148"/>
      <c r="G625" s="148"/>
      <c r="H625" s="148"/>
      <c r="I625" s="148"/>
      <c r="J625" s="148"/>
      <c r="K625" s="148"/>
      <c r="L625" s="148"/>
      <c r="M625" s="148"/>
      <c r="N625" s="148"/>
      <c r="O625" s="148"/>
      <c r="P625" s="149"/>
    </row>
    <row r="626" spans="1:16" ht="15" hidden="1" customHeight="1" x14ac:dyDescent="0.25">
      <c r="A626" s="44" t="e">
        <f ca="1">IF(MONTH(C626)=MONTH(D$3),RIGHT('Yearly Info'!A$32,LEN('Yearly Info'!A$32)-4),"")</f>
        <v>#VALUE!</v>
      </c>
      <c r="B626" s="145"/>
      <c r="C626" s="42">
        <f t="shared" ca="1" si="22"/>
        <v>46075</v>
      </c>
      <c r="D626" s="107">
        <f ca="1">INDIRECT("'" &amp; UPPER(LEFT(TEXT($D$3,"mmmm"),3)) &amp; "'!V29")</f>
        <v>0</v>
      </c>
      <c r="E626" s="147"/>
      <c r="F626" s="148"/>
      <c r="G626" s="148"/>
      <c r="H626" s="148"/>
      <c r="I626" s="148"/>
      <c r="J626" s="148"/>
      <c r="K626" s="148"/>
      <c r="L626" s="148"/>
      <c r="M626" s="148"/>
      <c r="N626" s="148"/>
      <c r="O626" s="148"/>
      <c r="P626" s="149"/>
    </row>
    <row r="627" spans="1:16" ht="15" hidden="1" customHeight="1" x14ac:dyDescent="0.25">
      <c r="A627" s="44" t="e">
        <f ca="1">IF(MONTH(C627)=MONTH(D$3),RIGHT('Yearly Info'!A$33,LEN('Yearly Info'!A$33)-4),"")</f>
        <v>#VALUE!</v>
      </c>
      <c r="B627" s="145"/>
      <c r="C627" s="42">
        <f t="shared" ca="1" si="22"/>
        <v>46075</v>
      </c>
      <c r="D627" s="107">
        <f ca="1">INDIRECT("'" &amp; UPPER(LEFT(TEXT($D$3,"mmmm"),3)) &amp; "'!V30")</f>
        <v>0</v>
      </c>
      <c r="E627" s="147"/>
      <c r="F627" s="148"/>
      <c r="G627" s="148"/>
      <c r="H627" s="148"/>
      <c r="I627" s="148"/>
      <c r="J627" s="148"/>
      <c r="K627" s="148"/>
      <c r="L627" s="148"/>
      <c r="M627" s="148"/>
      <c r="N627" s="148"/>
      <c r="O627" s="148"/>
      <c r="P627" s="149"/>
    </row>
    <row r="628" spans="1:16" ht="15" hidden="1" customHeight="1" x14ac:dyDescent="0.25">
      <c r="A628" s="44" t="e">
        <f ca="1">IF(MONTH(C628)=MONTH(D$3),RIGHT('Yearly Info'!A$34,LEN('Yearly Info'!A$34)-4),"")</f>
        <v>#VALUE!</v>
      </c>
      <c r="B628" s="145"/>
      <c r="C628" s="42">
        <f t="shared" ca="1" si="22"/>
        <v>46075</v>
      </c>
      <c r="D628" s="107">
        <f ca="1">INDIRECT("'" &amp; UPPER(LEFT(TEXT($D$3,"mmmm"),3)) &amp; "'!V31")</f>
        <v>0</v>
      </c>
      <c r="E628" s="147"/>
      <c r="F628" s="148"/>
      <c r="G628" s="148"/>
      <c r="H628" s="148"/>
      <c r="I628" s="148"/>
      <c r="J628" s="148"/>
      <c r="K628" s="148"/>
      <c r="L628" s="148"/>
      <c r="M628" s="148"/>
      <c r="N628" s="148"/>
      <c r="O628" s="148"/>
      <c r="P628" s="149"/>
    </row>
    <row r="629" spans="1:16" ht="15" hidden="1" customHeight="1" x14ac:dyDescent="0.25">
      <c r="A629" s="44" t="e">
        <f ca="1">IF(MONTH(C629)=MONTH(D$3),RIGHT('Yearly Info'!A$35,LEN('Yearly Info'!A$35)-4),"")</f>
        <v>#VALUE!</v>
      </c>
      <c r="B629" s="145"/>
      <c r="C629" s="42">
        <f t="shared" ca="1" si="22"/>
        <v>46075</v>
      </c>
      <c r="D629" s="107">
        <f ca="1">INDIRECT("'" &amp; UPPER(LEFT(TEXT($D$3,"mmmm"),3)) &amp; "'!V32")</f>
        <v>0</v>
      </c>
      <c r="E629" s="147"/>
      <c r="F629" s="148"/>
      <c r="G629" s="148"/>
      <c r="H629" s="148"/>
      <c r="I629" s="148"/>
      <c r="J629" s="148"/>
      <c r="K629" s="148"/>
      <c r="L629" s="148"/>
      <c r="M629" s="148"/>
      <c r="N629" s="148"/>
      <c r="O629" s="148"/>
      <c r="P629" s="149"/>
    </row>
    <row r="630" spans="1:16" ht="15" hidden="1" customHeight="1" x14ac:dyDescent="0.25">
      <c r="A630" s="44" t="e">
        <f ca="1">IF(MONTH(C630)=MONTH(D$3),RIGHT('Yearly Info'!A$36,LEN('Yearly Info'!A$36)-4),"")</f>
        <v>#VALUE!</v>
      </c>
      <c r="B630" s="145"/>
      <c r="C630" s="42">
        <f t="shared" ca="1" si="22"/>
        <v>46075</v>
      </c>
      <c r="D630" s="107">
        <f ca="1">INDIRECT("'" &amp; UPPER(LEFT(TEXT($D$3,"mmmm"),3)) &amp; "'!V33")</f>
        <v>0</v>
      </c>
      <c r="E630" s="147"/>
      <c r="F630" s="148"/>
      <c r="G630" s="148"/>
      <c r="H630" s="148"/>
      <c r="I630" s="148"/>
      <c r="J630" s="148"/>
      <c r="K630" s="148"/>
      <c r="L630" s="148"/>
      <c r="M630" s="148"/>
      <c r="N630" s="148"/>
      <c r="O630" s="148"/>
      <c r="P630" s="149"/>
    </row>
    <row r="631" spans="1:16" ht="15" hidden="1" customHeight="1" x14ac:dyDescent="0.25">
      <c r="A631" s="44" t="e">
        <f ca="1">IF(MONTH(C631)=MONTH(D$3),RIGHT('Yearly Info'!A$37,LEN('Yearly Info'!A$37)-4),"")</f>
        <v>#VALUE!</v>
      </c>
      <c r="B631" s="145"/>
      <c r="C631" s="42">
        <f t="shared" ca="1" si="22"/>
        <v>46075</v>
      </c>
      <c r="D631" s="107">
        <f ca="1">INDIRECT("'" &amp; UPPER(LEFT(TEXT($D$3,"mmmm"),3)) &amp; "'!V34")</f>
        <v>0</v>
      </c>
      <c r="E631" s="147"/>
      <c r="F631" s="148"/>
      <c r="G631" s="148"/>
      <c r="H631" s="148"/>
      <c r="I631" s="148"/>
      <c r="J631" s="148"/>
      <c r="K631" s="148"/>
      <c r="L631" s="148"/>
      <c r="M631" s="148"/>
      <c r="N631" s="148"/>
      <c r="O631" s="148"/>
      <c r="P631" s="149"/>
    </row>
    <row r="632" spans="1:16" ht="15" hidden="1" customHeight="1" x14ac:dyDescent="0.25">
      <c r="A632" s="44" t="e">
        <f ca="1">IF(MONTH(C632)=MONTH(D$3),RIGHT('Yearly Info'!A$38,LEN('Yearly Info'!A$38)-4),"")</f>
        <v>#VALUE!</v>
      </c>
      <c r="B632" s="145"/>
      <c r="C632" s="42">
        <f t="shared" ca="1" si="22"/>
        <v>46075</v>
      </c>
      <c r="D632" s="107">
        <f ca="1">INDIRECT("'" &amp; UPPER(LEFT(TEXT($D$3,"mmmm"),3)) &amp; "'!V35")</f>
        <v>0</v>
      </c>
      <c r="E632" s="147"/>
      <c r="F632" s="148"/>
      <c r="G632" s="148"/>
      <c r="H632" s="148"/>
      <c r="I632" s="148"/>
      <c r="J632" s="148"/>
      <c r="K632" s="148"/>
      <c r="L632" s="148"/>
      <c r="M632" s="148"/>
      <c r="N632" s="148"/>
      <c r="O632" s="148"/>
      <c r="P632" s="149"/>
    </row>
    <row r="633" spans="1:16" ht="15" hidden="1" customHeight="1" x14ac:dyDescent="0.25">
      <c r="A633" s="44" t="e">
        <f ca="1">IF(MONTH(C633)=MONTH(D$3),RIGHT('Yearly Info'!A$39,LEN('Yearly Info'!A$39)-4),"")</f>
        <v>#VALUE!</v>
      </c>
      <c r="B633" s="145"/>
      <c r="C633" s="42">
        <f t="shared" ca="1" si="22"/>
        <v>46075</v>
      </c>
      <c r="D633" s="107">
        <f ca="1">INDIRECT("'" &amp; UPPER(LEFT(TEXT($D$3,"mmmm"),3)) &amp; "'!V36")</f>
        <v>0</v>
      </c>
      <c r="E633" s="147"/>
      <c r="F633" s="148"/>
      <c r="G633" s="148"/>
      <c r="H633" s="148"/>
      <c r="I633" s="148"/>
      <c r="J633" s="148"/>
      <c r="K633" s="148"/>
      <c r="L633" s="148"/>
      <c r="M633" s="148"/>
      <c r="N633" s="148"/>
      <c r="O633" s="148"/>
      <c r="P633" s="149"/>
    </row>
    <row r="634" spans="1:16" ht="15" hidden="1" customHeight="1" thickBot="1" x14ac:dyDescent="0.3">
      <c r="A634" s="45" t="e">
        <f ca="1">IF(MONTH(C634)=MONTH(D$3),RIGHT('Yearly Info'!A$40,LEN('Yearly Info'!A$40)-4),"")</f>
        <v>#VALUE!</v>
      </c>
      <c r="B634" s="145"/>
      <c r="C634" s="42">
        <f t="shared" ca="1" si="22"/>
        <v>46075</v>
      </c>
      <c r="D634" s="107">
        <f ca="1">INDIRECT("'" &amp; UPPER(LEFT(TEXT($D$3,"mmmm"),3)) &amp; "'!V37")</f>
        <v>0</v>
      </c>
      <c r="E634" s="147"/>
      <c r="F634" s="148"/>
      <c r="G634" s="148"/>
      <c r="H634" s="148"/>
      <c r="I634" s="148"/>
      <c r="J634" s="148"/>
      <c r="K634" s="148"/>
      <c r="L634" s="148"/>
      <c r="M634" s="148"/>
      <c r="N634" s="148"/>
      <c r="O634" s="148"/>
      <c r="P634" s="149"/>
    </row>
    <row r="635" spans="1:16" ht="15" hidden="1" customHeight="1" thickBot="1" x14ac:dyDescent="0.3">
      <c r="A635" s="45" t="str">
        <f ca="1">IF(MONTH(C635)=MONTH(D$3),RIGHT('Yearly Info'!A$41,LEN('Yearly Info'!A$41)-4),"")</f>
        <v xml:space="preserve"> </v>
      </c>
      <c r="B635" s="145"/>
      <c r="C635" s="42">
        <f t="shared" ca="1" si="22"/>
        <v>46075</v>
      </c>
      <c r="D635" s="107">
        <f ca="1">INDIRECT("'" &amp; UPPER(LEFT(TEXT($D$3,"mmmm"),3)) &amp; "'!V38")</f>
        <v>0</v>
      </c>
      <c r="E635" s="147"/>
      <c r="F635" s="148"/>
      <c r="G635" s="148"/>
      <c r="H635" s="148"/>
      <c r="I635" s="148"/>
      <c r="J635" s="148"/>
      <c r="K635" s="148"/>
      <c r="L635" s="148"/>
      <c r="M635" s="148"/>
      <c r="N635" s="148"/>
      <c r="O635" s="148"/>
      <c r="P635" s="149"/>
    </row>
    <row r="636" spans="1:16" ht="15" hidden="1" customHeight="1" thickBot="1" x14ac:dyDescent="0.3">
      <c r="A636" s="45" t="str">
        <f ca="1">IF(MONTH(C636)=MONTH(D$3),RIGHT('Yearly Info'!A$42,LEN('Yearly Info'!A$42)-4),"")</f>
        <v xml:space="preserve"> </v>
      </c>
      <c r="B636" s="145"/>
      <c r="C636" s="42">
        <f t="shared" ca="1" si="22"/>
        <v>46075</v>
      </c>
      <c r="D636" s="107">
        <f ca="1">INDIRECT("'" &amp; UPPER(LEFT(TEXT($D$3,"mmmm"),3)) &amp; "'!V39")</f>
        <v>0</v>
      </c>
      <c r="E636" s="147"/>
      <c r="F636" s="148"/>
      <c r="G636" s="148"/>
      <c r="H636" s="148"/>
      <c r="I636" s="148"/>
      <c r="J636" s="148"/>
      <c r="K636" s="148"/>
      <c r="L636" s="148"/>
      <c r="M636" s="148"/>
      <c r="N636" s="148"/>
      <c r="O636" s="148"/>
      <c r="P636" s="149"/>
    </row>
    <row r="637" spans="1:16" ht="15" hidden="1" customHeight="1" thickBot="1" x14ac:dyDescent="0.3">
      <c r="A637" s="45" t="str">
        <f ca="1">IF(MONTH(C637)=MONTH(D$3),RIGHT('Yearly Info'!A$43,LEN('Yearly Info'!A$43)-4),"")</f>
        <v xml:space="preserve"> </v>
      </c>
      <c r="B637" s="146"/>
      <c r="C637" s="42">
        <f t="shared" ca="1" si="22"/>
        <v>46075</v>
      </c>
      <c r="D637" s="107">
        <f ca="1">INDIRECT("'" &amp; UPPER(LEFT(TEXT($D$3,"mmmm"),3)) &amp; "'!V40")</f>
        <v>0</v>
      </c>
      <c r="E637" s="150"/>
      <c r="F637" s="151"/>
      <c r="G637" s="151"/>
      <c r="H637" s="151"/>
      <c r="I637" s="151"/>
      <c r="J637" s="151"/>
      <c r="K637" s="151"/>
      <c r="L637" s="151"/>
      <c r="M637" s="151"/>
      <c r="N637" s="151"/>
      <c r="O637" s="151"/>
      <c r="P637" s="152"/>
    </row>
    <row r="638" spans="1:16" ht="15" hidden="1" customHeight="1" x14ac:dyDescent="0.25">
      <c r="A638" s="44" t="str">
        <f ca="1">IF(MONTH(C638)=MONTH(D$3),RIGHT('Yearly Info'!A$14,LEN('Yearly Info'!A$14)-4),"")</f>
        <v xml:space="preserve"> RICS Support for MDEQ</v>
      </c>
      <c r="B638" s="159" t="str">
        <f ca="1">TEXT(C638,"dddd")</f>
        <v>Monday</v>
      </c>
      <c r="C638" s="96">
        <f ca="1">C548+3</f>
        <v>46076</v>
      </c>
      <c r="D638" s="54">
        <f ca="1">INDIRECT("'" &amp; UPPER(LEFT(TEXT($D$3,"mmmm"),3)) &amp; "'!W11")</f>
        <v>4</v>
      </c>
      <c r="E638" s="147" t="s">
        <v>62</v>
      </c>
      <c r="F638" s="148"/>
      <c r="G638" s="148"/>
      <c r="H638" s="148"/>
      <c r="I638" s="148"/>
      <c r="J638" s="148"/>
      <c r="K638" s="148"/>
      <c r="L638" s="148"/>
      <c r="M638" s="148"/>
      <c r="N638" s="148"/>
      <c r="O638" s="148"/>
      <c r="P638" s="149"/>
    </row>
    <row r="639" spans="1:16" ht="15" hidden="1" customHeight="1" x14ac:dyDescent="0.25">
      <c r="A639" s="44" t="str">
        <f ca="1">IF(MONTH(C639)=MONTH(D$3),RIGHT('Yearly Info'!A$15,LEN('Yearly Info'!A$15)-4),"")</f>
        <v xml:space="preserve"> MDEQ</v>
      </c>
      <c r="B639" s="145"/>
      <c r="C639" s="42">
        <f ca="1">C638</f>
        <v>46076</v>
      </c>
      <c r="D639" s="54">
        <f ca="1">INDIRECT("'" &amp; UPPER(LEFT(TEXT($D$3,"mmmm"),3)) &amp; "'!W12")</f>
        <v>0</v>
      </c>
      <c r="E639" s="147"/>
      <c r="F639" s="148"/>
      <c r="G639" s="148"/>
      <c r="H639" s="148"/>
      <c r="I639" s="148"/>
      <c r="J639" s="148"/>
      <c r="K639" s="148"/>
      <c r="L639" s="148"/>
      <c r="M639" s="148"/>
      <c r="N639" s="148"/>
      <c r="O639" s="148"/>
      <c r="P639" s="149"/>
    </row>
    <row r="640" spans="1:16" ht="15" hidden="1" customHeight="1" x14ac:dyDescent="0.25">
      <c r="A640" s="44" t="str">
        <f ca="1">IF(MONTH(C640)=MONTH(D$3),RIGHT('Yearly Info'!A$16,LEN('Yearly Info'!A$16)-4),"")</f>
        <v xml:space="preserve"> RICS Idea Portal</v>
      </c>
      <c r="B640" s="145"/>
      <c r="C640" s="42">
        <f t="shared" ref="C640:C667" ca="1" si="23">C639</f>
        <v>46076</v>
      </c>
      <c r="D640" s="54">
        <f ca="1">INDIRECT("'" &amp; UPPER(LEFT(TEXT($D$3,"mmmm"),3)) &amp; "'!W13")</f>
        <v>0</v>
      </c>
      <c r="E640" s="147"/>
      <c r="F640" s="148"/>
      <c r="G640" s="148"/>
      <c r="H640" s="148"/>
      <c r="I640" s="148"/>
      <c r="J640" s="148"/>
      <c r="K640" s="148"/>
      <c r="L640" s="148"/>
      <c r="M640" s="148"/>
      <c r="N640" s="148"/>
      <c r="O640" s="148"/>
      <c r="P640" s="149"/>
    </row>
    <row r="641" spans="1:16" ht="15" hidden="1" customHeight="1" x14ac:dyDescent="0.25">
      <c r="A641" s="44" t="str">
        <f ca="1">IF(MONTH(C641)=MONTH(D$3),RIGHT('Yearly Info'!A$17,LEN('Yearly Info'!A$17)-4),"")</f>
        <v xml:space="preserve"> MSWIS</v>
      </c>
      <c r="B641" s="145"/>
      <c r="C641" s="42">
        <f t="shared" ca="1" si="23"/>
        <v>46076</v>
      </c>
      <c r="D641" s="54">
        <f ca="1">INDIRECT("'" &amp; UPPER(LEFT(TEXT($D$3,"mmmm"),3)) &amp; "'!W14")</f>
        <v>2</v>
      </c>
      <c r="E641" s="147" t="s">
        <v>63</v>
      </c>
      <c r="F641" s="148"/>
      <c r="G641" s="148"/>
      <c r="H641" s="148"/>
      <c r="I641" s="148"/>
      <c r="J641" s="148"/>
      <c r="K641" s="148"/>
      <c r="L641" s="148"/>
      <c r="M641" s="148"/>
      <c r="N641" s="148"/>
      <c r="O641" s="148"/>
      <c r="P641" s="149"/>
    </row>
    <row r="642" spans="1:16" ht="15" hidden="1" customHeight="1" x14ac:dyDescent="0.25">
      <c r="A642" s="44" t="str">
        <f ca="1">IF(MONTH(C642)=MONTH(D$3),RIGHT('Yearly Info'!A$18,LEN('Yearly Info'!A$18)-4),"")</f>
        <v xml:space="preserve"> GeoSpatial</v>
      </c>
      <c r="B642" s="145"/>
      <c r="C642" s="42">
        <f t="shared" ca="1" si="23"/>
        <v>46076</v>
      </c>
      <c r="D642" s="54">
        <f ca="1">INDIRECT("'" &amp; UPPER(LEFT(TEXT($D$3,"mmmm"),3)) &amp; "'!W15")</f>
        <v>0</v>
      </c>
      <c r="E642" s="153"/>
      <c r="F642" s="154"/>
      <c r="G642" s="154"/>
      <c r="H642" s="154"/>
      <c r="I642" s="154"/>
      <c r="J642" s="154"/>
      <c r="K642" s="154"/>
      <c r="L642" s="154"/>
      <c r="M642" s="154"/>
      <c r="N642" s="154"/>
      <c r="O642" s="154"/>
      <c r="P642" s="155"/>
    </row>
    <row r="643" spans="1:16" ht="15" hidden="1" customHeight="1" x14ac:dyDescent="0.25">
      <c r="A643" s="44" t="str">
        <f ca="1">IF(MONTH(C643)=MONTH(D$3),RIGHT('Yearly Info'!A$19,LEN('Yearly Info'!A$19)-4),"")</f>
        <v xml:space="preserve"> RICS Dashboard</v>
      </c>
      <c r="B643" s="145"/>
      <c r="C643" s="42">
        <f t="shared" ca="1" si="23"/>
        <v>46076</v>
      </c>
      <c r="D643" s="54">
        <f ca="1">INDIRECT("'" &amp; UPPER(LEFT(TEXT($D$3,"mmmm"),3)) &amp; "'!W16")</f>
        <v>1</v>
      </c>
      <c r="E643" s="153" t="s">
        <v>64</v>
      </c>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MDWFP NRIS</v>
      </c>
      <c r="B644" s="145"/>
      <c r="C644" s="42">
        <f t="shared" ca="1" si="23"/>
        <v>46076</v>
      </c>
      <c r="D644" s="54">
        <f ca="1">INDIRECT("'" &amp; UPPER(LEFT(TEXT($D$3,"mmmm"),3)) &amp; "'!W17")</f>
        <v>0</v>
      </c>
      <c r="E644" s="153"/>
      <c r="F644" s="154"/>
      <c r="G644" s="154"/>
      <c r="H644" s="154"/>
      <c r="I644" s="154"/>
      <c r="J644" s="154"/>
      <c r="K644" s="154"/>
      <c r="L644" s="154"/>
      <c r="M644" s="154"/>
      <c r="N644" s="154"/>
      <c r="O644" s="154"/>
      <c r="P644" s="155"/>
    </row>
    <row r="645" spans="1:16" ht="15" hidden="1" customHeight="1" x14ac:dyDescent="0.25">
      <c r="A645" s="44" t="str">
        <f ca="1">IF(MONTH(C645)=MONTH(D$3),RIGHT('Yearly Info'!A$21,LEN('Yearly Info'!A$21)-4),"")</f>
        <v xml:space="preserve"> MSWIS MRVA 4 CLOSED</v>
      </c>
      <c r="B645" s="145"/>
      <c r="C645" s="42">
        <f t="shared" ca="1" si="23"/>
        <v>46076</v>
      </c>
      <c r="D645" s="54">
        <f ca="1">INDIRECT("'" &amp; UPPER(LEFT(TEXT($D$3,"mmmm"),3)) &amp; "'!W18")</f>
        <v>0</v>
      </c>
      <c r="E645" s="147"/>
      <c r="F645" s="148"/>
      <c r="G645" s="148"/>
      <c r="H645" s="148"/>
      <c r="I645" s="148"/>
      <c r="J645" s="148"/>
      <c r="K645" s="148"/>
      <c r="L645" s="148"/>
      <c r="M645" s="148"/>
      <c r="N645" s="148"/>
      <c r="O645" s="148"/>
      <c r="P645" s="149"/>
    </row>
    <row r="646" spans="1:16" ht="15" hidden="1" customHeight="1" x14ac:dyDescent="0.25">
      <c r="A646" s="44" t="str">
        <f ca="1">IF(MONTH(C646)=MONTH(D$3),RIGHT('Yearly Info'!A$22,LEN('Yearly Info'!A$22)-4),"")</f>
        <v xml:space="preserve"> Tackett</v>
      </c>
      <c r="B646" s="145"/>
      <c r="C646" s="42">
        <f t="shared" ca="1" si="23"/>
        <v>46076</v>
      </c>
      <c r="D646" s="54">
        <f ca="1">INDIRECT("'" &amp; UPPER(LEFT(TEXT($D$3,"mmmm"),3)) &amp; "'!W19")</f>
        <v>1</v>
      </c>
      <c r="E646" s="147" t="s">
        <v>65</v>
      </c>
      <c r="F646" s="148"/>
      <c r="G646" s="148"/>
      <c r="H646" s="148"/>
      <c r="I646" s="148"/>
      <c r="J646" s="148"/>
      <c r="K646" s="148"/>
      <c r="L646" s="148"/>
      <c r="M646" s="148"/>
      <c r="N646" s="148"/>
      <c r="O646" s="148"/>
      <c r="P646" s="149"/>
    </row>
    <row r="647" spans="1:16" ht="15" hidden="1" customHeight="1" x14ac:dyDescent="0.25">
      <c r="A647" s="44" t="e">
        <f ca="1">IF(MONTH(C647)=MONTH(D$3),RIGHT('Yearly Info'!A$23,LEN('Yearly Info'!A$23)-4),"")</f>
        <v>#VALUE!</v>
      </c>
      <c r="B647" s="145"/>
      <c r="C647" s="42">
        <f t="shared" ca="1" si="23"/>
        <v>46076</v>
      </c>
      <c r="D647" s="54">
        <f ca="1">INDIRECT("'" &amp; UPPER(LEFT(TEXT($D$3,"mmmm"),3)) &amp; "'!W20")</f>
        <v>0</v>
      </c>
      <c r="E647" s="147"/>
      <c r="F647" s="148"/>
      <c r="G647" s="148"/>
      <c r="H647" s="148"/>
      <c r="I647" s="148"/>
      <c r="J647" s="148"/>
      <c r="K647" s="148"/>
      <c r="L647" s="148"/>
      <c r="M647" s="148"/>
      <c r="N647" s="148"/>
      <c r="O647" s="148"/>
      <c r="P647" s="149"/>
    </row>
    <row r="648" spans="1:16" ht="15" hidden="1" customHeight="1" x14ac:dyDescent="0.25">
      <c r="A648" s="44" t="e">
        <f ca="1">IF(MONTH(C648)=MONTH(D$3),RIGHT('Yearly Info'!A$24,LEN('Yearly Info'!A$24)-4),"")</f>
        <v>#VALUE!</v>
      </c>
      <c r="B648" s="145"/>
      <c r="C648" s="42">
        <f t="shared" ca="1" si="23"/>
        <v>46076</v>
      </c>
      <c r="D648" s="54">
        <f ca="1">INDIRECT("'" &amp; UPPER(LEFT(TEXT($D$3,"mmmm"),3)) &amp; "'!W21")</f>
        <v>0</v>
      </c>
      <c r="E648" s="147"/>
      <c r="F648" s="148"/>
      <c r="G648" s="148"/>
      <c r="H648" s="148"/>
      <c r="I648" s="148"/>
      <c r="J648" s="148"/>
      <c r="K648" s="148"/>
      <c r="L648" s="148"/>
      <c r="M648" s="148"/>
      <c r="N648" s="148"/>
      <c r="O648" s="148"/>
      <c r="P648" s="149"/>
    </row>
    <row r="649" spans="1:16" ht="15" hidden="1" customHeight="1" x14ac:dyDescent="0.25">
      <c r="A649" s="44" t="e">
        <f ca="1">IF(MONTH(C649)=MONTH(D$3),RIGHT('Yearly Info'!A$25,LEN('Yearly Info'!A$25)-4),"")</f>
        <v>#VALUE!</v>
      </c>
      <c r="B649" s="145"/>
      <c r="C649" s="42">
        <f t="shared" ca="1" si="23"/>
        <v>46076</v>
      </c>
      <c r="D649" s="54">
        <f ca="1">INDIRECT("'" &amp; UPPER(LEFT(TEXT($D$3,"mmmm"),3)) &amp; "'!W22")</f>
        <v>0</v>
      </c>
      <c r="E649" s="147"/>
      <c r="F649" s="148"/>
      <c r="G649" s="148"/>
      <c r="H649" s="148"/>
      <c r="I649" s="148"/>
      <c r="J649" s="148"/>
      <c r="K649" s="148"/>
      <c r="L649" s="148"/>
      <c r="M649" s="148"/>
      <c r="N649" s="148"/>
      <c r="O649" s="148"/>
      <c r="P649" s="149"/>
    </row>
    <row r="650" spans="1:16" ht="15" hidden="1" customHeight="1" x14ac:dyDescent="0.25">
      <c r="A650" s="44" t="e">
        <f ca="1">IF(MONTH(C650)=MONTH(D$3),RIGHT('Yearly Info'!A$26,LEN('Yearly Info'!A$26)-4),"")</f>
        <v>#VALUE!</v>
      </c>
      <c r="B650" s="145"/>
      <c r="C650" s="42">
        <f t="shared" ca="1" si="23"/>
        <v>46076</v>
      </c>
      <c r="D650" s="54">
        <f ca="1">INDIRECT("'" &amp; UPPER(LEFT(TEXT($D$3,"mmmm"),3)) &amp; "'!W23")</f>
        <v>0</v>
      </c>
      <c r="E650" s="147"/>
      <c r="F650" s="148"/>
      <c r="G650" s="148"/>
      <c r="H650" s="148"/>
      <c r="I650" s="148"/>
      <c r="J650" s="148"/>
      <c r="K650" s="148"/>
      <c r="L650" s="148"/>
      <c r="M650" s="148"/>
      <c r="N650" s="148"/>
      <c r="O650" s="148"/>
      <c r="P650" s="149"/>
    </row>
    <row r="651" spans="1:16" ht="15" hidden="1" customHeight="1" x14ac:dyDescent="0.25">
      <c r="A651" s="44" t="e">
        <f ca="1">IF(MONTH(C651)=MONTH(D$3),RIGHT('Yearly Info'!A$27,LEN('Yearly Info'!A$27)-4),"")</f>
        <v>#VALUE!</v>
      </c>
      <c r="B651" s="145"/>
      <c r="C651" s="42">
        <f t="shared" ca="1" si="23"/>
        <v>46076</v>
      </c>
      <c r="D651" s="54">
        <f ca="1">INDIRECT("'" &amp; UPPER(LEFT(TEXT($D$3,"mmmm"),3)) &amp; "'!W24")</f>
        <v>0</v>
      </c>
      <c r="E651" s="147"/>
      <c r="F651" s="148"/>
      <c r="G651" s="148"/>
      <c r="H651" s="148"/>
      <c r="I651" s="148"/>
      <c r="J651" s="148"/>
      <c r="K651" s="148"/>
      <c r="L651" s="148"/>
      <c r="M651" s="148"/>
      <c r="N651" s="148"/>
      <c r="O651" s="148"/>
      <c r="P651" s="149"/>
    </row>
    <row r="652" spans="1:16" ht="15" hidden="1" customHeight="1" x14ac:dyDescent="0.25">
      <c r="A652" s="44" t="e">
        <f ca="1">IF(MONTH(C652)=MONTH(D$3),RIGHT('Yearly Info'!A$28,LEN('Yearly Info'!A$28)-4),"")</f>
        <v>#VALUE!</v>
      </c>
      <c r="B652" s="145"/>
      <c r="C652" s="42">
        <f t="shared" ca="1" si="23"/>
        <v>46076</v>
      </c>
      <c r="D652" s="54">
        <f ca="1">INDIRECT("'" &amp; UPPER(LEFT(TEXT($D$3,"mmmm"),3)) &amp; "'!W25")</f>
        <v>0</v>
      </c>
      <c r="E652" s="147"/>
      <c r="F652" s="148"/>
      <c r="G652" s="148"/>
      <c r="H652" s="148"/>
      <c r="I652" s="148"/>
      <c r="J652" s="148"/>
      <c r="K652" s="148"/>
      <c r="L652" s="148"/>
      <c r="M652" s="148"/>
      <c r="N652" s="148"/>
      <c r="O652" s="148"/>
      <c r="P652" s="149"/>
    </row>
    <row r="653" spans="1:16" ht="15" hidden="1" customHeight="1" x14ac:dyDescent="0.25">
      <c r="A653" s="44" t="e">
        <f ca="1">IF(MONTH(C653)=MONTH(D$3),RIGHT('Yearly Info'!A$29,LEN('Yearly Info'!A$29)-4),"")</f>
        <v>#VALUE!</v>
      </c>
      <c r="B653" s="145"/>
      <c r="C653" s="42">
        <f t="shared" ca="1" si="23"/>
        <v>46076</v>
      </c>
      <c r="D653" s="54">
        <f ca="1">INDIRECT("'" &amp; UPPER(LEFT(TEXT($D$3,"mmmm"),3)) &amp; "'!W26")</f>
        <v>0</v>
      </c>
      <c r="E653" s="147"/>
      <c r="F653" s="148"/>
      <c r="G653" s="148"/>
      <c r="H653" s="148"/>
      <c r="I653" s="148"/>
      <c r="J653" s="148"/>
      <c r="K653" s="148"/>
      <c r="L653" s="148"/>
      <c r="M653" s="148"/>
      <c r="N653" s="148"/>
      <c r="O653" s="148"/>
      <c r="P653" s="149"/>
    </row>
    <row r="654" spans="1:16" ht="15" hidden="1" customHeight="1" x14ac:dyDescent="0.25">
      <c r="A654" s="44" t="e">
        <f ca="1">IF(MONTH(C654)=MONTH(D$3),RIGHT('Yearly Info'!A$30,LEN('Yearly Info'!A$30)-4),"")</f>
        <v>#VALUE!</v>
      </c>
      <c r="B654" s="145"/>
      <c r="C654" s="42">
        <f t="shared" ca="1" si="23"/>
        <v>46076</v>
      </c>
      <c r="D654" s="54">
        <f ca="1">INDIRECT("'" &amp; UPPER(LEFT(TEXT($D$3,"mmmm"),3)) &amp; "'!W27")</f>
        <v>0</v>
      </c>
      <c r="E654" s="147"/>
      <c r="F654" s="148"/>
      <c r="G654" s="148"/>
      <c r="H654" s="148"/>
      <c r="I654" s="148"/>
      <c r="J654" s="148"/>
      <c r="K654" s="148"/>
      <c r="L654" s="148"/>
      <c r="M654" s="148"/>
      <c r="N654" s="148"/>
      <c r="O654" s="148"/>
      <c r="P654" s="149"/>
    </row>
    <row r="655" spans="1:16" ht="15" hidden="1" customHeight="1" x14ac:dyDescent="0.25">
      <c r="A655" s="44" t="e">
        <f ca="1">IF(MONTH(C655)=MONTH(D$3),RIGHT('Yearly Info'!A$31,LEN('Yearly Info'!A$31)-4),"")</f>
        <v>#VALUE!</v>
      </c>
      <c r="B655" s="145"/>
      <c r="C655" s="42">
        <f t="shared" ca="1" si="23"/>
        <v>46076</v>
      </c>
      <c r="D655" s="54">
        <f ca="1">INDIRECT("'" &amp; UPPER(LEFT(TEXT($D$3,"mmmm"),3)) &amp; "'!W28")</f>
        <v>0</v>
      </c>
      <c r="E655" s="147"/>
      <c r="F655" s="148"/>
      <c r="G655" s="148"/>
      <c r="H655" s="148"/>
      <c r="I655" s="148"/>
      <c r="J655" s="148"/>
      <c r="K655" s="148"/>
      <c r="L655" s="148"/>
      <c r="M655" s="148"/>
      <c r="N655" s="148"/>
      <c r="O655" s="148"/>
      <c r="P655" s="149"/>
    </row>
    <row r="656" spans="1:16" ht="15" hidden="1" customHeight="1" x14ac:dyDescent="0.25">
      <c r="A656" s="44" t="e">
        <f ca="1">IF(MONTH(C656)=MONTH(D$3),RIGHT('Yearly Info'!A$32,LEN('Yearly Info'!A$32)-4),"")</f>
        <v>#VALUE!</v>
      </c>
      <c r="B656" s="145"/>
      <c r="C656" s="42">
        <f t="shared" ca="1" si="23"/>
        <v>46076</v>
      </c>
      <c r="D656" s="54">
        <f ca="1">INDIRECT("'" &amp; UPPER(LEFT(TEXT($D$3,"mmmm"),3)) &amp; "'!W29")</f>
        <v>0</v>
      </c>
      <c r="E656" s="147"/>
      <c r="F656" s="148"/>
      <c r="G656" s="148"/>
      <c r="H656" s="148"/>
      <c r="I656" s="148"/>
      <c r="J656" s="148"/>
      <c r="K656" s="148"/>
      <c r="L656" s="148"/>
      <c r="M656" s="148"/>
      <c r="N656" s="148"/>
      <c r="O656" s="148"/>
      <c r="P656" s="149"/>
    </row>
    <row r="657" spans="1:16" ht="15" hidden="1" customHeight="1" x14ac:dyDescent="0.25">
      <c r="A657" s="44" t="e">
        <f ca="1">IF(MONTH(C657)=MONTH(D$3),RIGHT('Yearly Info'!A$33,LEN('Yearly Info'!A$33)-4),"")</f>
        <v>#VALUE!</v>
      </c>
      <c r="B657" s="145"/>
      <c r="C657" s="42">
        <f t="shared" ca="1" si="23"/>
        <v>46076</v>
      </c>
      <c r="D657" s="54">
        <f ca="1">INDIRECT("'" &amp; UPPER(LEFT(TEXT($D$3,"mmmm"),3)) &amp; "'!W30")</f>
        <v>0</v>
      </c>
      <c r="E657" s="147"/>
      <c r="F657" s="148"/>
      <c r="G657" s="148"/>
      <c r="H657" s="148"/>
      <c r="I657" s="148"/>
      <c r="J657" s="148"/>
      <c r="K657" s="148"/>
      <c r="L657" s="148"/>
      <c r="M657" s="148"/>
      <c r="N657" s="148"/>
      <c r="O657" s="148"/>
      <c r="P657" s="149"/>
    </row>
    <row r="658" spans="1:16" ht="15" hidden="1" customHeight="1" x14ac:dyDescent="0.25">
      <c r="A658" s="44" t="e">
        <f ca="1">IF(MONTH(C658)=MONTH(D$3),RIGHT('Yearly Info'!A$34,LEN('Yearly Info'!A$34)-4),"")</f>
        <v>#VALUE!</v>
      </c>
      <c r="B658" s="145"/>
      <c r="C658" s="42">
        <f t="shared" ca="1" si="23"/>
        <v>46076</v>
      </c>
      <c r="D658" s="54">
        <f ca="1">INDIRECT("'" &amp; UPPER(LEFT(TEXT($D$3,"mmmm"),3)) &amp; "'!W31")</f>
        <v>0</v>
      </c>
      <c r="E658" s="147"/>
      <c r="F658" s="148"/>
      <c r="G658" s="148"/>
      <c r="H658" s="148"/>
      <c r="I658" s="148"/>
      <c r="J658" s="148"/>
      <c r="K658" s="148"/>
      <c r="L658" s="148"/>
      <c r="M658" s="148"/>
      <c r="N658" s="148"/>
      <c r="O658" s="148"/>
      <c r="P658" s="149"/>
    </row>
    <row r="659" spans="1:16" ht="15" hidden="1" customHeight="1" thickBot="1" x14ac:dyDescent="0.3">
      <c r="A659" s="44" t="e">
        <f ca="1">IF(MONTH(C659)=MONTH(D$3),RIGHT('Yearly Info'!A$35,LEN('Yearly Info'!A$35)-4),"")</f>
        <v>#VALUE!</v>
      </c>
      <c r="B659" s="145"/>
      <c r="C659" s="42">
        <f t="shared" ca="1" si="23"/>
        <v>46076</v>
      </c>
      <c r="D659" s="55">
        <f ca="1">INDIRECT("'" &amp; UPPER(LEFT(TEXT($D$3,"mmmm"),3)) &amp; "'!W32")</f>
        <v>0</v>
      </c>
      <c r="E659" s="147"/>
      <c r="F659" s="148"/>
      <c r="G659" s="148"/>
      <c r="H659" s="148"/>
      <c r="I659" s="148"/>
      <c r="J659" s="148"/>
      <c r="K659" s="148"/>
      <c r="L659" s="148"/>
      <c r="M659" s="148"/>
      <c r="N659" s="148"/>
      <c r="O659" s="148"/>
      <c r="P659" s="149"/>
    </row>
    <row r="660" spans="1:16" ht="15" hidden="1" customHeight="1" x14ac:dyDescent="0.25">
      <c r="A660" s="44" t="e">
        <f ca="1">IF(MONTH(C660)=MONTH(D$3),RIGHT('Yearly Info'!A$36,LEN('Yearly Info'!A$36)-4),"")</f>
        <v>#VALUE!</v>
      </c>
      <c r="B660" s="145"/>
      <c r="C660" s="42">
        <f t="shared" ca="1" si="23"/>
        <v>46076</v>
      </c>
      <c r="D660" s="54">
        <f ca="1">INDIRECT("'" &amp; UPPER(LEFT(TEXT($D$3,"mmmm"),3)) &amp; "'!W33")</f>
        <v>0</v>
      </c>
      <c r="E660" s="147"/>
      <c r="F660" s="148"/>
      <c r="G660" s="148"/>
      <c r="H660" s="148"/>
      <c r="I660" s="148"/>
      <c r="J660" s="148"/>
      <c r="K660" s="148"/>
      <c r="L660" s="148"/>
      <c r="M660" s="148"/>
      <c r="N660" s="148"/>
      <c r="O660" s="148"/>
      <c r="P660" s="149"/>
    </row>
    <row r="661" spans="1:16" ht="15" hidden="1" customHeight="1" x14ac:dyDescent="0.25">
      <c r="A661" s="44" t="e">
        <f ca="1">IF(MONTH(C661)=MONTH(D$3),RIGHT('Yearly Info'!A$37,LEN('Yearly Info'!A$37)-4),"")</f>
        <v>#VALUE!</v>
      </c>
      <c r="B661" s="145"/>
      <c r="C661" s="42">
        <f t="shared" ca="1" si="23"/>
        <v>46076</v>
      </c>
      <c r="D661" s="54">
        <f ca="1">INDIRECT("'" &amp; UPPER(LEFT(TEXT($D$3,"mmmm"),3)) &amp; "'!W34")</f>
        <v>0</v>
      </c>
      <c r="E661" s="147"/>
      <c r="F661" s="148"/>
      <c r="G661" s="148"/>
      <c r="H661" s="148"/>
      <c r="I661" s="148"/>
      <c r="J661" s="148"/>
      <c r="K661" s="148"/>
      <c r="L661" s="148"/>
      <c r="M661" s="148"/>
      <c r="N661" s="148"/>
      <c r="O661" s="148"/>
      <c r="P661" s="149"/>
    </row>
    <row r="662" spans="1:16" ht="15" hidden="1" customHeight="1" x14ac:dyDescent="0.25">
      <c r="A662" s="44" t="e">
        <f ca="1">IF(MONTH(C662)=MONTH(D$3),RIGHT('Yearly Info'!A$38,LEN('Yearly Info'!A$38)-4),"")</f>
        <v>#VALUE!</v>
      </c>
      <c r="B662" s="145"/>
      <c r="C662" s="42">
        <f t="shared" ca="1" si="23"/>
        <v>46076</v>
      </c>
      <c r="D662" s="54">
        <f ca="1">INDIRECT("'" &amp; UPPER(LEFT(TEXT($D$3,"mmmm"),3)) &amp; "'!W35")</f>
        <v>0</v>
      </c>
      <c r="E662" s="147"/>
      <c r="F662" s="148"/>
      <c r="G662" s="148"/>
      <c r="H662" s="148"/>
      <c r="I662" s="148"/>
      <c r="J662" s="148"/>
      <c r="K662" s="148"/>
      <c r="L662" s="148"/>
      <c r="M662" s="148"/>
      <c r="N662" s="148"/>
      <c r="O662" s="148"/>
      <c r="P662" s="149"/>
    </row>
    <row r="663" spans="1:16" ht="15" hidden="1" customHeight="1" x14ac:dyDescent="0.25">
      <c r="A663" s="44" t="e">
        <f ca="1">IF(MONTH(C663)=MONTH(D$3),RIGHT('Yearly Info'!A$39,LEN('Yearly Info'!A$39)-4),"")</f>
        <v>#VALUE!</v>
      </c>
      <c r="B663" s="145"/>
      <c r="C663" s="42">
        <f t="shared" ca="1" si="23"/>
        <v>46076</v>
      </c>
      <c r="D663" s="54">
        <f ca="1">INDIRECT("'" &amp; UPPER(LEFT(TEXT($D$3,"mmmm"),3)) &amp; "'!W36")</f>
        <v>0</v>
      </c>
      <c r="E663" s="147"/>
      <c r="F663" s="148"/>
      <c r="G663" s="148"/>
      <c r="H663" s="148"/>
      <c r="I663" s="148"/>
      <c r="J663" s="148"/>
      <c r="K663" s="148"/>
      <c r="L663" s="148"/>
      <c r="M663" s="148"/>
      <c r="N663" s="148"/>
      <c r="O663" s="148"/>
      <c r="P663" s="149"/>
    </row>
    <row r="664" spans="1:16" ht="15" hidden="1" customHeight="1" thickBot="1" x14ac:dyDescent="0.3">
      <c r="A664" s="45" t="e">
        <f ca="1">IF(MONTH(C664)=MONTH(D$3),RIGHT('Yearly Info'!A$40,LEN('Yearly Info'!A$40)-4),"")</f>
        <v>#VALUE!</v>
      </c>
      <c r="B664" s="145"/>
      <c r="C664" s="42">
        <f t="shared" ca="1" si="23"/>
        <v>46076</v>
      </c>
      <c r="D664" s="54">
        <f ca="1">INDIRECT("'" &amp; UPPER(LEFT(TEXT($D$3,"mmmm"),3)) &amp; "'!W38")</f>
        <v>0</v>
      </c>
      <c r="E664" s="147"/>
      <c r="F664" s="148"/>
      <c r="G664" s="148"/>
      <c r="H664" s="148"/>
      <c r="I664" s="148"/>
      <c r="J664" s="148"/>
      <c r="K664" s="148"/>
      <c r="L664" s="148"/>
      <c r="M664" s="148"/>
      <c r="N664" s="148"/>
      <c r="O664" s="148"/>
      <c r="P664" s="149"/>
    </row>
    <row r="665" spans="1:16" ht="15" hidden="1" customHeight="1" thickBot="1" x14ac:dyDescent="0.3">
      <c r="A665" s="45" t="str">
        <f ca="1">IF(MONTH(C665)=MONTH(D$3),RIGHT('Yearly Info'!A$41,LEN('Yearly Info'!A$41)-4),"")</f>
        <v xml:space="preserve"> </v>
      </c>
      <c r="B665" s="145"/>
      <c r="C665" s="42">
        <f t="shared" ca="1" si="23"/>
        <v>46076</v>
      </c>
      <c r="D665" s="54">
        <f ca="1">INDIRECT("'" &amp; UPPER(LEFT(TEXT($D$3,"mmmm"),3)) &amp; "'!W39")</f>
        <v>0</v>
      </c>
      <c r="E665" s="147"/>
      <c r="F665" s="148"/>
      <c r="G665" s="148"/>
      <c r="H665" s="148"/>
      <c r="I665" s="148"/>
      <c r="J665" s="148"/>
      <c r="K665" s="148"/>
      <c r="L665" s="148"/>
      <c r="M665" s="148"/>
      <c r="N665" s="148"/>
      <c r="O665" s="148"/>
      <c r="P665" s="149"/>
    </row>
    <row r="666" spans="1:16" ht="15" hidden="1" customHeight="1" thickBot="1" x14ac:dyDescent="0.3">
      <c r="A666" s="45" t="str">
        <f ca="1">IF(MONTH(C666)=MONTH(D$3),RIGHT('Yearly Info'!A$42,LEN('Yearly Info'!A$42)-4),"")</f>
        <v xml:space="preserve"> </v>
      </c>
      <c r="B666" s="145"/>
      <c r="C666" s="42">
        <f t="shared" ca="1" si="23"/>
        <v>46076</v>
      </c>
      <c r="D666" s="54">
        <f ca="1">INDIRECT("'" &amp; UPPER(LEFT(TEXT($D$3,"mmmm"),3)) &amp; "'!W39")</f>
        <v>0</v>
      </c>
      <c r="E666" s="147"/>
      <c r="F666" s="148"/>
      <c r="G666" s="148"/>
      <c r="H666" s="148"/>
      <c r="I666" s="148"/>
      <c r="J666" s="148"/>
      <c r="K666" s="148"/>
      <c r="L666" s="148"/>
      <c r="M666" s="148"/>
      <c r="N666" s="148"/>
      <c r="O666" s="148"/>
      <c r="P666" s="149"/>
    </row>
    <row r="667" spans="1:16" ht="15" hidden="1" customHeight="1" thickBot="1" x14ac:dyDescent="0.3">
      <c r="A667" s="45" t="str">
        <f ca="1">IF(MONTH(C667)=MONTH(D$3),RIGHT('Yearly Info'!A$43,LEN('Yearly Info'!A$43)-4),"")</f>
        <v xml:space="preserve"> </v>
      </c>
      <c r="B667" s="146"/>
      <c r="C667" s="42">
        <f t="shared" ca="1" si="23"/>
        <v>46076</v>
      </c>
      <c r="D667" s="55">
        <f ca="1">INDIRECT("'" &amp; UPPER(LEFT(TEXT($D$3,"mmmm"),3)) &amp; "'!W40")</f>
        <v>0</v>
      </c>
      <c r="E667" s="150"/>
      <c r="F667" s="151"/>
      <c r="G667" s="151"/>
      <c r="H667" s="151"/>
      <c r="I667" s="151"/>
      <c r="J667" s="151"/>
      <c r="K667" s="151"/>
      <c r="L667" s="151"/>
      <c r="M667" s="151"/>
      <c r="N667" s="151"/>
      <c r="O667" s="151"/>
      <c r="P667" s="152"/>
    </row>
    <row r="668" spans="1:16" ht="15" hidden="1" customHeight="1" x14ac:dyDescent="0.25">
      <c r="A668" s="44" t="str">
        <f ca="1">IF(MONTH(C668)=MONTH(D$3),RIGHT('Yearly Info'!A$14,LEN('Yearly Info'!A$14)-4),"")</f>
        <v xml:space="preserve"> RICS Support for MDEQ</v>
      </c>
      <c r="B668" s="159" t="str">
        <f ca="1">TEXT(C668,"dddd")</f>
        <v>Tuesday</v>
      </c>
      <c r="C668" s="96">
        <f ca="1">C638+1</f>
        <v>46077</v>
      </c>
      <c r="D668" s="54">
        <f ca="1">INDIRECT("'" &amp; UPPER(LEFT(TEXT($D$3,"mmmm"),3)) &amp; "'!X11")</f>
        <v>0</v>
      </c>
      <c r="E668" s="147"/>
      <c r="F668" s="148"/>
      <c r="G668" s="148"/>
      <c r="H668" s="148"/>
      <c r="I668" s="148"/>
      <c r="J668" s="148"/>
      <c r="K668" s="148"/>
      <c r="L668" s="148"/>
      <c r="M668" s="148"/>
      <c r="N668" s="148"/>
      <c r="O668" s="148"/>
      <c r="P668" s="149"/>
    </row>
    <row r="669" spans="1:16" ht="15" hidden="1" customHeight="1" x14ac:dyDescent="0.25">
      <c r="A669" s="44" t="str">
        <f ca="1">IF(MONTH(C669)=MONTH(D$3),RIGHT('Yearly Info'!A$15,LEN('Yearly Info'!A$15)-4),"")</f>
        <v xml:space="preserve"> MDEQ</v>
      </c>
      <c r="B669" s="145"/>
      <c r="C669" s="42">
        <f ca="1">C668</f>
        <v>46077</v>
      </c>
      <c r="D669" s="54">
        <f ca="1">INDIRECT("'" &amp; UPPER(LEFT(TEXT($D$3,"mmmm"),3)) &amp; "'!X12")</f>
        <v>0</v>
      </c>
      <c r="E669" s="147"/>
      <c r="F669" s="148"/>
      <c r="G669" s="148"/>
      <c r="H669" s="148"/>
      <c r="I669" s="148"/>
      <c r="J669" s="148"/>
      <c r="K669" s="148"/>
      <c r="L669" s="148"/>
      <c r="M669" s="148"/>
      <c r="N669" s="148"/>
      <c r="O669" s="148"/>
      <c r="P669" s="149"/>
    </row>
    <row r="670" spans="1:16" ht="15" hidden="1" customHeight="1" x14ac:dyDescent="0.25">
      <c r="A670" s="44" t="str">
        <f ca="1">IF(MONTH(C670)=MONTH(D$3),RIGHT('Yearly Info'!A$16,LEN('Yearly Info'!A$16)-4),"")</f>
        <v xml:space="preserve"> RICS Idea Portal</v>
      </c>
      <c r="B670" s="145"/>
      <c r="C670" s="42">
        <f t="shared" ref="C670:C697" ca="1" si="24">C669</f>
        <v>46077</v>
      </c>
      <c r="D670" s="54">
        <f ca="1">INDIRECT("'" &amp; UPPER(LEFT(TEXT($D$3,"mmmm"),3)) &amp; "'!X13")</f>
        <v>0</v>
      </c>
      <c r="E670" s="147"/>
      <c r="F670" s="148"/>
      <c r="G670" s="148"/>
      <c r="H670" s="148"/>
      <c r="I670" s="148"/>
      <c r="J670" s="148"/>
      <c r="K670" s="148"/>
      <c r="L670" s="148"/>
      <c r="M670" s="148"/>
      <c r="N670" s="148"/>
      <c r="O670" s="148"/>
      <c r="P670" s="149"/>
    </row>
    <row r="671" spans="1:16" ht="15" hidden="1" customHeight="1" x14ac:dyDescent="0.25">
      <c r="A671" s="44" t="str">
        <f ca="1">IF(MONTH(C671)=MONTH(D$3),RIGHT('Yearly Info'!A$17,LEN('Yearly Info'!A$17)-4),"")</f>
        <v xml:space="preserve"> MSWIS</v>
      </c>
      <c r="B671" s="145"/>
      <c r="C671" s="42">
        <f t="shared" ca="1" si="24"/>
        <v>46077</v>
      </c>
      <c r="D671" s="54">
        <f ca="1">INDIRECT("'" &amp; UPPER(LEFT(TEXT($D$3,"mmmm"),3)) &amp; "'!X14")</f>
        <v>2</v>
      </c>
      <c r="E671" s="147" t="s">
        <v>63</v>
      </c>
      <c r="F671" s="148"/>
      <c r="G671" s="148"/>
      <c r="H671" s="148"/>
      <c r="I671" s="148"/>
      <c r="J671" s="148"/>
      <c r="K671" s="148"/>
      <c r="L671" s="148"/>
      <c r="M671" s="148"/>
      <c r="N671" s="148"/>
      <c r="O671" s="148"/>
      <c r="P671" s="149"/>
    </row>
    <row r="672" spans="1:16" ht="15" hidden="1" customHeight="1" x14ac:dyDescent="0.25">
      <c r="A672" s="44" t="str">
        <f ca="1">IF(MONTH(C672)=MONTH(D$3),RIGHT('Yearly Info'!A$18,LEN('Yearly Info'!A$18)-4),"")</f>
        <v xml:space="preserve"> GeoSpatial</v>
      </c>
      <c r="B672" s="145"/>
      <c r="C672" s="42">
        <f t="shared" ca="1" si="24"/>
        <v>46077</v>
      </c>
      <c r="D672" s="54">
        <f ca="1">INDIRECT("'" &amp; UPPER(LEFT(TEXT($D$3,"mmmm"),3)) &amp; "'!X15")</f>
        <v>0</v>
      </c>
      <c r="E672" s="147"/>
      <c r="F672" s="148"/>
      <c r="G672" s="148"/>
      <c r="H672" s="148"/>
      <c r="I672" s="148"/>
      <c r="J672" s="148"/>
      <c r="K672" s="148"/>
      <c r="L672" s="148"/>
      <c r="M672" s="148"/>
      <c r="N672" s="148"/>
      <c r="O672" s="148"/>
      <c r="P672" s="149"/>
    </row>
    <row r="673" spans="1:16" ht="15" hidden="1" customHeight="1" x14ac:dyDescent="0.25">
      <c r="A673" s="44" t="str">
        <f ca="1">IF(MONTH(C673)=MONTH(D$3),RIGHT('Yearly Info'!A$19,LEN('Yearly Info'!A$19)-4),"")</f>
        <v xml:space="preserve"> RICS Dashboard</v>
      </c>
      <c r="B673" s="145"/>
      <c r="C673" s="42">
        <f t="shared" ca="1" si="24"/>
        <v>46077</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MDWFP NRIS</v>
      </c>
      <c r="B674" s="145"/>
      <c r="C674" s="42">
        <f t="shared" ca="1" si="24"/>
        <v>46077</v>
      </c>
      <c r="D674" s="54">
        <f ca="1">INDIRECT("'" &amp; UPPER(LEFT(TEXT($D$3,"mmmm"),3)) &amp; "'!X17")</f>
        <v>1</v>
      </c>
      <c r="E674" s="153" t="s">
        <v>66</v>
      </c>
      <c r="F674" s="154"/>
      <c r="G674" s="154"/>
      <c r="H674" s="154"/>
      <c r="I674" s="154"/>
      <c r="J674" s="154"/>
      <c r="K674" s="154"/>
      <c r="L674" s="154"/>
      <c r="M674" s="154"/>
      <c r="N674" s="154"/>
      <c r="O674" s="154"/>
      <c r="P674" s="155"/>
    </row>
    <row r="675" spans="1:16" ht="15" hidden="1" customHeight="1" x14ac:dyDescent="0.25">
      <c r="A675" s="44" t="str">
        <f ca="1">IF(MONTH(C675)=MONTH(D$3),RIGHT('Yearly Info'!A$21,LEN('Yearly Info'!A$21)-4),"")</f>
        <v xml:space="preserve"> MSWIS MRVA 4 CLOSED</v>
      </c>
      <c r="B675" s="145"/>
      <c r="C675" s="42">
        <f t="shared" ca="1" si="24"/>
        <v>46077</v>
      </c>
      <c r="D675" s="54">
        <f ca="1">INDIRECT("'" &amp; UPPER(LEFT(TEXT($D$3,"mmmm"),3)) &amp; "'!X18")</f>
        <v>5</v>
      </c>
      <c r="E675" s="156" t="s">
        <v>67</v>
      </c>
      <c r="F675" s="148"/>
      <c r="G675" s="148"/>
      <c r="H675" s="148"/>
      <c r="I675" s="148"/>
      <c r="J675" s="148"/>
      <c r="K675" s="148"/>
      <c r="L675" s="148"/>
      <c r="M675" s="148"/>
      <c r="N675" s="148"/>
      <c r="O675" s="148"/>
      <c r="P675" s="149"/>
    </row>
    <row r="676" spans="1:16" ht="15" hidden="1" customHeight="1" x14ac:dyDescent="0.25">
      <c r="A676" s="44" t="str">
        <f ca="1">IF(MONTH(C676)=MONTH(D$3),RIGHT('Yearly Info'!A$22,LEN('Yearly Info'!A$22)-4),"")</f>
        <v xml:space="preserve"> Tackett</v>
      </c>
      <c r="B676" s="145"/>
      <c r="C676" s="42">
        <f t="shared" ca="1" si="24"/>
        <v>46077</v>
      </c>
      <c r="D676" s="54">
        <f ca="1">INDIRECT("'" &amp; UPPER(LEFT(TEXT($D$3,"mmmm"),3)) &amp; "'!X19")</f>
        <v>0</v>
      </c>
      <c r="E676" s="147"/>
      <c r="F676" s="148"/>
      <c r="G676" s="148"/>
      <c r="H676" s="148"/>
      <c r="I676" s="148"/>
      <c r="J676" s="148"/>
      <c r="K676" s="148"/>
      <c r="L676" s="148"/>
      <c r="M676" s="148"/>
      <c r="N676" s="148"/>
      <c r="O676" s="148"/>
      <c r="P676" s="149"/>
    </row>
    <row r="677" spans="1:16" ht="15" hidden="1" customHeight="1" x14ac:dyDescent="0.25">
      <c r="A677" s="44" t="e">
        <f ca="1">IF(MONTH(C677)=MONTH(D$3),RIGHT('Yearly Info'!A$23,LEN('Yearly Info'!A$23)-4),"")</f>
        <v>#VALUE!</v>
      </c>
      <c r="B677" s="145"/>
      <c r="C677" s="42">
        <f t="shared" ca="1" si="24"/>
        <v>46077</v>
      </c>
      <c r="D677" s="54">
        <f ca="1">INDIRECT("'" &amp; UPPER(LEFT(TEXT($D$3,"mmmm"),3)) &amp; "'!X20")</f>
        <v>0</v>
      </c>
      <c r="E677" s="160"/>
      <c r="F677" s="148"/>
      <c r="G677" s="148"/>
      <c r="H677" s="148"/>
      <c r="I677" s="148"/>
      <c r="J677" s="148"/>
      <c r="K677" s="148"/>
      <c r="L677" s="148"/>
      <c r="M677" s="148"/>
      <c r="N677" s="148"/>
      <c r="O677" s="148"/>
      <c r="P677" s="149"/>
    </row>
    <row r="678" spans="1:16" ht="15" hidden="1" customHeight="1" x14ac:dyDescent="0.25">
      <c r="A678" s="44" t="e">
        <f ca="1">IF(MONTH(C678)=MONTH(D$3),RIGHT('Yearly Info'!A$24,LEN('Yearly Info'!A$24)-4),"")</f>
        <v>#VALUE!</v>
      </c>
      <c r="B678" s="145"/>
      <c r="C678" s="42">
        <f t="shared" ca="1" si="24"/>
        <v>46077</v>
      </c>
      <c r="D678" s="54">
        <f ca="1">INDIRECT("'" &amp; UPPER(LEFT(TEXT($D$3,"mmmm"),3)) &amp; "'!X21")</f>
        <v>0</v>
      </c>
      <c r="E678" s="147"/>
      <c r="F678" s="148"/>
      <c r="G678" s="148"/>
      <c r="H678" s="148"/>
      <c r="I678" s="148"/>
      <c r="J678" s="148"/>
      <c r="K678" s="148"/>
      <c r="L678" s="148"/>
      <c r="M678" s="148"/>
      <c r="N678" s="148"/>
      <c r="O678" s="148"/>
      <c r="P678" s="149"/>
    </row>
    <row r="679" spans="1:16" ht="15" hidden="1" customHeight="1" x14ac:dyDescent="0.25">
      <c r="A679" s="44" t="e">
        <f ca="1">IF(MONTH(C679)=MONTH(D$3),RIGHT('Yearly Info'!A$25,LEN('Yearly Info'!A$25)-4),"")</f>
        <v>#VALUE!</v>
      </c>
      <c r="B679" s="145"/>
      <c r="C679" s="42">
        <f t="shared" ca="1" si="24"/>
        <v>46077</v>
      </c>
      <c r="D679" s="54">
        <f ca="1">INDIRECT("'" &amp; UPPER(LEFT(TEXT($D$3,"mmmm"),3)) &amp; "'!X22")</f>
        <v>0</v>
      </c>
      <c r="E679" s="147"/>
      <c r="F679" s="148"/>
      <c r="G679" s="148"/>
      <c r="H679" s="148"/>
      <c r="I679" s="148"/>
      <c r="J679" s="148"/>
      <c r="K679" s="148"/>
      <c r="L679" s="148"/>
      <c r="M679" s="148"/>
      <c r="N679" s="148"/>
      <c r="O679" s="148"/>
      <c r="P679" s="149"/>
    </row>
    <row r="680" spans="1:16" ht="15" hidden="1" customHeight="1" x14ac:dyDescent="0.25">
      <c r="A680" s="44" t="e">
        <f ca="1">IF(MONTH(C680)=MONTH(D$3),RIGHT('Yearly Info'!A$26,LEN('Yearly Info'!A$26)-4),"")</f>
        <v>#VALUE!</v>
      </c>
      <c r="B680" s="145"/>
      <c r="C680" s="42">
        <f t="shared" ca="1" si="24"/>
        <v>46077</v>
      </c>
      <c r="D680" s="54">
        <f ca="1">INDIRECT("'" &amp; UPPER(LEFT(TEXT($D$3,"mmmm"),3)) &amp; "'!X23")</f>
        <v>0</v>
      </c>
      <c r="E680" s="147"/>
      <c r="F680" s="148"/>
      <c r="G680" s="148"/>
      <c r="H680" s="148"/>
      <c r="I680" s="148"/>
      <c r="J680" s="148"/>
      <c r="K680" s="148"/>
      <c r="L680" s="148"/>
      <c r="M680" s="148"/>
      <c r="N680" s="148"/>
      <c r="O680" s="148"/>
      <c r="P680" s="149"/>
    </row>
    <row r="681" spans="1:16" ht="15" hidden="1" customHeight="1" x14ac:dyDescent="0.25">
      <c r="A681" s="44" t="e">
        <f ca="1">IF(MONTH(C681)=MONTH(D$3),RIGHT('Yearly Info'!A$27,LEN('Yearly Info'!A$27)-4),"")</f>
        <v>#VALUE!</v>
      </c>
      <c r="B681" s="145"/>
      <c r="C681" s="42">
        <f t="shared" ca="1" si="24"/>
        <v>46077</v>
      </c>
      <c r="D681" s="54">
        <f ca="1">INDIRECT("'" &amp; UPPER(LEFT(TEXT($D$3,"mmmm"),3)) &amp; "'!X24")</f>
        <v>0</v>
      </c>
      <c r="E681" s="147"/>
      <c r="F681" s="148"/>
      <c r="G681" s="148"/>
      <c r="H681" s="148"/>
      <c r="I681" s="148"/>
      <c r="J681" s="148"/>
      <c r="K681" s="148"/>
      <c r="L681" s="148"/>
      <c r="M681" s="148"/>
      <c r="N681" s="148"/>
      <c r="O681" s="148"/>
      <c r="P681" s="149"/>
    </row>
    <row r="682" spans="1:16" ht="15" hidden="1" customHeight="1" x14ac:dyDescent="0.25">
      <c r="A682" s="44" t="e">
        <f ca="1">IF(MONTH(C682)=MONTH(D$3),RIGHT('Yearly Info'!A$28,LEN('Yearly Info'!A$28)-4),"")</f>
        <v>#VALUE!</v>
      </c>
      <c r="B682" s="145"/>
      <c r="C682" s="42">
        <f t="shared" ca="1" si="24"/>
        <v>46077</v>
      </c>
      <c r="D682" s="54">
        <f ca="1">INDIRECT("'" &amp; UPPER(LEFT(TEXT($D$3,"mmmm"),3)) &amp; "'!X25")</f>
        <v>0</v>
      </c>
      <c r="E682" s="147"/>
      <c r="F682" s="148"/>
      <c r="G682" s="148"/>
      <c r="H682" s="148"/>
      <c r="I682" s="148"/>
      <c r="J682" s="148"/>
      <c r="K682" s="148"/>
      <c r="L682" s="148"/>
      <c r="M682" s="148"/>
      <c r="N682" s="148"/>
      <c r="O682" s="148"/>
      <c r="P682" s="149"/>
    </row>
    <row r="683" spans="1:16" ht="15" hidden="1" customHeight="1" x14ac:dyDescent="0.25">
      <c r="A683" s="44" t="e">
        <f ca="1">IF(MONTH(C683)=MONTH(D$3),RIGHT('Yearly Info'!A$29,LEN('Yearly Info'!A$29)-4),"")</f>
        <v>#VALUE!</v>
      </c>
      <c r="B683" s="145"/>
      <c r="C683" s="42">
        <f t="shared" ca="1" si="24"/>
        <v>46077</v>
      </c>
      <c r="D683" s="54">
        <f ca="1">INDIRECT("'" &amp; UPPER(LEFT(TEXT($D$3,"mmmm"),3)) &amp; "'!X26")</f>
        <v>0</v>
      </c>
      <c r="E683" s="147"/>
      <c r="F683" s="148"/>
      <c r="G683" s="148"/>
      <c r="H683" s="148"/>
      <c r="I683" s="148"/>
      <c r="J683" s="148"/>
      <c r="K683" s="148"/>
      <c r="L683" s="148"/>
      <c r="M683" s="148"/>
      <c r="N683" s="148"/>
      <c r="O683" s="148"/>
      <c r="P683" s="149"/>
    </row>
    <row r="684" spans="1:16" ht="15" hidden="1" customHeight="1" x14ac:dyDescent="0.25">
      <c r="A684" s="44" t="e">
        <f ca="1">IF(MONTH(C684)=MONTH(D$3),RIGHT('Yearly Info'!A$30,LEN('Yearly Info'!A$30)-4),"")</f>
        <v>#VALUE!</v>
      </c>
      <c r="B684" s="145"/>
      <c r="C684" s="42">
        <f t="shared" ca="1" si="24"/>
        <v>46077</v>
      </c>
      <c r="D684" s="54">
        <f ca="1">INDIRECT("'" &amp; UPPER(LEFT(TEXT($D$3,"mmmm"),3)) &amp; "'!X27")</f>
        <v>0</v>
      </c>
      <c r="E684" s="147"/>
      <c r="F684" s="148"/>
      <c r="G684" s="148"/>
      <c r="H684" s="148"/>
      <c r="I684" s="148"/>
      <c r="J684" s="148"/>
      <c r="K684" s="148"/>
      <c r="L684" s="148"/>
      <c r="M684" s="148"/>
      <c r="N684" s="148"/>
      <c r="O684" s="148"/>
      <c r="P684" s="149"/>
    </row>
    <row r="685" spans="1:16" ht="15" hidden="1" customHeight="1" x14ac:dyDescent="0.25">
      <c r="A685" s="44" t="e">
        <f ca="1">IF(MONTH(C685)=MONTH(D$3),RIGHT('Yearly Info'!A$31,LEN('Yearly Info'!A$31)-4),"")</f>
        <v>#VALUE!</v>
      </c>
      <c r="B685" s="145"/>
      <c r="C685" s="42">
        <f t="shared" ca="1" si="24"/>
        <v>46077</v>
      </c>
      <c r="D685" s="54">
        <f ca="1">INDIRECT("'" &amp; UPPER(LEFT(TEXT($D$3,"mmmm"),3)) &amp; "'!X28")</f>
        <v>0</v>
      </c>
      <c r="E685" s="147"/>
      <c r="F685" s="148"/>
      <c r="G685" s="148"/>
      <c r="H685" s="148"/>
      <c r="I685" s="148"/>
      <c r="J685" s="148"/>
      <c r="K685" s="148"/>
      <c r="L685" s="148"/>
      <c r="M685" s="148"/>
      <c r="N685" s="148"/>
      <c r="O685" s="148"/>
      <c r="P685" s="149"/>
    </row>
    <row r="686" spans="1:16" ht="15" hidden="1" customHeight="1" x14ac:dyDescent="0.25">
      <c r="A686" s="44" t="e">
        <f ca="1">IF(MONTH(C686)=MONTH(D$3),RIGHT('Yearly Info'!A$32,LEN('Yearly Info'!A$32)-4),"")</f>
        <v>#VALUE!</v>
      </c>
      <c r="B686" s="145"/>
      <c r="C686" s="42">
        <f t="shared" ca="1" si="24"/>
        <v>46077</v>
      </c>
      <c r="D686" s="54">
        <f ca="1">INDIRECT("'" &amp; UPPER(LEFT(TEXT($D$3,"mmmm"),3)) &amp; "'!X29")</f>
        <v>0</v>
      </c>
      <c r="E686" s="147"/>
      <c r="F686" s="148"/>
      <c r="G686" s="148"/>
      <c r="H686" s="148"/>
      <c r="I686" s="148"/>
      <c r="J686" s="148"/>
      <c r="K686" s="148"/>
      <c r="L686" s="148"/>
      <c r="M686" s="148"/>
      <c r="N686" s="148"/>
      <c r="O686" s="148"/>
      <c r="P686" s="149"/>
    </row>
    <row r="687" spans="1:16" ht="15" hidden="1" customHeight="1" x14ac:dyDescent="0.25">
      <c r="A687" s="44" t="e">
        <f ca="1">IF(MONTH(C687)=MONTH(D$3),RIGHT('Yearly Info'!A$33,LEN('Yearly Info'!A$33)-4),"")</f>
        <v>#VALUE!</v>
      </c>
      <c r="B687" s="145"/>
      <c r="C687" s="42">
        <f t="shared" ca="1" si="24"/>
        <v>46077</v>
      </c>
      <c r="D687" s="54">
        <f ca="1">INDIRECT("'" &amp; UPPER(LEFT(TEXT($D$3,"mmmm"),3)) &amp; "'!X30")</f>
        <v>0</v>
      </c>
      <c r="E687" s="147"/>
      <c r="F687" s="148"/>
      <c r="G687" s="148"/>
      <c r="H687" s="148"/>
      <c r="I687" s="148"/>
      <c r="J687" s="148"/>
      <c r="K687" s="148"/>
      <c r="L687" s="148"/>
      <c r="M687" s="148"/>
      <c r="N687" s="148"/>
      <c r="O687" s="148"/>
      <c r="P687" s="149"/>
    </row>
    <row r="688" spans="1:16" ht="15" hidden="1" customHeight="1" x14ac:dyDescent="0.25">
      <c r="A688" s="44" t="e">
        <f ca="1">IF(MONTH(C688)=MONTH(D$3),RIGHT('Yearly Info'!A$34,LEN('Yearly Info'!A$34)-4),"")</f>
        <v>#VALUE!</v>
      </c>
      <c r="B688" s="145"/>
      <c r="C688" s="42">
        <f t="shared" ca="1" si="24"/>
        <v>46077</v>
      </c>
      <c r="D688" s="54">
        <f ca="1">INDIRECT("'" &amp; UPPER(LEFT(TEXT($D$3,"mmmm"),3)) &amp; "'!X31")</f>
        <v>0</v>
      </c>
      <c r="E688" s="147"/>
      <c r="F688" s="148"/>
      <c r="G688" s="148"/>
      <c r="H688" s="148"/>
      <c r="I688" s="148"/>
      <c r="J688" s="148"/>
      <c r="K688" s="148"/>
      <c r="L688" s="148"/>
      <c r="M688" s="148"/>
      <c r="N688" s="148"/>
      <c r="O688" s="148"/>
      <c r="P688" s="149"/>
    </row>
    <row r="689" spans="1:16" ht="15" hidden="1" customHeight="1" x14ac:dyDescent="0.25">
      <c r="A689" s="44" t="e">
        <f ca="1">IF(MONTH(C689)=MONTH(D$3),RIGHT('Yearly Info'!A$35,LEN('Yearly Info'!A$35)-4),"")</f>
        <v>#VALUE!</v>
      </c>
      <c r="B689" s="145"/>
      <c r="C689" s="42">
        <f t="shared" ca="1" si="24"/>
        <v>46077</v>
      </c>
      <c r="D689" s="54">
        <f ca="1">INDIRECT("'" &amp; UPPER(LEFT(TEXT($D$3,"mmmm"),3)) &amp; "'!X32")</f>
        <v>0</v>
      </c>
      <c r="E689" s="147"/>
      <c r="F689" s="148"/>
      <c r="G689" s="148"/>
      <c r="H689" s="148"/>
      <c r="I689" s="148"/>
      <c r="J689" s="148"/>
      <c r="K689" s="148"/>
      <c r="L689" s="148"/>
      <c r="M689" s="148"/>
      <c r="N689" s="148"/>
      <c r="O689" s="148"/>
      <c r="P689" s="149"/>
    </row>
    <row r="690" spans="1:16" ht="15" hidden="1" customHeight="1" x14ac:dyDescent="0.25">
      <c r="A690" s="44" t="e">
        <f ca="1">IF(MONTH(C690)=MONTH(D$3),RIGHT('Yearly Info'!A$36,LEN('Yearly Info'!A$36)-4),"")</f>
        <v>#VALUE!</v>
      </c>
      <c r="B690" s="145"/>
      <c r="C690" s="42">
        <f t="shared" ca="1" si="24"/>
        <v>46077</v>
      </c>
      <c r="D690" s="54">
        <f ca="1">INDIRECT("'" &amp; UPPER(LEFT(TEXT($D$3,"mmmm"),3)) &amp; "'!X33")</f>
        <v>0</v>
      </c>
      <c r="E690" s="147"/>
      <c r="F690" s="148"/>
      <c r="G690" s="148"/>
      <c r="H690" s="148"/>
      <c r="I690" s="148"/>
      <c r="J690" s="148"/>
      <c r="K690" s="148"/>
      <c r="L690" s="148"/>
      <c r="M690" s="148"/>
      <c r="N690" s="148"/>
      <c r="O690" s="148"/>
      <c r="P690" s="149"/>
    </row>
    <row r="691" spans="1:16" ht="15" hidden="1" customHeight="1" x14ac:dyDescent="0.25">
      <c r="A691" s="44" t="e">
        <f ca="1">IF(MONTH(C691)=MONTH(D$3),RIGHT('Yearly Info'!A$37,LEN('Yearly Info'!A$37)-4),"")</f>
        <v>#VALUE!</v>
      </c>
      <c r="B691" s="145"/>
      <c r="C691" s="42">
        <f t="shared" ca="1" si="24"/>
        <v>46077</v>
      </c>
      <c r="D691" s="54">
        <f ca="1">INDIRECT("'" &amp; UPPER(LEFT(TEXT($D$3,"mmmm"),3)) &amp; "'!X34")</f>
        <v>0</v>
      </c>
      <c r="E691" s="147"/>
      <c r="F691" s="148"/>
      <c r="G691" s="148"/>
      <c r="H691" s="148"/>
      <c r="I691" s="148"/>
      <c r="J691" s="148"/>
      <c r="K691" s="148"/>
      <c r="L691" s="148"/>
      <c r="M691" s="148"/>
      <c r="N691" s="148"/>
      <c r="O691" s="148"/>
      <c r="P691" s="149"/>
    </row>
    <row r="692" spans="1:16" ht="15" hidden="1" customHeight="1" x14ac:dyDescent="0.25">
      <c r="A692" s="44" t="e">
        <f ca="1">IF(MONTH(C692)=MONTH(D$3),RIGHT('Yearly Info'!A$38,LEN('Yearly Info'!A$38)-4),"")</f>
        <v>#VALUE!</v>
      </c>
      <c r="B692" s="145"/>
      <c r="C692" s="42">
        <f t="shared" ca="1" si="24"/>
        <v>46077</v>
      </c>
      <c r="D692" s="54">
        <f ca="1">INDIRECT("'" &amp; UPPER(LEFT(TEXT($D$3,"mmmm"),3)) &amp; "'!X35")</f>
        <v>0</v>
      </c>
      <c r="E692" s="147"/>
      <c r="F692" s="148"/>
      <c r="G692" s="148"/>
      <c r="H692" s="148"/>
      <c r="I692" s="148"/>
      <c r="J692" s="148"/>
      <c r="K692" s="148"/>
      <c r="L692" s="148"/>
      <c r="M692" s="148"/>
      <c r="N692" s="148"/>
      <c r="O692" s="148"/>
      <c r="P692" s="149"/>
    </row>
    <row r="693" spans="1:16" ht="15" hidden="1" customHeight="1" x14ac:dyDescent="0.25">
      <c r="A693" s="44" t="e">
        <f ca="1">IF(MONTH(C693)=MONTH(D$3),RIGHT('Yearly Info'!A$39,LEN('Yearly Info'!A$39)-4),"")</f>
        <v>#VALUE!</v>
      </c>
      <c r="B693" s="145"/>
      <c r="C693" s="42">
        <f t="shared" ca="1" si="24"/>
        <v>46077</v>
      </c>
      <c r="D693" s="54">
        <f ca="1">INDIRECT("'" &amp; UPPER(LEFT(TEXT($D$3,"mmmm"),3)) &amp; "'!X36")</f>
        <v>0</v>
      </c>
      <c r="E693" s="147"/>
      <c r="F693" s="148"/>
      <c r="G693" s="148"/>
      <c r="H693" s="148"/>
      <c r="I693" s="148"/>
      <c r="J693" s="148"/>
      <c r="K693" s="148"/>
      <c r="L693" s="148"/>
      <c r="M693" s="148"/>
      <c r="N693" s="148"/>
      <c r="O693" s="148"/>
      <c r="P693" s="149"/>
    </row>
    <row r="694" spans="1:16" ht="15" hidden="1" customHeight="1" thickBot="1" x14ac:dyDescent="0.3">
      <c r="A694" s="45" t="e">
        <f ca="1">IF(MONTH(C694)=MONTH(D$3),RIGHT('Yearly Info'!A$40,LEN('Yearly Info'!A$40)-4),"")</f>
        <v>#VALUE!</v>
      </c>
      <c r="B694" s="145"/>
      <c r="C694" s="42">
        <f t="shared" ca="1" si="24"/>
        <v>46077</v>
      </c>
      <c r="D694" s="54">
        <f ca="1">INDIRECT("'" &amp; UPPER(LEFT(TEXT($D$3,"mmmm"),3)) &amp; "'!X37")</f>
        <v>0</v>
      </c>
      <c r="E694" s="147"/>
      <c r="F694" s="148"/>
      <c r="G694" s="148"/>
      <c r="H694" s="148"/>
      <c r="I694" s="148"/>
      <c r="J694" s="148"/>
      <c r="K694" s="148"/>
      <c r="L694" s="148"/>
      <c r="M694" s="148"/>
      <c r="N694" s="148"/>
      <c r="O694" s="148"/>
      <c r="P694" s="149"/>
    </row>
    <row r="695" spans="1:16" ht="15" hidden="1" customHeight="1" thickBot="1" x14ac:dyDescent="0.3">
      <c r="A695" s="45" t="str">
        <f ca="1">IF(MONTH(C695)=MONTH(D$3),RIGHT('Yearly Info'!A$41,LEN('Yearly Info'!A$41)-4),"")</f>
        <v xml:space="preserve"> </v>
      </c>
      <c r="B695" s="145"/>
      <c r="C695" s="42">
        <f t="shared" ca="1" si="24"/>
        <v>46077</v>
      </c>
      <c r="D695" s="54">
        <f ca="1">INDIRECT("'" &amp; UPPER(LEFT(TEXT($D$3,"mmmm"),3)) &amp; "'!X38")</f>
        <v>0</v>
      </c>
      <c r="E695" s="147"/>
      <c r="F695" s="148"/>
      <c r="G695" s="148"/>
      <c r="H695" s="148"/>
      <c r="I695" s="148"/>
      <c r="J695" s="148"/>
      <c r="K695" s="148"/>
      <c r="L695" s="148"/>
      <c r="M695" s="148"/>
      <c r="N695" s="148"/>
      <c r="O695" s="148"/>
      <c r="P695" s="149"/>
    </row>
    <row r="696" spans="1:16" ht="15" hidden="1" customHeight="1" thickBot="1" x14ac:dyDescent="0.3">
      <c r="A696" s="45" t="str">
        <f ca="1">IF(MONTH(C696)=MONTH(D$3),RIGHT('Yearly Info'!A$42,LEN('Yearly Info'!A$42)-4),"")</f>
        <v xml:space="preserve"> </v>
      </c>
      <c r="B696" s="145"/>
      <c r="C696" s="42">
        <f t="shared" ca="1" si="24"/>
        <v>46077</v>
      </c>
      <c r="D696" s="54">
        <f ca="1">INDIRECT("'" &amp; UPPER(LEFT(TEXT($D$3,"mmmm"),3)) &amp; "'!X39")</f>
        <v>0</v>
      </c>
      <c r="E696" s="147"/>
      <c r="F696" s="148"/>
      <c r="G696" s="148"/>
      <c r="H696" s="148"/>
      <c r="I696" s="148"/>
      <c r="J696" s="148"/>
      <c r="K696" s="148"/>
      <c r="L696" s="148"/>
      <c r="M696" s="148"/>
      <c r="N696" s="148"/>
      <c r="O696" s="148"/>
      <c r="P696" s="149"/>
    </row>
    <row r="697" spans="1:16" ht="15" hidden="1" customHeight="1" thickBot="1" x14ac:dyDescent="0.3">
      <c r="A697" s="45" t="str">
        <f ca="1">IF(MONTH(C697)=MONTH(D$3),RIGHT('Yearly Info'!A$43,LEN('Yearly Info'!A$43)-4),"")</f>
        <v xml:space="preserve"> </v>
      </c>
      <c r="B697" s="146"/>
      <c r="C697" s="42">
        <f t="shared" ca="1" si="24"/>
        <v>46077</v>
      </c>
      <c r="D697" s="55">
        <f ca="1">INDIRECT("'" &amp; UPPER(LEFT(TEXT($D$3,"mmmm"),3)) &amp; "'!X40")</f>
        <v>0</v>
      </c>
      <c r="E697" s="150"/>
      <c r="F697" s="151"/>
      <c r="G697" s="151"/>
      <c r="H697" s="151"/>
      <c r="I697" s="151"/>
      <c r="J697" s="151"/>
      <c r="K697" s="151"/>
      <c r="L697" s="151"/>
      <c r="M697" s="151"/>
      <c r="N697" s="151"/>
      <c r="O697" s="151"/>
      <c r="P697" s="152"/>
    </row>
    <row r="698" spans="1:16" ht="15" hidden="1" customHeight="1" x14ac:dyDescent="0.25">
      <c r="A698" s="44" t="str">
        <f ca="1">IF(MONTH(C698)=MONTH(D$3),RIGHT('Yearly Info'!A$14,LEN('Yearly Info'!A$14)-4),"")</f>
        <v xml:space="preserve"> RICS Support for MDEQ</v>
      </c>
      <c r="B698" s="145" t="str">
        <f ca="1">TEXT(C698,"dddd")</f>
        <v>Wednesday</v>
      </c>
      <c r="C698" s="94">
        <f ca="1">C668+1</f>
        <v>46078</v>
      </c>
      <c r="D698" s="54">
        <f ca="1">INDIRECT("'" &amp; UPPER(LEFT(TEXT($D$3,"mmmm"),3)) &amp; "'!Y11")</f>
        <v>4</v>
      </c>
      <c r="E698" t="s">
        <v>68</v>
      </c>
    </row>
    <row r="699" spans="1:16" ht="15" hidden="1" customHeight="1" x14ac:dyDescent="0.25">
      <c r="A699" s="44" t="str">
        <f ca="1">IF(MONTH(C699)=MONTH(D$3),RIGHT('Yearly Info'!A$15,LEN('Yearly Info'!A$15)-4),"")</f>
        <v xml:space="preserve"> MDEQ</v>
      </c>
      <c r="B699" s="145"/>
      <c r="C699" s="42">
        <f ca="1">C698</f>
        <v>46078</v>
      </c>
      <c r="D699" s="54">
        <f ca="1">INDIRECT("'" &amp; UPPER(LEFT(TEXT($D$3,"mmmm"),3)) &amp; "'!Y12")</f>
        <v>0</v>
      </c>
      <c r="E699" s="147"/>
      <c r="F699" s="148"/>
      <c r="G699" s="148"/>
      <c r="H699" s="148"/>
      <c r="I699" s="148"/>
      <c r="J699" s="148"/>
      <c r="K699" s="148"/>
      <c r="L699" s="148"/>
      <c r="M699" s="148"/>
      <c r="N699" s="148"/>
      <c r="O699" s="148"/>
      <c r="P699" s="149"/>
    </row>
    <row r="700" spans="1:16" ht="15" hidden="1" customHeight="1" x14ac:dyDescent="0.25">
      <c r="A700" s="44" t="str">
        <f ca="1">IF(MONTH(C700)=MONTH(D$3),RIGHT('Yearly Info'!A$16,LEN('Yearly Info'!A$16)-4),"")</f>
        <v xml:space="preserve"> RICS Idea Portal</v>
      </c>
      <c r="B700" s="145"/>
      <c r="C700" s="42">
        <f t="shared" ref="C700:C727" ca="1" si="25">C699</f>
        <v>46078</v>
      </c>
      <c r="D700" s="54">
        <f ca="1">INDIRECT("'" &amp; UPPER(LEFT(TEXT($D$3,"mmmm"),3)) &amp; "'!Y13")</f>
        <v>0</v>
      </c>
      <c r="E700" s="147"/>
      <c r="F700" s="148"/>
      <c r="G700" s="148"/>
      <c r="H700" s="148"/>
      <c r="I700" s="148"/>
      <c r="J700" s="148"/>
      <c r="K700" s="148"/>
      <c r="L700" s="148"/>
      <c r="M700" s="148"/>
      <c r="N700" s="148"/>
      <c r="O700" s="148"/>
      <c r="P700" s="149"/>
    </row>
    <row r="701" spans="1:16" ht="15" hidden="1" customHeight="1" x14ac:dyDescent="0.25">
      <c r="A701" s="44" t="str">
        <f ca="1">IF(MONTH(C701)=MONTH(D$3),RIGHT('Yearly Info'!A$17,LEN('Yearly Info'!A$17)-4),"")</f>
        <v xml:space="preserve"> MSWIS</v>
      </c>
      <c r="B701" s="145"/>
      <c r="C701" s="42">
        <f t="shared" ca="1" si="25"/>
        <v>46078</v>
      </c>
      <c r="D701" s="54">
        <f ca="1">INDIRECT("'" &amp; UPPER(LEFT(TEXT($D$3,"mmmm"),3)) &amp; "'!Y14")</f>
        <v>0</v>
      </c>
      <c r="E701" s="147"/>
      <c r="F701" s="148"/>
      <c r="G701" s="148"/>
      <c r="H701" s="148"/>
      <c r="I701" s="148"/>
      <c r="J701" s="148"/>
      <c r="K701" s="148"/>
      <c r="L701" s="148"/>
      <c r="M701" s="148"/>
      <c r="N701" s="148"/>
      <c r="O701" s="148"/>
      <c r="P701" s="149"/>
    </row>
    <row r="702" spans="1:16" ht="15" hidden="1" customHeight="1" x14ac:dyDescent="0.25">
      <c r="A702" s="44" t="str">
        <f ca="1">IF(MONTH(C702)=MONTH(D$3),RIGHT('Yearly Info'!A$18,LEN('Yearly Info'!A$18)-4),"")</f>
        <v xml:space="preserve"> GeoSpatial</v>
      </c>
      <c r="B702" s="145"/>
      <c r="C702" s="42">
        <f t="shared" ca="1" si="25"/>
        <v>46078</v>
      </c>
      <c r="D702" s="54">
        <f ca="1">INDIRECT("'" &amp; UPPER(LEFT(TEXT($D$3,"mmmm"),3)) &amp; "'!Y15")</f>
        <v>0</v>
      </c>
      <c r="E702" s="147"/>
      <c r="F702" s="148"/>
      <c r="G702" s="148"/>
      <c r="H702" s="148"/>
      <c r="I702" s="148"/>
      <c r="J702" s="148"/>
      <c r="K702" s="148"/>
      <c r="L702" s="148"/>
      <c r="M702" s="148"/>
      <c r="N702" s="148"/>
      <c r="O702" s="148"/>
      <c r="P702" s="149"/>
    </row>
    <row r="703" spans="1:16" ht="15" hidden="1" customHeight="1" x14ac:dyDescent="0.25">
      <c r="A703" s="44" t="str">
        <f ca="1">IF(MONTH(C703)=MONTH(D$3),RIGHT('Yearly Info'!A$19,LEN('Yearly Info'!A$19)-4),"")</f>
        <v xml:space="preserve"> RICS Dashboard</v>
      </c>
      <c r="B703" s="145"/>
      <c r="C703" s="42">
        <f t="shared" ca="1" si="25"/>
        <v>46078</v>
      </c>
      <c r="D703" s="54">
        <f ca="1">INDIRECT("'" &amp; UPPER(LEFT(TEXT($D$3,"mmmm"),3)) &amp; "'!Y16")</f>
        <v>0</v>
      </c>
      <c r="E703" s="147"/>
      <c r="F703" s="148"/>
      <c r="G703" s="148"/>
      <c r="H703" s="148"/>
      <c r="I703" s="148"/>
      <c r="J703" s="148"/>
      <c r="K703" s="148"/>
      <c r="L703" s="148"/>
      <c r="M703" s="148"/>
      <c r="N703" s="148"/>
      <c r="O703" s="148"/>
      <c r="P703" s="149"/>
    </row>
    <row r="704" spans="1:16" ht="15" customHeight="1" x14ac:dyDescent="0.25">
      <c r="A704" s="44" t="str">
        <f ca="1">IF(MONTH(C704)=MONTH(D$3),RIGHT('Yearly Info'!A$20,LEN('Yearly Info'!A$20)-4),"")</f>
        <v xml:space="preserve"> MDWFP NRIS</v>
      </c>
      <c r="B704" s="145"/>
      <c r="C704" s="42">
        <f t="shared" ca="1" si="25"/>
        <v>46078</v>
      </c>
      <c r="D704" s="54">
        <f ca="1">INDIRECT("'" &amp; UPPER(LEFT(TEXT($D$3,"mmmm"),3)) &amp; "'!Y17")</f>
        <v>0</v>
      </c>
      <c r="E704" s="153"/>
      <c r="F704" s="154"/>
      <c r="G704" s="154"/>
      <c r="H704" s="154"/>
      <c r="I704" s="154"/>
      <c r="J704" s="154"/>
      <c r="K704" s="154"/>
      <c r="L704" s="154"/>
      <c r="M704" s="154"/>
      <c r="N704" s="154"/>
      <c r="O704" s="154"/>
      <c r="P704" s="155"/>
    </row>
    <row r="705" spans="1:16" ht="15" hidden="1" customHeight="1" x14ac:dyDescent="0.25">
      <c r="A705" s="44" t="str">
        <f ca="1">IF(MONTH(C705)=MONTH(D$3),RIGHT('Yearly Info'!A$21,LEN('Yearly Info'!A$21)-4),"")</f>
        <v xml:space="preserve"> MSWIS MRVA 4 CLOSED</v>
      </c>
      <c r="B705" s="145"/>
      <c r="C705" s="42">
        <f t="shared" ca="1" si="25"/>
        <v>46078</v>
      </c>
      <c r="D705" s="54">
        <f ca="1">INDIRECT("'" &amp; UPPER(LEFT(TEXT($D$3,"mmmm"),3)) &amp; "'!Y18")</f>
        <v>0</v>
      </c>
      <c r="E705" s="147"/>
      <c r="F705" s="148"/>
      <c r="G705" s="148"/>
      <c r="H705" s="148"/>
      <c r="I705" s="148"/>
      <c r="J705" s="148"/>
      <c r="K705" s="148"/>
      <c r="L705" s="148"/>
      <c r="M705" s="148"/>
      <c r="N705" s="148"/>
      <c r="O705" s="148"/>
      <c r="P705" s="149"/>
    </row>
    <row r="706" spans="1:16" ht="15" hidden="1" customHeight="1" x14ac:dyDescent="0.25">
      <c r="A706" s="44" t="str">
        <f ca="1">IF(MONTH(C706)=MONTH(D$3),RIGHT('Yearly Info'!A$22,LEN('Yearly Info'!A$22)-4),"")</f>
        <v xml:space="preserve"> Tackett</v>
      </c>
      <c r="B706" s="145"/>
      <c r="C706" s="42">
        <f t="shared" ca="1" si="25"/>
        <v>46078</v>
      </c>
      <c r="D706" s="54">
        <f ca="1">INDIRECT("'" &amp; UPPER(LEFT(TEXT($D$3,"mmmm"),3)) &amp; "'!Y19")</f>
        <v>4</v>
      </c>
      <c r="E706" s="147" t="s">
        <v>69</v>
      </c>
      <c r="F706" s="148"/>
      <c r="G706" s="148"/>
      <c r="H706" s="148"/>
      <c r="I706" s="148"/>
      <c r="J706" s="148"/>
      <c r="K706" s="148"/>
      <c r="L706" s="148"/>
      <c r="M706" s="148"/>
      <c r="N706" s="148"/>
      <c r="O706" s="148"/>
      <c r="P706" s="149"/>
    </row>
    <row r="707" spans="1:16" ht="15" hidden="1" customHeight="1" x14ac:dyDescent="0.25">
      <c r="A707" s="44" t="e">
        <f ca="1">IF(MONTH(C707)=MONTH(D$3),RIGHT('Yearly Info'!A$23,LEN('Yearly Info'!A$23)-4),"")</f>
        <v>#VALUE!</v>
      </c>
      <c r="B707" s="145"/>
      <c r="C707" s="42">
        <f t="shared" ca="1" si="25"/>
        <v>46078</v>
      </c>
      <c r="D707" s="54">
        <f ca="1">INDIRECT("'" &amp; UPPER(LEFT(TEXT($D$3,"mmmm"),3)) &amp; "'!Y20")</f>
        <v>0</v>
      </c>
      <c r="E707" s="174"/>
      <c r="F707" s="154"/>
      <c r="G707" s="154"/>
      <c r="H707" s="154"/>
      <c r="I707" s="154"/>
      <c r="J707" s="154"/>
      <c r="K707" s="154"/>
      <c r="L707" s="154"/>
      <c r="M707" s="154"/>
      <c r="N707" s="154"/>
      <c r="O707" s="154"/>
      <c r="P707" s="155"/>
    </row>
    <row r="708" spans="1:16" ht="15" hidden="1" customHeight="1" x14ac:dyDescent="0.25">
      <c r="A708" s="44" t="e">
        <f ca="1">IF(MONTH(C708)=MONTH(D$3),RIGHT('Yearly Info'!A$24,LEN('Yearly Info'!A$24)-4),"")</f>
        <v>#VALUE!</v>
      </c>
      <c r="B708" s="145"/>
      <c r="C708" s="42">
        <f t="shared" ca="1" si="25"/>
        <v>46078</v>
      </c>
      <c r="D708" s="54">
        <f ca="1">INDIRECT("'" &amp; UPPER(LEFT(TEXT($D$3,"mmmm"),3)) &amp; "'!Y21")</f>
        <v>0</v>
      </c>
      <c r="E708" s="147"/>
      <c r="F708" s="148"/>
      <c r="G708" s="148"/>
      <c r="H708" s="148"/>
      <c r="I708" s="148"/>
      <c r="J708" s="148"/>
      <c r="K708" s="148"/>
      <c r="L708" s="148"/>
      <c r="M708" s="148"/>
      <c r="N708" s="148"/>
      <c r="O708" s="148"/>
      <c r="P708" s="149"/>
    </row>
    <row r="709" spans="1:16" ht="15" hidden="1" customHeight="1" x14ac:dyDescent="0.25">
      <c r="A709" s="44" t="e">
        <f ca="1">IF(MONTH(C709)=MONTH(D$3),RIGHT('Yearly Info'!A$25,LEN('Yearly Info'!A$25)-4),"")</f>
        <v>#VALUE!</v>
      </c>
      <c r="B709" s="145"/>
      <c r="C709" s="42">
        <f t="shared" ca="1" si="25"/>
        <v>46078</v>
      </c>
      <c r="D709" s="54">
        <f ca="1">INDIRECT("'" &amp; UPPER(LEFT(TEXT($D$3,"mmmm"),3)) &amp; "'!Y22")</f>
        <v>0</v>
      </c>
      <c r="E709" s="147"/>
      <c r="F709" s="148"/>
      <c r="G709" s="148"/>
      <c r="H709" s="148"/>
      <c r="I709" s="148"/>
      <c r="J709" s="148"/>
      <c r="K709" s="148"/>
      <c r="L709" s="148"/>
      <c r="M709" s="148"/>
      <c r="N709" s="148"/>
      <c r="O709" s="148"/>
      <c r="P709" s="149"/>
    </row>
    <row r="710" spans="1:16" ht="15" hidden="1" customHeight="1" x14ac:dyDescent="0.25">
      <c r="A710" s="44" t="e">
        <f ca="1">IF(MONTH(C710)=MONTH(D$3),RIGHT('Yearly Info'!A$26,LEN('Yearly Info'!A$26)-4),"")</f>
        <v>#VALUE!</v>
      </c>
      <c r="B710" s="145"/>
      <c r="C710" s="42">
        <f t="shared" ca="1" si="25"/>
        <v>46078</v>
      </c>
      <c r="D710" s="54">
        <f ca="1">INDIRECT("'" &amp; UPPER(LEFT(TEXT($D$3,"mmmm"),3)) &amp; "'!Y23")</f>
        <v>0</v>
      </c>
      <c r="E710" s="147"/>
      <c r="F710" s="148"/>
      <c r="G710" s="148"/>
      <c r="H710" s="148"/>
      <c r="I710" s="148"/>
      <c r="J710" s="148"/>
      <c r="K710" s="148"/>
      <c r="L710" s="148"/>
      <c r="M710" s="148"/>
      <c r="N710" s="148"/>
      <c r="O710" s="148"/>
      <c r="P710" s="149"/>
    </row>
    <row r="711" spans="1:16" ht="15" hidden="1" customHeight="1" x14ac:dyDescent="0.25">
      <c r="A711" s="44" t="e">
        <f ca="1">IF(MONTH(C711)=MONTH(D$3),RIGHT('Yearly Info'!A$27,LEN('Yearly Info'!A$27)-4),"")</f>
        <v>#VALUE!</v>
      </c>
      <c r="B711" s="145"/>
      <c r="C711" s="42">
        <f t="shared" ca="1" si="25"/>
        <v>46078</v>
      </c>
      <c r="D711" s="54">
        <f ca="1">INDIRECT("'" &amp; UPPER(LEFT(TEXT($D$3,"mmmm"),3)) &amp; "'!Y24")</f>
        <v>0</v>
      </c>
      <c r="E711" s="147"/>
      <c r="F711" s="148"/>
      <c r="G711" s="148"/>
      <c r="H711" s="148"/>
      <c r="I711" s="148"/>
      <c r="J711" s="148"/>
      <c r="K711" s="148"/>
      <c r="L711" s="148"/>
      <c r="M711" s="148"/>
      <c r="N711" s="148"/>
      <c r="O711" s="148"/>
      <c r="P711" s="149"/>
    </row>
    <row r="712" spans="1:16" ht="15" hidden="1" customHeight="1" x14ac:dyDescent="0.25">
      <c r="A712" s="44" t="e">
        <f ca="1">IF(MONTH(C712)=MONTH(D$3),RIGHT('Yearly Info'!A$28,LEN('Yearly Info'!A$28)-4),"")</f>
        <v>#VALUE!</v>
      </c>
      <c r="B712" s="145"/>
      <c r="C712" s="42">
        <f t="shared" ca="1" si="25"/>
        <v>46078</v>
      </c>
      <c r="D712" s="54">
        <f ca="1">INDIRECT("'" &amp; UPPER(LEFT(TEXT($D$3,"mmmm"),3)) &amp; "'!Y25")</f>
        <v>0</v>
      </c>
      <c r="E712" s="147"/>
      <c r="F712" s="148"/>
      <c r="G712" s="148"/>
      <c r="H712" s="148"/>
      <c r="I712" s="148"/>
      <c r="J712" s="148"/>
      <c r="K712" s="148"/>
      <c r="L712" s="148"/>
      <c r="M712" s="148"/>
      <c r="N712" s="148"/>
      <c r="O712" s="148"/>
      <c r="P712" s="149"/>
    </row>
    <row r="713" spans="1:16" ht="15" hidden="1" customHeight="1" x14ac:dyDescent="0.25">
      <c r="A713" s="44" t="e">
        <f ca="1">IF(MONTH(C713)=MONTH(D$3),RIGHT('Yearly Info'!A$29,LEN('Yearly Info'!A$29)-4),"")</f>
        <v>#VALUE!</v>
      </c>
      <c r="B713" s="145"/>
      <c r="C713" s="42">
        <f t="shared" ca="1" si="25"/>
        <v>46078</v>
      </c>
      <c r="D713" s="54">
        <f ca="1">INDIRECT("'" &amp; UPPER(LEFT(TEXT($D$3,"mmmm"),3)) &amp; "'!Y26")</f>
        <v>0</v>
      </c>
      <c r="E713" s="147"/>
      <c r="F713" s="148"/>
      <c r="G713" s="148"/>
      <c r="H713" s="148"/>
      <c r="I713" s="148"/>
      <c r="J713" s="148"/>
      <c r="K713" s="148"/>
      <c r="L713" s="148"/>
      <c r="M713" s="148"/>
      <c r="N713" s="148"/>
      <c r="O713" s="148"/>
      <c r="P713" s="149"/>
    </row>
    <row r="714" spans="1:16" ht="15" hidden="1" customHeight="1" x14ac:dyDescent="0.25">
      <c r="A714" s="44" t="e">
        <f ca="1">IF(MONTH(C714)=MONTH(D$3),RIGHT('Yearly Info'!A$30,LEN('Yearly Info'!A$30)-4),"")</f>
        <v>#VALUE!</v>
      </c>
      <c r="B714" s="145"/>
      <c r="C714" s="42">
        <f t="shared" ca="1" si="25"/>
        <v>46078</v>
      </c>
      <c r="D714" s="54">
        <f ca="1">INDIRECT("'" &amp; UPPER(LEFT(TEXT($D$3,"mmmm"),3)) &amp; "'!Y27")</f>
        <v>0</v>
      </c>
      <c r="E714" s="147"/>
      <c r="F714" s="148"/>
      <c r="G714" s="148"/>
      <c r="H714" s="148"/>
      <c r="I714" s="148"/>
      <c r="J714" s="148"/>
      <c r="K714" s="148"/>
      <c r="L714" s="148"/>
      <c r="M714" s="148"/>
      <c r="N714" s="148"/>
      <c r="O714" s="148"/>
      <c r="P714" s="149"/>
    </row>
    <row r="715" spans="1:16" ht="15" hidden="1" customHeight="1" x14ac:dyDescent="0.25">
      <c r="A715" s="44" t="e">
        <f ca="1">IF(MONTH(C715)=MONTH(D$3),RIGHT('Yearly Info'!A$31,LEN('Yearly Info'!A$31)-4),"")</f>
        <v>#VALUE!</v>
      </c>
      <c r="B715" s="145"/>
      <c r="C715" s="42">
        <f t="shared" ca="1" si="25"/>
        <v>46078</v>
      </c>
      <c r="D715" s="54">
        <f ca="1">INDIRECT("'" &amp; UPPER(LEFT(TEXT($D$3,"mmmm"),3)) &amp; "'!Y28")</f>
        <v>0</v>
      </c>
      <c r="E715" s="147"/>
      <c r="F715" s="148"/>
      <c r="G715" s="148"/>
      <c r="H715" s="148"/>
      <c r="I715" s="148"/>
      <c r="J715" s="148"/>
      <c r="K715" s="148"/>
      <c r="L715" s="148"/>
      <c r="M715" s="148"/>
      <c r="N715" s="148"/>
      <c r="O715" s="148"/>
      <c r="P715" s="149"/>
    </row>
    <row r="716" spans="1:16" ht="15" hidden="1" customHeight="1" x14ac:dyDescent="0.25">
      <c r="A716" s="44" t="e">
        <f ca="1">IF(MONTH(C716)=MONTH(D$3),RIGHT('Yearly Info'!A$32,LEN('Yearly Info'!A$32)-4),"")</f>
        <v>#VALUE!</v>
      </c>
      <c r="B716" s="145"/>
      <c r="C716" s="42">
        <f t="shared" ca="1" si="25"/>
        <v>46078</v>
      </c>
      <c r="D716" s="54">
        <f ca="1">INDIRECT("'" &amp; UPPER(LEFT(TEXT($D$3,"mmmm"),3)) &amp; "'!Y29")</f>
        <v>0</v>
      </c>
      <c r="E716" s="147"/>
      <c r="F716" s="148"/>
      <c r="G716" s="148"/>
      <c r="H716" s="148"/>
      <c r="I716" s="148"/>
      <c r="J716" s="148"/>
      <c r="K716" s="148"/>
      <c r="L716" s="148"/>
      <c r="M716" s="148"/>
      <c r="N716" s="148"/>
      <c r="O716" s="148"/>
      <c r="P716" s="149"/>
    </row>
    <row r="717" spans="1:16" ht="15" hidden="1" customHeight="1" x14ac:dyDescent="0.25">
      <c r="A717" s="44" t="e">
        <f ca="1">IF(MONTH(C717)=MONTH(D$3),RIGHT('Yearly Info'!A$33,LEN('Yearly Info'!A$33)-4),"")</f>
        <v>#VALUE!</v>
      </c>
      <c r="B717" s="145"/>
      <c r="C717" s="42">
        <f t="shared" ca="1" si="25"/>
        <v>46078</v>
      </c>
      <c r="D717" s="54">
        <f ca="1">INDIRECT("'" &amp; UPPER(LEFT(TEXT($D$3,"mmmm"),3)) &amp; "'!Y30")</f>
        <v>0</v>
      </c>
      <c r="E717" s="147"/>
      <c r="F717" s="148"/>
      <c r="G717" s="148"/>
      <c r="H717" s="148"/>
      <c r="I717" s="148"/>
      <c r="J717" s="148"/>
      <c r="K717" s="148"/>
      <c r="L717" s="148"/>
      <c r="M717" s="148"/>
      <c r="N717" s="148"/>
      <c r="O717" s="148"/>
      <c r="P717" s="149"/>
    </row>
    <row r="718" spans="1:16" ht="15" hidden="1" customHeight="1" x14ac:dyDescent="0.25">
      <c r="A718" s="44" t="e">
        <f ca="1">IF(MONTH(C718)=MONTH(D$3),RIGHT('Yearly Info'!A$34,LEN('Yearly Info'!A$34)-4),"")</f>
        <v>#VALUE!</v>
      </c>
      <c r="B718" s="145"/>
      <c r="C718" s="42">
        <f t="shared" ca="1" si="25"/>
        <v>46078</v>
      </c>
      <c r="D718" s="54">
        <f ca="1">INDIRECT("'" &amp; UPPER(LEFT(TEXT($D$3,"mmmm"),3)) &amp; "'!Y31")</f>
        <v>0</v>
      </c>
      <c r="E718" s="147"/>
      <c r="F718" s="148"/>
      <c r="G718" s="148"/>
      <c r="H718" s="148"/>
      <c r="I718" s="148"/>
      <c r="J718" s="148"/>
      <c r="K718" s="148"/>
      <c r="L718" s="148"/>
      <c r="M718" s="148"/>
      <c r="N718" s="148"/>
      <c r="O718" s="148"/>
      <c r="P718" s="149"/>
    </row>
    <row r="719" spans="1:16" ht="15" hidden="1" customHeight="1" x14ac:dyDescent="0.25">
      <c r="A719" s="44" t="e">
        <f ca="1">IF(MONTH(C719)=MONTH(D$3),RIGHT('Yearly Info'!A$35,LEN('Yearly Info'!A$35)-4),"")</f>
        <v>#VALUE!</v>
      </c>
      <c r="B719" s="145"/>
      <c r="C719" s="42">
        <f t="shared" ca="1" si="25"/>
        <v>46078</v>
      </c>
      <c r="D719" s="54">
        <f ca="1">INDIRECT("'" &amp; UPPER(LEFT(TEXT($D$3,"mmmm"),3)) &amp; "'!Y32")</f>
        <v>0</v>
      </c>
      <c r="E719" s="147"/>
      <c r="F719" s="148"/>
      <c r="G719" s="148"/>
      <c r="H719" s="148"/>
      <c r="I719" s="148"/>
      <c r="J719" s="148"/>
      <c r="K719" s="148"/>
      <c r="L719" s="148"/>
      <c r="M719" s="148"/>
      <c r="N719" s="148"/>
      <c r="O719" s="148"/>
      <c r="P719" s="149"/>
    </row>
    <row r="720" spans="1:16" ht="15" hidden="1" customHeight="1" x14ac:dyDescent="0.25">
      <c r="A720" s="44" t="e">
        <f ca="1">IF(MONTH(C720)=MONTH(D$3),RIGHT('Yearly Info'!A$36,LEN('Yearly Info'!A$36)-4),"")</f>
        <v>#VALUE!</v>
      </c>
      <c r="B720" s="145"/>
      <c r="C720" s="42">
        <f t="shared" ca="1" si="25"/>
        <v>46078</v>
      </c>
      <c r="D720" s="54">
        <f ca="1">INDIRECT("'" &amp; UPPER(LEFT(TEXT($D$3,"mmmm"),3)) &amp; "'!Y33")</f>
        <v>0</v>
      </c>
      <c r="E720" s="147"/>
      <c r="F720" s="148"/>
      <c r="G720" s="148"/>
      <c r="H720" s="148"/>
      <c r="I720" s="148"/>
      <c r="J720" s="148"/>
      <c r="K720" s="148"/>
      <c r="L720" s="148"/>
      <c r="M720" s="148"/>
      <c r="N720" s="148"/>
      <c r="O720" s="148"/>
      <c r="P720" s="149"/>
    </row>
    <row r="721" spans="1:16" ht="15" hidden="1" customHeight="1" x14ac:dyDescent="0.25">
      <c r="A721" s="44" t="e">
        <f ca="1">IF(MONTH(C721)=MONTH(D$3),RIGHT('Yearly Info'!A$37,LEN('Yearly Info'!A$37)-4),"")</f>
        <v>#VALUE!</v>
      </c>
      <c r="B721" s="145"/>
      <c r="C721" s="42">
        <f t="shared" ca="1" si="25"/>
        <v>46078</v>
      </c>
      <c r="D721" s="54">
        <f ca="1">INDIRECT("'" &amp; UPPER(LEFT(TEXT($D$3,"mmmm"),3)) &amp; "'!Y34")</f>
        <v>0</v>
      </c>
      <c r="E721" s="147"/>
      <c r="F721" s="148"/>
      <c r="G721" s="148"/>
      <c r="H721" s="148"/>
      <c r="I721" s="148"/>
      <c r="J721" s="148"/>
      <c r="K721" s="148"/>
      <c r="L721" s="148"/>
      <c r="M721" s="148"/>
      <c r="N721" s="148"/>
      <c r="O721" s="148"/>
      <c r="P721" s="149"/>
    </row>
    <row r="722" spans="1:16" ht="15" hidden="1" customHeight="1" x14ac:dyDescent="0.25">
      <c r="A722" s="44" t="e">
        <f ca="1">IF(MONTH(C722)=MONTH(D$3),RIGHT('Yearly Info'!A$38,LEN('Yearly Info'!A$38)-4),"")</f>
        <v>#VALUE!</v>
      </c>
      <c r="B722" s="145"/>
      <c r="C722" s="42">
        <f t="shared" ca="1" si="25"/>
        <v>46078</v>
      </c>
      <c r="D722" s="54">
        <f ca="1">INDIRECT("'" &amp; UPPER(LEFT(TEXT($D$3,"mmmm"),3)) &amp; "'!Y35")</f>
        <v>0</v>
      </c>
      <c r="E722" s="147"/>
      <c r="F722" s="148"/>
      <c r="G722" s="148"/>
      <c r="H722" s="148"/>
      <c r="I722" s="148"/>
      <c r="J722" s="148"/>
      <c r="K722" s="148"/>
      <c r="L722" s="148"/>
      <c r="M722" s="148"/>
      <c r="N722" s="148"/>
      <c r="O722" s="148"/>
      <c r="P722" s="149"/>
    </row>
    <row r="723" spans="1:16" ht="15" hidden="1" customHeight="1" x14ac:dyDescent="0.25">
      <c r="A723" s="44" t="e">
        <f ca="1">IF(MONTH(C723)=MONTH(D$3),RIGHT('Yearly Info'!A$39,LEN('Yearly Info'!A$39)-4),"")</f>
        <v>#VALUE!</v>
      </c>
      <c r="B723" s="145"/>
      <c r="C723" s="42">
        <f t="shared" ca="1" si="25"/>
        <v>46078</v>
      </c>
      <c r="D723" s="54">
        <f ca="1">INDIRECT("'" &amp; UPPER(LEFT(TEXT($D$3,"mmmm"),3)) &amp; "'!Y36")</f>
        <v>0</v>
      </c>
      <c r="E723" s="147"/>
      <c r="F723" s="148"/>
      <c r="G723" s="148"/>
      <c r="H723" s="148"/>
      <c r="I723" s="148"/>
      <c r="J723" s="148"/>
      <c r="K723" s="148"/>
      <c r="L723" s="148"/>
      <c r="M723" s="148"/>
      <c r="N723" s="148"/>
      <c r="O723" s="148"/>
      <c r="P723" s="149"/>
    </row>
    <row r="724" spans="1:16" ht="15" hidden="1" customHeight="1" thickBot="1" x14ac:dyDescent="0.3">
      <c r="A724" s="45" t="e">
        <f ca="1">IF(MONTH(C724)=MONTH(D$3),RIGHT('Yearly Info'!A$40,LEN('Yearly Info'!A$40)-4),"")</f>
        <v>#VALUE!</v>
      </c>
      <c r="B724" s="145"/>
      <c r="C724" s="42">
        <f t="shared" ca="1" si="25"/>
        <v>46078</v>
      </c>
      <c r="D724" s="54">
        <f ca="1">INDIRECT("'" &amp; UPPER(LEFT(TEXT($D$3,"mmmm"),3)) &amp; "'!Y37")</f>
        <v>0</v>
      </c>
      <c r="E724" s="147"/>
      <c r="F724" s="148"/>
      <c r="G724" s="148"/>
      <c r="H724" s="148"/>
      <c r="I724" s="148"/>
      <c r="J724" s="148"/>
      <c r="K724" s="148"/>
      <c r="L724" s="148"/>
      <c r="M724" s="148"/>
      <c r="N724" s="148"/>
      <c r="O724" s="148"/>
      <c r="P724" s="149"/>
    </row>
    <row r="725" spans="1:16" ht="15" hidden="1" customHeight="1" thickBot="1" x14ac:dyDescent="0.3">
      <c r="A725" s="45" t="str">
        <f ca="1">IF(MONTH(C725)=MONTH(D$3),RIGHT('Yearly Info'!A$41,LEN('Yearly Info'!A$41)-4),"")</f>
        <v xml:space="preserve"> </v>
      </c>
      <c r="B725" s="145"/>
      <c r="C725" s="42">
        <f t="shared" ca="1" si="25"/>
        <v>46078</v>
      </c>
      <c r="D725" s="54">
        <f ca="1">INDIRECT("'" &amp; UPPER(LEFT(TEXT($D$3,"mmmm"),3)) &amp; "'!Y38")</f>
        <v>0</v>
      </c>
      <c r="E725" s="147"/>
      <c r="F725" s="148"/>
      <c r="G725" s="148"/>
      <c r="H725" s="148"/>
      <c r="I725" s="148"/>
      <c r="J725" s="148"/>
      <c r="K725" s="148"/>
      <c r="L725" s="148"/>
      <c r="M725" s="148"/>
      <c r="N725" s="148"/>
      <c r="O725" s="148"/>
      <c r="P725" s="149"/>
    </row>
    <row r="726" spans="1:16" ht="15" hidden="1" customHeight="1" thickBot="1" x14ac:dyDescent="0.3">
      <c r="A726" s="45" t="str">
        <f ca="1">IF(MONTH(C726)=MONTH(D$3),RIGHT('Yearly Info'!A$42,LEN('Yearly Info'!A$42)-4),"")</f>
        <v xml:space="preserve"> </v>
      </c>
      <c r="B726" s="145"/>
      <c r="C726" s="42">
        <f t="shared" ca="1" si="25"/>
        <v>46078</v>
      </c>
      <c r="D726" s="54">
        <f ca="1">INDIRECT("'" &amp; UPPER(LEFT(TEXT($D$3,"mmmm"),3)) &amp; "'!Y39")</f>
        <v>0</v>
      </c>
      <c r="E726" s="147"/>
      <c r="F726" s="148"/>
      <c r="G726" s="148"/>
      <c r="H726" s="148"/>
      <c r="I726" s="148"/>
      <c r="J726" s="148"/>
      <c r="K726" s="148"/>
      <c r="L726" s="148"/>
      <c r="M726" s="148"/>
      <c r="N726" s="148"/>
      <c r="O726" s="148"/>
      <c r="P726" s="149"/>
    </row>
    <row r="727" spans="1:16" ht="15" hidden="1" customHeight="1" thickBot="1" x14ac:dyDescent="0.3">
      <c r="A727" s="45" t="str">
        <f ca="1">IF(MONTH(C727)=MONTH(D$3),RIGHT('Yearly Info'!A$43,LEN('Yearly Info'!A$43)-4),"")</f>
        <v xml:space="preserve"> </v>
      </c>
      <c r="B727" s="146"/>
      <c r="C727" s="42">
        <f t="shared" ca="1" si="25"/>
        <v>46078</v>
      </c>
      <c r="D727" s="55">
        <f ca="1">INDIRECT("'" &amp; UPPER(LEFT(TEXT($D$3,"mmmm"),3)) &amp; "'!Y40")</f>
        <v>0</v>
      </c>
      <c r="E727" s="150"/>
      <c r="F727" s="151"/>
      <c r="G727" s="151"/>
      <c r="H727" s="151"/>
      <c r="I727" s="151"/>
      <c r="J727" s="151"/>
      <c r="K727" s="151"/>
      <c r="L727" s="151"/>
      <c r="M727" s="151"/>
      <c r="N727" s="151"/>
      <c r="O727" s="151"/>
      <c r="P727" s="152"/>
    </row>
    <row r="728" spans="1:16" ht="15" hidden="1" customHeight="1" x14ac:dyDescent="0.25">
      <c r="A728" s="44" t="str">
        <f ca="1">IF(MONTH(C728)=MONTH(D$3),RIGHT('Yearly Info'!A$14,LEN('Yearly Info'!A$14)-4),"")</f>
        <v xml:space="preserve"> RICS Support for MDEQ</v>
      </c>
      <c r="B728" s="145" t="str">
        <f ca="1">TEXT(C728,"dddd")</f>
        <v>Thursday</v>
      </c>
      <c r="C728" s="94">
        <f ca="1">C698+1</f>
        <v>46079</v>
      </c>
      <c r="D728" s="54">
        <f ca="1">INDIRECT("'" &amp; UPPER(LEFT(TEXT($D$3,"mmmm"),3)) &amp; "'!Z11")</f>
        <v>6</v>
      </c>
      <c r="E728" s="147" t="s">
        <v>70</v>
      </c>
      <c r="F728" s="148"/>
      <c r="G728" s="148"/>
      <c r="H728" s="148"/>
      <c r="I728" s="148"/>
      <c r="J728" s="148"/>
      <c r="K728" s="148"/>
      <c r="L728" s="148"/>
      <c r="M728" s="148"/>
      <c r="N728" s="148"/>
      <c r="O728" s="148"/>
      <c r="P728" s="149"/>
    </row>
    <row r="729" spans="1:16" ht="15" hidden="1" customHeight="1" x14ac:dyDescent="0.25">
      <c r="A729" s="44" t="str">
        <f ca="1">IF(MONTH(C729)=MONTH(D$3),RIGHT('Yearly Info'!A$15,LEN('Yearly Info'!A$15)-4),"")</f>
        <v xml:space="preserve"> MDEQ</v>
      </c>
      <c r="B729" s="145"/>
      <c r="C729" s="42">
        <f ca="1">C728</f>
        <v>46079</v>
      </c>
      <c r="D729" s="54">
        <f ca="1">INDIRECT("'" &amp; UPPER(LEFT(TEXT($D$3,"mmmm"),3)) &amp; "'!Z12")</f>
        <v>0</v>
      </c>
      <c r="E729" s="147"/>
      <c r="F729" s="148"/>
      <c r="G729" s="148"/>
      <c r="H729" s="148"/>
      <c r="I729" s="148"/>
      <c r="J729" s="148"/>
      <c r="K729" s="148"/>
      <c r="L729" s="148"/>
      <c r="M729" s="148"/>
      <c r="N729" s="148"/>
      <c r="O729" s="148"/>
      <c r="P729" s="149"/>
    </row>
    <row r="730" spans="1:16" ht="15" hidden="1" customHeight="1" x14ac:dyDescent="0.25">
      <c r="A730" s="44" t="str">
        <f ca="1">IF(MONTH(C730)=MONTH(D$3),RIGHT('Yearly Info'!A$16,LEN('Yearly Info'!A$16)-4),"")</f>
        <v xml:space="preserve"> RICS Idea Portal</v>
      </c>
      <c r="B730" s="145"/>
      <c r="C730" s="42">
        <f t="shared" ref="C730:C757" ca="1" si="26">C729</f>
        <v>46079</v>
      </c>
      <c r="D730" s="54">
        <f ca="1">INDIRECT("'" &amp; UPPER(LEFT(TEXT($D$3,"mmmm"),3)) &amp; "'!Z13")</f>
        <v>0</v>
      </c>
      <c r="E730" s="147"/>
      <c r="F730" s="148"/>
      <c r="G730" s="148"/>
      <c r="H730" s="148"/>
      <c r="I730" s="148"/>
      <c r="J730" s="148"/>
      <c r="K730" s="148"/>
      <c r="L730" s="148"/>
      <c r="M730" s="148"/>
      <c r="N730" s="148"/>
      <c r="O730" s="148"/>
      <c r="P730" s="149"/>
    </row>
    <row r="731" spans="1:16" ht="15" hidden="1" customHeight="1" x14ac:dyDescent="0.25">
      <c r="A731" s="44" t="str">
        <f ca="1">IF(MONTH(C731)=MONTH(D$3),RIGHT('Yearly Info'!A$17,LEN('Yearly Info'!A$17)-4),"")</f>
        <v xml:space="preserve"> MSWIS</v>
      </c>
      <c r="B731" s="145"/>
      <c r="C731" s="42">
        <f t="shared" ca="1" si="26"/>
        <v>46079</v>
      </c>
      <c r="D731" s="54">
        <f ca="1">INDIRECT("'" &amp; UPPER(LEFT(TEXT($D$3,"mmmm"),3)) &amp; "'!Z14")</f>
        <v>0</v>
      </c>
      <c r="E731" s="147"/>
      <c r="F731" s="148"/>
      <c r="G731" s="148"/>
      <c r="H731" s="148"/>
      <c r="I731" s="148"/>
      <c r="J731" s="148"/>
      <c r="K731" s="148"/>
      <c r="L731" s="148"/>
      <c r="M731" s="148"/>
      <c r="N731" s="148"/>
      <c r="O731" s="148"/>
      <c r="P731" s="149"/>
    </row>
    <row r="732" spans="1:16" ht="15" hidden="1" customHeight="1" x14ac:dyDescent="0.25">
      <c r="A732" s="44" t="str">
        <f ca="1">IF(MONTH(C732)=MONTH(D$3),RIGHT('Yearly Info'!A$18,LEN('Yearly Info'!A$18)-4),"")</f>
        <v xml:space="preserve"> GeoSpatial</v>
      </c>
      <c r="B732" s="145"/>
      <c r="C732" s="42">
        <f t="shared" ca="1" si="26"/>
        <v>46079</v>
      </c>
      <c r="D732" s="54">
        <f ca="1">INDIRECT("'" &amp; UPPER(LEFT(TEXT($D$3,"mmmm"),3)) &amp; "'!Z15")</f>
        <v>0</v>
      </c>
      <c r="E732" s="147"/>
      <c r="F732" s="148"/>
      <c r="G732" s="148"/>
      <c r="H732" s="148"/>
      <c r="I732" s="148"/>
      <c r="J732" s="148"/>
      <c r="K732" s="148"/>
      <c r="L732" s="148"/>
      <c r="M732" s="148"/>
      <c r="N732" s="148"/>
      <c r="O732" s="148"/>
      <c r="P732" s="149"/>
    </row>
    <row r="733" spans="1:16" ht="15" hidden="1" customHeight="1" x14ac:dyDescent="0.25">
      <c r="A733" s="44" t="str">
        <f ca="1">IF(MONTH(C733)=MONTH(D$3),RIGHT('Yearly Info'!A$19,LEN('Yearly Info'!A$19)-4),"")</f>
        <v xml:space="preserve"> RICS Dashboard</v>
      </c>
      <c r="B733" s="145"/>
      <c r="C733" s="42">
        <f t="shared" ca="1" si="26"/>
        <v>46079</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MDWFP NRIS</v>
      </c>
      <c r="B734" s="145"/>
      <c r="C734" s="42">
        <f t="shared" ca="1" si="26"/>
        <v>46079</v>
      </c>
      <c r="D734" s="54">
        <f ca="1">INDIRECT("'" &amp; UPPER(LEFT(TEXT($D$3,"mmmm"),3)) &amp; "'!Z17")</f>
        <v>0</v>
      </c>
      <c r="E734" s="153"/>
      <c r="F734" s="154"/>
      <c r="G734" s="154"/>
      <c r="H734" s="154"/>
      <c r="I734" s="154"/>
      <c r="J734" s="154"/>
      <c r="K734" s="154"/>
      <c r="L734" s="154"/>
      <c r="M734" s="154"/>
      <c r="N734" s="154"/>
      <c r="O734" s="154"/>
      <c r="P734" s="155"/>
    </row>
    <row r="735" spans="1:16" ht="15" hidden="1" customHeight="1" x14ac:dyDescent="0.25">
      <c r="A735" s="44" t="str">
        <f ca="1">IF(MONTH(C735)=MONTH(D$3),RIGHT('Yearly Info'!A$21,LEN('Yearly Info'!A$21)-4),"")</f>
        <v xml:space="preserve"> MSWIS MRVA 4 CLOSED</v>
      </c>
      <c r="B735" s="145"/>
      <c r="C735" s="42">
        <f t="shared" ca="1" si="26"/>
        <v>46079</v>
      </c>
      <c r="D735" s="54">
        <f ca="1">INDIRECT("'" &amp; UPPER(LEFT(TEXT($D$3,"mmmm"),3)) &amp; "'!Z18")</f>
        <v>4</v>
      </c>
      <c r="E735" s="147" t="s">
        <v>71</v>
      </c>
      <c r="F735" s="148"/>
      <c r="G735" s="148"/>
      <c r="H735" s="148"/>
      <c r="I735" s="148"/>
      <c r="J735" s="148"/>
      <c r="K735" s="148"/>
      <c r="L735" s="148"/>
      <c r="M735" s="148"/>
      <c r="N735" s="148"/>
      <c r="O735" s="148"/>
      <c r="P735" s="149"/>
    </row>
    <row r="736" spans="1:16" ht="15" hidden="1" customHeight="1" x14ac:dyDescent="0.25">
      <c r="A736" s="44" t="str">
        <f ca="1">IF(MONTH(C736)=MONTH(D$3),RIGHT('Yearly Info'!A$22,LEN('Yearly Info'!A$22)-4),"")</f>
        <v xml:space="preserve"> Tackett</v>
      </c>
      <c r="B736" s="145"/>
      <c r="C736" s="42">
        <f t="shared" ca="1" si="26"/>
        <v>46079</v>
      </c>
      <c r="D736" s="54">
        <f ca="1">INDIRECT("'" &amp; UPPER(LEFT(TEXT($D$3,"mmmm"),3)) &amp; "'!Z19")</f>
        <v>0</v>
      </c>
      <c r="E736" s="147"/>
      <c r="F736" s="148"/>
      <c r="G736" s="148"/>
      <c r="H736" s="148"/>
      <c r="I736" s="148"/>
      <c r="J736" s="148"/>
      <c r="K736" s="148"/>
      <c r="L736" s="148"/>
      <c r="M736" s="148"/>
      <c r="N736" s="148"/>
      <c r="O736" s="148"/>
      <c r="P736" s="149"/>
    </row>
    <row r="737" spans="1:16" ht="15" hidden="1" customHeight="1" x14ac:dyDescent="0.25">
      <c r="A737" s="44" t="e">
        <f ca="1">IF(MONTH(C737)=MONTH(D$3),RIGHT('Yearly Info'!A$23,LEN('Yearly Info'!A$23)-4),"")</f>
        <v>#VALUE!</v>
      </c>
      <c r="B737" s="145"/>
      <c r="C737" s="42">
        <f t="shared" ca="1" si="26"/>
        <v>46079</v>
      </c>
      <c r="D737" s="54">
        <f ca="1">INDIRECT("'" &amp; UPPER(LEFT(TEXT($D$3,"mmmm"),3)) &amp; "'!Z20")</f>
        <v>0</v>
      </c>
      <c r="E737" s="160"/>
      <c r="F737" s="148"/>
      <c r="G737" s="148"/>
      <c r="H737" s="148"/>
      <c r="I737" s="148"/>
      <c r="J737" s="148"/>
      <c r="K737" s="148"/>
      <c r="L737" s="148"/>
      <c r="M737" s="148"/>
      <c r="N737" s="148"/>
      <c r="O737" s="148"/>
      <c r="P737" s="149"/>
    </row>
    <row r="738" spans="1:16" ht="15" hidden="1" customHeight="1" x14ac:dyDescent="0.25">
      <c r="A738" s="44" t="e">
        <f ca="1">IF(MONTH(C738)=MONTH(D$3),RIGHT('Yearly Info'!A$24,LEN('Yearly Info'!A$24)-4),"")</f>
        <v>#VALUE!</v>
      </c>
      <c r="B738" s="145"/>
      <c r="C738" s="42">
        <f t="shared" ca="1" si="26"/>
        <v>46079</v>
      </c>
      <c r="D738" s="54">
        <f ca="1">INDIRECT("'" &amp; UPPER(LEFT(TEXT($D$3,"mmmm"),3)) &amp; "'!Z21")</f>
        <v>0</v>
      </c>
      <c r="E738" s="147"/>
      <c r="F738" s="148"/>
      <c r="G738" s="148"/>
      <c r="H738" s="148"/>
      <c r="I738" s="148"/>
      <c r="J738" s="148"/>
      <c r="K738" s="148"/>
      <c r="L738" s="148"/>
      <c r="M738" s="148"/>
      <c r="N738" s="148"/>
      <c r="O738" s="148"/>
      <c r="P738" s="149"/>
    </row>
    <row r="739" spans="1:16" ht="15" hidden="1" customHeight="1" x14ac:dyDescent="0.25">
      <c r="A739" s="44" t="e">
        <f ca="1">IF(MONTH(C739)=MONTH(D$3),RIGHT('Yearly Info'!A$25,LEN('Yearly Info'!A$25)-4),"")</f>
        <v>#VALUE!</v>
      </c>
      <c r="B739" s="145"/>
      <c r="C739" s="42">
        <f t="shared" ca="1" si="26"/>
        <v>46079</v>
      </c>
      <c r="D739" s="54">
        <f ca="1">INDIRECT("'" &amp; UPPER(LEFT(TEXT($D$3,"mmmm"),3)) &amp; "'!Z22")</f>
        <v>0</v>
      </c>
      <c r="E739" s="147"/>
      <c r="F739" s="148"/>
      <c r="G739" s="148"/>
      <c r="H739" s="148"/>
      <c r="I739" s="148"/>
      <c r="J739" s="148"/>
      <c r="K739" s="148"/>
      <c r="L739" s="148"/>
      <c r="M739" s="148"/>
      <c r="N739" s="148"/>
      <c r="O739" s="148"/>
      <c r="P739" s="149"/>
    </row>
    <row r="740" spans="1:16" ht="15" hidden="1" customHeight="1" x14ac:dyDescent="0.25">
      <c r="A740" s="44" t="e">
        <f ca="1">IF(MONTH(C740)=MONTH(D$3),RIGHT('Yearly Info'!A$26,LEN('Yearly Info'!A$26)-4),"")</f>
        <v>#VALUE!</v>
      </c>
      <c r="B740" s="145"/>
      <c r="C740" s="42">
        <f t="shared" ca="1" si="26"/>
        <v>46079</v>
      </c>
      <c r="D740" s="54">
        <f ca="1">INDIRECT("'" &amp; UPPER(LEFT(TEXT($D$3,"mmmm"),3)) &amp; "'!Z23")</f>
        <v>0</v>
      </c>
      <c r="E740" s="147"/>
      <c r="F740" s="148"/>
      <c r="G740" s="148"/>
      <c r="H740" s="148"/>
      <c r="I740" s="148"/>
      <c r="J740" s="148"/>
      <c r="K740" s="148"/>
      <c r="L740" s="148"/>
      <c r="M740" s="148"/>
      <c r="N740" s="148"/>
      <c r="O740" s="148"/>
      <c r="P740" s="149"/>
    </row>
    <row r="741" spans="1:16" ht="15" hidden="1" customHeight="1" x14ac:dyDescent="0.25">
      <c r="A741" s="44" t="e">
        <f ca="1">IF(MONTH(C741)=MONTH(D$3),RIGHT('Yearly Info'!A$27,LEN('Yearly Info'!A$27)-4),"")</f>
        <v>#VALUE!</v>
      </c>
      <c r="B741" s="145"/>
      <c r="C741" s="42">
        <f t="shared" ca="1" si="26"/>
        <v>46079</v>
      </c>
      <c r="D741" s="54">
        <f ca="1">INDIRECT("'" &amp; UPPER(LEFT(TEXT($D$3,"mmmm"),3)) &amp; "'!Z24")</f>
        <v>0</v>
      </c>
      <c r="E741" s="147"/>
      <c r="F741" s="148"/>
      <c r="G741" s="148"/>
      <c r="H741" s="148"/>
      <c r="I741" s="148"/>
      <c r="J741" s="148"/>
      <c r="K741" s="148"/>
      <c r="L741" s="148"/>
      <c r="M741" s="148"/>
      <c r="N741" s="148"/>
      <c r="O741" s="148"/>
      <c r="P741" s="149"/>
    </row>
    <row r="742" spans="1:16" ht="15" hidden="1" customHeight="1" x14ac:dyDescent="0.25">
      <c r="A742" s="44" t="e">
        <f ca="1">IF(MONTH(C742)=MONTH(D$3),RIGHT('Yearly Info'!A$28,LEN('Yearly Info'!A$28)-4),"")</f>
        <v>#VALUE!</v>
      </c>
      <c r="B742" s="145"/>
      <c r="C742" s="42">
        <f t="shared" ca="1" si="26"/>
        <v>46079</v>
      </c>
      <c r="D742" s="54">
        <f ca="1">INDIRECT("'" &amp; UPPER(LEFT(TEXT($D$3,"mmmm"),3)) &amp; "'!Z25")</f>
        <v>0</v>
      </c>
      <c r="E742" s="147"/>
      <c r="F742" s="148"/>
      <c r="G742" s="148"/>
      <c r="H742" s="148"/>
      <c r="I742" s="148"/>
      <c r="J742" s="148"/>
      <c r="K742" s="148"/>
      <c r="L742" s="148"/>
      <c r="M742" s="148"/>
      <c r="N742" s="148"/>
      <c r="O742" s="148"/>
      <c r="P742" s="149"/>
    </row>
    <row r="743" spans="1:16" ht="15" hidden="1" customHeight="1" x14ac:dyDescent="0.25">
      <c r="A743" s="44" t="e">
        <f ca="1">IF(MONTH(C743)=MONTH(D$3),RIGHT('Yearly Info'!A$29,LEN('Yearly Info'!A$29)-4),"")</f>
        <v>#VALUE!</v>
      </c>
      <c r="B743" s="145"/>
      <c r="C743" s="42">
        <f t="shared" ca="1" si="26"/>
        <v>46079</v>
      </c>
      <c r="D743" s="54">
        <f ca="1">INDIRECT("'" &amp; UPPER(LEFT(TEXT($D$3,"mmmm"),3)) &amp; "'!Z26")</f>
        <v>0</v>
      </c>
      <c r="E743" s="147"/>
      <c r="F743" s="148"/>
      <c r="G743" s="148"/>
      <c r="H743" s="148"/>
      <c r="I743" s="148"/>
      <c r="J743" s="148"/>
      <c r="K743" s="148"/>
      <c r="L743" s="148"/>
      <c r="M743" s="148"/>
      <c r="N743" s="148"/>
      <c r="O743" s="148"/>
      <c r="P743" s="149"/>
    </row>
    <row r="744" spans="1:16" ht="15" hidden="1" customHeight="1" x14ac:dyDescent="0.25">
      <c r="A744" s="44" t="e">
        <f ca="1">IF(MONTH(C744)=MONTH(D$3),RIGHT('Yearly Info'!A$30,LEN('Yearly Info'!A$30)-4),"")</f>
        <v>#VALUE!</v>
      </c>
      <c r="B744" s="145"/>
      <c r="C744" s="42">
        <f t="shared" ca="1" si="26"/>
        <v>46079</v>
      </c>
      <c r="D744" s="54">
        <f ca="1">INDIRECT("'" &amp; UPPER(LEFT(TEXT($D$3,"mmmm"),3)) &amp; "'!Z27")</f>
        <v>0</v>
      </c>
      <c r="E744" s="147"/>
      <c r="F744" s="148"/>
      <c r="G744" s="148"/>
      <c r="H744" s="148"/>
      <c r="I744" s="148"/>
      <c r="J744" s="148"/>
      <c r="K744" s="148"/>
      <c r="L744" s="148"/>
      <c r="M744" s="148"/>
      <c r="N744" s="148"/>
      <c r="O744" s="148"/>
      <c r="P744" s="149"/>
    </row>
    <row r="745" spans="1:16" ht="15" hidden="1" customHeight="1" x14ac:dyDescent="0.25">
      <c r="A745" s="44" t="e">
        <f ca="1">IF(MONTH(C745)=MONTH(D$3),RIGHT('Yearly Info'!A$31,LEN('Yearly Info'!A$31)-4),"")</f>
        <v>#VALUE!</v>
      </c>
      <c r="B745" s="145"/>
      <c r="C745" s="42">
        <f t="shared" ca="1" si="26"/>
        <v>46079</v>
      </c>
      <c r="D745" s="54">
        <f ca="1">INDIRECT("'" &amp; UPPER(LEFT(TEXT($D$3,"mmmm"),3)) &amp; "'!Z28")</f>
        <v>0</v>
      </c>
      <c r="E745" s="147"/>
      <c r="F745" s="148"/>
      <c r="G745" s="148"/>
      <c r="H745" s="148"/>
      <c r="I745" s="148"/>
      <c r="J745" s="148"/>
      <c r="K745" s="148"/>
      <c r="L745" s="148"/>
      <c r="M745" s="148"/>
      <c r="N745" s="148"/>
      <c r="O745" s="148"/>
      <c r="P745" s="149"/>
    </row>
    <row r="746" spans="1:16" ht="15" hidden="1" customHeight="1" x14ac:dyDescent="0.25">
      <c r="A746" s="44" t="e">
        <f ca="1">IF(MONTH(C746)=MONTH(D$3),RIGHT('Yearly Info'!A$32,LEN('Yearly Info'!A$32)-4),"")</f>
        <v>#VALUE!</v>
      </c>
      <c r="B746" s="145"/>
      <c r="C746" s="42">
        <f t="shared" ca="1" si="26"/>
        <v>46079</v>
      </c>
      <c r="D746" s="54">
        <f ca="1">INDIRECT("'" &amp; UPPER(LEFT(TEXT($D$3,"mmmm"),3)) &amp; "'!Z29")</f>
        <v>0</v>
      </c>
      <c r="E746" s="147"/>
      <c r="F746" s="148"/>
      <c r="G746" s="148"/>
      <c r="H746" s="148"/>
      <c r="I746" s="148"/>
      <c r="J746" s="148"/>
      <c r="K746" s="148"/>
      <c r="L746" s="148"/>
      <c r="M746" s="148"/>
      <c r="N746" s="148"/>
      <c r="O746" s="148"/>
      <c r="P746" s="149"/>
    </row>
    <row r="747" spans="1:16" ht="15" hidden="1" customHeight="1" x14ac:dyDescent="0.25">
      <c r="A747" s="44" t="e">
        <f ca="1">IF(MONTH(C747)=MONTH(D$3),RIGHT('Yearly Info'!A$33,LEN('Yearly Info'!A$33)-4),"")</f>
        <v>#VALUE!</v>
      </c>
      <c r="B747" s="145"/>
      <c r="C747" s="42">
        <f t="shared" ca="1" si="26"/>
        <v>46079</v>
      </c>
      <c r="D747" s="54">
        <f ca="1">INDIRECT("'" &amp; UPPER(LEFT(TEXT($D$3,"mmmm"),3)) &amp; "'!Z30")</f>
        <v>0</v>
      </c>
      <c r="E747" s="147"/>
      <c r="F747" s="148"/>
      <c r="G747" s="148"/>
      <c r="H747" s="148"/>
      <c r="I747" s="148"/>
      <c r="J747" s="148"/>
      <c r="K747" s="148"/>
      <c r="L747" s="148"/>
      <c r="M747" s="148"/>
      <c r="N747" s="148"/>
      <c r="O747" s="148"/>
      <c r="P747" s="149"/>
    </row>
    <row r="748" spans="1:16" ht="15" hidden="1" customHeight="1" x14ac:dyDescent="0.25">
      <c r="A748" s="44" t="e">
        <f ca="1">IF(MONTH(C748)=MONTH(D$3),RIGHT('Yearly Info'!A$34,LEN('Yearly Info'!A$34)-4),"")</f>
        <v>#VALUE!</v>
      </c>
      <c r="B748" s="145"/>
      <c r="C748" s="42">
        <f t="shared" ca="1" si="26"/>
        <v>46079</v>
      </c>
      <c r="D748" s="54">
        <f ca="1">INDIRECT("'" &amp; UPPER(LEFT(TEXT($D$3,"mmmm"),3)) &amp; "'!Z31")</f>
        <v>0</v>
      </c>
      <c r="E748" s="147"/>
      <c r="F748" s="148"/>
      <c r="G748" s="148"/>
      <c r="H748" s="148"/>
      <c r="I748" s="148"/>
      <c r="J748" s="148"/>
      <c r="K748" s="148"/>
      <c r="L748" s="148"/>
      <c r="M748" s="148"/>
      <c r="N748" s="148"/>
      <c r="O748" s="148"/>
      <c r="P748" s="149"/>
    </row>
    <row r="749" spans="1:16" ht="15" hidden="1" customHeight="1" x14ac:dyDescent="0.25">
      <c r="A749" s="44" t="e">
        <f ca="1">IF(MONTH(C749)=MONTH(D$3),RIGHT('Yearly Info'!A$35,LEN('Yearly Info'!A$35)-4),"")</f>
        <v>#VALUE!</v>
      </c>
      <c r="B749" s="145"/>
      <c r="C749" s="42">
        <f t="shared" ca="1" si="26"/>
        <v>46079</v>
      </c>
      <c r="D749" s="54">
        <f ca="1">INDIRECT("'" &amp; UPPER(LEFT(TEXT($D$3,"mmmm"),3)) &amp; "'!Z32")</f>
        <v>0</v>
      </c>
      <c r="E749" s="147"/>
      <c r="F749" s="148"/>
      <c r="G749" s="148"/>
      <c r="H749" s="148"/>
      <c r="I749" s="148"/>
      <c r="J749" s="148"/>
      <c r="K749" s="148"/>
      <c r="L749" s="148"/>
      <c r="M749" s="148"/>
      <c r="N749" s="148"/>
      <c r="O749" s="148"/>
      <c r="P749" s="149"/>
    </row>
    <row r="750" spans="1:16" ht="15" hidden="1" customHeight="1" x14ac:dyDescent="0.25">
      <c r="A750" s="44" t="e">
        <f ca="1">IF(MONTH(C750)=MONTH(D$3),RIGHT('Yearly Info'!A$36,LEN('Yearly Info'!A$36)-4),"")</f>
        <v>#VALUE!</v>
      </c>
      <c r="B750" s="145"/>
      <c r="C750" s="42">
        <f t="shared" ca="1" si="26"/>
        <v>46079</v>
      </c>
      <c r="D750" s="54">
        <f ca="1">INDIRECT("'" &amp; UPPER(LEFT(TEXT($D$3,"mmmm"),3)) &amp; "'!Z33")</f>
        <v>0</v>
      </c>
      <c r="E750" s="153"/>
      <c r="F750" s="154"/>
      <c r="G750" s="154"/>
      <c r="H750" s="154"/>
      <c r="I750" s="154"/>
      <c r="J750" s="154"/>
      <c r="K750" s="154"/>
      <c r="L750" s="154"/>
      <c r="M750" s="154"/>
      <c r="N750" s="154"/>
      <c r="O750" s="154"/>
      <c r="P750" s="155"/>
    </row>
    <row r="751" spans="1:16" ht="15" hidden="1" customHeight="1" x14ac:dyDescent="0.25">
      <c r="A751" s="44" t="e">
        <f ca="1">IF(MONTH(C751)=MONTH(D$3),RIGHT('Yearly Info'!A$37,LEN('Yearly Info'!A$37)-4),"")</f>
        <v>#VALUE!</v>
      </c>
      <c r="B751" s="145"/>
      <c r="C751" s="42">
        <f t="shared" ca="1" si="26"/>
        <v>46079</v>
      </c>
      <c r="D751" s="54">
        <f ca="1">INDIRECT("'" &amp; UPPER(LEFT(TEXT($D$3,"mmmm"),3)) &amp; "'!Z34")</f>
        <v>0</v>
      </c>
      <c r="E751" s="147"/>
      <c r="F751" s="148"/>
      <c r="G751" s="148"/>
      <c r="H751" s="148"/>
      <c r="I751" s="148"/>
      <c r="J751" s="148"/>
      <c r="K751" s="148"/>
      <c r="L751" s="148"/>
      <c r="M751" s="148"/>
      <c r="N751" s="148"/>
      <c r="O751" s="148"/>
      <c r="P751" s="149"/>
    </row>
    <row r="752" spans="1:16" ht="15" hidden="1" customHeight="1" x14ac:dyDescent="0.25">
      <c r="A752" s="44" t="e">
        <f ca="1">IF(MONTH(C752)=MONTH(D$3),RIGHT('Yearly Info'!A$38,LEN('Yearly Info'!A$38)-4),"")</f>
        <v>#VALUE!</v>
      </c>
      <c r="B752" s="145"/>
      <c r="C752" s="42">
        <f t="shared" ca="1" si="26"/>
        <v>46079</v>
      </c>
      <c r="D752" s="54">
        <f ca="1">INDIRECT("'" &amp; UPPER(LEFT(TEXT($D$3,"mmmm"),3)) &amp; "'!Z35")</f>
        <v>0</v>
      </c>
      <c r="E752" s="147"/>
      <c r="F752" s="148"/>
      <c r="G752" s="148"/>
      <c r="H752" s="148"/>
      <c r="I752" s="148"/>
      <c r="J752" s="148"/>
      <c r="K752" s="148"/>
      <c r="L752" s="148"/>
      <c r="M752" s="148"/>
      <c r="N752" s="148"/>
      <c r="O752" s="148"/>
      <c r="P752" s="149"/>
    </row>
    <row r="753" spans="1:16" ht="15" hidden="1" customHeight="1" x14ac:dyDescent="0.25">
      <c r="A753" s="44" t="e">
        <f ca="1">IF(MONTH(C753)=MONTH(D$3),RIGHT('Yearly Info'!A$39,LEN('Yearly Info'!A$39)-4),"")</f>
        <v>#VALUE!</v>
      </c>
      <c r="B753" s="145"/>
      <c r="C753" s="42">
        <f t="shared" ca="1" si="26"/>
        <v>46079</v>
      </c>
      <c r="D753" s="54">
        <f ca="1">INDIRECT("'" &amp; UPPER(LEFT(TEXT($D$3,"mmmm"),3)) &amp; "'!Z36")</f>
        <v>0</v>
      </c>
      <c r="E753" s="147"/>
      <c r="F753" s="148"/>
      <c r="G753" s="148"/>
      <c r="H753" s="148"/>
      <c r="I753" s="148"/>
      <c r="J753" s="148"/>
      <c r="K753" s="148"/>
      <c r="L753" s="148"/>
      <c r="M753" s="148"/>
      <c r="N753" s="148"/>
      <c r="O753" s="148"/>
      <c r="P753" s="149"/>
    </row>
    <row r="754" spans="1:16" ht="15" hidden="1" customHeight="1" thickBot="1" x14ac:dyDescent="0.3">
      <c r="A754" s="45" t="e">
        <f ca="1">IF(MONTH(C754)=MONTH(D$3),RIGHT('Yearly Info'!A$40,LEN('Yearly Info'!A$40)-4),"")</f>
        <v>#VALUE!</v>
      </c>
      <c r="B754" s="145"/>
      <c r="C754" s="42">
        <f t="shared" ca="1" si="26"/>
        <v>46079</v>
      </c>
      <c r="D754" s="54">
        <f ca="1">INDIRECT("'" &amp; UPPER(LEFT(TEXT($D$3,"mmmm"),3)) &amp; "'!Z37")</f>
        <v>0</v>
      </c>
      <c r="E754" s="147"/>
      <c r="F754" s="148"/>
      <c r="G754" s="148"/>
      <c r="H754" s="148"/>
      <c r="I754" s="148"/>
      <c r="J754" s="148"/>
      <c r="K754" s="148"/>
      <c r="L754" s="148"/>
      <c r="M754" s="148"/>
      <c r="N754" s="148"/>
      <c r="O754" s="148"/>
      <c r="P754" s="149"/>
    </row>
    <row r="755" spans="1:16" ht="15" hidden="1" customHeight="1" thickBot="1" x14ac:dyDescent="0.3">
      <c r="A755" s="45" t="str">
        <f ca="1">IF(MONTH(C755)=MONTH(D$3),RIGHT('Yearly Info'!A$41,LEN('Yearly Info'!A$41)-4),"")</f>
        <v xml:space="preserve"> </v>
      </c>
      <c r="B755" s="145"/>
      <c r="C755" s="42">
        <f t="shared" ca="1" si="26"/>
        <v>46079</v>
      </c>
      <c r="D755" s="54">
        <f ca="1">INDIRECT("'" &amp; UPPER(LEFT(TEXT($D$3,"mmmm"),3)) &amp; "'!Z38")</f>
        <v>0</v>
      </c>
      <c r="E755" s="147"/>
      <c r="F755" s="148"/>
      <c r="G755" s="148"/>
      <c r="H755" s="148"/>
      <c r="I755" s="148"/>
      <c r="J755" s="148"/>
      <c r="K755" s="148"/>
      <c r="L755" s="148"/>
      <c r="M755" s="148"/>
      <c r="N755" s="148"/>
      <c r="O755" s="148"/>
      <c r="P755" s="149"/>
    </row>
    <row r="756" spans="1:16" ht="15" hidden="1" customHeight="1" thickBot="1" x14ac:dyDescent="0.3">
      <c r="A756" s="45" t="str">
        <f ca="1">IF(MONTH(C756)=MONTH(D$3),RIGHT('Yearly Info'!A$42,LEN('Yearly Info'!A$42)-4),"")</f>
        <v xml:space="preserve"> </v>
      </c>
      <c r="B756" s="145"/>
      <c r="C756" s="42">
        <f t="shared" ca="1" si="26"/>
        <v>46079</v>
      </c>
      <c r="D756" s="54">
        <f ca="1">INDIRECT("'" &amp; UPPER(LEFT(TEXT($D$3,"mmmm"),3)) &amp; "'!Z39")</f>
        <v>0</v>
      </c>
      <c r="E756" s="147"/>
      <c r="F756" s="148"/>
      <c r="G756" s="148"/>
      <c r="H756" s="148"/>
      <c r="I756" s="148"/>
      <c r="J756" s="148"/>
      <c r="K756" s="148"/>
      <c r="L756" s="148"/>
      <c r="M756" s="148"/>
      <c r="N756" s="148"/>
      <c r="O756" s="148"/>
      <c r="P756" s="149"/>
    </row>
    <row r="757" spans="1:16" ht="15" hidden="1" customHeight="1" thickBot="1" x14ac:dyDescent="0.3">
      <c r="A757" s="45" t="str">
        <f ca="1">IF(MONTH(C757)=MONTH(D$3),RIGHT('Yearly Info'!A$43,LEN('Yearly Info'!A$43)-4),"")</f>
        <v xml:space="preserve"> </v>
      </c>
      <c r="B757" s="146"/>
      <c r="C757" s="42">
        <f t="shared" ca="1" si="26"/>
        <v>46079</v>
      </c>
      <c r="D757" s="55">
        <f ca="1">INDIRECT("'" &amp; UPPER(LEFT(TEXT($D$3,"mmmm"),3)) &amp; "'!Z40")</f>
        <v>0</v>
      </c>
      <c r="E757" s="150"/>
      <c r="F757" s="151"/>
      <c r="G757" s="151"/>
      <c r="H757" s="151"/>
      <c r="I757" s="151"/>
      <c r="J757" s="151"/>
      <c r="K757" s="151"/>
      <c r="L757" s="151"/>
      <c r="M757" s="151"/>
      <c r="N757" s="151"/>
      <c r="O757" s="151"/>
      <c r="P757" s="152"/>
    </row>
    <row r="758" spans="1:16" ht="15" hidden="1" customHeight="1" x14ac:dyDescent="0.25">
      <c r="A758" s="44" t="str">
        <f ca="1">IF(MONTH(C758)=MONTH(D$3),RIGHT('Yearly Info'!A$14,LEN('Yearly Info'!A$14)-4),"")</f>
        <v xml:space="preserve"> RICS Support for MDEQ</v>
      </c>
      <c r="B758" s="145" t="str">
        <f ca="1">TEXT(C758,"dddd")</f>
        <v>Friday</v>
      </c>
      <c r="C758" s="94">
        <f ca="1">C728+1</f>
        <v>46080</v>
      </c>
      <c r="D758" s="54">
        <f ca="1">INDIRECT("'" &amp; UPPER(LEFT(TEXT($D$3,"mmmm"),3)) &amp; "'!AA11")</f>
        <v>2</v>
      </c>
      <c r="E758" s="147" t="s">
        <v>72</v>
      </c>
      <c r="F758" s="148"/>
      <c r="G758" s="148"/>
      <c r="H758" s="148"/>
      <c r="I758" s="148"/>
      <c r="J758" s="148"/>
      <c r="K758" s="148"/>
      <c r="L758" s="148"/>
      <c r="M758" s="148"/>
      <c r="N758" s="148"/>
      <c r="O758" s="148"/>
      <c r="P758" s="149"/>
    </row>
    <row r="759" spans="1:16" ht="15" hidden="1" customHeight="1" x14ac:dyDescent="0.25">
      <c r="A759" s="44" t="str">
        <f ca="1">IF(MONTH(C759)=MONTH(D$3),RIGHT('Yearly Info'!A$15,LEN('Yearly Info'!A$15)-4),"")</f>
        <v xml:space="preserve"> MDEQ</v>
      </c>
      <c r="B759" s="145"/>
      <c r="C759" s="42">
        <f ca="1">C758</f>
        <v>46080</v>
      </c>
      <c r="D759" s="54">
        <f ca="1">INDIRECT("'" &amp; UPPER(LEFT(TEXT($D$3,"mmmm"),3)) &amp; "'!AA12")</f>
        <v>0</v>
      </c>
      <c r="E759" s="147"/>
      <c r="F759" s="148"/>
      <c r="G759" s="148"/>
      <c r="H759" s="148"/>
      <c r="I759" s="148"/>
      <c r="J759" s="148"/>
      <c r="K759" s="148"/>
      <c r="L759" s="148"/>
      <c r="M759" s="148"/>
      <c r="N759" s="148"/>
      <c r="O759" s="148"/>
      <c r="P759" s="149"/>
    </row>
    <row r="760" spans="1:16" ht="15" hidden="1" customHeight="1" x14ac:dyDescent="0.25">
      <c r="A760" s="44" t="str">
        <f ca="1">IF(MONTH(C760)=MONTH(D$3),RIGHT('Yearly Info'!A$16,LEN('Yearly Info'!A$16)-4),"")</f>
        <v xml:space="preserve"> RICS Idea Portal</v>
      </c>
      <c r="B760" s="145"/>
      <c r="C760" s="42">
        <f t="shared" ref="C760:C787" ca="1" si="27">C759</f>
        <v>46080</v>
      </c>
      <c r="D760" s="54">
        <f ca="1">INDIRECT("'" &amp; UPPER(LEFT(TEXT($D$3,"mmmm"),3)) &amp; "'!AA13")</f>
        <v>0</v>
      </c>
      <c r="E760" s="147"/>
      <c r="F760" s="148"/>
      <c r="G760" s="148"/>
      <c r="H760" s="148"/>
      <c r="I760" s="148"/>
      <c r="J760" s="148"/>
      <c r="K760" s="148"/>
      <c r="L760" s="148"/>
      <c r="M760" s="148"/>
      <c r="N760" s="148"/>
      <c r="O760" s="148"/>
      <c r="P760" s="149"/>
    </row>
    <row r="761" spans="1:16" ht="15" hidden="1" customHeight="1" x14ac:dyDescent="0.25">
      <c r="A761" s="44" t="str">
        <f ca="1">IF(MONTH(C761)=MONTH(D$3),RIGHT('Yearly Info'!A$17,LEN('Yearly Info'!A$17)-4),"")</f>
        <v xml:space="preserve"> MSWIS</v>
      </c>
      <c r="B761" s="145"/>
      <c r="C761" s="42">
        <f t="shared" ca="1" si="27"/>
        <v>46080</v>
      </c>
      <c r="D761" s="54">
        <f ca="1">INDIRECT("'" &amp; UPPER(LEFT(TEXT($D$3,"mmmm"),3)) &amp; "'!AA14")</f>
        <v>1</v>
      </c>
      <c r="E761" s="147" t="s">
        <v>73</v>
      </c>
      <c r="F761" s="148"/>
      <c r="G761" s="148"/>
      <c r="H761" s="148"/>
      <c r="I761" s="148"/>
      <c r="J761" s="148"/>
      <c r="K761" s="148"/>
      <c r="L761" s="148"/>
      <c r="M761" s="148"/>
      <c r="N761" s="148"/>
      <c r="O761" s="148"/>
      <c r="P761" s="149"/>
    </row>
    <row r="762" spans="1:16" ht="15" hidden="1" customHeight="1" x14ac:dyDescent="0.25">
      <c r="A762" s="44" t="str">
        <f ca="1">IF(MONTH(C762)=MONTH(D$3),RIGHT('Yearly Info'!A$18,LEN('Yearly Info'!A$18)-4),"")</f>
        <v xml:space="preserve"> GeoSpatial</v>
      </c>
      <c r="B762" s="145"/>
      <c r="C762" s="42">
        <f t="shared" ca="1" si="27"/>
        <v>46080</v>
      </c>
      <c r="D762" s="54">
        <f ca="1">INDIRECT("'" &amp; UPPER(LEFT(TEXT($D$3,"mmmm"),3)) &amp; "'!AA15")</f>
        <v>0</v>
      </c>
      <c r="E762" s="147"/>
      <c r="F762" s="148"/>
      <c r="G762" s="148"/>
      <c r="H762" s="148"/>
      <c r="I762" s="148"/>
      <c r="J762" s="148"/>
      <c r="K762" s="148"/>
      <c r="L762" s="148"/>
      <c r="M762" s="148"/>
      <c r="N762" s="148"/>
      <c r="O762" s="148"/>
      <c r="P762" s="149"/>
    </row>
    <row r="763" spans="1:16" ht="15" hidden="1" customHeight="1" x14ac:dyDescent="0.25">
      <c r="A763" s="44" t="str">
        <f ca="1">IF(MONTH(C763)=MONTH(D$3),RIGHT('Yearly Info'!A$19,LEN('Yearly Info'!A$19)-4),"")</f>
        <v xml:space="preserve"> RICS Dashboard</v>
      </c>
      <c r="B763" s="145"/>
      <c r="C763" s="42">
        <f t="shared" ca="1" si="27"/>
        <v>46080</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MDWFP NRIS</v>
      </c>
      <c r="B764" s="145"/>
      <c r="C764" s="42">
        <f t="shared" ca="1" si="27"/>
        <v>46080</v>
      </c>
      <c r="D764" s="54">
        <f ca="1">INDIRECT("'" &amp; UPPER(LEFT(TEXT($D$3,"mmmm"),3)) &amp; "'!AA17")</f>
        <v>0</v>
      </c>
      <c r="E764" s="147"/>
      <c r="F764" s="148"/>
      <c r="G764" s="148"/>
      <c r="H764" s="148"/>
      <c r="I764" s="148"/>
      <c r="J764" s="148"/>
      <c r="K764" s="148"/>
      <c r="L764" s="148"/>
      <c r="M764" s="148"/>
      <c r="N764" s="148"/>
      <c r="O764" s="148"/>
      <c r="P764" s="149"/>
    </row>
    <row r="765" spans="1:16" ht="15" hidden="1" customHeight="1" x14ac:dyDescent="0.25">
      <c r="A765" s="44" t="str">
        <f ca="1">IF(MONTH(C765)=MONTH(D$3),RIGHT('Yearly Info'!A$21,LEN('Yearly Info'!A$21)-4),"")</f>
        <v xml:space="preserve"> MSWIS MRVA 4 CLOSED</v>
      </c>
      <c r="B765" s="145"/>
      <c r="C765" s="42">
        <f t="shared" ca="1" si="27"/>
        <v>46080</v>
      </c>
      <c r="D765" s="54">
        <f ca="1">INDIRECT("'" &amp; UPPER(LEFT(TEXT($D$3,"mmmm"),3)) &amp; "'!AA18")</f>
        <v>3</v>
      </c>
      <c r="E765" s="147" t="s">
        <v>71</v>
      </c>
      <c r="F765" s="148"/>
      <c r="G765" s="148"/>
      <c r="H765" s="148"/>
      <c r="I765" s="148"/>
      <c r="J765" s="148"/>
      <c r="K765" s="148"/>
      <c r="L765" s="148"/>
      <c r="M765" s="148"/>
      <c r="N765" s="148"/>
      <c r="O765" s="148"/>
      <c r="P765" s="149"/>
    </row>
    <row r="766" spans="1:16" ht="15" hidden="1" customHeight="1" x14ac:dyDescent="0.25">
      <c r="A766" s="44" t="str">
        <f ca="1">IF(MONTH(C766)=MONTH(D$3),RIGHT('Yearly Info'!A$22,LEN('Yearly Info'!A$22)-4),"")</f>
        <v xml:space="preserve"> Tackett</v>
      </c>
      <c r="B766" s="145"/>
      <c r="C766" s="42">
        <f t="shared" ca="1" si="27"/>
        <v>46080</v>
      </c>
      <c r="D766" s="54">
        <f ca="1">INDIRECT("'" &amp; UPPER(LEFT(TEXT($D$3,"mmmm"),3)) &amp; "'!AA19")</f>
        <v>0</v>
      </c>
      <c r="E766" s="147"/>
      <c r="F766" s="148"/>
      <c r="G766" s="148"/>
      <c r="H766" s="148"/>
      <c r="I766" s="148"/>
      <c r="J766" s="148"/>
      <c r="K766" s="148"/>
      <c r="L766" s="148"/>
      <c r="M766" s="148"/>
      <c r="N766" s="148"/>
      <c r="O766" s="148"/>
      <c r="P766" s="149"/>
    </row>
    <row r="767" spans="1:16" ht="15" hidden="1" customHeight="1" x14ac:dyDescent="0.25">
      <c r="A767" s="44" t="e">
        <f ca="1">IF(MONTH(C767)=MONTH(D$3),RIGHT('Yearly Info'!A$23,LEN('Yearly Info'!A$23)-4),"")</f>
        <v>#VALUE!</v>
      </c>
      <c r="B767" s="145"/>
      <c r="C767" s="42">
        <f t="shared" ca="1" si="27"/>
        <v>46080</v>
      </c>
      <c r="D767" s="54">
        <f ca="1">INDIRECT("'" &amp; UPPER(LEFT(TEXT($D$3,"mmmm"),3)) &amp; "'!AA20")</f>
        <v>0</v>
      </c>
      <c r="E767" s="147"/>
      <c r="F767" s="148"/>
      <c r="G767" s="148"/>
      <c r="H767" s="148"/>
      <c r="I767" s="148"/>
      <c r="J767" s="148"/>
      <c r="K767" s="148"/>
      <c r="L767" s="148"/>
      <c r="M767" s="148"/>
      <c r="N767" s="148"/>
      <c r="O767" s="148"/>
      <c r="P767" s="149"/>
    </row>
    <row r="768" spans="1:16" ht="15" hidden="1" customHeight="1" x14ac:dyDescent="0.25">
      <c r="A768" s="44" t="e">
        <f ca="1">IF(MONTH(C768)=MONTH(D$3),RIGHT('Yearly Info'!A$24,LEN('Yearly Info'!A$24)-4),"")</f>
        <v>#VALUE!</v>
      </c>
      <c r="B768" s="145"/>
      <c r="C768" s="42">
        <f t="shared" ca="1" si="27"/>
        <v>46080</v>
      </c>
      <c r="D768" s="54">
        <f ca="1">INDIRECT("'" &amp; UPPER(LEFT(TEXT($D$3,"mmmm"),3)) &amp; "'!AA21")</f>
        <v>0</v>
      </c>
      <c r="E768" s="147"/>
      <c r="F768" s="148"/>
      <c r="G768" s="148"/>
      <c r="H768" s="148"/>
      <c r="I768" s="148"/>
      <c r="J768" s="148"/>
      <c r="K768" s="148"/>
      <c r="L768" s="148"/>
      <c r="M768" s="148"/>
      <c r="N768" s="148"/>
      <c r="O768" s="148"/>
      <c r="P768" s="149"/>
    </row>
    <row r="769" spans="1:16" ht="15" hidden="1" customHeight="1" x14ac:dyDescent="0.25">
      <c r="A769" s="44" t="e">
        <f ca="1">IF(MONTH(C769)=MONTH(D$3),RIGHT('Yearly Info'!A$25,LEN('Yearly Info'!A$25)-4),"")</f>
        <v>#VALUE!</v>
      </c>
      <c r="B769" s="145"/>
      <c r="C769" s="42">
        <f t="shared" ca="1" si="27"/>
        <v>46080</v>
      </c>
      <c r="D769" s="54">
        <f ca="1">INDIRECT("'" &amp; UPPER(LEFT(TEXT($D$3,"mmmm"),3)) &amp; "'!AA22")</f>
        <v>0</v>
      </c>
      <c r="E769" s="147"/>
      <c r="F769" s="148"/>
      <c r="G769" s="148"/>
      <c r="H769" s="148"/>
      <c r="I769" s="148"/>
      <c r="J769" s="148"/>
      <c r="K769" s="148"/>
      <c r="L769" s="148"/>
      <c r="M769" s="148"/>
      <c r="N769" s="148"/>
      <c r="O769" s="148"/>
      <c r="P769" s="149"/>
    </row>
    <row r="770" spans="1:16" ht="15" hidden="1" customHeight="1" x14ac:dyDescent="0.25">
      <c r="A770" s="44" t="e">
        <f ca="1">IF(MONTH(C770)=MONTH(D$3),RIGHT('Yearly Info'!A$26,LEN('Yearly Info'!A$26)-4),"")</f>
        <v>#VALUE!</v>
      </c>
      <c r="B770" s="145"/>
      <c r="C770" s="42">
        <f t="shared" ca="1" si="27"/>
        <v>46080</v>
      </c>
      <c r="D770" s="54">
        <f ca="1">INDIRECT("'" &amp; UPPER(LEFT(TEXT($D$3,"mmmm"),3)) &amp; "'!AA23")</f>
        <v>0</v>
      </c>
      <c r="E770" s="147"/>
      <c r="F770" s="148"/>
      <c r="G770" s="148"/>
      <c r="H770" s="148"/>
      <c r="I770" s="148"/>
      <c r="J770" s="148"/>
      <c r="K770" s="148"/>
      <c r="L770" s="148"/>
      <c r="M770" s="148"/>
      <c r="N770" s="148"/>
      <c r="O770" s="148"/>
      <c r="P770" s="149"/>
    </row>
    <row r="771" spans="1:16" ht="15" hidden="1" customHeight="1" x14ac:dyDescent="0.25">
      <c r="A771" s="44" t="e">
        <f ca="1">IF(MONTH(C771)=MONTH(D$3),RIGHT('Yearly Info'!A$27,LEN('Yearly Info'!A$27)-4),"")</f>
        <v>#VALUE!</v>
      </c>
      <c r="B771" s="145"/>
      <c r="C771" s="42">
        <f t="shared" ca="1" si="27"/>
        <v>46080</v>
      </c>
      <c r="D771" s="54">
        <f ca="1">INDIRECT("'" &amp; UPPER(LEFT(TEXT($D$3,"mmmm"),3)) &amp; "'!AA24")</f>
        <v>0</v>
      </c>
      <c r="E771" s="147"/>
      <c r="F771" s="148"/>
      <c r="G771" s="148"/>
      <c r="H771" s="148"/>
      <c r="I771" s="148"/>
      <c r="J771" s="148"/>
      <c r="K771" s="148"/>
      <c r="L771" s="148"/>
      <c r="M771" s="148"/>
      <c r="N771" s="148"/>
      <c r="O771" s="148"/>
      <c r="P771" s="149"/>
    </row>
    <row r="772" spans="1:16" ht="15" hidden="1" customHeight="1" x14ac:dyDescent="0.25">
      <c r="A772" s="44" t="e">
        <f ca="1">IF(MONTH(C772)=MONTH(D$3),RIGHT('Yearly Info'!A$28,LEN('Yearly Info'!A$28)-4),"")</f>
        <v>#VALUE!</v>
      </c>
      <c r="B772" s="145"/>
      <c r="C772" s="42">
        <f t="shared" ca="1" si="27"/>
        <v>46080</v>
      </c>
      <c r="D772" s="54">
        <f ca="1">INDIRECT("'" &amp; UPPER(LEFT(TEXT($D$3,"mmmm"),3)) &amp; "'!AA25")</f>
        <v>0</v>
      </c>
      <c r="E772" s="147"/>
      <c r="F772" s="148"/>
      <c r="G772" s="148"/>
      <c r="H772" s="148"/>
      <c r="I772" s="148"/>
      <c r="J772" s="148"/>
      <c r="K772" s="148"/>
      <c r="L772" s="148"/>
      <c r="M772" s="148"/>
      <c r="N772" s="148"/>
      <c r="O772" s="148"/>
      <c r="P772" s="149"/>
    </row>
    <row r="773" spans="1:16" ht="15" hidden="1" customHeight="1" x14ac:dyDescent="0.25">
      <c r="A773" s="44" t="e">
        <f ca="1">IF(MONTH(C773)=MONTH(D$3),RIGHT('Yearly Info'!A$29,LEN('Yearly Info'!A$29)-4),"")</f>
        <v>#VALUE!</v>
      </c>
      <c r="B773" s="145"/>
      <c r="C773" s="42">
        <f t="shared" ca="1" si="27"/>
        <v>46080</v>
      </c>
      <c r="D773" s="54">
        <f ca="1">INDIRECT("'" &amp; UPPER(LEFT(TEXT($D$3,"mmmm"),3)) &amp; "'!AA26")</f>
        <v>0</v>
      </c>
      <c r="E773" s="147"/>
      <c r="F773" s="148"/>
      <c r="G773" s="148"/>
      <c r="H773" s="148"/>
      <c r="I773" s="148"/>
      <c r="J773" s="148"/>
      <c r="K773" s="148"/>
      <c r="L773" s="148"/>
      <c r="M773" s="148"/>
      <c r="N773" s="148"/>
      <c r="O773" s="148"/>
      <c r="P773" s="149"/>
    </row>
    <row r="774" spans="1:16" ht="15" hidden="1" customHeight="1" x14ac:dyDescent="0.25">
      <c r="A774" s="44" t="e">
        <f ca="1">IF(MONTH(C774)=MONTH(D$3),RIGHT('Yearly Info'!A$30,LEN('Yearly Info'!A$30)-4),"")</f>
        <v>#VALUE!</v>
      </c>
      <c r="B774" s="145"/>
      <c r="C774" s="42">
        <f t="shared" ca="1" si="27"/>
        <v>46080</v>
      </c>
      <c r="D774" s="54">
        <f ca="1">INDIRECT("'" &amp; UPPER(LEFT(TEXT($D$3,"mmmm"),3)) &amp; "'!AA27")</f>
        <v>0</v>
      </c>
      <c r="E774" s="147"/>
      <c r="F774" s="148"/>
      <c r="G774" s="148"/>
      <c r="H774" s="148"/>
      <c r="I774" s="148"/>
      <c r="J774" s="148"/>
      <c r="K774" s="148"/>
      <c r="L774" s="148"/>
      <c r="M774" s="148"/>
      <c r="N774" s="148"/>
      <c r="O774" s="148"/>
      <c r="P774" s="149"/>
    </row>
    <row r="775" spans="1:16" ht="15" hidden="1" customHeight="1" x14ac:dyDescent="0.25">
      <c r="A775" s="44" t="e">
        <f ca="1">IF(MONTH(C775)=MONTH(D$3),RIGHT('Yearly Info'!A$31,LEN('Yearly Info'!A$31)-4),"")</f>
        <v>#VALUE!</v>
      </c>
      <c r="B775" s="145"/>
      <c r="C775" s="42">
        <f t="shared" ca="1" si="27"/>
        <v>46080</v>
      </c>
      <c r="D775" s="54">
        <f ca="1">INDIRECT("'" &amp; UPPER(LEFT(TEXT($D$3,"mmmm"),3)) &amp; "'!AA28")</f>
        <v>0</v>
      </c>
      <c r="E775" s="147"/>
      <c r="F775" s="148"/>
      <c r="G775" s="148"/>
      <c r="H775" s="148"/>
      <c r="I775" s="148"/>
      <c r="J775" s="148"/>
      <c r="K775" s="148"/>
      <c r="L775" s="148"/>
      <c r="M775" s="148"/>
      <c r="N775" s="148"/>
      <c r="O775" s="148"/>
      <c r="P775" s="149"/>
    </row>
    <row r="776" spans="1:16" ht="15" hidden="1" customHeight="1" x14ac:dyDescent="0.25">
      <c r="A776" s="44" t="e">
        <f ca="1">IF(MONTH(C776)=MONTH(D$3),RIGHT('Yearly Info'!A$32,LEN('Yearly Info'!A$32)-4),"")</f>
        <v>#VALUE!</v>
      </c>
      <c r="B776" s="145"/>
      <c r="C776" s="42">
        <f t="shared" ca="1" si="27"/>
        <v>46080</v>
      </c>
      <c r="D776" s="54">
        <f ca="1">INDIRECT("'" &amp; UPPER(LEFT(TEXT($D$3,"mmmm"),3)) &amp; "'!AA29")</f>
        <v>0</v>
      </c>
      <c r="E776" s="147"/>
      <c r="F776" s="148"/>
      <c r="G776" s="148"/>
      <c r="H776" s="148"/>
      <c r="I776" s="148"/>
      <c r="J776" s="148"/>
      <c r="K776" s="148"/>
      <c r="L776" s="148"/>
      <c r="M776" s="148"/>
      <c r="N776" s="148"/>
      <c r="O776" s="148"/>
      <c r="P776" s="149"/>
    </row>
    <row r="777" spans="1:16" ht="15" hidden="1" customHeight="1" x14ac:dyDescent="0.25">
      <c r="A777" s="44" t="e">
        <f ca="1">IF(MONTH(C777)=MONTH(D$3),RIGHT('Yearly Info'!A$33,LEN('Yearly Info'!A$33)-4),"")</f>
        <v>#VALUE!</v>
      </c>
      <c r="B777" s="145"/>
      <c r="C777" s="42">
        <f t="shared" ca="1" si="27"/>
        <v>46080</v>
      </c>
      <c r="D777" s="54">
        <f ca="1">INDIRECT("'" &amp; UPPER(LEFT(TEXT($D$3,"mmmm"),3)) &amp; "'!AA30")</f>
        <v>0</v>
      </c>
      <c r="E777" s="147"/>
      <c r="F777" s="148"/>
      <c r="G777" s="148"/>
      <c r="H777" s="148"/>
      <c r="I777" s="148"/>
      <c r="J777" s="148"/>
      <c r="K777" s="148"/>
      <c r="L777" s="148"/>
      <c r="M777" s="148"/>
      <c r="N777" s="148"/>
      <c r="O777" s="148"/>
      <c r="P777" s="149"/>
    </row>
    <row r="778" spans="1:16" ht="15" hidden="1" customHeight="1" x14ac:dyDescent="0.25">
      <c r="A778" s="44" t="e">
        <f ca="1">IF(MONTH(C778)=MONTH(D$3),RIGHT('Yearly Info'!A$34,LEN('Yearly Info'!A$34)-4),"")</f>
        <v>#VALUE!</v>
      </c>
      <c r="B778" s="145"/>
      <c r="C778" s="42">
        <f t="shared" ca="1" si="27"/>
        <v>46080</v>
      </c>
      <c r="D778" s="54">
        <f ca="1">INDIRECT("'" &amp; UPPER(LEFT(TEXT($D$3,"mmmm"),3)) &amp; "'!AA31")</f>
        <v>0</v>
      </c>
      <c r="E778" s="147"/>
      <c r="F778" s="148"/>
      <c r="G778" s="148"/>
      <c r="H778" s="148"/>
      <c r="I778" s="148"/>
      <c r="J778" s="148"/>
      <c r="K778" s="148"/>
      <c r="L778" s="148"/>
      <c r="M778" s="148"/>
      <c r="N778" s="148"/>
      <c r="O778" s="148"/>
      <c r="P778" s="149"/>
    </row>
    <row r="779" spans="1:16" ht="15" hidden="1" customHeight="1" x14ac:dyDescent="0.25">
      <c r="A779" s="44" t="e">
        <f ca="1">IF(MONTH(C779)=MONTH(D$3),RIGHT('Yearly Info'!A$35,LEN('Yearly Info'!A$35)-4),"")</f>
        <v>#VALUE!</v>
      </c>
      <c r="B779" s="145"/>
      <c r="C779" s="42">
        <f t="shared" ca="1" si="27"/>
        <v>46080</v>
      </c>
      <c r="D779" s="54">
        <f ca="1">INDIRECT("'" &amp; UPPER(LEFT(TEXT($D$3,"mmmm"),3)) &amp; "'!AA32")</f>
        <v>0</v>
      </c>
      <c r="E779" s="147"/>
      <c r="F779" s="148"/>
      <c r="G779" s="148"/>
      <c r="H779" s="148"/>
      <c r="I779" s="148"/>
      <c r="J779" s="148"/>
      <c r="K779" s="148"/>
      <c r="L779" s="148"/>
      <c r="M779" s="148"/>
      <c r="N779" s="148"/>
      <c r="O779" s="148"/>
      <c r="P779" s="149"/>
    </row>
    <row r="780" spans="1:16" ht="15" hidden="1" customHeight="1" x14ac:dyDescent="0.25">
      <c r="A780" s="44" t="e">
        <f ca="1">IF(MONTH(C780)=MONTH(D$3),RIGHT('Yearly Info'!A$36,LEN('Yearly Info'!A$36)-4),"")</f>
        <v>#VALUE!</v>
      </c>
      <c r="B780" s="145"/>
      <c r="C780" s="42">
        <f t="shared" ca="1" si="27"/>
        <v>46080</v>
      </c>
      <c r="D780" s="54">
        <f ca="1">INDIRECT("'" &amp; UPPER(LEFT(TEXT($D$3,"mmmm"),3)) &amp; "'!AA33")</f>
        <v>0</v>
      </c>
      <c r="E780" s="147"/>
      <c r="F780" s="148"/>
      <c r="G780" s="148"/>
      <c r="H780" s="148"/>
      <c r="I780" s="148"/>
      <c r="J780" s="148"/>
      <c r="K780" s="148"/>
      <c r="L780" s="148"/>
      <c r="M780" s="148"/>
      <c r="N780" s="148"/>
      <c r="O780" s="148"/>
      <c r="P780" s="149"/>
    </row>
    <row r="781" spans="1:16" ht="15" hidden="1" customHeight="1" x14ac:dyDescent="0.25">
      <c r="A781" s="44" t="e">
        <f ca="1">IF(MONTH(C781)=MONTH(D$3),RIGHT('Yearly Info'!A$37,LEN('Yearly Info'!A$37)-4),"")</f>
        <v>#VALUE!</v>
      </c>
      <c r="B781" s="145"/>
      <c r="C781" s="42">
        <f t="shared" ca="1" si="27"/>
        <v>46080</v>
      </c>
      <c r="D781" s="54">
        <f ca="1">INDIRECT("'" &amp; UPPER(LEFT(TEXT($D$3,"mmmm"),3)) &amp; "'!AA34")</f>
        <v>0</v>
      </c>
      <c r="E781" s="147"/>
      <c r="F781" s="148"/>
      <c r="G781" s="148"/>
      <c r="H781" s="148"/>
      <c r="I781" s="148"/>
      <c r="J781" s="148"/>
      <c r="K781" s="148"/>
      <c r="L781" s="148"/>
      <c r="M781" s="148"/>
      <c r="N781" s="148"/>
      <c r="O781" s="148"/>
      <c r="P781" s="149"/>
    </row>
    <row r="782" spans="1:16" ht="15" hidden="1" customHeight="1" x14ac:dyDescent="0.25">
      <c r="A782" s="44" t="e">
        <f ca="1">IF(MONTH(C782)=MONTH(D$3),RIGHT('Yearly Info'!A$38,LEN('Yearly Info'!A$38)-4),"")</f>
        <v>#VALUE!</v>
      </c>
      <c r="B782" s="145"/>
      <c r="C782" s="42">
        <f t="shared" ca="1" si="27"/>
        <v>46080</v>
      </c>
      <c r="D782" s="54">
        <f ca="1">INDIRECT("'" &amp; UPPER(LEFT(TEXT($D$3,"mmmm"),3)) &amp; "'!AA35")</f>
        <v>0</v>
      </c>
      <c r="E782" s="147"/>
      <c r="F782" s="148"/>
      <c r="G782" s="148"/>
      <c r="H782" s="148"/>
      <c r="I782" s="148"/>
      <c r="J782" s="148"/>
      <c r="K782" s="148"/>
      <c r="L782" s="148"/>
      <c r="M782" s="148"/>
      <c r="N782" s="148"/>
      <c r="O782" s="148"/>
      <c r="P782" s="149"/>
    </row>
    <row r="783" spans="1:16" ht="15" hidden="1" customHeight="1" x14ac:dyDescent="0.25">
      <c r="A783" s="44" t="e">
        <f ca="1">IF(MONTH(C783)=MONTH(D$3),RIGHT('Yearly Info'!A$39,LEN('Yearly Info'!A$39)-4),"")</f>
        <v>#VALUE!</v>
      </c>
      <c r="B783" s="145"/>
      <c r="C783" s="42">
        <f t="shared" ca="1" si="27"/>
        <v>46080</v>
      </c>
      <c r="D783" s="54">
        <f ca="1">INDIRECT("'" &amp; UPPER(LEFT(TEXT($D$3,"mmmm"),3)) &amp; "'!AA36")</f>
        <v>0</v>
      </c>
      <c r="E783" s="147"/>
      <c r="F783" s="148"/>
      <c r="G783" s="148"/>
      <c r="H783" s="148"/>
      <c r="I783" s="148"/>
      <c r="J783" s="148"/>
      <c r="K783" s="148"/>
      <c r="L783" s="148"/>
      <c r="M783" s="148"/>
      <c r="N783" s="148"/>
      <c r="O783" s="148"/>
      <c r="P783" s="149"/>
    </row>
    <row r="784" spans="1:16" ht="15" hidden="1" customHeight="1" thickBot="1" x14ac:dyDescent="0.3">
      <c r="A784" s="45" t="e">
        <f ca="1">IF(MONTH(C784)=MONTH(D$3),RIGHT('Yearly Info'!A$40,LEN('Yearly Info'!A$40)-4),"")</f>
        <v>#VALUE!</v>
      </c>
      <c r="B784" s="145"/>
      <c r="C784" s="42">
        <f t="shared" ca="1" si="27"/>
        <v>46080</v>
      </c>
      <c r="D784" s="54">
        <f ca="1">INDIRECT("'" &amp; UPPER(LEFT(TEXT($D$3,"mmmm"),3)) &amp; "'!AA37")</f>
        <v>0</v>
      </c>
      <c r="E784" s="147"/>
      <c r="F784" s="148"/>
      <c r="G784" s="148"/>
      <c r="H784" s="148"/>
      <c r="I784" s="148"/>
      <c r="J784" s="148"/>
      <c r="K784" s="148"/>
      <c r="L784" s="148"/>
      <c r="M784" s="148"/>
      <c r="N784" s="148"/>
      <c r="O784" s="148"/>
      <c r="P784" s="149"/>
    </row>
    <row r="785" spans="1:16" ht="15" hidden="1" customHeight="1" thickBot="1" x14ac:dyDescent="0.3">
      <c r="A785" s="45" t="str">
        <f ca="1">IF(MONTH(C785)=MONTH(D$3),RIGHT('Yearly Info'!A$41,LEN('Yearly Info'!A$41)-4),"")</f>
        <v xml:space="preserve"> </v>
      </c>
      <c r="B785" s="145"/>
      <c r="C785" s="42">
        <f t="shared" ca="1" si="27"/>
        <v>46080</v>
      </c>
      <c r="D785" s="54">
        <f ca="1">INDIRECT("'" &amp; UPPER(LEFT(TEXT($D$3,"mmmm"),3)) &amp; "'!AA38")</f>
        <v>0</v>
      </c>
      <c r="E785" s="147"/>
      <c r="F785" s="148"/>
      <c r="G785" s="148"/>
      <c r="H785" s="148"/>
      <c r="I785" s="148"/>
      <c r="J785" s="148"/>
      <c r="K785" s="148"/>
      <c r="L785" s="148"/>
      <c r="M785" s="148"/>
      <c r="N785" s="148"/>
      <c r="O785" s="148"/>
      <c r="P785" s="149"/>
    </row>
    <row r="786" spans="1:16" ht="15" hidden="1" customHeight="1" thickBot="1" x14ac:dyDescent="0.3">
      <c r="A786" s="45" t="str">
        <f ca="1">IF(MONTH(C786)=MONTH(D$3),RIGHT('Yearly Info'!A$42,LEN('Yearly Info'!A$42)-4),"")</f>
        <v xml:space="preserve"> </v>
      </c>
      <c r="B786" s="145"/>
      <c r="C786" s="42">
        <f t="shared" ca="1" si="27"/>
        <v>46080</v>
      </c>
      <c r="D786" s="54">
        <f ca="1">INDIRECT("'" &amp; UPPER(LEFT(TEXT($D$3,"mmmm"),3)) &amp; "'!AA39")</f>
        <v>0</v>
      </c>
      <c r="E786" s="147"/>
      <c r="F786" s="148"/>
      <c r="G786" s="148"/>
      <c r="H786" s="148"/>
      <c r="I786" s="148"/>
      <c r="J786" s="148"/>
      <c r="K786" s="148"/>
      <c r="L786" s="148"/>
      <c r="M786" s="148"/>
      <c r="N786" s="148"/>
      <c r="O786" s="148"/>
      <c r="P786" s="149"/>
    </row>
    <row r="787" spans="1:16" ht="15" hidden="1" customHeight="1" thickBot="1" x14ac:dyDescent="0.3">
      <c r="A787" s="45" t="str">
        <f ca="1">IF(MONTH(C787)=MONTH(D$3),RIGHT('Yearly Info'!A$43,LEN('Yearly Info'!A$43)-4),"")</f>
        <v xml:space="preserve"> </v>
      </c>
      <c r="B787" s="146"/>
      <c r="C787" s="42">
        <f t="shared" ca="1" si="27"/>
        <v>46080</v>
      </c>
      <c r="D787" s="55">
        <f ca="1">INDIRECT("'" &amp; UPPER(LEFT(TEXT($D$3,"mmmm"),3)) &amp; "'!AA40")</f>
        <v>0</v>
      </c>
      <c r="E787" s="150"/>
      <c r="F787" s="151"/>
      <c r="G787" s="151"/>
      <c r="H787" s="151"/>
      <c r="I787" s="151"/>
      <c r="J787" s="151"/>
      <c r="K787" s="151"/>
      <c r="L787" s="151"/>
      <c r="M787" s="151"/>
      <c r="N787" s="151"/>
      <c r="O787" s="151"/>
      <c r="P787" s="152"/>
    </row>
    <row r="788" spans="1:16" ht="15" hidden="1" customHeight="1" x14ac:dyDescent="0.25">
      <c r="A788" s="44" t="str">
        <f ca="1">IF(MONTH(C788)=MONTH(D$3),RIGHT('Yearly Info'!A$14,LEN('Yearly Info'!A$14)-4),"")</f>
        <v xml:space="preserve"> RICS Support for MDEQ</v>
      </c>
      <c r="B788" s="145" t="str">
        <f ca="1">TEXT(C788,"dddd")</f>
        <v>Saturday</v>
      </c>
      <c r="C788" s="94">
        <f ca="1">C758+1</f>
        <v>46081</v>
      </c>
      <c r="D788" s="107">
        <f ca="1">INDIRECT("'" &amp; UPPER(LEFT(TEXT($D$3,"mmmm"),3)) &amp; "'!AB11")</f>
        <v>0</v>
      </c>
      <c r="E788" s="147"/>
      <c r="F788" s="148"/>
      <c r="G788" s="148"/>
      <c r="H788" s="148"/>
      <c r="I788" s="148"/>
      <c r="J788" s="148"/>
      <c r="K788" s="148"/>
      <c r="L788" s="148"/>
      <c r="M788" s="148"/>
      <c r="N788" s="148"/>
      <c r="O788" s="148"/>
      <c r="P788" s="149"/>
    </row>
    <row r="789" spans="1:16" ht="15" hidden="1" customHeight="1" x14ac:dyDescent="0.25">
      <c r="A789" s="44" t="str">
        <f ca="1">IF(MONTH(C789)=MONTH(D$3),RIGHT('Yearly Info'!A$15,LEN('Yearly Info'!A$15)-4),"")</f>
        <v xml:space="preserve"> MDEQ</v>
      </c>
      <c r="B789" s="145"/>
      <c r="C789" s="42">
        <f ca="1">C788</f>
        <v>46081</v>
      </c>
      <c r="D789" s="107">
        <f ca="1">INDIRECT("'" &amp; UPPER(LEFT(TEXT($D$3,"mmmm"),3)) &amp; "'!AB12")</f>
        <v>0</v>
      </c>
      <c r="E789" s="147"/>
      <c r="F789" s="148"/>
      <c r="G789" s="148"/>
      <c r="H789" s="148"/>
      <c r="I789" s="148"/>
      <c r="J789" s="148"/>
      <c r="K789" s="148"/>
      <c r="L789" s="148"/>
      <c r="M789" s="148"/>
      <c r="N789" s="148"/>
      <c r="O789" s="148"/>
      <c r="P789" s="149"/>
    </row>
    <row r="790" spans="1:16" ht="15" hidden="1" customHeight="1" x14ac:dyDescent="0.25">
      <c r="A790" s="44" t="str">
        <f ca="1">IF(MONTH(C790)=MONTH(D$3),RIGHT('Yearly Info'!A$16,LEN('Yearly Info'!A$16)-4),"")</f>
        <v xml:space="preserve"> RICS Idea Portal</v>
      </c>
      <c r="B790" s="145"/>
      <c r="C790" s="42">
        <f t="shared" ref="C790:C817" ca="1" si="28">C789</f>
        <v>46081</v>
      </c>
      <c r="D790" s="107">
        <f ca="1">INDIRECT("'" &amp; UPPER(LEFT(TEXT($D$3,"mmmm"),3)) &amp; "'!AB13")</f>
        <v>0</v>
      </c>
      <c r="E790" s="147"/>
      <c r="F790" s="148"/>
      <c r="G790" s="148"/>
      <c r="H790" s="148"/>
      <c r="I790" s="148"/>
      <c r="J790" s="148"/>
      <c r="K790" s="148"/>
      <c r="L790" s="148"/>
      <c r="M790" s="148"/>
      <c r="N790" s="148"/>
      <c r="O790" s="148"/>
      <c r="P790" s="149"/>
    </row>
    <row r="791" spans="1:16" ht="15" hidden="1" customHeight="1" x14ac:dyDescent="0.25">
      <c r="A791" s="44" t="str">
        <f ca="1">IF(MONTH(C791)=MONTH(D$3),RIGHT('Yearly Info'!A$17,LEN('Yearly Info'!A$17)-4),"")</f>
        <v xml:space="preserve"> MSWIS</v>
      </c>
      <c r="B791" s="145"/>
      <c r="C791" s="42">
        <f t="shared" ca="1" si="28"/>
        <v>46081</v>
      </c>
      <c r="D791" s="107">
        <f ca="1">INDIRECT("'" &amp; UPPER(LEFT(TEXT($D$3,"mmmm"),3)) &amp; "'!AB14")</f>
        <v>0</v>
      </c>
      <c r="E791" s="147"/>
      <c r="F791" s="148"/>
      <c r="G791" s="148"/>
      <c r="H791" s="148"/>
      <c r="I791" s="148"/>
      <c r="J791" s="148"/>
      <c r="K791" s="148"/>
      <c r="L791" s="148"/>
      <c r="M791" s="148"/>
      <c r="N791" s="148"/>
      <c r="O791" s="148"/>
      <c r="P791" s="149"/>
    </row>
    <row r="792" spans="1:16" ht="15" hidden="1" customHeight="1" x14ac:dyDescent="0.25">
      <c r="A792" s="44" t="str">
        <f ca="1">IF(MONTH(C792)=MONTH(D$3),RIGHT('Yearly Info'!A$18,LEN('Yearly Info'!A$18)-4),"")</f>
        <v xml:space="preserve"> GeoSpatial</v>
      </c>
      <c r="B792" s="145"/>
      <c r="C792" s="42">
        <f t="shared" ca="1" si="28"/>
        <v>46081</v>
      </c>
      <c r="D792" s="107">
        <f ca="1">INDIRECT("'" &amp; UPPER(LEFT(TEXT($D$3,"mmmm"),3)) &amp; "'!AB15")</f>
        <v>0</v>
      </c>
      <c r="E792" s="147"/>
      <c r="F792" s="148"/>
      <c r="G792" s="148"/>
      <c r="H792" s="148"/>
      <c r="I792" s="148"/>
      <c r="J792" s="148"/>
      <c r="K792" s="148"/>
      <c r="L792" s="148"/>
      <c r="M792" s="148"/>
      <c r="N792" s="148"/>
      <c r="O792" s="148"/>
      <c r="P792" s="149"/>
    </row>
    <row r="793" spans="1:16" ht="15" hidden="1" customHeight="1" x14ac:dyDescent="0.25">
      <c r="A793" s="44" t="str">
        <f ca="1">IF(MONTH(C793)=MONTH(D$3),RIGHT('Yearly Info'!A$19,LEN('Yearly Info'!A$19)-4),"")</f>
        <v xml:space="preserve"> RICS Dashboard</v>
      </c>
      <c r="B793" s="145"/>
      <c r="C793" s="42">
        <f t="shared" ca="1" si="28"/>
        <v>46081</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MDWFP NRIS</v>
      </c>
      <c r="B794" s="145"/>
      <c r="C794" s="42">
        <f t="shared" ca="1" si="28"/>
        <v>46081</v>
      </c>
      <c r="D794" s="107">
        <f ca="1">INDIRECT("'" &amp; UPPER(LEFT(TEXT($D$3,"mmmm"),3)) &amp; "'!AB17")</f>
        <v>0</v>
      </c>
      <c r="E794" s="153"/>
      <c r="F794" s="154"/>
      <c r="G794" s="154"/>
      <c r="H794" s="154"/>
      <c r="I794" s="154"/>
      <c r="J794" s="154"/>
      <c r="K794" s="154"/>
      <c r="L794" s="154"/>
      <c r="M794" s="154"/>
      <c r="N794" s="154"/>
      <c r="O794" s="154"/>
      <c r="P794" s="155"/>
    </row>
    <row r="795" spans="1:16" ht="15" hidden="1" customHeight="1" x14ac:dyDescent="0.25">
      <c r="A795" s="44" t="str">
        <f ca="1">IF(MONTH(C795)=MONTH(D$3),RIGHT('Yearly Info'!A$21,LEN('Yearly Info'!A$21)-4),"")</f>
        <v xml:space="preserve"> MSWIS MRVA 4 CLOSED</v>
      </c>
      <c r="B795" s="145"/>
      <c r="C795" s="42">
        <f t="shared" ca="1" si="28"/>
        <v>46081</v>
      </c>
      <c r="D795" s="107">
        <f ca="1">INDIRECT("'" &amp; UPPER(LEFT(TEXT($D$3,"mmmm"),3)) &amp; "'!AB18")</f>
        <v>0</v>
      </c>
      <c r="E795" s="147"/>
      <c r="F795" s="148"/>
      <c r="G795" s="148"/>
      <c r="H795" s="148"/>
      <c r="I795" s="148"/>
      <c r="J795" s="148"/>
      <c r="K795" s="148"/>
      <c r="L795" s="148"/>
      <c r="M795" s="148"/>
      <c r="N795" s="148"/>
      <c r="O795" s="148"/>
      <c r="P795" s="149"/>
    </row>
    <row r="796" spans="1:16" ht="15" hidden="1" customHeight="1" x14ac:dyDescent="0.25">
      <c r="A796" s="44" t="str">
        <f ca="1">IF(MONTH(C796)=MONTH(D$3),RIGHT('Yearly Info'!A$22,LEN('Yearly Info'!A$22)-4),"")</f>
        <v xml:space="preserve"> Tackett</v>
      </c>
      <c r="B796" s="145"/>
      <c r="C796" s="42">
        <f t="shared" ca="1" si="28"/>
        <v>46081</v>
      </c>
      <c r="D796" s="107">
        <f ca="1">INDIRECT("'" &amp; UPPER(LEFT(TEXT($D$3,"mmmm"),3)) &amp; "'!AB19")</f>
        <v>0</v>
      </c>
      <c r="E796" s="147"/>
      <c r="F796" s="148"/>
      <c r="G796" s="148"/>
      <c r="H796" s="148"/>
      <c r="I796" s="148"/>
      <c r="J796" s="148"/>
      <c r="K796" s="148"/>
      <c r="L796" s="148"/>
      <c r="M796" s="148"/>
      <c r="N796" s="148"/>
      <c r="O796" s="148"/>
      <c r="P796" s="149"/>
    </row>
    <row r="797" spans="1:16" ht="15" hidden="1" customHeight="1" x14ac:dyDescent="0.25">
      <c r="A797" s="44" t="e">
        <f ca="1">IF(MONTH(C797)=MONTH(D$3),RIGHT('Yearly Info'!A$23,LEN('Yearly Info'!A$23)-4),"")</f>
        <v>#VALUE!</v>
      </c>
      <c r="B797" s="145"/>
      <c r="C797" s="42">
        <f t="shared" ca="1" si="28"/>
        <v>46081</v>
      </c>
      <c r="D797" s="107">
        <f ca="1">INDIRECT("'" &amp; UPPER(LEFT(TEXT($D$3,"mmmm"),3)) &amp; "'!AB20")</f>
        <v>0</v>
      </c>
      <c r="E797" s="160"/>
      <c r="F797" s="148"/>
      <c r="G797" s="148"/>
      <c r="H797" s="148"/>
      <c r="I797" s="148"/>
      <c r="J797" s="148"/>
      <c r="K797" s="148"/>
      <c r="L797" s="148"/>
      <c r="M797" s="148"/>
      <c r="N797" s="148"/>
      <c r="O797" s="148"/>
      <c r="P797" s="149"/>
    </row>
    <row r="798" spans="1:16" ht="15" hidden="1" customHeight="1" x14ac:dyDescent="0.25">
      <c r="A798" s="44" t="e">
        <f ca="1">IF(MONTH(C798)=MONTH(D$3),RIGHT('Yearly Info'!A$24,LEN('Yearly Info'!A$24)-4),"")</f>
        <v>#VALUE!</v>
      </c>
      <c r="B798" s="145"/>
      <c r="C798" s="42">
        <f t="shared" ca="1" si="28"/>
        <v>46081</v>
      </c>
      <c r="D798" s="107">
        <f ca="1">INDIRECT("'" &amp; UPPER(LEFT(TEXT($D$3,"mmmm"),3)) &amp; "'!AB21")</f>
        <v>0</v>
      </c>
      <c r="E798" s="147"/>
      <c r="F798" s="148"/>
      <c r="G798" s="148"/>
      <c r="H798" s="148"/>
      <c r="I798" s="148"/>
      <c r="J798" s="148"/>
      <c r="K798" s="148"/>
      <c r="L798" s="148"/>
      <c r="M798" s="148"/>
      <c r="N798" s="148"/>
      <c r="O798" s="148"/>
      <c r="P798" s="149"/>
    </row>
    <row r="799" spans="1:16" ht="15" hidden="1" customHeight="1" x14ac:dyDescent="0.25">
      <c r="A799" s="44" t="e">
        <f ca="1">IF(MONTH(C799)=MONTH(D$3),RIGHT('Yearly Info'!A$25,LEN('Yearly Info'!A$25)-4),"")</f>
        <v>#VALUE!</v>
      </c>
      <c r="B799" s="145"/>
      <c r="C799" s="42">
        <f t="shared" ca="1" si="28"/>
        <v>46081</v>
      </c>
      <c r="D799" s="107">
        <f ca="1">INDIRECT("'" &amp; UPPER(LEFT(TEXT($D$3,"mmmm"),3)) &amp; "'!AB22")</f>
        <v>0</v>
      </c>
      <c r="E799" s="147"/>
      <c r="F799" s="148"/>
      <c r="G799" s="148"/>
      <c r="H799" s="148"/>
      <c r="I799" s="148"/>
      <c r="J799" s="148"/>
      <c r="K799" s="148"/>
      <c r="L799" s="148"/>
      <c r="M799" s="148"/>
      <c r="N799" s="148"/>
      <c r="O799" s="148"/>
      <c r="P799" s="149"/>
    </row>
    <row r="800" spans="1:16" ht="15" hidden="1" customHeight="1" x14ac:dyDescent="0.25">
      <c r="A800" s="44" t="e">
        <f ca="1">IF(MONTH(C800)=MONTH(D$3),RIGHT('Yearly Info'!A$26,LEN('Yearly Info'!A$26)-4),"")</f>
        <v>#VALUE!</v>
      </c>
      <c r="B800" s="145"/>
      <c r="C800" s="42">
        <f t="shared" ca="1" si="28"/>
        <v>46081</v>
      </c>
      <c r="D800" s="107">
        <f ca="1">INDIRECT("'" &amp; UPPER(LEFT(TEXT($D$3,"mmmm"),3)) &amp; "'!AB23")</f>
        <v>0</v>
      </c>
      <c r="E800" s="147"/>
      <c r="F800" s="148"/>
      <c r="G800" s="148"/>
      <c r="H800" s="148"/>
      <c r="I800" s="148"/>
      <c r="J800" s="148"/>
      <c r="K800" s="148"/>
      <c r="L800" s="148"/>
      <c r="M800" s="148"/>
      <c r="N800" s="148"/>
      <c r="O800" s="148"/>
      <c r="P800" s="149"/>
    </row>
    <row r="801" spans="1:16" ht="15" hidden="1" customHeight="1" x14ac:dyDescent="0.25">
      <c r="A801" s="44" t="e">
        <f ca="1">IF(MONTH(C801)=MONTH(D$3),RIGHT('Yearly Info'!A$27,LEN('Yearly Info'!A$27)-4),"")</f>
        <v>#VALUE!</v>
      </c>
      <c r="B801" s="145"/>
      <c r="C801" s="42">
        <f t="shared" ca="1" si="28"/>
        <v>46081</v>
      </c>
      <c r="D801" s="107">
        <f ca="1">INDIRECT("'" &amp; UPPER(LEFT(TEXT($D$3,"mmmm"),3)) &amp; "'!AB24")</f>
        <v>0</v>
      </c>
      <c r="E801" s="147"/>
      <c r="F801" s="148"/>
      <c r="G801" s="148"/>
      <c r="H801" s="148"/>
      <c r="I801" s="148"/>
      <c r="J801" s="148"/>
      <c r="K801" s="148"/>
      <c r="L801" s="148"/>
      <c r="M801" s="148"/>
      <c r="N801" s="148"/>
      <c r="O801" s="148"/>
      <c r="P801" s="149"/>
    </row>
    <row r="802" spans="1:16" ht="15" hidden="1" customHeight="1" x14ac:dyDescent="0.25">
      <c r="A802" s="44" t="e">
        <f ca="1">IF(MONTH(C802)=MONTH(D$3),RIGHT('Yearly Info'!A$28,LEN('Yearly Info'!A$28)-4),"")</f>
        <v>#VALUE!</v>
      </c>
      <c r="B802" s="145"/>
      <c r="C802" s="42">
        <f t="shared" ca="1" si="28"/>
        <v>46081</v>
      </c>
      <c r="D802" s="107">
        <f ca="1">INDIRECT("'" &amp; UPPER(LEFT(TEXT($D$3,"mmmm"),3)) &amp; "'!AB25")</f>
        <v>0</v>
      </c>
      <c r="E802" s="147"/>
      <c r="F802" s="148"/>
      <c r="G802" s="148"/>
      <c r="H802" s="148"/>
      <c r="I802" s="148"/>
      <c r="J802" s="148"/>
      <c r="K802" s="148"/>
      <c r="L802" s="148"/>
      <c r="M802" s="148"/>
      <c r="N802" s="148"/>
      <c r="O802" s="148"/>
      <c r="P802" s="149"/>
    </row>
    <row r="803" spans="1:16" ht="15" hidden="1" customHeight="1" x14ac:dyDescent="0.25">
      <c r="A803" s="44" t="e">
        <f ca="1">IF(MONTH(C803)=MONTH(D$3),RIGHT('Yearly Info'!A$29,LEN('Yearly Info'!A$29)-4),"")</f>
        <v>#VALUE!</v>
      </c>
      <c r="B803" s="145"/>
      <c r="C803" s="42">
        <f t="shared" ca="1" si="28"/>
        <v>46081</v>
      </c>
      <c r="D803" s="107">
        <f ca="1">INDIRECT("'" &amp; UPPER(LEFT(TEXT($D$3,"mmmm"),3)) &amp; "'!AB26")</f>
        <v>0</v>
      </c>
      <c r="E803" s="147"/>
      <c r="F803" s="148"/>
      <c r="G803" s="148"/>
      <c r="H803" s="148"/>
      <c r="I803" s="148"/>
      <c r="J803" s="148"/>
      <c r="K803" s="148"/>
      <c r="L803" s="148"/>
      <c r="M803" s="148"/>
      <c r="N803" s="148"/>
      <c r="O803" s="148"/>
      <c r="P803" s="149"/>
    </row>
    <row r="804" spans="1:16" ht="15" hidden="1" customHeight="1" x14ac:dyDescent="0.25">
      <c r="A804" s="44" t="e">
        <f ca="1">IF(MONTH(C804)=MONTH(D$3),RIGHT('Yearly Info'!A$30,LEN('Yearly Info'!A$30)-4),"")</f>
        <v>#VALUE!</v>
      </c>
      <c r="B804" s="145"/>
      <c r="C804" s="42">
        <f t="shared" ca="1" si="28"/>
        <v>46081</v>
      </c>
      <c r="D804" s="107">
        <f ca="1">INDIRECT("'" &amp; UPPER(LEFT(TEXT($D$3,"mmmm"),3)) &amp; "'!AB27")</f>
        <v>0</v>
      </c>
      <c r="E804" s="147"/>
      <c r="F804" s="148"/>
      <c r="G804" s="148"/>
      <c r="H804" s="148"/>
      <c r="I804" s="148"/>
      <c r="J804" s="148"/>
      <c r="K804" s="148"/>
      <c r="L804" s="148"/>
      <c r="M804" s="148"/>
      <c r="N804" s="148"/>
      <c r="O804" s="148"/>
      <c r="P804" s="149"/>
    </row>
    <row r="805" spans="1:16" ht="15" hidden="1" customHeight="1" x14ac:dyDescent="0.25">
      <c r="A805" s="44" t="e">
        <f ca="1">IF(MONTH(C805)=MONTH(D$3),RIGHT('Yearly Info'!A$31,LEN('Yearly Info'!A$31)-4),"")</f>
        <v>#VALUE!</v>
      </c>
      <c r="B805" s="145"/>
      <c r="C805" s="42">
        <f t="shared" ca="1" si="28"/>
        <v>46081</v>
      </c>
      <c r="D805" s="107">
        <f ca="1">INDIRECT("'" &amp; UPPER(LEFT(TEXT($D$3,"mmmm"),3)) &amp; "'!AB28")</f>
        <v>0</v>
      </c>
      <c r="E805" s="147"/>
      <c r="F805" s="148"/>
      <c r="G805" s="148"/>
      <c r="H805" s="148"/>
      <c r="I805" s="148"/>
      <c r="J805" s="148"/>
      <c r="K805" s="148"/>
      <c r="L805" s="148"/>
      <c r="M805" s="148"/>
      <c r="N805" s="148"/>
      <c r="O805" s="148"/>
      <c r="P805" s="149"/>
    </row>
    <row r="806" spans="1:16" ht="15" hidden="1" customHeight="1" x14ac:dyDescent="0.25">
      <c r="A806" s="44" t="e">
        <f ca="1">IF(MONTH(C806)=MONTH(D$3),RIGHT('Yearly Info'!A$32,LEN('Yearly Info'!A$32)-4),"")</f>
        <v>#VALUE!</v>
      </c>
      <c r="B806" s="145"/>
      <c r="C806" s="42">
        <f t="shared" ca="1" si="28"/>
        <v>46081</v>
      </c>
      <c r="D806" s="107">
        <f ca="1">INDIRECT("'" &amp; UPPER(LEFT(TEXT($D$3,"mmmm"),3)) &amp; "'!AB29")</f>
        <v>0</v>
      </c>
      <c r="E806" s="147"/>
      <c r="F806" s="148"/>
      <c r="G806" s="148"/>
      <c r="H806" s="148"/>
      <c r="I806" s="148"/>
      <c r="J806" s="148"/>
      <c r="K806" s="148"/>
      <c r="L806" s="148"/>
      <c r="M806" s="148"/>
      <c r="N806" s="148"/>
      <c r="O806" s="148"/>
      <c r="P806" s="149"/>
    </row>
    <row r="807" spans="1:16" ht="15" hidden="1" customHeight="1" x14ac:dyDescent="0.25">
      <c r="A807" s="44" t="e">
        <f ca="1">IF(MONTH(C807)=MONTH(D$3),RIGHT('Yearly Info'!A$33,LEN('Yearly Info'!A$33)-4),"")</f>
        <v>#VALUE!</v>
      </c>
      <c r="B807" s="145"/>
      <c r="C807" s="42">
        <f t="shared" ca="1" si="28"/>
        <v>46081</v>
      </c>
      <c r="D807" s="107">
        <f ca="1">INDIRECT("'" &amp; UPPER(LEFT(TEXT($D$3,"mmmm"),3)) &amp; "'!AB30")</f>
        <v>0</v>
      </c>
      <c r="E807" s="147"/>
      <c r="F807" s="148"/>
      <c r="G807" s="148"/>
      <c r="H807" s="148"/>
      <c r="I807" s="148"/>
      <c r="J807" s="148"/>
      <c r="K807" s="148"/>
      <c r="L807" s="148"/>
      <c r="M807" s="148"/>
      <c r="N807" s="148"/>
      <c r="O807" s="148"/>
      <c r="P807" s="149"/>
    </row>
    <row r="808" spans="1:16" ht="15" hidden="1" customHeight="1" x14ac:dyDescent="0.25">
      <c r="A808" s="44" t="e">
        <f ca="1">IF(MONTH(C808)=MONTH(D$3),RIGHT('Yearly Info'!A$34,LEN('Yearly Info'!A$34)-4),"")</f>
        <v>#VALUE!</v>
      </c>
      <c r="B808" s="145"/>
      <c r="C808" s="42">
        <f t="shared" ca="1" si="28"/>
        <v>46081</v>
      </c>
      <c r="D808" s="107">
        <f ca="1">INDIRECT("'" &amp; UPPER(LEFT(TEXT($D$3,"mmmm"),3)) &amp; "'!AB31")</f>
        <v>0</v>
      </c>
      <c r="E808" s="147"/>
      <c r="F808" s="148"/>
      <c r="G808" s="148"/>
      <c r="H808" s="148"/>
      <c r="I808" s="148"/>
      <c r="J808" s="148"/>
      <c r="K808" s="148"/>
      <c r="L808" s="148"/>
      <c r="M808" s="148"/>
      <c r="N808" s="148"/>
      <c r="O808" s="148"/>
      <c r="P808" s="149"/>
    </row>
    <row r="809" spans="1:16" ht="15" hidden="1" customHeight="1" x14ac:dyDescent="0.25">
      <c r="A809" s="44" t="e">
        <f ca="1">IF(MONTH(C809)=MONTH(D$3),RIGHT('Yearly Info'!A$35,LEN('Yearly Info'!A$35)-4),"")</f>
        <v>#VALUE!</v>
      </c>
      <c r="B809" s="145"/>
      <c r="C809" s="42">
        <f t="shared" ca="1" si="28"/>
        <v>46081</v>
      </c>
      <c r="D809" s="107">
        <f ca="1">INDIRECT("'" &amp; UPPER(LEFT(TEXT($D$3,"mmmm"),3)) &amp; "'!AB32")</f>
        <v>0</v>
      </c>
      <c r="E809" s="147"/>
      <c r="F809" s="148"/>
      <c r="G809" s="148"/>
      <c r="H809" s="148"/>
      <c r="I809" s="148"/>
      <c r="J809" s="148"/>
      <c r="K809" s="148"/>
      <c r="L809" s="148"/>
      <c r="M809" s="148"/>
      <c r="N809" s="148"/>
      <c r="O809" s="148"/>
      <c r="P809" s="149"/>
    </row>
    <row r="810" spans="1:16" ht="15" hidden="1" customHeight="1" x14ac:dyDescent="0.25">
      <c r="A810" s="44" t="e">
        <f ca="1">IF(MONTH(C810)=MONTH(D$3),RIGHT('Yearly Info'!A$36,LEN('Yearly Info'!A$36)-4),"")</f>
        <v>#VALUE!</v>
      </c>
      <c r="B810" s="145"/>
      <c r="C810" s="42">
        <f t="shared" ca="1" si="28"/>
        <v>46081</v>
      </c>
      <c r="D810" s="107">
        <f ca="1">INDIRECT("'" &amp; UPPER(LEFT(TEXT($D$3,"mmmm"),3)) &amp; "'!AB33")</f>
        <v>0</v>
      </c>
      <c r="E810" s="153"/>
      <c r="F810" s="154"/>
      <c r="G810" s="154"/>
      <c r="H810" s="154"/>
      <c r="I810" s="154"/>
      <c r="J810" s="154"/>
      <c r="K810" s="154"/>
      <c r="L810" s="154"/>
      <c r="M810" s="154"/>
      <c r="N810" s="154"/>
      <c r="O810" s="154"/>
      <c r="P810" s="155"/>
    </row>
    <row r="811" spans="1:16" ht="15" hidden="1" customHeight="1" x14ac:dyDescent="0.25">
      <c r="A811" s="44" t="e">
        <f ca="1">IF(MONTH(C811)=MONTH(D$3),RIGHT('Yearly Info'!A$37,LEN('Yearly Info'!A$37)-4),"")</f>
        <v>#VALUE!</v>
      </c>
      <c r="B811" s="145"/>
      <c r="C811" s="42">
        <f t="shared" ca="1" si="28"/>
        <v>46081</v>
      </c>
      <c r="D811" s="107">
        <f ca="1">INDIRECT("'" &amp; UPPER(LEFT(TEXT($D$3,"mmmm"),3)) &amp; "'!AB34")</f>
        <v>0</v>
      </c>
      <c r="E811" s="147"/>
      <c r="F811" s="148"/>
      <c r="G811" s="148"/>
      <c r="H811" s="148"/>
      <c r="I811" s="148"/>
      <c r="J811" s="148"/>
      <c r="K811" s="148"/>
      <c r="L811" s="148"/>
      <c r="M811" s="148"/>
      <c r="N811" s="148"/>
      <c r="O811" s="148"/>
      <c r="P811" s="149"/>
    </row>
    <row r="812" spans="1:16" ht="15" hidden="1" customHeight="1" x14ac:dyDescent="0.25">
      <c r="A812" s="44" t="e">
        <f ca="1">IF(MONTH(C812)=MONTH(D$3),RIGHT('Yearly Info'!A$38,LEN('Yearly Info'!A$38)-4),"")</f>
        <v>#VALUE!</v>
      </c>
      <c r="B812" s="145"/>
      <c r="C812" s="42">
        <f t="shared" ca="1" si="28"/>
        <v>46081</v>
      </c>
      <c r="D812" s="107">
        <f ca="1">INDIRECT("'" &amp; UPPER(LEFT(TEXT($D$3,"mmmm"),3)) &amp; "'!AB35")</f>
        <v>0</v>
      </c>
      <c r="E812" s="147"/>
      <c r="F812" s="148"/>
      <c r="G812" s="148"/>
      <c r="H812" s="148"/>
      <c r="I812" s="148"/>
      <c r="J812" s="148"/>
      <c r="K812" s="148"/>
      <c r="L812" s="148"/>
      <c r="M812" s="148"/>
      <c r="N812" s="148"/>
      <c r="O812" s="148"/>
      <c r="P812" s="149"/>
    </row>
    <row r="813" spans="1:16" ht="15" hidden="1" customHeight="1" x14ac:dyDescent="0.25">
      <c r="A813" s="44" t="e">
        <f ca="1">IF(MONTH(C813)=MONTH(D$3),RIGHT('Yearly Info'!A$39,LEN('Yearly Info'!A$39)-4),"")</f>
        <v>#VALUE!</v>
      </c>
      <c r="B813" s="145"/>
      <c r="C813" s="42">
        <f t="shared" ca="1" si="28"/>
        <v>46081</v>
      </c>
      <c r="D813" s="107">
        <f ca="1">INDIRECT("'" &amp; UPPER(LEFT(TEXT($D$3,"mmmm"),3)) &amp; "'!AB36")</f>
        <v>0</v>
      </c>
      <c r="E813" s="147"/>
      <c r="F813" s="148"/>
      <c r="G813" s="148"/>
      <c r="H813" s="148"/>
      <c r="I813" s="148"/>
      <c r="J813" s="148"/>
      <c r="K813" s="148"/>
      <c r="L813" s="148"/>
      <c r="M813" s="148"/>
      <c r="N813" s="148"/>
      <c r="O813" s="148"/>
      <c r="P813" s="149"/>
    </row>
    <row r="814" spans="1:16" ht="15" hidden="1" customHeight="1" thickBot="1" x14ac:dyDescent="0.3">
      <c r="A814" s="45" t="e">
        <f ca="1">IF(MONTH(C814)=MONTH(D$3),RIGHT('Yearly Info'!A$40,LEN('Yearly Info'!A$40)-4),"")</f>
        <v>#VALUE!</v>
      </c>
      <c r="B814" s="145"/>
      <c r="C814" s="42">
        <f t="shared" ca="1" si="28"/>
        <v>46081</v>
      </c>
      <c r="D814" s="107">
        <f ca="1">INDIRECT("'" &amp; UPPER(LEFT(TEXT($D$3,"mmmm"),3)) &amp; "'!AB37")</f>
        <v>0</v>
      </c>
      <c r="E814" s="147"/>
      <c r="F814" s="148"/>
      <c r="G814" s="148"/>
      <c r="H814" s="148"/>
      <c r="I814" s="148"/>
      <c r="J814" s="148"/>
      <c r="K814" s="148"/>
      <c r="L814" s="148"/>
      <c r="M814" s="148"/>
      <c r="N814" s="148"/>
      <c r="O814" s="148"/>
      <c r="P814" s="149"/>
    </row>
    <row r="815" spans="1:16" ht="15" hidden="1" customHeight="1" thickBot="1" x14ac:dyDescent="0.3">
      <c r="A815" s="45" t="str">
        <f ca="1">IF(MONTH(C815)=MONTH(D$3),RIGHT('Yearly Info'!A$41,LEN('Yearly Info'!A$41)-4),"")</f>
        <v xml:space="preserve"> </v>
      </c>
      <c r="B815" s="145"/>
      <c r="C815" s="42">
        <f t="shared" ca="1" si="28"/>
        <v>46081</v>
      </c>
      <c r="D815" s="107">
        <f ca="1">INDIRECT("'" &amp; UPPER(LEFT(TEXT($D$3,"mmmm"),3)) &amp; "'!AB38")</f>
        <v>0</v>
      </c>
      <c r="E815" s="147"/>
      <c r="F815" s="148"/>
      <c r="G815" s="148"/>
      <c r="H815" s="148"/>
      <c r="I815" s="148"/>
      <c r="J815" s="148"/>
      <c r="K815" s="148"/>
      <c r="L815" s="148"/>
      <c r="M815" s="148"/>
      <c r="N815" s="148"/>
      <c r="O815" s="148"/>
      <c r="P815" s="149"/>
    </row>
    <row r="816" spans="1:16" ht="15" hidden="1" customHeight="1" thickBot="1" x14ac:dyDescent="0.3">
      <c r="A816" s="45" t="str">
        <f ca="1">IF(MONTH(C816)=MONTH(D$3),RIGHT('Yearly Info'!A$42,LEN('Yearly Info'!A$42)-4),"")</f>
        <v xml:space="preserve"> </v>
      </c>
      <c r="B816" s="145"/>
      <c r="C816" s="42">
        <f t="shared" ca="1" si="28"/>
        <v>46081</v>
      </c>
      <c r="D816" s="107">
        <f ca="1">INDIRECT("'" &amp; UPPER(LEFT(TEXT($D$3,"mmmm"),3)) &amp; "'!AB39")</f>
        <v>0</v>
      </c>
      <c r="E816" s="147"/>
      <c r="F816" s="148"/>
      <c r="G816" s="148"/>
      <c r="H816" s="148"/>
      <c r="I816" s="148"/>
      <c r="J816" s="148"/>
      <c r="K816" s="148"/>
      <c r="L816" s="148"/>
      <c r="M816" s="148"/>
      <c r="N816" s="148"/>
      <c r="O816" s="148"/>
      <c r="P816" s="149"/>
    </row>
    <row r="817" spans="1:16" ht="15" hidden="1" customHeight="1" thickBot="1" x14ac:dyDescent="0.3">
      <c r="A817" s="45" t="str">
        <f ca="1">IF(MONTH(C817)=MONTH(D$3),RIGHT('Yearly Info'!A$43,LEN('Yearly Info'!A$43)-4),"")</f>
        <v xml:space="preserve"> </v>
      </c>
      <c r="B817" s="146"/>
      <c r="C817" s="42">
        <f t="shared" ca="1" si="28"/>
        <v>46081</v>
      </c>
      <c r="D817" s="107">
        <f ca="1">INDIRECT("'" &amp; UPPER(LEFT(TEXT($D$3,"mmmm"),3)) &amp; "'!AB40")</f>
        <v>0</v>
      </c>
      <c r="E817" s="150"/>
      <c r="F817" s="151"/>
      <c r="G817" s="151"/>
      <c r="H817" s="151"/>
      <c r="I817" s="151"/>
      <c r="J817" s="151"/>
      <c r="K817" s="151"/>
      <c r="L817" s="151"/>
      <c r="M817" s="151"/>
      <c r="N817" s="151"/>
      <c r="O817" s="151"/>
      <c r="P817" s="152"/>
    </row>
    <row r="818" spans="1:16" ht="15" hidden="1" customHeight="1" x14ac:dyDescent="0.25">
      <c r="A818" s="44" t="str">
        <f ca="1">IF(MONTH(C818)=MONTH(D$3),RIGHT('Yearly Info'!A$14,LEN('Yearly Info'!A$14)-4),"")</f>
        <v/>
      </c>
      <c r="B818" s="145" t="str">
        <f ca="1">TEXT(C818,"dddd")</f>
        <v>Sunday</v>
      </c>
      <c r="C818" s="94">
        <f ca="1">C788+1</f>
        <v>46082</v>
      </c>
      <c r="D818" s="107">
        <f ca="1">INDIRECT("'" &amp; UPPER(LEFT(TEXT($D$3,"mmmm"),3)) &amp; "'!AC11")</f>
        <v>0</v>
      </c>
      <c r="E818" s="147"/>
      <c r="F818" s="148"/>
      <c r="G818" s="148"/>
      <c r="H818" s="148"/>
      <c r="I818" s="148"/>
      <c r="J818" s="148"/>
      <c r="K818" s="148"/>
      <c r="L818" s="148"/>
      <c r="M818" s="148"/>
      <c r="N818" s="148"/>
      <c r="O818" s="148"/>
      <c r="P818" s="149"/>
    </row>
    <row r="819" spans="1:16" ht="15" hidden="1" customHeight="1" x14ac:dyDescent="0.25">
      <c r="A819" s="44" t="str">
        <f ca="1">IF(MONTH(C819)=MONTH(D$3),RIGHT('Yearly Info'!A$15,LEN('Yearly Info'!A$15)-4),"")</f>
        <v/>
      </c>
      <c r="B819" s="145"/>
      <c r="C819" s="42">
        <f ca="1">C818</f>
        <v>46082</v>
      </c>
      <c r="D819" s="107">
        <f ca="1">INDIRECT("'" &amp; UPPER(LEFT(TEXT($D$3,"mmmm"),3)) &amp; "'!AC12")</f>
        <v>0</v>
      </c>
      <c r="E819" s="147"/>
      <c r="F819" s="148"/>
      <c r="G819" s="148"/>
      <c r="H819" s="148"/>
      <c r="I819" s="148"/>
      <c r="J819" s="148"/>
      <c r="K819" s="148"/>
      <c r="L819" s="148"/>
      <c r="M819" s="148"/>
      <c r="N819" s="148"/>
      <c r="O819" s="148"/>
      <c r="P819" s="149"/>
    </row>
    <row r="820" spans="1:16" ht="15" hidden="1" customHeight="1" x14ac:dyDescent="0.25">
      <c r="A820" s="44" t="str">
        <f ca="1">IF(MONTH(C820)=MONTH(D$3),RIGHT('Yearly Info'!A$16,LEN('Yearly Info'!A$16)-4),"")</f>
        <v/>
      </c>
      <c r="B820" s="145"/>
      <c r="C820" s="42">
        <f t="shared" ref="C820:C847" ca="1" si="29">C819</f>
        <v>46082</v>
      </c>
      <c r="D820" s="107">
        <f ca="1">INDIRECT("'" &amp; UPPER(LEFT(TEXT($D$3,"mmmm"),3)) &amp; "'!AC13")</f>
        <v>0</v>
      </c>
      <c r="E820" s="147"/>
      <c r="F820" s="148"/>
      <c r="G820" s="148"/>
      <c r="H820" s="148"/>
      <c r="I820" s="148"/>
      <c r="J820" s="148"/>
      <c r="K820" s="148"/>
      <c r="L820" s="148"/>
      <c r="M820" s="148"/>
      <c r="N820" s="148"/>
      <c r="O820" s="148"/>
      <c r="P820" s="149"/>
    </row>
    <row r="821" spans="1:16" ht="15" hidden="1" customHeight="1" x14ac:dyDescent="0.25">
      <c r="A821" s="44" t="str">
        <f ca="1">IF(MONTH(C821)=MONTH(D$3),RIGHT('Yearly Info'!A$17,LEN('Yearly Info'!A$17)-4),"")</f>
        <v/>
      </c>
      <c r="B821" s="145"/>
      <c r="C821" s="42">
        <f t="shared" ca="1" si="29"/>
        <v>46082</v>
      </c>
      <c r="D821" s="107">
        <f ca="1">INDIRECT("'" &amp; UPPER(LEFT(TEXT($D$3,"mmmm"),3)) &amp; "'!AC14")</f>
        <v>0</v>
      </c>
      <c r="E821" s="147"/>
      <c r="F821" s="148"/>
      <c r="G821" s="148"/>
      <c r="H821" s="148"/>
      <c r="I821" s="148"/>
      <c r="J821" s="148"/>
      <c r="K821" s="148"/>
      <c r="L821" s="148"/>
      <c r="M821" s="148"/>
      <c r="N821" s="148"/>
      <c r="O821" s="148"/>
      <c r="P821" s="149"/>
    </row>
    <row r="822" spans="1:16" ht="15" hidden="1" customHeight="1" x14ac:dyDescent="0.25">
      <c r="A822" s="44" t="str">
        <f ca="1">IF(MONTH(C822)=MONTH(D$3),RIGHT('Yearly Info'!A$18,LEN('Yearly Info'!A$18)-4),"")</f>
        <v/>
      </c>
      <c r="B822" s="145"/>
      <c r="C822" s="42">
        <f t="shared" ca="1" si="29"/>
        <v>46082</v>
      </c>
      <c r="D822" s="107">
        <f ca="1">INDIRECT("'" &amp; UPPER(LEFT(TEXT($D$3,"mmmm"),3)) &amp; "'!AC15")</f>
        <v>0</v>
      </c>
      <c r="E822" s="147"/>
      <c r="F822" s="148"/>
      <c r="G822" s="148"/>
      <c r="H822" s="148"/>
      <c r="I822" s="148"/>
      <c r="J822" s="148"/>
      <c r="K822" s="148"/>
      <c r="L822" s="148"/>
      <c r="M822" s="148"/>
      <c r="N822" s="148"/>
      <c r="O822" s="148"/>
      <c r="P822" s="149"/>
    </row>
    <row r="823" spans="1:16" ht="15" hidden="1" customHeight="1" x14ac:dyDescent="0.25">
      <c r="A823" s="44" t="str">
        <f ca="1">IF(MONTH(C823)=MONTH(D$3),RIGHT('Yearly Info'!A$19,LEN('Yearly Info'!A$19)-4),"")</f>
        <v/>
      </c>
      <c r="B823" s="145"/>
      <c r="C823" s="42">
        <f t="shared" ca="1" si="29"/>
        <v>46082</v>
      </c>
      <c r="D823" s="107">
        <f ca="1">INDIRECT("'" &amp; UPPER(LEFT(TEXT($D$3,"mmmm"),3)) &amp; "'!AC16")</f>
        <v>0</v>
      </c>
      <c r="E823" s="153"/>
      <c r="F823" s="154"/>
      <c r="G823" s="154"/>
      <c r="H823" s="154"/>
      <c r="I823" s="154"/>
      <c r="J823" s="154"/>
      <c r="K823" s="154"/>
      <c r="L823" s="154"/>
      <c r="M823" s="154"/>
      <c r="N823" s="154"/>
      <c r="O823" s="154"/>
      <c r="P823" s="155"/>
    </row>
    <row r="824" spans="1:16" ht="15" hidden="1" customHeight="1" x14ac:dyDescent="0.25">
      <c r="A824" s="44" t="str">
        <f ca="1">IF(MONTH(C824)=MONTH(D$3),RIGHT('Yearly Info'!A$20,LEN('Yearly Info'!A$20)-4),"")</f>
        <v/>
      </c>
      <c r="B824" s="145"/>
      <c r="C824" s="42">
        <f t="shared" ca="1" si="29"/>
        <v>46082</v>
      </c>
      <c r="D824" s="107">
        <f ca="1">INDIRECT("'" &amp; UPPER(LEFT(TEXT($D$3,"mmmm"),3)) &amp; "'!AC17")</f>
        <v>0</v>
      </c>
      <c r="E824" s="147"/>
      <c r="F824" s="148"/>
      <c r="G824" s="148"/>
      <c r="H824" s="148"/>
      <c r="I824" s="148"/>
      <c r="J824" s="148"/>
      <c r="K824" s="148"/>
      <c r="L824" s="148"/>
      <c r="M824" s="148"/>
      <c r="N824" s="148"/>
      <c r="O824" s="148"/>
      <c r="P824" s="149"/>
    </row>
    <row r="825" spans="1:16" ht="15" hidden="1" customHeight="1" x14ac:dyDescent="0.25">
      <c r="A825" s="44" t="str">
        <f ca="1">IF(MONTH(C825)=MONTH(D$3),RIGHT('Yearly Info'!A$21,LEN('Yearly Info'!A$21)-4),"")</f>
        <v/>
      </c>
      <c r="B825" s="145"/>
      <c r="C825" s="42">
        <f t="shared" ca="1" si="29"/>
        <v>46082</v>
      </c>
      <c r="D825" s="107">
        <f ca="1">INDIRECT("'" &amp; UPPER(LEFT(TEXT($D$3,"mmmm"),3)) &amp; "'!AC18")</f>
        <v>0</v>
      </c>
      <c r="E825" s="147"/>
      <c r="F825" s="148"/>
      <c r="G825" s="148"/>
      <c r="H825" s="148"/>
      <c r="I825" s="148"/>
      <c r="J825" s="148"/>
      <c r="K825" s="148"/>
      <c r="L825" s="148"/>
      <c r="M825" s="148"/>
      <c r="N825" s="148"/>
      <c r="O825" s="148"/>
      <c r="P825" s="149"/>
    </row>
    <row r="826" spans="1:16" ht="15" hidden="1" customHeight="1" x14ac:dyDescent="0.25">
      <c r="A826" s="44" t="str">
        <f ca="1">IF(MONTH(C826)=MONTH(D$3),RIGHT('Yearly Info'!A$22,LEN('Yearly Info'!A$22)-4),"")</f>
        <v/>
      </c>
      <c r="B826" s="145"/>
      <c r="C826" s="42">
        <f t="shared" ca="1" si="29"/>
        <v>46082</v>
      </c>
      <c r="D826" s="107">
        <f ca="1">INDIRECT("'" &amp; UPPER(LEFT(TEXT($D$3,"mmmm"),3)) &amp; "'!AC19")</f>
        <v>0</v>
      </c>
      <c r="E826" s="147"/>
      <c r="F826" s="148"/>
      <c r="G826" s="148"/>
      <c r="H826" s="148"/>
      <c r="I826" s="148"/>
      <c r="J826" s="148"/>
      <c r="K826" s="148"/>
      <c r="L826" s="148"/>
      <c r="M826" s="148"/>
      <c r="N826" s="148"/>
      <c r="O826" s="148"/>
      <c r="P826" s="149"/>
    </row>
    <row r="827" spans="1:16" ht="15" hidden="1" customHeight="1" x14ac:dyDescent="0.25">
      <c r="A827" s="44" t="str">
        <f ca="1">IF(MONTH(C827)=MONTH(D$3),RIGHT('Yearly Info'!A$23,LEN('Yearly Info'!A$23)-4),"")</f>
        <v/>
      </c>
      <c r="B827" s="145"/>
      <c r="C827" s="42">
        <f t="shared" ca="1" si="29"/>
        <v>46082</v>
      </c>
      <c r="D827" s="107">
        <f ca="1">INDIRECT("'" &amp; UPPER(LEFT(TEXT($D$3,"mmmm"),3)) &amp; "'!AC20")</f>
        <v>0</v>
      </c>
      <c r="E827" s="147"/>
      <c r="F827" s="148"/>
      <c r="G827" s="148"/>
      <c r="H827" s="148"/>
      <c r="I827" s="148"/>
      <c r="J827" s="148"/>
      <c r="K827" s="148"/>
      <c r="L827" s="148"/>
      <c r="M827" s="148"/>
      <c r="N827" s="148"/>
      <c r="O827" s="148"/>
      <c r="P827" s="149"/>
    </row>
    <row r="828" spans="1:16" ht="15" hidden="1" customHeight="1" x14ac:dyDescent="0.25">
      <c r="A828" s="44" t="str">
        <f ca="1">IF(MONTH(C828)=MONTH(D$3),RIGHT('Yearly Info'!A$24,LEN('Yearly Info'!A$24)-4),"")</f>
        <v/>
      </c>
      <c r="B828" s="145"/>
      <c r="C828" s="42">
        <f t="shared" ca="1" si="29"/>
        <v>46082</v>
      </c>
      <c r="D828" s="107">
        <f ca="1">INDIRECT("'" &amp; UPPER(LEFT(TEXT($D$3,"mmmm"),3)) &amp; "'!AC21")</f>
        <v>0</v>
      </c>
      <c r="E828" s="147"/>
      <c r="F828" s="148"/>
      <c r="G828" s="148"/>
      <c r="H828" s="148"/>
      <c r="I828" s="148"/>
      <c r="J828" s="148"/>
      <c r="K828" s="148"/>
      <c r="L828" s="148"/>
      <c r="M828" s="148"/>
      <c r="N828" s="148"/>
      <c r="O828" s="148"/>
      <c r="P828" s="149"/>
    </row>
    <row r="829" spans="1:16" ht="15" hidden="1" customHeight="1" x14ac:dyDescent="0.25">
      <c r="A829" s="44" t="str">
        <f ca="1">IF(MONTH(C829)=MONTH(D$3),RIGHT('Yearly Info'!A$25,LEN('Yearly Info'!A$25)-4),"")</f>
        <v/>
      </c>
      <c r="B829" s="145"/>
      <c r="C829" s="42">
        <f t="shared" ca="1" si="29"/>
        <v>46082</v>
      </c>
      <c r="D829" s="107">
        <f ca="1">INDIRECT("'" &amp; UPPER(LEFT(TEXT($D$3,"mmmm"),3)) &amp; "'!AC22")</f>
        <v>0</v>
      </c>
      <c r="E829" s="147"/>
      <c r="F829" s="148"/>
      <c r="G829" s="148"/>
      <c r="H829" s="148"/>
      <c r="I829" s="148"/>
      <c r="J829" s="148"/>
      <c r="K829" s="148"/>
      <c r="L829" s="148"/>
      <c r="M829" s="148"/>
      <c r="N829" s="148"/>
      <c r="O829" s="148"/>
      <c r="P829" s="149"/>
    </row>
    <row r="830" spans="1:16" ht="15" hidden="1" customHeight="1" x14ac:dyDescent="0.25">
      <c r="A830" s="44" t="str">
        <f ca="1">IF(MONTH(C830)=MONTH(D$3),RIGHT('Yearly Info'!A$26,LEN('Yearly Info'!A$26)-4),"")</f>
        <v/>
      </c>
      <c r="B830" s="145"/>
      <c r="C830" s="42">
        <f t="shared" ca="1" si="29"/>
        <v>46082</v>
      </c>
      <c r="D830" s="107">
        <f ca="1">INDIRECT("'" &amp; UPPER(LEFT(TEXT($D$3,"mmmm"),3)) &amp; "'!AC23")</f>
        <v>0</v>
      </c>
      <c r="E830" s="147"/>
      <c r="F830" s="148"/>
      <c r="G830" s="148"/>
      <c r="H830" s="148"/>
      <c r="I830" s="148"/>
      <c r="J830" s="148"/>
      <c r="K830" s="148"/>
      <c r="L830" s="148"/>
      <c r="M830" s="148"/>
      <c r="N830" s="148"/>
      <c r="O830" s="148"/>
      <c r="P830" s="149"/>
    </row>
    <row r="831" spans="1:16" ht="15" hidden="1" customHeight="1" x14ac:dyDescent="0.25">
      <c r="A831" s="44" t="str">
        <f ca="1">IF(MONTH(C831)=MONTH(D$3),RIGHT('Yearly Info'!A$27,LEN('Yearly Info'!A$27)-4),"")</f>
        <v/>
      </c>
      <c r="B831" s="145"/>
      <c r="C831" s="42">
        <f t="shared" ca="1" si="29"/>
        <v>46082</v>
      </c>
      <c r="D831" s="107">
        <f ca="1">INDIRECT("'" &amp; UPPER(LEFT(TEXT($D$3,"mmmm"),3)) &amp; "'!AC24")</f>
        <v>0</v>
      </c>
      <c r="E831" s="147"/>
      <c r="F831" s="148"/>
      <c r="G831" s="148"/>
      <c r="H831" s="148"/>
      <c r="I831" s="148"/>
      <c r="J831" s="148"/>
      <c r="K831" s="148"/>
      <c r="L831" s="148"/>
      <c r="M831" s="148"/>
      <c r="N831" s="148"/>
      <c r="O831" s="148"/>
      <c r="P831" s="149"/>
    </row>
    <row r="832" spans="1:16" ht="15" hidden="1" customHeight="1" x14ac:dyDescent="0.25">
      <c r="A832" s="44" t="str">
        <f ca="1">IF(MONTH(C832)=MONTH(D$3),RIGHT('Yearly Info'!A$28,LEN('Yearly Info'!A$28)-4),"")</f>
        <v/>
      </c>
      <c r="B832" s="145"/>
      <c r="C832" s="42">
        <f t="shared" ca="1" si="29"/>
        <v>46082</v>
      </c>
      <c r="D832" s="107">
        <f ca="1">INDIRECT("'" &amp; UPPER(LEFT(TEXT($D$3,"mmmm"),3)) &amp; "'!AC25")</f>
        <v>0</v>
      </c>
      <c r="E832" s="147"/>
      <c r="F832" s="148"/>
      <c r="G832" s="148"/>
      <c r="H832" s="148"/>
      <c r="I832" s="148"/>
      <c r="J832" s="148"/>
      <c r="K832" s="148"/>
      <c r="L832" s="148"/>
      <c r="M832" s="148"/>
      <c r="N832" s="148"/>
      <c r="O832" s="148"/>
      <c r="P832" s="149"/>
    </row>
    <row r="833" spans="1:16" ht="15" hidden="1" customHeight="1" x14ac:dyDescent="0.25">
      <c r="A833" s="44" t="str">
        <f ca="1">IF(MONTH(C833)=MONTH(D$3),RIGHT('Yearly Info'!A$29,LEN('Yearly Info'!A$29)-4),"")</f>
        <v/>
      </c>
      <c r="B833" s="145"/>
      <c r="C833" s="42">
        <f t="shared" ca="1" si="29"/>
        <v>46082</v>
      </c>
      <c r="D833" s="107">
        <f ca="1">INDIRECT("'" &amp; UPPER(LEFT(TEXT($D$3,"mmmm"),3)) &amp; "'!AC26")</f>
        <v>0</v>
      </c>
      <c r="E833" s="147"/>
      <c r="F833" s="148"/>
      <c r="G833" s="148"/>
      <c r="H833" s="148"/>
      <c r="I833" s="148"/>
      <c r="J833" s="148"/>
      <c r="K833" s="148"/>
      <c r="L833" s="148"/>
      <c r="M833" s="148"/>
      <c r="N833" s="148"/>
      <c r="O833" s="148"/>
      <c r="P833" s="149"/>
    </row>
    <row r="834" spans="1:16" ht="15" hidden="1" customHeight="1" x14ac:dyDescent="0.25">
      <c r="A834" s="44" t="str">
        <f ca="1">IF(MONTH(C834)=MONTH(D$3),RIGHT('Yearly Info'!A$30,LEN('Yearly Info'!A$30)-4),"")</f>
        <v/>
      </c>
      <c r="B834" s="145"/>
      <c r="C834" s="42">
        <f t="shared" ca="1" si="29"/>
        <v>46082</v>
      </c>
      <c r="D834" s="107">
        <f ca="1">INDIRECT("'" &amp; UPPER(LEFT(TEXT($D$3,"mmmm"),3)) &amp; "'!AC27")</f>
        <v>0</v>
      </c>
      <c r="E834" s="147"/>
      <c r="F834" s="148"/>
      <c r="G834" s="148"/>
      <c r="H834" s="148"/>
      <c r="I834" s="148"/>
      <c r="J834" s="148"/>
      <c r="K834" s="148"/>
      <c r="L834" s="148"/>
      <c r="M834" s="148"/>
      <c r="N834" s="148"/>
      <c r="O834" s="148"/>
      <c r="P834" s="149"/>
    </row>
    <row r="835" spans="1:16" ht="15" hidden="1" customHeight="1" x14ac:dyDescent="0.25">
      <c r="A835" s="44" t="str">
        <f ca="1">IF(MONTH(C835)=MONTH(D$3),RIGHT('Yearly Info'!A$31,LEN('Yearly Info'!A$31)-4),"")</f>
        <v/>
      </c>
      <c r="B835" s="145"/>
      <c r="C835" s="42">
        <f t="shared" ca="1" si="29"/>
        <v>46082</v>
      </c>
      <c r="D835" s="107">
        <f ca="1">INDIRECT("'" &amp; UPPER(LEFT(TEXT($D$3,"mmmm"),3)) &amp; "'!AC28")</f>
        <v>0</v>
      </c>
      <c r="E835" s="147"/>
      <c r="F835" s="148"/>
      <c r="G835" s="148"/>
      <c r="H835" s="148"/>
      <c r="I835" s="148"/>
      <c r="J835" s="148"/>
      <c r="K835" s="148"/>
      <c r="L835" s="148"/>
      <c r="M835" s="148"/>
      <c r="N835" s="148"/>
      <c r="O835" s="148"/>
      <c r="P835" s="149"/>
    </row>
    <row r="836" spans="1:16" ht="15" hidden="1" customHeight="1" x14ac:dyDescent="0.25">
      <c r="A836" s="44" t="str">
        <f ca="1">IF(MONTH(C836)=MONTH(D$3),RIGHT('Yearly Info'!A$32,LEN('Yearly Info'!A$32)-4),"")</f>
        <v/>
      </c>
      <c r="B836" s="145"/>
      <c r="C836" s="42">
        <f t="shared" ca="1" si="29"/>
        <v>46082</v>
      </c>
      <c r="D836" s="107">
        <f ca="1">INDIRECT("'" &amp; UPPER(LEFT(TEXT($D$3,"mmmm"),3)) &amp; "'!AC29")</f>
        <v>0</v>
      </c>
      <c r="E836" s="147"/>
      <c r="F836" s="148"/>
      <c r="G836" s="148"/>
      <c r="H836" s="148"/>
      <c r="I836" s="148"/>
      <c r="J836" s="148"/>
      <c r="K836" s="148"/>
      <c r="L836" s="148"/>
      <c r="M836" s="148"/>
      <c r="N836" s="148"/>
      <c r="O836" s="148"/>
      <c r="P836" s="149"/>
    </row>
    <row r="837" spans="1:16" ht="15" hidden="1" customHeight="1" x14ac:dyDescent="0.25">
      <c r="A837" s="44" t="str">
        <f ca="1">IF(MONTH(C837)=MONTH(D$3),RIGHT('Yearly Info'!A$33,LEN('Yearly Info'!A$33)-4),"")</f>
        <v/>
      </c>
      <c r="B837" s="145"/>
      <c r="C837" s="42">
        <f t="shared" ca="1" si="29"/>
        <v>46082</v>
      </c>
      <c r="D837" s="107">
        <f ca="1">INDIRECT("'" &amp; UPPER(LEFT(TEXT($D$3,"mmmm"),3)) &amp; "'!AC30")</f>
        <v>0</v>
      </c>
      <c r="E837" s="147"/>
      <c r="F837" s="148"/>
      <c r="G837" s="148"/>
      <c r="H837" s="148"/>
      <c r="I837" s="148"/>
      <c r="J837" s="148"/>
      <c r="K837" s="148"/>
      <c r="L837" s="148"/>
      <c r="M837" s="148"/>
      <c r="N837" s="148"/>
      <c r="O837" s="148"/>
      <c r="P837" s="149"/>
    </row>
    <row r="838" spans="1:16" ht="15" hidden="1" customHeight="1" x14ac:dyDescent="0.25">
      <c r="A838" s="44" t="str">
        <f ca="1">IF(MONTH(C838)=MONTH(D$3),RIGHT('Yearly Info'!A$34,LEN('Yearly Info'!A$34)-4),"")</f>
        <v/>
      </c>
      <c r="B838" s="145"/>
      <c r="C838" s="42">
        <f t="shared" ca="1" si="29"/>
        <v>46082</v>
      </c>
      <c r="D838" s="107">
        <f ca="1">INDIRECT("'" &amp; UPPER(LEFT(TEXT($D$3,"mmmm"),3)) &amp; "'!AC31")</f>
        <v>0</v>
      </c>
      <c r="E838" s="147"/>
      <c r="F838" s="148"/>
      <c r="G838" s="148"/>
      <c r="H838" s="148"/>
      <c r="I838" s="148"/>
      <c r="J838" s="148"/>
      <c r="K838" s="148"/>
      <c r="L838" s="148"/>
      <c r="M838" s="148"/>
      <c r="N838" s="148"/>
      <c r="O838" s="148"/>
      <c r="P838" s="149"/>
    </row>
    <row r="839" spans="1:16" ht="15" hidden="1" customHeight="1" x14ac:dyDescent="0.25">
      <c r="A839" s="44" t="str">
        <f ca="1">IF(MONTH(C839)=MONTH(D$3),RIGHT('Yearly Info'!A$35,LEN('Yearly Info'!A$35)-4),"")</f>
        <v/>
      </c>
      <c r="B839" s="145"/>
      <c r="C839" s="42">
        <f t="shared" ca="1" si="29"/>
        <v>46082</v>
      </c>
      <c r="D839" s="107">
        <f ca="1">INDIRECT("'" &amp; UPPER(LEFT(TEXT($D$3,"mmmm"),3)) &amp; "'!AC32")</f>
        <v>0</v>
      </c>
      <c r="E839" s="147"/>
      <c r="F839" s="148"/>
      <c r="G839" s="148"/>
      <c r="H839" s="148"/>
      <c r="I839" s="148"/>
      <c r="J839" s="148"/>
      <c r="K839" s="148"/>
      <c r="L839" s="148"/>
      <c r="M839" s="148"/>
      <c r="N839" s="148"/>
      <c r="O839" s="148"/>
      <c r="P839" s="149"/>
    </row>
    <row r="840" spans="1:16" ht="15" hidden="1" customHeight="1" x14ac:dyDescent="0.25">
      <c r="A840" s="44" t="str">
        <f ca="1">IF(MONTH(C840)=MONTH(D$3),RIGHT('Yearly Info'!A$36,LEN('Yearly Info'!A$36)-4),"")</f>
        <v/>
      </c>
      <c r="B840" s="145"/>
      <c r="C840" s="42">
        <f t="shared" ca="1" si="29"/>
        <v>46082</v>
      </c>
      <c r="D840" s="107">
        <f ca="1">INDIRECT("'" &amp; UPPER(LEFT(TEXT($D$3,"mmmm"),3)) &amp; "'!AC33")</f>
        <v>0</v>
      </c>
      <c r="E840" s="147"/>
      <c r="F840" s="148"/>
      <c r="G840" s="148"/>
      <c r="H840" s="148"/>
      <c r="I840" s="148"/>
      <c r="J840" s="148"/>
      <c r="K840" s="148"/>
      <c r="L840" s="148"/>
      <c r="M840" s="148"/>
      <c r="N840" s="148"/>
      <c r="O840" s="148"/>
      <c r="P840" s="149"/>
    </row>
    <row r="841" spans="1:16" ht="15" hidden="1" customHeight="1" x14ac:dyDescent="0.25">
      <c r="A841" s="44" t="str">
        <f ca="1">IF(MONTH(C841)=MONTH(D$3),RIGHT('Yearly Info'!A$37,LEN('Yearly Info'!A$37)-4),"")</f>
        <v/>
      </c>
      <c r="B841" s="145"/>
      <c r="C841" s="42">
        <f t="shared" ca="1" si="29"/>
        <v>46082</v>
      </c>
      <c r="D841" s="107">
        <f ca="1">INDIRECT("'" &amp; UPPER(LEFT(TEXT($D$3,"mmmm"),3)) &amp; "'!AC34")</f>
        <v>0</v>
      </c>
      <c r="E841" s="147"/>
      <c r="F841" s="148"/>
      <c r="G841" s="148"/>
      <c r="H841" s="148"/>
      <c r="I841" s="148"/>
      <c r="J841" s="148"/>
      <c r="K841" s="148"/>
      <c r="L841" s="148"/>
      <c r="M841" s="148"/>
      <c r="N841" s="148"/>
      <c r="O841" s="148"/>
      <c r="P841" s="149"/>
    </row>
    <row r="842" spans="1:16" ht="15" hidden="1" customHeight="1" x14ac:dyDescent="0.25">
      <c r="A842" s="44" t="str">
        <f ca="1">IF(MONTH(C842)=MONTH(D$3),RIGHT('Yearly Info'!A$38,LEN('Yearly Info'!A$38)-4),"")</f>
        <v/>
      </c>
      <c r="B842" s="145"/>
      <c r="C842" s="42">
        <f t="shared" ca="1" si="29"/>
        <v>46082</v>
      </c>
      <c r="D842" s="107">
        <f ca="1">INDIRECT("'" &amp; UPPER(LEFT(TEXT($D$3,"mmmm"),3)) &amp; "'!AC35")</f>
        <v>0</v>
      </c>
      <c r="E842" s="147"/>
      <c r="F842" s="148"/>
      <c r="G842" s="148"/>
      <c r="H842" s="148"/>
      <c r="I842" s="148"/>
      <c r="J842" s="148"/>
      <c r="K842" s="148"/>
      <c r="L842" s="148"/>
      <c r="M842" s="148"/>
      <c r="N842" s="148"/>
      <c r="O842" s="148"/>
      <c r="P842" s="149"/>
    </row>
    <row r="843" spans="1:16" ht="15" hidden="1" customHeight="1" x14ac:dyDescent="0.25">
      <c r="A843" s="44" t="str">
        <f ca="1">IF(MONTH(C843)=MONTH(D$3),RIGHT('Yearly Info'!A$39,LEN('Yearly Info'!A$39)-4),"")</f>
        <v/>
      </c>
      <c r="B843" s="145"/>
      <c r="C843" s="42">
        <f t="shared" ca="1" si="29"/>
        <v>46082</v>
      </c>
      <c r="D843" s="107">
        <f ca="1">INDIRECT("'" &amp; UPPER(LEFT(TEXT($D$3,"mmmm"),3)) &amp; "'!AC36")</f>
        <v>0</v>
      </c>
      <c r="E843" s="147"/>
      <c r="F843" s="148"/>
      <c r="G843" s="148"/>
      <c r="H843" s="148"/>
      <c r="I843" s="148"/>
      <c r="J843" s="148"/>
      <c r="K843" s="148"/>
      <c r="L843" s="148"/>
      <c r="M843" s="148"/>
      <c r="N843" s="148"/>
      <c r="O843" s="148"/>
      <c r="P843" s="149"/>
    </row>
    <row r="844" spans="1:16" ht="15" hidden="1" customHeight="1" thickBot="1" x14ac:dyDescent="0.3">
      <c r="A844" s="45" t="str">
        <f ca="1">IF(MONTH(C844)=MONTH(D$3),RIGHT('Yearly Info'!A$40,LEN('Yearly Info'!A$40)-4),"")</f>
        <v/>
      </c>
      <c r="B844" s="145"/>
      <c r="C844" s="42">
        <f t="shared" ca="1" si="29"/>
        <v>46082</v>
      </c>
      <c r="D844" s="107">
        <f ca="1">INDIRECT("'" &amp; UPPER(LEFT(TEXT($D$3,"mmmm"),3)) &amp; "'!AC37")</f>
        <v>0</v>
      </c>
      <c r="E844" s="147"/>
      <c r="F844" s="148"/>
      <c r="G844" s="148"/>
      <c r="H844" s="148"/>
      <c r="I844" s="148"/>
      <c r="J844" s="148"/>
      <c r="K844" s="148"/>
      <c r="L844" s="148"/>
      <c r="M844" s="148"/>
      <c r="N844" s="148"/>
      <c r="O844" s="148"/>
      <c r="P844" s="149"/>
    </row>
    <row r="845" spans="1:16" ht="15" hidden="1" customHeight="1" thickBot="1" x14ac:dyDescent="0.3">
      <c r="A845" s="45" t="str">
        <f ca="1">IF(MONTH(C845)=MONTH(D$3),RIGHT('Yearly Info'!A$41,LEN('Yearly Info'!A$41)-4),"")</f>
        <v/>
      </c>
      <c r="B845" s="145"/>
      <c r="C845" s="42">
        <f t="shared" ca="1" si="29"/>
        <v>46082</v>
      </c>
      <c r="D845" s="107">
        <f ca="1">INDIRECT("'" &amp; UPPER(LEFT(TEXT($D$3,"mmmm"),3)) &amp; "'!AC38")</f>
        <v>0</v>
      </c>
      <c r="E845" s="147"/>
      <c r="F845" s="148"/>
      <c r="G845" s="148"/>
      <c r="H845" s="148"/>
      <c r="I845" s="148"/>
      <c r="J845" s="148"/>
      <c r="K845" s="148"/>
      <c r="L845" s="148"/>
      <c r="M845" s="148"/>
      <c r="N845" s="148"/>
      <c r="O845" s="148"/>
      <c r="P845" s="149"/>
    </row>
    <row r="846" spans="1:16" ht="15" hidden="1" customHeight="1" thickBot="1" x14ac:dyDescent="0.3">
      <c r="A846" s="45" t="str">
        <f ca="1">IF(MONTH(C846)=MONTH(D$3),RIGHT('Yearly Info'!A$42,LEN('Yearly Info'!A$42)-4),"")</f>
        <v/>
      </c>
      <c r="B846" s="145"/>
      <c r="C846" s="42">
        <f t="shared" ca="1" si="29"/>
        <v>46082</v>
      </c>
      <c r="D846" s="107">
        <f ca="1">INDIRECT("'" &amp; UPPER(LEFT(TEXT($D$3,"mmmm"),3)) &amp; "'!AC39")</f>
        <v>0</v>
      </c>
      <c r="E846" s="147"/>
      <c r="F846" s="148"/>
      <c r="G846" s="148"/>
      <c r="H846" s="148"/>
      <c r="I846" s="148"/>
      <c r="J846" s="148"/>
      <c r="K846" s="148"/>
      <c r="L846" s="148"/>
      <c r="M846" s="148"/>
      <c r="N846" s="148"/>
      <c r="O846" s="148"/>
      <c r="P846" s="149"/>
    </row>
    <row r="847" spans="1:16" ht="15" hidden="1" customHeight="1" thickBot="1" x14ac:dyDescent="0.3">
      <c r="A847" s="45" t="str">
        <f ca="1">IF(MONTH(C847)=MONTH(D$3),RIGHT('Yearly Info'!A$43,LEN('Yearly Info'!A$43)-4),"")</f>
        <v/>
      </c>
      <c r="B847" s="146"/>
      <c r="C847" s="42">
        <f t="shared" ca="1" si="29"/>
        <v>46082</v>
      </c>
      <c r="D847" s="107">
        <f ca="1">INDIRECT("'" &amp; UPPER(LEFT(TEXT($D$3,"mmmm"),3)) &amp; "'!AC40")</f>
        <v>0</v>
      </c>
      <c r="E847" s="150"/>
      <c r="F847" s="151"/>
      <c r="G847" s="151"/>
      <c r="H847" s="151"/>
      <c r="I847" s="151"/>
      <c r="J847" s="151"/>
      <c r="K847" s="151"/>
      <c r="L847" s="151"/>
      <c r="M847" s="151"/>
      <c r="N847" s="151"/>
      <c r="O847" s="151"/>
      <c r="P847" s="152"/>
    </row>
    <row r="848" spans="1:16" ht="15" hidden="1" customHeight="1" x14ac:dyDescent="0.25">
      <c r="A848" s="44" t="str">
        <f ca="1">IF(MONTH(C848)=MONTH(D$3),RIGHT('Yearly Info'!A$14,LEN('Yearly Info'!A$14)-4),"")</f>
        <v/>
      </c>
      <c r="B848" s="159" t="str">
        <f ca="1">TEXT(C848,"dddd")</f>
        <v>Monday</v>
      </c>
      <c r="C848" s="96">
        <f ca="1">C758+3</f>
        <v>46083</v>
      </c>
      <c r="D848" s="54">
        <f ca="1">INDIRECT("'" &amp; UPPER(LEFT(TEXT($D$3,"mmmm"),3)) &amp; "'!AD11")</f>
        <v>0</v>
      </c>
      <c r="E848" s="147"/>
      <c r="F848" s="148"/>
      <c r="G848" s="148"/>
      <c r="H848" s="148"/>
      <c r="I848" s="148"/>
      <c r="J848" s="148"/>
      <c r="K848" s="148"/>
      <c r="L848" s="148"/>
      <c r="M848" s="148"/>
      <c r="N848" s="148"/>
      <c r="O848" s="148"/>
      <c r="P848" s="149"/>
    </row>
    <row r="849" spans="1:16" ht="15" hidden="1" customHeight="1" x14ac:dyDescent="0.25">
      <c r="A849" s="44" t="str">
        <f ca="1">IF(MONTH(C849)=MONTH(D$3),RIGHT('Yearly Info'!A$15,LEN('Yearly Info'!A$15)-4),"")</f>
        <v/>
      </c>
      <c r="B849" s="145"/>
      <c r="C849" s="42">
        <f ca="1">C848</f>
        <v>46083</v>
      </c>
      <c r="D849" s="54">
        <f ca="1">INDIRECT("'" &amp; UPPER(LEFT(TEXT($D$3,"mmmm"),3)) &amp; "'!AD12")</f>
        <v>0</v>
      </c>
      <c r="E849" s="147"/>
      <c r="F849" s="148"/>
      <c r="G849" s="148"/>
      <c r="H849" s="148"/>
      <c r="I849" s="148"/>
      <c r="J849" s="148"/>
      <c r="K849" s="148"/>
      <c r="L849" s="148"/>
      <c r="M849" s="148"/>
      <c r="N849" s="148"/>
      <c r="O849" s="148"/>
      <c r="P849" s="149"/>
    </row>
    <row r="850" spans="1:16" ht="15" hidden="1" customHeight="1" x14ac:dyDescent="0.25">
      <c r="A850" s="44" t="str">
        <f ca="1">IF(MONTH(C850)=MONTH(D$3),RIGHT('Yearly Info'!A$16,LEN('Yearly Info'!A$16)-4),"")</f>
        <v/>
      </c>
      <c r="B850" s="145"/>
      <c r="C850" s="42">
        <f t="shared" ref="C850:C877" ca="1" si="30">C849</f>
        <v>46083</v>
      </c>
      <c r="D850" s="54">
        <f ca="1">INDIRECT("'" &amp; UPPER(LEFT(TEXT($D$3,"mmmm"),3)) &amp; "'!AD13")</f>
        <v>0</v>
      </c>
      <c r="E850" s="147"/>
      <c r="F850" s="148"/>
      <c r="G850" s="148"/>
      <c r="H850" s="148"/>
      <c r="I850" s="148"/>
      <c r="J850" s="148"/>
      <c r="K850" s="148"/>
      <c r="L850" s="148"/>
      <c r="M850" s="148"/>
      <c r="N850" s="148"/>
      <c r="O850" s="148"/>
      <c r="P850" s="149"/>
    </row>
    <row r="851" spans="1:16" ht="15" hidden="1" customHeight="1" x14ac:dyDescent="0.25">
      <c r="A851" s="44" t="str">
        <f ca="1">IF(MONTH(C851)=MONTH(D$3),RIGHT('Yearly Info'!A$17,LEN('Yearly Info'!A$17)-4),"")</f>
        <v/>
      </c>
      <c r="B851" s="145"/>
      <c r="C851" s="42">
        <f t="shared" ca="1" si="30"/>
        <v>46083</v>
      </c>
      <c r="D851" s="54">
        <f ca="1">INDIRECT("'" &amp; UPPER(LEFT(TEXT($D$3,"mmmm"),3)) &amp; "'!AD14")</f>
        <v>0</v>
      </c>
      <c r="E851" s="147"/>
      <c r="F851" s="148"/>
      <c r="G851" s="148"/>
      <c r="H851" s="148"/>
      <c r="I851" s="148"/>
      <c r="J851" s="148"/>
      <c r="K851" s="148"/>
      <c r="L851" s="148"/>
      <c r="M851" s="148"/>
      <c r="N851" s="148"/>
      <c r="O851" s="148"/>
      <c r="P851" s="149"/>
    </row>
    <row r="852" spans="1:16" ht="15" hidden="1" customHeight="1" x14ac:dyDescent="0.25">
      <c r="A852" s="44" t="str">
        <f ca="1">IF(MONTH(C852)=MONTH(D$3),RIGHT('Yearly Info'!A$18,LEN('Yearly Info'!A$18)-4),"")</f>
        <v/>
      </c>
      <c r="B852" s="145"/>
      <c r="C852" s="42">
        <f t="shared" ca="1" si="30"/>
        <v>46083</v>
      </c>
      <c r="D852" s="54">
        <f ca="1">INDIRECT("'" &amp; UPPER(LEFT(TEXT($D$3,"mmmm"),3)) &amp; "'!AD15")</f>
        <v>0</v>
      </c>
      <c r="E852" s="147"/>
      <c r="F852" s="148"/>
      <c r="G852" s="148"/>
      <c r="H852" s="148"/>
      <c r="I852" s="148"/>
      <c r="J852" s="148"/>
      <c r="K852" s="148"/>
      <c r="L852" s="148"/>
      <c r="M852" s="148"/>
      <c r="N852" s="148"/>
      <c r="O852" s="148"/>
      <c r="P852" s="149"/>
    </row>
    <row r="853" spans="1:16" ht="15" hidden="1" customHeight="1" x14ac:dyDescent="0.25">
      <c r="A853" s="44" t="str">
        <f ca="1">IF(MONTH(C853)=MONTH(D$3),RIGHT('Yearly Info'!A$19,LEN('Yearly Info'!A$19)-4),"")</f>
        <v/>
      </c>
      <c r="B853" s="145"/>
      <c r="C853" s="42">
        <f t="shared" ca="1" si="30"/>
        <v>46083</v>
      </c>
      <c r="D853" s="54">
        <f ca="1">INDIRECT("'" &amp; UPPER(LEFT(TEXT($D$3,"mmmm"),3)) &amp; "'!AD16")</f>
        <v>0</v>
      </c>
      <c r="E853" s="147"/>
      <c r="F853" s="148"/>
      <c r="G853" s="148"/>
      <c r="H853" s="148"/>
      <c r="I853" s="148"/>
      <c r="J853" s="148"/>
      <c r="K853" s="148"/>
      <c r="L853" s="148"/>
      <c r="M853" s="148"/>
      <c r="N853" s="148"/>
      <c r="O853" s="148"/>
      <c r="P853" s="149"/>
    </row>
    <row r="854" spans="1:16" ht="15" hidden="1" customHeight="1" x14ac:dyDescent="0.25">
      <c r="A854" s="44" t="str">
        <f ca="1">IF(MONTH(C854)=MONTH(D$3),RIGHT('Yearly Info'!A$20,LEN('Yearly Info'!A$20)-4),"")</f>
        <v/>
      </c>
      <c r="B854" s="145"/>
      <c r="C854" s="42">
        <f t="shared" ca="1" si="30"/>
        <v>46083</v>
      </c>
      <c r="D854" s="54">
        <f ca="1">INDIRECT("'" &amp; UPPER(LEFT(TEXT($D$3,"mmmm"),3)) &amp; "'!AD17")</f>
        <v>0</v>
      </c>
      <c r="E854" s="153"/>
      <c r="F854" s="154"/>
      <c r="G854" s="154"/>
      <c r="H854" s="154"/>
      <c r="I854" s="154"/>
      <c r="J854" s="154"/>
      <c r="K854" s="154"/>
      <c r="L854" s="154"/>
      <c r="M854" s="154"/>
      <c r="N854" s="154"/>
      <c r="O854" s="154"/>
      <c r="P854" s="155"/>
    </row>
    <row r="855" spans="1:16" ht="15" hidden="1" customHeight="1" x14ac:dyDescent="0.25">
      <c r="A855" s="44" t="str">
        <f ca="1">IF(MONTH(C855)=MONTH(D$3),RIGHT('Yearly Info'!A$21,LEN('Yearly Info'!A$21)-4),"")</f>
        <v/>
      </c>
      <c r="B855" s="145"/>
      <c r="C855" s="42">
        <f t="shared" ca="1" si="30"/>
        <v>46083</v>
      </c>
      <c r="D855" s="54">
        <f ca="1">INDIRECT("'" &amp; UPPER(LEFT(TEXT($D$3,"mmmm"),3)) &amp; "'!AD18")</f>
        <v>0</v>
      </c>
      <c r="E855" s="156"/>
      <c r="F855" s="148"/>
      <c r="G855" s="148"/>
      <c r="H855" s="148"/>
      <c r="I855" s="148"/>
      <c r="J855" s="148"/>
      <c r="K855" s="148"/>
      <c r="L855" s="148"/>
      <c r="M855" s="148"/>
      <c r="N855" s="148"/>
      <c r="O855" s="148"/>
      <c r="P855" s="149"/>
    </row>
    <row r="856" spans="1:16" ht="15" hidden="1" customHeight="1" x14ac:dyDescent="0.25">
      <c r="A856" s="44" t="str">
        <f ca="1">IF(MONTH(C856)=MONTH(D$3),RIGHT('Yearly Info'!A$22,LEN('Yearly Info'!A$22)-4),"")</f>
        <v/>
      </c>
      <c r="B856" s="145"/>
      <c r="C856" s="42">
        <f t="shared" ca="1" si="30"/>
        <v>46083</v>
      </c>
      <c r="D856" s="54">
        <f ca="1">INDIRECT("'" &amp; UPPER(LEFT(TEXT($D$3,"mmmm"),3)) &amp; "'!AD19")</f>
        <v>0</v>
      </c>
      <c r="E856" s="147"/>
      <c r="F856" s="148"/>
      <c r="G856" s="148"/>
      <c r="H856" s="148"/>
      <c r="I856" s="148"/>
      <c r="J856" s="148"/>
      <c r="K856" s="148"/>
      <c r="L856" s="148"/>
      <c r="M856" s="148"/>
      <c r="N856" s="148"/>
      <c r="O856" s="148"/>
      <c r="P856" s="149"/>
    </row>
    <row r="857" spans="1:16" ht="15" hidden="1" customHeight="1" x14ac:dyDescent="0.25">
      <c r="A857" s="44" t="str">
        <f ca="1">IF(MONTH(C857)=MONTH(D$3),RIGHT('Yearly Info'!A$23,LEN('Yearly Info'!A$23)-4),"")</f>
        <v/>
      </c>
      <c r="B857" s="145"/>
      <c r="C857" s="42">
        <f t="shared" ca="1" si="30"/>
        <v>46083</v>
      </c>
      <c r="D857" s="54">
        <f ca="1">INDIRECT("'" &amp; UPPER(LEFT(TEXT($D$3,"mmmm"),3)) &amp; "'!AD20")</f>
        <v>0</v>
      </c>
      <c r="E857" s="147"/>
      <c r="F857" s="148"/>
      <c r="G857" s="148"/>
      <c r="H857" s="148"/>
      <c r="I857" s="148"/>
      <c r="J857" s="148"/>
      <c r="K857" s="148"/>
      <c r="L857" s="148"/>
      <c r="M857" s="148"/>
      <c r="N857" s="148"/>
      <c r="O857" s="148"/>
      <c r="P857" s="149"/>
    </row>
    <row r="858" spans="1:16" ht="15" hidden="1" customHeight="1" x14ac:dyDescent="0.25">
      <c r="A858" s="44" t="str">
        <f ca="1">IF(MONTH(C858)=MONTH(D$3),RIGHT('Yearly Info'!A$24,LEN('Yearly Info'!A$24)-4),"")</f>
        <v/>
      </c>
      <c r="B858" s="145"/>
      <c r="C858" s="42">
        <f t="shared" ca="1" si="30"/>
        <v>46083</v>
      </c>
      <c r="D858" s="54">
        <f ca="1">INDIRECT("'" &amp; UPPER(LEFT(TEXT($D$3,"mmmm"),3)) &amp; "'!AD21")</f>
        <v>0</v>
      </c>
      <c r="E858" s="147"/>
      <c r="F858" s="148"/>
      <c r="G858" s="148"/>
      <c r="H858" s="148"/>
      <c r="I858" s="148"/>
      <c r="J858" s="148"/>
      <c r="K858" s="148"/>
      <c r="L858" s="148"/>
      <c r="M858" s="148"/>
      <c r="N858" s="148"/>
      <c r="O858" s="148"/>
      <c r="P858" s="149"/>
    </row>
    <row r="859" spans="1:16" ht="15" hidden="1" customHeight="1" x14ac:dyDescent="0.25">
      <c r="A859" s="44" t="str">
        <f ca="1">IF(MONTH(C859)=MONTH(D$3),RIGHT('Yearly Info'!A$25,LEN('Yearly Info'!A$25)-4),"")</f>
        <v/>
      </c>
      <c r="B859" s="145"/>
      <c r="C859" s="42">
        <f t="shared" ca="1" si="30"/>
        <v>46083</v>
      </c>
      <c r="D859" s="54">
        <f ca="1">INDIRECT("'" &amp; UPPER(LEFT(TEXT($D$3,"mmmm"),3)) &amp; "'!AD22")</f>
        <v>0</v>
      </c>
      <c r="E859" s="147"/>
      <c r="F859" s="148"/>
      <c r="G859" s="148"/>
      <c r="H859" s="148"/>
      <c r="I859" s="148"/>
      <c r="J859" s="148"/>
      <c r="K859" s="148"/>
      <c r="L859" s="148"/>
      <c r="M859" s="148"/>
      <c r="N859" s="148"/>
      <c r="O859" s="148"/>
      <c r="P859" s="149"/>
    </row>
    <row r="860" spans="1:16" ht="15" hidden="1" customHeight="1" x14ac:dyDescent="0.25">
      <c r="A860" s="44" t="str">
        <f ca="1">IF(MONTH(C860)=MONTH(D$3),RIGHT('Yearly Info'!A$26,LEN('Yearly Info'!A$26)-4),"")</f>
        <v/>
      </c>
      <c r="B860" s="145"/>
      <c r="C860" s="42">
        <f t="shared" ca="1" si="30"/>
        <v>46083</v>
      </c>
      <c r="D860" s="54">
        <f ca="1">INDIRECT("'" &amp; UPPER(LEFT(TEXT($D$3,"mmmm"),3)) &amp; "'!AD23")</f>
        <v>0</v>
      </c>
      <c r="E860" s="147"/>
      <c r="F860" s="148"/>
      <c r="G860" s="148"/>
      <c r="H860" s="148"/>
      <c r="I860" s="148"/>
      <c r="J860" s="148"/>
      <c r="K860" s="148"/>
      <c r="L860" s="148"/>
      <c r="M860" s="148"/>
      <c r="N860" s="148"/>
      <c r="O860" s="148"/>
      <c r="P860" s="149"/>
    </row>
    <row r="861" spans="1:16" ht="15" hidden="1" customHeight="1" x14ac:dyDescent="0.25">
      <c r="A861" s="44" t="str">
        <f ca="1">IF(MONTH(C861)=MONTH(D$3),RIGHT('Yearly Info'!A$27,LEN('Yearly Info'!A$27)-4),"")</f>
        <v/>
      </c>
      <c r="B861" s="145"/>
      <c r="C861" s="42">
        <f t="shared" ca="1" si="30"/>
        <v>46083</v>
      </c>
      <c r="D861" s="54">
        <f ca="1">INDIRECT("'" &amp; UPPER(LEFT(TEXT($D$3,"mmmm"),3)) &amp; "'!AD24")</f>
        <v>0</v>
      </c>
      <c r="E861" s="147"/>
      <c r="F861" s="148"/>
      <c r="G861" s="148"/>
      <c r="H861" s="148"/>
      <c r="I861" s="148"/>
      <c r="J861" s="148"/>
      <c r="K861" s="148"/>
      <c r="L861" s="148"/>
      <c r="M861" s="148"/>
      <c r="N861" s="148"/>
      <c r="O861" s="148"/>
      <c r="P861" s="149"/>
    </row>
    <row r="862" spans="1:16" ht="15" hidden="1" customHeight="1" x14ac:dyDescent="0.25">
      <c r="A862" s="44" t="str">
        <f ca="1">IF(MONTH(C862)=MONTH(D$3),RIGHT('Yearly Info'!A$28,LEN('Yearly Info'!A$28)-4),"")</f>
        <v/>
      </c>
      <c r="B862" s="145"/>
      <c r="C862" s="42">
        <f t="shared" ca="1" si="30"/>
        <v>46083</v>
      </c>
      <c r="D862" s="54">
        <f ca="1">INDIRECT("'" &amp; UPPER(LEFT(TEXT($D$3,"mmmm"),3)) &amp; "'!AD25")</f>
        <v>0</v>
      </c>
      <c r="E862" s="147"/>
      <c r="F862" s="148"/>
      <c r="G862" s="148"/>
      <c r="H862" s="148"/>
      <c r="I862" s="148"/>
      <c r="J862" s="148"/>
      <c r="K862" s="148"/>
      <c r="L862" s="148"/>
      <c r="M862" s="148"/>
      <c r="N862" s="148"/>
      <c r="O862" s="148"/>
      <c r="P862" s="149"/>
    </row>
    <row r="863" spans="1:16" ht="15" hidden="1" customHeight="1" x14ac:dyDescent="0.25">
      <c r="A863" s="44" t="str">
        <f ca="1">IF(MONTH(C863)=MONTH(D$3),RIGHT('Yearly Info'!A$29,LEN('Yearly Info'!A$29)-4),"")</f>
        <v/>
      </c>
      <c r="B863" s="145"/>
      <c r="C863" s="42">
        <f t="shared" ca="1" si="30"/>
        <v>46083</v>
      </c>
      <c r="D863" s="54">
        <f ca="1">INDIRECT("'" &amp; UPPER(LEFT(TEXT($D$3,"mmmm"),3)) &amp; "'!AD26")</f>
        <v>0</v>
      </c>
      <c r="E863" s="147"/>
      <c r="F863" s="148"/>
      <c r="G863" s="148"/>
      <c r="H863" s="148"/>
      <c r="I863" s="148"/>
      <c r="J863" s="148"/>
      <c r="K863" s="148"/>
      <c r="L863" s="148"/>
      <c r="M863" s="148"/>
      <c r="N863" s="148"/>
      <c r="O863" s="148"/>
      <c r="P863" s="149"/>
    </row>
    <row r="864" spans="1:16" ht="15" hidden="1" customHeight="1" x14ac:dyDescent="0.25">
      <c r="A864" s="44" t="str">
        <f ca="1">IF(MONTH(C864)=MONTH(D$3),RIGHT('Yearly Info'!A$30,LEN('Yearly Info'!A$30)-4),"")</f>
        <v/>
      </c>
      <c r="B864" s="145"/>
      <c r="C864" s="42">
        <f t="shared" ca="1" si="30"/>
        <v>46083</v>
      </c>
      <c r="D864" s="54">
        <f ca="1">INDIRECT("'" &amp; UPPER(LEFT(TEXT($D$3,"mmmm"),3)) &amp; "'!AD27")</f>
        <v>0</v>
      </c>
      <c r="E864" s="147"/>
      <c r="F864" s="148"/>
      <c r="G864" s="148"/>
      <c r="H864" s="148"/>
      <c r="I864" s="148"/>
      <c r="J864" s="148"/>
      <c r="K864" s="148"/>
      <c r="L864" s="148"/>
      <c r="M864" s="148"/>
      <c r="N864" s="148"/>
      <c r="O864" s="148"/>
      <c r="P864" s="149"/>
    </row>
    <row r="865" spans="1:16" ht="15" hidden="1" customHeight="1" x14ac:dyDescent="0.25">
      <c r="A865" s="44" t="str">
        <f ca="1">IF(MONTH(C865)=MONTH(D$3),RIGHT('Yearly Info'!A$31,LEN('Yearly Info'!A$31)-4),"")</f>
        <v/>
      </c>
      <c r="B865" s="145"/>
      <c r="C865" s="42">
        <f t="shared" ca="1" si="30"/>
        <v>46083</v>
      </c>
      <c r="D865" s="54">
        <f ca="1">INDIRECT("'" &amp; UPPER(LEFT(TEXT($D$3,"mmmm"),3)) &amp; "'!AD28")</f>
        <v>0</v>
      </c>
      <c r="E865" s="147"/>
      <c r="F865" s="148"/>
      <c r="G865" s="148"/>
      <c r="H865" s="148"/>
      <c r="I865" s="148"/>
      <c r="J865" s="148"/>
      <c r="K865" s="148"/>
      <c r="L865" s="148"/>
      <c r="M865" s="148"/>
      <c r="N865" s="148"/>
      <c r="O865" s="148"/>
      <c r="P865" s="149"/>
    </row>
    <row r="866" spans="1:16" ht="15" hidden="1" customHeight="1" x14ac:dyDescent="0.25">
      <c r="A866" s="44" t="str">
        <f ca="1">IF(MONTH(C866)=MONTH(D$3),RIGHT('Yearly Info'!A$32,LEN('Yearly Info'!A$32)-4),"")</f>
        <v/>
      </c>
      <c r="B866" s="145"/>
      <c r="C866" s="42">
        <f t="shared" ca="1" si="30"/>
        <v>46083</v>
      </c>
      <c r="D866" s="54">
        <f ca="1">INDIRECT("'" &amp; UPPER(LEFT(TEXT($D$3,"mmmm"),3)) &amp; "'!AD29")</f>
        <v>0</v>
      </c>
      <c r="E866" s="147"/>
      <c r="F866" s="148"/>
      <c r="G866" s="148"/>
      <c r="H866" s="148"/>
      <c r="I866" s="148"/>
      <c r="J866" s="148"/>
      <c r="K866" s="148"/>
      <c r="L866" s="148"/>
      <c r="M866" s="148"/>
      <c r="N866" s="148"/>
      <c r="O866" s="148"/>
      <c r="P866" s="149"/>
    </row>
    <row r="867" spans="1:16" ht="15" hidden="1" customHeight="1" x14ac:dyDescent="0.25">
      <c r="A867" s="44" t="str">
        <f ca="1">IF(MONTH(C867)=MONTH(D$3),RIGHT('Yearly Info'!A$33,LEN('Yearly Info'!A$33)-4),"")</f>
        <v/>
      </c>
      <c r="B867" s="145"/>
      <c r="C867" s="42">
        <f t="shared" ca="1" si="30"/>
        <v>46083</v>
      </c>
      <c r="D867" s="54">
        <f ca="1">INDIRECT("'" &amp; UPPER(LEFT(TEXT($D$3,"mmmm"),3)) &amp; "'!AD30")</f>
        <v>0</v>
      </c>
      <c r="E867" s="147"/>
      <c r="F867" s="148"/>
      <c r="G867" s="148"/>
      <c r="H867" s="148"/>
      <c r="I867" s="148"/>
      <c r="J867" s="148"/>
      <c r="K867" s="148"/>
      <c r="L867" s="148"/>
      <c r="M867" s="148"/>
      <c r="N867" s="148"/>
      <c r="O867" s="148"/>
      <c r="P867" s="149"/>
    </row>
    <row r="868" spans="1:16" ht="15" hidden="1" customHeight="1" x14ac:dyDescent="0.25">
      <c r="A868" s="44" t="str">
        <f ca="1">IF(MONTH(C868)=MONTH(D$3),RIGHT('Yearly Info'!A$34,LEN('Yearly Info'!A$34)-4),"")</f>
        <v/>
      </c>
      <c r="B868" s="145"/>
      <c r="C868" s="42">
        <f t="shared" ca="1" si="30"/>
        <v>46083</v>
      </c>
      <c r="D868" s="54">
        <f ca="1">INDIRECT("'" &amp; UPPER(LEFT(TEXT($D$3,"mmmm"),3)) &amp; "'!AD31")</f>
        <v>0</v>
      </c>
      <c r="E868" s="147"/>
      <c r="F868" s="148"/>
      <c r="G868" s="148"/>
      <c r="H868" s="148"/>
      <c r="I868" s="148"/>
      <c r="J868" s="148"/>
      <c r="K868" s="148"/>
      <c r="L868" s="148"/>
      <c r="M868" s="148"/>
      <c r="N868" s="148"/>
      <c r="O868" s="148"/>
      <c r="P868" s="149"/>
    </row>
    <row r="869" spans="1:16" ht="15" hidden="1" customHeight="1" x14ac:dyDescent="0.25">
      <c r="A869" s="44" t="str">
        <f ca="1">IF(MONTH(C869)=MONTH(D$3),RIGHT('Yearly Info'!A$35,LEN('Yearly Info'!A$35)-4),"")</f>
        <v/>
      </c>
      <c r="B869" s="145"/>
      <c r="C869" s="42">
        <f t="shared" ca="1" si="30"/>
        <v>46083</v>
      </c>
      <c r="D869" s="54">
        <f ca="1">INDIRECT("'" &amp; UPPER(LEFT(TEXT($D$3,"mmmm"),3)) &amp; "'!AD32")</f>
        <v>0</v>
      </c>
      <c r="E869" s="147"/>
      <c r="F869" s="148"/>
      <c r="G869" s="148"/>
      <c r="H869" s="148"/>
      <c r="I869" s="148"/>
      <c r="J869" s="148"/>
      <c r="K869" s="148"/>
      <c r="L869" s="148"/>
      <c r="M869" s="148"/>
      <c r="N869" s="148"/>
      <c r="O869" s="148"/>
      <c r="P869" s="149"/>
    </row>
    <row r="870" spans="1:16" ht="15" hidden="1" customHeight="1" x14ac:dyDescent="0.25">
      <c r="A870" s="44" t="str">
        <f ca="1">IF(MONTH(C870)=MONTH(D$3),RIGHT('Yearly Info'!A$36,LEN('Yearly Info'!A$36)-4),"")</f>
        <v/>
      </c>
      <c r="B870" s="145"/>
      <c r="C870" s="42">
        <f t="shared" ca="1" si="30"/>
        <v>46083</v>
      </c>
      <c r="D870" s="54">
        <f ca="1">INDIRECT("'" &amp; UPPER(LEFT(TEXT($D$3,"mmmm"),3)) &amp; "'!AD33")</f>
        <v>0</v>
      </c>
      <c r="E870" s="153"/>
      <c r="F870" s="154"/>
      <c r="G870" s="154"/>
      <c r="H870" s="154"/>
      <c r="I870" s="154"/>
      <c r="J870" s="154"/>
      <c r="K870" s="154"/>
      <c r="L870" s="154"/>
      <c r="M870" s="154"/>
      <c r="N870" s="154"/>
      <c r="O870" s="154"/>
      <c r="P870" s="155"/>
    </row>
    <row r="871" spans="1:16" ht="15" hidden="1" customHeight="1" x14ac:dyDescent="0.25">
      <c r="A871" s="44" t="str">
        <f ca="1">IF(MONTH(C871)=MONTH(D$3),RIGHT('Yearly Info'!A$37,LEN('Yearly Info'!A$37)-4),"")</f>
        <v/>
      </c>
      <c r="B871" s="145"/>
      <c r="C871" s="42">
        <f t="shared" ca="1" si="30"/>
        <v>46083</v>
      </c>
      <c r="D871" s="54">
        <f ca="1">INDIRECT("'" &amp; UPPER(LEFT(TEXT($D$3,"mmmm"),3)) &amp; "'!AD34")</f>
        <v>0</v>
      </c>
      <c r="E871" s="147"/>
      <c r="F871" s="148"/>
      <c r="G871" s="148"/>
      <c r="H871" s="148"/>
      <c r="I871" s="148"/>
      <c r="J871" s="148"/>
      <c r="K871" s="148"/>
      <c r="L871" s="148"/>
      <c r="M871" s="148"/>
      <c r="N871" s="148"/>
      <c r="O871" s="148"/>
      <c r="P871" s="149"/>
    </row>
    <row r="872" spans="1:16" ht="15" hidden="1" customHeight="1" x14ac:dyDescent="0.25">
      <c r="A872" s="44" t="str">
        <f ca="1">IF(MONTH(C872)=MONTH(D$3),RIGHT('Yearly Info'!A$38,LEN('Yearly Info'!A$38)-4),"")</f>
        <v/>
      </c>
      <c r="B872" s="145"/>
      <c r="C872" s="42">
        <f t="shared" ca="1" si="30"/>
        <v>46083</v>
      </c>
      <c r="D872" s="54">
        <f ca="1">INDIRECT("'" &amp; UPPER(LEFT(TEXT($D$3,"mmmm"),3)) &amp; "'!AD35")</f>
        <v>0</v>
      </c>
      <c r="E872" s="147"/>
      <c r="F872" s="148"/>
      <c r="G872" s="148"/>
      <c r="H872" s="148"/>
      <c r="I872" s="148"/>
      <c r="J872" s="148"/>
      <c r="K872" s="148"/>
      <c r="L872" s="148"/>
      <c r="M872" s="148"/>
      <c r="N872" s="148"/>
      <c r="O872" s="148"/>
      <c r="P872" s="149"/>
    </row>
    <row r="873" spans="1:16" ht="15" hidden="1" customHeight="1" x14ac:dyDescent="0.25">
      <c r="A873" s="44" t="str">
        <f ca="1">IF(MONTH(C873)=MONTH(D$3),RIGHT('Yearly Info'!A$39,LEN('Yearly Info'!A$39)-4),"")</f>
        <v/>
      </c>
      <c r="B873" s="145"/>
      <c r="C873" s="42">
        <f t="shared" ca="1" si="30"/>
        <v>46083</v>
      </c>
      <c r="D873" s="54">
        <f ca="1">INDIRECT("'" &amp; UPPER(LEFT(TEXT($D$3,"mmmm"),3)) &amp; "'!AD36")</f>
        <v>0</v>
      </c>
      <c r="E873" s="147"/>
      <c r="F873" s="148"/>
      <c r="G873" s="148"/>
      <c r="H873" s="148"/>
      <c r="I873" s="148"/>
      <c r="J873" s="148"/>
      <c r="K873" s="148"/>
      <c r="L873" s="148"/>
      <c r="M873" s="148"/>
      <c r="N873" s="148"/>
      <c r="O873" s="148"/>
      <c r="P873" s="149"/>
    </row>
    <row r="874" spans="1:16" ht="15" hidden="1" customHeight="1" thickBot="1" x14ac:dyDescent="0.3">
      <c r="A874" s="45" t="str">
        <f ca="1">IF(MONTH(C874)=MONTH(D$3),RIGHT('Yearly Info'!A$40,LEN('Yearly Info'!A$40)-4),"")</f>
        <v/>
      </c>
      <c r="B874" s="145"/>
      <c r="C874" s="42">
        <f t="shared" ca="1" si="30"/>
        <v>46083</v>
      </c>
      <c r="D874" s="54">
        <f ca="1">INDIRECT("'" &amp; UPPER(LEFT(TEXT($D$3,"mmmm"),3)) &amp; "'!AD37")</f>
        <v>0</v>
      </c>
      <c r="E874" s="147"/>
      <c r="F874" s="148"/>
      <c r="G874" s="148"/>
      <c r="H874" s="148"/>
      <c r="I874" s="148"/>
      <c r="J874" s="148"/>
      <c r="K874" s="148"/>
      <c r="L874" s="148"/>
      <c r="M874" s="148"/>
      <c r="N874" s="148"/>
      <c r="O874" s="148"/>
      <c r="P874" s="149"/>
    </row>
    <row r="875" spans="1:16" ht="15" hidden="1" customHeight="1" thickBot="1" x14ac:dyDescent="0.3">
      <c r="A875" s="45" t="str">
        <f ca="1">IF(MONTH(C875)=MONTH(D$3),RIGHT('Yearly Info'!A$41,LEN('Yearly Info'!A$41)-4),"")</f>
        <v/>
      </c>
      <c r="B875" s="145"/>
      <c r="C875" s="42">
        <f t="shared" ca="1" si="30"/>
        <v>46083</v>
      </c>
      <c r="D875" s="54">
        <f ca="1">INDIRECT("'" &amp; UPPER(LEFT(TEXT($D$3,"mmmm"),3)) &amp; "'!AD38")</f>
        <v>0</v>
      </c>
      <c r="E875" s="147"/>
      <c r="F875" s="148"/>
      <c r="G875" s="148"/>
      <c r="H875" s="148"/>
      <c r="I875" s="148"/>
      <c r="J875" s="148"/>
      <c r="K875" s="148"/>
      <c r="L875" s="148"/>
      <c r="M875" s="148"/>
      <c r="N875" s="148"/>
      <c r="O875" s="148"/>
      <c r="P875" s="149"/>
    </row>
    <row r="876" spans="1:16" ht="15" hidden="1" customHeight="1" thickBot="1" x14ac:dyDescent="0.3">
      <c r="A876" s="45" t="str">
        <f ca="1">IF(MONTH(C876)=MONTH(D$3),RIGHT('Yearly Info'!A$42,LEN('Yearly Info'!A$42)-4),"")</f>
        <v/>
      </c>
      <c r="B876" s="145"/>
      <c r="C876" s="42">
        <f t="shared" ca="1" si="30"/>
        <v>46083</v>
      </c>
      <c r="D876" s="54">
        <f ca="1">INDIRECT("'" &amp; UPPER(LEFT(TEXT($D$3,"mmmm"),3)) &amp; "'!AD39")</f>
        <v>0</v>
      </c>
      <c r="E876" s="147"/>
      <c r="F876" s="148"/>
      <c r="G876" s="148"/>
      <c r="H876" s="148"/>
      <c r="I876" s="148"/>
      <c r="J876" s="148"/>
      <c r="K876" s="148"/>
      <c r="L876" s="148"/>
      <c r="M876" s="148"/>
      <c r="N876" s="148"/>
      <c r="O876" s="148"/>
      <c r="P876" s="149"/>
    </row>
    <row r="877" spans="1:16" ht="15" hidden="1" customHeight="1" thickBot="1" x14ac:dyDescent="0.3">
      <c r="A877" s="45" t="str">
        <f ca="1">IF(MONTH(C877)=MONTH(D$3),RIGHT('Yearly Info'!A$43,LEN('Yearly Info'!A$43)-4),"")</f>
        <v/>
      </c>
      <c r="B877" s="146"/>
      <c r="C877" s="42">
        <f t="shared" ca="1" si="30"/>
        <v>46083</v>
      </c>
      <c r="D877" s="55">
        <f ca="1">INDIRECT("'" &amp; UPPER(LEFT(TEXT($D$3,"mmmm"),3)) &amp; "'!AD40")</f>
        <v>0</v>
      </c>
      <c r="E877" s="150"/>
      <c r="F877" s="151"/>
      <c r="G877" s="151"/>
      <c r="H877" s="151"/>
      <c r="I877" s="151"/>
      <c r="J877" s="151"/>
      <c r="K877" s="151"/>
      <c r="L877" s="151"/>
      <c r="M877" s="151"/>
      <c r="N877" s="151"/>
      <c r="O877" s="151"/>
      <c r="P877" s="152"/>
    </row>
    <row r="878" spans="1:16" ht="15" hidden="1" customHeight="1" x14ac:dyDescent="0.25">
      <c r="A878" s="44" t="str">
        <f ca="1">IF(MONTH(C878)=MONTH(D$3),RIGHT('Yearly Info'!A$14,LEN('Yearly Info'!A$14)-4),"")</f>
        <v/>
      </c>
      <c r="B878" s="145" t="str">
        <f ca="1">TEXT(C878,"dddd")</f>
        <v>Tuesday</v>
      </c>
      <c r="C878" s="94">
        <f ca="1">C848+1</f>
        <v>46084</v>
      </c>
      <c r="D878" s="54">
        <f ca="1">INDIRECT("'" &amp; UPPER(LEFT(TEXT($D$3,"mmmm"),3)) &amp; "'!AE11")</f>
        <v>0</v>
      </c>
      <c r="E878" s="147"/>
      <c r="F878" s="148"/>
      <c r="G878" s="148"/>
      <c r="H878" s="148"/>
      <c r="I878" s="148"/>
      <c r="J878" s="148"/>
      <c r="K878" s="148"/>
      <c r="L878" s="148"/>
      <c r="M878" s="148"/>
      <c r="N878" s="148"/>
      <c r="O878" s="148"/>
      <c r="P878" s="149"/>
    </row>
    <row r="879" spans="1:16" ht="15" hidden="1" customHeight="1" x14ac:dyDescent="0.25">
      <c r="A879" s="44" t="str">
        <f ca="1">IF(MONTH(C879)=MONTH(D$3),RIGHT('Yearly Info'!A$15,LEN('Yearly Info'!A$15)-4),"")</f>
        <v/>
      </c>
      <c r="B879" s="145"/>
      <c r="C879" s="42">
        <f ca="1">C878</f>
        <v>46084</v>
      </c>
      <c r="D879" s="54">
        <f ca="1">INDIRECT("'" &amp; UPPER(LEFT(TEXT($D$3,"mmmm"),3)) &amp; "'!AE12")</f>
        <v>0</v>
      </c>
      <c r="E879" s="147"/>
      <c r="F879" s="148"/>
      <c r="G879" s="148"/>
      <c r="H879" s="148"/>
      <c r="I879" s="148"/>
      <c r="J879" s="148"/>
      <c r="K879" s="148"/>
      <c r="L879" s="148"/>
      <c r="M879" s="148"/>
      <c r="N879" s="148"/>
      <c r="O879" s="148"/>
      <c r="P879" s="149"/>
    </row>
    <row r="880" spans="1:16" ht="15" hidden="1" customHeight="1" x14ac:dyDescent="0.25">
      <c r="A880" s="44" t="str">
        <f ca="1">IF(MONTH(C880)=MONTH(D$3),RIGHT('Yearly Info'!A$16,LEN('Yearly Info'!A$16)-4),"")</f>
        <v/>
      </c>
      <c r="B880" s="145"/>
      <c r="C880" s="42">
        <f t="shared" ref="C880:C907" ca="1" si="31">C879</f>
        <v>46084</v>
      </c>
      <c r="D880" s="54">
        <f ca="1">INDIRECT("'" &amp; UPPER(LEFT(TEXT($D$3,"mmmm"),3)) &amp; "'!AE13")</f>
        <v>0</v>
      </c>
      <c r="E880" s="147"/>
      <c r="F880" s="148"/>
      <c r="G880" s="148"/>
      <c r="H880" s="148"/>
      <c r="I880" s="148"/>
      <c r="J880" s="148"/>
      <c r="K880" s="148"/>
      <c r="L880" s="148"/>
      <c r="M880" s="148"/>
      <c r="N880" s="148"/>
      <c r="O880" s="148"/>
      <c r="P880" s="149"/>
    </row>
    <row r="881" spans="1:16" ht="15" hidden="1" customHeight="1" x14ac:dyDescent="0.25">
      <c r="A881" s="44" t="str">
        <f ca="1">IF(MONTH(C881)=MONTH(D$3),RIGHT('Yearly Info'!A$17,LEN('Yearly Info'!A$17)-4),"")</f>
        <v/>
      </c>
      <c r="B881" s="145"/>
      <c r="C881" s="42">
        <f t="shared" ca="1" si="31"/>
        <v>46084</v>
      </c>
      <c r="D881" s="54">
        <f ca="1">INDIRECT("'" &amp; UPPER(LEFT(TEXT($D$3,"mmmm"),3)) &amp; "'!AE14")</f>
        <v>0</v>
      </c>
      <c r="E881" s="147"/>
      <c r="F881" s="148"/>
      <c r="G881" s="148"/>
      <c r="H881" s="148"/>
      <c r="I881" s="148"/>
      <c r="J881" s="148"/>
      <c r="K881" s="148"/>
      <c r="L881" s="148"/>
      <c r="M881" s="148"/>
      <c r="N881" s="148"/>
      <c r="O881" s="148"/>
      <c r="P881" s="149"/>
    </row>
    <row r="882" spans="1:16" ht="15" hidden="1" customHeight="1" x14ac:dyDescent="0.25">
      <c r="A882" s="44" t="str">
        <f ca="1">IF(MONTH(C882)=MONTH(D$3),RIGHT('Yearly Info'!A$18,LEN('Yearly Info'!A$18)-4),"")</f>
        <v/>
      </c>
      <c r="B882" s="145"/>
      <c r="C882" s="42">
        <f t="shared" ca="1" si="31"/>
        <v>46084</v>
      </c>
      <c r="D882" s="54">
        <f ca="1">INDIRECT("'" &amp; UPPER(LEFT(TEXT($D$3,"mmmm"),3)) &amp; "'!AE15")</f>
        <v>0</v>
      </c>
      <c r="E882" s="147"/>
      <c r="F882" s="148"/>
      <c r="G882" s="148"/>
      <c r="H882" s="148"/>
      <c r="I882" s="148"/>
      <c r="J882" s="148"/>
      <c r="K882" s="148"/>
      <c r="L882" s="148"/>
      <c r="M882" s="148"/>
      <c r="N882" s="148"/>
      <c r="O882" s="148"/>
      <c r="P882" s="149"/>
    </row>
    <row r="883" spans="1:16" ht="15" hidden="1" customHeight="1" x14ac:dyDescent="0.25">
      <c r="A883" s="44" t="str">
        <f ca="1">IF(MONTH(C883)=MONTH(D$3),RIGHT('Yearly Info'!A$19,LEN('Yearly Info'!A$19)-4),"")</f>
        <v/>
      </c>
      <c r="B883" s="145"/>
      <c r="C883" s="42">
        <f t="shared" ca="1" si="31"/>
        <v>46084</v>
      </c>
      <c r="D883" s="54">
        <f ca="1">INDIRECT("'" &amp; UPPER(LEFT(TEXT($D$3,"mmmm"),3)) &amp; "'!AE16")</f>
        <v>0</v>
      </c>
      <c r="E883" s="153"/>
      <c r="F883" s="154"/>
      <c r="G883" s="154"/>
      <c r="H883" s="154"/>
      <c r="I883" s="154"/>
      <c r="J883" s="154"/>
      <c r="K883" s="154"/>
      <c r="L883" s="154"/>
      <c r="M883" s="154"/>
      <c r="N883" s="154"/>
      <c r="O883" s="154"/>
      <c r="P883" s="155"/>
    </row>
    <row r="884" spans="1:16" ht="15" hidden="1" customHeight="1" x14ac:dyDescent="0.25">
      <c r="A884" s="44" t="str">
        <f ca="1">IF(MONTH(C884)=MONTH(D$3),RIGHT('Yearly Info'!A$20,LEN('Yearly Info'!A$20)-4),"")</f>
        <v/>
      </c>
      <c r="B884" s="145"/>
      <c r="C884" s="42">
        <f t="shared" ca="1" si="31"/>
        <v>46084</v>
      </c>
      <c r="D884" s="54">
        <f ca="1">INDIRECT("'" &amp; UPPER(LEFT(TEXT($D$3,"mmmm"),3)) &amp; "'!AE17")</f>
        <v>0</v>
      </c>
      <c r="E884" s="153"/>
      <c r="F884" s="154"/>
      <c r="G884" s="154"/>
      <c r="H884" s="154"/>
      <c r="I884" s="154"/>
      <c r="J884" s="154"/>
      <c r="K884" s="154"/>
      <c r="L884" s="154"/>
      <c r="M884" s="154"/>
      <c r="N884" s="154"/>
      <c r="O884" s="154"/>
      <c r="P884" s="155"/>
    </row>
    <row r="885" spans="1:16" ht="15" hidden="1" customHeight="1" x14ac:dyDescent="0.25">
      <c r="A885" s="44" t="str">
        <f ca="1">IF(MONTH(C885)=MONTH(D$3),RIGHT('Yearly Info'!A$21,LEN('Yearly Info'!A$21)-4),"")</f>
        <v/>
      </c>
      <c r="B885" s="145"/>
      <c r="C885" s="42">
        <f t="shared" ca="1" si="31"/>
        <v>46084</v>
      </c>
      <c r="D885" s="54">
        <f ca="1">INDIRECT("'" &amp; UPPER(LEFT(TEXT($D$3,"mmmm"),3)) &amp; "'!AE18")</f>
        <v>0</v>
      </c>
      <c r="E885" s="156"/>
      <c r="F885" s="148"/>
      <c r="G885" s="148"/>
      <c r="H885" s="148"/>
      <c r="I885" s="148"/>
      <c r="J885" s="148"/>
      <c r="K885" s="148"/>
      <c r="L885" s="148"/>
      <c r="M885" s="148"/>
      <c r="N885" s="148"/>
      <c r="O885" s="148"/>
      <c r="P885" s="149"/>
    </row>
    <row r="886" spans="1:16" ht="15" hidden="1" customHeight="1" x14ac:dyDescent="0.25">
      <c r="A886" s="44" t="str">
        <f ca="1">IF(MONTH(C886)=MONTH(D$3),RIGHT('Yearly Info'!A$22,LEN('Yearly Info'!A$22)-4),"")</f>
        <v/>
      </c>
      <c r="B886" s="145"/>
      <c r="C886" s="42">
        <f t="shared" ca="1" si="31"/>
        <v>46084</v>
      </c>
      <c r="D886" s="54">
        <f ca="1">INDIRECT("'" &amp; UPPER(LEFT(TEXT($D$3,"mmmm"),3)) &amp; "'!AE19")</f>
        <v>0</v>
      </c>
      <c r="E886" s="147"/>
      <c r="F886" s="148"/>
      <c r="G886" s="148"/>
      <c r="H886" s="148"/>
      <c r="I886" s="148"/>
      <c r="J886" s="148"/>
      <c r="K886" s="148"/>
      <c r="L886" s="148"/>
      <c r="M886" s="148"/>
      <c r="N886" s="148"/>
      <c r="O886" s="148"/>
      <c r="P886" s="149"/>
    </row>
    <row r="887" spans="1:16" ht="15" hidden="1" customHeight="1" x14ac:dyDescent="0.25">
      <c r="A887" s="44" t="str">
        <f ca="1">IF(MONTH(C887)=MONTH(D$3),RIGHT('Yearly Info'!A$23,LEN('Yearly Info'!A$23)-4),"")</f>
        <v/>
      </c>
      <c r="B887" s="145"/>
      <c r="C887" s="42">
        <f t="shared" ca="1" si="31"/>
        <v>46084</v>
      </c>
      <c r="D887" s="54">
        <f ca="1">INDIRECT("'" &amp; UPPER(LEFT(TEXT($D$3,"mmmm"),3)) &amp; "'!AE20")</f>
        <v>0</v>
      </c>
      <c r="E887" s="147"/>
      <c r="F887" s="148"/>
      <c r="G887" s="148"/>
      <c r="H887" s="148"/>
      <c r="I887" s="148"/>
      <c r="J887" s="148"/>
      <c r="K887" s="148"/>
      <c r="L887" s="148"/>
      <c r="M887" s="148"/>
      <c r="N887" s="148"/>
      <c r="O887" s="148"/>
      <c r="P887" s="149"/>
    </row>
    <row r="888" spans="1:16" ht="15" hidden="1" customHeight="1" x14ac:dyDescent="0.25">
      <c r="A888" s="44" t="str">
        <f ca="1">IF(MONTH(C888)=MONTH(D$3),RIGHT('Yearly Info'!A$24,LEN('Yearly Info'!A$24)-4),"")</f>
        <v/>
      </c>
      <c r="B888" s="145"/>
      <c r="C888" s="42">
        <f t="shared" ca="1" si="31"/>
        <v>46084</v>
      </c>
      <c r="D888" s="54">
        <f ca="1">INDIRECT("'" &amp; UPPER(LEFT(TEXT($D$3,"mmmm"),3)) &amp; "'!AE21")</f>
        <v>0</v>
      </c>
      <c r="E888" s="147"/>
      <c r="F888" s="148"/>
      <c r="G888" s="148"/>
      <c r="H888" s="148"/>
      <c r="I888" s="148"/>
      <c r="J888" s="148"/>
      <c r="K888" s="148"/>
      <c r="L888" s="148"/>
      <c r="M888" s="148"/>
      <c r="N888" s="148"/>
      <c r="O888" s="148"/>
      <c r="P888" s="149"/>
    </row>
    <row r="889" spans="1:16" ht="15" hidden="1" customHeight="1" x14ac:dyDescent="0.25">
      <c r="A889" s="44" t="str">
        <f ca="1">IF(MONTH(C889)=MONTH(D$3),RIGHT('Yearly Info'!A$25,LEN('Yearly Info'!A$25)-4),"")</f>
        <v/>
      </c>
      <c r="B889" s="145"/>
      <c r="C889" s="42">
        <f t="shared" ca="1" si="31"/>
        <v>46084</v>
      </c>
      <c r="D889" s="54">
        <f ca="1">INDIRECT("'" &amp; UPPER(LEFT(TEXT($D$3,"mmmm"),3)) &amp; "'!AE22")</f>
        <v>0</v>
      </c>
      <c r="E889" s="147"/>
      <c r="F889" s="148"/>
      <c r="G889" s="148"/>
      <c r="H889" s="148"/>
      <c r="I889" s="148"/>
      <c r="J889" s="148"/>
      <c r="K889" s="148"/>
      <c r="L889" s="148"/>
      <c r="M889" s="148"/>
      <c r="N889" s="148"/>
      <c r="O889" s="148"/>
      <c r="P889" s="149"/>
    </row>
    <row r="890" spans="1:16" ht="15" hidden="1" customHeight="1" x14ac:dyDescent="0.25">
      <c r="A890" s="44" t="str">
        <f ca="1">IF(MONTH(C890)=MONTH(D$3),RIGHT('Yearly Info'!A$26,LEN('Yearly Info'!A$26)-4),"")</f>
        <v/>
      </c>
      <c r="B890" s="145"/>
      <c r="C890" s="42">
        <f t="shared" ca="1" si="31"/>
        <v>46084</v>
      </c>
      <c r="D890" s="54">
        <f ca="1">INDIRECT("'" &amp; UPPER(LEFT(TEXT($D$3,"mmmm"),3)) &amp; "'!AE23")</f>
        <v>0</v>
      </c>
      <c r="E890" s="147"/>
      <c r="F890" s="148"/>
      <c r="G890" s="148"/>
      <c r="H890" s="148"/>
      <c r="I890" s="148"/>
      <c r="J890" s="148"/>
      <c r="K890" s="148"/>
      <c r="L890" s="148"/>
      <c r="M890" s="148"/>
      <c r="N890" s="148"/>
      <c r="O890" s="148"/>
      <c r="P890" s="149"/>
    </row>
    <row r="891" spans="1:16" ht="15" hidden="1" customHeight="1" x14ac:dyDescent="0.25">
      <c r="A891" s="44" t="str">
        <f ca="1">IF(MONTH(C891)=MONTH(D$3),RIGHT('Yearly Info'!A$27,LEN('Yearly Info'!A$27)-4),"")</f>
        <v/>
      </c>
      <c r="B891" s="145"/>
      <c r="C891" s="42">
        <f t="shared" ca="1" si="31"/>
        <v>46084</v>
      </c>
      <c r="D891" s="54">
        <f ca="1">INDIRECT("'" &amp; UPPER(LEFT(TEXT($D$3,"mmmm"),3)) &amp; "'!AE24")</f>
        <v>0</v>
      </c>
      <c r="E891" s="147"/>
      <c r="F891" s="148"/>
      <c r="G891" s="148"/>
      <c r="H891" s="148"/>
      <c r="I891" s="148"/>
      <c r="J891" s="148"/>
      <c r="K891" s="148"/>
      <c r="L891" s="148"/>
      <c r="M891" s="148"/>
      <c r="N891" s="148"/>
      <c r="O891" s="148"/>
      <c r="P891" s="149"/>
    </row>
    <row r="892" spans="1:16" ht="15" hidden="1" customHeight="1" x14ac:dyDescent="0.25">
      <c r="A892" s="44" t="str">
        <f ca="1">IF(MONTH(C892)=MONTH(D$3),RIGHT('Yearly Info'!A$28,LEN('Yearly Info'!A$28)-4),"")</f>
        <v/>
      </c>
      <c r="B892" s="145"/>
      <c r="C892" s="42">
        <f t="shared" ca="1" si="31"/>
        <v>46084</v>
      </c>
      <c r="D892" s="54">
        <f ca="1">INDIRECT("'" &amp; UPPER(LEFT(TEXT($D$3,"mmmm"),3)) &amp; "'!AE25")</f>
        <v>0</v>
      </c>
      <c r="E892" s="147"/>
      <c r="F892" s="148"/>
      <c r="G892" s="148"/>
      <c r="H892" s="148"/>
      <c r="I892" s="148"/>
      <c r="J892" s="148"/>
      <c r="K892" s="148"/>
      <c r="L892" s="148"/>
      <c r="M892" s="148"/>
      <c r="N892" s="148"/>
      <c r="O892" s="148"/>
      <c r="P892" s="149"/>
    </row>
    <row r="893" spans="1:16" ht="15" hidden="1" customHeight="1" x14ac:dyDescent="0.25">
      <c r="A893" s="44" t="str">
        <f ca="1">IF(MONTH(C893)=MONTH(D$3),RIGHT('Yearly Info'!A$29,LEN('Yearly Info'!A$29)-4),"")</f>
        <v/>
      </c>
      <c r="B893" s="145"/>
      <c r="C893" s="42">
        <f t="shared" ca="1" si="31"/>
        <v>46084</v>
      </c>
      <c r="D893" s="54">
        <f ca="1">INDIRECT("'" &amp; UPPER(LEFT(TEXT($D$3,"mmmm"),3)) &amp; "'!AE26")</f>
        <v>0</v>
      </c>
      <c r="E893" s="147"/>
      <c r="F893" s="148"/>
      <c r="G893" s="148"/>
      <c r="H893" s="148"/>
      <c r="I893" s="148"/>
      <c r="J893" s="148"/>
      <c r="K893" s="148"/>
      <c r="L893" s="148"/>
      <c r="M893" s="148"/>
      <c r="N893" s="148"/>
      <c r="O893" s="148"/>
      <c r="P893" s="149"/>
    </row>
    <row r="894" spans="1:16" ht="15" hidden="1" customHeight="1" x14ac:dyDescent="0.25">
      <c r="A894" s="44" t="str">
        <f ca="1">IF(MONTH(C894)=MONTH(D$3),RIGHT('Yearly Info'!A$30,LEN('Yearly Info'!A$30)-4),"")</f>
        <v/>
      </c>
      <c r="B894" s="145"/>
      <c r="C894" s="42">
        <f t="shared" ca="1" si="31"/>
        <v>46084</v>
      </c>
      <c r="D894" s="54">
        <f ca="1">INDIRECT("'" &amp; UPPER(LEFT(TEXT($D$3,"mmmm"),3)) &amp; "'!AE27")</f>
        <v>0</v>
      </c>
      <c r="E894" s="147"/>
      <c r="F894" s="148"/>
      <c r="G894" s="148"/>
      <c r="H894" s="148"/>
      <c r="I894" s="148"/>
      <c r="J894" s="148"/>
      <c r="K894" s="148"/>
      <c r="L894" s="148"/>
      <c r="M894" s="148"/>
      <c r="N894" s="148"/>
      <c r="O894" s="148"/>
      <c r="P894" s="149"/>
    </row>
    <row r="895" spans="1:16" ht="15" hidden="1" customHeight="1" x14ac:dyDescent="0.25">
      <c r="A895" s="44" t="str">
        <f ca="1">IF(MONTH(C895)=MONTH(D$3),RIGHT('Yearly Info'!A$31,LEN('Yearly Info'!A$31)-4),"")</f>
        <v/>
      </c>
      <c r="B895" s="145"/>
      <c r="C895" s="42">
        <f t="shared" ca="1" si="31"/>
        <v>46084</v>
      </c>
      <c r="D895" s="54">
        <f ca="1">INDIRECT("'" &amp; UPPER(LEFT(TEXT($D$3,"mmmm"),3)) &amp; "'!AE28")</f>
        <v>0</v>
      </c>
      <c r="E895" s="147"/>
      <c r="F895" s="148"/>
      <c r="G895" s="148"/>
      <c r="H895" s="148"/>
      <c r="I895" s="148"/>
      <c r="J895" s="148"/>
      <c r="K895" s="148"/>
      <c r="L895" s="148"/>
      <c r="M895" s="148"/>
      <c r="N895" s="148"/>
      <c r="O895" s="148"/>
      <c r="P895" s="149"/>
    </row>
    <row r="896" spans="1:16" ht="15" hidden="1" customHeight="1" x14ac:dyDescent="0.25">
      <c r="A896" s="44" t="str">
        <f ca="1">IF(MONTH(C896)=MONTH(D$3),RIGHT('Yearly Info'!A$32,LEN('Yearly Info'!A$32)-4),"")</f>
        <v/>
      </c>
      <c r="B896" s="145"/>
      <c r="C896" s="42">
        <f t="shared" ca="1" si="31"/>
        <v>46084</v>
      </c>
      <c r="D896" s="54">
        <f ca="1">INDIRECT("'" &amp; UPPER(LEFT(TEXT($D$3,"mmmm"),3)) &amp; "'!AE29")</f>
        <v>0</v>
      </c>
      <c r="E896" s="147"/>
      <c r="F896" s="148"/>
      <c r="G896" s="148"/>
      <c r="H896" s="148"/>
      <c r="I896" s="148"/>
      <c r="J896" s="148"/>
      <c r="K896" s="148"/>
      <c r="L896" s="148"/>
      <c r="M896" s="148"/>
      <c r="N896" s="148"/>
      <c r="O896" s="148"/>
      <c r="P896" s="149"/>
    </row>
    <row r="897" spans="1:16" ht="15" hidden="1" customHeight="1" x14ac:dyDescent="0.25">
      <c r="A897" s="44" t="str">
        <f ca="1">IF(MONTH(C897)=MONTH(D$3),RIGHT('Yearly Info'!A$33,LEN('Yearly Info'!A$33)-4),"")</f>
        <v/>
      </c>
      <c r="B897" s="145"/>
      <c r="C897" s="42">
        <f t="shared" ca="1" si="31"/>
        <v>46084</v>
      </c>
      <c r="D897" s="54">
        <f ca="1">INDIRECT("'" &amp; UPPER(LEFT(TEXT($D$3,"mmmm"),3)) &amp; "'!AE30")</f>
        <v>0</v>
      </c>
      <c r="E897" s="147"/>
      <c r="F897" s="148"/>
      <c r="G897" s="148"/>
      <c r="H897" s="148"/>
      <c r="I897" s="148"/>
      <c r="J897" s="148"/>
      <c r="K897" s="148"/>
      <c r="L897" s="148"/>
      <c r="M897" s="148"/>
      <c r="N897" s="148"/>
      <c r="O897" s="148"/>
      <c r="P897" s="149"/>
    </row>
    <row r="898" spans="1:16" ht="15" hidden="1" customHeight="1" x14ac:dyDescent="0.25">
      <c r="A898" s="44" t="str">
        <f ca="1">IF(MONTH(C898)=MONTH(D$3),RIGHT('Yearly Info'!A$34,LEN('Yearly Info'!A$34)-4),"")</f>
        <v/>
      </c>
      <c r="B898" s="145"/>
      <c r="C898" s="42">
        <f t="shared" ca="1" si="31"/>
        <v>46084</v>
      </c>
      <c r="D898" s="54">
        <f ca="1">INDIRECT("'" &amp; UPPER(LEFT(TEXT($D$3,"mmmm"),3)) &amp; "'!AE31")</f>
        <v>0</v>
      </c>
      <c r="E898" s="147"/>
      <c r="F898" s="148"/>
      <c r="G898" s="148"/>
      <c r="H898" s="148"/>
      <c r="I898" s="148"/>
      <c r="J898" s="148"/>
      <c r="K898" s="148"/>
      <c r="L898" s="148"/>
      <c r="M898" s="148"/>
      <c r="N898" s="148"/>
      <c r="O898" s="148"/>
      <c r="P898" s="149"/>
    </row>
    <row r="899" spans="1:16" ht="15" hidden="1" customHeight="1" x14ac:dyDescent="0.25">
      <c r="A899" s="44" t="str">
        <f ca="1">IF(MONTH(C899)=MONTH(D$3),RIGHT('Yearly Info'!A$35,LEN('Yearly Info'!A$35)-4),"")</f>
        <v/>
      </c>
      <c r="B899" s="145"/>
      <c r="C899" s="42">
        <f t="shared" ca="1" si="31"/>
        <v>46084</v>
      </c>
      <c r="D899" s="54">
        <f ca="1">INDIRECT("'" &amp; UPPER(LEFT(TEXT($D$3,"mmmm"),3)) &amp; "'!AE32")</f>
        <v>0</v>
      </c>
      <c r="E899" s="147"/>
      <c r="F899" s="148"/>
      <c r="G899" s="148"/>
      <c r="H899" s="148"/>
      <c r="I899" s="148"/>
      <c r="J899" s="148"/>
      <c r="K899" s="148"/>
      <c r="L899" s="148"/>
      <c r="M899" s="148"/>
      <c r="N899" s="148"/>
      <c r="O899" s="148"/>
      <c r="P899" s="149"/>
    </row>
    <row r="900" spans="1:16" ht="15" hidden="1" customHeight="1" x14ac:dyDescent="0.25">
      <c r="A900" s="44" t="str">
        <f ca="1">IF(MONTH(C900)=MONTH(D$3),RIGHT('Yearly Info'!A$36,LEN('Yearly Info'!A$36)-4),"")</f>
        <v/>
      </c>
      <c r="B900" s="145"/>
      <c r="C900" s="42">
        <f t="shared" ca="1" si="31"/>
        <v>46084</v>
      </c>
      <c r="D900" s="54">
        <f ca="1">INDIRECT("'" &amp; UPPER(LEFT(TEXT($D$3,"mmmm"),3)) &amp; "'!AE33")</f>
        <v>0</v>
      </c>
      <c r="E900" s="153"/>
      <c r="F900" s="154"/>
      <c r="G900" s="154"/>
      <c r="H900" s="154"/>
      <c r="I900" s="154"/>
      <c r="J900" s="154"/>
      <c r="K900" s="154"/>
      <c r="L900" s="154"/>
      <c r="M900" s="154"/>
      <c r="N900" s="154"/>
      <c r="O900" s="154"/>
      <c r="P900" s="155"/>
    </row>
    <row r="901" spans="1:16" ht="15" hidden="1" customHeight="1" x14ac:dyDescent="0.25">
      <c r="A901" s="44" t="str">
        <f ca="1">IF(MONTH(C901)=MONTH(D$3),RIGHT('Yearly Info'!A$37,LEN('Yearly Info'!A$37)-4),"")</f>
        <v/>
      </c>
      <c r="B901" s="145"/>
      <c r="C901" s="42">
        <f t="shared" ca="1" si="31"/>
        <v>46084</v>
      </c>
      <c r="D901" s="54">
        <f ca="1">INDIRECT("'" &amp; UPPER(LEFT(TEXT($D$3,"mmmm"),3)) &amp; "'!AE34")</f>
        <v>0</v>
      </c>
      <c r="E901" s="147"/>
      <c r="F901" s="148"/>
      <c r="G901" s="148"/>
      <c r="H901" s="148"/>
      <c r="I901" s="148"/>
      <c r="J901" s="148"/>
      <c r="K901" s="148"/>
      <c r="L901" s="148"/>
      <c r="M901" s="148"/>
      <c r="N901" s="148"/>
      <c r="O901" s="148"/>
      <c r="P901" s="149"/>
    </row>
    <row r="902" spans="1:16" ht="15" hidden="1" customHeight="1" x14ac:dyDescent="0.25">
      <c r="A902" s="44" t="str">
        <f ca="1">IF(MONTH(C902)=MONTH(D$3),RIGHT('Yearly Info'!A$38,LEN('Yearly Info'!A$38)-4),"")</f>
        <v/>
      </c>
      <c r="B902" s="145"/>
      <c r="C902" s="42">
        <f t="shared" ca="1" si="31"/>
        <v>46084</v>
      </c>
      <c r="D902" s="54">
        <f ca="1">INDIRECT("'" &amp; UPPER(LEFT(TEXT($D$3,"mmmm"),3)) &amp; "'!AE35")</f>
        <v>0</v>
      </c>
      <c r="E902" s="147"/>
      <c r="F902" s="148"/>
      <c r="G902" s="148"/>
      <c r="H902" s="148"/>
      <c r="I902" s="148"/>
      <c r="J902" s="148"/>
      <c r="K902" s="148"/>
      <c r="L902" s="148"/>
      <c r="M902" s="148"/>
      <c r="N902" s="148"/>
      <c r="O902" s="148"/>
      <c r="P902" s="149"/>
    </row>
    <row r="903" spans="1:16" ht="15" hidden="1" customHeight="1" x14ac:dyDescent="0.25">
      <c r="A903" s="44" t="str">
        <f ca="1">IF(MONTH(C903)=MONTH(D$3),RIGHT('Yearly Info'!A$39,LEN('Yearly Info'!A$39)-4),"")</f>
        <v/>
      </c>
      <c r="B903" s="145"/>
      <c r="C903" s="42">
        <f t="shared" ca="1" si="31"/>
        <v>46084</v>
      </c>
      <c r="D903" s="54">
        <f ca="1">INDIRECT("'" &amp; UPPER(LEFT(TEXT($D$3,"mmmm"),3)) &amp; "'!AE36")</f>
        <v>0</v>
      </c>
      <c r="E903" s="147"/>
      <c r="F903" s="148"/>
      <c r="G903" s="148"/>
      <c r="H903" s="148"/>
      <c r="I903" s="148"/>
      <c r="J903" s="148"/>
      <c r="K903" s="148"/>
      <c r="L903" s="148"/>
      <c r="M903" s="148"/>
      <c r="N903" s="148"/>
      <c r="O903" s="148"/>
      <c r="P903" s="149"/>
    </row>
    <row r="904" spans="1:16" ht="15" hidden="1" customHeight="1" thickBot="1" x14ac:dyDescent="0.3">
      <c r="A904" s="45" t="str">
        <f ca="1">IF(MONTH(C904)=MONTH(D$3),RIGHT('Yearly Info'!A$40,LEN('Yearly Info'!A$40)-4),"")</f>
        <v/>
      </c>
      <c r="B904" s="145"/>
      <c r="C904" s="42">
        <f t="shared" ca="1" si="31"/>
        <v>46084</v>
      </c>
      <c r="D904" s="54">
        <f ca="1">INDIRECT("'" &amp; UPPER(LEFT(TEXT($D$3,"mmmm"),3)) &amp; "'!AE37")</f>
        <v>0</v>
      </c>
      <c r="E904" s="147"/>
      <c r="F904" s="148"/>
      <c r="G904" s="148"/>
      <c r="H904" s="148"/>
      <c r="I904" s="148"/>
      <c r="J904" s="148"/>
      <c r="K904" s="148"/>
      <c r="L904" s="148"/>
      <c r="M904" s="148"/>
      <c r="N904" s="148"/>
      <c r="O904" s="148"/>
      <c r="P904" s="149"/>
    </row>
    <row r="905" spans="1:16" ht="15" hidden="1" customHeight="1" thickBot="1" x14ac:dyDescent="0.3">
      <c r="A905" s="45" t="str">
        <f ca="1">IF(MONTH(C905)=MONTH(D$3),RIGHT('Yearly Info'!A$41,LEN('Yearly Info'!A$41)-4),"")</f>
        <v/>
      </c>
      <c r="B905" s="145"/>
      <c r="C905" s="42">
        <f t="shared" ca="1" si="31"/>
        <v>46084</v>
      </c>
      <c r="D905" s="54">
        <f ca="1">INDIRECT("'" &amp; UPPER(LEFT(TEXT($D$3,"mmmm"),3)) &amp; "'!AE38")</f>
        <v>0</v>
      </c>
      <c r="E905" s="147"/>
      <c r="F905" s="148"/>
      <c r="G905" s="148"/>
      <c r="H905" s="148"/>
      <c r="I905" s="148"/>
      <c r="J905" s="148"/>
      <c r="K905" s="148"/>
      <c r="L905" s="148"/>
      <c r="M905" s="148"/>
      <c r="N905" s="148"/>
      <c r="O905" s="148"/>
      <c r="P905" s="149"/>
    </row>
    <row r="906" spans="1:16" ht="15" hidden="1" customHeight="1" thickBot="1" x14ac:dyDescent="0.3">
      <c r="A906" s="45" t="str">
        <f ca="1">IF(MONTH(C906)=MONTH(D$3),RIGHT('Yearly Info'!A$42,LEN('Yearly Info'!A$42)-4),"")</f>
        <v/>
      </c>
      <c r="B906" s="145"/>
      <c r="C906" s="42">
        <f t="shared" ca="1" si="31"/>
        <v>46084</v>
      </c>
      <c r="D906" s="54">
        <f ca="1">INDIRECT("'" &amp; UPPER(LEFT(TEXT($D$3,"mmmm"),3)) &amp; "'!AE39")</f>
        <v>0</v>
      </c>
      <c r="E906" s="147"/>
      <c r="F906" s="148"/>
      <c r="G906" s="148"/>
      <c r="H906" s="148"/>
      <c r="I906" s="148"/>
      <c r="J906" s="148"/>
      <c r="K906" s="148"/>
      <c r="L906" s="148"/>
      <c r="M906" s="148"/>
      <c r="N906" s="148"/>
      <c r="O906" s="148"/>
      <c r="P906" s="149"/>
    </row>
    <row r="907" spans="1:16" ht="15" hidden="1" customHeight="1" thickBot="1" x14ac:dyDescent="0.3">
      <c r="A907" s="45" t="str">
        <f ca="1">IF(MONTH(C907)=MONTH(D$3),RIGHT('Yearly Info'!A$43,LEN('Yearly Info'!A$43)-4),"")</f>
        <v/>
      </c>
      <c r="B907" s="146"/>
      <c r="C907" s="42">
        <f t="shared" ca="1" si="31"/>
        <v>46084</v>
      </c>
      <c r="D907" s="55">
        <f ca="1">INDIRECT("'" &amp; UPPER(LEFT(TEXT($D$3,"mmmm"),3)) &amp; "'!AE40")</f>
        <v>0</v>
      </c>
      <c r="E907" s="150"/>
      <c r="F907" s="151"/>
      <c r="G907" s="151"/>
      <c r="H907" s="151"/>
      <c r="I907" s="151"/>
      <c r="J907" s="151"/>
      <c r="K907" s="151"/>
      <c r="L907" s="151"/>
      <c r="M907" s="151"/>
      <c r="N907" s="151"/>
      <c r="O907" s="151"/>
      <c r="P907" s="152"/>
    </row>
    <row r="908" spans="1:16" ht="15" hidden="1" customHeight="1" x14ac:dyDescent="0.25">
      <c r="A908" s="44" t="str">
        <f ca="1">IF(MONTH(C908)=MONTH(D$3),RIGHT('Yearly Info'!A$14,LEN('Yearly Info'!A$14)-4),"")</f>
        <v/>
      </c>
      <c r="B908" s="159" t="str">
        <f ca="1">TEXT(C908,"dddd")</f>
        <v>Wednesday</v>
      </c>
      <c r="C908" s="96">
        <f ca="1">C878+1</f>
        <v>46085</v>
      </c>
      <c r="D908" s="54">
        <f ca="1">INDIRECT("'" &amp; UPPER(LEFT(TEXT($D$3,"mmmm"),3)) &amp; "'!AF11")</f>
        <v>0</v>
      </c>
      <c r="E908" s="147"/>
      <c r="F908" s="148"/>
      <c r="G908" s="148"/>
      <c r="H908" s="148"/>
      <c r="I908" s="148"/>
      <c r="J908" s="148"/>
      <c r="K908" s="148"/>
      <c r="L908" s="148"/>
      <c r="M908" s="148"/>
      <c r="N908" s="148"/>
      <c r="O908" s="148"/>
      <c r="P908" s="149"/>
    </row>
    <row r="909" spans="1:16" ht="15" hidden="1" customHeight="1" x14ac:dyDescent="0.25">
      <c r="A909" s="44" t="str">
        <f ca="1">IF(MONTH(C909)=MONTH(D$3),RIGHT('Yearly Info'!A$15,LEN('Yearly Info'!A$15)-4),"")</f>
        <v/>
      </c>
      <c r="B909" s="145"/>
      <c r="C909" s="42">
        <f ca="1">C908</f>
        <v>46085</v>
      </c>
      <c r="D909" s="54">
        <f ca="1">INDIRECT("'" &amp; UPPER(LEFT(TEXT($D$3,"mmmm"),3)) &amp; "'!AF12")</f>
        <v>0</v>
      </c>
      <c r="E909" s="147"/>
      <c r="F909" s="148"/>
      <c r="G909" s="148"/>
      <c r="H909" s="148"/>
      <c r="I909" s="148"/>
      <c r="J909" s="148"/>
      <c r="K909" s="148"/>
      <c r="L909" s="148"/>
      <c r="M909" s="148"/>
      <c r="N909" s="148"/>
      <c r="O909" s="148"/>
      <c r="P909" s="149"/>
    </row>
    <row r="910" spans="1:16" ht="15" hidden="1" customHeight="1" x14ac:dyDescent="0.25">
      <c r="A910" s="44" t="str">
        <f ca="1">IF(MONTH(C910)=MONTH(D$3),RIGHT('Yearly Info'!A$16,LEN('Yearly Info'!A$16)-4),"")</f>
        <v/>
      </c>
      <c r="B910" s="145"/>
      <c r="C910" s="42">
        <f t="shared" ref="C910:C936" ca="1" si="32">C909</f>
        <v>46085</v>
      </c>
      <c r="D910" s="54">
        <f ca="1">INDIRECT("'" &amp; UPPER(LEFT(TEXT($D$3,"mmmm"),3)) &amp; "'!AF13")</f>
        <v>0</v>
      </c>
      <c r="E910" s="147"/>
      <c r="F910" s="148"/>
      <c r="G910" s="148"/>
      <c r="H910" s="148"/>
      <c r="I910" s="148"/>
      <c r="J910" s="148"/>
      <c r="K910" s="148"/>
      <c r="L910" s="148"/>
      <c r="M910" s="148"/>
      <c r="N910" s="148"/>
      <c r="O910" s="148"/>
      <c r="P910" s="149"/>
    </row>
    <row r="911" spans="1:16" ht="15" hidden="1" customHeight="1" x14ac:dyDescent="0.25">
      <c r="A911" s="44" t="str">
        <f ca="1">IF(MONTH(C911)=MONTH(D$3),RIGHT('Yearly Info'!A$17,LEN('Yearly Info'!A$17)-4),"")</f>
        <v/>
      </c>
      <c r="B911" s="145"/>
      <c r="C911" s="42">
        <f t="shared" ca="1" si="32"/>
        <v>46085</v>
      </c>
      <c r="D911" s="54">
        <f ca="1">INDIRECT("'" &amp; UPPER(LEFT(TEXT($D$3,"mmmm"),3)) &amp; "'!AF14")</f>
        <v>0</v>
      </c>
      <c r="E911" s="147"/>
      <c r="F911" s="148"/>
      <c r="G911" s="148"/>
      <c r="H911" s="148"/>
      <c r="I911" s="148"/>
      <c r="J911" s="148"/>
      <c r="K911" s="148"/>
      <c r="L911" s="148"/>
      <c r="M911" s="148"/>
      <c r="N911" s="148"/>
      <c r="O911" s="148"/>
      <c r="P911" s="149"/>
    </row>
    <row r="912" spans="1:16" ht="15" hidden="1" customHeight="1" x14ac:dyDescent="0.25">
      <c r="A912" s="44" t="str">
        <f ca="1">IF(MONTH(C912)=MONTH(D$3),RIGHT('Yearly Info'!A$18,LEN('Yearly Info'!A$18)-4),"")</f>
        <v/>
      </c>
      <c r="B912" s="145"/>
      <c r="C912" s="42">
        <f t="shared" ca="1" si="32"/>
        <v>46085</v>
      </c>
      <c r="D912" s="54">
        <f ca="1">INDIRECT("'" &amp; UPPER(LEFT(TEXT($D$3,"mmmm"),3)) &amp; "'!AF15")</f>
        <v>0</v>
      </c>
      <c r="E912" s="147"/>
      <c r="F912" s="148"/>
      <c r="G912" s="148"/>
      <c r="H912" s="148"/>
      <c r="I912" s="148"/>
      <c r="J912" s="148"/>
      <c r="K912" s="148"/>
      <c r="L912" s="148"/>
      <c r="M912" s="148"/>
      <c r="N912" s="148"/>
      <c r="O912" s="148"/>
      <c r="P912" s="149"/>
    </row>
    <row r="913" spans="1:16" ht="15" hidden="1" customHeight="1" x14ac:dyDescent="0.25">
      <c r="A913" s="44" t="str">
        <f ca="1">IF(MONTH(C913)=MONTH(D$3),RIGHT('Yearly Info'!A$19,LEN('Yearly Info'!A$19)-4),"")</f>
        <v/>
      </c>
      <c r="B913" s="145"/>
      <c r="C913" s="42">
        <f t="shared" ca="1" si="32"/>
        <v>46085</v>
      </c>
      <c r="D913" s="54">
        <f ca="1">INDIRECT("'" &amp; UPPER(LEFT(TEXT($D$3,"mmmm"),3)) &amp; "'!AF16")</f>
        <v>0</v>
      </c>
      <c r="E913" s="153"/>
      <c r="F913" s="154"/>
      <c r="G913" s="154"/>
      <c r="H913" s="154"/>
      <c r="I913" s="154"/>
      <c r="J913" s="154"/>
      <c r="K913" s="154"/>
      <c r="L913" s="154"/>
      <c r="M913" s="154"/>
      <c r="N913" s="154"/>
      <c r="O913" s="154"/>
      <c r="P913" s="155"/>
    </row>
    <row r="914" spans="1:16" ht="15" hidden="1" customHeight="1" x14ac:dyDescent="0.25">
      <c r="A914" s="44" t="str">
        <f ca="1">IF(MONTH(C914)=MONTH(D$3),RIGHT('Yearly Info'!A$20,LEN('Yearly Info'!A$20)-4),"")</f>
        <v/>
      </c>
      <c r="B914" s="145"/>
      <c r="C914" s="42">
        <f t="shared" ca="1" si="32"/>
        <v>46085</v>
      </c>
      <c r="D914" s="54">
        <f ca="1">INDIRECT("'" &amp; UPPER(LEFT(TEXT($D$3,"mmmm"),3)) &amp; "'!AF17")</f>
        <v>0</v>
      </c>
      <c r="E914" s="147"/>
      <c r="F914" s="148"/>
      <c r="G914" s="148"/>
      <c r="H914" s="148"/>
      <c r="I914" s="148"/>
      <c r="J914" s="148"/>
      <c r="K914" s="148"/>
      <c r="L914" s="148"/>
      <c r="M914" s="148"/>
      <c r="N914" s="148"/>
      <c r="O914" s="148"/>
      <c r="P914" s="149"/>
    </row>
    <row r="915" spans="1:16" ht="15" hidden="1" customHeight="1" x14ac:dyDescent="0.25">
      <c r="A915" s="44" t="str">
        <f ca="1">IF(MONTH(C915)=MONTH(D$3),RIGHT('Yearly Info'!A$21,LEN('Yearly Info'!A$21)-4),"")</f>
        <v/>
      </c>
      <c r="B915" s="145"/>
      <c r="C915" s="42">
        <f t="shared" ca="1" si="32"/>
        <v>46085</v>
      </c>
      <c r="D915" s="54">
        <f ca="1">INDIRECT("'" &amp; UPPER(LEFT(TEXT($D$3,"mmmm"),3)) &amp; "'!AF18")</f>
        <v>0</v>
      </c>
      <c r="E915" s="147"/>
      <c r="F915" s="148"/>
      <c r="G915" s="148"/>
      <c r="H915" s="148"/>
      <c r="I915" s="148"/>
      <c r="J915" s="148"/>
      <c r="K915" s="148"/>
      <c r="L915" s="148"/>
      <c r="M915" s="148"/>
      <c r="N915" s="148"/>
      <c r="O915" s="148"/>
      <c r="P915" s="149"/>
    </row>
    <row r="916" spans="1:16" ht="15" hidden="1" customHeight="1" x14ac:dyDescent="0.25">
      <c r="A916" s="44" t="str">
        <f ca="1">IF(MONTH(C916)=MONTH(D$3),RIGHT('Yearly Info'!A$22,LEN('Yearly Info'!A$22)-4),"")</f>
        <v/>
      </c>
      <c r="B916" s="145"/>
      <c r="C916" s="42">
        <f t="shared" ca="1" si="32"/>
        <v>46085</v>
      </c>
      <c r="D916" s="54">
        <f ca="1">INDIRECT("'" &amp; UPPER(LEFT(TEXT($D$3,"mmmm"),3)) &amp; "'!AF19")</f>
        <v>0</v>
      </c>
      <c r="E916" s="147"/>
      <c r="F916" s="148"/>
      <c r="G916" s="148"/>
      <c r="H916" s="148"/>
      <c r="I916" s="148"/>
      <c r="J916" s="148"/>
      <c r="K916" s="148"/>
      <c r="L916" s="148"/>
      <c r="M916" s="148"/>
      <c r="N916" s="148"/>
      <c r="O916" s="148"/>
      <c r="P916" s="149"/>
    </row>
    <row r="917" spans="1:16" ht="15" hidden="1" customHeight="1" x14ac:dyDescent="0.25">
      <c r="A917" s="44" t="str">
        <f ca="1">IF(MONTH(C917)=MONTH(D$3),RIGHT('Yearly Info'!A$23,LEN('Yearly Info'!A$23)-4),"")</f>
        <v/>
      </c>
      <c r="B917" s="145"/>
      <c r="C917" s="42">
        <f t="shared" ca="1" si="32"/>
        <v>46085</v>
      </c>
      <c r="D917" s="54">
        <f ca="1">INDIRECT("'" &amp; UPPER(LEFT(TEXT($D$3,"mmmm"),3)) &amp; "'!AF20")</f>
        <v>0</v>
      </c>
      <c r="E917" s="147"/>
      <c r="F917" s="148"/>
      <c r="G917" s="148"/>
      <c r="H917" s="148"/>
      <c r="I917" s="148"/>
      <c r="J917" s="148"/>
      <c r="K917" s="148"/>
      <c r="L917" s="148"/>
      <c r="M917" s="148"/>
      <c r="N917" s="148"/>
      <c r="O917" s="148"/>
      <c r="P917" s="149"/>
    </row>
    <row r="918" spans="1:16" ht="15" hidden="1" customHeight="1" x14ac:dyDescent="0.25">
      <c r="A918" s="44" t="str">
        <f ca="1">IF(MONTH(C918)=MONTH(D$3),RIGHT('Yearly Info'!A$24,LEN('Yearly Info'!A$24)-4),"")</f>
        <v/>
      </c>
      <c r="B918" s="145"/>
      <c r="C918" s="42">
        <f t="shared" ca="1" si="32"/>
        <v>46085</v>
      </c>
      <c r="D918" s="54">
        <f ca="1">INDIRECT("'" &amp; UPPER(LEFT(TEXT($D$3,"mmmm"),3)) &amp; "'!AF21")</f>
        <v>0</v>
      </c>
      <c r="E918" s="147"/>
      <c r="F918" s="148"/>
      <c r="G918" s="148"/>
      <c r="H918" s="148"/>
      <c r="I918" s="148"/>
      <c r="J918" s="148"/>
      <c r="K918" s="148"/>
      <c r="L918" s="148"/>
      <c r="M918" s="148"/>
      <c r="N918" s="148"/>
      <c r="O918" s="148"/>
      <c r="P918" s="149"/>
    </row>
    <row r="919" spans="1:16" ht="15" hidden="1" customHeight="1" x14ac:dyDescent="0.25">
      <c r="A919" s="44" t="str">
        <f ca="1">IF(MONTH(C919)=MONTH(D$3),RIGHT('Yearly Info'!A$25,LEN('Yearly Info'!A$25)-4),"")</f>
        <v/>
      </c>
      <c r="B919" s="145"/>
      <c r="C919" s="42">
        <f t="shared" ca="1" si="32"/>
        <v>46085</v>
      </c>
      <c r="D919" s="54">
        <f ca="1">INDIRECT("'" &amp; UPPER(LEFT(TEXT($D$3,"mmmm"),3)) &amp; "'!AF22")</f>
        <v>0</v>
      </c>
      <c r="E919" s="147"/>
      <c r="F919" s="148"/>
      <c r="G919" s="148"/>
      <c r="H919" s="148"/>
      <c r="I919" s="148"/>
      <c r="J919" s="148"/>
      <c r="K919" s="148"/>
      <c r="L919" s="148"/>
      <c r="M919" s="148"/>
      <c r="N919" s="148"/>
      <c r="O919" s="148"/>
      <c r="P919" s="149"/>
    </row>
    <row r="920" spans="1:16" ht="15" hidden="1" customHeight="1" x14ac:dyDescent="0.25">
      <c r="A920" s="44" t="str">
        <f ca="1">IF(MONTH(C920)=MONTH(D$3),RIGHT('Yearly Info'!A$26,LEN('Yearly Info'!A$26)-4),"")</f>
        <v/>
      </c>
      <c r="B920" s="145"/>
      <c r="C920" s="42">
        <f t="shared" ca="1" si="32"/>
        <v>46085</v>
      </c>
      <c r="D920" s="54">
        <f ca="1">INDIRECT("'" &amp; UPPER(LEFT(TEXT($D$3,"mmmm"),3)) &amp; "'!AF23")</f>
        <v>0</v>
      </c>
      <c r="E920" s="147"/>
      <c r="F920" s="148"/>
      <c r="G920" s="148"/>
      <c r="H920" s="148"/>
      <c r="I920" s="148"/>
      <c r="J920" s="148"/>
      <c r="K920" s="148"/>
      <c r="L920" s="148"/>
      <c r="M920" s="148"/>
      <c r="N920" s="148"/>
      <c r="O920" s="148"/>
      <c r="P920" s="149"/>
    </row>
    <row r="921" spans="1:16" hidden="1" x14ac:dyDescent="0.25">
      <c r="A921" s="44" t="str">
        <f ca="1">IF(MONTH(C921)=MONTH(D$3),RIGHT('Yearly Info'!A$27,LEN('Yearly Info'!A$27)-4),"")</f>
        <v/>
      </c>
      <c r="B921" s="145"/>
      <c r="C921" s="42">
        <f t="shared" ca="1" si="32"/>
        <v>46085</v>
      </c>
      <c r="D921" s="54">
        <f ca="1">INDIRECT("'" &amp; UPPER(LEFT(TEXT($D$3,"mmmm"),3)) &amp; "'!AF24")</f>
        <v>0</v>
      </c>
      <c r="E921" s="147"/>
      <c r="F921" s="148"/>
      <c r="G921" s="148"/>
      <c r="H921" s="148"/>
      <c r="I921" s="148"/>
      <c r="J921" s="148"/>
      <c r="K921" s="148"/>
      <c r="L921" s="148"/>
      <c r="M921" s="148"/>
      <c r="N921" s="148"/>
      <c r="O921" s="148"/>
      <c r="P921" s="149"/>
    </row>
    <row r="922" spans="1:16" hidden="1" x14ac:dyDescent="0.25">
      <c r="A922" s="44" t="str">
        <f ca="1">IF(MONTH(C922)=MONTH(D$3),RIGHT('Yearly Info'!A$28,LEN('Yearly Info'!A$28)-4),"")</f>
        <v/>
      </c>
      <c r="B922" s="145"/>
      <c r="C922" s="42">
        <f t="shared" ca="1" si="32"/>
        <v>46085</v>
      </c>
      <c r="D922" s="54">
        <f ca="1">INDIRECT("'" &amp; UPPER(LEFT(TEXT($D$3,"mmmm"),3)) &amp; "'!AF25")</f>
        <v>0</v>
      </c>
      <c r="E922" s="147"/>
      <c r="F922" s="148"/>
      <c r="G922" s="148"/>
      <c r="H922" s="148"/>
      <c r="I922" s="148"/>
      <c r="J922" s="148"/>
      <c r="K922" s="148"/>
      <c r="L922" s="148"/>
      <c r="M922" s="148"/>
      <c r="N922" s="148"/>
      <c r="O922" s="148"/>
      <c r="P922" s="149"/>
    </row>
    <row r="923" spans="1:16" ht="14.45" hidden="1" customHeight="1" x14ac:dyDescent="0.25">
      <c r="A923" s="44" t="str">
        <f ca="1">IF(MONTH(C923)=MONTH(D$3),RIGHT('Yearly Info'!A$29,LEN('Yearly Info'!A$29)-4),"")</f>
        <v/>
      </c>
      <c r="B923" s="145"/>
      <c r="C923" s="42">
        <f t="shared" ca="1" si="32"/>
        <v>46085</v>
      </c>
      <c r="D923" s="54">
        <f ca="1">INDIRECT("'" &amp; UPPER(LEFT(TEXT($D$3,"mmmm"),3)) &amp; "'!AF26")</f>
        <v>0</v>
      </c>
      <c r="E923" s="147"/>
      <c r="F923" s="148"/>
      <c r="G923" s="148"/>
      <c r="H923" s="148"/>
      <c r="I923" s="148"/>
      <c r="J923" s="148"/>
      <c r="K923" s="148"/>
      <c r="L923" s="148"/>
      <c r="M923" s="148"/>
      <c r="N923" s="148"/>
      <c r="O923" s="148"/>
      <c r="P923" s="149"/>
    </row>
    <row r="924" spans="1:16" ht="15" hidden="1" customHeight="1" x14ac:dyDescent="0.25">
      <c r="A924" s="44" t="str">
        <f ca="1">IF(MONTH(C924)=MONTH(D$3),RIGHT('Yearly Info'!A$30,LEN('Yearly Info'!A$30)-4),"")</f>
        <v/>
      </c>
      <c r="B924" s="145"/>
      <c r="C924" s="42">
        <f t="shared" ca="1" si="32"/>
        <v>46085</v>
      </c>
      <c r="D924" s="54">
        <f ca="1">INDIRECT("'" &amp; UPPER(LEFT(TEXT($D$3,"mmmm"),3)) &amp; "'!AF27")</f>
        <v>0</v>
      </c>
      <c r="E924" s="147"/>
      <c r="F924" s="148"/>
      <c r="G924" s="148"/>
      <c r="H924" s="148"/>
      <c r="I924" s="148"/>
      <c r="J924" s="148"/>
      <c r="K924" s="148"/>
      <c r="L924" s="148"/>
      <c r="M924" s="148"/>
      <c r="N924" s="148"/>
      <c r="O924" s="148"/>
      <c r="P924" s="149"/>
    </row>
    <row r="925" spans="1:16" ht="15" hidden="1" customHeight="1" x14ac:dyDescent="0.25">
      <c r="A925" s="44" t="str">
        <f ca="1">IF(MONTH(C925)=MONTH(D$3),RIGHT('Yearly Info'!A$31,LEN('Yearly Info'!A$31)-4),"")</f>
        <v/>
      </c>
      <c r="B925" s="145"/>
      <c r="C925" s="42">
        <f t="shared" ca="1" si="32"/>
        <v>46085</v>
      </c>
      <c r="D925" s="54">
        <f ca="1">INDIRECT("'" &amp; UPPER(LEFT(TEXT($D$3,"mmmm"),3)) &amp; "'!AF28")</f>
        <v>0</v>
      </c>
      <c r="E925" s="147"/>
      <c r="F925" s="148"/>
      <c r="G925" s="148"/>
      <c r="H925" s="148"/>
      <c r="I925" s="148"/>
      <c r="J925" s="148"/>
      <c r="K925" s="148"/>
      <c r="L925" s="148"/>
      <c r="M925" s="148"/>
      <c r="N925" s="148"/>
      <c r="O925" s="148"/>
      <c r="P925" s="149"/>
    </row>
    <row r="926" spans="1:16" ht="15" hidden="1" customHeight="1" x14ac:dyDescent="0.25">
      <c r="A926" s="44" t="str">
        <f ca="1">IF(MONTH(C926)=MONTH(D$3),RIGHT('Yearly Info'!A$32,LEN('Yearly Info'!A$32)-4),"")</f>
        <v/>
      </c>
      <c r="B926" s="145"/>
      <c r="C926" s="42">
        <f t="shared" ca="1" si="32"/>
        <v>46085</v>
      </c>
      <c r="D926" s="54">
        <f ca="1">INDIRECT("'" &amp; UPPER(LEFT(TEXT($D$3,"mmmm"),3)) &amp; "'!AF29")</f>
        <v>0</v>
      </c>
      <c r="E926" s="147"/>
      <c r="F926" s="148"/>
      <c r="G926" s="148"/>
      <c r="H926" s="148"/>
      <c r="I926" s="148"/>
      <c r="J926" s="148"/>
      <c r="K926" s="148"/>
      <c r="L926" s="148"/>
      <c r="M926" s="148"/>
      <c r="N926" s="148"/>
      <c r="O926" s="148"/>
      <c r="P926" s="149"/>
    </row>
    <row r="927" spans="1:16" ht="15" hidden="1" customHeight="1" x14ac:dyDescent="0.25">
      <c r="A927" s="44" t="str">
        <f ca="1">IF(MONTH(C927)=MONTH(D$3),RIGHT('Yearly Info'!A$33,LEN('Yearly Info'!A$33)-4),"")</f>
        <v/>
      </c>
      <c r="B927" s="145"/>
      <c r="C927" s="42">
        <f t="shared" ca="1" si="32"/>
        <v>46085</v>
      </c>
      <c r="D927" s="54">
        <f ca="1">INDIRECT("'" &amp; UPPER(LEFT(TEXT($D$3,"mmmm"),3)) &amp; "'!AF30")</f>
        <v>0</v>
      </c>
      <c r="E927" s="147"/>
      <c r="F927" s="148"/>
      <c r="G927" s="148"/>
      <c r="H927" s="148"/>
      <c r="I927" s="148"/>
      <c r="J927" s="148"/>
      <c r="K927" s="148"/>
      <c r="L927" s="148"/>
      <c r="M927" s="148"/>
      <c r="N927" s="148"/>
      <c r="O927" s="148"/>
      <c r="P927" s="149"/>
    </row>
    <row r="928" spans="1:16" ht="15" hidden="1" customHeight="1" x14ac:dyDescent="0.25">
      <c r="A928" s="44" t="str">
        <f ca="1">IF(MONTH(C928)=MONTH(D$3),RIGHT('Yearly Info'!A$34,LEN('Yearly Info'!A$34)-4),"")</f>
        <v/>
      </c>
      <c r="B928" s="145"/>
      <c r="C928" s="42">
        <f t="shared" ca="1" si="32"/>
        <v>46085</v>
      </c>
      <c r="D928" s="54">
        <f ca="1">INDIRECT("'" &amp; UPPER(LEFT(TEXT($D$3,"mmmm"),3)) &amp; "'!AF31")</f>
        <v>0</v>
      </c>
      <c r="E928" s="147"/>
      <c r="F928" s="148"/>
      <c r="G928" s="148"/>
      <c r="H928" s="148"/>
      <c r="I928" s="148"/>
      <c r="J928" s="148"/>
      <c r="K928" s="148"/>
      <c r="L928" s="148"/>
      <c r="M928" s="148"/>
      <c r="N928" s="148"/>
      <c r="O928" s="148"/>
      <c r="P928" s="149"/>
    </row>
    <row r="929" spans="1:16" ht="15" hidden="1" customHeight="1" x14ac:dyDescent="0.25">
      <c r="A929" s="44" t="str">
        <f ca="1">IF(MONTH(C929)=MONTH(D$3),RIGHT('Yearly Info'!A$35,LEN('Yearly Info'!A$35)-4),"")</f>
        <v/>
      </c>
      <c r="B929" s="145"/>
      <c r="C929" s="42">
        <f t="shared" ca="1" si="32"/>
        <v>46085</v>
      </c>
      <c r="D929" s="54">
        <f ca="1">INDIRECT("'" &amp; UPPER(LEFT(TEXT($D$3,"mmmm"),3)) &amp; "'!AF32")</f>
        <v>0</v>
      </c>
      <c r="E929" s="147"/>
      <c r="F929" s="148"/>
      <c r="G929" s="148"/>
      <c r="H929" s="148"/>
      <c r="I929" s="148"/>
      <c r="J929" s="148"/>
      <c r="K929" s="148"/>
      <c r="L929" s="148"/>
      <c r="M929" s="148"/>
      <c r="N929" s="148"/>
      <c r="O929" s="148"/>
      <c r="P929" s="149"/>
    </row>
    <row r="930" spans="1:16" ht="15" hidden="1" customHeight="1" x14ac:dyDescent="0.25">
      <c r="A930" s="44" t="str">
        <f ca="1">IF(MONTH(C930)=MONTH(D$3),RIGHT('Yearly Info'!A$36,LEN('Yearly Info'!A$36)-4),"")</f>
        <v/>
      </c>
      <c r="B930" s="145"/>
      <c r="C930" s="42">
        <f t="shared" ca="1" si="32"/>
        <v>46085</v>
      </c>
      <c r="D930" s="54">
        <f ca="1">INDIRECT("'" &amp; UPPER(LEFT(TEXT($D$3,"mmmm"),3)) &amp; "'!AF33")</f>
        <v>0</v>
      </c>
      <c r="E930" s="147"/>
      <c r="F930" s="148"/>
      <c r="G930" s="148"/>
      <c r="H930" s="148"/>
      <c r="I930" s="148"/>
      <c r="J930" s="148"/>
      <c r="K930" s="148"/>
      <c r="L930" s="148"/>
      <c r="M930" s="148"/>
      <c r="N930" s="148"/>
      <c r="O930" s="148"/>
      <c r="P930" s="149"/>
    </row>
    <row r="931" spans="1:16" ht="15" hidden="1" customHeight="1" x14ac:dyDescent="0.25">
      <c r="A931" s="44" t="str">
        <f ca="1">IF(MONTH(C931)=MONTH(D$3),RIGHT('Yearly Info'!A$37,LEN('Yearly Info'!A$37)-4),"")</f>
        <v/>
      </c>
      <c r="B931" s="145"/>
      <c r="C931" s="42">
        <f t="shared" ca="1" si="32"/>
        <v>46085</v>
      </c>
      <c r="D931" s="54">
        <f ca="1">INDIRECT("'" &amp; UPPER(LEFT(TEXT($D$3,"mmmm"),3)) &amp; "'!AF34")</f>
        <v>0</v>
      </c>
      <c r="E931" s="147"/>
      <c r="F931" s="148"/>
      <c r="G931" s="148"/>
      <c r="H931" s="148"/>
      <c r="I931" s="148"/>
      <c r="J931" s="148"/>
      <c r="K931" s="148"/>
      <c r="L931" s="148"/>
      <c r="M931" s="148"/>
      <c r="N931" s="148"/>
      <c r="O931" s="148"/>
      <c r="P931" s="149"/>
    </row>
    <row r="932" spans="1:16" ht="15" hidden="1" customHeight="1" x14ac:dyDescent="0.25">
      <c r="A932" s="44" t="str">
        <f ca="1">IF(MONTH(C932)=MONTH(D$3),RIGHT('Yearly Info'!A$38,LEN('Yearly Info'!A$38)-4),"")</f>
        <v/>
      </c>
      <c r="B932" s="145"/>
      <c r="C932" s="42">
        <f t="shared" ca="1" si="32"/>
        <v>46085</v>
      </c>
      <c r="D932" s="54">
        <f ca="1">INDIRECT("'" &amp; UPPER(LEFT(TEXT($D$3,"mmmm"),3)) &amp; "'!AF35")</f>
        <v>0</v>
      </c>
      <c r="E932" s="147"/>
      <c r="F932" s="148"/>
      <c r="G932" s="148"/>
      <c r="H932" s="148"/>
      <c r="I932" s="148"/>
      <c r="J932" s="148"/>
      <c r="K932" s="148"/>
      <c r="L932" s="148"/>
      <c r="M932" s="148"/>
      <c r="N932" s="148"/>
      <c r="O932" s="148"/>
      <c r="P932" s="149"/>
    </row>
    <row r="933" spans="1:16" ht="15" hidden="1" customHeight="1" x14ac:dyDescent="0.25">
      <c r="A933" s="44" t="str">
        <f ca="1">IF(MONTH(C933)=MONTH(D$3),RIGHT('Yearly Info'!A$39,LEN('Yearly Info'!A$39)-4),"")</f>
        <v/>
      </c>
      <c r="B933" s="145"/>
      <c r="C933" s="42">
        <f t="shared" ca="1" si="32"/>
        <v>46085</v>
      </c>
      <c r="D933" s="54">
        <f ca="1">INDIRECT("'" &amp; UPPER(LEFT(TEXT($D$3,"mmmm"),3)) &amp; "'!AF36")</f>
        <v>0</v>
      </c>
      <c r="E933" s="147"/>
      <c r="F933" s="148"/>
      <c r="G933" s="148"/>
      <c r="H933" s="148"/>
      <c r="I933" s="148"/>
      <c r="J933" s="148"/>
      <c r="K933" s="148"/>
      <c r="L933" s="148"/>
      <c r="M933" s="148"/>
      <c r="N933" s="148"/>
      <c r="O933" s="148"/>
      <c r="P933" s="149"/>
    </row>
    <row r="934" spans="1:16" ht="15" hidden="1" customHeight="1" thickBot="1" x14ac:dyDescent="0.3">
      <c r="A934" s="45" t="str">
        <f ca="1">IF(MONTH(C934)=MONTH(D$3),RIGHT('Yearly Info'!A$40,LEN('Yearly Info'!A$40)-4),"")</f>
        <v/>
      </c>
      <c r="B934" s="145"/>
      <c r="C934" s="42">
        <f t="shared" ca="1" si="32"/>
        <v>46085</v>
      </c>
      <c r="D934" s="54">
        <f ca="1">INDIRECT("'" &amp; UPPER(LEFT(TEXT($D$3,"mmmm"),3)) &amp; "'!AF37")</f>
        <v>0</v>
      </c>
      <c r="E934" s="147"/>
      <c r="F934" s="148"/>
      <c r="G934" s="148"/>
      <c r="H934" s="148"/>
      <c r="I934" s="148"/>
      <c r="J934" s="148"/>
      <c r="K934" s="148"/>
      <c r="L934" s="148"/>
      <c r="M934" s="148"/>
      <c r="N934" s="148"/>
      <c r="O934" s="148"/>
      <c r="P934" s="149"/>
    </row>
    <row r="935" spans="1:16" ht="15" hidden="1" customHeight="1" thickBot="1" x14ac:dyDescent="0.3">
      <c r="A935" s="45" t="str">
        <f ca="1">IF(MONTH(C935)=MONTH(D$3),RIGHT('Yearly Info'!A$41,LEN('Yearly Info'!A$41)-4),"")</f>
        <v/>
      </c>
      <c r="B935" s="145"/>
      <c r="C935" s="42">
        <f t="shared" ca="1" si="32"/>
        <v>46085</v>
      </c>
      <c r="D935" s="54">
        <f ca="1">INDIRECT("'" &amp; UPPER(LEFT(TEXT($D$3,"mmmm"),3)) &amp; "'!AF38")</f>
        <v>0</v>
      </c>
      <c r="E935" s="147"/>
      <c r="F935" s="148"/>
      <c r="G935" s="148"/>
      <c r="H935" s="148"/>
      <c r="I935" s="148"/>
      <c r="J935" s="148"/>
      <c r="K935" s="148"/>
      <c r="L935" s="148"/>
      <c r="M935" s="148"/>
      <c r="N935" s="148"/>
      <c r="O935" s="148"/>
      <c r="P935" s="149"/>
    </row>
    <row r="936" spans="1:16" ht="15" hidden="1" customHeight="1" thickBot="1" x14ac:dyDescent="0.3">
      <c r="A936" s="45" t="str">
        <f ca="1">IF(MONTH(C936)=MONTH(D$3),RIGHT('Yearly Info'!A$42,LEN('Yearly Info'!A$42)-4),"")</f>
        <v/>
      </c>
      <c r="B936" s="145"/>
      <c r="C936" s="42">
        <f t="shared" ca="1" si="32"/>
        <v>46085</v>
      </c>
      <c r="D936" s="54">
        <f ca="1">INDIRECT("'" &amp; UPPER(LEFT(TEXT($D$3,"mmmm"),3)) &amp; "'!AF39")</f>
        <v>0</v>
      </c>
      <c r="E936" s="147"/>
      <c r="F936" s="148"/>
      <c r="G936" s="148"/>
      <c r="H936" s="148"/>
      <c r="I936" s="148"/>
      <c r="J936" s="148"/>
      <c r="K936" s="148"/>
      <c r="L936" s="148"/>
      <c r="M936" s="148"/>
      <c r="N936" s="148"/>
      <c r="O936" s="148"/>
      <c r="P936" s="149"/>
    </row>
    <row r="937" spans="1:16" ht="15" hidden="1" customHeight="1" thickBot="1" x14ac:dyDescent="0.3">
      <c r="A937" s="45" t="str">
        <f ca="1">IF(MONTH(C937)=MONTH(D$3),RIGHT('Yearly Info'!A$43,LEN('Yearly Info'!A$43)-4),"")</f>
        <v/>
      </c>
      <c r="B937" s="146"/>
      <c r="C937" s="42">
        <f ca="1">C936</f>
        <v>46085</v>
      </c>
      <c r="D937" s="55">
        <f ca="1">INDIRECT("'" &amp; UPPER(LEFT(TEXT($D$3,"mmmm"),3)) &amp; "'!AF40")</f>
        <v>0</v>
      </c>
      <c r="E937" s="150"/>
      <c r="F937" s="151"/>
      <c r="G937" s="151"/>
      <c r="H937" s="151"/>
      <c r="I937" s="151"/>
      <c r="J937" s="151"/>
      <c r="K937" s="151"/>
      <c r="L937" s="151"/>
      <c r="M937" s="151"/>
      <c r="N937" s="151"/>
      <c r="O937" s="151"/>
      <c r="P937" s="152"/>
    </row>
    <row r="938" spans="1:16" ht="15" hidden="1" customHeight="1" x14ac:dyDescent="0.25">
      <c r="A938" s="44" t="str">
        <f ca="1">IF(MONTH(C938)=MONTH(D$3),RIGHT('Yearly Info'!A$14,LEN('Yearly Info'!A$14)-4),"")</f>
        <v/>
      </c>
      <c r="B938" s="159" t="str">
        <f ca="1">TEXT(C938,"dddd")</f>
        <v>Thursday</v>
      </c>
      <c r="C938" s="96">
        <f ca="1">C908+1</f>
        <v>46086</v>
      </c>
      <c r="D938" s="54">
        <f ca="1">INDIRECT("'" &amp; UPPER(LEFT(TEXT($D$3,"mmmm"),3)) &amp; "'!AG11")</f>
        <v>0</v>
      </c>
      <c r="E938" s="147"/>
      <c r="F938" s="148"/>
      <c r="G938" s="148"/>
      <c r="H938" s="148"/>
      <c r="I938" s="148"/>
      <c r="J938" s="148"/>
      <c r="K938" s="148"/>
      <c r="L938" s="148"/>
      <c r="M938" s="148"/>
      <c r="N938" s="148"/>
      <c r="O938" s="148"/>
      <c r="P938" s="149"/>
    </row>
    <row r="939" spans="1:16" ht="15" hidden="1" customHeight="1" x14ac:dyDescent="0.25">
      <c r="A939" s="44" t="str">
        <f ca="1">IF(MONTH(C939)=MONTH(D$3),RIGHT('Yearly Info'!A$15,LEN('Yearly Info'!A$15)-4),"")</f>
        <v/>
      </c>
      <c r="B939" s="145"/>
      <c r="C939" s="42">
        <f ca="1">C938</f>
        <v>46086</v>
      </c>
      <c r="D939" s="54">
        <f ca="1">INDIRECT("'" &amp; UPPER(LEFT(TEXT($D$3,"mmmm"),3)) &amp; "'!AG12")</f>
        <v>0</v>
      </c>
      <c r="E939" s="147"/>
      <c r="F939" s="148"/>
      <c r="G939" s="148"/>
      <c r="H939" s="148"/>
      <c r="I939" s="148"/>
      <c r="J939" s="148"/>
      <c r="K939" s="148"/>
      <c r="L939" s="148"/>
      <c r="M939" s="148"/>
      <c r="N939" s="148"/>
      <c r="O939" s="148"/>
      <c r="P939" s="149"/>
    </row>
    <row r="940" spans="1:16" ht="15" hidden="1" customHeight="1" x14ac:dyDescent="0.25">
      <c r="A940" s="44" t="str">
        <f ca="1">IF(MONTH(C940)=MONTH(D$3),RIGHT('Yearly Info'!A$16,LEN('Yearly Info'!A$16)-4),"")</f>
        <v/>
      </c>
      <c r="B940" s="145"/>
      <c r="C940" s="42">
        <f t="shared" ref="C940:C967" ca="1" si="33">C939</f>
        <v>46086</v>
      </c>
      <c r="D940" s="54">
        <f ca="1">INDIRECT("'" &amp; UPPER(LEFT(TEXT($D$3,"mmmm"),3)) &amp; "'!AG13")</f>
        <v>0</v>
      </c>
      <c r="E940" s="147"/>
      <c r="F940" s="148"/>
      <c r="G940" s="148"/>
      <c r="H940" s="148"/>
      <c r="I940" s="148"/>
      <c r="J940" s="148"/>
      <c r="K940" s="148"/>
      <c r="L940" s="148"/>
      <c r="M940" s="148"/>
      <c r="N940" s="148"/>
      <c r="O940" s="148"/>
      <c r="P940" s="149"/>
    </row>
    <row r="941" spans="1:16" ht="15" hidden="1" customHeight="1" x14ac:dyDescent="0.25">
      <c r="A941" s="44" t="str">
        <f ca="1">IF(MONTH(C941)=MONTH(D$3),RIGHT('Yearly Info'!A$17,LEN('Yearly Info'!A$17)-4),"")</f>
        <v/>
      </c>
      <c r="B941" s="145"/>
      <c r="C941" s="42">
        <f t="shared" ca="1" si="33"/>
        <v>46086</v>
      </c>
      <c r="D941" s="54">
        <f ca="1">INDIRECT("'" &amp; UPPER(LEFT(TEXT($D$3,"mmmm"),3)) &amp; "'!AG14")</f>
        <v>0</v>
      </c>
      <c r="E941" s="147"/>
      <c r="F941" s="148"/>
      <c r="G941" s="148"/>
      <c r="H941" s="148"/>
      <c r="I941" s="148"/>
      <c r="J941" s="148"/>
      <c r="K941" s="148"/>
      <c r="L941" s="148"/>
      <c r="M941" s="148"/>
      <c r="N941" s="148"/>
      <c r="O941" s="148"/>
      <c r="P941" s="149"/>
    </row>
    <row r="942" spans="1:16" ht="15" hidden="1" customHeight="1" x14ac:dyDescent="0.25">
      <c r="A942" s="44" t="str">
        <f ca="1">IF(MONTH(C942)=MONTH(D$3),RIGHT('Yearly Info'!A$18,LEN('Yearly Info'!A$18)-4),"")</f>
        <v/>
      </c>
      <c r="B942" s="145"/>
      <c r="C942" s="42">
        <f t="shared" ca="1" si="33"/>
        <v>46086</v>
      </c>
      <c r="D942" s="54">
        <f ca="1">INDIRECT("'" &amp; UPPER(LEFT(TEXT($D$3,"mmmm"),3)) &amp; "'!AG15")</f>
        <v>0</v>
      </c>
      <c r="E942" s="147"/>
      <c r="F942" s="148"/>
      <c r="G942" s="148"/>
      <c r="H942" s="148"/>
      <c r="I942" s="148"/>
      <c r="J942" s="148"/>
      <c r="K942" s="148"/>
      <c r="L942" s="148"/>
      <c r="M942" s="148"/>
      <c r="N942" s="148"/>
      <c r="O942" s="148"/>
      <c r="P942" s="149"/>
    </row>
    <row r="943" spans="1:16" ht="15" hidden="1" customHeight="1" x14ac:dyDescent="0.25">
      <c r="A943" s="44" t="str">
        <f ca="1">IF(MONTH(C943)=MONTH(D$3),RIGHT('Yearly Info'!A$19,LEN('Yearly Info'!A$19)-4),"")</f>
        <v/>
      </c>
      <c r="B943" s="145"/>
      <c r="C943" s="42">
        <f t="shared" ca="1" si="33"/>
        <v>46086</v>
      </c>
      <c r="D943" s="54">
        <f ca="1">INDIRECT("'" &amp; UPPER(LEFT(TEXT($D$3,"mmmm"),3)) &amp; "'!AG16")</f>
        <v>0</v>
      </c>
      <c r="E943" s="153"/>
      <c r="F943" s="154"/>
      <c r="G943" s="154"/>
      <c r="H943" s="154"/>
      <c r="I943" s="154"/>
      <c r="J943" s="154"/>
      <c r="K943" s="154"/>
      <c r="L943" s="154"/>
      <c r="M943" s="154"/>
      <c r="N943" s="154"/>
      <c r="O943" s="154"/>
      <c r="P943" s="155"/>
    </row>
    <row r="944" spans="1:16" ht="15" hidden="1" customHeight="1" x14ac:dyDescent="0.25">
      <c r="A944" s="44" t="str">
        <f ca="1">IF(MONTH(C944)=MONTH(D$3),RIGHT('Yearly Info'!A$20,LEN('Yearly Info'!A$20)-4),"")</f>
        <v/>
      </c>
      <c r="B944" s="145"/>
      <c r="C944" s="42">
        <f t="shared" ca="1" si="33"/>
        <v>46086</v>
      </c>
      <c r="D944" s="54">
        <f ca="1">INDIRECT("'" &amp; UPPER(LEFT(TEXT($D$3,"mmmm"),3)) &amp; "'!AG17")</f>
        <v>0</v>
      </c>
      <c r="E944" s="153"/>
      <c r="F944" s="154"/>
      <c r="G944" s="154"/>
      <c r="H944" s="154"/>
      <c r="I944" s="154"/>
      <c r="J944" s="154"/>
      <c r="K944" s="154"/>
      <c r="L944" s="154"/>
      <c r="M944" s="154"/>
      <c r="N944" s="154"/>
      <c r="O944" s="154"/>
      <c r="P944" s="155"/>
    </row>
    <row r="945" spans="1:16" ht="15" hidden="1" customHeight="1" x14ac:dyDescent="0.25">
      <c r="A945" s="44" t="str">
        <f ca="1">IF(MONTH(C945)=MONTH(D$3),RIGHT('Yearly Info'!A$21,LEN('Yearly Info'!A$21)-4),"")</f>
        <v/>
      </c>
      <c r="B945" s="145"/>
      <c r="C945" s="42">
        <f t="shared" ca="1" si="33"/>
        <v>46086</v>
      </c>
      <c r="D945" s="54">
        <f ca="1">INDIRECT("'" &amp; UPPER(LEFT(TEXT($D$3,"mmmm"),3)) &amp; "'!AG18")</f>
        <v>0</v>
      </c>
      <c r="E945" s="147"/>
      <c r="F945" s="148"/>
      <c r="G945" s="148"/>
      <c r="H945" s="148"/>
      <c r="I945" s="148"/>
      <c r="J945" s="148"/>
      <c r="K945" s="148"/>
      <c r="L945" s="148"/>
      <c r="M945" s="148"/>
      <c r="N945" s="148"/>
      <c r="O945" s="148"/>
      <c r="P945" s="149"/>
    </row>
    <row r="946" spans="1:16" ht="15" hidden="1" customHeight="1" x14ac:dyDescent="0.25">
      <c r="A946" s="44" t="str">
        <f ca="1">IF(MONTH(C946)=MONTH(D$3),RIGHT('Yearly Info'!A$22,LEN('Yearly Info'!A$22)-4),"")</f>
        <v/>
      </c>
      <c r="B946" s="145"/>
      <c r="C946" s="42">
        <f t="shared" ca="1" si="33"/>
        <v>46086</v>
      </c>
      <c r="D946" s="54">
        <f ca="1">INDIRECT("'" &amp; UPPER(LEFT(TEXT($D$3,"mmmm"),3)) &amp; "'!AG19")</f>
        <v>0</v>
      </c>
      <c r="E946" s="147"/>
      <c r="F946" s="148"/>
      <c r="G946" s="148"/>
      <c r="H946" s="148"/>
      <c r="I946" s="148"/>
      <c r="J946" s="148"/>
      <c r="K946" s="148"/>
      <c r="L946" s="148"/>
      <c r="M946" s="148"/>
      <c r="N946" s="148"/>
      <c r="O946" s="148"/>
      <c r="P946" s="149"/>
    </row>
    <row r="947" spans="1:16" ht="15" hidden="1" customHeight="1" x14ac:dyDescent="0.25">
      <c r="A947" s="44" t="str">
        <f ca="1">IF(MONTH(C947)=MONTH(D$3),RIGHT('Yearly Info'!A$23,LEN('Yearly Info'!A$23)-4),"")</f>
        <v/>
      </c>
      <c r="B947" s="145"/>
      <c r="C947" s="42">
        <f t="shared" ca="1" si="33"/>
        <v>46086</v>
      </c>
      <c r="D947" s="54">
        <f ca="1">INDIRECT("'" &amp; UPPER(LEFT(TEXT($D$3,"mmmm"),3)) &amp; "'!AG20")</f>
        <v>0</v>
      </c>
      <c r="E947" s="147"/>
      <c r="F947" s="148"/>
      <c r="G947" s="148"/>
      <c r="H947" s="148"/>
      <c r="I947" s="148"/>
      <c r="J947" s="148"/>
      <c r="K947" s="148"/>
      <c r="L947" s="148"/>
      <c r="M947" s="148"/>
      <c r="N947" s="148"/>
      <c r="O947" s="148"/>
      <c r="P947" s="149"/>
    </row>
    <row r="948" spans="1:16" ht="15" hidden="1" customHeight="1" x14ac:dyDescent="0.25">
      <c r="A948" s="44" t="str">
        <f ca="1">IF(MONTH(C948)=MONTH(D$3),RIGHT('Yearly Info'!A$24,LEN('Yearly Info'!A$24)-4),"")</f>
        <v/>
      </c>
      <c r="B948" s="145"/>
      <c r="C948" s="42">
        <f t="shared" ca="1" si="33"/>
        <v>46086</v>
      </c>
      <c r="D948" s="54">
        <f ca="1">INDIRECT("'" &amp; UPPER(LEFT(TEXT($D$3,"mmmm"),3)) &amp; "'!AG21")</f>
        <v>0</v>
      </c>
      <c r="E948" s="147"/>
      <c r="F948" s="148"/>
      <c r="G948" s="148"/>
      <c r="H948" s="148"/>
      <c r="I948" s="148"/>
      <c r="J948" s="148"/>
      <c r="K948" s="148"/>
      <c r="L948" s="148"/>
      <c r="M948" s="148"/>
      <c r="N948" s="148"/>
      <c r="O948" s="148"/>
      <c r="P948" s="149"/>
    </row>
    <row r="949" spans="1:16" ht="15" hidden="1" customHeight="1" x14ac:dyDescent="0.25">
      <c r="A949" s="44" t="str">
        <f ca="1">IF(MONTH(C949)=MONTH(D$3),RIGHT('Yearly Info'!A$25,LEN('Yearly Info'!A$25)-4),"")</f>
        <v/>
      </c>
      <c r="B949" s="145"/>
      <c r="C949" s="42">
        <f t="shared" ca="1" si="33"/>
        <v>46086</v>
      </c>
      <c r="D949" s="54">
        <f ca="1">INDIRECT("'" &amp; UPPER(LEFT(TEXT($D$3,"mmmm"),3)) &amp; "'!AG22")</f>
        <v>0</v>
      </c>
      <c r="E949" s="147"/>
      <c r="F949" s="148"/>
      <c r="G949" s="148"/>
      <c r="H949" s="148"/>
      <c r="I949" s="148"/>
      <c r="J949" s="148"/>
      <c r="K949" s="148"/>
      <c r="L949" s="148"/>
      <c r="M949" s="148"/>
      <c r="N949" s="148"/>
      <c r="O949" s="148"/>
      <c r="P949" s="149"/>
    </row>
    <row r="950" spans="1:16" ht="15" hidden="1" customHeight="1" x14ac:dyDescent="0.25">
      <c r="A950" s="44" t="str">
        <f ca="1">IF(MONTH(C950)=MONTH(D$3),RIGHT('Yearly Info'!A$26,LEN('Yearly Info'!A$26)-4),"")</f>
        <v/>
      </c>
      <c r="B950" s="145"/>
      <c r="C950" s="42">
        <f t="shared" ca="1" si="33"/>
        <v>46086</v>
      </c>
      <c r="D950" s="54">
        <f ca="1">INDIRECT("'" &amp; UPPER(LEFT(TEXT($D$3,"mmmm"),3)) &amp; "'!AG23")</f>
        <v>0</v>
      </c>
      <c r="E950" s="147"/>
      <c r="F950" s="148"/>
      <c r="G950" s="148"/>
      <c r="H950" s="148"/>
      <c r="I950" s="148"/>
      <c r="J950" s="148"/>
      <c r="K950" s="148"/>
      <c r="L950" s="148"/>
      <c r="M950" s="148"/>
      <c r="N950" s="148"/>
      <c r="O950" s="148"/>
      <c r="P950" s="149"/>
    </row>
    <row r="951" spans="1:16" ht="15" hidden="1" customHeight="1" x14ac:dyDescent="0.25">
      <c r="A951" s="44" t="str">
        <f ca="1">IF(MONTH(C951)=MONTH(D$3),RIGHT('Yearly Info'!A$27,LEN('Yearly Info'!A$27)-4),"")</f>
        <v/>
      </c>
      <c r="B951" s="145"/>
      <c r="C951" s="42">
        <f t="shared" ca="1" si="33"/>
        <v>46086</v>
      </c>
      <c r="D951" s="54">
        <f ca="1">INDIRECT("'" &amp; UPPER(LEFT(TEXT($D$3,"mmmm"),3)) &amp; "'!AG24")</f>
        <v>0</v>
      </c>
      <c r="E951" s="147"/>
      <c r="F951" s="148"/>
      <c r="G951" s="148"/>
      <c r="H951" s="148"/>
      <c r="I951" s="148"/>
      <c r="J951" s="148"/>
      <c r="K951" s="148"/>
      <c r="L951" s="148"/>
      <c r="M951" s="148"/>
      <c r="N951" s="148"/>
      <c r="O951" s="148"/>
      <c r="P951" s="149"/>
    </row>
    <row r="952" spans="1:16" ht="15" hidden="1" customHeight="1" x14ac:dyDescent="0.25">
      <c r="A952" s="44" t="str">
        <f ca="1">IF(MONTH(C952)=MONTH(D$3),RIGHT('Yearly Info'!A$28,LEN('Yearly Info'!A$28)-4),"")</f>
        <v/>
      </c>
      <c r="B952" s="145"/>
      <c r="C952" s="42">
        <f t="shared" ca="1" si="33"/>
        <v>46086</v>
      </c>
      <c r="D952" s="54">
        <f ca="1">INDIRECT("'" &amp; UPPER(LEFT(TEXT($D$3,"mmmm"),3)) &amp; "'!AG25")</f>
        <v>0</v>
      </c>
      <c r="E952" s="147"/>
      <c r="F952" s="148"/>
      <c r="G952" s="148"/>
      <c r="H952" s="148"/>
      <c r="I952" s="148"/>
      <c r="J952" s="148"/>
      <c r="K952" s="148"/>
      <c r="L952" s="148"/>
      <c r="M952" s="148"/>
      <c r="N952" s="148"/>
      <c r="O952" s="148"/>
      <c r="P952" s="149"/>
    </row>
    <row r="953" spans="1:16" ht="15" hidden="1" customHeight="1" x14ac:dyDescent="0.25">
      <c r="A953" s="44" t="str">
        <f ca="1">IF(MONTH(C953)=MONTH(D$3),RIGHT('Yearly Info'!A$29,LEN('Yearly Info'!A$29)-4),"")</f>
        <v/>
      </c>
      <c r="B953" s="145"/>
      <c r="C953" s="42">
        <f t="shared" ca="1" si="33"/>
        <v>46086</v>
      </c>
      <c r="D953" s="54">
        <f ca="1">INDIRECT("'" &amp; UPPER(LEFT(TEXT($D$3,"mmmm"),3)) &amp; "'!AG26")</f>
        <v>0</v>
      </c>
      <c r="E953" s="147"/>
      <c r="F953" s="148"/>
      <c r="G953" s="148"/>
      <c r="H953" s="148"/>
      <c r="I953" s="148"/>
      <c r="J953" s="148"/>
      <c r="K953" s="148"/>
      <c r="L953" s="148"/>
      <c r="M953" s="148"/>
      <c r="N953" s="148"/>
      <c r="O953" s="148"/>
      <c r="P953" s="149"/>
    </row>
    <row r="954" spans="1:16" ht="15" hidden="1" customHeight="1" x14ac:dyDescent="0.25">
      <c r="A954" s="44" t="str">
        <f ca="1">IF(MONTH(C954)=MONTH(D$3),RIGHT('Yearly Info'!A$30,LEN('Yearly Info'!A$30)-4),"")</f>
        <v/>
      </c>
      <c r="B954" s="145"/>
      <c r="C954" s="42">
        <f t="shared" ca="1" si="33"/>
        <v>46086</v>
      </c>
      <c r="D954" s="54">
        <f ca="1">INDIRECT("'" &amp; UPPER(LEFT(TEXT($D$3,"mmmm"),3)) &amp; "'!AG27")</f>
        <v>0</v>
      </c>
      <c r="E954" s="147"/>
      <c r="F954" s="148"/>
      <c r="G954" s="148"/>
      <c r="H954" s="148"/>
      <c r="I954" s="148"/>
      <c r="J954" s="148"/>
      <c r="K954" s="148"/>
      <c r="L954" s="148"/>
      <c r="M954" s="148"/>
      <c r="N954" s="148"/>
      <c r="O954" s="148"/>
      <c r="P954" s="149"/>
    </row>
    <row r="955" spans="1:16" ht="15" hidden="1" customHeight="1" x14ac:dyDescent="0.25">
      <c r="A955" s="44" t="str">
        <f ca="1">IF(MONTH(C955)=MONTH(D$3),RIGHT('Yearly Info'!A$31,LEN('Yearly Info'!A$31)-4),"")</f>
        <v/>
      </c>
      <c r="B955" s="145"/>
      <c r="C955" s="42">
        <f t="shared" ca="1" si="33"/>
        <v>46086</v>
      </c>
      <c r="D955" s="54">
        <f ca="1">INDIRECT("'" &amp; UPPER(LEFT(TEXT($D$3,"mmmm"),3)) &amp; "'!AG28")</f>
        <v>0</v>
      </c>
      <c r="E955" s="147"/>
      <c r="F955" s="148"/>
      <c r="G955" s="148"/>
      <c r="H955" s="148"/>
      <c r="I955" s="148"/>
      <c r="J955" s="148"/>
      <c r="K955" s="148"/>
      <c r="L955" s="148"/>
      <c r="M955" s="148"/>
      <c r="N955" s="148"/>
      <c r="O955" s="148"/>
      <c r="P955" s="149"/>
    </row>
    <row r="956" spans="1:16" ht="15" hidden="1" customHeight="1" x14ac:dyDescent="0.25">
      <c r="A956" s="44" t="str">
        <f ca="1">IF(MONTH(C956)=MONTH(D$3),RIGHT('Yearly Info'!A$32,LEN('Yearly Info'!A$32)-4),"")</f>
        <v/>
      </c>
      <c r="B956" s="145"/>
      <c r="C956" s="42">
        <f t="shared" ca="1" si="33"/>
        <v>46086</v>
      </c>
      <c r="D956" s="54">
        <f ca="1">INDIRECT("'" &amp; UPPER(LEFT(TEXT($D$3,"mmmm"),3)) &amp; "'!AG29")</f>
        <v>0</v>
      </c>
      <c r="E956" s="147"/>
      <c r="F956" s="148"/>
      <c r="G956" s="148"/>
      <c r="H956" s="148"/>
      <c r="I956" s="148"/>
      <c r="J956" s="148"/>
      <c r="K956" s="148"/>
      <c r="L956" s="148"/>
      <c r="M956" s="148"/>
      <c r="N956" s="148"/>
      <c r="O956" s="148"/>
      <c r="P956" s="149"/>
    </row>
    <row r="957" spans="1:16" ht="15" hidden="1" customHeight="1" x14ac:dyDescent="0.25">
      <c r="A957" s="44" t="str">
        <f ca="1">IF(MONTH(C957)=MONTH(D$3),RIGHT('Yearly Info'!A$33,LEN('Yearly Info'!A$33)-4),"")</f>
        <v/>
      </c>
      <c r="B957" s="145"/>
      <c r="C957" s="42">
        <f t="shared" ca="1" si="33"/>
        <v>46086</v>
      </c>
      <c r="D957" s="54">
        <f ca="1">INDIRECT("'" &amp; UPPER(LEFT(TEXT($D$3,"mmmm"),3)) &amp; "'!AG30")</f>
        <v>0</v>
      </c>
      <c r="E957" s="147"/>
      <c r="F957" s="148"/>
      <c r="G957" s="148"/>
      <c r="H957" s="148"/>
      <c r="I957" s="148"/>
      <c r="J957" s="148"/>
      <c r="K957" s="148"/>
      <c r="L957" s="148"/>
      <c r="M957" s="148"/>
      <c r="N957" s="148"/>
      <c r="O957" s="148"/>
      <c r="P957" s="149"/>
    </row>
    <row r="958" spans="1:16" ht="15" hidden="1" customHeight="1" x14ac:dyDescent="0.25">
      <c r="A958" s="44" t="str">
        <f ca="1">IF(MONTH(C958)=MONTH(D$3),RIGHT('Yearly Info'!A$34,LEN('Yearly Info'!A$34)-4),"")</f>
        <v/>
      </c>
      <c r="B958" s="145"/>
      <c r="C958" s="42">
        <f t="shared" ca="1" si="33"/>
        <v>46086</v>
      </c>
      <c r="D958" s="54">
        <f ca="1">INDIRECT("'" &amp; UPPER(LEFT(TEXT($D$3,"mmmm"),3)) &amp; "'!AG31")</f>
        <v>0</v>
      </c>
      <c r="E958" s="147"/>
      <c r="F958" s="148"/>
      <c r="G958" s="148"/>
      <c r="H958" s="148"/>
      <c r="I958" s="148"/>
      <c r="J958" s="148"/>
      <c r="K958" s="148"/>
      <c r="L958" s="148"/>
      <c r="M958" s="148"/>
      <c r="N958" s="148"/>
      <c r="O958" s="148"/>
      <c r="P958" s="149"/>
    </row>
    <row r="959" spans="1:16" ht="15" hidden="1" customHeight="1" x14ac:dyDescent="0.25">
      <c r="A959" s="44" t="str">
        <f ca="1">IF(MONTH(C959)=MONTH(D$3),RIGHT('Yearly Info'!A$35,LEN('Yearly Info'!A$35)-4),"")</f>
        <v/>
      </c>
      <c r="B959" s="145"/>
      <c r="C959" s="42">
        <f t="shared" ca="1" si="33"/>
        <v>46086</v>
      </c>
      <c r="D959" s="54">
        <f ca="1">INDIRECT("'" &amp; UPPER(LEFT(TEXT($D$3,"mmmm"),3)) &amp; "'!AG32")</f>
        <v>0</v>
      </c>
      <c r="E959" s="147"/>
      <c r="F959" s="148"/>
      <c r="G959" s="148"/>
      <c r="H959" s="148"/>
      <c r="I959" s="148"/>
      <c r="J959" s="148"/>
      <c r="K959" s="148"/>
      <c r="L959" s="148"/>
      <c r="M959" s="148"/>
      <c r="N959" s="148"/>
      <c r="O959" s="148"/>
      <c r="P959" s="149"/>
    </row>
    <row r="960" spans="1:16" ht="15" hidden="1" customHeight="1" x14ac:dyDescent="0.25">
      <c r="A960" s="44" t="str">
        <f ca="1">IF(MONTH(C960)=MONTH(D$3),RIGHT('Yearly Info'!A$36,LEN('Yearly Info'!A$36)-4),"")</f>
        <v/>
      </c>
      <c r="B960" s="145"/>
      <c r="C960" s="42">
        <f t="shared" ca="1" si="33"/>
        <v>46086</v>
      </c>
      <c r="D960" s="54">
        <f ca="1">INDIRECT("'" &amp; UPPER(LEFT(TEXT($D$3,"mmmm"),3)) &amp; "'!AG33")</f>
        <v>0</v>
      </c>
      <c r="E960" s="147"/>
      <c r="F960" s="148"/>
      <c r="G960" s="148"/>
      <c r="H960" s="148"/>
      <c r="I960" s="148"/>
      <c r="J960" s="148"/>
      <c r="K960" s="148"/>
      <c r="L960" s="148"/>
      <c r="M960" s="148"/>
      <c r="N960" s="148"/>
      <c r="O960" s="148"/>
      <c r="P960" s="149"/>
    </row>
    <row r="961" spans="1:16" ht="15" hidden="1" customHeight="1" x14ac:dyDescent="0.25">
      <c r="A961" s="44" t="str">
        <f ca="1">IF(MONTH(C961)=MONTH(D$3),RIGHT('Yearly Info'!A$37,LEN('Yearly Info'!A$37)-4),"")</f>
        <v/>
      </c>
      <c r="B961" s="145"/>
      <c r="C961" s="42">
        <f t="shared" ca="1" si="33"/>
        <v>46086</v>
      </c>
      <c r="D961" s="54">
        <f ca="1">INDIRECT("'" &amp; UPPER(LEFT(TEXT($D$3,"mmmm"),3)) &amp; "'!AG34")</f>
        <v>0</v>
      </c>
      <c r="E961" s="147"/>
      <c r="F961" s="148"/>
      <c r="G961" s="148"/>
      <c r="H961" s="148"/>
      <c r="I961" s="148"/>
      <c r="J961" s="148"/>
      <c r="K961" s="148"/>
      <c r="L961" s="148"/>
      <c r="M961" s="148"/>
      <c r="N961" s="148"/>
      <c r="O961" s="148"/>
      <c r="P961" s="149"/>
    </row>
    <row r="962" spans="1:16" ht="15" hidden="1" customHeight="1" x14ac:dyDescent="0.25">
      <c r="A962" s="44" t="str">
        <f ca="1">IF(MONTH(C962)=MONTH(D$3),RIGHT('Yearly Info'!A$38,LEN('Yearly Info'!A$38)-4),"")</f>
        <v/>
      </c>
      <c r="B962" s="145"/>
      <c r="C962" s="42">
        <f t="shared" ca="1" si="33"/>
        <v>46086</v>
      </c>
      <c r="D962" s="54">
        <f ca="1">INDIRECT("'" &amp; UPPER(LEFT(TEXT($D$3,"mmmm"),3)) &amp; "'!AG35")</f>
        <v>0</v>
      </c>
      <c r="E962" s="147"/>
      <c r="F962" s="148"/>
      <c r="G962" s="148"/>
      <c r="H962" s="148"/>
      <c r="I962" s="148"/>
      <c r="J962" s="148"/>
      <c r="K962" s="148"/>
      <c r="L962" s="148"/>
      <c r="M962" s="148"/>
      <c r="N962" s="148"/>
      <c r="O962" s="148"/>
      <c r="P962" s="149"/>
    </row>
    <row r="963" spans="1:16" ht="15" hidden="1" customHeight="1" x14ac:dyDescent="0.25">
      <c r="A963" s="44" t="str">
        <f ca="1">IF(MONTH(C963)=MONTH(D$3),RIGHT('Yearly Info'!A$39,LEN('Yearly Info'!A$39)-4),"")</f>
        <v/>
      </c>
      <c r="B963" s="145"/>
      <c r="C963" s="42">
        <f t="shared" ca="1" si="33"/>
        <v>46086</v>
      </c>
      <c r="D963" s="54">
        <f ca="1">INDIRECT("'" &amp; UPPER(LEFT(TEXT($D$3,"mmmm"),3)) &amp; "'!AG36")</f>
        <v>0</v>
      </c>
      <c r="E963" s="147"/>
      <c r="F963" s="148"/>
      <c r="G963" s="148"/>
      <c r="H963" s="148"/>
      <c r="I963" s="148"/>
      <c r="J963" s="148"/>
      <c r="K963" s="148"/>
      <c r="L963" s="148"/>
      <c r="M963" s="148"/>
      <c r="N963" s="148"/>
      <c r="O963" s="148"/>
      <c r="P963" s="149"/>
    </row>
    <row r="964" spans="1:16" ht="15" hidden="1" customHeight="1" thickBot="1" x14ac:dyDescent="0.3">
      <c r="A964" s="45" t="str">
        <f ca="1">IF(MONTH(C964)=MONTH(D$3),RIGHT('Yearly Info'!A$40,LEN('Yearly Info'!A$40)-4),"")</f>
        <v/>
      </c>
      <c r="B964" s="145"/>
      <c r="C964" s="42">
        <f t="shared" ca="1" si="33"/>
        <v>46086</v>
      </c>
      <c r="D964" s="54">
        <f ca="1">INDIRECT("'" &amp; UPPER(LEFT(TEXT($D$3,"mmmm"),3)) &amp; "'!AG37")</f>
        <v>0</v>
      </c>
      <c r="E964" s="147"/>
      <c r="F964" s="148"/>
      <c r="G964" s="148"/>
      <c r="H964" s="148"/>
      <c r="I964" s="148"/>
      <c r="J964" s="148"/>
      <c r="K964" s="148"/>
      <c r="L964" s="148"/>
      <c r="M964" s="148"/>
      <c r="N964" s="148"/>
      <c r="O964" s="148"/>
      <c r="P964" s="149"/>
    </row>
    <row r="965" spans="1:16" ht="15" hidden="1" customHeight="1" thickBot="1" x14ac:dyDescent="0.3">
      <c r="A965" s="45" t="str">
        <f ca="1">IF(MONTH(C965)=MONTH(D$3),RIGHT('Yearly Info'!A$41,LEN('Yearly Info'!A$41)-4),"")</f>
        <v/>
      </c>
      <c r="B965" s="145"/>
      <c r="C965" s="42">
        <f t="shared" ca="1" si="33"/>
        <v>46086</v>
      </c>
      <c r="D965" s="54">
        <f ca="1">INDIRECT("'" &amp; UPPER(LEFT(TEXT($D$3,"mmmm"),3)) &amp; "'!AG38")</f>
        <v>0</v>
      </c>
      <c r="E965" s="147"/>
      <c r="F965" s="148"/>
      <c r="G965" s="148"/>
      <c r="H965" s="148"/>
      <c r="I965" s="148"/>
      <c r="J965" s="148"/>
      <c r="K965" s="148"/>
      <c r="L965" s="148"/>
      <c r="M965" s="148"/>
      <c r="N965" s="148"/>
      <c r="O965" s="148"/>
      <c r="P965" s="149"/>
    </row>
    <row r="966" spans="1:16" ht="15" hidden="1" customHeight="1" thickBot="1" x14ac:dyDescent="0.3">
      <c r="A966" s="45" t="str">
        <f ca="1">IF(MONTH(C966)=MONTH(D$3),RIGHT('Yearly Info'!A$42,LEN('Yearly Info'!A$42)-4),"")</f>
        <v/>
      </c>
      <c r="B966" s="145"/>
      <c r="C966" s="42">
        <f t="shared" ca="1" si="33"/>
        <v>46086</v>
      </c>
      <c r="D966" s="54">
        <f ca="1">INDIRECT("'" &amp; UPPER(LEFT(TEXT($D$3,"mmmm"),3)) &amp; "'!AG39")</f>
        <v>0</v>
      </c>
      <c r="E966" s="147"/>
      <c r="F966" s="148"/>
      <c r="G966" s="148"/>
      <c r="H966" s="148"/>
      <c r="I966" s="148"/>
      <c r="J966" s="148"/>
      <c r="K966" s="148"/>
      <c r="L966" s="148"/>
      <c r="M966" s="148"/>
      <c r="N966" s="148"/>
      <c r="O966" s="148"/>
      <c r="P966" s="149"/>
    </row>
    <row r="967" spans="1:16" ht="15" hidden="1" customHeight="1" thickBot="1" x14ac:dyDescent="0.3">
      <c r="A967" s="45" t="str">
        <f ca="1">IF(MONTH(C967)=MONTH(D$3),RIGHT('Yearly Info'!A$43,LEN('Yearly Info'!A$43)-4),"")</f>
        <v/>
      </c>
      <c r="B967" s="146"/>
      <c r="C967" s="42">
        <f t="shared" ca="1" si="33"/>
        <v>46086</v>
      </c>
      <c r="D967" s="55">
        <f ca="1">INDIRECT("'" &amp; UPPER(LEFT(TEXT($D$3,"mmmm"),3)) &amp; "'!AG40")</f>
        <v>0</v>
      </c>
      <c r="E967" s="150"/>
      <c r="F967" s="151"/>
      <c r="G967" s="151"/>
      <c r="H967" s="151"/>
      <c r="I967" s="151"/>
      <c r="J967" s="151"/>
      <c r="K967" s="151"/>
      <c r="L967" s="151"/>
      <c r="M967" s="151"/>
      <c r="N967" s="151"/>
      <c r="O967" s="151"/>
      <c r="P967" s="152"/>
    </row>
    <row r="968" spans="1:16" ht="15" hidden="1" customHeight="1" x14ac:dyDescent="0.25">
      <c r="A968" s="44" t="str">
        <f ca="1">IF(MONTH(C968)=MONTH(D$3),RIGHT('Yearly Info'!A$14,LEN('Yearly Info'!A$14)-4),"")</f>
        <v/>
      </c>
      <c r="B968" s="159" t="str">
        <f ca="1">TEXT(C968,"dddd")</f>
        <v>Friday</v>
      </c>
      <c r="C968" s="96">
        <f ca="1">C938+1</f>
        <v>46087</v>
      </c>
      <c r="D968" s="54">
        <f ca="1">INDIRECT("'" &amp; UPPER(LEFT(TEXT($D$3,"mmmm"),3)) &amp; "'!AH11")</f>
        <v>0</v>
      </c>
      <c r="E968" s="147"/>
      <c r="F968" s="148"/>
      <c r="G968" s="148"/>
      <c r="H968" s="148"/>
      <c r="I968" s="148"/>
      <c r="J968" s="148"/>
      <c r="K968" s="148"/>
      <c r="L968" s="148"/>
      <c r="M968" s="148"/>
      <c r="N968" s="148"/>
      <c r="O968" s="148"/>
      <c r="P968" s="149"/>
    </row>
    <row r="969" spans="1:16" ht="15" hidden="1" customHeight="1" x14ac:dyDescent="0.25">
      <c r="A969" s="44" t="str">
        <f ca="1">IF(MONTH(C969)=MONTH(D$3),RIGHT('Yearly Info'!A$15,LEN('Yearly Info'!A$15)-4),"")</f>
        <v/>
      </c>
      <c r="B969" s="145"/>
      <c r="C969" s="42">
        <f ca="1">C968</f>
        <v>46087</v>
      </c>
      <c r="D969" s="54">
        <f ca="1">INDIRECT("'" &amp; UPPER(LEFT(TEXT($D$3,"mmmm"),3)) &amp; "'!AH12")</f>
        <v>0</v>
      </c>
      <c r="E969" s="147"/>
      <c r="F969" s="148"/>
      <c r="G969" s="148"/>
      <c r="H969" s="148"/>
      <c r="I969" s="148"/>
      <c r="J969" s="148"/>
      <c r="K969" s="148"/>
      <c r="L969" s="148"/>
      <c r="M969" s="148"/>
      <c r="N969" s="148"/>
      <c r="O969" s="148"/>
      <c r="P969" s="149"/>
    </row>
    <row r="970" spans="1:16" ht="15" hidden="1" customHeight="1" x14ac:dyDescent="0.25">
      <c r="A970" s="44" t="str">
        <f ca="1">IF(MONTH(C970)=MONTH(D$3),RIGHT('Yearly Info'!A$16,LEN('Yearly Info'!A$16)-4),"")</f>
        <v/>
      </c>
      <c r="B970" s="145"/>
      <c r="C970" s="42">
        <f t="shared" ref="C970:C997" ca="1" si="34">C969</f>
        <v>46087</v>
      </c>
      <c r="D970" s="54">
        <f ca="1">INDIRECT("'" &amp; UPPER(LEFT(TEXT($D$3,"mmmm"),3)) &amp; "'!AH13")</f>
        <v>0</v>
      </c>
      <c r="E970" s="147"/>
      <c r="F970" s="148"/>
      <c r="G970" s="148"/>
      <c r="H970" s="148"/>
      <c r="I970" s="148"/>
      <c r="J970" s="148"/>
      <c r="K970" s="148"/>
      <c r="L970" s="148"/>
      <c r="M970" s="148"/>
      <c r="N970" s="148"/>
      <c r="O970" s="148"/>
      <c r="P970" s="149"/>
    </row>
    <row r="971" spans="1:16" ht="15" hidden="1" customHeight="1" x14ac:dyDescent="0.25">
      <c r="A971" s="44" t="str">
        <f ca="1">IF(MONTH(C971)=MONTH(D$3),RIGHT('Yearly Info'!A$17,LEN('Yearly Info'!A$17)-4),"")</f>
        <v/>
      </c>
      <c r="B971" s="145"/>
      <c r="C971" s="42">
        <f t="shared" ca="1" si="34"/>
        <v>46087</v>
      </c>
      <c r="D971" s="54">
        <f ca="1">INDIRECT("'" &amp; UPPER(LEFT(TEXT($D$3,"mmmm"),3)) &amp; "'!AH14")</f>
        <v>0</v>
      </c>
      <c r="E971" s="147"/>
      <c r="F971" s="148"/>
      <c r="G971" s="148"/>
      <c r="H971" s="148"/>
      <c r="I971" s="148"/>
      <c r="J971" s="148"/>
      <c r="K971" s="148"/>
      <c r="L971" s="148"/>
      <c r="M971" s="148"/>
      <c r="N971" s="148"/>
      <c r="O971" s="148"/>
      <c r="P971" s="149"/>
    </row>
    <row r="972" spans="1:16" ht="15" hidden="1" customHeight="1" x14ac:dyDescent="0.25">
      <c r="A972" s="44" t="str">
        <f ca="1">IF(MONTH(C972)=MONTH(D$3),RIGHT('Yearly Info'!A$18,LEN('Yearly Info'!A$18)-4),"")</f>
        <v/>
      </c>
      <c r="B972" s="145"/>
      <c r="C972" s="42">
        <f t="shared" ca="1" si="34"/>
        <v>46087</v>
      </c>
      <c r="D972" s="54">
        <f ca="1">INDIRECT("'" &amp; UPPER(LEFT(TEXT($D$3,"mmmm"),3)) &amp; "'!AH15")</f>
        <v>0</v>
      </c>
      <c r="E972" s="147"/>
      <c r="F972" s="148"/>
      <c r="G972" s="148"/>
      <c r="H972" s="148"/>
      <c r="I972" s="148"/>
      <c r="J972" s="148"/>
      <c r="K972" s="148"/>
      <c r="L972" s="148"/>
      <c r="M972" s="148"/>
      <c r="N972" s="148"/>
      <c r="O972" s="148"/>
      <c r="P972" s="149"/>
    </row>
    <row r="973" spans="1:16" ht="15" hidden="1" customHeight="1" x14ac:dyDescent="0.25">
      <c r="A973" s="44" t="str">
        <f ca="1">IF(MONTH(C973)=MONTH(D$3),RIGHT('Yearly Info'!A$19,LEN('Yearly Info'!A$19)-4),"")</f>
        <v/>
      </c>
      <c r="B973" s="145"/>
      <c r="C973" s="42">
        <f t="shared" ca="1" si="34"/>
        <v>46087</v>
      </c>
      <c r="D973" s="54">
        <f ca="1">INDIRECT("'" &amp; UPPER(LEFT(TEXT($D$3,"mmmm"),3)) &amp; "'!AH16")</f>
        <v>0</v>
      </c>
      <c r="E973" s="153"/>
      <c r="F973" s="154"/>
      <c r="G973" s="154"/>
      <c r="H973" s="154"/>
      <c r="I973" s="154"/>
      <c r="J973" s="154"/>
      <c r="K973" s="154"/>
      <c r="L973" s="154"/>
      <c r="M973" s="154"/>
      <c r="N973" s="154"/>
      <c r="O973" s="154"/>
      <c r="P973" s="155"/>
    </row>
    <row r="974" spans="1:16" ht="15" hidden="1" customHeight="1" x14ac:dyDescent="0.25">
      <c r="A974" s="44" t="str">
        <f ca="1">IF(MONTH(C974)=MONTH(D$3),RIGHT('Yearly Info'!A$20,LEN('Yearly Info'!A$20)-4),"")</f>
        <v/>
      </c>
      <c r="B974" s="145"/>
      <c r="C974" s="42">
        <f t="shared" ca="1" si="34"/>
        <v>46087</v>
      </c>
      <c r="D974" s="54">
        <f ca="1">INDIRECT("'" &amp; UPPER(LEFT(TEXT($D$3,"mmmm"),3)) &amp; "'!AH17")</f>
        <v>0</v>
      </c>
      <c r="E974" s="153"/>
      <c r="F974" s="154"/>
      <c r="G974" s="154"/>
      <c r="H974" s="154"/>
      <c r="I974" s="154"/>
      <c r="J974" s="154"/>
      <c r="K974" s="154"/>
      <c r="L974" s="154"/>
      <c r="M974" s="154"/>
      <c r="N974" s="154"/>
      <c r="O974" s="154"/>
      <c r="P974" s="155"/>
    </row>
    <row r="975" spans="1:16" ht="15" hidden="1" customHeight="1" x14ac:dyDescent="0.25">
      <c r="A975" s="44" t="str">
        <f ca="1">IF(MONTH(C975)=MONTH(D$3),RIGHT('Yearly Info'!A$21,LEN('Yearly Info'!A$21)-4),"")</f>
        <v/>
      </c>
      <c r="B975" s="145"/>
      <c r="C975" s="42">
        <f t="shared" ca="1" si="34"/>
        <v>46087</v>
      </c>
      <c r="D975" s="54">
        <f ca="1">INDIRECT("'" &amp; UPPER(LEFT(TEXT($D$3,"mmmm"),3)) &amp; "'!AH18")</f>
        <v>0</v>
      </c>
      <c r="E975" s="147"/>
      <c r="F975" s="148"/>
      <c r="G975" s="148"/>
      <c r="H975" s="148"/>
      <c r="I975" s="148"/>
      <c r="J975" s="148"/>
      <c r="K975" s="148"/>
      <c r="L975" s="148"/>
      <c r="M975" s="148"/>
      <c r="N975" s="148"/>
      <c r="O975" s="148"/>
      <c r="P975" s="149"/>
    </row>
    <row r="976" spans="1:16" ht="15" hidden="1" customHeight="1" x14ac:dyDescent="0.25">
      <c r="A976" s="44" t="str">
        <f ca="1">IF(MONTH(C976)=MONTH(D$3),RIGHT('Yearly Info'!A$22,LEN('Yearly Info'!A$22)-4),"")</f>
        <v/>
      </c>
      <c r="B976" s="145"/>
      <c r="C976" s="42">
        <f t="shared" ca="1" si="34"/>
        <v>46087</v>
      </c>
      <c r="D976" s="54">
        <f ca="1">INDIRECT("'" &amp; UPPER(LEFT(TEXT($D$3,"mmmm"),3)) &amp; "'!AH19")</f>
        <v>0</v>
      </c>
      <c r="E976" s="147"/>
      <c r="F976" s="148"/>
      <c r="G976" s="148"/>
      <c r="H976" s="148"/>
      <c r="I976" s="148"/>
      <c r="J976" s="148"/>
      <c r="K976" s="148"/>
      <c r="L976" s="148"/>
      <c r="M976" s="148"/>
      <c r="N976" s="148"/>
      <c r="O976" s="148"/>
      <c r="P976" s="149"/>
    </row>
    <row r="977" spans="1:16" ht="15" hidden="1" customHeight="1" x14ac:dyDescent="0.25">
      <c r="A977" s="44" t="str">
        <f ca="1">IF(MONTH(C977)=MONTH(D$3),RIGHT('Yearly Info'!A$23,LEN('Yearly Info'!A$23)-4),"")</f>
        <v/>
      </c>
      <c r="B977" s="145"/>
      <c r="C977" s="42">
        <f t="shared" ca="1" si="34"/>
        <v>46087</v>
      </c>
      <c r="D977" s="54">
        <f ca="1">INDIRECT("'" &amp; UPPER(LEFT(TEXT($D$3,"mmmm"),3)) &amp; "'!AH20")</f>
        <v>0</v>
      </c>
      <c r="E977" s="147"/>
      <c r="F977" s="148"/>
      <c r="G977" s="148"/>
      <c r="H977" s="148"/>
      <c r="I977" s="148"/>
      <c r="J977" s="148"/>
      <c r="K977" s="148"/>
      <c r="L977" s="148"/>
      <c r="M977" s="148"/>
      <c r="N977" s="148"/>
      <c r="O977" s="148"/>
      <c r="P977" s="149"/>
    </row>
    <row r="978" spans="1:16" ht="15" hidden="1" customHeight="1" x14ac:dyDescent="0.25">
      <c r="A978" s="44" t="str">
        <f ca="1">IF(MONTH(C978)=MONTH(D$3),RIGHT('Yearly Info'!A$24,LEN('Yearly Info'!A$24)-4),"")</f>
        <v/>
      </c>
      <c r="B978" s="145"/>
      <c r="C978" s="42">
        <f t="shared" ca="1" si="34"/>
        <v>46087</v>
      </c>
      <c r="D978" s="54">
        <f ca="1">INDIRECT("'" &amp; UPPER(LEFT(TEXT($D$3,"mmmm"),3)) &amp; "'!AH21")</f>
        <v>0</v>
      </c>
      <c r="E978" s="147"/>
      <c r="F978" s="148"/>
      <c r="G978" s="148"/>
      <c r="H978" s="148"/>
      <c r="I978" s="148"/>
      <c r="J978" s="148"/>
      <c r="K978" s="148"/>
      <c r="L978" s="148"/>
      <c r="M978" s="148"/>
      <c r="N978" s="148"/>
      <c r="O978" s="148"/>
      <c r="P978" s="149"/>
    </row>
    <row r="979" spans="1:16" ht="15" hidden="1" customHeight="1" x14ac:dyDescent="0.25">
      <c r="A979" s="44" t="str">
        <f ca="1">IF(MONTH(C979)=MONTH(D$3),RIGHT('Yearly Info'!A$25,LEN('Yearly Info'!A$25)-4),"")</f>
        <v/>
      </c>
      <c r="B979" s="145"/>
      <c r="C979" s="42">
        <f t="shared" ca="1" si="34"/>
        <v>46087</v>
      </c>
      <c r="D979" s="54">
        <f ca="1">INDIRECT("'" &amp; UPPER(LEFT(TEXT($D$3,"mmmm"),3)) &amp; "'!AH22")</f>
        <v>0</v>
      </c>
      <c r="E979" s="147"/>
      <c r="F979" s="148"/>
      <c r="G979" s="148"/>
      <c r="H979" s="148"/>
      <c r="I979" s="148"/>
      <c r="J979" s="148"/>
      <c r="K979" s="148"/>
      <c r="L979" s="148"/>
      <c r="M979" s="148"/>
      <c r="N979" s="148"/>
      <c r="O979" s="148"/>
      <c r="P979" s="149"/>
    </row>
    <row r="980" spans="1:16" ht="15" hidden="1" customHeight="1" x14ac:dyDescent="0.25">
      <c r="A980" s="44" t="str">
        <f ca="1">IF(MONTH(C980)=MONTH(D$3),RIGHT('Yearly Info'!A$26,LEN('Yearly Info'!A$26)-4),"")</f>
        <v/>
      </c>
      <c r="B980" s="145"/>
      <c r="C980" s="42">
        <f t="shared" ca="1" si="34"/>
        <v>46087</v>
      </c>
      <c r="D980" s="54">
        <f ca="1">INDIRECT("'" &amp; UPPER(LEFT(TEXT($D$3,"mmmm"),3)) &amp; "'!AH23")</f>
        <v>0</v>
      </c>
      <c r="E980" s="147"/>
      <c r="F980" s="148"/>
      <c r="G980" s="148"/>
      <c r="H980" s="148"/>
      <c r="I980" s="148"/>
      <c r="J980" s="148"/>
      <c r="K980" s="148"/>
      <c r="L980" s="148"/>
      <c r="M980" s="148"/>
      <c r="N980" s="148"/>
      <c r="O980" s="148"/>
      <c r="P980" s="149"/>
    </row>
    <row r="981" spans="1:16" ht="15" hidden="1" customHeight="1" x14ac:dyDescent="0.25">
      <c r="A981" s="44" t="str">
        <f ca="1">IF(MONTH(C981)=MONTH(D$3),RIGHT('Yearly Info'!A$27,LEN('Yearly Info'!A$27)-4),"")</f>
        <v/>
      </c>
      <c r="B981" s="145"/>
      <c r="C981" s="42">
        <f t="shared" ca="1" si="34"/>
        <v>46087</v>
      </c>
      <c r="D981" s="54">
        <f ca="1">INDIRECT("'" &amp; UPPER(LEFT(TEXT($D$3,"mmmm"),3)) &amp; "'!AH24")</f>
        <v>0</v>
      </c>
      <c r="E981" s="147"/>
      <c r="F981" s="148"/>
      <c r="G981" s="148"/>
      <c r="H981" s="148"/>
      <c r="I981" s="148"/>
      <c r="J981" s="148"/>
      <c r="K981" s="148"/>
      <c r="L981" s="148"/>
      <c r="M981" s="148"/>
      <c r="N981" s="148"/>
      <c r="O981" s="148"/>
      <c r="P981" s="149"/>
    </row>
    <row r="982" spans="1:16" ht="15" hidden="1" customHeight="1" x14ac:dyDescent="0.25">
      <c r="A982" s="44" t="str">
        <f ca="1">IF(MONTH(C982)=MONTH(D$3),RIGHT('Yearly Info'!A$28,LEN('Yearly Info'!A$28)-4),"")</f>
        <v/>
      </c>
      <c r="B982" s="145"/>
      <c r="C982" s="42">
        <f t="shared" ca="1" si="34"/>
        <v>46087</v>
      </c>
      <c r="D982" s="54">
        <f ca="1">INDIRECT("'" &amp; UPPER(LEFT(TEXT($D$3,"mmmm"),3)) &amp; "'!AH25")</f>
        <v>0</v>
      </c>
      <c r="E982" s="147"/>
      <c r="F982" s="148"/>
      <c r="G982" s="148"/>
      <c r="H982" s="148"/>
      <c r="I982" s="148"/>
      <c r="J982" s="148"/>
      <c r="K982" s="148"/>
      <c r="L982" s="148"/>
      <c r="M982" s="148"/>
      <c r="N982" s="148"/>
      <c r="O982" s="148"/>
      <c r="P982" s="149"/>
    </row>
    <row r="983" spans="1:16" ht="15" hidden="1" customHeight="1" x14ac:dyDescent="0.25">
      <c r="A983" s="44" t="str">
        <f ca="1">IF(MONTH(C983)=MONTH(D$3),RIGHT('Yearly Info'!A$29,LEN('Yearly Info'!A$29)-4),"")</f>
        <v/>
      </c>
      <c r="B983" s="145"/>
      <c r="C983" s="42">
        <f t="shared" ca="1" si="34"/>
        <v>46087</v>
      </c>
      <c r="D983" s="54">
        <f ca="1">INDIRECT("'" &amp; UPPER(LEFT(TEXT($D$3,"mmmm"),3)) &amp; "'!AH26")</f>
        <v>0</v>
      </c>
      <c r="E983" s="147"/>
      <c r="F983" s="148"/>
      <c r="G983" s="148"/>
      <c r="H983" s="148"/>
      <c r="I983" s="148"/>
      <c r="J983" s="148"/>
      <c r="K983" s="148"/>
      <c r="L983" s="148"/>
      <c r="M983" s="148"/>
      <c r="N983" s="148"/>
      <c r="O983" s="148"/>
      <c r="P983" s="149"/>
    </row>
    <row r="984" spans="1:16" ht="15" hidden="1" customHeight="1" x14ac:dyDescent="0.25">
      <c r="A984" s="44" t="str">
        <f ca="1">IF(MONTH(C984)=MONTH(D$3),RIGHT('Yearly Info'!A$30,LEN('Yearly Info'!A$30)-4),"")</f>
        <v/>
      </c>
      <c r="B984" s="145"/>
      <c r="C984" s="42">
        <f t="shared" ca="1" si="34"/>
        <v>46087</v>
      </c>
      <c r="D984" s="54">
        <f ca="1">INDIRECT("'" &amp; UPPER(LEFT(TEXT($D$3,"mmmm"),3)) &amp; "'!AH27")</f>
        <v>0</v>
      </c>
      <c r="E984" s="147"/>
      <c r="F984" s="148"/>
      <c r="G984" s="148"/>
      <c r="H984" s="148"/>
      <c r="I984" s="148"/>
      <c r="J984" s="148"/>
      <c r="K984" s="148"/>
      <c r="L984" s="148"/>
      <c r="M984" s="148"/>
      <c r="N984" s="148"/>
      <c r="O984" s="148"/>
      <c r="P984" s="149"/>
    </row>
    <row r="985" spans="1:16" ht="15" hidden="1" customHeight="1" x14ac:dyDescent="0.25">
      <c r="A985" s="44" t="str">
        <f ca="1">IF(MONTH(C985)=MONTH(D$3),RIGHT('Yearly Info'!A$31,LEN('Yearly Info'!A$31)-4),"")</f>
        <v/>
      </c>
      <c r="B985" s="145"/>
      <c r="C985" s="42">
        <f t="shared" ca="1" si="34"/>
        <v>46087</v>
      </c>
      <c r="D985" s="54">
        <f ca="1">INDIRECT("'" &amp; UPPER(LEFT(TEXT($D$3,"mmmm"),3)) &amp; "'!AH28")</f>
        <v>0</v>
      </c>
      <c r="E985" s="147"/>
      <c r="F985" s="148"/>
      <c r="G985" s="148"/>
      <c r="H985" s="148"/>
      <c r="I985" s="148"/>
      <c r="J985" s="148"/>
      <c r="K985" s="148"/>
      <c r="L985" s="148"/>
      <c r="M985" s="148"/>
      <c r="N985" s="148"/>
      <c r="O985" s="148"/>
      <c r="P985" s="149"/>
    </row>
    <row r="986" spans="1:16" ht="15" hidden="1" customHeight="1" x14ac:dyDescent="0.25">
      <c r="A986" s="44" t="str">
        <f ca="1">IF(MONTH(C986)=MONTH(D$3),RIGHT('Yearly Info'!A$32,LEN('Yearly Info'!A$32)-4),"")</f>
        <v/>
      </c>
      <c r="B986" s="145"/>
      <c r="C986" s="42">
        <f t="shared" ca="1" si="34"/>
        <v>46087</v>
      </c>
      <c r="D986" s="54">
        <f ca="1">INDIRECT("'" &amp; UPPER(LEFT(TEXT($D$3,"mmmm"),3)) &amp; "'!AH29")</f>
        <v>0</v>
      </c>
      <c r="E986" s="147"/>
      <c r="F986" s="148"/>
      <c r="G986" s="148"/>
      <c r="H986" s="148"/>
      <c r="I986" s="148"/>
      <c r="J986" s="148"/>
      <c r="K986" s="148"/>
      <c r="L986" s="148"/>
      <c r="M986" s="148"/>
      <c r="N986" s="148"/>
      <c r="O986" s="148"/>
      <c r="P986" s="149"/>
    </row>
    <row r="987" spans="1:16" ht="15" hidden="1" customHeight="1" x14ac:dyDescent="0.25">
      <c r="A987" s="44" t="str">
        <f ca="1">IF(MONTH(C987)=MONTH(D$3),RIGHT('Yearly Info'!A$33,LEN('Yearly Info'!A$33)-4),"")</f>
        <v/>
      </c>
      <c r="B987" s="145"/>
      <c r="C987" s="42">
        <f t="shared" ca="1" si="34"/>
        <v>46087</v>
      </c>
      <c r="D987" s="54">
        <f ca="1">INDIRECT("'" &amp; UPPER(LEFT(TEXT($D$3,"mmmm"),3)) &amp; "'!AH30")</f>
        <v>0</v>
      </c>
      <c r="E987" s="147"/>
      <c r="F987" s="148"/>
      <c r="G987" s="148"/>
      <c r="H987" s="148"/>
      <c r="I987" s="148"/>
      <c r="J987" s="148"/>
      <c r="K987" s="148"/>
      <c r="L987" s="148"/>
      <c r="M987" s="148"/>
      <c r="N987" s="148"/>
      <c r="O987" s="148"/>
      <c r="P987" s="149"/>
    </row>
    <row r="988" spans="1:16" ht="15" hidden="1" customHeight="1" x14ac:dyDescent="0.25">
      <c r="A988" s="44" t="str">
        <f ca="1">IF(MONTH(C988)=MONTH(D$3),RIGHT('Yearly Info'!A$34,LEN('Yearly Info'!A$34)-4),"")</f>
        <v/>
      </c>
      <c r="B988" s="145"/>
      <c r="C988" s="42">
        <f t="shared" ca="1" si="34"/>
        <v>46087</v>
      </c>
      <c r="D988" s="54">
        <f ca="1">INDIRECT("'" &amp; UPPER(LEFT(TEXT($D$3,"mmmm"),3)) &amp; "'!AH31")</f>
        <v>0</v>
      </c>
      <c r="E988" s="147"/>
      <c r="F988" s="148"/>
      <c r="G988" s="148"/>
      <c r="H988" s="148"/>
      <c r="I988" s="148"/>
      <c r="J988" s="148"/>
      <c r="K988" s="148"/>
      <c r="L988" s="148"/>
      <c r="M988" s="148"/>
      <c r="N988" s="148"/>
      <c r="O988" s="148"/>
      <c r="P988" s="149"/>
    </row>
    <row r="989" spans="1:16" ht="15" hidden="1" customHeight="1" thickBot="1" x14ac:dyDescent="0.3">
      <c r="A989" s="44" t="str">
        <f ca="1">IF(MONTH(C989)=MONTH(D$3),RIGHT('Yearly Info'!A$35,LEN('Yearly Info'!A$35)-4),"")</f>
        <v/>
      </c>
      <c r="B989" s="145"/>
      <c r="C989" s="42">
        <f t="shared" ca="1" si="34"/>
        <v>46087</v>
      </c>
      <c r="D989" s="55">
        <f ca="1">INDIRECT("'" &amp; UPPER(LEFT(TEXT($D$3,"mmmm"),3)) &amp; "'!AH32")</f>
        <v>0</v>
      </c>
      <c r="E989" s="147"/>
      <c r="F989" s="148"/>
      <c r="G989" s="148"/>
      <c r="H989" s="148"/>
      <c r="I989" s="148"/>
      <c r="J989" s="148"/>
      <c r="K989" s="148"/>
      <c r="L989" s="148"/>
      <c r="M989" s="148"/>
      <c r="N989" s="148"/>
      <c r="O989" s="148"/>
      <c r="P989" s="149"/>
    </row>
    <row r="990" spans="1:16" ht="15" hidden="1" customHeight="1" x14ac:dyDescent="0.25">
      <c r="A990" s="44" t="str">
        <f ca="1">IF(MONTH(C990)=MONTH(D$3),RIGHT('Yearly Info'!A$36,LEN('Yearly Info'!A$36)-4),"")</f>
        <v/>
      </c>
      <c r="B990" s="145"/>
      <c r="C990" s="42">
        <f t="shared" ca="1" si="34"/>
        <v>46087</v>
      </c>
      <c r="D990" s="54">
        <f ca="1">INDIRECT("'" &amp; UPPER(LEFT(TEXT($D$3,"mmmm"),3)) &amp; "'!AH33")</f>
        <v>0</v>
      </c>
      <c r="E990" s="147"/>
      <c r="F990" s="148"/>
      <c r="G990" s="148"/>
      <c r="H990" s="148"/>
      <c r="I990" s="148"/>
      <c r="J990" s="148"/>
      <c r="K990" s="148"/>
      <c r="L990" s="148"/>
      <c r="M990" s="148"/>
      <c r="N990" s="148"/>
      <c r="O990" s="148"/>
      <c r="P990" s="149"/>
    </row>
    <row r="991" spans="1:16" ht="15" hidden="1" customHeight="1" x14ac:dyDescent="0.25">
      <c r="A991" s="44" t="str">
        <f ca="1">IF(MONTH(C991)=MONTH(D$3),RIGHT('Yearly Info'!A$37,LEN('Yearly Info'!A$37)-4),"")</f>
        <v/>
      </c>
      <c r="B991" s="145"/>
      <c r="C991" s="42">
        <f t="shared" ca="1" si="34"/>
        <v>46087</v>
      </c>
      <c r="D991" s="54">
        <f ca="1">INDIRECT("'" &amp; UPPER(LEFT(TEXT($D$3,"mmmm"),3)) &amp; "'!AH34")</f>
        <v>0</v>
      </c>
      <c r="E991" s="147"/>
      <c r="F991" s="148"/>
      <c r="G991" s="148"/>
      <c r="H991" s="148"/>
      <c r="I991" s="148"/>
      <c r="J991" s="148"/>
      <c r="K991" s="148"/>
      <c r="L991" s="148"/>
      <c r="M991" s="148"/>
      <c r="N991" s="148"/>
      <c r="O991" s="148"/>
      <c r="P991" s="149"/>
    </row>
    <row r="992" spans="1:16" ht="15" hidden="1" customHeight="1" x14ac:dyDescent="0.25">
      <c r="A992" s="44" t="str">
        <f ca="1">IF(MONTH(C992)=MONTH(D$3),RIGHT('Yearly Info'!A$38,LEN('Yearly Info'!A$38)-4),"")</f>
        <v/>
      </c>
      <c r="B992" s="145"/>
      <c r="C992" s="42">
        <f t="shared" ca="1" si="34"/>
        <v>46087</v>
      </c>
      <c r="D992" s="54">
        <f ca="1">INDIRECT("'" &amp; UPPER(LEFT(TEXT($D$3,"mmmm"),3)) &amp; "'!AH35")</f>
        <v>0</v>
      </c>
      <c r="E992" s="147"/>
      <c r="F992" s="148"/>
      <c r="G992" s="148"/>
      <c r="H992" s="148"/>
      <c r="I992" s="148"/>
      <c r="J992" s="148"/>
      <c r="K992" s="148"/>
      <c r="L992" s="148"/>
      <c r="M992" s="148"/>
      <c r="N992" s="148"/>
      <c r="O992" s="148"/>
      <c r="P992" s="149"/>
    </row>
    <row r="993" spans="1:16" ht="15" hidden="1" customHeight="1" x14ac:dyDescent="0.25">
      <c r="A993" s="44" t="str">
        <f ca="1">IF(MONTH(C993)=MONTH(D$3),RIGHT('Yearly Info'!A$39,LEN('Yearly Info'!A$39)-4),"")</f>
        <v/>
      </c>
      <c r="B993" s="145"/>
      <c r="C993" s="42">
        <f t="shared" ca="1" si="34"/>
        <v>46087</v>
      </c>
      <c r="D993" s="54">
        <f ca="1">INDIRECT("'" &amp; UPPER(LEFT(TEXT($D$3,"mmmm"),3)) &amp; "'!AH36")</f>
        <v>0</v>
      </c>
      <c r="E993" s="147"/>
      <c r="F993" s="148"/>
      <c r="G993" s="148"/>
      <c r="H993" s="148"/>
      <c r="I993" s="148"/>
      <c r="J993" s="148"/>
      <c r="K993" s="148"/>
      <c r="L993" s="148"/>
      <c r="M993" s="148"/>
      <c r="N993" s="148"/>
      <c r="O993" s="148"/>
      <c r="P993" s="149"/>
    </row>
    <row r="994" spans="1:16" ht="15" hidden="1" customHeight="1" thickBot="1" x14ac:dyDescent="0.3">
      <c r="A994" s="45" t="str">
        <f ca="1">IF(MONTH(C994)=MONTH(D$3),RIGHT('Yearly Info'!A$40,LEN('Yearly Info'!A$40)-4),"")</f>
        <v/>
      </c>
      <c r="B994" s="145"/>
      <c r="C994" s="42">
        <f t="shared" ca="1" si="34"/>
        <v>46087</v>
      </c>
      <c r="D994" s="54">
        <f ca="1">INDIRECT("'" &amp; UPPER(LEFT(TEXT($D$3,"mmmm"),3)) &amp; "'!AH37")</f>
        <v>0</v>
      </c>
      <c r="E994" s="147"/>
      <c r="F994" s="148"/>
      <c r="G994" s="148"/>
      <c r="H994" s="148"/>
      <c r="I994" s="148"/>
      <c r="J994" s="148"/>
      <c r="K994" s="148"/>
      <c r="L994" s="148"/>
      <c r="M994" s="148"/>
      <c r="N994" s="148"/>
      <c r="O994" s="148"/>
      <c r="P994" s="149"/>
    </row>
    <row r="995" spans="1:16" ht="15" hidden="1" customHeight="1" thickBot="1" x14ac:dyDescent="0.3">
      <c r="A995" s="45" t="str">
        <f ca="1">IF(MONTH(C995)=MONTH(D$3),RIGHT('Yearly Info'!A$41,LEN('Yearly Info'!A$41)-4),"")</f>
        <v/>
      </c>
      <c r="B995" s="145"/>
      <c r="C995" s="42">
        <f t="shared" ca="1" si="34"/>
        <v>46087</v>
      </c>
      <c r="D995" s="54">
        <f ca="1">INDIRECT("'" &amp; UPPER(LEFT(TEXT($D$3,"mmmm"),3)) &amp; "'!AH38")</f>
        <v>0</v>
      </c>
      <c r="E995" s="147"/>
      <c r="F995" s="148"/>
      <c r="G995" s="148"/>
      <c r="H995" s="148"/>
      <c r="I995" s="148"/>
      <c r="J995" s="148"/>
      <c r="K995" s="148"/>
      <c r="L995" s="148"/>
      <c r="M995" s="148"/>
      <c r="N995" s="148"/>
      <c r="O995" s="148"/>
      <c r="P995" s="149"/>
    </row>
    <row r="996" spans="1:16" ht="15" hidden="1" customHeight="1" thickBot="1" x14ac:dyDescent="0.3">
      <c r="A996" s="45" t="str">
        <f ca="1">IF(MONTH(C996)=MONTH(D$3),RIGHT('Yearly Info'!A$42,LEN('Yearly Info'!A$42)-4),"")</f>
        <v/>
      </c>
      <c r="B996" s="145"/>
      <c r="C996" s="42">
        <f t="shared" ca="1" si="34"/>
        <v>46087</v>
      </c>
      <c r="D996" s="54">
        <f ca="1">INDIRECT("'" &amp; UPPER(LEFT(TEXT($D$3,"mmmm"),3)) &amp; "'!AH39")</f>
        <v>0</v>
      </c>
      <c r="E996" s="147"/>
      <c r="F996" s="148"/>
      <c r="G996" s="148"/>
      <c r="H996" s="148"/>
      <c r="I996" s="148"/>
      <c r="J996" s="148"/>
      <c r="K996" s="148"/>
      <c r="L996" s="148"/>
      <c r="M996" s="148"/>
      <c r="N996" s="148"/>
      <c r="O996" s="148"/>
      <c r="P996" s="149"/>
    </row>
    <row r="997" spans="1:16" ht="15" hidden="1" customHeight="1" thickBot="1" x14ac:dyDescent="0.3">
      <c r="A997" s="45" t="str">
        <f ca="1">IF(MONTH(C997)=MONTH(D$3),RIGHT('Yearly Info'!A$43,LEN('Yearly Info'!A$43)-4),"")</f>
        <v/>
      </c>
      <c r="B997" s="146"/>
      <c r="C997" s="42">
        <f t="shared" ca="1" si="34"/>
        <v>46087</v>
      </c>
      <c r="D997" s="55">
        <f ca="1">INDIRECT("'" &amp; UPPER(LEFT(TEXT($D$3,"mmmm"),3)) &amp; "'!AH40")</f>
        <v>0</v>
      </c>
      <c r="E997" s="150"/>
      <c r="F997" s="151"/>
      <c r="G997" s="151"/>
      <c r="H997" s="151"/>
      <c r="I997" s="151"/>
      <c r="J997" s="151"/>
      <c r="K997" s="151"/>
      <c r="L997" s="151"/>
      <c r="M997" s="151"/>
      <c r="N997" s="151"/>
      <c r="O997" s="151"/>
      <c r="P997" s="152"/>
    </row>
    <row r="998" spans="1:16" hidden="1" x14ac:dyDescent="0.25"/>
    <row r="999" spans="1:16" hidden="1" x14ac:dyDescent="0.25"/>
    <row r="1000" spans="1:16" ht="15.75" hidden="1" thickBot="1" x14ac:dyDescent="0.3">
      <c r="A1000" s="175" t="s">
        <v>6</v>
      </c>
      <c r="B1000" s="176"/>
      <c r="C1000" s="177">
        <f ca="1">SUM(D248:D997)</f>
        <v>107</v>
      </c>
      <c r="D1000" s="178"/>
      <c r="E1000" s="178"/>
    </row>
  </sheetData>
  <autoFilter ref="A1:A1000" xr:uid="{AB16BB6A-4E19-4575-ACAA-F46523137FAE}">
    <filterColumn colId="0">
      <filters>
        <filter val="MDWFP NRIS"/>
      </filters>
    </filterColumn>
  </autoFilter>
  <mergeCells count="973">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53:P953"/>
    <mergeCell ref="E954:P954"/>
    <mergeCell ref="E955:P955"/>
    <mergeCell ref="E956:P956"/>
    <mergeCell ref="E925:P925"/>
    <mergeCell ref="E926:P926"/>
    <mergeCell ref="E927:P927"/>
    <mergeCell ref="E928:P928"/>
    <mergeCell ref="E929:P929"/>
    <mergeCell ref="E945:P945"/>
    <mergeCell ref="E946:P946"/>
    <mergeCell ref="E947:P947"/>
    <mergeCell ref="E948:P948"/>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932:P932"/>
    <mergeCell ref="E933:P933"/>
    <mergeCell ref="E934:P934"/>
    <mergeCell ref="E935:P935"/>
    <mergeCell ref="E924:P924"/>
    <mergeCell ref="E893:P893"/>
    <mergeCell ref="E894:P894"/>
    <mergeCell ref="E895:P895"/>
    <mergeCell ref="E896:P896"/>
    <mergeCell ref="E903:P903"/>
    <mergeCell ref="E904:P904"/>
    <mergeCell ref="E905:P905"/>
    <mergeCell ref="E906:P906"/>
    <mergeCell ref="E907:P907"/>
    <mergeCell ref="E885:P885"/>
    <mergeCell ref="E886:P886"/>
    <mergeCell ref="E887:P887"/>
    <mergeCell ref="E888:P888"/>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72:P872"/>
    <mergeCell ref="E873:P873"/>
    <mergeCell ref="E874:P874"/>
    <mergeCell ref="E875:P875"/>
    <mergeCell ref="E864:P864"/>
    <mergeCell ref="E865:P865"/>
    <mergeCell ref="E866:P866"/>
    <mergeCell ref="E867:P867"/>
    <mergeCell ref="E868:P868"/>
    <mergeCell ref="E869:P869"/>
    <mergeCell ref="E843:P843"/>
    <mergeCell ref="E844:P844"/>
    <mergeCell ref="E845:P845"/>
    <mergeCell ref="E846:P846"/>
    <mergeCell ref="E847:P847"/>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33:P833"/>
    <mergeCell ref="E834:P834"/>
    <mergeCell ref="E835:P835"/>
    <mergeCell ref="E836:P836"/>
    <mergeCell ref="E805:P805"/>
    <mergeCell ref="E806:P806"/>
    <mergeCell ref="E807:P807"/>
    <mergeCell ref="E808:P808"/>
    <mergeCell ref="E809:P809"/>
    <mergeCell ref="E825:P825"/>
    <mergeCell ref="E826:P826"/>
    <mergeCell ref="E827:P827"/>
    <mergeCell ref="E828:P828"/>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812:P812"/>
    <mergeCell ref="E813:P813"/>
    <mergeCell ref="E814:P814"/>
    <mergeCell ref="E815:P815"/>
    <mergeCell ref="E804:P804"/>
    <mergeCell ref="E773:P773"/>
    <mergeCell ref="E774:P774"/>
    <mergeCell ref="E775:P775"/>
    <mergeCell ref="E776:P776"/>
    <mergeCell ref="E783:P783"/>
    <mergeCell ref="E784:P784"/>
    <mergeCell ref="E785:P785"/>
    <mergeCell ref="E786:P786"/>
    <mergeCell ref="E787:P787"/>
    <mergeCell ref="E765:P765"/>
    <mergeCell ref="E766:P766"/>
    <mergeCell ref="E767:P767"/>
    <mergeCell ref="E768:P768"/>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50:P750"/>
    <mergeCell ref="E751:P751"/>
    <mergeCell ref="E752:P752"/>
    <mergeCell ref="E753:P753"/>
    <mergeCell ref="E754:P754"/>
    <mergeCell ref="E755:P755"/>
    <mergeCell ref="E744:P744"/>
    <mergeCell ref="E728:P728"/>
    <mergeCell ref="E745:P745"/>
    <mergeCell ref="E746:P746"/>
    <mergeCell ref="E747:P747"/>
    <mergeCell ref="E748:P748"/>
    <mergeCell ref="E749:P749"/>
    <mergeCell ref="E714:P714"/>
    <mergeCell ref="E715:P715"/>
    <mergeCell ref="E716:P716"/>
    <mergeCell ref="E723:P723"/>
    <mergeCell ref="E724:P724"/>
    <mergeCell ref="E725:P725"/>
    <mergeCell ref="E726:P726"/>
    <mergeCell ref="E727:P727"/>
    <mergeCell ref="B728:B757"/>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05:P705"/>
    <mergeCell ref="E706:P706"/>
    <mergeCell ref="E707:P707"/>
    <mergeCell ref="E708:P708"/>
    <mergeCell ref="E709:P709"/>
    <mergeCell ref="E710:P710"/>
    <mergeCell ref="E696:P696"/>
    <mergeCell ref="E697:P697"/>
    <mergeCell ref="B698:B727"/>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713:P713"/>
    <mergeCell ref="E692:P692"/>
    <mergeCell ref="E693:P693"/>
    <mergeCell ref="E694:P694"/>
    <mergeCell ref="E695:P695"/>
    <mergeCell ref="E684:P684"/>
    <mergeCell ref="E685:P685"/>
    <mergeCell ref="E686:P686"/>
    <mergeCell ref="E687:P687"/>
    <mergeCell ref="E688:P688"/>
    <mergeCell ref="E689:P689"/>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25:P625"/>
    <mergeCell ref="E626:P626"/>
    <mergeCell ref="E627:P627"/>
    <mergeCell ref="E628:P628"/>
    <mergeCell ref="E629:P629"/>
    <mergeCell ref="E645:P645"/>
    <mergeCell ref="E646:P646"/>
    <mergeCell ref="E647:P647"/>
    <mergeCell ref="E648:P648"/>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593:P593"/>
    <mergeCell ref="E594:P594"/>
    <mergeCell ref="E595:P595"/>
    <mergeCell ref="E596:P596"/>
    <mergeCell ref="E603:P603"/>
    <mergeCell ref="E604:P604"/>
    <mergeCell ref="E605:P605"/>
    <mergeCell ref="E606:P606"/>
    <mergeCell ref="E607:P607"/>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72:P572"/>
    <mergeCell ref="E573:P573"/>
    <mergeCell ref="E574:P574"/>
    <mergeCell ref="E575:P575"/>
    <mergeCell ref="E564:P564"/>
    <mergeCell ref="E565:P565"/>
    <mergeCell ref="E566:P566"/>
    <mergeCell ref="E567:P567"/>
    <mergeCell ref="E568:P568"/>
    <mergeCell ref="E569:P569"/>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05:P505"/>
    <mergeCell ref="E506:P506"/>
    <mergeCell ref="E507:P507"/>
    <mergeCell ref="E508:P508"/>
    <mergeCell ref="E509:P509"/>
    <mergeCell ref="E525:P525"/>
    <mergeCell ref="E526:P526"/>
    <mergeCell ref="E527:P527"/>
    <mergeCell ref="E528:P528"/>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473:P473"/>
    <mergeCell ref="E474:P474"/>
    <mergeCell ref="E475:P475"/>
    <mergeCell ref="E476:P476"/>
    <mergeCell ref="E483:P483"/>
    <mergeCell ref="E484:P484"/>
    <mergeCell ref="E485:P485"/>
    <mergeCell ref="E486:P486"/>
    <mergeCell ref="E487:P487"/>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52:P452"/>
    <mergeCell ref="E453:P453"/>
    <mergeCell ref="E454:P454"/>
    <mergeCell ref="E455:P455"/>
    <mergeCell ref="E444:P444"/>
    <mergeCell ref="E445:P445"/>
    <mergeCell ref="E446:P446"/>
    <mergeCell ref="E447:P447"/>
    <mergeCell ref="E448:P448"/>
    <mergeCell ref="E449:P449"/>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385:P385"/>
    <mergeCell ref="E386:P386"/>
    <mergeCell ref="E387:P387"/>
    <mergeCell ref="E388:P388"/>
    <mergeCell ref="E389:P389"/>
    <mergeCell ref="E405:P405"/>
    <mergeCell ref="E406:P406"/>
    <mergeCell ref="E407:P407"/>
    <mergeCell ref="E408:P408"/>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53:P353"/>
    <mergeCell ref="E354:P354"/>
    <mergeCell ref="E355:P355"/>
    <mergeCell ref="E356:P356"/>
    <mergeCell ref="E363:P363"/>
    <mergeCell ref="E364:P364"/>
    <mergeCell ref="E365:P365"/>
    <mergeCell ref="E366:P366"/>
    <mergeCell ref="E367:P367"/>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32:P332"/>
    <mergeCell ref="E333:P333"/>
    <mergeCell ref="E334:P334"/>
    <mergeCell ref="E335:P335"/>
    <mergeCell ref="E324:P324"/>
    <mergeCell ref="E325:P325"/>
    <mergeCell ref="E326:P326"/>
    <mergeCell ref="E327:P327"/>
    <mergeCell ref="E328:P328"/>
    <mergeCell ref="E329:P329"/>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265:P265"/>
    <mergeCell ref="E266:P266"/>
    <mergeCell ref="E267:P267"/>
    <mergeCell ref="E268:P268"/>
    <mergeCell ref="E269:P269"/>
    <mergeCell ref="E285:P285"/>
    <mergeCell ref="E286:P286"/>
    <mergeCell ref="E287:P287"/>
    <mergeCell ref="E288:P288"/>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33:P233"/>
    <mergeCell ref="E234:P234"/>
    <mergeCell ref="E235:P235"/>
    <mergeCell ref="E236:P236"/>
    <mergeCell ref="E243:P243"/>
    <mergeCell ref="E244:P244"/>
    <mergeCell ref="E245:P245"/>
    <mergeCell ref="E246:P246"/>
    <mergeCell ref="E247:P247"/>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92:P92"/>
    <mergeCell ref="E93:P93"/>
    <mergeCell ref="E94:P94"/>
    <mergeCell ref="E95:P95"/>
    <mergeCell ref="E96:P96"/>
    <mergeCell ref="E97:P97"/>
    <mergeCell ref="E86:P86"/>
    <mergeCell ref="E87:P87"/>
    <mergeCell ref="E88:P88"/>
    <mergeCell ref="E89:P89"/>
    <mergeCell ref="E90:P90"/>
    <mergeCell ref="E91:P91"/>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37:P37"/>
    <mergeCell ref="E26:P26"/>
    <mergeCell ref="E27:P27"/>
    <mergeCell ref="E28:P28"/>
    <mergeCell ref="E29:P29"/>
    <mergeCell ref="E30:P30"/>
    <mergeCell ref="E31:P31"/>
    <mergeCell ref="E47:P47"/>
    <mergeCell ref="E48:P48"/>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B2:C2"/>
    <mergeCell ref="D2:N2"/>
    <mergeCell ref="B3:C3"/>
    <mergeCell ref="D3:H3"/>
    <mergeCell ref="I3:J3"/>
    <mergeCell ref="K3:N3"/>
    <mergeCell ref="A5:A7"/>
    <mergeCell ref="B5:D7"/>
    <mergeCell ref="E5:P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0B6A5EFD-288F-4F3A-A098-5B1D06157A6B}">
      <formula1>Projects</formula1>
    </dataValidation>
  </dataValidations>
  <pageMargins left="0.7" right="0.7" top="0.75" bottom="0.75" header="0.3" footer="0.3"/>
  <pageSetup scale="7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25215-364A-48DF-875B-97155921375C}">
  <sheetPr>
    <pageSetUpPr fitToPage="1"/>
  </sheetPr>
  <dimension ref="A1:AO93"/>
  <sheetViews>
    <sheetView showZeros="0" topLeftCell="A9" zoomScale="90" zoomScaleNormal="90" zoomScaleSheetLayoutView="75" workbookViewId="0">
      <selection activeCell="A19" sqref="A19:XFD19"/>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85" t="s">
        <v>0</v>
      </c>
      <c r="C2" s="185"/>
      <c r="D2" s="185"/>
      <c r="E2" s="185"/>
      <c r="F2" s="185"/>
      <c r="G2" s="185"/>
      <c r="H2" s="185"/>
      <c r="I2" s="185"/>
      <c r="J2" s="185"/>
      <c r="K2" s="185"/>
      <c r="L2" s="185"/>
      <c r="M2" s="185"/>
      <c r="N2" s="185"/>
      <c r="O2" s="185"/>
      <c r="P2" s="8"/>
      <c r="Q2" s="4"/>
      <c r="R2" s="4"/>
      <c r="S2" s="4"/>
      <c r="T2" s="4"/>
      <c r="U2" s="4"/>
      <c r="V2" s="4"/>
      <c r="W2" s="4"/>
      <c r="X2" s="4"/>
      <c r="Y2" s="6"/>
      <c r="Z2" s="4"/>
      <c r="AA2" s="7"/>
      <c r="AB2" s="4"/>
      <c r="AC2" s="4"/>
      <c r="AD2" s="4"/>
      <c r="AE2" s="4"/>
    </row>
    <row r="3" spans="1:41" ht="16.149999999999999" customHeight="1" x14ac:dyDescent="0.3">
      <c r="A3" s="4"/>
      <c r="B3" s="186" t="s">
        <v>1</v>
      </c>
      <c r="C3" s="186"/>
      <c r="D3" s="187" t="str">
        <f>'Yearly Info'!A45</f>
        <v>Don Woods</v>
      </c>
      <c r="E3" s="187"/>
      <c r="F3" s="187"/>
      <c r="G3" s="187"/>
      <c r="H3" s="187"/>
      <c r="I3" s="187"/>
      <c r="J3" s="187"/>
      <c r="K3" s="187"/>
      <c r="L3" s="187"/>
      <c r="M3" s="187"/>
      <c r="N3" s="187"/>
      <c r="O3" s="187"/>
      <c r="P3" s="9"/>
      <c r="Q3" s="10"/>
      <c r="R3" s="10"/>
      <c r="S3" s="9"/>
      <c r="T3" s="9"/>
      <c r="U3" s="9"/>
      <c r="V3" s="9"/>
      <c r="W3" s="9"/>
      <c r="X3" s="9"/>
      <c r="Y3" s="11"/>
      <c r="Z3" s="4"/>
      <c r="AA3" s="7"/>
      <c r="AB3" s="4"/>
      <c r="AC3" s="4"/>
      <c r="AD3" s="4"/>
      <c r="AE3" s="4"/>
    </row>
    <row r="4" spans="1:41" ht="16.149999999999999" customHeight="1" x14ac:dyDescent="0.3">
      <c r="A4" s="4"/>
      <c r="B4" s="186" t="s">
        <v>2</v>
      </c>
      <c r="C4" s="186"/>
      <c r="D4" s="188">
        <f>'Yearly Info'!D3</f>
        <v>46082</v>
      </c>
      <c r="E4" s="188"/>
      <c r="F4" s="188"/>
      <c r="G4" s="188"/>
      <c r="H4" s="188"/>
      <c r="I4" s="188"/>
      <c r="J4" s="186" t="s">
        <v>3</v>
      </c>
      <c r="K4" s="186"/>
      <c r="L4" s="197">
        <f>'Yearly Info'!B1</f>
        <v>2026</v>
      </c>
      <c r="M4" s="190"/>
      <c r="N4" s="190"/>
      <c r="O4" s="190"/>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81" t="s">
        <v>4</v>
      </c>
      <c r="B6" s="184" t="s">
        <v>5</v>
      </c>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4"/>
      <c r="AG6" s="29"/>
      <c r="AH6" s="29"/>
      <c r="AI6" s="19" t="s">
        <v>6</v>
      </c>
      <c r="AJ6" s="52"/>
    </row>
    <row r="7" spans="1:41" ht="18.75" customHeight="1" x14ac:dyDescent="0.3">
      <c r="A7" s="182"/>
      <c r="B7" s="47">
        <f>IF(WEEKDAY(D$4,2)&gt;5,D$4+8 - WEEKDAY(D$4,2),D$4-(WEEKDAY(D$4,2)-1))</f>
        <v>46083</v>
      </c>
      <c r="C7" s="47">
        <f>B7+1</f>
        <v>46084</v>
      </c>
      <c r="D7" s="47">
        <f t="shared" ref="D7:AH7" si="0">C7+1</f>
        <v>46085</v>
      </c>
      <c r="E7" s="47">
        <f t="shared" si="0"/>
        <v>46086</v>
      </c>
      <c r="F7" s="47">
        <f t="shared" si="0"/>
        <v>46087</v>
      </c>
      <c r="G7" s="47">
        <f t="shared" si="0"/>
        <v>46088</v>
      </c>
      <c r="H7" s="47">
        <f t="shared" si="0"/>
        <v>46089</v>
      </c>
      <c r="I7" s="47">
        <f t="shared" si="0"/>
        <v>46090</v>
      </c>
      <c r="J7" s="47">
        <f t="shared" si="0"/>
        <v>46091</v>
      </c>
      <c r="K7" s="47">
        <f t="shared" si="0"/>
        <v>46092</v>
      </c>
      <c r="L7" s="47">
        <f t="shared" si="0"/>
        <v>46093</v>
      </c>
      <c r="M7" s="47">
        <f t="shared" si="0"/>
        <v>46094</v>
      </c>
      <c r="N7" s="47">
        <f t="shared" si="0"/>
        <v>46095</v>
      </c>
      <c r="O7" s="47">
        <f t="shared" si="0"/>
        <v>46096</v>
      </c>
      <c r="P7" s="47">
        <f t="shared" si="0"/>
        <v>46097</v>
      </c>
      <c r="Q7" s="47">
        <f t="shared" si="0"/>
        <v>46098</v>
      </c>
      <c r="R7" s="47">
        <f t="shared" si="0"/>
        <v>46099</v>
      </c>
      <c r="S7" s="47">
        <f t="shared" si="0"/>
        <v>46100</v>
      </c>
      <c r="T7" s="47">
        <f t="shared" si="0"/>
        <v>46101</v>
      </c>
      <c r="U7" s="47">
        <f t="shared" si="0"/>
        <v>46102</v>
      </c>
      <c r="V7" s="47">
        <f t="shared" si="0"/>
        <v>46103</v>
      </c>
      <c r="W7" s="47">
        <f t="shared" si="0"/>
        <v>46104</v>
      </c>
      <c r="X7" s="47">
        <f t="shared" si="0"/>
        <v>46105</v>
      </c>
      <c r="Y7" s="47">
        <f t="shared" si="0"/>
        <v>46106</v>
      </c>
      <c r="Z7" s="47">
        <f t="shared" si="0"/>
        <v>46107</v>
      </c>
      <c r="AA7" s="47">
        <f t="shared" si="0"/>
        <v>46108</v>
      </c>
      <c r="AB7" s="47">
        <f t="shared" si="0"/>
        <v>46109</v>
      </c>
      <c r="AC7" s="47">
        <f t="shared" si="0"/>
        <v>46110</v>
      </c>
      <c r="AD7" s="47">
        <f t="shared" si="0"/>
        <v>46111</v>
      </c>
      <c r="AE7" s="47">
        <f t="shared" si="0"/>
        <v>46112</v>
      </c>
      <c r="AF7" s="47">
        <f t="shared" si="0"/>
        <v>46113</v>
      </c>
      <c r="AG7" s="48">
        <f t="shared" si="0"/>
        <v>46114</v>
      </c>
      <c r="AH7" s="49">
        <f t="shared" si="0"/>
        <v>46115</v>
      </c>
      <c r="AI7" s="18" t="s">
        <v>7</v>
      </c>
    </row>
    <row r="8" spans="1:41" ht="15.75" customHeight="1" thickBot="1" x14ac:dyDescent="0.3">
      <c r="A8" s="183"/>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 Support for MDEQ</v>
      </c>
      <c r="B11" s="65">
        <v>8</v>
      </c>
      <c r="C11" s="65">
        <v>4</v>
      </c>
      <c r="D11" s="65">
        <v>8</v>
      </c>
      <c r="E11" s="65"/>
      <c r="F11" s="65">
        <v>8</v>
      </c>
      <c r="G11" s="66"/>
      <c r="H11" s="67"/>
      <c r="I11" s="65">
        <v>8</v>
      </c>
      <c r="J11" s="65">
        <v>1</v>
      </c>
      <c r="K11" s="65">
        <v>4</v>
      </c>
      <c r="L11" s="65">
        <v>5</v>
      </c>
      <c r="M11" s="65"/>
      <c r="N11" s="66"/>
      <c r="O11" s="67"/>
      <c r="P11" s="65"/>
      <c r="Q11" s="65"/>
      <c r="R11" s="65"/>
      <c r="S11" s="65"/>
      <c r="T11" s="65"/>
      <c r="U11" s="66"/>
      <c r="V11" s="67"/>
      <c r="W11" s="65">
        <v>2</v>
      </c>
      <c r="X11" s="65"/>
      <c r="Y11" s="65"/>
      <c r="Z11" s="65">
        <v>2</v>
      </c>
      <c r="AA11" s="65"/>
      <c r="AB11" s="67"/>
      <c r="AC11" s="67"/>
      <c r="AD11" s="65">
        <v>2</v>
      </c>
      <c r="AE11" s="65"/>
      <c r="AF11" s="65"/>
      <c r="AG11" s="65"/>
      <c r="AH11" s="65"/>
      <c r="AI11" s="68">
        <f t="shared" ref="AI11:AI41" si="1">SUM(B11:AH11)</f>
        <v>52</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 Idea Portal</v>
      </c>
      <c r="B13" s="65"/>
      <c r="C13" s="65"/>
      <c r="D13" s="65"/>
      <c r="E13" s="65">
        <v>2</v>
      </c>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2</v>
      </c>
    </row>
    <row r="14" spans="1:41" x14ac:dyDescent="0.25">
      <c r="A14" s="90" t="str">
        <f>'Yearly Info'!A17</f>
        <v xml:space="preserve">     MSWIS</v>
      </c>
      <c r="B14" s="65"/>
      <c r="C14" s="65">
        <v>4</v>
      </c>
      <c r="D14" s="65"/>
      <c r="E14" s="65">
        <v>4</v>
      </c>
      <c r="F14" s="65"/>
      <c r="G14" s="66"/>
      <c r="H14" s="67"/>
      <c r="I14" s="65"/>
      <c r="J14" s="65">
        <v>12</v>
      </c>
      <c r="K14" s="65">
        <v>4</v>
      </c>
      <c r="L14" s="65"/>
      <c r="M14" s="65"/>
      <c r="N14" s="66"/>
      <c r="O14" s="67"/>
      <c r="P14" s="65"/>
      <c r="Q14" s="65">
        <v>4</v>
      </c>
      <c r="R14" s="65"/>
      <c r="S14" s="65"/>
      <c r="T14" s="65"/>
      <c r="U14" s="66"/>
      <c r="V14" s="67"/>
      <c r="W14" s="65">
        <v>2</v>
      </c>
      <c r="X14" s="65">
        <v>10</v>
      </c>
      <c r="Y14" s="65">
        <v>8</v>
      </c>
      <c r="Z14" s="65">
        <v>8</v>
      </c>
      <c r="AA14" s="65">
        <v>14</v>
      </c>
      <c r="AB14" s="67"/>
      <c r="AC14" s="67"/>
      <c r="AD14" s="65">
        <v>8</v>
      </c>
      <c r="AE14" s="65">
        <v>4</v>
      </c>
      <c r="AF14" s="65"/>
      <c r="AG14" s="65"/>
      <c r="AH14" s="65"/>
      <c r="AI14" s="68">
        <f t="shared" si="1"/>
        <v>82</v>
      </c>
    </row>
    <row r="15" spans="1:41" x14ac:dyDescent="0.25">
      <c r="A15" s="90" t="str">
        <f>'Yearly Info'!A18</f>
        <v xml:space="preserve">     GeoSpatial</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 Dashboard</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MDWFP NRIS</v>
      </c>
      <c r="B17" s="65"/>
      <c r="C17" s="65"/>
      <c r="D17" s="65"/>
      <c r="F17" s="65"/>
      <c r="G17" s="66"/>
      <c r="H17" s="67"/>
      <c r="I17" s="65"/>
      <c r="J17" s="65"/>
      <c r="K17" s="65"/>
      <c r="L17" s="65"/>
      <c r="M17" s="65"/>
      <c r="N17" s="66"/>
      <c r="O17" s="67"/>
      <c r="P17" s="65"/>
      <c r="Q17" s="97">
        <v>4</v>
      </c>
      <c r="R17" s="65"/>
      <c r="S17" s="65"/>
      <c r="T17" s="65"/>
      <c r="U17" s="66"/>
      <c r="V17" s="67"/>
      <c r="W17" s="65">
        <v>4</v>
      </c>
      <c r="X17" s="65"/>
      <c r="Y17" s="65"/>
      <c r="Z17" s="65"/>
      <c r="AA17" s="65"/>
      <c r="AB17" s="67"/>
      <c r="AC17" s="67"/>
      <c r="AD17" s="65"/>
      <c r="AE17" s="65"/>
      <c r="AF17" s="65"/>
      <c r="AG17" s="65"/>
      <c r="AH17" s="65"/>
      <c r="AI17" s="68">
        <f t="shared" si="1"/>
        <v>8</v>
      </c>
    </row>
    <row r="18" spans="1:35" x14ac:dyDescent="0.25">
      <c r="A18" s="90" t="str">
        <f>'Yearly Info'!A21</f>
        <v xml:space="preserve">     MSWIS MRVA 4 CLOSED</v>
      </c>
      <c r="B18" s="65"/>
      <c r="C18" s="65"/>
      <c r="D18" s="65"/>
      <c r="E18" s="65">
        <v>4</v>
      </c>
      <c r="F18" s="65"/>
      <c r="G18" s="66"/>
      <c r="H18" s="67"/>
      <c r="I18" s="65"/>
      <c r="J18" s="65"/>
      <c r="K18" s="65"/>
      <c r="L18" s="65"/>
      <c r="M18" s="65"/>
      <c r="N18" s="66"/>
      <c r="O18" s="67"/>
      <c r="P18" s="65"/>
      <c r="Q18" s="65"/>
      <c r="R18" s="65"/>
      <c r="S18" s="65"/>
      <c r="T18" s="65"/>
      <c r="U18" s="66"/>
      <c r="V18" s="67"/>
      <c r="W18" s="65"/>
      <c r="X18" s="65"/>
      <c r="Y18" s="65"/>
      <c r="Z18" s="65"/>
      <c r="AA18" s="65"/>
      <c r="AB18" s="67"/>
      <c r="AC18" s="67"/>
      <c r="AD18" s="65"/>
      <c r="AE18" s="65"/>
      <c r="AF18" s="65"/>
      <c r="AG18" s="65"/>
      <c r="AH18" s="65"/>
      <c r="AI18" s="68">
        <f t="shared" si="1"/>
        <v>4</v>
      </c>
    </row>
    <row r="19" spans="1:35" x14ac:dyDescent="0.25">
      <c r="A19" s="90" t="str">
        <f>'Yearly Info'!A22</f>
        <v xml:space="preserve">     Tackett</v>
      </c>
      <c r="B19" s="65"/>
      <c r="C19" s="65"/>
      <c r="D19" s="65"/>
      <c r="E19" s="65"/>
      <c r="F19" s="65"/>
      <c r="G19" s="66"/>
      <c r="H19" s="67"/>
      <c r="I19" s="65"/>
      <c r="J19" s="65"/>
      <c r="K19" s="65"/>
      <c r="L19" s="65">
        <v>4</v>
      </c>
      <c r="M19" s="65">
        <v>8</v>
      </c>
      <c r="N19" s="66"/>
      <c r="O19" s="67"/>
      <c r="P19" s="65">
        <v>11</v>
      </c>
      <c r="Q19" s="65"/>
      <c r="R19" s="65">
        <v>8</v>
      </c>
      <c r="S19" s="65">
        <v>8</v>
      </c>
      <c r="T19" s="65">
        <v>8</v>
      </c>
      <c r="U19" s="66"/>
      <c r="V19" s="67"/>
      <c r="W19" s="65"/>
      <c r="X19" s="65"/>
      <c r="Y19" s="65"/>
      <c r="Z19" s="65"/>
      <c r="AA19" s="65"/>
      <c r="AB19" s="67"/>
      <c r="AC19" s="67"/>
      <c r="AD19" s="65"/>
      <c r="AE19" s="65"/>
      <c r="AF19" s="65"/>
      <c r="AG19" s="65"/>
      <c r="AH19" s="65"/>
      <c r="AI19" s="68">
        <f t="shared" si="1"/>
        <v>47</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8</v>
      </c>
      <c r="C42" s="69">
        <f t="shared" ref="C42:AH42" si="2">SUM(C9:C40)</f>
        <v>8</v>
      </c>
      <c r="D42" s="69">
        <f t="shared" si="2"/>
        <v>8</v>
      </c>
      <c r="E42" s="69">
        <f t="shared" si="2"/>
        <v>10</v>
      </c>
      <c r="F42" s="69">
        <f t="shared" si="2"/>
        <v>8</v>
      </c>
      <c r="G42" s="69">
        <f t="shared" si="2"/>
        <v>0</v>
      </c>
      <c r="H42" s="69">
        <f t="shared" si="2"/>
        <v>0</v>
      </c>
      <c r="I42" s="69">
        <f t="shared" si="2"/>
        <v>8</v>
      </c>
      <c r="J42" s="69">
        <f t="shared" si="2"/>
        <v>13</v>
      </c>
      <c r="K42" s="69">
        <f t="shared" si="2"/>
        <v>8</v>
      </c>
      <c r="L42" s="69">
        <f t="shared" si="2"/>
        <v>9</v>
      </c>
      <c r="M42" s="69">
        <f t="shared" si="2"/>
        <v>8</v>
      </c>
      <c r="N42" s="69">
        <f t="shared" si="2"/>
        <v>0</v>
      </c>
      <c r="O42" s="69">
        <f t="shared" si="2"/>
        <v>0</v>
      </c>
      <c r="P42" s="69">
        <f t="shared" si="2"/>
        <v>11</v>
      </c>
      <c r="Q42" s="69">
        <f t="shared" si="2"/>
        <v>8</v>
      </c>
      <c r="R42" s="69">
        <f t="shared" si="2"/>
        <v>8</v>
      </c>
      <c r="S42" s="69">
        <f t="shared" si="2"/>
        <v>8</v>
      </c>
      <c r="T42" s="69">
        <f t="shared" si="2"/>
        <v>8</v>
      </c>
      <c r="U42" s="69">
        <f t="shared" si="2"/>
        <v>0</v>
      </c>
      <c r="V42" s="69">
        <f t="shared" si="2"/>
        <v>0</v>
      </c>
      <c r="W42" s="69">
        <f t="shared" si="2"/>
        <v>8</v>
      </c>
      <c r="X42" s="69">
        <f t="shared" si="2"/>
        <v>10</v>
      </c>
      <c r="Y42" s="69">
        <f t="shared" si="2"/>
        <v>8</v>
      </c>
      <c r="Z42" s="69">
        <f t="shared" si="2"/>
        <v>10</v>
      </c>
      <c r="AA42" s="69">
        <f t="shared" si="2"/>
        <v>14</v>
      </c>
      <c r="AB42" s="69">
        <f t="shared" si="2"/>
        <v>0</v>
      </c>
      <c r="AC42" s="69">
        <f t="shared" si="2"/>
        <v>0</v>
      </c>
      <c r="AD42" s="69">
        <f t="shared" si="2"/>
        <v>10</v>
      </c>
      <c r="AE42" s="69">
        <f t="shared" si="2"/>
        <v>4</v>
      </c>
      <c r="AF42" s="69">
        <f>SUM(AF9:AF41)</f>
        <v>0</v>
      </c>
      <c r="AG42" s="69">
        <f t="shared" si="2"/>
        <v>0</v>
      </c>
      <c r="AH42" s="69">
        <f t="shared" si="2"/>
        <v>0</v>
      </c>
      <c r="AI42" s="71">
        <f>SUM(AI11:AI41)</f>
        <v>195</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0</v>
      </c>
    </row>
    <row r="44" spans="1:36" x14ac:dyDescent="0.25">
      <c r="A44" s="73"/>
      <c r="B44" s="191" t="s">
        <v>10</v>
      </c>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3"/>
      <c r="AI44" s="74">
        <f>IF(SUM(B48:AH48)-AI42-AI43&gt;0,SUM(B48:AH48)-AI42-AI43,0)</f>
        <v>0</v>
      </c>
    </row>
    <row r="45" spans="1:36" x14ac:dyDescent="0.25">
      <c r="A45" s="73"/>
      <c r="B45" s="191" t="s">
        <v>11</v>
      </c>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3"/>
      <c r="AI45" s="75">
        <f>IF(SUM(B48:AH48)-AI42-AI43&lt;0,(SUM(B48:AH48)-AI42-AI43)*-1,0)</f>
        <v>19</v>
      </c>
    </row>
    <row r="46" spans="1:36" x14ac:dyDescent="0.25">
      <c r="A46" s="92" t="s">
        <v>12</v>
      </c>
      <c r="B46" s="76">
        <f t="shared" ref="B46:AH46" si="3">SUM(B45,B43,B42)</f>
        <v>8</v>
      </c>
      <c r="C46" s="76">
        <f t="shared" si="3"/>
        <v>8</v>
      </c>
      <c r="D46" s="76">
        <f t="shared" si="3"/>
        <v>8</v>
      </c>
      <c r="E46" s="76">
        <f t="shared" si="3"/>
        <v>10</v>
      </c>
      <c r="F46" s="76">
        <f t="shared" si="3"/>
        <v>8</v>
      </c>
      <c r="G46" s="76">
        <f t="shared" si="3"/>
        <v>0</v>
      </c>
      <c r="H46" s="76">
        <f t="shared" si="3"/>
        <v>0</v>
      </c>
      <c r="I46" s="76">
        <f t="shared" si="3"/>
        <v>8</v>
      </c>
      <c r="J46" s="76">
        <f t="shared" si="3"/>
        <v>13</v>
      </c>
      <c r="K46" s="76">
        <f t="shared" si="3"/>
        <v>8</v>
      </c>
      <c r="L46" s="76">
        <f t="shared" si="3"/>
        <v>9</v>
      </c>
      <c r="M46" s="76">
        <f t="shared" si="3"/>
        <v>8</v>
      </c>
      <c r="N46" s="76">
        <f t="shared" si="3"/>
        <v>0</v>
      </c>
      <c r="O46" s="76">
        <f t="shared" si="3"/>
        <v>0</v>
      </c>
      <c r="P46" s="76">
        <f t="shared" si="3"/>
        <v>11</v>
      </c>
      <c r="Q46" s="76">
        <f t="shared" si="3"/>
        <v>8</v>
      </c>
      <c r="R46" s="76">
        <f t="shared" si="3"/>
        <v>8</v>
      </c>
      <c r="S46" s="76">
        <f t="shared" si="3"/>
        <v>8</v>
      </c>
      <c r="T46" s="76">
        <f t="shared" si="3"/>
        <v>8</v>
      </c>
      <c r="U46" s="76">
        <f t="shared" si="3"/>
        <v>0</v>
      </c>
      <c r="V46" s="76">
        <f t="shared" si="3"/>
        <v>0</v>
      </c>
      <c r="W46" s="76">
        <f t="shared" si="3"/>
        <v>8</v>
      </c>
      <c r="X46" s="76">
        <f t="shared" si="3"/>
        <v>10</v>
      </c>
      <c r="Y46" s="76">
        <f t="shared" si="3"/>
        <v>8</v>
      </c>
      <c r="Z46" s="76">
        <f t="shared" si="3"/>
        <v>10</v>
      </c>
      <c r="AA46" s="76">
        <f t="shared" si="3"/>
        <v>14</v>
      </c>
      <c r="AB46" s="76">
        <f t="shared" si="3"/>
        <v>0</v>
      </c>
      <c r="AC46" s="76">
        <f t="shared" si="3"/>
        <v>0</v>
      </c>
      <c r="AD46" s="76">
        <f t="shared" si="3"/>
        <v>10</v>
      </c>
      <c r="AE46" s="76">
        <f t="shared" si="3"/>
        <v>4</v>
      </c>
      <c r="AF46" s="76">
        <f t="shared" si="3"/>
        <v>0</v>
      </c>
      <c r="AG46" s="76">
        <f t="shared" si="3"/>
        <v>0</v>
      </c>
      <c r="AH46" s="76">
        <f t="shared" si="3"/>
        <v>0</v>
      </c>
      <c r="AI46" s="77">
        <f>SUM(B46:AH46)</f>
        <v>195</v>
      </c>
      <c r="AJ46" s="20"/>
    </row>
    <row r="47" spans="1:36" ht="15.75" customHeight="1" thickBot="1" x14ac:dyDescent="0.3">
      <c r="A47" s="93" t="s">
        <v>13</v>
      </c>
      <c r="B47" s="78" t="str">
        <f>IF(B8="Sun",SUM(B46),"")</f>
        <v/>
      </c>
      <c r="C47" s="78" t="str">
        <f>IF(C8="Sun",SUM(B46,C46),"")</f>
        <v/>
      </c>
      <c r="D47" s="78" t="str">
        <f>IF(D8="Sun",SUM(B46,C46,D46),"")</f>
        <v/>
      </c>
      <c r="E47" s="78" t="str">
        <f>IF(E8="Sun",SUM(B46,C46,D46,E46),"")</f>
        <v/>
      </c>
      <c r="F47" s="194">
        <f>SUM(B46:H46)</f>
        <v>42</v>
      </c>
      <c r="G47" s="195"/>
      <c r="H47" s="196"/>
      <c r="I47" s="78" t="str">
        <f>IF(I8="Sun",SUM(C46,D46,E46,F46,G46,H46,I46),"")</f>
        <v/>
      </c>
      <c r="J47" s="78" t="str">
        <f>IF(J8="Sun",SUM(D46,E46,F46,G46,H46,I46,J46),"")</f>
        <v/>
      </c>
      <c r="K47" s="78" t="str">
        <f>IF(K8="Sun",SUM(E46,F46,G46,H46,I46,J46,K46),"")</f>
        <v/>
      </c>
      <c r="L47" s="78" t="str">
        <f>IF(L8="Sun",SUM(F46,G46,H46,I46,J46,K46,L46),"")</f>
        <v/>
      </c>
      <c r="M47" s="194">
        <f>SUM(I46:O46)</f>
        <v>46</v>
      </c>
      <c r="N47" s="195"/>
      <c r="O47" s="196"/>
      <c r="P47" s="78" t="str">
        <f>IF(P8="Sun",SUM(J46,K46,L46,M46,N46,O46,P46),"")</f>
        <v/>
      </c>
      <c r="Q47" s="78" t="str">
        <f>IF(Q8="Sun",SUM(K46,L46,M46,N46,O46,P46,Q46),"")</f>
        <v/>
      </c>
      <c r="R47" s="78" t="str">
        <f>IF(R8="Sun",SUM(L46,M46,N46,O46,P46,Q46,R46),"")</f>
        <v/>
      </c>
      <c r="S47" s="78" t="str">
        <f>IF(S8="Sun",SUM(M46,N46,O46,P46,Q46,R46,S46),"")</f>
        <v/>
      </c>
      <c r="T47" s="194">
        <f>SUM(P46:V46)</f>
        <v>43</v>
      </c>
      <c r="U47" s="195"/>
      <c r="V47" s="196"/>
      <c r="W47" s="78" t="str">
        <f>IF(W8="Sun",SUM(Q46,R46,S46,T46,U46,V46,W46),"")</f>
        <v/>
      </c>
      <c r="X47" s="78" t="str">
        <f>IF(X8="Sun",SUM(R46,S46,T46,U46,V46,W46,X46),"")</f>
        <v/>
      </c>
      <c r="Y47" s="78" t="str">
        <f>IF(Y8="Sun",SUM(S46,T46,U46,V46,W46,X46,Y46),"")</f>
        <v/>
      </c>
      <c r="Z47" s="78" t="str">
        <f>IF(Z8="Sun",SUM(T46,U46,V46,W46,X46,Y46,Z46),"")</f>
        <v/>
      </c>
      <c r="AA47" s="194">
        <f>SUM(W46:AC46)</f>
        <v>50</v>
      </c>
      <c r="AB47" s="195"/>
      <c r="AC47" s="196"/>
      <c r="AD47" s="78" t="str">
        <f>IF(AD8="Sun",SUM(X46,Y46,Z46,AA46,AB46,AC46,AD46),"")</f>
        <v/>
      </c>
      <c r="AE47" s="78" t="str">
        <f>IF(AE8="Sun",SUM(Y46,Z46,AA46,AB46,AC46,AD46,AE46),"")</f>
        <v/>
      </c>
      <c r="AF47" s="78" t="str">
        <f>IF(AF8="Sun",SUM(Z46,AA46,AB46,AC46,AD46,AE46,AF46),"")</f>
        <v/>
      </c>
      <c r="AG47" s="78" t="str">
        <f>IF(AG8="Sun",SUM(AA46,AB46,AC46,AD46,AE46,AF46,AG46),"")</f>
        <v/>
      </c>
      <c r="AH47" s="79">
        <f>SUM(AD46:AH46)</f>
        <v>14</v>
      </c>
      <c r="AI47" s="80">
        <f>SUM(B47:AH47)</f>
        <v>195</v>
      </c>
    </row>
    <row r="48" spans="1:36" ht="0.75" customHeight="1" x14ac:dyDescent="0.25">
      <c r="B48">
        <f>IF(B7&gt;=$D$4,IF(B7&lt;=EOMONTH($D$4,0), IF(B8="S",0,IF(B8="S",0,8)),0),0)</f>
        <v>8</v>
      </c>
      <c r="C48">
        <f t="shared" ref="C48:AH48" si="4">IF(C7&gt;=$D$4,IF(C7&lt;=EOMONTH($D$4,0), IF(C8="S",0,IF(C8="S",0,8)),0),0)</f>
        <v>8</v>
      </c>
      <c r="D48">
        <f t="shared" si="4"/>
        <v>8</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8</v>
      </c>
      <c r="AF48">
        <f t="shared" si="4"/>
        <v>0</v>
      </c>
      <c r="AG48">
        <f t="shared" si="4"/>
        <v>0</v>
      </c>
      <c r="AH48">
        <f t="shared" si="4"/>
        <v>0</v>
      </c>
      <c r="AI48">
        <f>SUM(B48:AH48)</f>
        <v>176</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85" t="s">
        <v>0</v>
      </c>
      <c r="C53" s="185"/>
      <c r="D53" s="185"/>
      <c r="E53" s="185"/>
      <c r="F53" s="185"/>
      <c r="G53" s="185"/>
      <c r="H53" s="185"/>
      <c r="I53" s="185"/>
      <c r="J53" s="185"/>
      <c r="K53" s="185"/>
      <c r="L53" s="185"/>
      <c r="M53" s="185"/>
      <c r="N53" s="185"/>
      <c r="O53" s="185"/>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86" t="s">
        <v>1</v>
      </c>
      <c r="C54" s="186"/>
      <c r="D54" s="187" t="str">
        <f>D3</f>
        <v>Don Woods</v>
      </c>
      <c r="E54" s="187"/>
      <c r="F54" s="187"/>
      <c r="G54" s="187"/>
      <c r="H54" s="187"/>
      <c r="I54" s="187"/>
      <c r="J54" s="187"/>
      <c r="K54" s="187"/>
      <c r="L54" s="187"/>
      <c r="M54" s="187"/>
      <c r="N54" s="187"/>
      <c r="O54" s="187"/>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86" t="s">
        <v>2</v>
      </c>
      <c r="C55" s="186"/>
      <c r="D55" s="188">
        <f>D4</f>
        <v>46082</v>
      </c>
      <c r="E55" s="188"/>
      <c r="F55" s="188"/>
      <c r="G55" s="188"/>
      <c r="H55" s="188"/>
      <c r="I55" s="188"/>
      <c r="J55" s="186" t="s">
        <v>3</v>
      </c>
      <c r="K55" s="186"/>
      <c r="L55" s="189">
        <f>L4</f>
        <v>2026</v>
      </c>
      <c r="M55" s="190"/>
      <c r="N55" s="190"/>
      <c r="O55" s="190"/>
      <c r="P55" s="9"/>
      <c r="Q55" s="9"/>
      <c r="R55" s="179"/>
      <c r="S55" s="179"/>
      <c r="T55" s="179"/>
      <c r="U55" s="179"/>
      <c r="V55" s="33"/>
      <c r="W55" s="180"/>
      <c r="X55" s="180"/>
      <c r="Y55" s="180"/>
      <c r="Z55" s="180"/>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81" t="s">
        <v>4</v>
      </c>
      <c r="B57" s="184" t="s">
        <v>5</v>
      </c>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c r="AA57" s="184"/>
      <c r="AB57" s="184"/>
      <c r="AC57" s="184"/>
      <c r="AD57" s="184"/>
      <c r="AE57" s="184"/>
      <c r="AF57" s="184"/>
      <c r="AG57" s="29"/>
      <c r="AH57" s="29"/>
      <c r="AI57" s="19" t="s">
        <v>6</v>
      </c>
    </row>
    <row r="58" spans="1:35" ht="15.75" x14ac:dyDescent="0.3">
      <c r="A58" s="182"/>
      <c r="B58" s="47">
        <f>IF(WEEKDAY(D$4,2)&gt;5,D$4+8 - WEEKDAY(D$4,2),D$4-(WEEKDAY(D$4,2)-1))</f>
        <v>46083</v>
      </c>
      <c r="C58" s="47">
        <f>B58+1</f>
        <v>46084</v>
      </c>
      <c r="D58" s="47">
        <f t="shared" ref="D58:AH58" si="5">C58+1</f>
        <v>46085</v>
      </c>
      <c r="E58" s="47">
        <f t="shared" si="5"/>
        <v>46086</v>
      </c>
      <c r="F58" s="47">
        <f t="shared" si="5"/>
        <v>46087</v>
      </c>
      <c r="G58" s="47">
        <f t="shared" si="5"/>
        <v>46088</v>
      </c>
      <c r="H58" s="47">
        <f t="shared" si="5"/>
        <v>46089</v>
      </c>
      <c r="I58" s="47">
        <f t="shared" si="5"/>
        <v>46090</v>
      </c>
      <c r="J58" s="47">
        <f t="shared" si="5"/>
        <v>46091</v>
      </c>
      <c r="K58" s="47">
        <f t="shared" si="5"/>
        <v>46092</v>
      </c>
      <c r="L58" s="47">
        <f t="shared" si="5"/>
        <v>46093</v>
      </c>
      <c r="M58" s="47">
        <f t="shared" si="5"/>
        <v>46094</v>
      </c>
      <c r="N58" s="47">
        <f t="shared" si="5"/>
        <v>46095</v>
      </c>
      <c r="O58" s="47">
        <f t="shared" si="5"/>
        <v>46096</v>
      </c>
      <c r="P58" s="47">
        <f t="shared" si="5"/>
        <v>46097</v>
      </c>
      <c r="Q58" s="47">
        <f t="shared" si="5"/>
        <v>46098</v>
      </c>
      <c r="R58" s="47">
        <f t="shared" si="5"/>
        <v>46099</v>
      </c>
      <c r="S58" s="47">
        <f t="shared" si="5"/>
        <v>46100</v>
      </c>
      <c r="T58" s="47">
        <f t="shared" si="5"/>
        <v>46101</v>
      </c>
      <c r="U58" s="47">
        <f t="shared" si="5"/>
        <v>46102</v>
      </c>
      <c r="V58" s="47">
        <f t="shared" si="5"/>
        <v>46103</v>
      </c>
      <c r="W58" s="47">
        <f t="shared" si="5"/>
        <v>46104</v>
      </c>
      <c r="X58" s="47">
        <f t="shared" si="5"/>
        <v>46105</v>
      </c>
      <c r="Y58" s="47">
        <f t="shared" si="5"/>
        <v>46106</v>
      </c>
      <c r="Z58" s="47">
        <f t="shared" si="5"/>
        <v>46107</v>
      </c>
      <c r="AA58" s="47">
        <f t="shared" si="5"/>
        <v>46108</v>
      </c>
      <c r="AB58" s="47">
        <f t="shared" si="5"/>
        <v>46109</v>
      </c>
      <c r="AC58" s="47">
        <f t="shared" si="5"/>
        <v>46110</v>
      </c>
      <c r="AD58" s="47">
        <f t="shared" si="5"/>
        <v>46111</v>
      </c>
      <c r="AE58" s="47">
        <f t="shared" si="5"/>
        <v>46112</v>
      </c>
      <c r="AF58" s="47">
        <f t="shared" si="5"/>
        <v>46113</v>
      </c>
      <c r="AG58" s="48">
        <f t="shared" si="5"/>
        <v>46114</v>
      </c>
      <c r="AH58" s="49">
        <f t="shared" si="5"/>
        <v>46115</v>
      </c>
      <c r="AI58" s="18" t="s">
        <v>7</v>
      </c>
    </row>
    <row r="59" spans="1:35" ht="15.75" thickBot="1" x14ac:dyDescent="0.3">
      <c r="A59" s="183"/>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hidden="1"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hidden="1" x14ac:dyDescent="0.25">
      <c r="A62" s="57" t="str">
        <f t="shared" si="7"/>
        <v xml:space="preserve">     RICS Support for MDEQ</v>
      </c>
      <c r="B62" s="65">
        <f t="shared" si="7"/>
        <v>8</v>
      </c>
      <c r="C62" s="65">
        <f t="shared" si="7"/>
        <v>4</v>
      </c>
      <c r="D62" s="65">
        <f t="shared" si="7"/>
        <v>8</v>
      </c>
      <c r="E62" s="65">
        <f t="shared" si="7"/>
        <v>0</v>
      </c>
      <c r="F62" s="65">
        <f t="shared" si="7"/>
        <v>8</v>
      </c>
      <c r="G62" s="67">
        <f t="shared" si="7"/>
        <v>0</v>
      </c>
      <c r="H62" s="67">
        <f t="shared" si="7"/>
        <v>0</v>
      </c>
      <c r="I62" s="65">
        <f t="shared" si="7"/>
        <v>8</v>
      </c>
      <c r="J62" s="65">
        <f t="shared" si="7"/>
        <v>1</v>
      </c>
      <c r="K62" s="65">
        <f t="shared" si="7"/>
        <v>4</v>
      </c>
      <c r="L62" s="65">
        <f t="shared" si="7"/>
        <v>5</v>
      </c>
      <c r="M62" s="65">
        <f t="shared" si="7"/>
        <v>0</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2</v>
      </c>
      <c r="X62" s="65">
        <f t="shared" si="8"/>
        <v>0</v>
      </c>
      <c r="Y62" s="65">
        <f t="shared" si="8"/>
        <v>0</v>
      </c>
      <c r="Z62" s="65">
        <f t="shared" si="8"/>
        <v>2</v>
      </c>
      <c r="AA62" s="65">
        <f t="shared" si="8"/>
        <v>0</v>
      </c>
      <c r="AB62" s="67">
        <f t="shared" si="8"/>
        <v>0</v>
      </c>
      <c r="AC62" s="67">
        <f t="shared" si="8"/>
        <v>0</v>
      </c>
      <c r="AD62" s="65">
        <f t="shared" si="8"/>
        <v>2</v>
      </c>
      <c r="AE62" s="65">
        <f t="shared" si="8"/>
        <v>0</v>
      </c>
      <c r="AF62" s="65">
        <f t="shared" si="8"/>
        <v>0</v>
      </c>
      <c r="AG62" s="65">
        <f t="shared" si="8"/>
        <v>0</v>
      </c>
      <c r="AH62" s="65">
        <f t="shared" si="8"/>
        <v>0</v>
      </c>
      <c r="AI62" s="68">
        <f t="shared" ref="AI62:AI83" si="9">SUM(B62:AH62)</f>
        <v>52</v>
      </c>
    </row>
    <row r="63" spans="1:35" hidden="1"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hidden="1" x14ac:dyDescent="0.25">
      <c r="A64" s="57" t="str">
        <f t="shared" si="7"/>
        <v xml:space="preserve">     RICS Idea Portal</v>
      </c>
      <c r="B64" s="65">
        <f t="shared" si="7"/>
        <v>0</v>
      </c>
      <c r="C64" s="65">
        <f t="shared" si="7"/>
        <v>0</v>
      </c>
      <c r="D64" s="65">
        <f t="shared" si="7"/>
        <v>0</v>
      </c>
      <c r="E64" s="65">
        <f t="shared" si="7"/>
        <v>2</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2</v>
      </c>
    </row>
    <row r="65" spans="1:35" x14ac:dyDescent="0.25">
      <c r="A65" s="57" t="str">
        <f t="shared" si="7"/>
        <v xml:space="preserve">     MSWIS</v>
      </c>
      <c r="B65" s="65">
        <f t="shared" si="7"/>
        <v>0</v>
      </c>
      <c r="C65" s="65">
        <f t="shared" si="7"/>
        <v>4</v>
      </c>
      <c r="D65" s="65">
        <f t="shared" si="7"/>
        <v>0</v>
      </c>
      <c r="E65" s="65">
        <v>8</v>
      </c>
      <c r="F65" s="65">
        <f t="shared" si="7"/>
        <v>0</v>
      </c>
      <c r="G65" s="67">
        <f t="shared" si="7"/>
        <v>0</v>
      </c>
      <c r="H65" s="67">
        <f t="shared" si="7"/>
        <v>0</v>
      </c>
      <c r="I65" s="65">
        <f t="shared" si="7"/>
        <v>0</v>
      </c>
      <c r="J65" s="65">
        <f t="shared" si="7"/>
        <v>12</v>
      </c>
      <c r="K65" s="65">
        <f t="shared" si="7"/>
        <v>4</v>
      </c>
      <c r="L65" s="65">
        <f t="shared" si="7"/>
        <v>0</v>
      </c>
      <c r="M65" s="65">
        <f t="shared" si="7"/>
        <v>0</v>
      </c>
      <c r="N65" s="67">
        <f t="shared" si="7"/>
        <v>0</v>
      </c>
      <c r="O65" s="67">
        <f t="shared" si="7"/>
        <v>0</v>
      </c>
      <c r="P65" s="65">
        <f t="shared" si="7"/>
        <v>0</v>
      </c>
      <c r="Q65" s="65">
        <f t="shared" si="8"/>
        <v>4</v>
      </c>
      <c r="R65" s="65">
        <f t="shared" si="8"/>
        <v>0</v>
      </c>
      <c r="S65" s="65">
        <f t="shared" si="8"/>
        <v>0</v>
      </c>
      <c r="T65" s="65">
        <f t="shared" si="8"/>
        <v>0</v>
      </c>
      <c r="U65" s="67">
        <f t="shared" si="8"/>
        <v>0</v>
      </c>
      <c r="V65" s="67">
        <f t="shared" si="8"/>
        <v>0</v>
      </c>
      <c r="W65" s="65">
        <f t="shared" si="8"/>
        <v>2</v>
      </c>
      <c r="X65" s="65">
        <f t="shared" si="8"/>
        <v>10</v>
      </c>
      <c r="Y65" s="65">
        <f t="shared" si="8"/>
        <v>8</v>
      </c>
      <c r="Z65" s="65">
        <f t="shared" si="8"/>
        <v>8</v>
      </c>
      <c r="AA65" s="65">
        <f t="shared" si="8"/>
        <v>14</v>
      </c>
      <c r="AB65" s="67">
        <f t="shared" si="8"/>
        <v>0</v>
      </c>
      <c r="AC65" s="67">
        <f t="shared" si="8"/>
        <v>0</v>
      </c>
      <c r="AD65" s="65">
        <f t="shared" si="8"/>
        <v>8</v>
      </c>
      <c r="AE65" s="65">
        <f t="shared" si="8"/>
        <v>4</v>
      </c>
      <c r="AF65" s="65">
        <f t="shared" si="8"/>
        <v>0</v>
      </c>
      <c r="AG65" s="65">
        <f t="shared" si="8"/>
        <v>0</v>
      </c>
      <c r="AH65" s="65">
        <f t="shared" si="8"/>
        <v>0</v>
      </c>
      <c r="AI65" s="68">
        <f t="shared" si="9"/>
        <v>86</v>
      </c>
    </row>
    <row r="66" spans="1:35" hidden="1" x14ac:dyDescent="0.25">
      <c r="A66" s="57" t="str">
        <f t="shared" si="7"/>
        <v xml:space="preserve">     GeoSpatial</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hidden="1" x14ac:dyDescent="0.25">
      <c r="A67" s="57" t="str">
        <f t="shared" si="7"/>
        <v xml:space="preserve">     RICS Dashboard</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hidden="1" x14ac:dyDescent="0.25">
      <c r="A68" s="57" t="str">
        <f t="shared" si="7"/>
        <v xml:space="preserve">     MDWFP NRIS</v>
      </c>
      <c r="B68" s="65">
        <f t="shared" si="7"/>
        <v>0</v>
      </c>
      <c r="C68" s="65">
        <f t="shared" si="7"/>
        <v>0</v>
      </c>
      <c r="D68" s="65">
        <f t="shared" si="7"/>
        <v>0</v>
      </c>
      <c r="E68" s="65">
        <f>E14</f>
        <v>4</v>
      </c>
      <c r="F68" s="65">
        <f t="shared" si="7"/>
        <v>0</v>
      </c>
      <c r="G68" s="67">
        <f t="shared" si="7"/>
        <v>0</v>
      </c>
      <c r="H68" s="67">
        <f t="shared" si="7"/>
        <v>0</v>
      </c>
      <c r="I68" s="65">
        <f t="shared" si="7"/>
        <v>0</v>
      </c>
      <c r="J68" s="65">
        <f t="shared" si="7"/>
        <v>0</v>
      </c>
      <c r="K68" s="65">
        <f t="shared" si="7"/>
        <v>0</v>
      </c>
      <c r="L68" s="65">
        <f t="shared" si="7"/>
        <v>0</v>
      </c>
      <c r="M68" s="65">
        <f t="shared" si="7"/>
        <v>0</v>
      </c>
      <c r="N68" s="67">
        <f t="shared" si="7"/>
        <v>0</v>
      </c>
      <c r="O68" s="67">
        <f t="shared" si="7"/>
        <v>0</v>
      </c>
      <c r="P68" s="65">
        <f t="shared" si="7"/>
        <v>0</v>
      </c>
      <c r="Q68" s="65">
        <f t="shared" si="8"/>
        <v>4</v>
      </c>
      <c r="R68" s="65">
        <f t="shared" si="8"/>
        <v>0</v>
      </c>
      <c r="S68" s="65">
        <f t="shared" si="8"/>
        <v>0</v>
      </c>
      <c r="T68" s="65">
        <f t="shared" si="8"/>
        <v>0</v>
      </c>
      <c r="U68" s="67">
        <f t="shared" si="8"/>
        <v>0</v>
      </c>
      <c r="V68" s="67">
        <f t="shared" si="8"/>
        <v>0</v>
      </c>
      <c r="W68" s="65">
        <f t="shared" si="8"/>
        <v>4</v>
      </c>
      <c r="X68" s="65">
        <f t="shared" si="8"/>
        <v>0</v>
      </c>
      <c r="Y68" s="65">
        <f t="shared" si="8"/>
        <v>0</v>
      </c>
      <c r="Z68" s="65">
        <f t="shared" si="8"/>
        <v>0</v>
      </c>
      <c r="AA68" s="65">
        <f t="shared" si="8"/>
        <v>0</v>
      </c>
      <c r="AB68" s="67">
        <f t="shared" si="8"/>
        <v>0</v>
      </c>
      <c r="AC68" s="67">
        <f t="shared" si="8"/>
        <v>0</v>
      </c>
      <c r="AD68" s="65">
        <f t="shared" si="8"/>
        <v>0</v>
      </c>
      <c r="AE68" s="65">
        <f t="shared" si="8"/>
        <v>0</v>
      </c>
      <c r="AF68" s="65">
        <f t="shared" si="8"/>
        <v>0</v>
      </c>
      <c r="AG68" s="65">
        <f t="shared" si="8"/>
        <v>0</v>
      </c>
      <c r="AH68" s="65">
        <f t="shared" si="8"/>
        <v>0</v>
      </c>
      <c r="AI68" s="68">
        <f t="shared" si="9"/>
        <v>12</v>
      </c>
    </row>
    <row r="69" spans="1:35" hidden="1" x14ac:dyDescent="0.25">
      <c r="A69" s="57" t="str">
        <f t="shared" si="7"/>
        <v xml:space="preserve">     MSWIS MRVA 4 CLOSED</v>
      </c>
      <c r="B69" s="65">
        <f t="shared" si="7"/>
        <v>0</v>
      </c>
      <c r="C69" s="65">
        <f t="shared" si="7"/>
        <v>0</v>
      </c>
      <c r="D69" s="65">
        <f t="shared" si="7"/>
        <v>0</v>
      </c>
      <c r="E69" s="65">
        <f t="shared" si="7"/>
        <v>4</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 t="shared" si="8"/>
        <v>0</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4</v>
      </c>
    </row>
    <row r="70" spans="1:35" hidden="1" x14ac:dyDescent="0.25">
      <c r="A70" s="57" t="str">
        <f t="shared" si="7"/>
        <v xml:space="preserve">     Tackett</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4</v>
      </c>
      <c r="M70" s="65">
        <f t="shared" si="7"/>
        <v>8</v>
      </c>
      <c r="N70" s="67">
        <f t="shared" si="7"/>
        <v>0</v>
      </c>
      <c r="O70" s="67">
        <f t="shared" si="7"/>
        <v>0</v>
      </c>
      <c r="P70" s="65">
        <f t="shared" si="7"/>
        <v>11</v>
      </c>
      <c r="Q70" s="65">
        <f t="shared" si="8"/>
        <v>0</v>
      </c>
      <c r="R70" s="65">
        <f t="shared" si="8"/>
        <v>8</v>
      </c>
      <c r="S70" s="65">
        <f t="shared" si="8"/>
        <v>8</v>
      </c>
      <c r="T70" s="65">
        <f t="shared" si="8"/>
        <v>8</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47</v>
      </c>
    </row>
    <row r="71" spans="1:35" hidden="1"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hidden="1"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8</v>
      </c>
      <c r="C92" s="69">
        <f t="shared" ref="C92:AI92" si="19">SUM(C60:C91)</f>
        <v>8</v>
      </c>
      <c r="D92" s="69">
        <f t="shared" si="19"/>
        <v>8</v>
      </c>
      <c r="E92" s="69">
        <f t="shared" si="19"/>
        <v>18</v>
      </c>
      <c r="F92" s="69">
        <f t="shared" si="19"/>
        <v>8</v>
      </c>
      <c r="G92" s="69">
        <f t="shared" si="19"/>
        <v>0</v>
      </c>
      <c r="H92" s="69">
        <f t="shared" si="19"/>
        <v>0</v>
      </c>
      <c r="I92" s="69">
        <f t="shared" si="19"/>
        <v>8</v>
      </c>
      <c r="J92" s="69">
        <f t="shared" si="19"/>
        <v>13</v>
      </c>
      <c r="K92" s="69">
        <f t="shared" si="19"/>
        <v>8</v>
      </c>
      <c r="L92" s="69">
        <f t="shared" si="19"/>
        <v>9</v>
      </c>
      <c r="M92" s="69">
        <f t="shared" si="19"/>
        <v>8</v>
      </c>
      <c r="N92" s="69">
        <f t="shared" si="19"/>
        <v>0</v>
      </c>
      <c r="O92" s="69">
        <f t="shared" si="19"/>
        <v>0</v>
      </c>
      <c r="P92" s="69">
        <f t="shared" si="19"/>
        <v>11</v>
      </c>
      <c r="Q92" s="69">
        <f t="shared" si="19"/>
        <v>8</v>
      </c>
      <c r="R92" s="69">
        <f t="shared" si="19"/>
        <v>8</v>
      </c>
      <c r="S92" s="69">
        <f t="shared" si="19"/>
        <v>8</v>
      </c>
      <c r="T92" s="69">
        <f t="shared" si="19"/>
        <v>8</v>
      </c>
      <c r="U92" s="69">
        <f t="shared" si="19"/>
        <v>0</v>
      </c>
      <c r="V92" s="69">
        <f t="shared" si="19"/>
        <v>0</v>
      </c>
      <c r="W92" s="69">
        <f t="shared" si="19"/>
        <v>8</v>
      </c>
      <c r="X92" s="69">
        <f t="shared" si="19"/>
        <v>10</v>
      </c>
      <c r="Y92" s="69">
        <f t="shared" si="19"/>
        <v>8</v>
      </c>
      <c r="Z92" s="69">
        <f t="shared" si="19"/>
        <v>10</v>
      </c>
      <c r="AA92" s="69">
        <f t="shared" si="19"/>
        <v>14</v>
      </c>
      <c r="AB92" s="69">
        <f t="shared" si="19"/>
        <v>0</v>
      </c>
      <c r="AC92" s="69">
        <f t="shared" si="19"/>
        <v>0</v>
      </c>
      <c r="AD92" s="69">
        <f t="shared" si="19"/>
        <v>10</v>
      </c>
      <c r="AE92" s="69">
        <f t="shared" si="19"/>
        <v>4</v>
      </c>
      <c r="AF92" s="69">
        <f t="shared" si="19"/>
        <v>0</v>
      </c>
      <c r="AG92" s="69">
        <f t="shared" si="19"/>
        <v>0</v>
      </c>
      <c r="AH92" s="69">
        <f t="shared" si="19"/>
        <v>0</v>
      </c>
      <c r="AI92" s="99">
        <f t="shared" si="19"/>
        <v>203</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203</v>
      </c>
    </row>
  </sheetData>
  <dataConsolidate/>
  <mergeCells count="28">
    <mergeCell ref="R55:U55"/>
    <mergeCell ref="W55:Z55"/>
    <mergeCell ref="A57:A59"/>
    <mergeCell ref="B57:AD57"/>
    <mergeCell ref="AE57:AF57"/>
    <mergeCell ref="B53:O53"/>
    <mergeCell ref="B54:C54"/>
    <mergeCell ref="D54:O54"/>
    <mergeCell ref="B55:C55"/>
    <mergeCell ref="D55:I55"/>
    <mergeCell ref="J55:K55"/>
    <mergeCell ref="L55:O55"/>
    <mergeCell ref="A6:A8"/>
    <mergeCell ref="B6:AD6"/>
    <mergeCell ref="AE6:AF6"/>
    <mergeCell ref="B44:AH44"/>
    <mergeCell ref="B45:AH45"/>
    <mergeCell ref="F47:H47"/>
    <mergeCell ref="M47:O47"/>
    <mergeCell ref="T47:V47"/>
    <mergeCell ref="AA47:AC47"/>
    <mergeCell ref="B2:O2"/>
    <mergeCell ref="B3:C3"/>
    <mergeCell ref="D3:O3"/>
    <mergeCell ref="B4:C4"/>
    <mergeCell ref="D4:I4"/>
    <mergeCell ref="J4:K4"/>
    <mergeCell ref="L4:O4"/>
  </mergeCells>
  <conditionalFormatting sqref="B8 B10:F16 B17:D17 F17 B18:F41 Q8:T8 W8:AA8 AD8:AH8">
    <cfRule type="expression" dxfId="1288" priority="14">
      <formula>B$7&gt;EOMONTH($D$4,0)</formula>
    </cfRule>
  </conditionalFormatting>
  <conditionalFormatting sqref="B8 Q8:T8 W8:AA8 AD8:AH8 B10:F16 B17:D17 F17 B18:F41">
    <cfRule type="expression" dxfId="1287" priority="17" stopIfTrue="1">
      <formula>$B$8="Sun"</formula>
    </cfRule>
  </conditionalFormatting>
  <conditionalFormatting sqref="B47">
    <cfRule type="expression" dxfId="1286" priority="88" stopIfTrue="1">
      <formula>AND($B$8="Sun",$B$47&gt;40)</formula>
    </cfRule>
    <cfRule type="expression" dxfId="1285" priority="89" stopIfTrue="1">
      <formula>$B$8="Sun"</formula>
    </cfRule>
  </conditionalFormatting>
  <conditionalFormatting sqref="B62:B91">
    <cfRule type="expression" dxfId="1284" priority="78">
      <formula>B$7&lt;$D$4</formula>
    </cfRule>
    <cfRule type="expression" dxfId="1283" priority="126" stopIfTrue="1">
      <formula>B$59="Sun"</formula>
    </cfRule>
    <cfRule type="expression" dxfId="1282" priority="125" stopIfTrue="1">
      <formula>B$59="Sat"</formula>
    </cfRule>
    <cfRule type="expression" dxfId="1281" priority="124">
      <formula>B$7&gt;#REF!</formula>
    </cfRule>
  </conditionalFormatting>
  <conditionalFormatting sqref="B59:E59 G59:J59 L59:O59 Q59:T59 V59:Y59 AA59:AD59 AF59:AH59">
    <cfRule type="expression" dxfId="1280" priority="72" stopIfTrue="1">
      <formula>$B$8="Sun"</formula>
    </cfRule>
    <cfRule type="expression" dxfId="1279" priority="69">
      <formula>B$7&lt;$D$4</formula>
    </cfRule>
    <cfRule type="expression" dxfId="1278" priority="70">
      <formula>B$7&gt;EOMONTH($D$4,0)</formula>
    </cfRule>
    <cfRule type="expression" dxfId="1277" priority="71" stopIfTrue="1">
      <formula>$B$8="Sat"</formula>
    </cfRule>
  </conditionalFormatting>
  <conditionalFormatting sqref="B8:F8 B10:F16 B17:D17 F17 B18:F41">
    <cfRule type="expression" dxfId="1276" priority="10">
      <formula>B$7&lt;$D$4</formula>
    </cfRule>
  </conditionalFormatting>
  <conditionalFormatting sqref="B42:AH42">
    <cfRule type="cellIs" dxfId="1265" priority="85" stopIfTrue="1" operator="greaterThan">
      <formula>8</formula>
    </cfRule>
  </conditionalFormatting>
  <conditionalFormatting sqref="B46:AI46">
    <cfRule type="cellIs" dxfId="1254" priority="84" stopIfTrue="1" operator="greaterThan">
      <formula>8</formula>
    </cfRule>
  </conditionalFormatting>
  <conditionalFormatting sqref="B92:AI92">
    <cfRule type="cellIs" dxfId="1253" priority="79" stopIfTrue="1" operator="greaterThan">
      <formula>8</formula>
    </cfRule>
  </conditionalFormatting>
  <conditionalFormatting sqref="C47">
    <cfRule type="expression" dxfId="1252" priority="91" stopIfTrue="1">
      <formula>$C$8="Sun"</formula>
    </cfRule>
    <cfRule type="expression" dxfId="1251" priority="90" stopIfTrue="1">
      <formula>AND($C$8="Sun",$C$47&gt;40)</formula>
    </cfRule>
  </conditionalFormatting>
  <conditionalFormatting sqref="C8:F8">
    <cfRule type="expression" dxfId="1250" priority="11">
      <formula>C$7&gt;EOMONTH($D$4,0)</formula>
    </cfRule>
    <cfRule type="expression" dxfId="1249" priority="12" stopIfTrue="1">
      <formula>$B$8="Sat"</formula>
    </cfRule>
    <cfRule type="expression" dxfId="1248" priority="13" stopIfTrue="1">
      <formula>$B$8="Sun"</formula>
    </cfRule>
  </conditionalFormatting>
  <conditionalFormatting sqref="C62:AC91">
    <cfRule type="expression" dxfId="1247" priority="128" stopIfTrue="1">
      <formula>C$59="Sat"</formula>
    </cfRule>
    <cfRule type="expression" dxfId="1246" priority="77">
      <formula>C$7&lt;$D$4</formula>
    </cfRule>
    <cfRule type="expression" dxfId="1245" priority="129" stopIfTrue="1">
      <formula>C$59="Sun"</formula>
    </cfRule>
    <cfRule type="expression" dxfId="1244" priority="127">
      <formula>C$7&gt;EOMONTH($D$55,0)</formula>
    </cfRule>
  </conditionalFormatting>
  <conditionalFormatting sqref="D47">
    <cfRule type="expression" dxfId="1243" priority="93" stopIfTrue="1">
      <formula>$D$8="Sun"</formula>
    </cfRule>
    <cfRule type="expression" dxfId="1242" priority="92" stopIfTrue="1">
      <formula>AND($D$8="Sun",$D$47&gt;40)</formula>
    </cfRule>
  </conditionalFormatting>
  <conditionalFormatting sqref="E47">
    <cfRule type="expression" dxfId="1241" priority="94" stopIfTrue="1">
      <formula>AND($E$8="Sun",$E$47&gt;40)</formula>
    </cfRule>
    <cfRule type="expression" dxfId="1240" priority="95" stopIfTrue="1">
      <formula>$E$8="Sun"</formula>
    </cfRule>
  </conditionalFormatting>
  <conditionalFormatting sqref="F47">
    <cfRule type="expression" dxfId="1239" priority="123" stopIfTrue="1">
      <formula>$F$8="Sun"</formula>
    </cfRule>
    <cfRule type="expression" dxfId="1238" priority="122" stopIfTrue="1">
      <formula>AND($F$8="Sun",$F$47&gt;40)</formula>
    </cfRule>
  </conditionalFormatting>
  <conditionalFormatting sqref="F59 K59 P59 U59 Z59 AE59">
    <cfRule type="expression" dxfId="1237" priority="48" stopIfTrue="1">
      <formula>OR(F$8="Sun",F$8="Sat")</formula>
    </cfRule>
  </conditionalFormatting>
  <conditionalFormatting sqref="G10:G41">
    <cfRule type="expression" dxfId="1236" priority="29" stopIfTrue="1">
      <formula>$G$8="Sun"</formula>
    </cfRule>
    <cfRule type="expression" dxfId="1235" priority="28" stopIfTrue="1">
      <formula>$G$8="Sat"</formula>
    </cfRule>
  </conditionalFormatting>
  <conditionalFormatting sqref="G8:H8 U8:V8 AB8:AC8">
    <cfRule type="expression" dxfId="1234" priority="18" stopIfTrue="1">
      <formula>OR(G$8="Sun",G$8="Sat")</formula>
    </cfRule>
  </conditionalFormatting>
  <conditionalFormatting sqref="H10:H41">
    <cfRule type="expression" dxfId="1233" priority="31" stopIfTrue="1">
      <formula>$H$8="Sun"</formula>
    </cfRule>
    <cfRule type="expression" dxfId="1232" priority="30" stopIfTrue="1">
      <formula>$H$8="Sat"</formula>
    </cfRule>
  </conditionalFormatting>
  <conditionalFormatting sqref="I47">
    <cfRule type="expression" dxfId="1231" priority="96" stopIfTrue="1">
      <formula>AND($I$8="Sun",$I$47&gt;40)</formula>
    </cfRule>
    <cfRule type="expression" dxfId="1230" priority="97" stopIfTrue="1">
      <formula>$I$8="Sun"</formula>
    </cfRule>
  </conditionalFormatting>
  <conditionalFormatting sqref="I11:K17">
    <cfRule type="expression" dxfId="1229" priority="21">
      <formula>I$7&lt;$D$4</formula>
    </cfRule>
  </conditionalFormatting>
  <conditionalFormatting sqref="I8:M8">
    <cfRule type="expression" dxfId="1228" priority="9" stopIfTrue="1">
      <formula>$B$8="Sun"</formula>
    </cfRule>
    <cfRule type="expression" dxfId="1227" priority="6">
      <formula>I$7&lt;$D$4</formula>
    </cfRule>
    <cfRule type="expression" dxfId="1226" priority="7">
      <formula>I$7&gt;EOMONTH($D$4,0)</formula>
    </cfRule>
    <cfRule type="expression" dxfId="1225" priority="8" stopIfTrue="1">
      <formula>$B$8="Sat"</formula>
    </cfRule>
  </conditionalFormatting>
  <conditionalFormatting sqref="I10:M41 P10:T41 W10:AA41 AD10:AH41">
    <cfRule type="expression" dxfId="1224" priority="24">
      <formula>I$7&gt;EOMONTH($D$4,0)</formula>
    </cfRule>
    <cfRule type="expression" dxfId="1223" priority="27" stopIfTrue="1">
      <formula>$B$8="Sun"</formula>
    </cfRule>
  </conditionalFormatting>
  <conditionalFormatting sqref="I10:M41">
    <cfRule type="expression" dxfId="1222" priority="22">
      <formula>I$7&lt;$D$4</formula>
    </cfRule>
  </conditionalFormatting>
  <conditionalFormatting sqref="J47">
    <cfRule type="expression" dxfId="1221" priority="98" stopIfTrue="1">
      <formula>AND($J$8="Sun",$J$47&gt;40)</formula>
    </cfRule>
    <cfRule type="expression" dxfId="1220" priority="99" stopIfTrue="1">
      <formula>$J$8="Sun"</formula>
    </cfRule>
  </conditionalFormatting>
  <conditionalFormatting sqref="K47">
    <cfRule type="expression" dxfId="1219" priority="100" stopIfTrue="1">
      <formula>AND($K$8="Sun",$K$47&gt;40)</formula>
    </cfRule>
    <cfRule type="expression" dxfId="1218" priority="101" stopIfTrue="1">
      <formula>$K$8="Sun"</formula>
    </cfRule>
  </conditionalFormatting>
  <conditionalFormatting sqref="L11:L13">
    <cfRule type="expression" dxfId="1217" priority="20">
      <formula>L$7&lt;$D$4</formula>
    </cfRule>
  </conditionalFormatting>
  <conditionalFormatting sqref="L47">
    <cfRule type="expression" dxfId="1216" priority="103" stopIfTrue="1">
      <formula>$L$8="Sun"</formula>
    </cfRule>
    <cfRule type="expression" dxfId="1215" priority="102" stopIfTrue="1">
      <formula>AND($L$8="Sun",$L$47&gt;40)</formula>
    </cfRule>
  </conditionalFormatting>
  <conditionalFormatting sqref="M47">
    <cfRule type="expression" dxfId="1214" priority="46" stopIfTrue="1">
      <formula>AND($F$8="Sun",$F$47&gt;40)</formula>
    </cfRule>
    <cfRule type="expression" dxfId="1213" priority="47" stopIfTrue="1">
      <formula>$F$8="Sun"</formula>
    </cfRule>
  </conditionalFormatting>
  <conditionalFormatting sqref="N10:N41">
    <cfRule type="expression" dxfId="1212" priority="35" stopIfTrue="1">
      <formula>$N$8="Sun"</formula>
    </cfRule>
    <cfRule type="expression" dxfId="1211" priority="32" stopIfTrue="1">
      <formula>$N$8="Sat"</formula>
    </cfRule>
  </conditionalFormatting>
  <conditionalFormatting sqref="N8:O8">
    <cfRule type="expression" dxfId="1210" priority="1" stopIfTrue="1">
      <formula>OR(N$8="Sun",N$8="Sat")</formula>
    </cfRule>
  </conditionalFormatting>
  <conditionalFormatting sqref="O10:O41">
    <cfRule type="expression" dxfId="1209" priority="34" stopIfTrue="1">
      <formula>$O$8="Sun"</formula>
    </cfRule>
    <cfRule type="expression" dxfId="1208" priority="33" stopIfTrue="1">
      <formula>$O$8="Sat"</formula>
    </cfRule>
  </conditionalFormatting>
  <conditionalFormatting sqref="P8">
    <cfRule type="expression" dxfId="1207" priority="3">
      <formula>P$7&gt;EOMONTH($D$4,0)</formula>
    </cfRule>
    <cfRule type="expression" dxfId="1206" priority="4" stopIfTrue="1">
      <formula>$B$8="Sat"</formula>
    </cfRule>
    <cfRule type="expression" dxfId="1205" priority="5" stopIfTrue="1">
      <formula>$B$8="Sun"</formula>
    </cfRule>
  </conditionalFormatting>
  <conditionalFormatting sqref="P11:P17">
    <cfRule type="expression" dxfId="1204" priority="19">
      <formula>P$7&lt;$D$4</formula>
    </cfRule>
  </conditionalFormatting>
  <conditionalFormatting sqref="P47">
    <cfRule type="expression" dxfId="1203" priority="105" stopIfTrue="1">
      <formula>$P$8="Sun"</formula>
    </cfRule>
    <cfRule type="expression" dxfId="1202" priority="104" stopIfTrue="1">
      <formula>AND($P$8="Sun",$P$47&gt;40)</formula>
    </cfRule>
  </conditionalFormatting>
  <conditionalFormatting sqref="P8:T8">
    <cfRule type="expression" dxfId="1201" priority="2">
      <formula>P$7&lt;$D$4</formula>
    </cfRule>
  </conditionalFormatting>
  <conditionalFormatting sqref="P10:T41 W10:AA41 AD10:AH41 I10:M41 B10:F16 B17:D17 F17 B18:F41">
    <cfRule type="expression" dxfId="1200" priority="26" stopIfTrue="1">
      <formula>$B$8="Sat"</formula>
    </cfRule>
  </conditionalFormatting>
  <conditionalFormatting sqref="P10:T41 W10:AA41 AD10:AH41">
    <cfRule type="expression" dxfId="1199" priority="25">
      <formula>P$7&lt;$D$4</formula>
    </cfRule>
  </conditionalFormatting>
  <conditionalFormatting sqref="Q47">
    <cfRule type="expression" dxfId="1198" priority="106" stopIfTrue="1">
      <formula>AND($Q$8="Sun",$Q$47&gt;40)</formula>
    </cfRule>
    <cfRule type="expression" dxfId="1197" priority="107" stopIfTrue="1">
      <formula>$Q$8="Sun"</formula>
    </cfRule>
  </conditionalFormatting>
  <conditionalFormatting sqref="R47">
    <cfRule type="expression" dxfId="1196" priority="108" stopIfTrue="1">
      <formula>AND($R$8="Sun",$R$47&gt;40)</formula>
    </cfRule>
    <cfRule type="expression" dxfId="1195" priority="109" stopIfTrue="1">
      <formula>$R$8="Sun"</formula>
    </cfRule>
  </conditionalFormatting>
  <conditionalFormatting sqref="S47">
    <cfRule type="expression" dxfId="1194" priority="110" stopIfTrue="1">
      <formula>AND($S$8="Sun",$S$47&gt;40)</formula>
    </cfRule>
    <cfRule type="expression" dxfId="1193" priority="111" stopIfTrue="1">
      <formula>$S$8="Sun"</formula>
    </cfRule>
  </conditionalFormatting>
  <conditionalFormatting sqref="T47">
    <cfRule type="expression" dxfId="1192" priority="44" stopIfTrue="1">
      <formula>AND($F$8="Sun",$F$47&gt;40)</formula>
    </cfRule>
    <cfRule type="expression" dxfId="1191" priority="45" stopIfTrue="1">
      <formula>$F$8="Sun"</formula>
    </cfRule>
  </conditionalFormatting>
  <conditionalFormatting sqref="U10:U41">
    <cfRule type="expression" dxfId="1190" priority="36" stopIfTrue="1">
      <formula>$U$8="Sun"</formula>
    </cfRule>
  </conditionalFormatting>
  <conditionalFormatting sqref="V10:V41">
    <cfRule type="expression" dxfId="1189" priority="37" stopIfTrue="1">
      <formula>$V$8="Sat"</formula>
    </cfRule>
    <cfRule type="expression" dxfId="1188" priority="38" stopIfTrue="1">
      <formula>$V$8="Sun"</formula>
    </cfRule>
  </conditionalFormatting>
  <conditionalFormatting sqref="W47">
    <cfRule type="expression" dxfId="1187" priority="112" stopIfTrue="1">
      <formula>AND($W$8="Sun",$W$47&gt;40)</formula>
    </cfRule>
    <cfRule type="expression" dxfId="1186" priority="113" stopIfTrue="1">
      <formula>$W$8="Sun"</formula>
    </cfRule>
  </conditionalFormatting>
  <conditionalFormatting sqref="W8:AA8 AD8:AH8 B8 Q8:T8">
    <cfRule type="expression" dxfId="1185" priority="16" stopIfTrue="1">
      <formula>$B$8="Sat"</formula>
    </cfRule>
  </conditionalFormatting>
  <conditionalFormatting sqref="W8:AA8 AD8:AH8">
    <cfRule type="expression" dxfId="1184" priority="15">
      <formula>W$7&lt;$D$4</formula>
    </cfRule>
  </conditionalFormatting>
  <conditionalFormatting sqref="X47">
    <cfRule type="expression" dxfId="1183" priority="114" stopIfTrue="1">
      <formula>AND($X$8="Sun",$X$47&gt;40)</formula>
    </cfRule>
  </conditionalFormatting>
  <conditionalFormatting sqref="Y47">
    <cfRule type="expression" dxfId="1182" priority="115" stopIfTrue="1">
      <formula>AND($Y$8="Sun",$Y$47&gt;40)</formula>
    </cfRule>
    <cfRule type="expression" dxfId="1181" priority="116" stopIfTrue="1">
      <formula>$Y$8="Sun"</formula>
    </cfRule>
  </conditionalFormatting>
  <conditionalFormatting sqref="Z47">
    <cfRule type="expression" dxfId="1180" priority="117" stopIfTrue="1">
      <formula>AND($Z$8="Sun",$Z$47&gt;40)</formula>
    </cfRule>
    <cfRule type="expression" dxfId="1179" priority="118" stopIfTrue="1">
      <formula>$Z$8="Sun"</formula>
    </cfRule>
  </conditionalFormatting>
  <conditionalFormatting sqref="AA47">
    <cfRule type="expression" dxfId="1178" priority="42" stopIfTrue="1">
      <formula>AND($F$8="Sun",$F$47&gt;40)</formula>
    </cfRule>
    <cfRule type="expression" dxfId="1177" priority="43" stopIfTrue="1">
      <formula>$F$8="Sun"</formula>
    </cfRule>
  </conditionalFormatting>
  <conditionalFormatting sqref="AB10:AB41">
    <cfRule type="expression" dxfId="1176" priority="39" stopIfTrue="1">
      <formula>$AB$8="Sun"</formula>
    </cfRule>
  </conditionalFormatting>
  <conditionalFormatting sqref="AC10:AC41">
    <cfRule type="expression" dxfId="1175" priority="40" stopIfTrue="1">
      <formula>$AC$8="Sat"</formula>
    </cfRule>
    <cfRule type="expression" dxfId="1174" priority="41" stopIfTrue="1">
      <formula>$AC$8="Sun"</formula>
    </cfRule>
  </conditionalFormatting>
  <conditionalFormatting sqref="AD47">
    <cfRule type="expression" dxfId="1173" priority="119" stopIfTrue="1">
      <formula>AND($AD$8="Sun",$AD$47&gt;40)</formula>
    </cfRule>
    <cfRule type="expression" dxfId="1172" priority="120" stopIfTrue="1">
      <formula>$AD$8="Sun"</formula>
    </cfRule>
  </conditionalFormatting>
  <conditionalFormatting sqref="AD62:AH91">
    <cfRule type="expression" dxfId="1171" priority="76" stopIfTrue="1">
      <formula>$B$8="Sun"</formula>
    </cfRule>
    <cfRule type="expression" dxfId="1170" priority="75" stopIfTrue="1">
      <formula>$B$8="Sat"</formula>
    </cfRule>
    <cfRule type="expression" dxfId="1169" priority="74">
      <formula>AD$7&lt;$D$4</formula>
    </cfRule>
    <cfRule type="expression" dxfId="1168" priority="73">
      <formula>AD$58&gt;EOMONTH($D$55,0)</formula>
    </cfRule>
  </conditionalFormatting>
  <conditionalFormatting sqref="AE9 AI10:AI45">
    <cfRule type="cellIs" dxfId="1167" priority="86" stopIfTrue="1" operator="greaterThan">
      <formula>0</formula>
    </cfRule>
  </conditionalFormatting>
  <conditionalFormatting sqref="AE60 AI61:AI91">
    <cfRule type="cellIs" dxfId="1166" priority="80" stopIfTrue="1" operator="greaterThan">
      <formula>0</formula>
    </cfRule>
  </conditionalFormatting>
  <conditionalFormatting sqref="AE47:AG47">
    <cfRule type="expression" dxfId="1165" priority="83" stopIfTrue="1">
      <formula>$AE$8="Sun"</formula>
    </cfRule>
    <cfRule type="expression" dxfId="1164" priority="82" stopIfTrue="1">
      <formula>AND($AE$8="Sun",$AE$47&gt;40)</formula>
    </cfRule>
  </conditionalFormatting>
  <conditionalFormatting sqref="AH47">
    <cfRule type="expression" dxfId="1163" priority="121" stopIfTrue="1">
      <formula>$AF$8="Sun"</formula>
    </cfRule>
  </conditionalFormatting>
  <conditionalFormatting sqref="AI47">
    <cfRule type="cellIs" dxfId="1162" priority="87" stopIfTrue="1" operator="greaterThan">
      <formula>0</formula>
    </cfRule>
  </conditionalFormatting>
  <conditionalFormatting sqref="AI93">
    <cfRule type="cellIs" dxfId="1161"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59" stopIfTrue="1" id="{98EAA429-ABB5-4582-B1FB-729EAFB2D09A}">
            <xm:f>B$7='Yearly Info'!$C$2</xm:f>
            <x14:dxf>
              <fill>
                <patternFill>
                  <bgColor rgb="FFFFCC99"/>
                </patternFill>
              </fill>
            </x14:dxf>
          </x14:cfRule>
          <x14:cfRule type="expression" priority="60" stopIfTrue="1" id="{0408BD2C-EB24-43E5-B3B8-C863CDEAE1BC}">
            <xm:f>B$7='Yearly Info'!$C$3</xm:f>
            <x14:dxf>
              <fill>
                <patternFill>
                  <bgColor rgb="FFFFCC99"/>
                </patternFill>
              </fill>
            </x14:dxf>
          </x14:cfRule>
          <x14:cfRule type="expression" priority="61" stopIfTrue="1" id="{ACAD30CC-1B93-4186-813C-4B8A6DD3EB33}">
            <xm:f>B$7='Yearly Info'!$C$4</xm:f>
            <x14:dxf>
              <fill>
                <patternFill>
                  <bgColor rgb="FFFFCC99"/>
                </patternFill>
              </fill>
            </x14:dxf>
          </x14:cfRule>
          <x14:cfRule type="expression" priority="62" stopIfTrue="1" id="{A14BC6EB-3A4F-42E5-83F8-1DC06946647A}">
            <xm:f>B$7='Yearly Info'!$C$5</xm:f>
            <x14:dxf>
              <fill>
                <patternFill>
                  <bgColor rgb="FFFFCC99"/>
                </patternFill>
              </fill>
            </x14:dxf>
          </x14:cfRule>
          <x14:cfRule type="expression" priority="63" stopIfTrue="1" id="{D44A4BB3-CBAB-4963-A3B8-B7C69B775767}">
            <xm:f>B$7='Yearly Info'!$C$6</xm:f>
            <x14:dxf>
              <fill>
                <patternFill>
                  <bgColor rgb="FFFFCC99"/>
                </patternFill>
              </fill>
            </x14:dxf>
          </x14:cfRule>
          <x14:cfRule type="expression" priority="64" stopIfTrue="1" id="{B4B17A41-80F8-483C-8C8E-DDC77A7F5DC5}">
            <xm:f>B$7='Yearly Info'!$C$7</xm:f>
            <x14:dxf>
              <fill>
                <patternFill>
                  <bgColor rgb="FFFFCC99"/>
                </patternFill>
              </fill>
            </x14:dxf>
          </x14:cfRule>
          <x14:cfRule type="expression" priority="65" stopIfTrue="1" id="{F8595D6F-D2CF-4B81-8734-E2213E565DA8}">
            <xm:f>B$7='Yearly Info'!$C$8</xm:f>
            <x14:dxf>
              <fill>
                <patternFill>
                  <bgColor rgb="FFFFCC99"/>
                </patternFill>
              </fill>
            </x14:dxf>
          </x14:cfRule>
          <x14:cfRule type="expression" priority="66" stopIfTrue="1" id="{4C6C01FB-F94F-4698-A1D6-74FC2D522174}">
            <xm:f>B$7='Yearly Info'!$C$9</xm:f>
            <x14:dxf>
              <fill>
                <patternFill>
                  <bgColor rgb="FFFFCC99"/>
                </patternFill>
              </fill>
            </x14:dxf>
          </x14:cfRule>
          <x14:cfRule type="expression" priority="67" stopIfTrue="1" id="{C83347A2-821F-4E20-BC97-9FDF0005920B}">
            <xm:f>B$7='Yearly Info'!$C$10</xm:f>
            <x14:dxf>
              <fill>
                <patternFill>
                  <bgColor rgb="FFFFCC99"/>
                </patternFill>
              </fill>
            </x14:dxf>
          </x14:cfRule>
          <x14:cfRule type="expression" priority="68" id="{68CFFEE3-5FB6-496A-80CF-98373E7BF44D}">
            <xm:f>B$7='Yearly Info'!$C$11</xm:f>
            <x14:dxf>
              <fill>
                <patternFill>
                  <bgColor rgb="FFFFCC99"/>
                </patternFill>
              </fill>
            </x14:dxf>
          </x14:cfRule>
          <xm:sqref>B7:AH7</xm:sqref>
        </x14:conditionalFormatting>
        <x14:conditionalFormatting xmlns:xm="http://schemas.microsoft.com/office/excel/2006/main">
          <x14:cfRule type="expression" priority="56" stopIfTrue="1" id="{4F3851E8-8D82-4AD6-88A3-DD7192EEBDD6}">
            <xm:f>B$7='Yearly Info'!$C$9</xm:f>
            <x14:dxf>
              <fill>
                <patternFill>
                  <bgColor rgb="FFFFCC99"/>
                </patternFill>
              </fill>
            </x14:dxf>
          </x14:cfRule>
          <x14:cfRule type="expression" priority="57" stopIfTrue="1" id="{D9947178-41AA-4794-83C2-00C398EE503F}">
            <xm:f>B$7='Yearly Info'!$C$10</xm:f>
            <x14:dxf>
              <fill>
                <patternFill>
                  <bgColor rgb="FFFFCC99"/>
                </patternFill>
              </fill>
            </x14:dxf>
          </x14:cfRule>
          <x14:cfRule type="expression" priority="58" id="{1D50BD34-DC97-42F6-829E-EBB01A99A11B}">
            <xm:f>B$7='Yearly Info'!$C$11</xm:f>
            <x14:dxf>
              <fill>
                <patternFill>
                  <bgColor rgb="FFFFCC99"/>
                </patternFill>
              </fill>
            </x14:dxf>
          </x14:cfRule>
          <x14:cfRule type="expression" priority="50" stopIfTrue="1" id="{77A72842-B382-4265-9227-098311334A88}">
            <xm:f>B$7='Yearly Info'!$C$3</xm:f>
            <x14:dxf>
              <fill>
                <patternFill>
                  <bgColor rgb="FFFFCC99"/>
                </patternFill>
              </fill>
            </x14:dxf>
          </x14:cfRule>
          <x14:cfRule type="expression" priority="51" stopIfTrue="1" id="{9A1ABCDF-3398-4CFD-A15B-9E489B27B1EA}">
            <xm:f>B$7='Yearly Info'!$C$4</xm:f>
            <x14:dxf>
              <fill>
                <patternFill>
                  <bgColor rgb="FFFFCC99"/>
                </patternFill>
              </fill>
            </x14:dxf>
          </x14:cfRule>
          <x14:cfRule type="expression" priority="49" stopIfTrue="1" id="{BB1D480B-1EFA-4D69-8C7D-601309589C25}">
            <xm:f>B$7='Yearly Info'!$C$2</xm:f>
            <x14:dxf>
              <fill>
                <patternFill>
                  <bgColor rgb="FFFFCC99"/>
                </patternFill>
              </fill>
            </x14:dxf>
          </x14:cfRule>
          <x14:cfRule type="expression" priority="52" stopIfTrue="1" id="{B93881A5-21DB-458E-9583-A39E88B178F8}">
            <xm:f>B$7='Yearly Info'!$C$5</xm:f>
            <x14:dxf>
              <fill>
                <patternFill>
                  <bgColor rgb="FFFFCC99"/>
                </patternFill>
              </fill>
            </x14:dxf>
          </x14:cfRule>
          <x14:cfRule type="expression" priority="53" stopIfTrue="1" id="{8860A009-6DC4-4E3B-9C4C-88BBD064281E}">
            <xm:f>B$7='Yearly Info'!$C$6</xm:f>
            <x14:dxf>
              <fill>
                <patternFill>
                  <bgColor rgb="FFFFCC99"/>
                </patternFill>
              </fill>
            </x14:dxf>
          </x14:cfRule>
          <x14:cfRule type="expression" priority="54" stopIfTrue="1" id="{E4046B76-CCEA-42C0-917C-3CCC6E4ABBD9}">
            <xm:f>B$7='Yearly Info'!$C$7</xm:f>
            <x14:dxf>
              <fill>
                <patternFill>
                  <bgColor rgb="FFFFCC99"/>
                </patternFill>
              </fill>
            </x14:dxf>
          </x14:cfRule>
          <x14:cfRule type="expression" priority="55" stopIfTrue="1" id="{7700A565-8B40-49C5-83E9-FD4A658D3A8A}">
            <xm:f>B$7='Yearly Info'!$C$8</xm:f>
            <x14:dxf>
              <fill>
                <patternFill>
                  <bgColor rgb="FFFFCC99"/>
                </patternFill>
              </fill>
            </x14:dxf>
          </x14:cfRule>
          <xm:sqref>B58:AH58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34D3D-F4D6-415F-8920-C2119BBF1B1B}">
  <sheetPr filterMode="1">
    <pageSetUpPr fitToPage="1"/>
  </sheetPr>
  <dimension ref="A1:AG1000"/>
  <sheetViews>
    <sheetView zoomScale="120" zoomScaleNormal="120" workbookViewId="0">
      <selection activeCell="A105" sqref="A105"/>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3" width="19.42578125" customWidth="1"/>
    <col min="14" max="14" width="5.5703125" hidden="1" customWidth="1"/>
    <col min="15" max="15" width="2" hidden="1" customWidth="1"/>
    <col min="16" max="16" width="5.5703125" hidden="1" customWidth="1"/>
  </cols>
  <sheetData>
    <row r="1" spans="1:33" x14ac:dyDescent="0.25">
      <c r="A1" s="35"/>
      <c r="B1" s="35"/>
      <c r="C1" s="36"/>
      <c r="D1" s="35"/>
      <c r="E1" s="35"/>
      <c r="F1" s="35"/>
      <c r="G1" s="35"/>
      <c r="H1" s="35"/>
      <c r="I1" s="35"/>
      <c r="J1" s="35"/>
      <c r="K1" s="35"/>
      <c r="L1" s="35"/>
      <c r="M1" s="35"/>
      <c r="N1" s="35"/>
      <c r="O1" s="37"/>
      <c r="P1" s="37"/>
      <c r="Q1" s="46"/>
    </row>
    <row r="2" spans="1:33" ht="15.75" hidden="1" x14ac:dyDescent="0.25">
      <c r="A2" s="35"/>
      <c r="B2" s="121" t="s">
        <v>1</v>
      </c>
      <c r="C2" s="121"/>
      <c r="D2" s="122" t="str">
        <f>'Yearly Info'!A45</f>
        <v>Don Woods</v>
      </c>
      <c r="E2" s="122" t="e">
        <f t="shared" ref="E2:N2" ca="1" si="0">INDIRECT("'" &amp; $Q$1 &amp; "'!D11")</f>
        <v>#REF!</v>
      </c>
      <c r="F2" s="122" t="e">
        <f t="shared" ca="1" si="0"/>
        <v>#REF!</v>
      </c>
      <c r="G2" s="122" t="e">
        <f t="shared" ca="1" si="0"/>
        <v>#REF!</v>
      </c>
      <c r="H2" s="122" t="e">
        <f t="shared" ca="1" si="0"/>
        <v>#REF!</v>
      </c>
      <c r="I2" s="122" t="e">
        <f t="shared" ca="1" si="0"/>
        <v>#REF!</v>
      </c>
      <c r="J2" s="122" t="e">
        <f t="shared" ca="1" si="0"/>
        <v>#REF!</v>
      </c>
      <c r="K2" s="122" t="e">
        <f t="shared" ca="1" si="0"/>
        <v>#REF!</v>
      </c>
      <c r="L2" s="122" t="e">
        <f t="shared" ca="1" si="0"/>
        <v>#REF!</v>
      </c>
      <c r="M2" s="122" t="e">
        <f t="shared" ca="1" si="0"/>
        <v>#REF!</v>
      </c>
      <c r="N2" s="122" t="e">
        <f t="shared" ca="1" si="0"/>
        <v>#REF!</v>
      </c>
      <c r="O2" s="28"/>
    </row>
    <row r="3" spans="1:33" ht="15.75" hidden="1" x14ac:dyDescent="0.25">
      <c r="A3" s="35"/>
      <c r="B3" s="121" t="s">
        <v>2</v>
      </c>
      <c r="C3" s="121"/>
      <c r="D3" s="123">
        <f>'Yearly Info'!D3</f>
        <v>46082</v>
      </c>
      <c r="E3" s="123">
        <f t="shared" ref="E3:H3" ca="1" si="1">INDIRECT("'" &amp; LEFT(UPPER(MID(CELL("filename"),(FIND("]",CELL("filename"))+1),50)),3) &amp; "'!$D$4")</f>
        <v>46204</v>
      </c>
      <c r="F3" s="123">
        <f t="shared" ca="1" si="1"/>
        <v>46204</v>
      </c>
      <c r="G3" s="123">
        <f t="shared" ca="1" si="1"/>
        <v>46204</v>
      </c>
      <c r="H3" s="123">
        <f t="shared" ca="1" si="1"/>
        <v>46204</v>
      </c>
      <c r="I3" s="124" t="s">
        <v>3</v>
      </c>
      <c r="J3" s="124"/>
      <c r="K3" s="125">
        <f>'Yearly Info'!B1</f>
        <v>2026</v>
      </c>
      <c r="L3" s="126"/>
      <c r="M3" s="126"/>
      <c r="N3" s="126"/>
      <c r="O3" s="28"/>
    </row>
    <row r="4" spans="1:33" ht="15.75" hidden="1" x14ac:dyDescent="0.25">
      <c r="A4" s="35"/>
      <c r="B4" s="35"/>
      <c r="C4" s="38"/>
      <c r="D4" s="39"/>
      <c r="E4" s="39"/>
      <c r="F4" s="39"/>
      <c r="G4" s="39"/>
      <c r="H4" s="39"/>
      <c r="I4" s="64"/>
      <c r="J4" s="64"/>
      <c r="K4" s="40"/>
      <c r="L4" s="41"/>
      <c r="M4" s="41"/>
      <c r="N4" s="41"/>
      <c r="O4" s="28"/>
    </row>
    <row r="5" spans="1:33" ht="15" hidden="1" customHeight="1" x14ac:dyDescent="0.25">
      <c r="A5" s="127" t="s">
        <v>15</v>
      </c>
      <c r="B5" s="129" t="s">
        <v>16</v>
      </c>
      <c r="C5" s="130"/>
      <c r="D5" s="131"/>
      <c r="E5" s="138" t="s">
        <v>17</v>
      </c>
      <c r="F5" s="139"/>
      <c r="G5" s="139"/>
      <c r="H5" s="139"/>
      <c r="I5" s="139"/>
      <c r="J5" s="139"/>
      <c r="K5" s="139"/>
      <c r="L5" s="139"/>
      <c r="M5" s="139"/>
      <c r="N5" s="139"/>
      <c r="O5" s="139"/>
      <c r="P5" s="140"/>
    </row>
    <row r="6" spans="1:33" ht="11.25" hidden="1" customHeight="1" x14ac:dyDescent="0.25">
      <c r="A6" s="128"/>
      <c r="B6" s="132"/>
      <c r="C6" s="133"/>
      <c r="D6" s="134"/>
      <c r="E6" s="141"/>
      <c r="F6" s="142"/>
      <c r="G6" s="142"/>
      <c r="H6" s="142"/>
      <c r="I6" s="142"/>
      <c r="J6" s="142"/>
      <c r="K6" s="142"/>
      <c r="L6" s="142"/>
      <c r="M6" s="142"/>
      <c r="N6" s="142"/>
      <c r="O6" s="142"/>
      <c r="P6" s="143"/>
    </row>
    <row r="7" spans="1:33" ht="9.75" hidden="1" customHeight="1" x14ac:dyDescent="0.25">
      <c r="A7" s="128"/>
      <c r="B7" s="135"/>
      <c r="C7" s="136"/>
      <c r="D7" s="137"/>
      <c r="E7" s="141"/>
      <c r="F7" s="142"/>
      <c r="G7" s="142"/>
      <c r="H7" s="142"/>
      <c r="I7" s="142"/>
      <c r="J7" s="142"/>
      <c r="K7" s="142"/>
      <c r="L7" s="142"/>
      <c r="M7" s="142"/>
      <c r="N7" s="142"/>
      <c r="O7" s="142"/>
      <c r="P7" s="143"/>
    </row>
    <row r="8" spans="1:33" ht="15" hidden="1" customHeight="1" x14ac:dyDescent="0.25">
      <c r="A8" s="44" t="str">
        <f ca="1">IF(MONTH(C8)=MONTH(D$3),RIGHT('Yearly Info'!A$14,LEN('Yearly Info'!A$14)-4),"")</f>
        <v xml:space="preserve"> RICS Support for MDEQ</v>
      </c>
      <c r="B8" s="144" t="str">
        <f ca="1">TEXT(C8,"dddd")</f>
        <v>Monday</v>
      </c>
      <c r="C8" s="42">
        <f ca="1">INDIRECT("'" &amp; UPPER(LEFT(TEXT($D$3,"mmmm"),3)) &amp; "'!B7")</f>
        <v>46083</v>
      </c>
      <c r="D8" s="54">
        <f ca="1">INDIRECT("'" &amp; UPPER(LEFT(TEXT($D$3,"mmmm"),3)) &amp; "'!B11")</f>
        <v>8</v>
      </c>
      <c r="E8" s="147" t="s">
        <v>74</v>
      </c>
      <c r="F8" s="148"/>
      <c r="G8" s="148"/>
      <c r="H8" s="148"/>
      <c r="I8" s="148"/>
      <c r="J8" s="148"/>
      <c r="K8" s="148"/>
      <c r="L8" s="148"/>
      <c r="M8" s="148"/>
      <c r="N8" s="148"/>
      <c r="O8" s="148"/>
      <c r="P8" s="149"/>
    </row>
    <row r="9" spans="1:33" ht="15" hidden="1" customHeight="1" x14ac:dyDescent="0.25">
      <c r="A9" s="44" t="str">
        <f ca="1">IF(MONTH(C9)=MONTH(D$3),RIGHT('Yearly Info'!A$15,LEN('Yearly Info'!A$15)-4),"")</f>
        <v xml:space="preserve"> MDEQ</v>
      </c>
      <c r="B9" s="145"/>
      <c r="C9" s="42">
        <f ca="1">C8</f>
        <v>46083</v>
      </c>
      <c r="D9" s="54">
        <f ca="1">INDIRECT("'" &amp; UPPER(LEFT(TEXT($D$3,"mmmm"),3)) &amp; "'!B12")</f>
        <v>0</v>
      </c>
      <c r="E9" s="147"/>
      <c r="F9" s="148"/>
      <c r="G9" s="148"/>
      <c r="H9" s="148"/>
      <c r="I9" s="148"/>
      <c r="J9" s="148"/>
      <c r="K9" s="148"/>
      <c r="L9" s="148"/>
      <c r="M9" s="148"/>
      <c r="N9" s="148"/>
      <c r="O9" s="148"/>
      <c r="P9" s="149"/>
    </row>
    <row r="10" spans="1:33" ht="15" hidden="1" customHeight="1" x14ac:dyDescent="0.25">
      <c r="A10" s="44" t="str">
        <f ca="1">IF(MONTH(C10)=MONTH(D$3),RIGHT('Yearly Info'!A$16,LEN('Yearly Info'!A$16)-4),"")</f>
        <v xml:space="preserve"> RICS Idea Portal</v>
      </c>
      <c r="B10" s="145"/>
      <c r="C10" s="42">
        <f t="shared" ref="C10:C37" ca="1" si="2">C9</f>
        <v>46083</v>
      </c>
      <c r="D10" s="54">
        <f ca="1">INDIRECT("'" &amp; UPPER(LEFT(TEXT($D$3,"mmmm"),3)) &amp; "'!B13")</f>
        <v>0</v>
      </c>
      <c r="E10" s="147"/>
      <c r="F10" s="148"/>
      <c r="G10" s="148"/>
      <c r="H10" s="148"/>
      <c r="I10" s="148"/>
      <c r="J10" s="148"/>
      <c r="K10" s="148"/>
      <c r="L10" s="148"/>
      <c r="M10" s="148"/>
      <c r="N10" s="148"/>
      <c r="O10" s="148"/>
      <c r="P10" s="149"/>
    </row>
    <row r="11" spans="1:33" ht="15" customHeight="1" x14ac:dyDescent="0.25">
      <c r="A11" s="44" t="str">
        <f ca="1">IF(MONTH(C11)=MONTH(D$3),RIGHT('Yearly Info'!A$17,LEN('Yearly Info'!A$17)-4),"")</f>
        <v xml:space="preserve"> MSWIS</v>
      </c>
      <c r="B11" s="145"/>
      <c r="C11" s="42">
        <f t="shared" ca="1" si="2"/>
        <v>46083</v>
      </c>
      <c r="D11" s="54">
        <f ca="1">INDIRECT("'" &amp; UPPER(LEFT(TEXT($D$3,"mmmm"),3)) &amp; "'!B14")</f>
        <v>0</v>
      </c>
      <c r="E11" s="147"/>
      <c r="F11" s="148"/>
      <c r="G11" s="148"/>
      <c r="H11" s="148"/>
      <c r="I11" s="148"/>
      <c r="J11" s="148"/>
      <c r="K11" s="148"/>
      <c r="L11" s="148"/>
      <c r="M11" s="148"/>
      <c r="N11" s="148"/>
      <c r="O11" s="148"/>
      <c r="P11" s="149"/>
    </row>
    <row r="12" spans="1:33" ht="15" hidden="1" customHeight="1" x14ac:dyDescent="0.25">
      <c r="A12" s="44" t="str">
        <f ca="1">IF(MONTH(C12)=MONTH(D$3),RIGHT('Yearly Info'!A$18,LEN('Yearly Info'!A$18)-4),"")</f>
        <v xml:space="preserve"> GeoSpatial</v>
      </c>
      <c r="B12" s="145"/>
      <c r="C12" s="42">
        <f t="shared" ca="1" si="2"/>
        <v>46083</v>
      </c>
      <c r="D12" s="54">
        <f ca="1">INDIRECT("'" &amp; UPPER(LEFT(TEXT($D$3,"mmmm"),3)) &amp; "'!B15")</f>
        <v>0</v>
      </c>
      <c r="E12" s="147"/>
      <c r="F12" s="148"/>
      <c r="G12" s="148"/>
      <c r="H12" s="148"/>
      <c r="I12" s="148"/>
      <c r="J12" s="148"/>
      <c r="K12" s="148"/>
      <c r="L12" s="148"/>
      <c r="M12" s="148"/>
      <c r="N12" s="148"/>
      <c r="O12" s="148"/>
      <c r="P12" s="149"/>
    </row>
    <row r="13" spans="1:33" ht="15" hidden="1" customHeight="1" x14ac:dyDescent="0.25">
      <c r="A13" s="44" t="str">
        <f ca="1">IF(MONTH(C13)=MONTH(D$3),RIGHT('Yearly Info'!A$19,LEN('Yearly Info'!A$19)-4),"")</f>
        <v xml:space="preserve"> RICS Dashboard</v>
      </c>
      <c r="B13" s="145"/>
      <c r="C13" s="42">
        <f t="shared" ca="1" si="2"/>
        <v>46083</v>
      </c>
      <c r="D13" s="54">
        <f ca="1">INDIRECT("'" &amp; UPPER(LEFT(TEXT($D$3,"mmmm"),3)) &amp; "'!B16")</f>
        <v>0</v>
      </c>
      <c r="E13" s="147"/>
      <c r="F13" s="148"/>
      <c r="G13" s="148"/>
      <c r="H13" s="148"/>
      <c r="I13" s="148"/>
      <c r="J13" s="148"/>
      <c r="K13" s="148"/>
      <c r="L13" s="148"/>
      <c r="M13" s="148"/>
      <c r="N13" s="148"/>
      <c r="O13" s="148"/>
      <c r="P13" s="149"/>
    </row>
    <row r="14" spans="1:33" ht="15" hidden="1" customHeight="1" x14ac:dyDescent="0.25">
      <c r="A14" s="44" t="str">
        <f ca="1">IF(MONTH(C14)=MONTH(D$3),RIGHT('Yearly Info'!A$20,LEN('Yearly Info'!A$20)-4),"")</f>
        <v xml:space="preserve"> MDWFP NRIS</v>
      </c>
      <c r="B14" s="145"/>
      <c r="C14" s="42">
        <f t="shared" ca="1" si="2"/>
        <v>46083</v>
      </c>
      <c r="D14" s="54">
        <f ca="1">INDIRECT("'" &amp; UPPER(LEFT(TEXT($D$3,"mmmm"),3)) &amp; "'!B17")</f>
        <v>0</v>
      </c>
      <c r="E14" s="147"/>
      <c r="F14" s="148"/>
      <c r="G14" s="148"/>
      <c r="H14" s="148"/>
      <c r="I14" s="148"/>
      <c r="J14" s="148"/>
      <c r="K14" s="148"/>
      <c r="L14" s="148"/>
      <c r="M14" s="148"/>
      <c r="N14" s="148"/>
      <c r="O14" s="148"/>
      <c r="P14" s="149"/>
    </row>
    <row r="15" spans="1:33" ht="15" customHeight="1" x14ac:dyDescent="0.25">
      <c r="A15" s="44" t="str">
        <f ca="1">IF(MONTH(C15)=MONTH(D$3),RIGHT('Yearly Info'!A$21,LEN('Yearly Info'!A$21)-4),"")</f>
        <v xml:space="preserve"> MSWIS MRVA 4 CLOSED</v>
      </c>
      <c r="B15" s="145"/>
      <c r="C15" s="42">
        <f t="shared" ca="1" si="2"/>
        <v>46083</v>
      </c>
      <c r="D15" s="54">
        <f ca="1">INDIRECT("'" &amp; UPPER(LEFT(TEXT($D$3,"mmmm"),3)) &amp; "'!B18")</f>
        <v>0</v>
      </c>
      <c r="E15" s="147"/>
      <c r="F15" s="148"/>
      <c r="G15" s="148"/>
      <c r="H15" s="148"/>
      <c r="I15" s="148"/>
      <c r="J15" s="148"/>
      <c r="K15" s="148"/>
      <c r="L15" s="148"/>
      <c r="M15" s="148"/>
      <c r="N15" s="148"/>
      <c r="O15" s="148"/>
      <c r="P15" s="149"/>
      <c r="AG15" t="s">
        <v>18</v>
      </c>
    </row>
    <row r="16" spans="1:33" ht="15" hidden="1" customHeight="1" x14ac:dyDescent="0.25">
      <c r="A16" s="44" t="str">
        <f ca="1">IF(MONTH(C16)=MONTH(D$3),RIGHT('Yearly Info'!A$22,LEN('Yearly Info'!A$22)-4),"")</f>
        <v xml:space="preserve"> Tackett</v>
      </c>
      <c r="B16" s="145"/>
      <c r="C16" s="42">
        <f t="shared" ca="1" si="2"/>
        <v>46083</v>
      </c>
      <c r="D16" s="54">
        <f ca="1">INDIRECT("'" &amp; UPPER(LEFT(TEXT($D$3,"mmmm"),3)) &amp; "'!B19")</f>
        <v>0</v>
      </c>
      <c r="E16" s="147"/>
      <c r="F16" s="148"/>
      <c r="G16" s="148"/>
      <c r="H16" s="148"/>
      <c r="I16" s="148"/>
      <c r="J16" s="148"/>
      <c r="K16" s="148"/>
      <c r="L16" s="148"/>
      <c r="M16" s="148"/>
      <c r="N16" s="148"/>
      <c r="O16" s="148"/>
      <c r="P16" s="149"/>
    </row>
    <row r="17" spans="1:32" ht="15" hidden="1" customHeight="1" x14ac:dyDescent="0.25">
      <c r="A17" s="44" t="e">
        <f ca="1">IF(MONTH(C17)=MONTH(D$3),RIGHT('Yearly Info'!A$23,LEN('Yearly Info'!A$23)-4),"")</f>
        <v>#VALUE!</v>
      </c>
      <c r="B17" s="145"/>
      <c r="C17" s="42">
        <f t="shared" ca="1" si="2"/>
        <v>46083</v>
      </c>
      <c r="D17" s="54">
        <f ca="1">INDIRECT("'" &amp; UPPER(LEFT(TEXT($D$3,"mmmm"),3)) &amp; "'!B20")</f>
        <v>0</v>
      </c>
      <c r="E17" s="147"/>
      <c r="F17" s="148"/>
      <c r="G17" s="148"/>
      <c r="H17" s="148"/>
      <c r="I17" s="148"/>
      <c r="J17" s="148"/>
      <c r="K17" s="148"/>
      <c r="L17" s="148"/>
      <c r="M17" s="148"/>
      <c r="N17" s="148"/>
      <c r="O17" s="148"/>
      <c r="P17" s="149"/>
    </row>
    <row r="18" spans="1:32" ht="15" hidden="1" customHeight="1" x14ac:dyDescent="0.25">
      <c r="A18" s="44" t="e">
        <f ca="1">IF(MONTH(C18)=MONTH(D$3),RIGHT('Yearly Info'!A$24,LEN('Yearly Info'!A$24)-4),"")</f>
        <v>#VALUE!</v>
      </c>
      <c r="B18" s="145"/>
      <c r="C18" s="42">
        <f t="shared" ca="1" si="2"/>
        <v>46083</v>
      </c>
      <c r="D18" s="54">
        <f ca="1">INDIRECT("'" &amp; UPPER(LEFT(TEXT($D$3,"mmmm"),3)) &amp; "'!B21")</f>
        <v>0</v>
      </c>
      <c r="E18" s="147"/>
      <c r="F18" s="148"/>
      <c r="G18" s="148"/>
      <c r="H18" s="148"/>
      <c r="I18" s="148"/>
      <c r="J18" s="148"/>
      <c r="K18" s="148"/>
      <c r="L18" s="148"/>
      <c r="M18" s="148"/>
      <c r="N18" s="148"/>
      <c r="O18" s="148"/>
      <c r="P18" s="149"/>
      <c r="AF18" t="s">
        <v>19</v>
      </c>
    </row>
    <row r="19" spans="1:32" ht="15" hidden="1" customHeight="1" x14ac:dyDescent="0.25">
      <c r="A19" s="44" t="e">
        <f ca="1">IF(MONTH(C19)=MONTH(D$3),RIGHT('Yearly Info'!A$25,LEN('Yearly Info'!A$25)-4),"")</f>
        <v>#VALUE!</v>
      </c>
      <c r="B19" s="145"/>
      <c r="C19" s="42">
        <f t="shared" ca="1" si="2"/>
        <v>46083</v>
      </c>
      <c r="D19" s="54">
        <f ca="1">INDIRECT("'" &amp; UPPER(LEFT(TEXT($D$3,"mmmm"),3)) &amp; "'!B22")</f>
        <v>0</v>
      </c>
      <c r="E19" s="147"/>
      <c r="F19" s="148"/>
      <c r="G19" s="148"/>
      <c r="H19" s="148"/>
      <c r="I19" s="148"/>
      <c r="J19" s="148"/>
      <c r="K19" s="148"/>
      <c r="L19" s="148"/>
      <c r="M19" s="148"/>
      <c r="N19" s="148"/>
      <c r="O19" s="148"/>
      <c r="P19" s="149"/>
    </row>
    <row r="20" spans="1:32" ht="15" hidden="1" customHeight="1" x14ac:dyDescent="0.25">
      <c r="A20" s="44" t="e">
        <f ca="1">IF(MONTH(C20)=MONTH(D$3),RIGHT('Yearly Info'!A$26,LEN('Yearly Info'!A$26)-4),"")</f>
        <v>#VALUE!</v>
      </c>
      <c r="B20" s="145"/>
      <c r="C20" s="42">
        <f t="shared" ca="1" si="2"/>
        <v>46083</v>
      </c>
      <c r="D20" s="54">
        <f ca="1">INDIRECT("'" &amp; UPPER(LEFT(TEXT($D$3,"mmmm"),3)) &amp; "'!B23")</f>
        <v>0</v>
      </c>
      <c r="E20" s="147"/>
      <c r="F20" s="148"/>
      <c r="G20" s="148"/>
      <c r="H20" s="148"/>
      <c r="I20" s="148"/>
      <c r="J20" s="148"/>
      <c r="K20" s="148"/>
      <c r="L20" s="148"/>
      <c r="M20" s="148"/>
      <c r="N20" s="148"/>
      <c r="O20" s="148"/>
      <c r="P20" s="149"/>
    </row>
    <row r="21" spans="1:32" ht="15" hidden="1" customHeight="1" x14ac:dyDescent="0.25">
      <c r="A21" s="44" t="e">
        <f ca="1">IF(MONTH(C21)=MONTH(D$3),RIGHT('Yearly Info'!A$27,LEN('Yearly Info'!A$27)-4),"")</f>
        <v>#VALUE!</v>
      </c>
      <c r="B21" s="145"/>
      <c r="C21" s="42">
        <f t="shared" ca="1" si="2"/>
        <v>46083</v>
      </c>
      <c r="D21" s="54">
        <f ca="1">INDIRECT("'" &amp; UPPER(LEFT(TEXT($D$3,"mmmm"),3)) &amp; "'!B24")</f>
        <v>0</v>
      </c>
      <c r="E21" s="147"/>
      <c r="F21" s="148"/>
      <c r="G21" s="148"/>
      <c r="H21" s="148"/>
      <c r="I21" s="148"/>
      <c r="J21" s="148"/>
      <c r="K21" s="148"/>
      <c r="L21" s="148"/>
      <c r="M21" s="148"/>
      <c r="N21" s="148"/>
      <c r="O21" s="148"/>
      <c r="P21" s="149"/>
    </row>
    <row r="22" spans="1:32" ht="15" hidden="1" customHeight="1" x14ac:dyDescent="0.25">
      <c r="A22" s="44" t="e">
        <f ca="1">IF(MONTH(C22)=MONTH(D$3),RIGHT('Yearly Info'!A$28,LEN('Yearly Info'!A$28)-4),"")</f>
        <v>#VALUE!</v>
      </c>
      <c r="B22" s="145"/>
      <c r="C22" s="42">
        <f t="shared" ca="1" si="2"/>
        <v>46083</v>
      </c>
      <c r="D22" s="54">
        <f ca="1">INDIRECT("'" &amp; UPPER(LEFT(TEXT($D$3,"mmmm"),3)) &amp; "'!B25")</f>
        <v>0</v>
      </c>
      <c r="E22" s="147"/>
      <c r="F22" s="148"/>
      <c r="G22" s="148"/>
      <c r="H22" s="148"/>
      <c r="I22" s="148"/>
      <c r="J22" s="148"/>
      <c r="K22" s="148"/>
      <c r="L22" s="148"/>
      <c r="M22" s="148"/>
      <c r="N22" s="148"/>
      <c r="O22" s="148"/>
      <c r="P22" s="149"/>
    </row>
    <row r="23" spans="1:32" ht="15" hidden="1" customHeight="1" x14ac:dyDescent="0.25">
      <c r="A23" s="44" t="e">
        <f ca="1">IF(MONTH(C23)=MONTH(D$3),RIGHT('Yearly Info'!A$29,LEN('Yearly Info'!A$29)-4),"")</f>
        <v>#VALUE!</v>
      </c>
      <c r="B23" s="145"/>
      <c r="C23" s="42">
        <f t="shared" ca="1" si="2"/>
        <v>46083</v>
      </c>
      <c r="D23" s="54">
        <f ca="1">INDIRECT("'" &amp; UPPER(LEFT(TEXT($D$3,"mmmm"),3)) &amp; "'!B26")</f>
        <v>0</v>
      </c>
      <c r="E23" s="147"/>
      <c r="F23" s="148"/>
      <c r="G23" s="148"/>
      <c r="H23" s="148"/>
      <c r="I23" s="148"/>
      <c r="J23" s="148"/>
      <c r="K23" s="148"/>
      <c r="L23" s="148"/>
      <c r="M23" s="148"/>
      <c r="N23" s="148"/>
      <c r="O23" s="148"/>
      <c r="P23" s="149"/>
      <c r="AB23" t="s">
        <v>20</v>
      </c>
    </row>
    <row r="24" spans="1:32" ht="15" hidden="1" customHeight="1" x14ac:dyDescent="0.25">
      <c r="A24" s="44" t="e">
        <f ca="1">IF(MONTH(C24)=MONTH(D$3),RIGHT('Yearly Info'!A$30,LEN('Yearly Info'!A$30)-4),"")</f>
        <v>#VALUE!</v>
      </c>
      <c r="B24" s="145"/>
      <c r="C24" s="42">
        <f t="shared" ca="1" si="2"/>
        <v>46083</v>
      </c>
      <c r="D24" s="54">
        <f ca="1">INDIRECT("'" &amp; UPPER(LEFT(TEXT($D$3,"mmmm"),3)) &amp; "'!B27")</f>
        <v>0</v>
      </c>
      <c r="E24" s="147"/>
      <c r="F24" s="148"/>
      <c r="G24" s="148"/>
      <c r="H24" s="148"/>
      <c r="I24" s="148"/>
      <c r="J24" s="148"/>
      <c r="K24" s="148"/>
      <c r="L24" s="148"/>
      <c r="M24" s="148"/>
      <c r="N24" s="148"/>
      <c r="O24" s="148"/>
      <c r="P24" s="149"/>
    </row>
    <row r="25" spans="1:32" ht="15" hidden="1" customHeight="1" x14ac:dyDescent="0.25">
      <c r="A25" s="44" t="e">
        <f ca="1">IF(MONTH(C25)=MONTH(D$3),RIGHT('Yearly Info'!A$31,LEN('Yearly Info'!A$31)-4),"")</f>
        <v>#VALUE!</v>
      </c>
      <c r="B25" s="145"/>
      <c r="C25" s="42">
        <f t="shared" ca="1" si="2"/>
        <v>46083</v>
      </c>
      <c r="D25" s="54">
        <f ca="1">INDIRECT("'" &amp; UPPER(LEFT(TEXT($D$3,"mmmm"),3)) &amp; "'!B28")</f>
        <v>0</v>
      </c>
      <c r="E25" s="147"/>
      <c r="F25" s="148"/>
      <c r="G25" s="148"/>
      <c r="H25" s="148"/>
      <c r="I25" s="148"/>
      <c r="J25" s="148"/>
      <c r="K25" s="148"/>
      <c r="L25" s="148"/>
      <c r="M25" s="148"/>
      <c r="N25" s="148"/>
      <c r="O25" s="148"/>
      <c r="P25" s="149"/>
    </row>
    <row r="26" spans="1:32" ht="15" hidden="1" customHeight="1" x14ac:dyDescent="0.25">
      <c r="A26" s="44" t="e">
        <f ca="1">IF(MONTH(C26)=MONTH(D$3),RIGHT('Yearly Info'!A$32,LEN('Yearly Info'!A$32)-4),"")</f>
        <v>#VALUE!</v>
      </c>
      <c r="B26" s="145"/>
      <c r="C26" s="42">
        <f t="shared" ca="1" si="2"/>
        <v>46083</v>
      </c>
      <c r="D26" s="54">
        <f ca="1">INDIRECT("'" &amp; UPPER(LEFT(TEXT($D$3,"mmmm"),3)) &amp; "'!B29")</f>
        <v>0</v>
      </c>
      <c r="E26" s="147"/>
      <c r="F26" s="148"/>
      <c r="G26" s="148"/>
      <c r="H26" s="148"/>
      <c r="I26" s="148"/>
      <c r="J26" s="148"/>
      <c r="K26" s="148"/>
      <c r="L26" s="148"/>
      <c r="M26" s="148"/>
      <c r="N26" s="148"/>
      <c r="O26" s="148"/>
      <c r="P26" s="149"/>
    </row>
    <row r="27" spans="1:32" ht="15" hidden="1" customHeight="1" x14ac:dyDescent="0.25">
      <c r="A27" s="44" t="e">
        <f ca="1">IF(MONTH(C27)=MONTH(D$3),RIGHT('Yearly Info'!A$33,LEN('Yearly Info'!A$33)-4),"")</f>
        <v>#VALUE!</v>
      </c>
      <c r="B27" s="145"/>
      <c r="C27" s="42">
        <f t="shared" ca="1" si="2"/>
        <v>46083</v>
      </c>
      <c r="D27" s="54">
        <f ca="1">INDIRECT("'" &amp; UPPER(LEFT(TEXT($D$3,"mmmm"),3)) &amp; "'!B30")</f>
        <v>0</v>
      </c>
      <c r="E27" s="147"/>
      <c r="F27" s="148"/>
      <c r="G27" s="148"/>
      <c r="H27" s="148"/>
      <c r="I27" s="148"/>
      <c r="J27" s="148"/>
      <c r="K27" s="148"/>
      <c r="L27" s="148"/>
      <c r="M27" s="148"/>
      <c r="N27" s="148"/>
      <c r="O27" s="148"/>
      <c r="P27" s="149"/>
    </row>
    <row r="28" spans="1:32" ht="15" hidden="1" customHeight="1" x14ac:dyDescent="0.25">
      <c r="A28" s="44" t="e">
        <f ca="1">IF(MONTH(C28)=MONTH(D$3),RIGHT('Yearly Info'!A$34,LEN('Yearly Info'!A$34)-4),"")</f>
        <v>#VALUE!</v>
      </c>
      <c r="B28" s="145"/>
      <c r="C28" s="42">
        <f t="shared" ca="1" si="2"/>
        <v>46083</v>
      </c>
      <c r="D28" s="54">
        <f ca="1">INDIRECT("'" &amp; UPPER(LEFT(TEXT($D$3,"mmmm"),3)) &amp; "'!B31")</f>
        <v>0</v>
      </c>
      <c r="E28" s="147"/>
      <c r="F28" s="148"/>
      <c r="G28" s="148"/>
      <c r="H28" s="148"/>
      <c r="I28" s="148"/>
      <c r="J28" s="148"/>
      <c r="K28" s="148"/>
      <c r="L28" s="148"/>
      <c r="M28" s="148"/>
      <c r="N28" s="148"/>
      <c r="O28" s="148"/>
      <c r="P28" s="149"/>
    </row>
    <row r="29" spans="1:32" ht="15" hidden="1" customHeight="1" x14ac:dyDescent="0.25">
      <c r="A29" s="44" t="e">
        <f ca="1">IF(MONTH(C29)=MONTH(D$3),RIGHT('Yearly Info'!A$35,LEN('Yearly Info'!A$35)-4),"")</f>
        <v>#VALUE!</v>
      </c>
      <c r="B29" s="145"/>
      <c r="C29" s="42">
        <f t="shared" ca="1" si="2"/>
        <v>46083</v>
      </c>
      <c r="D29" s="100">
        <f ca="1">INDIRECT("'" &amp; UPPER(LEFT(TEXT($D$3,"mmmm"),3)) &amp; "'!B32")</f>
        <v>0</v>
      </c>
      <c r="E29" s="147"/>
      <c r="F29" s="148"/>
      <c r="G29" s="148"/>
      <c r="H29" s="148"/>
      <c r="I29" s="148"/>
      <c r="J29" s="148"/>
      <c r="K29" s="148"/>
      <c r="L29" s="148"/>
      <c r="M29" s="148"/>
      <c r="N29" s="148"/>
      <c r="O29" s="148"/>
      <c r="P29" s="149"/>
    </row>
    <row r="30" spans="1:32" ht="15" hidden="1" customHeight="1" x14ac:dyDescent="0.25">
      <c r="A30" s="44" t="e">
        <f ca="1">IF(MONTH(C30)=MONTH(D$3),RIGHT('Yearly Info'!A$36,LEN('Yearly Info'!A$36)-4),"")</f>
        <v>#VALUE!</v>
      </c>
      <c r="B30" s="145"/>
      <c r="C30" s="42">
        <f t="shared" ca="1" si="2"/>
        <v>46083</v>
      </c>
      <c r="D30" s="100">
        <f ca="1">INDIRECT("'" &amp; UPPER(LEFT(TEXT($D$3,"mmmm"),3)) &amp; "'!B33")</f>
        <v>0</v>
      </c>
      <c r="E30" s="147"/>
      <c r="F30" s="148"/>
      <c r="G30" s="148"/>
      <c r="H30" s="148"/>
      <c r="I30" s="148"/>
      <c r="J30" s="148"/>
      <c r="K30" s="148"/>
      <c r="L30" s="148"/>
      <c r="M30" s="148"/>
      <c r="N30" s="148"/>
      <c r="O30" s="148"/>
      <c r="P30" s="149"/>
    </row>
    <row r="31" spans="1:32" ht="15" hidden="1" customHeight="1" x14ac:dyDescent="0.25">
      <c r="A31" s="44" t="e">
        <f ca="1">IF(MONTH(C31)=MONTH(D$3),RIGHT('Yearly Info'!A$37,LEN('Yearly Info'!A$37)-4),"")</f>
        <v>#VALUE!</v>
      </c>
      <c r="B31" s="145"/>
      <c r="C31" s="42">
        <f t="shared" ca="1" si="2"/>
        <v>46083</v>
      </c>
      <c r="D31" s="100">
        <f ca="1">INDIRECT("'" &amp; UPPER(LEFT(TEXT($D$3,"mmmm"),3)) &amp; "'!B34")</f>
        <v>0</v>
      </c>
      <c r="E31" s="147"/>
      <c r="F31" s="148"/>
      <c r="G31" s="148"/>
      <c r="H31" s="148"/>
      <c r="I31" s="148"/>
      <c r="J31" s="148"/>
      <c r="K31" s="148"/>
      <c r="L31" s="148"/>
      <c r="M31" s="148"/>
      <c r="N31" s="148"/>
      <c r="O31" s="148"/>
      <c r="P31" s="149"/>
    </row>
    <row r="32" spans="1:32" ht="15" hidden="1" customHeight="1" x14ac:dyDescent="0.25">
      <c r="A32" s="44" t="e">
        <f ca="1">IF(MONTH(C32)=MONTH(D$3),RIGHT('Yearly Info'!A$38,LEN('Yearly Info'!A$38)-4),"")</f>
        <v>#VALUE!</v>
      </c>
      <c r="B32" s="145"/>
      <c r="C32" s="42">
        <f t="shared" ca="1" si="2"/>
        <v>46083</v>
      </c>
      <c r="D32" s="100">
        <f ca="1">INDIRECT("'" &amp; UPPER(LEFT(TEXT($D$3,"mmmm"),3)) &amp; "'!B35")</f>
        <v>0</v>
      </c>
      <c r="E32" s="147"/>
      <c r="F32" s="148"/>
      <c r="G32" s="148"/>
      <c r="H32" s="148"/>
      <c r="I32" s="148"/>
      <c r="J32" s="148"/>
      <c r="K32" s="148"/>
      <c r="L32" s="148"/>
      <c r="M32" s="148"/>
      <c r="N32" s="148"/>
      <c r="O32" s="148"/>
      <c r="P32" s="149"/>
    </row>
    <row r="33" spans="1:16" ht="15" hidden="1" customHeight="1" x14ac:dyDescent="0.25">
      <c r="A33" s="44" t="e">
        <f ca="1">IF(MONTH(C33)=MONTH(D$3),RIGHT('Yearly Info'!A$39,LEN('Yearly Info'!A$39)-4),"")</f>
        <v>#VALUE!</v>
      </c>
      <c r="B33" s="145"/>
      <c r="C33" s="42">
        <f t="shared" ca="1" si="2"/>
        <v>46083</v>
      </c>
      <c r="D33" s="100">
        <f ca="1">INDIRECT("'" &amp; UPPER(LEFT(TEXT($D$3,"mmmm"),3)) &amp; "'!B36")</f>
        <v>0</v>
      </c>
      <c r="E33" s="147"/>
      <c r="F33" s="148"/>
      <c r="G33" s="148"/>
      <c r="H33" s="148"/>
      <c r="I33" s="148"/>
      <c r="J33" s="148"/>
      <c r="K33" s="148"/>
      <c r="L33" s="148"/>
      <c r="M33" s="148"/>
      <c r="N33" s="148"/>
      <c r="O33" s="148"/>
      <c r="P33" s="149"/>
    </row>
    <row r="34" spans="1:16" ht="15" hidden="1" customHeight="1" thickBot="1" x14ac:dyDescent="0.3">
      <c r="A34" s="45" t="e">
        <f ca="1">IF(MONTH(C34)=MONTH(D$3),RIGHT('Yearly Info'!A$40,LEN('Yearly Info'!A$40)-4),"")</f>
        <v>#VALUE!</v>
      </c>
      <c r="B34" s="145"/>
      <c r="C34" s="42">
        <f t="shared" ca="1" si="2"/>
        <v>46083</v>
      </c>
      <c r="D34" s="100">
        <f ca="1">INDIRECT("'" &amp; UPPER(LEFT(TEXT($D$3,"mmmm"),3)) &amp; "'!B37")</f>
        <v>0</v>
      </c>
      <c r="E34" s="147"/>
      <c r="F34" s="148"/>
      <c r="G34" s="148"/>
      <c r="H34" s="148"/>
      <c r="I34" s="148"/>
      <c r="J34" s="148"/>
      <c r="K34" s="148"/>
      <c r="L34" s="148"/>
      <c r="M34" s="148"/>
      <c r="N34" s="148"/>
      <c r="O34" s="148"/>
      <c r="P34" s="149"/>
    </row>
    <row r="35" spans="1:16" ht="15" hidden="1" customHeight="1" thickBot="1" x14ac:dyDescent="0.3">
      <c r="A35" s="45" t="str">
        <f ca="1">IF(MONTH(C35)=MONTH(D$3),RIGHT('Yearly Info'!A$41,LEN('Yearly Info'!A$41)-4),"")</f>
        <v xml:space="preserve"> </v>
      </c>
      <c r="B35" s="145"/>
      <c r="C35" s="42">
        <f t="shared" ca="1" si="2"/>
        <v>46083</v>
      </c>
      <c r="D35" s="100">
        <f ca="1">INDIRECT("'" &amp; UPPER(LEFT(TEXT($D$3,"mmmm"),3)) &amp; "'!B38")</f>
        <v>0</v>
      </c>
      <c r="E35" s="147"/>
      <c r="F35" s="148"/>
      <c r="G35" s="148"/>
      <c r="H35" s="148"/>
      <c r="I35" s="148"/>
      <c r="J35" s="148"/>
      <c r="K35" s="148"/>
      <c r="L35" s="148"/>
      <c r="M35" s="148"/>
      <c r="N35" s="148"/>
      <c r="O35" s="148"/>
      <c r="P35" s="149"/>
    </row>
    <row r="36" spans="1:16" ht="15" hidden="1" customHeight="1" thickBot="1" x14ac:dyDescent="0.3">
      <c r="A36" s="45" t="str">
        <f ca="1">IF(MONTH(C36)=MONTH(D$3),RIGHT('Yearly Info'!A$42,LEN('Yearly Info'!A$42)-4),"")</f>
        <v xml:space="preserve"> </v>
      </c>
      <c r="B36" s="145"/>
      <c r="C36" s="42">
        <f t="shared" ca="1" si="2"/>
        <v>46083</v>
      </c>
      <c r="D36" s="100">
        <f ca="1">INDIRECT("'" &amp; UPPER(LEFT(TEXT($D$3,"mmmm"),3)) &amp; "'!B39")</f>
        <v>0</v>
      </c>
      <c r="E36" s="147"/>
      <c r="F36" s="148"/>
      <c r="G36" s="148"/>
      <c r="H36" s="148"/>
      <c r="I36" s="148"/>
      <c r="J36" s="148"/>
      <c r="K36" s="148"/>
      <c r="L36" s="148"/>
      <c r="M36" s="148"/>
      <c r="N36" s="148"/>
      <c r="O36" s="148"/>
      <c r="P36" s="149"/>
    </row>
    <row r="37" spans="1:16" ht="15" hidden="1" customHeight="1" thickBot="1" x14ac:dyDescent="0.3">
      <c r="A37" s="45" t="str">
        <f ca="1">IF(MONTH(C37)=MONTH(D$3),RIGHT('Yearly Info'!A$43,LEN('Yearly Info'!A$43)-4),"")</f>
        <v xml:space="preserve"> </v>
      </c>
      <c r="B37" s="146"/>
      <c r="C37" s="42">
        <f t="shared" ca="1" si="2"/>
        <v>46083</v>
      </c>
      <c r="D37" s="55">
        <f ca="1">INDIRECT("'" &amp; UPPER(LEFT(TEXT($D$3,"mmmm"),3)) &amp; "'!B40")</f>
        <v>0</v>
      </c>
      <c r="E37" s="150"/>
      <c r="F37" s="151"/>
      <c r="G37" s="151"/>
      <c r="H37" s="151"/>
      <c r="I37" s="151"/>
      <c r="J37" s="151"/>
      <c r="K37" s="151"/>
      <c r="L37" s="151"/>
      <c r="M37" s="151"/>
      <c r="N37" s="151"/>
      <c r="O37" s="151"/>
      <c r="P37" s="152"/>
    </row>
    <row r="38" spans="1:16" ht="15" hidden="1" customHeight="1" x14ac:dyDescent="0.25">
      <c r="A38" s="44" t="str">
        <f ca="1">IF(MONTH(C38)=MONTH(D$3),RIGHT('Yearly Info'!A$14,LEN('Yearly Info'!A$14)-4),"")</f>
        <v xml:space="preserve"> RICS Support for MDEQ</v>
      </c>
      <c r="B38" s="145" t="str">
        <f ca="1">TEXT(C38,"dddd")</f>
        <v>Tuesday</v>
      </c>
      <c r="C38" s="94">
        <f ca="1">C8+1</f>
        <v>46084</v>
      </c>
      <c r="D38" s="54">
        <f ca="1">INDIRECT("'" &amp; UPPER(TEXT($D$3,"mmm")) &amp; "'!C11")</f>
        <v>4</v>
      </c>
      <c r="E38" s="147" t="s">
        <v>75</v>
      </c>
      <c r="F38" s="148"/>
      <c r="G38" s="148"/>
      <c r="H38" s="148"/>
      <c r="I38" s="148"/>
      <c r="J38" s="148"/>
      <c r="K38" s="148"/>
      <c r="L38" s="148"/>
      <c r="M38" s="148"/>
      <c r="N38" s="148"/>
      <c r="O38" s="148"/>
      <c r="P38" s="149"/>
    </row>
    <row r="39" spans="1:16" ht="15" hidden="1" customHeight="1" x14ac:dyDescent="0.25">
      <c r="A39" s="44" t="str">
        <f ca="1">IF(MONTH(C39)=MONTH(D$3),RIGHT('Yearly Info'!A$15,LEN('Yearly Info'!A$15)-4),"")</f>
        <v xml:space="preserve"> MDEQ</v>
      </c>
      <c r="B39" s="145"/>
      <c r="C39" s="42">
        <f ca="1">C38</f>
        <v>46084</v>
      </c>
      <c r="D39" s="54">
        <f ca="1">INDIRECT("'" &amp; UPPER(LEFT(TEXT($D$3,"mmmm"),3)) &amp; "'!C12")</f>
        <v>0</v>
      </c>
      <c r="E39" s="147"/>
      <c r="F39" s="148"/>
      <c r="G39" s="148"/>
      <c r="H39" s="148"/>
      <c r="I39" s="148"/>
      <c r="J39" s="148"/>
      <c r="K39" s="148"/>
      <c r="L39" s="148"/>
      <c r="M39" s="148"/>
      <c r="N39" s="148"/>
      <c r="O39" s="148"/>
      <c r="P39" s="149"/>
    </row>
    <row r="40" spans="1:16" ht="15" hidden="1" customHeight="1" x14ac:dyDescent="0.25">
      <c r="A40" s="44" t="str">
        <f ca="1">IF(MONTH(C40)=MONTH(D$3),RIGHT('Yearly Info'!A$16,LEN('Yearly Info'!A$16)-4),"")</f>
        <v xml:space="preserve"> RICS Idea Portal</v>
      </c>
      <c r="B40" s="145"/>
      <c r="C40" s="42">
        <f t="shared" ref="C40:C66" ca="1" si="3">C39</f>
        <v>46084</v>
      </c>
      <c r="D40" s="54">
        <f ca="1">INDIRECT("'" &amp; UPPER(LEFT(TEXT($D$3,"mmmm"),3)) &amp; "'!C13")</f>
        <v>0</v>
      </c>
      <c r="E40" s="147"/>
      <c r="F40" s="148"/>
      <c r="G40" s="148"/>
      <c r="H40" s="148"/>
      <c r="I40" s="148"/>
      <c r="J40" s="148"/>
      <c r="K40" s="148"/>
      <c r="L40" s="148"/>
      <c r="M40" s="148"/>
      <c r="N40" s="148"/>
      <c r="O40" s="148"/>
      <c r="P40" s="149"/>
    </row>
    <row r="41" spans="1:16" ht="15" customHeight="1" x14ac:dyDescent="0.25">
      <c r="A41" s="44" t="str">
        <f ca="1">IF(MONTH(C41)=MONTH(D$3),RIGHT('Yearly Info'!A$17,LEN('Yearly Info'!A$17)-4),"")</f>
        <v xml:space="preserve"> MSWIS</v>
      </c>
      <c r="B41" s="145"/>
      <c r="C41" s="42">
        <f t="shared" ca="1" si="3"/>
        <v>46084</v>
      </c>
      <c r="D41" s="54">
        <f ca="1">INDIRECT("'" &amp; UPPER(LEFT(TEXT($D$3,"mmmm"),3)) &amp; "'!C14")</f>
        <v>4</v>
      </c>
      <c r="E41" s="147" t="s">
        <v>76</v>
      </c>
      <c r="F41" s="148"/>
      <c r="G41" s="148"/>
      <c r="H41" s="148"/>
      <c r="I41" s="148"/>
      <c r="J41" s="148"/>
      <c r="K41" s="148"/>
      <c r="L41" s="148"/>
      <c r="M41" s="148"/>
      <c r="N41" s="148"/>
      <c r="O41" s="148"/>
      <c r="P41" s="149"/>
    </row>
    <row r="42" spans="1:16" ht="15" hidden="1" customHeight="1" x14ac:dyDescent="0.25">
      <c r="A42" s="44" t="str">
        <f ca="1">IF(MONTH(C42)=MONTH(D$3),RIGHT('Yearly Info'!A$18,LEN('Yearly Info'!A$18)-4),"")</f>
        <v xml:space="preserve"> GeoSpatial</v>
      </c>
      <c r="B42" s="145"/>
      <c r="C42" s="42">
        <f t="shared" ca="1" si="3"/>
        <v>46084</v>
      </c>
      <c r="D42" s="54">
        <f ca="1">INDIRECT("'" &amp; UPPER(LEFT(TEXT($D$3,"mmmm"),3)) &amp; "'!C15")</f>
        <v>0</v>
      </c>
      <c r="E42" s="147"/>
      <c r="F42" s="148"/>
      <c r="G42" s="148"/>
      <c r="H42" s="148"/>
      <c r="I42" s="148"/>
      <c r="J42" s="148"/>
      <c r="K42" s="148"/>
      <c r="L42" s="148"/>
      <c r="M42" s="148"/>
      <c r="N42" s="148"/>
      <c r="O42" s="148"/>
      <c r="P42" s="149"/>
    </row>
    <row r="43" spans="1:16" ht="15" hidden="1" customHeight="1" x14ac:dyDescent="0.25">
      <c r="A43" s="44" t="str">
        <f ca="1">IF(MONTH(C43)=MONTH(D$3),RIGHT('Yearly Info'!A$19,LEN('Yearly Info'!A$19)-4),"")</f>
        <v xml:space="preserve"> RICS Dashboard</v>
      </c>
      <c r="B43" s="145"/>
      <c r="C43" s="42">
        <f t="shared" ca="1" si="3"/>
        <v>46084</v>
      </c>
      <c r="D43" s="54">
        <f ca="1">INDIRECT("'" &amp; UPPER(LEFT(TEXT($D$3,"mmmm"),3)) &amp; "'!C16")</f>
        <v>0</v>
      </c>
      <c r="E43" s="153"/>
      <c r="F43" s="154"/>
      <c r="G43" s="154"/>
      <c r="H43" s="154"/>
      <c r="I43" s="154"/>
      <c r="J43" s="154"/>
      <c r="K43" s="154"/>
      <c r="L43" s="154"/>
      <c r="M43" s="154"/>
      <c r="N43" s="154"/>
      <c r="O43" s="154"/>
      <c r="P43" s="155"/>
    </row>
    <row r="44" spans="1:16" ht="15" hidden="1" customHeight="1" x14ac:dyDescent="0.25">
      <c r="A44" s="44" t="str">
        <f ca="1">IF(MONTH(C44)=MONTH(D$3),RIGHT('Yearly Info'!A$20,LEN('Yearly Info'!A$20)-4),"")</f>
        <v xml:space="preserve"> MDWFP NRIS</v>
      </c>
      <c r="B44" s="145"/>
      <c r="C44" s="42">
        <f t="shared" ca="1" si="3"/>
        <v>46084</v>
      </c>
      <c r="D44" s="54">
        <f ca="1">INDIRECT("'" &amp; UPPER(LEFT(TEXT($D$3,"mmmm"),3)) &amp; "'!C17")</f>
        <v>0</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xml:space="preserve"> MSWIS MRVA 4 CLOSED</v>
      </c>
      <c r="B45" s="145"/>
      <c r="C45" s="42">
        <f t="shared" ca="1" si="3"/>
        <v>46084</v>
      </c>
      <c r="D45" s="54">
        <f ca="1">INDIRECT("'" &amp; UPPER(LEFT(TEXT($D$3,"mmmm"),3)) &amp; "'!C18")</f>
        <v>0</v>
      </c>
      <c r="E45" s="147"/>
      <c r="F45" s="148"/>
      <c r="G45" s="148"/>
      <c r="H45" s="148"/>
      <c r="I45" s="148"/>
      <c r="J45" s="148"/>
      <c r="K45" s="148"/>
      <c r="L45" s="148"/>
      <c r="M45" s="148"/>
      <c r="N45" s="148"/>
      <c r="O45" s="148"/>
      <c r="P45" s="149"/>
    </row>
    <row r="46" spans="1:16" ht="15" hidden="1" customHeight="1" x14ac:dyDescent="0.25">
      <c r="A46" s="44" t="str">
        <f ca="1">IF(MONTH(C46)=MONTH(D$3),RIGHT('Yearly Info'!A$22,LEN('Yearly Info'!A$22)-4),"")</f>
        <v xml:space="preserve"> Tackett</v>
      </c>
      <c r="B46" s="145"/>
      <c r="C46" s="42">
        <f t="shared" ca="1" si="3"/>
        <v>46084</v>
      </c>
      <c r="D46" s="54">
        <f ca="1">INDIRECT("'" &amp; UPPER(LEFT(TEXT($D$3,"mmmm"),3)) &amp; "'!C19")</f>
        <v>0</v>
      </c>
      <c r="E46" s="147"/>
      <c r="F46" s="148"/>
      <c r="G46" s="148"/>
      <c r="H46" s="148"/>
      <c r="I46" s="148"/>
      <c r="J46" s="148"/>
      <c r="K46" s="148"/>
      <c r="L46" s="148"/>
      <c r="M46" s="148"/>
      <c r="N46" s="148"/>
      <c r="O46" s="148"/>
      <c r="P46" s="149"/>
    </row>
    <row r="47" spans="1:16" ht="15" hidden="1" customHeight="1" x14ac:dyDescent="0.25">
      <c r="A47" s="44" t="e">
        <f ca="1">IF(MONTH(C47)=MONTH(D$3),RIGHT('Yearly Info'!A$23,LEN('Yearly Info'!A$23)-4),"")</f>
        <v>#VALUE!</v>
      </c>
      <c r="B47" s="145"/>
      <c r="C47" s="42">
        <f t="shared" ca="1" si="3"/>
        <v>46084</v>
      </c>
      <c r="D47" s="54">
        <f ca="1">INDIRECT("'" &amp; UPPER(LEFT(TEXT($D$3,"mmmm"),3)) &amp; "'!C20")</f>
        <v>0</v>
      </c>
      <c r="E47" s="147"/>
      <c r="F47" s="148"/>
      <c r="G47" s="148"/>
      <c r="H47" s="148"/>
      <c r="I47" s="148"/>
      <c r="J47" s="148"/>
      <c r="K47" s="148"/>
      <c r="L47" s="148"/>
      <c r="M47" s="148"/>
      <c r="N47" s="148"/>
      <c r="O47" s="148"/>
      <c r="P47" s="149"/>
    </row>
    <row r="48" spans="1:16" ht="15" hidden="1" customHeight="1" x14ac:dyDescent="0.25">
      <c r="A48" s="44" t="e">
        <f ca="1">IF(MONTH(C48)=MONTH(D$3),RIGHT('Yearly Info'!A$24,LEN('Yearly Info'!A$24)-4),"")</f>
        <v>#VALUE!</v>
      </c>
      <c r="B48" s="145"/>
      <c r="C48" s="42">
        <f t="shared" ca="1" si="3"/>
        <v>46084</v>
      </c>
      <c r="D48" s="54">
        <f ca="1">INDIRECT("'" &amp; UPPER(LEFT(TEXT($D$3,"mmmm"),3)) &amp; "'!C21")</f>
        <v>0</v>
      </c>
      <c r="E48" s="147"/>
      <c r="F48" s="148"/>
      <c r="G48" s="148"/>
      <c r="H48" s="148"/>
      <c r="I48" s="148"/>
      <c r="J48" s="148"/>
      <c r="K48" s="148"/>
      <c r="L48" s="148"/>
      <c r="M48" s="148"/>
      <c r="N48" s="148"/>
      <c r="O48" s="148"/>
      <c r="P48" s="149"/>
    </row>
    <row r="49" spans="1:16" ht="15" hidden="1" customHeight="1" x14ac:dyDescent="0.25">
      <c r="A49" s="44" t="e">
        <f ca="1">IF(MONTH(C49)=MONTH(D$3),RIGHT('Yearly Info'!A$25,LEN('Yearly Info'!A$25)-4),"")</f>
        <v>#VALUE!</v>
      </c>
      <c r="B49" s="145"/>
      <c r="C49" s="42">
        <f t="shared" ca="1" si="3"/>
        <v>46084</v>
      </c>
      <c r="D49" s="54">
        <f ca="1">INDIRECT("'" &amp; UPPER(LEFT(TEXT($D$3,"mmmm"),3)) &amp; "'!C22")</f>
        <v>0</v>
      </c>
      <c r="E49" s="147"/>
      <c r="F49" s="148"/>
      <c r="G49" s="148"/>
      <c r="H49" s="148"/>
      <c r="I49" s="148"/>
      <c r="J49" s="148"/>
      <c r="K49" s="148"/>
      <c r="L49" s="148"/>
      <c r="M49" s="148"/>
      <c r="N49" s="148"/>
      <c r="O49" s="148"/>
      <c r="P49" s="149"/>
    </row>
    <row r="50" spans="1:16" ht="15" hidden="1" customHeight="1" x14ac:dyDescent="0.25">
      <c r="A50" s="44" t="e">
        <f ca="1">IF(MONTH(C50)=MONTH(D$3),RIGHT('Yearly Info'!A$26,LEN('Yearly Info'!A$26)-4),"")</f>
        <v>#VALUE!</v>
      </c>
      <c r="B50" s="145"/>
      <c r="C50" s="42">
        <f t="shared" ca="1" si="3"/>
        <v>46084</v>
      </c>
      <c r="D50" s="54">
        <f ca="1">INDIRECT("'" &amp; UPPER(LEFT(TEXT($D$3,"mmmm"),3)) &amp; "'!C23")</f>
        <v>0</v>
      </c>
      <c r="E50" s="147"/>
      <c r="F50" s="148"/>
      <c r="G50" s="148"/>
      <c r="H50" s="148"/>
      <c r="I50" s="148"/>
      <c r="J50" s="148"/>
      <c r="K50" s="148"/>
      <c r="L50" s="148"/>
      <c r="M50" s="148"/>
      <c r="N50" s="148"/>
      <c r="O50" s="148"/>
      <c r="P50" s="149"/>
    </row>
    <row r="51" spans="1:16" ht="15" hidden="1" customHeight="1" x14ac:dyDescent="0.25">
      <c r="A51" s="44" t="e">
        <f ca="1">IF(MONTH(C51)=MONTH(D$3),RIGHT('Yearly Info'!A$27,LEN('Yearly Info'!A$27)-4),"")</f>
        <v>#VALUE!</v>
      </c>
      <c r="B51" s="145"/>
      <c r="C51" s="42">
        <f t="shared" ca="1" si="3"/>
        <v>46084</v>
      </c>
      <c r="D51" s="54">
        <f ca="1">INDIRECT("'" &amp; UPPER(LEFT(TEXT($D$3,"mmmm"),3)) &amp; "'!C24")</f>
        <v>0</v>
      </c>
      <c r="E51" s="147"/>
      <c r="F51" s="148"/>
      <c r="G51" s="148"/>
      <c r="H51" s="148"/>
      <c r="I51" s="148"/>
      <c r="J51" s="148"/>
      <c r="K51" s="148"/>
      <c r="L51" s="148"/>
      <c r="M51" s="148"/>
      <c r="N51" s="148"/>
      <c r="O51" s="148"/>
      <c r="P51" s="149"/>
    </row>
    <row r="52" spans="1:16" ht="15" hidden="1" customHeight="1" x14ac:dyDescent="0.25">
      <c r="A52" s="44" t="e">
        <f ca="1">IF(MONTH(C52)=MONTH(D$3),RIGHT('Yearly Info'!A$28,LEN('Yearly Info'!A$28)-4),"")</f>
        <v>#VALUE!</v>
      </c>
      <c r="B52" s="145"/>
      <c r="C52" s="42">
        <f t="shared" ca="1" si="3"/>
        <v>46084</v>
      </c>
      <c r="D52" s="54">
        <f ca="1">INDIRECT("'" &amp; UPPER(LEFT(TEXT($D$3,"mmmm"),3)) &amp; "'!C25")</f>
        <v>0</v>
      </c>
      <c r="E52" s="147"/>
      <c r="F52" s="148"/>
      <c r="G52" s="148"/>
      <c r="H52" s="148"/>
      <c r="I52" s="148"/>
      <c r="J52" s="148"/>
      <c r="K52" s="148"/>
      <c r="L52" s="148"/>
      <c r="M52" s="148"/>
      <c r="N52" s="148"/>
      <c r="O52" s="148"/>
      <c r="P52" s="149"/>
    </row>
    <row r="53" spans="1:16" ht="15" hidden="1" customHeight="1" x14ac:dyDescent="0.25">
      <c r="A53" s="44" t="e">
        <f ca="1">IF(MONTH(C53)=MONTH(D$3),RIGHT('Yearly Info'!A$29,LEN('Yearly Info'!A$29)-4),"")</f>
        <v>#VALUE!</v>
      </c>
      <c r="B53" s="145"/>
      <c r="C53" s="42">
        <f t="shared" ca="1" si="3"/>
        <v>46084</v>
      </c>
      <c r="D53" s="54">
        <f ca="1">INDIRECT("'" &amp; UPPER(LEFT(TEXT($D$3,"mmmm"),3)) &amp; "'!C26")</f>
        <v>0</v>
      </c>
      <c r="E53" s="147"/>
      <c r="F53" s="148"/>
      <c r="G53" s="148"/>
      <c r="H53" s="148"/>
      <c r="I53" s="148"/>
      <c r="J53" s="148"/>
      <c r="K53" s="148"/>
      <c r="L53" s="148"/>
      <c r="M53" s="148"/>
      <c r="N53" s="148"/>
      <c r="O53" s="148"/>
      <c r="P53" s="149"/>
    </row>
    <row r="54" spans="1:16" ht="15" hidden="1" customHeight="1" x14ac:dyDescent="0.25">
      <c r="A54" s="44" t="e">
        <f ca="1">IF(MONTH(C54)=MONTH(D$3),RIGHT('Yearly Info'!A$30,LEN('Yearly Info'!A$30)-4),"")</f>
        <v>#VALUE!</v>
      </c>
      <c r="B54" s="145"/>
      <c r="C54" s="42">
        <f t="shared" ca="1" si="3"/>
        <v>46084</v>
      </c>
      <c r="D54" s="54">
        <f ca="1">INDIRECT("'" &amp; UPPER(LEFT(TEXT($D$3,"mmmm"),3)) &amp; "'!C27")</f>
        <v>0</v>
      </c>
      <c r="E54" s="147"/>
      <c r="F54" s="148"/>
      <c r="G54" s="148"/>
      <c r="H54" s="148"/>
      <c r="I54" s="148"/>
      <c r="J54" s="148"/>
      <c r="K54" s="148"/>
      <c r="L54" s="148"/>
      <c r="M54" s="148"/>
      <c r="N54" s="148"/>
      <c r="O54" s="148"/>
      <c r="P54" s="149"/>
    </row>
    <row r="55" spans="1:16" ht="15" hidden="1" customHeight="1" x14ac:dyDescent="0.25">
      <c r="A55" s="44" t="e">
        <f ca="1">IF(MONTH(C55)=MONTH(D$3),RIGHT('Yearly Info'!A$31,LEN('Yearly Info'!A$31)-4),"")</f>
        <v>#VALUE!</v>
      </c>
      <c r="B55" s="145"/>
      <c r="C55" s="42">
        <f t="shared" ca="1" si="3"/>
        <v>46084</v>
      </c>
      <c r="D55" s="54">
        <f ca="1">INDIRECT("'" &amp; UPPER(LEFT(TEXT($D$3,"mmmm"),3)) &amp; "'!C28")</f>
        <v>0</v>
      </c>
      <c r="E55" s="147"/>
      <c r="F55" s="148"/>
      <c r="G55" s="148"/>
      <c r="H55" s="148"/>
      <c r="I55" s="148"/>
      <c r="J55" s="148"/>
      <c r="K55" s="148"/>
      <c r="L55" s="148"/>
      <c r="M55" s="148"/>
      <c r="N55" s="148"/>
      <c r="O55" s="148"/>
      <c r="P55" s="149"/>
    </row>
    <row r="56" spans="1:16" ht="15" hidden="1" customHeight="1" x14ac:dyDescent="0.25">
      <c r="A56" s="44" t="e">
        <f ca="1">IF(MONTH(C56)=MONTH(D$3),RIGHT('Yearly Info'!A$32,LEN('Yearly Info'!A$32)-4),"")</f>
        <v>#VALUE!</v>
      </c>
      <c r="B56" s="145"/>
      <c r="C56" s="42">
        <f ca="1">C55</f>
        <v>46084</v>
      </c>
      <c r="D56" s="54">
        <f ca="1">INDIRECT("'" &amp; UPPER(LEFT(TEXT($D$3,"mmmm"),3)) &amp; "'!C29")</f>
        <v>0</v>
      </c>
      <c r="E56" s="147"/>
      <c r="F56" s="148"/>
      <c r="G56" s="148"/>
      <c r="H56" s="148"/>
      <c r="I56" s="148"/>
      <c r="J56" s="148"/>
      <c r="K56" s="148"/>
      <c r="L56" s="148"/>
      <c r="M56" s="148"/>
      <c r="N56" s="148"/>
      <c r="O56" s="148"/>
      <c r="P56" s="149"/>
    </row>
    <row r="57" spans="1:16" ht="15" hidden="1" customHeight="1" x14ac:dyDescent="0.25">
      <c r="A57" s="44" t="e">
        <f ca="1">IF(MONTH(C57)=MONTH(D$3),RIGHT('Yearly Info'!A$33,LEN('Yearly Info'!A$33)-4),"")</f>
        <v>#VALUE!</v>
      </c>
      <c r="B57" s="145"/>
      <c r="C57" s="42">
        <f t="shared" ca="1" si="3"/>
        <v>46084</v>
      </c>
      <c r="D57" s="54">
        <f ca="1">INDIRECT("'" &amp; UPPER(LEFT(TEXT($D$3,"mmmm"),3)) &amp; "'!C30")</f>
        <v>0</v>
      </c>
      <c r="E57" s="147"/>
      <c r="F57" s="148"/>
      <c r="G57" s="148"/>
      <c r="H57" s="148"/>
      <c r="I57" s="148"/>
      <c r="J57" s="148"/>
      <c r="K57" s="148"/>
      <c r="L57" s="148"/>
      <c r="M57" s="148"/>
      <c r="N57" s="148"/>
      <c r="O57" s="148"/>
      <c r="P57" s="149"/>
    </row>
    <row r="58" spans="1:16" ht="15" hidden="1" customHeight="1" x14ac:dyDescent="0.25">
      <c r="A58" s="44" t="e">
        <f ca="1">IF(MONTH(C58)=MONTH(D$3),RIGHT('Yearly Info'!A$34,LEN('Yearly Info'!A$34)-4),"")</f>
        <v>#VALUE!</v>
      </c>
      <c r="B58" s="145"/>
      <c r="C58" s="42">
        <f t="shared" ca="1" si="3"/>
        <v>46084</v>
      </c>
      <c r="D58" s="54">
        <f ca="1">INDIRECT("'" &amp; UPPER(LEFT(TEXT($D$3,"mmmm"),3)) &amp; "'!C31")</f>
        <v>0</v>
      </c>
      <c r="E58" s="147"/>
      <c r="F58" s="148"/>
      <c r="G58" s="148"/>
      <c r="H58" s="148"/>
      <c r="I58" s="148"/>
      <c r="J58" s="148"/>
      <c r="K58" s="148"/>
      <c r="L58" s="148"/>
      <c r="M58" s="148"/>
      <c r="N58" s="148"/>
      <c r="O58" s="148"/>
      <c r="P58" s="149"/>
    </row>
    <row r="59" spans="1:16" ht="15" hidden="1" customHeight="1" x14ac:dyDescent="0.25">
      <c r="A59" s="44" t="e">
        <f ca="1">IF(MONTH(C59)=MONTH(D$3),RIGHT('Yearly Info'!A$35,LEN('Yearly Info'!A$35)-4),"")</f>
        <v>#VALUE!</v>
      </c>
      <c r="B59" s="145"/>
      <c r="C59" s="42">
        <f t="shared" ca="1" si="3"/>
        <v>46084</v>
      </c>
      <c r="D59" s="100">
        <f ca="1">INDIRECT("'" &amp; UPPER(LEFT(TEXT($D$3,"mmmm"),3)) &amp; "'!C32")</f>
        <v>0</v>
      </c>
      <c r="E59" s="147"/>
      <c r="F59" s="148"/>
      <c r="G59" s="148"/>
      <c r="H59" s="148"/>
      <c r="I59" s="148"/>
      <c r="J59" s="148"/>
      <c r="K59" s="148"/>
      <c r="L59" s="148"/>
      <c r="M59" s="148"/>
      <c r="N59" s="148"/>
      <c r="O59" s="148"/>
      <c r="P59" s="149"/>
    </row>
    <row r="60" spans="1:16" ht="15" hidden="1" customHeight="1" x14ac:dyDescent="0.25">
      <c r="A60" s="44" t="e">
        <f ca="1">IF(MONTH(C60)=MONTH(D$3),RIGHT('Yearly Info'!A$36,LEN('Yearly Info'!A$36)-4),"")</f>
        <v>#VALUE!</v>
      </c>
      <c r="B60" s="145"/>
      <c r="C60" s="42">
        <f t="shared" ca="1" si="3"/>
        <v>46084</v>
      </c>
      <c r="D60" s="100">
        <f ca="1">INDIRECT("'" &amp; UPPER(LEFT(TEXT($D$3,"mmmm"),3)) &amp; "'!C33")</f>
        <v>0</v>
      </c>
      <c r="E60" s="147"/>
      <c r="F60" s="148"/>
      <c r="G60" s="148"/>
      <c r="H60" s="148"/>
      <c r="I60" s="148"/>
      <c r="J60" s="148"/>
      <c r="K60" s="148"/>
      <c r="L60" s="148"/>
      <c r="M60" s="148"/>
      <c r="N60" s="148"/>
      <c r="O60" s="148"/>
      <c r="P60" s="149"/>
    </row>
    <row r="61" spans="1:16" ht="15" hidden="1" customHeight="1" x14ac:dyDescent="0.25">
      <c r="A61" s="44" t="e">
        <f ca="1">IF(MONTH(C61)=MONTH(D$3),RIGHT('Yearly Info'!A$37,LEN('Yearly Info'!A$37)-4),"")</f>
        <v>#VALUE!</v>
      </c>
      <c r="B61" s="145"/>
      <c r="C61" s="42">
        <f t="shared" ca="1" si="3"/>
        <v>46084</v>
      </c>
      <c r="D61" s="100">
        <f ca="1">INDIRECT("'" &amp; UPPER(LEFT(TEXT($D$3,"mmmm"),3)) &amp; "'!C34")</f>
        <v>0</v>
      </c>
      <c r="E61" s="147"/>
      <c r="F61" s="148"/>
      <c r="G61" s="148"/>
      <c r="H61" s="148"/>
      <c r="I61" s="148"/>
      <c r="J61" s="148"/>
      <c r="K61" s="148"/>
      <c r="L61" s="148"/>
      <c r="M61" s="148"/>
      <c r="N61" s="148"/>
      <c r="O61" s="148"/>
      <c r="P61" s="149"/>
    </row>
    <row r="62" spans="1:16" ht="15" hidden="1" customHeight="1" x14ac:dyDescent="0.25">
      <c r="A62" s="44" t="e">
        <f ca="1">IF(MONTH(C62)=MONTH(D$3),RIGHT('Yearly Info'!A$38,LEN('Yearly Info'!A$38)-4),"")</f>
        <v>#VALUE!</v>
      </c>
      <c r="B62" s="145"/>
      <c r="C62" s="42">
        <f t="shared" ca="1" si="3"/>
        <v>46084</v>
      </c>
      <c r="D62" s="100">
        <f ca="1">INDIRECT("'" &amp; UPPER(LEFT(TEXT($D$3,"mmmm"),3)) &amp; "'!C35")</f>
        <v>0</v>
      </c>
      <c r="E62" s="147"/>
      <c r="F62" s="148"/>
      <c r="G62" s="148"/>
      <c r="H62" s="148"/>
      <c r="I62" s="148"/>
      <c r="J62" s="148"/>
      <c r="K62" s="148"/>
      <c r="L62" s="148"/>
      <c r="M62" s="148"/>
      <c r="N62" s="148"/>
      <c r="O62" s="148"/>
      <c r="P62" s="149"/>
    </row>
    <row r="63" spans="1:16" ht="15" hidden="1" customHeight="1" x14ac:dyDescent="0.25">
      <c r="A63" s="44" t="e">
        <f ca="1">IF(MONTH(C63)=MONTH(D$3),RIGHT('Yearly Info'!A$39,LEN('Yearly Info'!A$39)-4),"")</f>
        <v>#VALUE!</v>
      </c>
      <c r="B63" s="145"/>
      <c r="C63" s="42">
        <f t="shared" ca="1" si="3"/>
        <v>46084</v>
      </c>
      <c r="D63" s="100">
        <f ca="1">INDIRECT("'" &amp; UPPER(LEFT(TEXT($D$3,"mmmm"),3)) &amp; "'!C36")</f>
        <v>0</v>
      </c>
      <c r="E63" s="147"/>
      <c r="F63" s="148"/>
      <c r="G63" s="148"/>
      <c r="H63" s="148"/>
      <c r="I63" s="148"/>
      <c r="J63" s="148"/>
      <c r="K63" s="148"/>
      <c r="L63" s="148"/>
      <c r="M63" s="148"/>
      <c r="N63" s="148"/>
      <c r="O63" s="148"/>
      <c r="P63" s="149"/>
    </row>
    <row r="64" spans="1:16" ht="15" hidden="1" customHeight="1" thickBot="1" x14ac:dyDescent="0.3">
      <c r="A64" s="45" t="e">
        <f ca="1">IF(MONTH(C64)=MONTH(D$3),RIGHT('Yearly Info'!A$40,LEN('Yearly Info'!A$40)-4),"")</f>
        <v>#VALUE!</v>
      </c>
      <c r="B64" s="145"/>
      <c r="C64" s="42">
        <f t="shared" ca="1" si="3"/>
        <v>46084</v>
      </c>
      <c r="D64" s="100">
        <f ca="1">INDIRECT("'" &amp; UPPER(LEFT(TEXT($D$3,"mmmm"),3)) &amp; "'!C37")</f>
        <v>0</v>
      </c>
      <c r="E64" s="147"/>
      <c r="F64" s="148"/>
      <c r="G64" s="148"/>
      <c r="H64" s="148"/>
      <c r="I64" s="148"/>
      <c r="J64" s="148"/>
      <c r="K64" s="148"/>
      <c r="L64" s="148"/>
      <c r="M64" s="148"/>
      <c r="N64" s="148"/>
      <c r="O64" s="148"/>
      <c r="P64" s="149"/>
    </row>
    <row r="65" spans="1:16" ht="15" hidden="1" customHeight="1" thickBot="1" x14ac:dyDescent="0.3">
      <c r="A65" s="45" t="str">
        <f ca="1">IF(MONTH(C65)=MONTH(D$3),RIGHT('Yearly Info'!A$41,LEN('Yearly Info'!A$41)-4),"")</f>
        <v xml:space="preserve"> </v>
      </c>
      <c r="B65" s="145"/>
      <c r="C65" s="42">
        <f t="shared" ca="1" si="3"/>
        <v>46084</v>
      </c>
      <c r="D65" s="100">
        <f ca="1">INDIRECT("'" &amp; UPPER(LEFT(TEXT($D$3,"mmmm"),3)) &amp; "'!C38")</f>
        <v>0</v>
      </c>
      <c r="E65" s="147"/>
      <c r="F65" s="148"/>
      <c r="G65" s="148"/>
      <c r="H65" s="148"/>
      <c r="I65" s="148"/>
      <c r="J65" s="148"/>
      <c r="K65" s="148"/>
      <c r="L65" s="148"/>
      <c r="M65" s="148"/>
      <c r="N65" s="148"/>
      <c r="O65" s="148"/>
      <c r="P65" s="149"/>
    </row>
    <row r="66" spans="1:16" ht="15" hidden="1" customHeight="1" thickBot="1" x14ac:dyDescent="0.3">
      <c r="A66" s="45" t="str">
        <f ca="1">IF(MONTH(C66)=MONTH(D$3),RIGHT('Yearly Info'!A$42,LEN('Yearly Info'!A$42)-4),"")</f>
        <v xml:space="preserve"> </v>
      </c>
      <c r="B66" s="145"/>
      <c r="C66" s="42">
        <f t="shared" ca="1" si="3"/>
        <v>46084</v>
      </c>
      <c r="D66" s="100">
        <f ca="1">INDIRECT("'" &amp; UPPER(LEFT(TEXT($D$3,"mmmm"),3)) &amp; "'!C39")</f>
        <v>0</v>
      </c>
      <c r="E66" s="147"/>
      <c r="F66" s="148"/>
      <c r="G66" s="148"/>
      <c r="H66" s="148"/>
      <c r="I66" s="148"/>
      <c r="J66" s="148"/>
      <c r="K66" s="148"/>
      <c r="L66" s="148"/>
      <c r="M66" s="148"/>
      <c r="N66" s="148"/>
      <c r="O66" s="148"/>
      <c r="P66" s="149"/>
    </row>
    <row r="67" spans="1:16" ht="15" hidden="1" customHeight="1" thickBot="1" x14ac:dyDescent="0.3">
      <c r="A67" s="45" t="str">
        <f ca="1">IF(MONTH(C67)=MONTH(D$3),RIGHT('Yearly Info'!A$43,LEN('Yearly Info'!A$43)-4),"")</f>
        <v xml:space="preserve"> </v>
      </c>
      <c r="B67" s="146"/>
      <c r="C67" s="95">
        <f ca="1">C58</f>
        <v>46084</v>
      </c>
      <c r="D67" s="55">
        <f ca="1">INDIRECT("'" &amp; UPPER(LEFT(TEXT($D$3,"mmmm"),3)) &amp; "'!C40")</f>
        <v>0</v>
      </c>
      <c r="E67" s="150"/>
      <c r="F67" s="151"/>
      <c r="G67" s="151"/>
      <c r="H67" s="151"/>
      <c r="I67" s="151"/>
      <c r="J67" s="151"/>
      <c r="K67" s="151"/>
      <c r="L67" s="151"/>
      <c r="M67" s="151"/>
      <c r="N67" s="151"/>
      <c r="O67" s="151"/>
      <c r="P67" s="152"/>
    </row>
    <row r="68" spans="1:16" ht="15" hidden="1" customHeight="1" x14ac:dyDescent="0.25">
      <c r="A68" s="44" t="str">
        <f ca="1">IF(MONTH(C68)=MONTH(D$3),RIGHT('Yearly Info'!A$14,LEN('Yearly Info'!A$14)-4),"")</f>
        <v xml:space="preserve"> RICS Support for MDEQ</v>
      </c>
      <c r="B68" s="145" t="str">
        <f ca="1">TEXT(C68,"dddd")</f>
        <v>Wednesday</v>
      </c>
      <c r="C68" s="94">
        <f ca="1">C38+1</f>
        <v>46085</v>
      </c>
      <c r="D68" s="54">
        <f ca="1">INDIRECT("'" &amp; UPPER(LEFT(TEXT($D$3,"mmmm"),3)) &amp; "'!D11")</f>
        <v>8</v>
      </c>
      <c r="E68" s="147" t="s">
        <v>75</v>
      </c>
      <c r="F68" s="148"/>
      <c r="G68" s="148"/>
      <c r="H68" s="148"/>
      <c r="I68" s="148"/>
      <c r="J68" s="148"/>
      <c r="K68" s="148"/>
      <c r="L68" s="148"/>
      <c r="M68" s="148"/>
      <c r="N68" s="148"/>
      <c r="O68" s="148"/>
      <c r="P68" s="149"/>
    </row>
    <row r="69" spans="1:16" ht="15" hidden="1" customHeight="1" x14ac:dyDescent="0.25">
      <c r="A69" s="44" t="str">
        <f ca="1">IF(MONTH(C69)=MONTH(D$3),RIGHT('Yearly Info'!A$15,LEN('Yearly Info'!A$15)-4),"")</f>
        <v xml:space="preserve"> MDEQ</v>
      </c>
      <c r="B69" s="145"/>
      <c r="C69" s="42">
        <f ca="1">C68</f>
        <v>46085</v>
      </c>
      <c r="D69" s="54">
        <f ca="1">INDIRECT("'" &amp; UPPER(LEFT(TEXT($D$3,"mmmm"),3)) &amp; "'!D12")</f>
        <v>0</v>
      </c>
      <c r="E69" s="147"/>
      <c r="F69" s="148"/>
      <c r="G69" s="148"/>
      <c r="H69" s="148"/>
      <c r="I69" s="148"/>
      <c r="J69" s="148"/>
      <c r="K69" s="148"/>
      <c r="L69" s="148"/>
      <c r="M69" s="148"/>
      <c r="N69" s="148"/>
      <c r="O69" s="148"/>
      <c r="P69" s="149"/>
    </row>
    <row r="70" spans="1:16" ht="15" hidden="1" customHeight="1" x14ac:dyDescent="0.25">
      <c r="A70" s="44" t="str">
        <f ca="1">IF(MONTH(C70)=MONTH(D$3),RIGHT('Yearly Info'!A$16,LEN('Yearly Info'!A$16)-4),"")</f>
        <v xml:space="preserve"> RICS Idea Portal</v>
      </c>
      <c r="B70" s="145"/>
      <c r="C70" s="42">
        <f t="shared" ref="C70:C97" ca="1" si="4">C69</f>
        <v>46085</v>
      </c>
      <c r="D70" s="54">
        <f ca="1">INDIRECT("'" &amp; UPPER(LEFT(TEXT($D$3,"mmmm"),3)) &amp; "'!D13")</f>
        <v>0</v>
      </c>
      <c r="E70" s="147"/>
      <c r="F70" s="148"/>
      <c r="G70" s="148"/>
      <c r="H70" s="148"/>
      <c r="I70" s="148"/>
      <c r="J70" s="148"/>
      <c r="K70" s="148"/>
      <c r="L70" s="148"/>
      <c r="M70" s="148"/>
      <c r="N70" s="148"/>
      <c r="O70" s="148"/>
      <c r="P70" s="149"/>
    </row>
    <row r="71" spans="1:16" ht="15" customHeight="1" x14ac:dyDescent="0.25">
      <c r="A71" s="44" t="str">
        <f ca="1">IF(MONTH(C71)=MONTH(D$3),RIGHT('Yearly Info'!A$17,LEN('Yearly Info'!A$17)-4),"")</f>
        <v xml:space="preserve"> MSWIS</v>
      </c>
      <c r="B71" s="145"/>
      <c r="C71" s="42">
        <f t="shared" ca="1" si="4"/>
        <v>46085</v>
      </c>
      <c r="D71" s="54">
        <f ca="1">INDIRECT("'" &amp; UPPER(LEFT(TEXT($D$3,"mmmm"),3)) &amp; "'!D14")</f>
        <v>0</v>
      </c>
      <c r="E71" s="147"/>
      <c r="F71" s="148"/>
      <c r="G71" s="148"/>
      <c r="H71" s="148"/>
      <c r="I71" s="148"/>
      <c r="J71" s="148"/>
      <c r="K71" s="148"/>
      <c r="L71" s="148"/>
      <c r="M71" s="148"/>
      <c r="N71" s="148"/>
      <c r="O71" s="148"/>
      <c r="P71" s="149"/>
    </row>
    <row r="72" spans="1:16" ht="15" hidden="1" customHeight="1" x14ac:dyDescent="0.25">
      <c r="A72" s="44" t="str">
        <f ca="1">IF(MONTH(C72)=MONTH(D$3),RIGHT('Yearly Info'!A$18,LEN('Yearly Info'!A$18)-4),"")</f>
        <v xml:space="preserve"> GeoSpatial</v>
      </c>
      <c r="B72" s="145"/>
      <c r="C72" s="42">
        <f t="shared" ca="1" si="4"/>
        <v>46085</v>
      </c>
      <c r="D72" s="54">
        <f ca="1">INDIRECT("'" &amp; UPPER(LEFT(TEXT($D$3,"mmmm"),3)) &amp; "'!D15")</f>
        <v>0</v>
      </c>
      <c r="E72" s="156"/>
      <c r="F72" s="148"/>
      <c r="G72" s="148"/>
      <c r="H72" s="148"/>
      <c r="I72" s="148"/>
      <c r="J72" s="148"/>
      <c r="K72" s="148"/>
      <c r="L72" s="148"/>
      <c r="M72" s="148"/>
      <c r="N72" s="148"/>
      <c r="O72" s="148"/>
      <c r="P72" s="149"/>
    </row>
    <row r="73" spans="1:16" ht="15" hidden="1" customHeight="1" x14ac:dyDescent="0.25">
      <c r="A73" s="44" t="str">
        <f ca="1">IF(MONTH(C73)=MONTH(D$3),RIGHT('Yearly Info'!A$19,LEN('Yearly Info'!A$19)-4),"")</f>
        <v xml:space="preserve"> RICS Dashboard</v>
      </c>
      <c r="B73" s="145"/>
      <c r="C73" s="42">
        <f t="shared" ca="1" si="4"/>
        <v>46085</v>
      </c>
      <c r="D73" s="54">
        <f ca="1">INDIRECT("'" &amp; UPPER(LEFT(TEXT($D$3,"mmmm"),3)) &amp; "'!D16")</f>
        <v>0</v>
      </c>
      <c r="E73" s="147"/>
      <c r="F73" s="148"/>
      <c r="G73" s="148"/>
      <c r="H73" s="148"/>
      <c r="I73" s="148"/>
      <c r="J73" s="148"/>
      <c r="K73" s="148"/>
      <c r="L73" s="148"/>
      <c r="M73" s="148"/>
      <c r="N73" s="148"/>
      <c r="O73" s="148"/>
      <c r="P73" s="149"/>
    </row>
    <row r="74" spans="1:16" ht="15" hidden="1" customHeight="1" x14ac:dyDescent="0.25">
      <c r="A74" s="44" t="str">
        <f ca="1">IF(MONTH(C74)=MONTH(D$3),RIGHT('Yearly Info'!A$20,LEN('Yearly Info'!A$20)-4),"")</f>
        <v xml:space="preserve"> MDWFP NRIS</v>
      </c>
      <c r="B74" s="145"/>
      <c r="C74" s="42">
        <f t="shared" ca="1" si="4"/>
        <v>46085</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xml:space="preserve"> MSWIS MRVA 4 CLOSED</v>
      </c>
      <c r="B75" s="145"/>
      <c r="C75" s="42">
        <f t="shared" ca="1" si="4"/>
        <v>46085</v>
      </c>
      <c r="D75" s="54">
        <f ca="1">INDIRECT("'" &amp; UPPER(LEFT(TEXT($D$3,"mmmm"),3)) &amp; "'!D18")</f>
        <v>0</v>
      </c>
      <c r="E75" s="147"/>
      <c r="F75" s="148"/>
      <c r="G75" s="148"/>
      <c r="H75" s="148"/>
      <c r="I75" s="148"/>
      <c r="J75" s="148"/>
      <c r="K75" s="148"/>
      <c r="L75" s="148"/>
      <c r="M75" s="148"/>
      <c r="N75" s="148"/>
      <c r="O75" s="148"/>
      <c r="P75" s="149"/>
    </row>
    <row r="76" spans="1:16" ht="15" hidden="1" customHeight="1" x14ac:dyDescent="0.25">
      <c r="A76" s="44" t="str">
        <f ca="1">IF(MONTH(C76)=MONTH(D$3),RIGHT('Yearly Info'!A$22,LEN('Yearly Info'!A$22)-4),"")</f>
        <v xml:space="preserve"> Tackett</v>
      </c>
      <c r="B76" s="145"/>
      <c r="C76" s="42">
        <f t="shared" ca="1" si="4"/>
        <v>46085</v>
      </c>
      <c r="D76" s="54">
        <f ca="1">INDIRECT("'" &amp; UPPER(LEFT(TEXT($D$3,"mmmm"),3)) &amp; "'!D19")</f>
        <v>0</v>
      </c>
      <c r="E76" s="147"/>
      <c r="F76" s="148"/>
      <c r="G76" s="148"/>
      <c r="H76" s="148"/>
      <c r="I76" s="148"/>
      <c r="J76" s="148"/>
      <c r="K76" s="148"/>
      <c r="L76" s="148"/>
      <c r="M76" s="148"/>
      <c r="N76" s="148"/>
      <c r="O76" s="148"/>
      <c r="P76" s="149"/>
    </row>
    <row r="77" spans="1:16" ht="15" hidden="1" customHeight="1" x14ac:dyDescent="0.25">
      <c r="A77" s="44" t="e">
        <f ca="1">IF(MONTH(C77)=MONTH(D$3),RIGHT('Yearly Info'!A$23,LEN('Yearly Info'!A$23)-4),"")</f>
        <v>#VALUE!</v>
      </c>
      <c r="B77" s="145"/>
      <c r="C77" s="42">
        <f t="shared" ca="1" si="4"/>
        <v>46085</v>
      </c>
      <c r="D77" s="54">
        <f ca="1">INDIRECT("'" &amp; UPPER(LEFT(TEXT($D$3,"mmmm"),3)) &amp; "'!D20")</f>
        <v>0</v>
      </c>
      <c r="E77" s="147"/>
      <c r="F77" s="148"/>
      <c r="G77" s="148"/>
      <c r="H77" s="148"/>
      <c r="I77" s="148"/>
      <c r="J77" s="148"/>
      <c r="K77" s="148"/>
      <c r="L77" s="148"/>
      <c r="M77" s="148"/>
      <c r="N77" s="148"/>
      <c r="O77" s="148"/>
      <c r="P77" s="149"/>
    </row>
    <row r="78" spans="1:16" ht="15" hidden="1" customHeight="1" x14ac:dyDescent="0.25">
      <c r="A78" s="44" t="e">
        <f ca="1">IF(MONTH(C78)=MONTH(D$3),RIGHT('Yearly Info'!A$24,LEN('Yearly Info'!A$24)-4),"")</f>
        <v>#VALUE!</v>
      </c>
      <c r="B78" s="145"/>
      <c r="C78" s="42">
        <f t="shared" ca="1" si="4"/>
        <v>46085</v>
      </c>
      <c r="D78" s="54">
        <f ca="1">INDIRECT("'" &amp; UPPER(LEFT(TEXT($D$3,"mmmm"),3)) &amp; "'!D21")</f>
        <v>0</v>
      </c>
      <c r="E78" s="147"/>
      <c r="F78" s="148"/>
      <c r="G78" s="148"/>
      <c r="H78" s="148"/>
      <c r="I78" s="148"/>
      <c r="J78" s="148"/>
      <c r="K78" s="148"/>
      <c r="L78" s="148"/>
      <c r="M78" s="148"/>
      <c r="N78" s="148"/>
      <c r="O78" s="148"/>
      <c r="P78" s="149"/>
    </row>
    <row r="79" spans="1:16" ht="15" hidden="1" customHeight="1" x14ac:dyDescent="0.25">
      <c r="A79" s="44" t="e">
        <f ca="1">IF(MONTH(C79)=MONTH(D$3),RIGHT('Yearly Info'!A$25,LEN('Yearly Info'!A$25)-4),"")</f>
        <v>#VALUE!</v>
      </c>
      <c r="B79" s="145"/>
      <c r="C79" s="42">
        <f t="shared" ca="1" si="4"/>
        <v>46085</v>
      </c>
      <c r="D79" s="54">
        <f ca="1">INDIRECT("'" &amp; UPPER(LEFT(TEXT($D$3,"mmmm"),3)) &amp; "'!D22")</f>
        <v>0</v>
      </c>
      <c r="E79" s="147"/>
      <c r="F79" s="148"/>
      <c r="G79" s="148"/>
      <c r="H79" s="148"/>
      <c r="I79" s="148"/>
      <c r="J79" s="148"/>
      <c r="K79" s="148"/>
      <c r="L79" s="148"/>
      <c r="M79" s="148"/>
      <c r="N79" s="148"/>
      <c r="O79" s="148"/>
      <c r="P79" s="149"/>
    </row>
    <row r="80" spans="1:16" ht="15" hidden="1" customHeight="1" x14ac:dyDescent="0.25">
      <c r="A80" s="44" t="e">
        <f ca="1">IF(MONTH(C80)=MONTH(D$3),RIGHT('Yearly Info'!A$26,LEN('Yearly Info'!A$26)-4),"")</f>
        <v>#VALUE!</v>
      </c>
      <c r="B80" s="145"/>
      <c r="C80" s="42">
        <f t="shared" ca="1" si="4"/>
        <v>46085</v>
      </c>
      <c r="D80" s="54">
        <f ca="1">INDIRECT("'" &amp; UPPER(LEFT(TEXT($D$3,"mmmm"),3)) &amp; "'!D23")</f>
        <v>0</v>
      </c>
      <c r="E80" s="147"/>
      <c r="F80" s="148"/>
      <c r="G80" s="148"/>
      <c r="H80" s="148"/>
      <c r="I80" s="148"/>
      <c r="J80" s="148"/>
      <c r="K80" s="148"/>
      <c r="L80" s="148"/>
      <c r="M80" s="148"/>
      <c r="N80" s="148"/>
      <c r="O80" s="148"/>
      <c r="P80" s="149"/>
    </row>
    <row r="81" spans="1:16" ht="15" hidden="1" customHeight="1" x14ac:dyDescent="0.25">
      <c r="A81" s="44" t="e">
        <f ca="1">IF(MONTH(C81)=MONTH(D$3),RIGHT('Yearly Info'!A$27,LEN('Yearly Info'!A$27)-4),"")</f>
        <v>#VALUE!</v>
      </c>
      <c r="B81" s="145"/>
      <c r="C81" s="42">
        <f t="shared" ca="1" si="4"/>
        <v>46085</v>
      </c>
      <c r="D81" s="54">
        <f ca="1">INDIRECT("'" &amp; UPPER(LEFT(TEXT($D$3,"mmmm"),3)) &amp; "'!D24")</f>
        <v>0</v>
      </c>
      <c r="E81" s="147"/>
      <c r="F81" s="148"/>
      <c r="G81" s="148"/>
      <c r="H81" s="148"/>
      <c r="I81" s="148"/>
      <c r="J81" s="148"/>
      <c r="K81" s="148"/>
      <c r="L81" s="148"/>
      <c r="M81" s="148"/>
      <c r="N81" s="148"/>
      <c r="O81" s="148"/>
      <c r="P81" s="149"/>
    </row>
    <row r="82" spans="1:16" ht="15" hidden="1" customHeight="1" x14ac:dyDescent="0.25">
      <c r="A82" s="44" t="e">
        <f ca="1">IF(MONTH(C82)=MONTH(D$3),RIGHT('Yearly Info'!A$28,LEN('Yearly Info'!A$28)-4),"")</f>
        <v>#VALUE!</v>
      </c>
      <c r="B82" s="145"/>
      <c r="C82" s="42">
        <f t="shared" ca="1" si="4"/>
        <v>46085</v>
      </c>
      <c r="D82" s="54">
        <f ca="1">INDIRECT("'" &amp; UPPER(LEFT(TEXT($D$3,"mmmm"),3)) &amp; "'!D25")</f>
        <v>0</v>
      </c>
      <c r="E82" s="147"/>
      <c r="F82" s="148"/>
      <c r="G82" s="148"/>
      <c r="H82" s="148"/>
      <c r="I82" s="148"/>
      <c r="J82" s="148"/>
      <c r="K82" s="148"/>
      <c r="L82" s="148"/>
      <c r="M82" s="148"/>
      <c r="N82" s="148"/>
      <c r="O82" s="148"/>
      <c r="P82" s="149"/>
    </row>
    <row r="83" spans="1:16" ht="15" hidden="1" customHeight="1" x14ac:dyDescent="0.25">
      <c r="A83" s="44" t="e">
        <f ca="1">IF(MONTH(C83)=MONTH(D$3),RIGHT('Yearly Info'!A$29,LEN('Yearly Info'!A$29)-4),"")</f>
        <v>#VALUE!</v>
      </c>
      <c r="B83" s="145"/>
      <c r="C83" s="42">
        <f t="shared" ca="1" si="4"/>
        <v>46085</v>
      </c>
      <c r="D83" s="54">
        <f ca="1">INDIRECT("'" &amp; UPPER(LEFT(TEXT($D$3,"mmmm"),3)) &amp; "'!D26")</f>
        <v>0</v>
      </c>
      <c r="E83" s="147"/>
      <c r="F83" s="148"/>
      <c r="G83" s="148"/>
      <c r="H83" s="148"/>
      <c r="I83" s="148"/>
      <c r="J83" s="148"/>
      <c r="K83" s="148"/>
      <c r="L83" s="148"/>
      <c r="M83" s="148"/>
      <c r="N83" s="148"/>
      <c r="O83" s="148"/>
      <c r="P83" s="149"/>
    </row>
    <row r="84" spans="1:16" ht="15" hidden="1" customHeight="1" x14ac:dyDescent="0.25">
      <c r="A84" s="44" t="e">
        <f ca="1">IF(MONTH(C84)=MONTH(D$3),RIGHT('Yearly Info'!A$30,LEN('Yearly Info'!A$30)-4),"")</f>
        <v>#VALUE!</v>
      </c>
      <c r="B84" s="145"/>
      <c r="C84" s="42">
        <f t="shared" ca="1" si="4"/>
        <v>46085</v>
      </c>
      <c r="D84" s="54">
        <f ca="1">INDIRECT("'" &amp; UPPER(LEFT(TEXT($D$3,"mmmm"),3)) &amp; "'!D27")</f>
        <v>0</v>
      </c>
      <c r="E84" s="147"/>
      <c r="F84" s="148"/>
      <c r="G84" s="148"/>
      <c r="H84" s="148"/>
      <c r="I84" s="148"/>
      <c r="J84" s="148"/>
      <c r="K84" s="148"/>
      <c r="L84" s="148"/>
      <c r="M84" s="148"/>
      <c r="N84" s="148"/>
      <c r="O84" s="148"/>
      <c r="P84" s="149"/>
    </row>
    <row r="85" spans="1:16" ht="15" hidden="1" customHeight="1" x14ac:dyDescent="0.25">
      <c r="A85" s="44" t="e">
        <f ca="1">IF(MONTH(C85)=MONTH(D$3),RIGHT('Yearly Info'!A$31,LEN('Yearly Info'!A$31)-4),"")</f>
        <v>#VALUE!</v>
      </c>
      <c r="B85" s="145"/>
      <c r="C85" s="42">
        <f t="shared" ca="1" si="4"/>
        <v>46085</v>
      </c>
      <c r="D85" s="54">
        <f ca="1">INDIRECT("'" &amp; UPPER(LEFT(TEXT($D$3,"mmmm"),3)) &amp; "'!D28")</f>
        <v>0</v>
      </c>
      <c r="E85" s="147"/>
      <c r="F85" s="148"/>
      <c r="G85" s="148"/>
      <c r="H85" s="148"/>
      <c r="I85" s="148"/>
      <c r="J85" s="148"/>
      <c r="K85" s="148"/>
      <c r="L85" s="148"/>
      <c r="M85" s="148"/>
      <c r="N85" s="148"/>
      <c r="O85" s="148"/>
      <c r="P85" s="149"/>
    </row>
    <row r="86" spans="1:16" ht="15" hidden="1" customHeight="1" x14ac:dyDescent="0.25">
      <c r="A86" s="44" t="e">
        <f ca="1">IF(MONTH(C86)=MONTH(D$3),RIGHT('Yearly Info'!A$32,LEN('Yearly Info'!A$32)-4),"")</f>
        <v>#VALUE!</v>
      </c>
      <c r="B86" s="145"/>
      <c r="C86" s="42">
        <f t="shared" ca="1" si="4"/>
        <v>46085</v>
      </c>
      <c r="D86" s="54">
        <f ca="1">INDIRECT("'" &amp; UPPER(LEFT(TEXT($D$3,"mmmm"),3)) &amp; "'!D29")</f>
        <v>0</v>
      </c>
      <c r="E86" s="147"/>
      <c r="F86" s="148"/>
      <c r="G86" s="148"/>
      <c r="H86" s="148"/>
      <c r="I86" s="148"/>
      <c r="J86" s="148"/>
      <c r="K86" s="148"/>
      <c r="L86" s="148"/>
      <c r="M86" s="148"/>
      <c r="N86" s="148"/>
      <c r="O86" s="148"/>
      <c r="P86" s="149"/>
    </row>
    <row r="87" spans="1:16" ht="15" hidden="1" customHeight="1" x14ac:dyDescent="0.25">
      <c r="A87" s="44" t="e">
        <f ca="1">IF(MONTH(C87)=MONTH(D$3),RIGHT('Yearly Info'!A$33,LEN('Yearly Info'!A$33)-4),"")</f>
        <v>#VALUE!</v>
      </c>
      <c r="B87" s="145"/>
      <c r="C87" s="42">
        <f t="shared" ca="1" si="4"/>
        <v>46085</v>
      </c>
      <c r="D87" s="54">
        <f ca="1">INDIRECT("'" &amp; UPPER(LEFT(TEXT($D$3,"mmmm"),3)) &amp; "'!D30")</f>
        <v>0</v>
      </c>
      <c r="E87" s="147"/>
      <c r="F87" s="148"/>
      <c r="G87" s="148"/>
      <c r="H87" s="148"/>
      <c r="I87" s="148"/>
      <c r="J87" s="148"/>
      <c r="K87" s="148"/>
      <c r="L87" s="148"/>
      <c r="M87" s="148"/>
      <c r="N87" s="148"/>
      <c r="O87" s="148"/>
      <c r="P87" s="149"/>
    </row>
    <row r="88" spans="1:16" ht="15" hidden="1" customHeight="1" x14ac:dyDescent="0.25">
      <c r="A88" s="44" t="e">
        <f ca="1">IF(MONTH(C88)=MONTH(D$3),RIGHT('Yearly Info'!A$34,LEN('Yearly Info'!A$34)-4),"")</f>
        <v>#VALUE!</v>
      </c>
      <c r="B88" s="145"/>
      <c r="C88" s="42">
        <f t="shared" ca="1" si="4"/>
        <v>46085</v>
      </c>
      <c r="D88" s="54">
        <f ca="1">INDIRECT("'" &amp; UPPER(LEFT(TEXT($D$3,"mmmm"),3)) &amp; "'!D31")</f>
        <v>0</v>
      </c>
      <c r="E88" s="147"/>
      <c r="F88" s="148"/>
      <c r="G88" s="148"/>
      <c r="H88" s="148"/>
      <c r="I88" s="148"/>
      <c r="J88" s="148"/>
      <c r="K88" s="148"/>
      <c r="L88" s="148"/>
      <c r="M88" s="148"/>
      <c r="N88" s="148"/>
      <c r="O88" s="148"/>
      <c r="P88" s="149"/>
    </row>
    <row r="89" spans="1:16" ht="15" hidden="1" customHeight="1" thickBot="1" x14ac:dyDescent="0.3">
      <c r="A89" s="44" t="e">
        <f ca="1">IF(MONTH(C89)=MONTH(D$3),RIGHT('Yearly Info'!A$35,LEN('Yearly Info'!A$35)-4),"")</f>
        <v>#VALUE!</v>
      </c>
      <c r="B89" s="145"/>
      <c r="C89" s="42">
        <f t="shared" ca="1" si="4"/>
        <v>46085</v>
      </c>
      <c r="D89" s="55">
        <f ca="1">INDIRECT("'" &amp; UPPER(LEFT(TEXT($D$3,"mmmm"),3)) &amp; "'!D32")</f>
        <v>0</v>
      </c>
      <c r="E89" s="147"/>
      <c r="F89" s="148"/>
      <c r="G89" s="148"/>
      <c r="H89" s="148"/>
      <c r="I89" s="148"/>
      <c r="J89" s="148"/>
      <c r="K89" s="148"/>
      <c r="L89" s="148"/>
      <c r="M89" s="148"/>
      <c r="N89" s="148"/>
      <c r="O89" s="148"/>
      <c r="P89" s="149"/>
    </row>
    <row r="90" spans="1:16" ht="15" hidden="1" customHeight="1" x14ac:dyDescent="0.25">
      <c r="A90" s="44" t="e">
        <f ca="1">IF(MONTH(C90)=MONTH(D$3),RIGHT('Yearly Info'!A$36,LEN('Yearly Info'!A$36)-4),"")</f>
        <v>#VALUE!</v>
      </c>
      <c r="B90" s="145"/>
      <c r="C90" s="42">
        <f t="shared" ca="1" si="4"/>
        <v>46085</v>
      </c>
      <c r="D90" s="54">
        <f ca="1">INDIRECT("'" &amp; UPPER(LEFT(TEXT($D$3,"mmmm"),3)) &amp; "'!D33")</f>
        <v>0</v>
      </c>
      <c r="E90" s="147"/>
      <c r="F90" s="148"/>
      <c r="G90" s="148"/>
      <c r="H90" s="148"/>
      <c r="I90" s="148"/>
      <c r="J90" s="148"/>
      <c r="K90" s="148"/>
      <c r="L90" s="148"/>
      <c r="M90" s="148"/>
      <c r="N90" s="148"/>
      <c r="O90" s="148"/>
      <c r="P90" s="149"/>
    </row>
    <row r="91" spans="1:16" ht="15" hidden="1" customHeight="1" x14ac:dyDescent="0.25">
      <c r="A91" s="44" t="e">
        <f ca="1">IF(MONTH(C91)=MONTH(D$3),RIGHT('Yearly Info'!A$37,LEN('Yearly Info'!A$37)-4),"")</f>
        <v>#VALUE!</v>
      </c>
      <c r="B91" s="145"/>
      <c r="C91" s="42">
        <f t="shared" ca="1" si="4"/>
        <v>46085</v>
      </c>
      <c r="D91" s="54">
        <f ca="1">INDIRECT("'" &amp; UPPER(LEFT(TEXT($D$3,"mmmm"),3)) &amp; "'!D34")</f>
        <v>0</v>
      </c>
      <c r="E91" s="147"/>
      <c r="F91" s="148"/>
      <c r="G91" s="148"/>
      <c r="H91" s="148"/>
      <c r="I91" s="148"/>
      <c r="J91" s="148"/>
      <c r="K91" s="148"/>
      <c r="L91" s="148"/>
      <c r="M91" s="148"/>
      <c r="N91" s="148"/>
      <c r="O91" s="148"/>
      <c r="P91" s="149"/>
    </row>
    <row r="92" spans="1:16" ht="15" hidden="1" customHeight="1" x14ac:dyDescent="0.25">
      <c r="A92" s="44" t="e">
        <f ca="1">IF(MONTH(C92)=MONTH(D$3),RIGHT('Yearly Info'!A$38,LEN('Yearly Info'!A$38)-4),"")</f>
        <v>#VALUE!</v>
      </c>
      <c r="B92" s="145"/>
      <c r="C92" s="42">
        <f t="shared" ca="1" si="4"/>
        <v>46085</v>
      </c>
      <c r="D92" s="54">
        <f ca="1">INDIRECT("'" &amp; UPPER(LEFT(TEXT($D$3,"mmmm"),3)) &amp; "'!D35")</f>
        <v>0</v>
      </c>
      <c r="E92" s="147"/>
      <c r="F92" s="148"/>
      <c r="G92" s="148"/>
      <c r="H92" s="148"/>
      <c r="I92" s="148"/>
      <c r="J92" s="148"/>
      <c r="K92" s="148"/>
      <c r="L92" s="148"/>
      <c r="M92" s="148"/>
      <c r="N92" s="148"/>
      <c r="O92" s="148"/>
      <c r="P92" s="149"/>
    </row>
    <row r="93" spans="1:16" ht="15" hidden="1" customHeight="1" x14ac:dyDescent="0.25">
      <c r="A93" s="44" t="e">
        <f ca="1">IF(MONTH(C93)=MONTH(D$3),RIGHT('Yearly Info'!A$39,LEN('Yearly Info'!A$39)-4),"")</f>
        <v>#VALUE!</v>
      </c>
      <c r="B93" s="145"/>
      <c r="C93" s="42">
        <f t="shared" ca="1" si="4"/>
        <v>46085</v>
      </c>
      <c r="D93" s="54">
        <f ca="1">INDIRECT("'" &amp; UPPER(LEFT(TEXT($D$3,"mmmm"),3)) &amp; "'!D36")</f>
        <v>0</v>
      </c>
      <c r="E93" s="147"/>
      <c r="F93" s="148"/>
      <c r="G93" s="148"/>
      <c r="H93" s="148"/>
      <c r="I93" s="148"/>
      <c r="J93" s="148"/>
      <c r="K93" s="148"/>
      <c r="L93" s="148"/>
      <c r="M93" s="148"/>
      <c r="N93" s="148"/>
      <c r="O93" s="148"/>
      <c r="P93" s="149"/>
    </row>
    <row r="94" spans="1:16" ht="15" hidden="1" customHeight="1" thickBot="1" x14ac:dyDescent="0.3">
      <c r="A94" s="45" t="e">
        <f ca="1">IF(MONTH(C94)=MONTH(D$3),RIGHT('Yearly Info'!A$40,LEN('Yearly Info'!A$40)-4),"")</f>
        <v>#VALUE!</v>
      </c>
      <c r="B94" s="145"/>
      <c r="C94" s="42">
        <f t="shared" ca="1" si="4"/>
        <v>46085</v>
      </c>
      <c r="D94" s="54">
        <f ca="1">INDIRECT("'" &amp; UPPER(LEFT(TEXT($D$3,"mmmm"),3)) &amp; "'!D37")</f>
        <v>0</v>
      </c>
      <c r="E94" s="147"/>
      <c r="F94" s="148"/>
      <c r="G94" s="148"/>
      <c r="H94" s="148"/>
      <c r="I94" s="148"/>
      <c r="J94" s="148"/>
      <c r="K94" s="148"/>
      <c r="L94" s="148"/>
      <c r="M94" s="148"/>
      <c r="N94" s="148"/>
      <c r="O94" s="148"/>
      <c r="P94" s="149"/>
    </row>
    <row r="95" spans="1:16" ht="15" hidden="1" customHeight="1" thickBot="1" x14ac:dyDescent="0.3">
      <c r="A95" s="45" t="str">
        <f ca="1">IF(MONTH(C95)=MONTH(D$3),RIGHT('Yearly Info'!A$41,LEN('Yearly Info'!A$41)-4),"")</f>
        <v xml:space="preserve"> </v>
      </c>
      <c r="B95" s="145"/>
      <c r="C95" s="42">
        <f ca="1">C86</f>
        <v>46085</v>
      </c>
      <c r="D95" s="54">
        <f ca="1">INDIRECT("'" &amp; UPPER(LEFT(TEXT($D$3,"mmmm"),3)) &amp; "'!D38")</f>
        <v>0</v>
      </c>
      <c r="E95" s="147"/>
      <c r="F95" s="148"/>
      <c r="G95" s="148"/>
      <c r="H95" s="148"/>
      <c r="I95" s="148"/>
      <c r="J95" s="148"/>
      <c r="K95" s="148"/>
      <c r="L95" s="148"/>
      <c r="M95" s="148"/>
      <c r="N95" s="148"/>
      <c r="O95" s="148"/>
      <c r="P95" s="149"/>
    </row>
    <row r="96" spans="1:16" ht="15" hidden="1" customHeight="1" thickBot="1" x14ac:dyDescent="0.3">
      <c r="A96" s="45" t="str">
        <f ca="1">IF(MONTH(C96)=MONTH(D$3),RIGHT('Yearly Info'!A$42,LEN('Yearly Info'!A$42)-4),"")</f>
        <v xml:space="preserve"> </v>
      </c>
      <c r="B96" s="145"/>
      <c r="C96" s="42">
        <f t="shared" ca="1" si="4"/>
        <v>46085</v>
      </c>
      <c r="D96" s="54">
        <f ca="1">INDIRECT("'" &amp; UPPER(LEFT(TEXT($D$3,"mmmm"),3)) &amp; "'!D39")</f>
        <v>0</v>
      </c>
      <c r="E96" s="147"/>
      <c r="F96" s="148"/>
      <c r="G96" s="148"/>
      <c r="H96" s="148"/>
      <c r="I96" s="148"/>
      <c r="J96" s="148"/>
      <c r="K96" s="148"/>
      <c r="L96" s="148"/>
      <c r="M96" s="148"/>
      <c r="N96" s="148"/>
      <c r="O96" s="148"/>
      <c r="P96" s="149"/>
    </row>
    <row r="97" spans="1:16" ht="15" hidden="1" customHeight="1" thickBot="1" x14ac:dyDescent="0.3">
      <c r="A97" s="45" t="str">
        <f ca="1">IF(MONTH(C97)=MONTH(D$3),RIGHT('Yearly Info'!A$43,LEN('Yearly Info'!A$43)-4),"")</f>
        <v xml:space="preserve"> </v>
      </c>
      <c r="B97" s="146"/>
      <c r="C97" s="95">
        <f t="shared" ca="1" si="4"/>
        <v>46085</v>
      </c>
      <c r="D97" s="55">
        <f ca="1">INDIRECT("'" &amp; UPPER(LEFT(TEXT($D$3,"mmmm"),3)) &amp; "'!D40")</f>
        <v>0</v>
      </c>
      <c r="E97" s="150"/>
      <c r="F97" s="151"/>
      <c r="G97" s="151"/>
      <c r="H97" s="151"/>
      <c r="I97" s="151"/>
      <c r="J97" s="151"/>
      <c r="K97" s="151"/>
      <c r="L97" s="151"/>
      <c r="M97" s="151"/>
      <c r="N97" s="151"/>
      <c r="O97" s="151"/>
      <c r="P97" s="152"/>
    </row>
    <row r="98" spans="1:16" ht="15" hidden="1" customHeight="1" x14ac:dyDescent="0.25">
      <c r="A98" s="44" t="str">
        <f ca="1">IF(MONTH(C98)=MONTH(D$3),RIGHT('Yearly Info'!A$14,LEN('Yearly Info'!A$14)-4),"")</f>
        <v xml:space="preserve"> RICS Support for MDEQ</v>
      </c>
      <c r="B98" s="145" t="str">
        <f ca="1">TEXT(C98,"dddd")</f>
        <v>Thursday</v>
      </c>
      <c r="C98" s="94">
        <f ca="1">C68+1</f>
        <v>46086</v>
      </c>
      <c r="D98" s="54">
        <f ca="1">INDIRECT("'" &amp; UPPER(LEFT(TEXT($D$3,"mmmm"),3)) &amp; "'!E11")</f>
        <v>0</v>
      </c>
      <c r="E98" s="147"/>
      <c r="F98" s="148"/>
      <c r="G98" s="148"/>
      <c r="H98" s="148"/>
      <c r="I98" s="148"/>
      <c r="J98" s="148"/>
      <c r="K98" s="148"/>
      <c r="L98" s="148"/>
      <c r="M98" s="148"/>
      <c r="N98" s="148"/>
      <c r="O98" s="148"/>
      <c r="P98" s="149"/>
    </row>
    <row r="99" spans="1:16" ht="15" hidden="1" customHeight="1" x14ac:dyDescent="0.25">
      <c r="A99" s="44" t="str">
        <f ca="1">IF(MONTH(C99)=MONTH(D$3),RIGHT('Yearly Info'!A$15,LEN('Yearly Info'!A$15)-4),"")</f>
        <v xml:space="preserve"> MDEQ</v>
      </c>
      <c r="B99" s="145"/>
      <c r="C99" s="42">
        <f ca="1">C98</f>
        <v>46086</v>
      </c>
      <c r="D99" s="54">
        <f ca="1">INDIRECT("'" &amp; UPPER(LEFT(TEXT($D$3,"mmmm"),3)) &amp; "'!E12")</f>
        <v>0</v>
      </c>
      <c r="E99" s="147"/>
      <c r="F99" s="148"/>
      <c r="G99" s="148"/>
      <c r="H99" s="148"/>
      <c r="I99" s="148"/>
      <c r="J99" s="148"/>
      <c r="K99" s="148"/>
      <c r="L99" s="148"/>
      <c r="M99" s="148"/>
      <c r="N99" s="148"/>
      <c r="O99" s="148"/>
      <c r="P99" s="149"/>
    </row>
    <row r="100" spans="1:16" ht="15" hidden="1" customHeight="1" x14ac:dyDescent="0.25">
      <c r="A100" s="44" t="str">
        <f ca="1">IF(MONTH(C100)=MONTH(D$3),RIGHT('Yearly Info'!A$16,LEN('Yearly Info'!A$16)-4),"")</f>
        <v xml:space="preserve"> RICS Idea Portal</v>
      </c>
      <c r="B100" s="145"/>
      <c r="C100" s="42">
        <f t="shared" ref="C100:C126" ca="1" si="5">C99</f>
        <v>46086</v>
      </c>
      <c r="D100" s="54">
        <f ca="1">INDIRECT("'" &amp; UPPER(LEFT(TEXT($D$3,"mmmm"),3)) &amp; "'!E13")</f>
        <v>2</v>
      </c>
      <c r="E100" s="147" t="s">
        <v>77</v>
      </c>
      <c r="F100" s="148"/>
      <c r="G100" s="148"/>
      <c r="H100" s="148"/>
      <c r="I100" s="148"/>
      <c r="J100" s="148"/>
      <c r="K100" s="148"/>
      <c r="L100" s="148"/>
      <c r="M100" s="148"/>
      <c r="N100" s="148"/>
      <c r="O100" s="148"/>
      <c r="P100" s="149"/>
    </row>
    <row r="101" spans="1:16" ht="15" customHeight="1" x14ac:dyDescent="0.25">
      <c r="A101" s="44" t="str">
        <f ca="1">IF(MONTH(C101)=MONTH(D$3),RIGHT('Yearly Info'!A$17,LEN('Yearly Info'!A$17)-4),"")</f>
        <v xml:space="preserve"> MSWIS</v>
      </c>
      <c r="B101" s="145"/>
      <c r="C101" s="42">
        <f t="shared" ca="1" si="5"/>
        <v>46086</v>
      </c>
      <c r="D101" s="54">
        <v>8</v>
      </c>
      <c r="E101" s="147" t="s">
        <v>78</v>
      </c>
      <c r="F101" s="148"/>
      <c r="G101" s="148"/>
      <c r="H101" s="148"/>
      <c r="I101" s="148"/>
      <c r="J101" s="148"/>
      <c r="K101" s="148"/>
      <c r="L101" s="148"/>
      <c r="M101" s="148"/>
      <c r="N101" s="148"/>
      <c r="O101" s="148"/>
      <c r="P101" s="149"/>
    </row>
    <row r="102" spans="1:16" ht="15" hidden="1" customHeight="1" x14ac:dyDescent="0.25">
      <c r="A102" s="44" t="str">
        <f ca="1">IF(MONTH(C102)=MONTH(D$3),RIGHT('Yearly Info'!A$18,LEN('Yearly Info'!A$18)-4),"")</f>
        <v xml:space="preserve"> GeoSpatial</v>
      </c>
      <c r="B102" s="145"/>
      <c r="C102" s="42">
        <f t="shared" ca="1" si="5"/>
        <v>46086</v>
      </c>
      <c r="D102" s="54">
        <f ca="1">INDIRECT("'" &amp; UPPER(LEFT(TEXT($D$3,"mmmm"),3)) &amp; "'!E15")</f>
        <v>0</v>
      </c>
      <c r="E102" s="153"/>
      <c r="F102" s="154"/>
      <c r="G102" s="154"/>
      <c r="H102" s="154"/>
      <c r="I102" s="154"/>
      <c r="J102" s="154"/>
      <c r="K102" s="154"/>
      <c r="L102" s="154"/>
      <c r="M102" s="154"/>
      <c r="N102" s="154"/>
      <c r="O102" s="154"/>
      <c r="P102" s="155"/>
    </row>
    <row r="103" spans="1:16" ht="15" hidden="1" customHeight="1" x14ac:dyDescent="0.25">
      <c r="A103" s="44" t="str">
        <f ca="1">IF(MONTH(C103)=MONTH(D$3),RIGHT('Yearly Info'!A$19,LEN('Yearly Info'!A$19)-4),"")</f>
        <v xml:space="preserve"> RICS Dashboard</v>
      </c>
      <c r="B103" s="145"/>
      <c r="C103" s="42">
        <f t="shared" ca="1" si="5"/>
        <v>46086</v>
      </c>
      <c r="D103" s="54">
        <f ca="1">INDIRECT("'" &amp; UPPER(LEFT(TEXT($D$3,"mmmm"),3)) &amp; "'!E16")</f>
        <v>0</v>
      </c>
      <c r="E103" s="153"/>
      <c r="F103" s="154"/>
      <c r="G103" s="154"/>
      <c r="H103" s="154"/>
      <c r="I103" s="154"/>
      <c r="J103" s="154"/>
      <c r="K103" s="154"/>
      <c r="L103" s="154"/>
      <c r="M103" s="154"/>
      <c r="N103" s="154"/>
      <c r="O103" s="154"/>
      <c r="P103" s="155"/>
    </row>
    <row r="104" spans="1:16" ht="15" hidden="1" customHeight="1" x14ac:dyDescent="0.25">
      <c r="A104" s="44" t="str">
        <f ca="1">IF(MONTH(C104)=MONTH(D$3),RIGHT('Yearly Info'!A$20,LEN('Yearly Info'!A$20)-4),"")</f>
        <v xml:space="preserve"> MDWFP NRIS</v>
      </c>
      <c r="B104" s="145"/>
      <c r="C104" s="42">
        <f t="shared" ca="1" si="5"/>
        <v>46086</v>
      </c>
      <c r="D104" s="54">
        <f ca="1">INDIRECT("'" &amp; UPPER(LEFT(TEXT($D$3,"mmmm"),3)) &amp; "'!E17")</f>
        <v>0</v>
      </c>
      <c r="E104" s="153"/>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xml:space="preserve"> MSWIS MRVA 4 CLOSED</v>
      </c>
      <c r="B105" s="145"/>
      <c r="C105" s="42">
        <f t="shared" ca="1" si="5"/>
        <v>46086</v>
      </c>
      <c r="D105" s="54">
        <f ca="1">INDIRECT("'" &amp; UPPER(LEFT(TEXT($D$3,"mmmm"),3)) &amp; "'!E18")</f>
        <v>4</v>
      </c>
      <c r="E105" s="147" t="s">
        <v>79</v>
      </c>
      <c r="F105" s="148"/>
      <c r="G105" s="148"/>
      <c r="H105" s="148"/>
      <c r="I105" s="148"/>
      <c r="J105" s="148"/>
      <c r="K105" s="148"/>
      <c r="L105" s="148"/>
      <c r="M105" s="148"/>
      <c r="N105" s="148"/>
      <c r="O105" s="148"/>
      <c r="P105" s="149"/>
    </row>
    <row r="106" spans="1:16" ht="15" hidden="1" customHeight="1" x14ac:dyDescent="0.25">
      <c r="A106" s="44" t="str">
        <f ca="1">IF(MONTH(C106)=MONTH(D$3),RIGHT('Yearly Info'!A$22,LEN('Yearly Info'!A$22)-4),"")</f>
        <v xml:space="preserve"> Tackett</v>
      </c>
      <c r="B106" s="145"/>
      <c r="C106" s="42">
        <f t="shared" ca="1" si="5"/>
        <v>46086</v>
      </c>
      <c r="D106" s="54">
        <f ca="1">INDIRECT("'" &amp; UPPER(LEFT(TEXT($D$3,"mmmm"),3)) &amp; "'!E19")</f>
        <v>0</v>
      </c>
      <c r="E106" s="147"/>
      <c r="F106" s="148"/>
      <c r="G106" s="148"/>
      <c r="H106" s="148"/>
      <c r="I106" s="148"/>
      <c r="J106" s="148"/>
      <c r="K106" s="148"/>
      <c r="L106" s="148"/>
      <c r="M106" s="148"/>
      <c r="N106" s="148"/>
      <c r="O106" s="148"/>
      <c r="P106" s="149"/>
    </row>
    <row r="107" spans="1:16" ht="15" hidden="1" customHeight="1" x14ac:dyDescent="0.25">
      <c r="A107" s="44" t="e">
        <f ca="1">IF(MONTH(C107)=MONTH(D$3),RIGHT('Yearly Info'!A$23,LEN('Yearly Info'!A$23)-4),"")</f>
        <v>#VALUE!</v>
      </c>
      <c r="B107" s="145"/>
      <c r="C107" s="42">
        <f t="shared" ca="1" si="5"/>
        <v>46086</v>
      </c>
      <c r="D107" s="54">
        <f ca="1">INDIRECT("'" &amp; UPPER(LEFT(TEXT($D$3,"mmmm"),3)) &amp; "'!E20")</f>
        <v>0</v>
      </c>
      <c r="E107" s="147"/>
      <c r="F107" s="148"/>
      <c r="G107" s="148"/>
      <c r="H107" s="148"/>
      <c r="I107" s="148"/>
      <c r="J107" s="148"/>
      <c r="K107" s="148"/>
      <c r="L107" s="148"/>
      <c r="M107" s="148"/>
      <c r="N107" s="148"/>
      <c r="O107" s="148"/>
      <c r="P107" s="149"/>
    </row>
    <row r="108" spans="1:16" ht="15" hidden="1" customHeight="1" x14ac:dyDescent="0.25">
      <c r="A108" s="44" t="e">
        <f ca="1">IF(MONTH(C108)=MONTH(D$3),RIGHT('Yearly Info'!A$24,LEN('Yearly Info'!A$24)-4),"")</f>
        <v>#VALUE!</v>
      </c>
      <c r="B108" s="145"/>
      <c r="C108" s="42">
        <f t="shared" ca="1" si="5"/>
        <v>46086</v>
      </c>
      <c r="D108" s="54">
        <f ca="1">INDIRECT("'" &amp; UPPER(LEFT(TEXT($D$3,"mmmm"),3)) &amp; "'!E21")</f>
        <v>0</v>
      </c>
      <c r="E108" s="147"/>
      <c r="F108" s="148"/>
      <c r="G108" s="148"/>
      <c r="H108" s="148"/>
      <c r="I108" s="148"/>
      <c r="J108" s="148"/>
      <c r="K108" s="148"/>
      <c r="L108" s="148"/>
      <c r="M108" s="148"/>
      <c r="N108" s="148"/>
      <c r="O108" s="148"/>
      <c r="P108" s="149"/>
    </row>
    <row r="109" spans="1:16" ht="15" hidden="1" customHeight="1" x14ac:dyDescent="0.25">
      <c r="A109" s="44" t="e">
        <f ca="1">IF(MONTH(C109)=MONTH(D$3),RIGHT('Yearly Info'!A$25,LEN('Yearly Info'!A$25)-4),"")</f>
        <v>#VALUE!</v>
      </c>
      <c r="B109" s="145"/>
      <c r="C109" s="42">
        <f t="shared" ca="1" si="5"/>
        <v>46086</v>
      </c>
      <c r="D109" s="54">
        <f ca="1">INDIRECT("'" &amp; UPPER(LEFT(TEXT($D$3,"mmmm"),3)) &amp; "'!E22")</f>
        <v>0</v>
      </c>
      <c r="E109" s="147"/>
      <c r="F109" s="148"/>
      <c r="G109" s="148"/>
      <c r="H109" s="148"/>
      <c r="I109" s="148"/>
      <c r="J109" s="148"/>
      <c r="K109" s="148"/>
      <c r="L109" s="148"/>
      <c r="M109" s="148"/>
      <c r="N109" s="148"/>
      <c r="O109" s="148"/>
      <c r="P109" s="149"/>
    </row>
    <row r="110" spans="1:16" ht="15" hidden="1" customHeight="1" x14ac:dyDescent="0.25">
      <c r="A110" s="44" t="e">
        <f ca="1">IF(MONTH(C110)=MONTH(D$3),RIGHT('Yearly Info'!A$26,LEN('Yearly Info'!A$26)-4),"")</f>
        <v>#VALUE!</v>
      </c>
      <c r="B110" s="145"/>
      <c r="C110" s="42">
        <f t="shared" ca="1" si="5"/>
        <v>46086</v>
      </c>
      <c r="D110" s="54">
        <f ca="1">INDIRECT("'" &amp; UPPER(LEFT(TEXT($D$3,"mmmm"),3)) &amp; "'!E23")</f>
        <v>0</v>
      </c>
      <c r="E110" s="147"/>
      <c r="F110" s="148"/>
      <c r="G110" s="148"/>
      <c r="H110" s="148"/>
      <c r="I110" s="148"/>
      <c r="J110" s="148"/>
      <c r="K110" s="148"/>
      <c r="L110" s="148"/>
      <c r="M110" s="148"/>
      <c r="N110" s="148"/>
      <c r="O110" s="148"/>
      <c r="P110" s="149"/>
    </row>
    <row r="111" spans="1:16" ht="15" hidden="1" customHeight="1" x14ac:dyDescent="0.25">
      <c r="A111" s="44" t="e">
        <f ca="1">IF(MONTH(C111)=MONTH(D$3),RIGHT('Yearly Info'!A$27,LEN('Yearly Info'!A$27)-4),"")</f>
        <v>#VALUE!</v>
      </c>
      <c r="B111" s="145"/>
      <c r="C111" s="42">
        <f t="shared" ca="1" si="5"/>
        <v>46086</v>
      </c>
      <c r="D111" s="54">
        <f ca="1">INDIRECT("'" &amp; UPPER(LEFT(TEXT($D$3,"mmmm"),3)) &amp; "'!E24")</f>
        <v>0</v>
      </c>
      <c r="E111" s="147"/>
      <c r="F111" s="148"/>
      <c r="G111" s="148"/>
      <c r="H111" s="148"/>
      <c r="I111" s="148"/>
      <c r="J111" s="148"/>
      <c r="K111" s="148"/>
      <c r="L111" s="148"/>
      <c r="M111" s="148"/>
      <c r="N111" s="148"/>
      <c r="O111" s="148"/>
      <c r="P111" s="149"/>
    </row>
    <row r="112" spans="1:16" ht="15" hidden="1" customHeight="1" x14ac:dyDescent="0.25">
      <c r="A112" s="44" t="e">
        <f ca="1">IF(MONTH(C112)=MONTH(D$3),RIGHT('Yearly Info'!A$28,LEN('Yearly Info'!A$28)-4),"")</f>
        <v>#VALUE!</v>
      </c>
      <c r="B112" s="145"/>
      <c r="C112" s="42">
        <f t="shared" ca="1" si="5"/>
        <v>46086</v>
      </c>
      <c r="D112" s="54">
        <f ca="1">INDIRECT("'" &amp; UPPER(LEFT(TEXT($D$3,"mmmm"),3)) &amp; "'!E25")</f>
        <v>0</v>
      </c>
      <c r="E112" s="147"/>
      <c r="F112" s="148"/>
      <c r="G112" s="148"/>
      <c r="H112" s="148"/>
      <c r="I112" s="148"/>
      <c r="J112" s="148"/>
      <c r="K112" s="148"/>
      <c r="L112" s="148"/>
      <c r="M112" s="148"/>
      <c r="N112" s="148"/>
      <c r="O112" s="148"/>
      <c r="P112" s="149"/>
    </row>
    <row r="113" spans="1:16" ht="15" hidden="1" customHeight="1" x14ac:dyDescent="0.25">
      <c r="A113" s="44" t="e">
        <f ca="1">IF(MONTH(C113)=MONTH(D$3),RIGHT('Yearly Info'!A$29,LEN('Yearly Info'!A$29)-4),"")</f>
        <v>#VALUE!</v>
      </c>
      <c r="B113" s="145"/>
      <c r="C113" s="42">
        <f t="shared" ca="1" si="5"/>
        <v>46086</v>
      </c>
      <c r="D113" s="54">
        <f ca="1">INDIRECT("'" &amp; UPPER(LEFT(TEXT($D$3,"mmmm"),3)) &amp; "'!E26")</f>
        <v>0</v>
      </c>
      <c r="E113" s="147"/>
      <c r="F113" s="148"/>
      <c r="G113" s="148"/>
      <c r="H113" s="148"/>
      <c r="I113" s="148"/>
      <c r="J113" s="148"/>
      <c r="K113" s="148"/>
      <c r="L113" s="148"/>
      <c r="M113" s="148"/>
      <c r="N113" s="148"/>
      <c r="O113" s="148"/>
      <c r="P113" s="149"/>
    </row>
    <row r="114" spans="1:16" ht="15" hidden="1" customHeight="1" x14ac:dyDescent="0.25">
      <c r="A114" s="44" t="e">
        <f ca="1">IF(MONTH(C114)=MONTH(D$3),RIGHT('Yearly Info'!A$30,LEN('Yearly Info'!A$30)-4),"")</f>
        <v>#VALUE!</v>
      </c>
      <c r="B114" s="145"/>
      <c r="C114" s="42">
        <f t="shared" ca="1" si="5"/>
        <v>46086</v>
      </c>
      <c r="D114" s="54">
        <f ca="1">INDIRECT("'" &amp; UPPER(LEFT(TEXT($D$3,"mmmm"),3)) &amp; "'!E27")</f>
        <v>0</v>
      </c>
      <c r="E114" s="147"/>
      <c r="F114" s="148"/>
      <c r="G114" s="148"/>
      <c r="H114" s="148"/>
      <c r="I114" s="148"/>
      <c r="J114" s="148"/>
      <c r="K114" s="148"/>
      <c r="L114" s="148"/>
      <c r="M114" s="148"/>
      <c r="N114" s="148"/>
      <c r="O114" s="148"/>
      <c r="P114" s="149"/>
    </row>
    <row r="115" spans="1:16" ht="15" hidden="1" customHeight="1" x14ac:dyDescent="0.25">
      <c r="A115" s="44" t="e">
        <f ca="1">IF(MONTH(C115)=MONTH(D$3),RIGHT('Yearly Info'!A$31,LEN('Yearly Info'!A$31)-4),"")</f>
        <v>#VALUE!</v>
      </c>
      <c r="B115" s="145"/>
      <c r="C115" s="42">
        <f t="shared" ca="1" si="5"/>
        <v>46086</v>
      </c>
      <c r="D115" s="54">
        <f ca="1">INDIRECT("'" &amp; UPPER(LEFT(TEXT($D$3,"mmmm"),3)) &amp; "'!E28")</f>
        <v>0</v>
      </c>
      <c r="E115" s="147"/>
      <c r="F115" s="148"/>
      <c r="G115" s="148"/>
      <c r="H115" s="148"/>
      <c r="I115" s="148"/>
      <c r="J115" s="148"/>
      <c r="K115" s="148"/>
      <c r="L115" s="148"/>
      <c r="M115" s="148"/>
      <c r="N115" s="148"/>
      <c r="O115" s="148"/>
      <c r="P115" s="149"/>
    </row>
    <row r="116" spans="1:16" ht="15" hidden="1" customHeight="1" x14ac:dyDescent="0.25">
      <c r="A116" s="44" t="e">
        <f ca="1">IF(MONTH(C116)=MONTH(D$3),RIGHT('Yearly Info'!A$32,LEN('Yearly Info'!A$32)-4),"")</f>
        <v>#VALUE!</v>
      </c>
      <c r="B116" s="145"/>
      <c r="C116" s="42">
        <f t="shared" ca="1" si="5"/>
        <v>46086</v>
      </c>
      <c r="D116" s="54">
        <f ca="1">INDIRECT("'" &amp; UPPER(LEFT(TEXT($D$3,"mmmm"),3)) &amp; "'!E29")</f>
        <v>0</v>
      </c>
      <c r="E116" s="147"/>
      <c r="F116" s="148"/>
      <c r="G116" s="148"/>
      <c r="H116" s="148"/>
      <c r="I116" s="148"/>
      <c r="J116" s="148"/>
      <c r="K116" s="148"/>
      <c r="L116" s="148"/>
      <c r="M116" s="148"/>
      <c r="N116" s="148"/>
      <c r="O116" s="148"/>
      <c r="P116" s="149"/>
    </row>
    <row r="117" spans="1:16" ht="15" hidden="1" customHeight="1" x14ac:dyDescent="0.25">
      <c r="A117" s="44" t="e">
        <f ca="1">IF(MONTH(C117)=MONTH(D$3),RIGHT('Yearly Info'!A$33,LEN('Yearly Info'!A$33)-4),"")</f>
        <v>#VALUE!</v>
      </c>
      <c r="B117" s="145"/>
      <c r="C117" s="42">
        <f t="shared" ca="1" si="5"/>
        <v>46086</v>
      </c>
      <c r="D117" s="54">
        <f ca="1">INDIRECT("'" &amp; UPPER(LEFT(TEXT($D$3,"mmmm"),3)) &amp; "'!E30")</f>
        <v>0</v>
      </c>
      <c r="E117" s="147"/>
      <c r="F117" s="148"/>
      <c r="G117" s="148"/>
      <c r="H117" s="148"/>
      <c r="I117" s="148"/>
      <c r="J117" s="148"/>
      <c r="K117" s="148"/>
      <c r="L117" s="148"/>
      <c r="M117" s="148"/>
      <c r="N117" s="148"/>
      <c r="O117" s="148"/>
      <c r="P117" s="149"/>
    </row>
    <row r="118" spans="1:16" ht="15" hidden="1" customHeight="1" x14ac:dyDescent="0.25">
      <c r="A118" s="44" t="e">
        <f ca="1">IF(MONTH(C118)=MONTH(D$3),RIGHT('Yearly Info'!A$34,LEN('Yearly Info'!A$34)-4),"")</f>
        <v>#VALUE!</v>
      </c>
      <c r="B118" s="145"/>
      <c r="C118" s="42">
        <f t="shared" ca="1" si="5"/>
        <v>46086</v>
      </c>
      <c r="D118" s="54">
        <f ca="1">INDIRECT("'" &amp; UPPER(LEFT(TEXT($D$3,"mmmm"),3)) &amp; "'!E31")</f>
        <v>0</v>
      </c>
      <c r="E118" s="147"/>
      <c r="F118" s="148"/>
      <c r="G118" s="148"/>
      <c r="H118" s="148"/>
      <c r="I118" s="148"/>
      <c r="J118" s="148"/>
      <c r="K118" s="148"/>
      <c r="L118" s="148"/>
      <c r="M118" s="148"/>
      <c r="N118" s="148"/>
      <c r="O118" s="148"/>
      <c r="P118" s="149"/>
    </row>
    <row r="119" spans="1:16" ht="15" hidden="1" customHeight="1" x14ac:dyDescent="0.25">
      <c r="A119" s="44" t="e">
        <f ca="1">IF(MONTH(C119)=MONTH(D$3),RIGHT('Yearly Info'!A$35,LEN('Yearly Info'!A$35)-4),"")</f>
        <v>#VALUE!</v>
      </c>
      <c r="B119" s="145"/>
      <c r="C119" s="42">
        <f t="shared" ca="1" si="5"/>
        <v>46086</v>
      </c>
      <c r="D119" s="100">
        <f ca="1">INDIRECT("'" &amp; UPPER(LEFT(TEXT($D$3,"mmmm"),3)) &amp; "'!E32")</f>
        <v>0</v>
      </c>
      <c r="E119" s="147"/>
      <c r="F119" s="148"/>
      <c r="G119" s="148"/>
      <c r="H119" s="148"/>
      <c r="I119" s="148"/>
      <c r="J119" s="148"/>
      <c r="K119" s="148"/>
      <c r="L119" s="148"/>
      <c r="M119" s="148"/>
      <c r="N119" s="148"/>
      <c r="O119" s="148"/>
      <c r="P119" s="149"/>
    </row>
    <row r="120" spans="1:16" ht="15" hidden="1" customHeight="1" x14ac:dyDescent="0.25">
      <c r="A120" s="44" t="e">
        <f ca="1">IF(MONTH(C120)=MONTH(D$3),RIGHT('Yearly Info'!A$36,LEN('Yearly Info'!A$36)-4),"")</f>
        <v>#VALUE!</v>
      </c>
      <c r="B120" s="145"/>
      <c r="C120" s="42">
        <f t="shared" ca="1" si="5"/>
        <v>46086</v>
      </c>
      <c r="D120" s="100">
        <f ca="1">INDIRECT("'" &amp; UPPER(LEFT(TEXT($D$3,"mmmm"),3)) &amp; "'!E33")</f>
        <v>0</v>
      </c>
      <c r="E120" s="147"/>
      <c r="F120" s="148"/>
      <c r="G120" s="148"/>
      <c r="H120" s="148"/>
      <c r="I120" s="148"/>
      <c r="J120" s="148"/>
      <c r="K120" s="148"/>
      <c r="L120" s="148"/>
      <c r="M120" s="148"/>
      <c r="N120" s="148"/>
      <c r="O120" s="148"/>
      <c r="P120" s="149"/>
    </row>
    <row r="121" spans="1:16" ht="15" hidden="1" customHeight="1" x14ac:dyDescent="0.25">
      <c r="A121" s="44" t="e">
        <f ca="1">IF(MONTH(C121)=MONTH(D$3),RIGHT('Yearly Info'!A$37,LEN('Yearly Info'!A$37)-4),"")</f>
        <v>#VALUE!</v>
      </c>
      <c r="B121" s="145"/>
      <c r="C121" s="42">
        <f t="shared" ca="1" si="5"/>
        <v>46086</v>
      </c>
      <c r="D121" s="100">
        <f ca="1">INDIRECT("'" &amp; UPPER(LEFT(TEXT($D$3,"mmmm"),3)) &amp; "'!E34")</f>
        <v>0</v>
      </c>
      <c r="E121" s="147"/>
      <c r="F121" s="148"/>
      <c r="G121" s="148"/>
      <c r="H121" s="148"/>
      <c r="I121" s="148"/>
      <c r="J121" s="148"/>
      <c r="K121" s="148"/>
      <c r="L121" s="148"/>
      <c r="M121" s="148"/>
      <c r="N121" s="148"/>
      <c r="O121" s="148"/>
      <c r="P121" s="149"/>
    </row>
    <row r="122" spans="1:16" ht="15" hidden="1" customHeight="1" x14ac:dyDescent="0.25">
      <c r="A122" s="44" t="e">
        <f ca="1">IF(MONTH(C122)=MONTH(D$3),RIGHT('Yearly Info'!A$38,LEN('Yearly Info'!A$38)-4),"")</f>
        <v>#VALUE!</v>
      </c>
      <c r="B122" s="145"/>
      <c r="C122" s="42">
        <f t="shared" ca="1" si="5"/>
        <v>46086</v>
      </c>
      <c r="D122" s="100">
        <f ca="1">INDIRECT("'" &amp; UPPER(LEFT(TEXT($D$3,"mmmm"),3)) &amp; "'!E35")</f>
        <v>0</v>
      </c>
      <c r="E122" s="147"/>
      <c r="F122" s="148"/>
      <c r="G122" s="148"/>
      <c r="H122" s="148"/>
      <c r="I122" s="148"/>
      <c r="J122" s="148"/>
      <c r="K122" s="148"/>
      <c r="L122" s="148"/>
      <c r="M122" s="148"/>
      <c r="N122" s="148"/>
      <c r="O122" s="148"/>
      <c r="P122" s="149"/>
    </row>
    <row r="123" spans="1:16" ht="15" hidden="1" customHeight="1" x14ac:dyDescent="0.25">
      <c r="A123" s="44" t="e">
        <f ca="1">IF(MONTH(C123)=MONTH(D$3),RIGHT('Yearly Info'!A$39,LEN('Yearly Info'!A$39)-4),"")</f>
        <v>#VALUE!</v>
      </c>
      <c r="B123" s="145"/>
      <c r="C123" s="42">
        <f t="shared" ca="1" si="5"/>
        <v>46086</v>
      </c>
      <c r="D123" s="100">
        <f ca="1">INDIRECT("'" &amp; UPPER(LEFT(TEXT($D$3,"mmmm"),3)) &amp; "'!E36")</f>
        <v>0</v>
      </c>
      <c r="E123" s="147"/>
      <c r="F123" s="148"/>
      <c r="G123" s="148"/>
      <c r="H123" s="148"/>
      <c r="I123" s="148"/>
      <c r="J123" s="148"/>
      <c r="K123" s="148"/>
      <c r="L123" s="148"/>
      <c r="M123" s="148"/>
      <c r="N123" s="148"/>
      <c r="O123" s="148"/>
      <c r="P123" s="149"/>
    </row>
    <row r="124" spans="1:16" ht="15" hidden="1" customHeight="1" thickBot="1" x14ac:dyDescent="0.3">
      <c r="A124" s="45" t="e">
        <f ca="1">IF(MONTH(C124)=MONTH(D$3),RIGHT('Yearly Info'!A$40,LEN('Yearly Info'!A$40)-4),"")</f>
        <v>#VALUE!</v>
      </c>
      <c r="B124" s="145"/>
      <c r="C124" s="42">
        <f t="shared" ca="1" si="5"/>
        <v>46086</v>
      </c>
      <c r="D124" s="100">
        <f ca="1">INDIRECT("'" &amp; UPPER(LEFT(TEXT($D$3,"mmmm"),3)) &amp; "'!E37")</f>
        <v>0</v>
      </c>
      <c r="E124" s="147"/>
      <c r="F124" s="148"/>
      <c r="G124" s="148"/>
      <c r="H124" s="148"/>
      <c r="I124" s="148"/>
      <c r="J124" s="148"/>
      <c r="K124" s="148"/>
      <c r="L124" s="148"/>
      <c r="M124" s="148"/>
      <c r="N124" s="148"/>
      <c r="O124" s="148"/>
      <c r="P124" s="149"/>
    </row>
    <row r="125" spans="1:16" ht="15" hidden="1" customHeight="1" thickBot="1" x14ac:dyDescent="0.3">
      <c r="A125" s="45" t="str">
        <f ca="1">IF(MONTH(C125)=MONTH(D$3),RIGHT('Yearly Info'!A$41,LEN('Yearly Info'!A$41)-4),"")</f>
        <v xml:space="preserve"> </v>
      </c>
      <c r="B125" s="145"/>
      <c r="C125" s="42">
        <f t="shared" ca="1" si="5"/>
        <v>46086</v>
      </c>
      <c r="D125" s="100">
        <f ca="1">INDIRECT("'" &amp; UPPER(LEFT(TEXT($D$3,"mmmm"),3)) &amp; "'!E38")</f>
        <v>0</v>
      </c>
      <c r="E125" s="147"/>
      <c r="F125" s="148"/>
      <c r="G125" s="148"/>
      <c r="H125" s="148"/>
      <c r="I125" s="148"/>
      <c r="J125" s="148"/>
      <c r="K125" s="148"/>
      <c r="L125" s="148"/>
      <c r="M125" s="148"/>
      <c r="N125" s="148"/>
      <c r="O125" s="148"/>
      <c r="P125" s="149"/>
    </row>
    <row r="126" spans="1:16" ht="15" hidden="1" customHeight="1" thickBot="1" x14ac:dyDescent="0.3">
      <c r="A126" s="45" t="str">
        <f ca="1">IF(MONTH(C126)=MONTH(D$3),RIGHT('Yearly Info'!A$42,LEN('Yearly Info'!A$42)-4),"")</f>
        <v xml:space="preserve"> </v>
      </c>
      <c r="B126" s="145"/>
      <c r="C126" s="42">
        <f t="shared" ca="1" si="5"/>
        <v>46086</v>
      </c>
      <c r="D126" s="100">
        <f ca="1">INDIRECT("'" &amp; UPPER(LEFT(TEXT($D$3,"mmmm"),3)) &amp; "'!E39")</f>
        <v>0</v>
      </c>
      <c r="E126" s="147"/>
      <c r="F126" s="148"/>
      <c r="G126" s="148"/>
      <c r="H126" s="148"/>
      <c r="I126" s="148"/>
      <c r="J126" s="148"/>
      <c r="K126" s="148"/>
      <c r="L126" s="148"/>
      <c r="M126" s="148"/>
      <c r="N126" s="148"/>
      <c r="O126" s="148"/>
      <c r="P126" s="149"/>
    </row>
    <row r="127" spans="1:16" ht="15" hidden="1" customHeight="1" thickBot="1" x14ac:dyDescent="0.3">
      <c r="A127" s="45" t="str">
        <f ca="1">IF(MONTH(C127)=MONTH(D$3),RIGHT('Yearly Info'!A$43,LEN('Yearly Info'!A$43)-4),"")</f>
        <v xml:space="preserve"> </v>
      </c>
      <c r="B127" s="146"/>
      <c r="C127" s="95">
        <f ca="1">C118</f>
        <v>46086</v>
      </c>
      <c r="D127" s="55">
        <f ca="1">INDIRECT("'" &amp; UPPER(LEFT(TEXT($D$3,"mmmm"),3)) &amp; "'!E40")</f>
        <v>0</v>
      </c>
      <c r="E127" s="150"/>
      <c r="F127" s="151"/>
      <c r="G127" s="151"/>
      <c r="H127" s="151"/>
      <c r="I127" s="151"/>
      <c r="J127" s="151"/>
      <c r="K127" s="151"/>
      <c r="L127" s="151"/>
      <c r="M127" s="151"/>
      <c r="N127" s="151"/>
      <c r="O127" s="151"/>
      <c r="P127" s="152"/>
    </row>
    <row r="128" spans="1:16" ht="15" hidden="1" customHeight="1" x14ac:dyDescent="0.25">
      <c r="A128" s="44" t="str">
        <f ca="1">IF(MONTH(C128)=MONTH(D$3),RIGHT('Yearly Info'!A$14,LEN('Yearly Info'!A$14)-4),"")</f>
        <v xml:space="preserve"> RICS Support for MDEQ</v>
      </c>
      <c r="B128" s="145" t="str">
        <f ca="1">TEXT(C128,"dddd")</f>
        <v>Friday</v>
      </c>
      <c r="C128" s="94">
        <f ca="1">C98+1</f>
        <v>46087</v>
      </c>
      <c r="D128" s="54">
        <f ca="1">INDIRECT("'" &amp; UPPER(LEFT(TEXT($D$3,"mmmm"),3)) &amp; "'!F11")</f>
        <v>8</v>
      </c>
      <c r="E128" s="147" t="s">
        <v>80</v>
      </c>
      <c r="F128" s="148"/>
      <c r="G128" s="148"/>
      <c r="H128" s="148"/>
      <c r="I128" s="148"/>
      <c r="J128" s="148"/>
      <c r="K128" s="148"/>
      <c r="L128" s="148"/>
      <c r="M128" s="148"/>
      <c r="N128" s="148"/>
      <c r="O128" s="148"/>
      <c r="P128" s="149"/>
    </row>
    <row r="129" spans="1:16" ht="15" hidden="1" customHeight="1" x14ac:dyDescent="0.25">
      <c r="A129" s="44" t="str">
        <f ca="1">IF(MONTH(C129)=MONTH(D$3),RIGHT('Yearly Info'!A$15,LEN('Yearly Info'!A$15)-4),"")</f>
        <v xml:space="preserve"> MDEQ</v>
      </c>
      <c r="B129" s="145"/>
      <c r="C129" s="42">
        <f ca="1">C128</f>
        <v>46087</v>
      </c>
      <c r="D129" s="54">
        <f ca="1">INDIRECT("'" &amp; UPPER(LEFT(TEXT($D$3,"mmmm"),3)) &amp; "'!F12")</f>
        <v>0</v>
      </c>
      <c r="E129" s="147"/>
      <c r="F129" s="148"/>
      <c r="G129" s="148"/>
      <c r="H129" s="148"/>
      <c r="I129" s="148"/>
      <c r="J129" s="148"/>
      <c r="K129" s="148"/>
      <c r="L129" s="148"/>
      <c r="M129" s="148"/>
      <c r="N129" s="148"/>
      <c r="O129" s="148"/>
      <c r="P129" s="149"/>
    </row>
    <row r="130" spans="1:16" ht="15" hidden="1" customHeight="1" thickBot="1" x14ac:dyDescent="0.3">
      <c r="A130" s="44" t="str">
        <f ca="1">IF(MONTH(C130)=MONTH(D$3),RIGHT('Yearly Info'!A$16,LEN('Yearly Info'!A$16)-4),"")</f>
        <v xml:space="preserve"> RICS Idea Portal</v>
      </c>
      <c r="B130" s="145"/>
      <c r="C130" s="42">
        <f t="shared" ref="C130:C157" ca="1" si="6">C129</f>
        <v>46087</v>
      </c>
      <c r="D130" s="54">
        <f ca="1">INDIRECT("'" &amp; UPPER(LEFT(TEXT($D$3,"mmmm"),3)) &amp; "'!F13")</f>
        <v>0</v>
      </c>
      <c r="E130" s="147"/>
      <c r="F130" s="148"/>
      <c r="G130" s="148"/>
      <c r="H130" s="148"/>
      <c r="I130" s="148"/>
      <c r="J130" s="148"/>
      <c r="K130" s="148"/>
      <c r="L130" s="148"/>
      <c r="M130" s="148"/>
      <c r="N130" s="148"/>
      <c r="O130" s="148"/>
      <c r="P130" s="149"/>
    </row>
    <row r="131" spans="1:16" ht="15" customHeight="1" x14ac:dyDescent="0.25">
      <c r="A131" s="44" t="str">
        <f ca="1">IF(MONTH(C131)=MONTH(D$3),RIGHT('Yearly Info'!A$17,LEN('Yearly Info'!A$17)-4),"")</f>
        <v xml:space="preserve"> MSWIS</v>
      </c>
      <c r="B131" s="145"/>
      <c r="C131" s="42">
        <f t="shared" ca="1" si="6"/>
        <v>46087</v>
      </c>
      <c r="D131" s="54">
        <f ca="1">INDIRECT("'" &amp; UPPER(LEFT(TEXT($D$3,"mmmm"),3)) &amp; "'!F14")</f>
        <v>0</v>
      </c>
      <c r="E131" s="147"/>
      <c r="F131" s="148"/>
      <c r="G131" s="148"/>
      <c r="H131" s="148"/>
      <c r="I131" s="148"/>
      <c r="J131" s="148"/>
      <c r="K131" s="148"/>
      <c r="L131" s="148"/>
      <c r="M131" s="148"/>
      <c r="N131" s="148"/>
      <c r="O131" s="148"/>
      <c r="P131" s="149"/>
    </row>
    <row r="132" spans="1:16" ht="15" hidden="1" customHeight="1" x14ac:dyDescent="0.25">
      <c r="A132" s="44" t="str">
        <f ca="1">IF(MONTH(C132)=MONTH(D$3),RIGHT('Yearly Info'!A$18,LEN('Yearly Info'!A$18)-4),"")</f>
        <v xml:space="preserve"> GeoSpatial</v>
      </c>
      <c r="B132" s="145"/>
      <c r="C132" s="42">
        <f t="shared" ca="1" si="6"/>
        <v>46087</v>
      </c>
      <c r="D132" s="54">
        <f ca="1">INDIRECT("'" &amp; UPPER(LEFT(TEXT($D$3,"mmmm"),3)) &amp; "'!F15")</f>
        <v>0</v>
      </c>
      <c r="E132" s="147"/>
      <c r="F132" s="148"/>
      <c r="G132" s="148"/>
      <c r="H132" s="148"/>
      <c r="I132" s="148"/>
      <c r="J132" s="148"/>
      <c r="K132" s="148"/>
      <c r="L132" s="148"/>
      <c r="M132" s="148"/>
      <c r="N132" s="148"/>
      <c r="O132" s="148"/>
      <c r="P132" s="149"/>
    </row>
    <row r="133" spans="1:16" ht="15" hidden="1" customHeight="1" thickBot="1" x14ac:dyDescent="0.3">
      <c r="A133" s="44" t="str">
        <f ca="1">IF(MONTH(C133)=MONTH(D$3),RIGHT('Yearly Info'!A$19,LEN('Yearly Info'!A$19)-4),"")</f>
        <v xml:space="preserve"> RICS Dashboard</v>
      </c>
      <c r="B133" s="145"/>
      <c r="C133" s="42">
        <f t="shared" ca="1" si="6"/>
        <v>46087</v>
      </c>
      <c r="D133" s="54">
        <f ca="1">INDIRECT("'" &amp; UPPER(LEFT(TEXT($D$3,"mmmm"),3)) &amp; "'!F16")</f>
        <v>0</v>
      </c>
      <c r="E133" s="153"/>
      <c r="F133" s="154"/>
      <c r="G133" s="154"/>
      <c r="H133" s="154"/>
      <c r="I133" s="154"/>
      <c r="J133" s="154"/>
      <c r="K133" s="154"/>
      <c r="L133" s="154"/>
      <c r="M133" s="154"/>
      <c r="N133" s="154"/>
      <c r="O133" s="154"/>
      <c r="P133" s="155"/>
    </row>
    <row r="134" spans="1:16" ht="15" hidden="1" customHeight="1" x14ac:dyDescent="0.25">
      <c r="A134" s="44" t="str">
        <f ca="1">IF(MONTH(C134)=MONTH(D$3),RIGHT('Yearly Info'!A$20,LEN('Yearly Info'!A$20)-4),"")</f>
        <v xml:space="preserve"> MDWFP NRIS</v>
      </c>
      <c r="B134" s="145"/>
      <c r="C134" s="42">
        <f t="shared" ca="1" si="6"/>
        <v>46087</v>
      </c>
      <c r="D134" s="54">
        <f ca="1">INDIRECT("'" &amp; UPPER(LEFT(TEXT($D$3,"mmmm"),3)) &amp; "'!F17")</f>
        <v>0</v>
      </c>
      <c r="E134" s="153"/>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 MRVA 4 CLOSED</v>
      </c>
      <c r="B135" s="145"/>
      <c r="C135" s="42">
        <f t="shared" ca="1" si="6"/>
        <v>46087</v>
      </c>
      <c r="D135" s="54">
        <f ca="1">INDIRECT("'" &amp; UPPER(LEFT(TEXT($D$3,"mmmm"),3)) &amp; "'!F18")</f>
        <v>0</v>
      </c>
      <c r="E135" s="147"/>
      <c r="F135" s="148"/>
      <c r="G135" s="148"/>
      <c r="H135" s="148"/>
      <c r="I135" s="148"/>
      <c r="J135" s="148"/>
      <c r="K135" s="148"/>
      <c r="L135" s="148"/>
      <c r="M135" s="148"/>
      <c r="N135" s="148"/>
      <c r="O135" s="148"/>
      <c r="P135" s="149"/>
    </row>
    <row r="136" spans="1:16" ht="15" hidden="1" customHeight="1" x14ac:dyDescent="0.25">
      <c r="A136" s="44" t="str">
        <f ca="1">IF(MONTH(C136)=MONTH(D$3),RIGHT('Yearly Info'!A$22,LEN('Yearly Info'!A$22)-4),"")</f>
        <v xml:space="preserve"> Tackett</v>
      </c>
      <c r="B136" s="145"/>
      <c r="C136" s="42">
        <f t="shared" ca="1" si="6"/>
        <v>46087</v>
      </c>
      <c r="D136" s="54">
        <f ca="1">INDIRECT("'" &amp; UPPER(LEFT(TEXT($D$3,"mmmm"),3)) &amp; "'!F19")</f>
        <v>0</v>
      </c>
      <c r="E136" s="147"/>
      <c r="F136" s="148"/>
      <c r="G136" s="148"/>
      <c r="H136" s="148"/>
      <c r="I136" s="148"/>
      <c r="J136" s="148"/>
      <c r="K136" s="148"/>
      <c r="L136" s="148"/>
      <c r="M136" s="148"/>
      <c r="N136" s="148"/>
      <c r="O136" s="148"/>
      <c r="P136" s="149"/>
    </row>
    <row r="137" spans="1:16" ht="15" hidden="1" customHeight="1" x14ac:dyDescent="0.25">
      <c r="A137" s="44" t="e">
        <f ca="1">IF(MONTH(C137)=MONTH(D$3),RIGHT('Yearly Info'!A$23,LEN('Yearly Info'!A$23)-4),"")</f>
        <v>#VALUE!</v>
      </c>
      <c r="B137" s="145"/>
      <c r="C137" s="42">
        <f t="shared" ca="1" si="6"/>
        <v>46087</v>
      </c>
      <c r="D137" s="54">
        <f ca="1">INDIRECT("'" &amp; UPPER(LEFT(TEXT($D$3,"mmmm"),3)) &amp; "'!F20")</f>
        <v>0</v>
      </c>
      <c r="E137" s="147"/>
      <c r="F137" s="148"/>
      <c r="G137" s="148"/>
      <c r="H137" s="148"/>
      <c r="I137" s="148"/>
      <c r="J137" s="148"/>
      <c r="K137" s="148"/>
      <c r="L137" s="148"/>
      <c r="M137" s="148"/>
      <c r="N137" s="148"/>
      <c r="O137" s="148"/>
      <c r="P137" s="149"/>
    </row>
    <row r="138" spans="1:16" ht="15" hidden="1" customHeight="1" x14ac:dyDescent="0.25">
      <c r="A138" s="44" t="e">
        <f ca="1">IF(MONTH(C138)=MONTH(D$3),RIGHT('Yearly Info'!A$24,LEN('Yearly Info'!A$24)-4),"")</f>
        <v>#VALUE!</v>
      </c>
      <c r="B138" s="145"/>
      <c r="C138" s="42">
        <f t="shared" ca="1" si="6"/>
        <v>46087</v>
      </c>
      <c r="D138" s="54">
        <f ca="1">INDIRECT("'" &amp; UPPER(LEFT(TEXT($D$3,"mmmm"),3)) &amp; "'!F21")</f>
        <v>0</v>
      </c>
      <c r="E138" s="147"/>
      <c r="F138" s="148"/>
      <c r="G138" s="148"/>
      <c r="H138" s="148"/>
      <c r="I138" s="148"/>
      <c r="J138" s="148"/>
      <c r="K138" s="148"/>
      <c r="L138" s="148"/>
      <c r="M138" s="148"/>
      <c r="N138" s="148"/>
      <c r="O138" s="148"/>
      <c r="P138" s="149"/>
    </row>
    <row r="139" spans="1:16" ht="15" hidden="1" customHeight="1" x14ac:dyDescent="0.25">
      <c r="A139" s="44" t="e">
        <f ca="1">IF(MONTH(C139)=MONTH(D$3),RIGHT('Yearly Info'!A$25,LEN('Yearly Info'!A$25)-4),"")</f>
        <v>#VALUE!</v>
      </c>
      <c r="B139" s="145"/>
      <c r="C139" s="42">
        <f t="shared" ca="1" si="6"/>
        <v>46087</v>
      </c>
      <c r="D139" s="54">
        <f ca="1">INDIRECT("'" &amp; UPPER(LEFT(TEXT($D$3,"mmmm"),3)) &amp; "'!F22")</f>
        <v>0</v>
      </c>
      <c r="E139" s="147"/>
      <c r="F139" s="148"/>
      <c r="G139" s="148"/>
      <c r="H139" s="148"/>
      <c r="I139" s="148"/>
      <c r="J139" s="148"/>
      <c r="K139" s="148"/>
      <c r="L139" s="148"/>
      <c r="M139" s="148"/>
      <c r="N139" s="148"/>
      <c r="O139" s="148"/>
      <c r="P139" s="149"/>
    </row>
    <row r="140" spans="1:16" ht="15" hidden="1" customHeight="1" x14ac:dyDescent="0.25">
      <c r="A140" s="44" t="e">
        <f ca="1">IF(MONTH(C140)=MONTH(D$3),RIGHT('Yearly Info'!A$26,LEN('Yearly Info'!A$26)-4),"")</f>
        <v>#VALUE!</v>
      </c>
      <c r="B140" s="145"/>
      <c r="C140" s="42">
        <f t="shared" ca="1" si="6"/>
        <v>46087</v>
      </c>
      <c r="D140" s="54">
        <f ca="1">INDIRECT("'" &amp; UPPER(LEFT(TEXT($D$3,"mmmm"),3)) &amp; "'!F23")</f>
        <v>0</v>
      </c>
      <c r="E140" s="147"/>
      <c r="F140" s="148"/>
      <c r="G140" s="148"/>
      <c r="H140" s="148"/>
      <c r="I140" s="148"/>
      <c r="J140" s="148"/>
      <c r="K140" s="148"/>
      <c r="L140" s="148"/>
      <c r="M140" s="148"/>
      <c r="N140" s="148"/>
      <c r="O140" s="148"/>
      <c r="P140" s="149"/>
    </row>
    <row r="141" spans="1:16" ht="15" hidden="1" customHeight="1" x14ac:dyDescent="0.25">
      <c r="A141" s="44" t="e">
        <f ca="1">IF(MONTH(C141)=MONTH(D$3),RIGHT('Yearly Info'!A$27,LEN('Yearly Info'!A$27)-4),"")</f>
        <v>#VALUE!</v>
      </c>
      <c r="B141" s="145"/>
      <c r="C141" s="42">
        <f t="shared" ca="1" si="6"/>
        <v>46087</v>
      </c>
      <c r="D141" s="54">
        <f ca="1">INDIRECT("'" &amp; UPPER(LEFT(TEXT($D$3,"mmmm"),3)) &amp; "'!F24")</f>
        <v>0</v>
      </c>
      <c r="E141" s="147"/>
      <c r="F141" s="148"/>
      <c r="G141" s="148"/>
      <c r="H141" s="148"/>
      <c r="I141" s="148"/>
      <c r="J141" s="148"/>
      <c r="K141" s="148"/>
      <c r="L141" s="148"/>
      <c r="M141" s="148"/>
      <c r="N141" s="148"/>
      <c r="O141" s="148"/>
      <c r="P141" s="149"/>
    </row>
    <row r="142" spans="1:16" ht="15" hidden="1" customHeight="1" x14ac:dyDescent="0.25">
      <c r="A142" s="44" t="e">
        <f ca="1">IF(MONTH(C142)=MONTH(D$3),RIGHT('Yearly Info'!A$28,LEN('Yearly Info'!A$28)-4),"")</f>
        <v>#VALUE!</v>
      </c>
      <c r="B142" s="145"/>
      <c r="C142" s="42">
        <f t="shared" ca="1" si="6"/>
        <v>46087</v>
      </c>
      <c r="D142" s="54">
        <f ca="1">INDIRECT("'" &amp; UPPER(LEFT(TEXT($D$3,"mmmm"),3)) &amp; "'!F25")</f>
        <v>0</v>
      </c>
      <c r="E142" s="147"/>
      <c r="F142" s="148"/>
      <c r="G142" s="148"/>
      <c r="H142" s="148"/>
      <c r="I142" s="148"/>
      <c r="J142" s="148"/>
      <c r="K142" s="148"/>
      <c r="L142" s="148"/>
      <c r="M142" s="148"/>
      <c r="N142" s="148"/>
      <c r="O142" s="148"/>
      <c r="P142" s="149"/>
    </row>
    <row r="143" spans="1:16" ht="15" hidden="1" customHeight="1" x14ac:dyDescent="0.25">
      <c r="A143" s="44" t="e">
        <f ca="1">IF(MONTH(C143)=MONTH(D$3),RIGHT('Yearly Info'!A$29,LEN('Yearly Info'!A$29)-4),"")</f>
        <v>#VALUE!</v>
      </c>
      <c r="B143" s="145"/>
      <c r="C143" s="42">
        <f t="shared" ca="1" si="6"/>
        <v>46087</v>
      </c>
      <c r="D143" s="54">
        <f ca="1">INDIRECT("'" &amp; UPPER(LEFT(TEXT($D$3,"mmmm"),3)) &amp; "'!F26")</f>
        <v>0</v>
      </c>
      <c r="E143" s="147"/>
      <c r="F143" s="148"/>
      <c r="G143" s="148"/>
      <c r="H143" s="148"/>
      <c r="I143" s="148"/>
      <c r="J143" s="148"/>
      <c r="K143" s="148"/>
      <c r="L143" s="148"/>
      <c r="M143" s="148"/>
      <c r="N143" s="148"/>
      <c r="O143" s="148"/>
      <c r="P143" s="149"/>
    </row>
    <row r="144" spans="1:16" ht="15" hidden="1" customHeight="1" x14ac:dyDescent="0.25">
      <c r="A144" s="44" t="e">
        <f ca="1">IF(MONTH(C144)=MONTH(D$3),RIGHT('Yearly Info'!A$30,LEN('Yearly Info'!A$30)-4),"")</f>
        <v>#VALUE!</v>
      </c>
      <c r="B144" s="145"/>
      <c r="C144" s="42">
        <f t="shared" ca="1" si="6"/>
        <v>46087</v>
      </c>
      <c r="D144" s="54">
        <f ca="1">INDIRECT("'" &amp; UPPER(LEFT(TEXT($D$3,"mmmm"),3)) &amp; "'!F27")</f>
        <v>0</v>
      </c>
      <c r="E144" s="147"/>
      <c r="F144" s="148"/>
      <c r="G144" s="148"/>
      <c r="H144" s="148"/>
      <c r="I144" s="148"/>
      <c r="J144" s="148"/>
      <c r="K144" s="148"/>
      <c r="L144" s="148"/>
      <c r="M144" s="148"/>
      <c r="N144" s="148"/>
      <c r="O144" s="148"/>
      <c r="P144" s="149"/>
    </row>
    <row r="145" spans="1:16" ht="15" hidden="1" customHeight="1" x14ac:dyDescent="0.25">
      <c r="A145" s="44" t="e">
        <f ca="1">IF(MONTH(C145)=MONTH(D$3),RIGHT('Yearly Info'!A$31,LEN('Yearly Info'!A$31)-4),"")</f>
        <v>#VALUE!</v>
      </c>
      <c r="B145" s="145"/>
      <c r="C145" s="42">
        <f t="shared" ca="1" si="6"/>
        <v>46087</v>
      </c>
      <c r="D145" s="54">
        <f ca="1">INDIRECT("'" &amp; UPPER(LEFT(TEXT($D$3,"mmmm"),3)) &amp; "'!F28")</f>
        <v>0</v>
      </c>
      <c r="E145" s="147"/>
      <c r="F145" s="148"/>
      <c r="G145" s="148"/>
      <c r="H145" s="148"/>
      <c r="I145" s="148"/>
      <c r="J145" s="148"/>
      <c r="K145" s="148"/>
      <c r="L145" s="148"/>
      <c r="M145" s="148"/>
      <c r="N145" s="148"/>
      <c r="O145" s="148"/>
      <c r="P145" s="149"/>
    </row>
    <row r="146" spans="1:16" ht="15" hidden="1" customHeight="1" x14ac:dyDescent="0.25">
      <c r="A146" s="44" t="e">
        <f ca="1">IF(MONTH(C146)=MONTH(D$3),RIGHT('Yearly Info'!A$32,LEN('Yearly Info'!A$32)-4),"")</f>
        <v>#VALUE!</v>
      </c>
      <c r="B146" s="145"/>
      <c r="C146" s="42">
        <f t="shared" ca="1" si="6"/>
        <v>46087</v>
      </c>
      <c r="D146" s="54">
        <f ca="1">INDIRECT("'" &amp; UPPER(LEFT(TEXT($D$3,"mmmm"),3)) &amp; "'!F29")</f>
        <v>0</v>
      </c>
      <c r="E146" s="147"/>
      <c r="F146" s="148"/>
      <c r="G146" s="148"/>
      <c r="H146" s="148"/>
      <c r="I146" s="148"/>
      <c r="J146" s="148"/>
      <c r="K146" s="148"/>
      <c r="L146" s="148"/>
      <c r="M146" s="148"/>
      <c r="N146" s="148"/>
      <c r="O146" s="148"/>
      <c r="P146" s="149"/>
    </row>
    <row r="147" spans="1:16" ht="15" hidden="1" customHeight="1" x14ac:dyDescent="0.25">
      <c r="A147" s="44" t="e">
        <f ca="1">IF(MONTH(C147)=MONTH(D$3),RIGHT('Yearly Info'!A$33,LEN('Yearly Info'!A$33)-4),"")</f>
        <v>#VALUE!</v>
      </c>
      <c r="B147" s="145"/>
      <c r="C147" s="42">
        <f t="shared" ca="1" si="6"/>
        <v>46087</v>
      </c>
      <c r="D147" s="54">
        <f ca="1">INDIRECT("'" &amp; UPPER(LEFT(TEXT($D$3,"mmmm"),3)) &amp; "'!F30")</f>
        <v>0</v>
      </c>
      <c r="E147" s="147"/>
      <c r="F147" s="148"/>
      <c r="G147" s="148"/>
      <c r="H147" s="148"/>
      <c r="I147" s="148"/>
      <c r="J147" s="148"/>
      <c r="K147" s="148"/>
      <c r="L147" s="148"/>
      <c r="M147" s="148"/>
      <c r="N147" s="148"/>
      <c r="O147" s="148"/>
      <c r="P147" s="149"/>
    </row>
    <row r="148" spans="1:16" ht="15" hidden="1" customHeight="1" x14ac:dyDescent="0.25">
      <c r="A148" s="44" t="e">
        <f ca="1">IF(MONTH(C148)=MONTH(D$3),RIGHT('Yearly Info'!A$34,LEN('Yearly Info'!A$34)-4),"")</f>
        <v>#VALUE!</v>
      </c>
      <c r="B148" s="145"/>
      <c r="C148" s="42">
        <f t="shared" ca="1" si="6"/>
        <v>46087</v>
      </c>
      <c r="D148" s="54">
        <f ca="1">INDIRECT("'" &amp; UPPER(LEFT(TEXT($D$3,"mmmm"),3)) &amp; "'!F31")</f>
        <v>0</v>
      </c>
      <c r="E148" s="147"/>
      <c r="F148" s="148"/>
      <c r="G148" s="148"/>
      <c r="H148" s="148"/>
      <c r="I148" s="148"/>
      <c r="J148" s="148"/>
      <c r="K148" s="148"/>
      <c r="L148" s="148"/>
      <c r="M148" s="148"/>
      <c r="N148" s="148"/>
      <c r="O148" s="148"/>
      <c r="P148" s="149"/>
    </row>
    <row r="149" spans="1:16" ht="15" hidden="1" customHeight="1" x14ac:dyDescent="0.25">
      <c r="A149" s="44" t="e">
        <f ca="1">IF(MONTH(C149)=MONTH(D$3),RIGHT('Yearly Info'!A$35,LEN('Yearly Info'!A$35)-4),"")</f>
        <v>#VALUE!</v>
      </c>
      <c r="B149" s="145"/>
      <c r="C149" s="42">
        <f t="shared" ca="1" si="6"/>
        <v>46087</v>
      </c>
      <c r="D149" s="54">
        <f ca="1">INDIRECT("'" &amp; UPPER(LEFT(TEXT($D$3,"mmmm"),3)) &amp; "'!F32")</f>
        <v>0</v>
      </c>
      <c r="E149" s="147"/>
      <c r="F149" s="148"/>
      <c r="G149" s="148"/>
      <c r="H149" s="148"/>
      <c r="I149" s="148"/>
      <c r="J149" s="148"/>
      <c r="K149" s="148"/>
      <c r="L149" s="148"/>
      <c r="M149" s="148"/>
      <c r="N149" s="148"/>
      <c r="O149" s="148"/>
      <c r="P149" s="149"/>
    </row>
    <row r="150" spans="1:16" ht="15" hidden="1" customHeight="1" x14ac:dyDescent="0.25">
      <c r="A150" s="44" t="e">
        <f ca="1">IF(MONTH(C150)=MONTH(D$3),RIGHT('Yearly Info'!A$36,LEN('Yearly Info'!A$36)-4),"")</f>
        <v>#VALUE!</v>
      </c>
      <c r="B150" s="145"/>
      <c r="C150" s="42">
        <f t="shared" ca="1" si="6"/>
        <v>46087</v>
      </c>
      <c r="D150" s="54">
        <f ca="1">INDIRECT("'" &amp; UPPER(LEFT(TEXT($D$3,"mmmm"),3)) &amp; "'!F33")</f>
        <v>0</v>
      </c>
      <c r="E150" s="147"/>
      <c r="F150" s="148"/>
      <c r="G150" s="148"/>
      <c r="H150" s="148"/>
      <c r="I150" s="148"/>
      <c r="J150" s="148"/>
      <c r="K150" s="148"/>
      <c r="L150" s="148"/>
      <c r="M150" s="148"/>
      <c r="N150" s="148"/>
      <c r="O150" s="148"/>
      <c r="P150" s="149"/>
    </row>
    <row r="151" spans="1:16" ht="15" hidden="1" customHeight="1" x14ac:dyDescent="0.25">
      <c r="A151" s="44" t="e">
        <f ca="1">IF(MONTH(C151)=MONTH(D$3),RIGHT('Yearly Info'!A$37,LEN('Yearly Info'!A$37)-4),"")</f>
        <v>#VALUE!</v>
      </c>
      <c r="B151" s="145"/>
      <c r="C151" s="42">
        <f t="shared" ca="1" si="6"/>
        <v>46087</v>
      </c>
      <c r="D151" s="54">
        <f ca="1">INDIRECT("'" &amp; UPPER(LEFT(TEXT($D$3,"mmmm"),3)) &amp; "'!F34")</f>
        <v>0</v>
      </c>
      <c r="E151" s="147"/>
      <c r="F151" s="148"/>
      <c r="G151" s="148"/>
      <c r="H151" s="148"/>
      <c r="I151" s="148"/>
      <c r="J151" s="148"/>
      <c r="K151" s="148"/>
      <c r="L151" s="148"/>
      <c r="M151" s="148"/>
      <c r="N151" s="148"/>
      <c r="O151" s="148"/>
      <c r="P151" s="149"/>
    </row>
    <row r="152" spans="1:16" ht="15" hidden="1" customHeight="1" x14ac:dyDescent="0.25">
      <c r="A152" s="44" t="e">
        <f ca="1">IF(MONTH(C152)=MONTH(D$3),RIGHT('Yearly Info'!A$38,LEN('Yearly Info'!A$38)-4),"")</f>
        <v>#VALUE!</v>
      </c>
      <c r="B152" s="145"/>
      <c r="C152" s="42">
        <f t="shared" ca="1" si="6"/>
        <v>46087</v>
      </c>
      <c r="D152" s="54">
        <f ca="1">INDIRECT("'" &amp; UPPER(LEFT(TEXT($D$3,"mmmm"),3)) &amp; "'!F35")</f>
        <v>0</v>
      </c>
      <c r="E152" s="147"/>
      <c r="F152" s="148"/>
      <c r="G152" s="148"/>
      <c r="H152" s="148"/>
      <c r="I152" s="148"/>
      <c r="J152" s="148"/>
      <c r="K152" s="148"/>
      <c r="L152" s="148"/>
      <c r="M152" s="148"/>
      <c r="N152" s="148"/>
      <c r="O152" s="148"/>
      <c r="P152" s="149"/>
    </row>
    <row r="153" spans="1:16" ht="15" hidden="1" customHeight="1" x14ac:dyDescent="0.25">
      <c r="A153" s="44" t="e">
        <f ca="1">IF(MONTH(C153)=MONTH(D$3),RIGHT('Yearly Info'!A$39,LEN('Yearly Info'!A$39)-4),"")</f>
        <v>#VALUE!</v>
      </c>
      <c r="B153" s="145"/>
      <c r="C153" s="42">
        <f t="shared" ca="1" si="6"/>
        <v>46087</v>
      </c>
      <c r="D153" s="54">
        <f ca="1">INDIRECT("'" &amp; UPPER(LEFT(TEXT($D$3,"mmmm"),3)) &amp; "'!F36")</f>
        <v>0</v>
      </c>
      <c r="E153" s="147"/>
      <c r="F153" s="148"/>
      <c r="G153" s="148"/>
      <c r="H153" s="148"/>
      <c r="I153" s="148"/>
      <c r="J153" s="148"/>
      <c r="K153" s="148"/>
      <c r="L153" s="148"/>
      <c r="M153" s="148"/>
      <c r="N153" s="148"/>
      <c r="O153" s="148"/>
      <c r="P153" s="149"/>
    </row>
    <row r="154" spans="1:16" ht="15" hidden="1" customHeight="1" thickBot="1" x14ac:dyDescent="0.3">
      <c r="A154" s="45" t="e">
        <f ca="1">IF(MONTH(C154)=MONTH(D$3),RIGHT('Yearly Info'!A$40,LEN('Yearly Info'!A$40)-4),"")</f>
        <v>#VALUE!</v>
      </c>
      <c r="B154" s="145"/>
      <c r="C154" s="42">
        <f t="shared" ca="1" si="6"/>
        <v>46087</v>
      </c>
      <c r="D154" s="54">
        <f ca="1">INDIRECT("'" &amp; UPPER(LEFT(TEXT($D$3,"mmmm"),3)) &amp; "'!F37")</f>
        <v>0</v>
      </c>
      <c r="E154" s="147"/>
      <c r="F154" s="148"/>
      <c r="G154" s="148"/>
      <c r="H154" s="148"/>
      <c r="I154" s="148"/>
      <c r="J154" s="148"/>
      <c r="K154" s="148"/>
      <c r="L154" s="148"/>
      <c r="M154" s="148"/>
      <c r="N154" s="148"/>
      <c r="O154" s="148"/>
      <c r="P154" s="149"/>
    </row>
    <row r="155" spans="1:16" ht="15" hidden="1" customHeight="1" thickBot="1" x14ac:dyDescent="0.3">
      <c r="A155" s="45" t="str">
        <f ca="1">IF(MONTH(C155)=MONTH(D$3),RIGHT('Yearly Info'!A$41,LEN('Yearly Info'!A$41)-4),"")</f>
        <v xml:space="preserve"> </v>
      </c>
      <c r="B155" s="145"/>
      <c r="C155" s="42">
        <f t="shared" ca="1" si="6"/>
        <v>46087</v>
      </c>
      <c r="D155" s="54">
        <f ca="1">INDIRECT("'" &amp; UPPER(LEFT(TEXT($D$3,"mmmm"),3)) &amp; "'!F38")</f>
        <v>0</v>
      </c>
      <c r="E155" s="147"/>
      <c r="F155" s="148"/>
      <c r="G155" s="148"/>
      <c r="H155" s="148"/>
      <c r="I155" s="148"/>
      <c r="J155" s="148"/>
      <c r="K155" s="148"/>
      <c r="L155" s="148"/>
      <c r="M155" s="148"/>
      <c r="N155" s="148"/>
      <c r="O155" s="148"/>
      <c r="P155" s="149"/>
    </row>
    <row r="156" spans="1:16" ht="15" hidden="1" customHeight="1" thickBot="1" x14ac:dyDescent="0.3">
      <c r="A156" s="45" t="str">
        <f ca="1">IF(MONTH(C156)=MONTH(D$3),RIGHT('Yearly Info'!A$42,LEN('Yearly Info'!A$42)-4),"")</f>
        <v xml:space="preserve"> </v>
      </c>
      <c r="B156" s="145"/>
      <c r="C156" s="42">
        <f ca="1">C155</f>
        <v>46087</v>
      </c>
      <c r="D156" s="114">
        <f ca="1">INDIRECT("'" &amp; UPPER(LEFT(TEXT($D$3,"mmmm"),3)) &amp; "'!F39")</f>
        <v>0</v>
      </c>
      <c r="E156" s="147"/>
      <c r="F156" s="148"/>
      <c r="G156" s="148"/>
      <c r="H156" s="148"/>
      <c r="I156" s="148"/>
      <c r="J156" s="148"/>
      <c r="K156" s="148"/>
      <c r="L156" s="148"/>
      <c r="M156" s="148"/>
      <c r="N156" s="148"/>
      <c r="O156" s="148"/>
      <c r="P156" s="149"/>
    </row>
    <row r="157" spans="1:16" ht="15" hidden="1" customHeight="1" thickBot="1" x14ac:dyDescent="0.3">
      <c r="A157" s="45" t="str">
        <f ca="1">IF(MONTH(C157)=MONTH(D$3),RIGHT('Yearly Info'!A$43,LEN('Yearly Info'!A$43)-4),"")</f>
        <v xml:space="preserve"> </v>
      </c>
      <c r="B157" s="146"/>
      <c r="C157" s="95">
        <f t="shared" ca="1" si="6"/>
        <v>46087</v>
      </c>
      <c r="D157" s="115">
        <f ca="1">INDIRECT("'" &amp; UPPER(LEFT(TEXT($D$3,"mmmm"),3)) &amp; "'!F40")</f>
        <v>0</v>
      </c>
      <c r="E157" s="150"/>
      <c r="F157" s="151"/>
      <c r="G157" s="151"/>
      <c r="H157" s="151"/>
      <c r="I157" s="151"/>
      <c r="J157" s="151"/>
      <c r="K157" s="151"/>
      <c r="L157" s="151"/>
      <c r="M157" s="151"/>
      <c r="N157" s="151"/>
      <c r="O157" s="151"/>
      <c r="P157" s="152"/>
    </row>
    <row r="158" spans="1:16" ht="15" hidden="1" customHeight="1" x14ac:dyDescent="0.25">
      <c r="A158" s="44" t="str">
        <f ca="1">IF(MONTH(C158)=MONTH(D$3),RIGHT('Yearly Info'!A$14,LEN('Yearly Info'!A$14)-4),"")</f>
        <v xml:space="preserve"> RICS Support for MDEQ</v>
      </c>
      <c r="B158" s="157" t="str">
        <f ca="1">TEXT(C158,"dddd")</f>
        <v>Saturday</v>
      </c>
      <c r="C158" s="102">
        <f ca="1">C128+1</f>
        <v>46088</v>
      </c>
      <c r="D158" s="112">
        <f ca="1">INDIRECT("'" &amp; UPPER(LEFT(TEXT($D$3,"mmmm"),3)) &amp; "'!G11")</f>
        <v>0</v>
      </c>
      <c r="E158" s="103"/>
      <c r="F158" s="104"/>
      <c r="G158" s="104"/>
      <c r="H158" s="104"/>
      <c r="I158" s="104"/>
      <c r="J158" s="104"/>
      <c r="K158" s="104"/>
      <c r="L158" s="104"/>
      <c r="M158" s="104"/>
      <c r="N158" s="104"/>
      <c r="O158" s="104"/>
      <c r="P158" s="105"/>
    </row>
    <row r="159" spans="1:16" ht="15" hidden="1" customHeight="1" x14ac:dyDescent="0.25">
      <c r="A159" s="44" t="str">
        <f ca="1">IF(MONTH(C159)=MONTH(D$3),RIGHT('Yearly Info'!A$15,LEN('Yearly Info'!A$15)-4),"")</f>
        <v xml:space="preserve"> MDEQ</v>
      </c>
      <c r="B159" s="158"/>
      <c r="C159" s="102">
        <f ca="1">C158</f>
        <v>46088</v>
      </c>
      <c r="D159" s="112">
        <f ca="1">INDIRECT("'" &amp; UPPER(LEFT(TEXT($D$3,"mmmm"),3)) &amp; "'!G12")</f>
        <v>0</v>
      </c>
      <c r="E159" s="103"/>
      <c r="F159" s="104"/>
      <c r="G159" s="104"/>
      <c r="H159" s="104"/>
      <c r="I159" s="104"/>
      <c r="J159" s="104"/>
      <c r="K159" s="104"/>
      <c r="L159" s="104"/>
      <c r="M159" s="104"/>
      <c r="N159" s="104"/>
      <c r="O159" s="104"/>
      <c r="P159" s="105"/>
    </row>
    <row r="160" spans="1:16" ht="15" hidden="1" customHeight="1" x14ac:dyDescent="0.25">
      <c r="A160" s="44" t="str">
        <f ca="1">IF(MONTH(C160)=MONTH(D$3),RIGHT('Yearly Info'!A$16,LEN('Yearly Info'!A$16)-4),"")</f>
        <v xml:space="preserve"> RICS Idea Portal</v>
      </c>
      <c r="B160" s="158"/>
      <c r="C160" s="102">
        <f ca="1">C159</f>
        <v>46088</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v>
      </c>
      <c r="B161" s="158"/>
      <c r="C161" s="102">
        <f t="shared" ref="C161:C187" ca="1" si="7">C160</f>
        <v>46088</v>
      </c>
      <c r="D161" s="112">
        <f ca="1">INDIRECT("'" &amp; UPPER(LEFT(TEXT($D$3,"mmmm"),3)) &amp; "'!G14")</f>
        <v>0</v>
      </c>
      <c r="E161" s="103"/>
      <c r="F161" s="104"/>
      <c r="G161" s="104"/>
      <c r="H161" s="104"/>
      <c r="I161" s="104"/>
      <c r="J161" s="104"/>
      <c r="K161" s="104"/>
      <c r="L161" s="104"/>
      <c r="M161" s="104"/>
      <c r="N161" s="104"/>
      <c r="O161" s="104"/>
      <c r="P161" s="105"/>
    </row>
    <row r="162" spans="1:16" ht="15" hidden="1" customHeight="1" x14ac:dyDescent="0.25">
      <c r="A162" s="44" t="str">
        <f ca="1">IF(MONTH(C162)=MONTH(D$3),RIGHT('Yearly Info'!A$18,LEN('Yearly Info'!A$18)-4),"")</f>
        <v xml:space="preserve"> GeoSpatial</v>
      </c>
      <c r="B162" s="158"/>
      <c r="C162" s="102">
        <f t="shared" ca="1" si="7"/>
        <v>46088</v>
      </c>
      <c r="D162" s="112">
        <f ca="1">INDIRECT("'" &amp; UPPER(LEFT(TEXT($D$3,"mmmm"),3)) &amp; "'!G15")</f>
        <v>0</v>
      </c>
      <c r="E162" s="103"/>
      <c r="F162" s="104"/>
      <c r="G162" s="104"/>
      <c r="H162" s="104"/>
      <c r="I162" s="104"/>
      <c r="J162" s="104"/>
      <c r="K162" s="104"/>
      <c r="L162" s="104"/>
      <c r="M162" s="104"/>
      <c r="N162" s="104"/>
      <c r="O162" s="104"/>
      <c r="P162" s="105"/>
    </row>
    <row r="163" spans="1:16" ht="15" hidden="1" customHeight="1" x14ac:dyDescent="0.25">
      <c r="A163" s="44" t="str">
        <f ca="1">IF(MONTH(C163)=MONTH(D$3),RIGHT('Yearly Info'!A$19,LEN('Yearly Info'!A$19)-4),"")</f>
        <v xml:space="preserve"> RICS Dashboard</v>
      </c>
      <c r="B163" s="158"/>
      <c r="C163" s="102">
        <f t="shared" ca="1" si="7"/>
        <v>46088</v>
      </c>
      <c r="D163" s="112">
        <f ca="1">INDIRECT("'" &amp; UPPER(LEFT(TEXT($D$3,"mmmm"),3)) &amp; "'!G16")</f>
        <v>0</v>
      </c>
      <c r="E163" s="103"/>
      <c r="F163" s="104"/>
      <c r="G163" s="104"/>
      <c r="H163" s="104"/>
      <c r="I163" s="104"/>
      <c r="J163" s="104"/>
      <c r="K163" s="104"/>
      <c r="L163" s="104"/>
      <c r="M163" s="104"/>
      <c r="N163" s="104"/>
      <c r="O163" s="104"/>
      <c r="P163" s="105"/>
    </row>
    <row r="164" spans="1:16" ht="15" hidden="1" customHeight="1" x14ac:dyDescent="0.25">
      <c r="A164" s="44" t="str">
        <f ca="1">IF(MONTH(C164)=MONTH(D$3),RIGHT('Yearly Info'!A$20,LEN('Yearly Info'!A$20)-4),"")</f>
        <v xml:space="preserve"> MDWFP NRIS</v>
      </c>
      <c r="B164" s="158"/>
      <c r="C164" s="102">
        <f t="shared" ca="1" si="7"/>
        <v>46088</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 MRVA 4 CLOSED</v>
      </c>
      <c r="B165" s="158"/>
      <c r="C165" s="102">
        <f t="shared" ca="1" si="7"/>
        <v>46088</v>
      </c>
      <c r="D165" s="112">
        <f ca="1">INDIRECT("'" &amp; UPPER(LEFT(TEXT($D$3,"mmmm"),3)) &amp; "'!G18")</f>
        <v>0</v>
      </c>
      <c r="E165" s="103"/>
      <c r="F165" s="104"/>
      <c r="G165" s="104"/>
      <c r="H165" s="104"/>
      <c r="I165" s="104"/>
      <c r="J165" s="104"/>
      <c r="K165" s="104"/>
      <c r="L165" s="104"/>
      <c r="M165" s="104"/>
      <c r="N165" s="104"/>
      <c r="O165" s="104"/>
      <c r="P165" s="105"/>
    </row>
    <row r="166" spans="1:16" ht="15" hidden="1" customHeight="1" x14ac:dyDescent="0.25">
      <c r="A166" s="44" t="str">
        <f ca="1">IF(MONTH(C166)=MONTH(D$3),RIGHT('Yearly Info'!A$22,LEN('Yearly Info'!A$22)-4),"")</f>
        <v xml:space="preserve"> Tackett</v>
      </c>
      <c r="B166" s="158"/>
      <c r="C166" s="102">
        <f t="shared" ca="1" si="7"/>
        <v>46088</v>
      </c>
      <c r="D166" s="112">
        <f ca="1">INDIRECT("'" &amp; UPPER(LEFT(TEXT($D$3,"mmmm"),3)) &amp; "'!G19")</f>
        <v>0</v>
      </c>
      <c r="E166" s="103"/>
      <c r="F166" s="104"/>
      <c r="G166" s="104"/>
      <c r="H166" s="104"/>
      <c r="I166" s="104"/>
      <c r="J166" s="104"/>
      <c r="K166" s="104"/>
      <c r="L166" s="104"/>
      <c r="M166" s="104"/>
      <c r="N166" s="104"/>
      <c r="O166" s="104"/>
      <c r="P166" s="105"/>
    </row>
    <row r="167" spans="1:16" ht="15" hidden="1" customHeight="1" x14ac:dyDescent="0.25">
      <c r="A167" s="44" t="e">
        <f ca="1">IF(MONTH(C167)=MONTH(D$3),RIGHT('Yearly Info'!A$23,LEN('Yearly Info'!A$23)-4),"")</f>
        <v>#VALUE!</v>
      </c>
      <c r="B167" s="158"/>
      <c r="C167" s="102">
        <f t="shared" ca="1" si="7"/>
        <v>46088</v>
      </c>
      <c r="D167" s="112">
        <f ca="1">INDIRECT("'" &amp; UPPER(LEFT(TEXT($D$3,"mmmm"),3)) &amp; "'!G20")</f>
        <v>0</v>
      </c>
      <c r="E167" s="103"/>
      <c r="F167" s="104"/>
      <c r="G167" s="104"/>
      <c r="H167" s="104"/>
      <c r="I167" s="104"/>
      <c r="J167" s="104"/>
      <c r="K167" s="104"/>
      <c r="L167" s="104"/>
      <c r="M167" s="104"/>
      <c r="N167" s="104"/>
      <c r="O167" s="104"/>
      <c r="P167" s="105"/>
    </row>
    <row r="168" spans="1:16" ht="15" hidden="1" customHeight="1" x14ac:dyDescent="0.25">
      <c r="A168" s="44" t="e">
        <f ca="1">IF(MONTH(C168)=MONTH(D$3),RIGHT('Yearly Info'!A$24,LEN('Yearly Info'!A$24)-4),"")</f>
        <v>#VALUE!</v>
      </c>
      <c r="B168" s="158"/>
      <c r="C168" s="102">
        <f t="shared" ca="1" si="7"/>
        <v>46088</v>
      </c>
      <c r="D168" s="112">
        <f ca="1">INDIRECT("'" &amp; UPPER(LEFT(TEXT($D$3,"mmmm"),3)) &amp; "'!G21")</f>
        <v>0</v>
      </c>
      <c r="E168" s="103"/>
      <c r="F168" s="104"/>
      <c r="G168" s="104"/>
      <c r="H168" s="104"/>
      <c r="I168" s="104"/>
      <c r="J168" s="104"/>
      <c r="K168" s="104"/>
      <c r="L168" s="104"/>
      <c r="M168" s="104"/>
      <c r="N168" s="104"/>
      <c r="O168" s="104"/>
      <c r="P168" s="105"/>
    </row>
    <row r="169" spans="1:16" ht="15" hidden="1" customHeight="1" x14ac:dyDescent="0.25">
      <c r="A169" s="44" t="e">
        <f ca="1">IF(MONTH(C169)=MONTH(D$3),RIGHT('Yearly Info'!A$25,LEN('Yearly Info'!A$25)-4),"")</f>
        <v>#VALUE!</v>
      </c>
      <c r="B169" s="158"/>
      <c r="C169" s="102">
        <f t="shared" ca="1" si="7"/>
        <v>46088</v>
      </c>
      <c r="D169" s="112">
        <f ca="1">INDIRECT("'" &amp; UPPER(LEFT(TEXT($D$3,"mmmm"),3)) &amp; "'!G22")</f>
        <v>0</v>
      </c>
      <c r="E169" s="103"/>
      <c r="F169" s="104"/>
      <c r="G169" s="104"/>
      <c r="H169" s="104"/>
      <c r="I169" s="104"/>
      <c r="J169" s="104"/>
      <c r="K169" s="104"/>
      <c r="L169" s="104"/>
      <c r="M169" s="104"/>
      <c r="N169" s="104"/>
      <c r="O169" s="104"/>
      <c r="P169" s="105"/>
    </row>
    <row r="170" spans="1:16" ht="15" hidden="1" customHeight="1" x14ac:dyDescent="0.25">
      <c r="A170" s="44" t="e">
        <f ca="1">IF(MONTH(C170)=MONTH(D$3),RIGHT('Yearly Info'!A$26,LEN('Yearly Info'!A$26)-4),"")</f>
        <v>#VALUE!</v>
      </c>
      <c r="B170" s="158"/>
      <c r="C170" s="102">
        <f t="shared" ca="1" si="7"/>
        <v>46088</v>
      </c>
      <c r="D170" s="112">
        <f ca="1">INDIRECT("'" &amp; UPPER(LEFT(TEXT($D$3,"mmmm"),3)) &amp; "'!G23")</f>
        <v>0</v>
      </c>
      <c r="E170" s="103"/>
      <c r="F170" s="104"/>
      <c r="G170" s="104"/>
      <c r="H170" s="104"/>
      <c r="I170" s="104"/>
      <c r="J170" s="104"/>
      <c r="K170" s="104"/>
      <c r="L170" s="104"/>
      <c r="M170" s="104"/>
      <c r="N170" s="104"/>
      <c r="O170" s="104"/>
      <c r="P170" s="105"/>
    </row>
    <row r="171" spans="1:16" ht="15" hidden="1" customHeight="1" x14ac:dyDescent="0.25">
      <c r="A171" s="44" t="e">
        <f ca="1">IF(MONTH(C171)=MONTH(D$3),RIGHT('Yearly Info'!A$27,LEN('Yearly Info'!A$27)-4),"")</f>
        <v>#VALUE!</v>
      </c>
      <c r="B171" s="158"/>
      <c r="C171" s="102">
        <f t="shared" ca="1" si="7"/>
        <v>46088</v>
      </c>
      <c r="D171" s="112">
        <f ca="1">INDIRECT("'" &amp; UPPER(LEFT(TEXT($D$3,"mmmm"),3)) &amp; "'!G24")</f>
        <v>0</v>
      </c>
      <c r="E171" s="103"/>
      <c r="F171" s="104"/>
      <c r="G171" s="104"/>
      <c r="H171" s="104"/>
      <c r="I171" s="104"/>
      <c r="J171" s="104"/>
      <c r="K171" s="104"/>
      <c r="L171" s="104"/>
      <c r="M171" s="104"/>
      <c r="N171" s="104"/>
      <c r="O171" s="104"/>
      <c r="P171" s="105"/>
    </row>
    <row r="172" spans="1:16" ht="15" hidden="1" customHeight="1" x14ac:dyDescent="0.25">
      <c r="A172" s="44" t="e">
        <f ca="1">IF(MONTH(C172)=MONTH(D$3),RIGHT('Yearly Info'!A$28,LEN('Yearly Info'!A$28)-4),"")</f>
        <v>#VALUE!</v>
      </c>
      <c r="B172" s="158"/>
      <c r="C172" s="102">
        <f t="shared" ca="1" si="7"/>
        <v>46088</v>
      </c>
      <c r="D172" s="112">
        <f ca="1">INDIRECT("'" &amp; UPPER(LEFT(TEXT($D$3,"mmmm"),3)) &amp; "'!G25")</f>
        <v>0</v>
      </c>
      <c r="E172" s="103"/>
      <c r="F172" s="104"/>
      <c r="G172" s="104"/>
      <c r="H172" s="104"/>
      <c r="I172" s="104"/>
      <c r="J172" s="104"/>
      <c r="K172" s="104"/>
      <c r="L172" s="104"/>
      <c r="M172" s="104"/>
      <c r="N172" s="104"/>
      <c r="O172" s="104"/>
      <c r="P172" s="105"/>
    </row>
    <row r="173" spans="1:16" ht="15" hidden="1" customHeight="1" x14ac:dyDescent="0.25">
      <c r="A173" s="44" t="e">
        <f ca="1">IF(MONTH(C173)=MONTH(D$3),RIGHT('Yearly Info'!A$29,LEN('Yearly Info'!A$29)-4),"")</f>
        <v>#VALUE!</v>
      </c>
      <c r="B173" s="158"/>
      <c r="C173" s="102">
        <f t="shared" ca="1" si="7"/>
        <v>46088</v>
      </c>
      <c r="D173" s="112">
        <f ca="1">INDIRECT("'" &amp; UPPER(LEFT(TEXT($D$3,"mmmm"),3)) &amp; "'!G26")</f>
        <v>0</v>
      </c>
      <c r="E173" s="103"/>
      <c r="F173" s="104"/>
      <c r="G173" s="104"/>
      <c r="H173" s="104"/>
      <c r="I173" s="104"/>
      <c r="J173" s="104"/>
      <c r="K173" s="104"/>
      <c r="L173" s="104"/>
      <c r="M173" s="104"/>
      <c r="N173" s="104"/>
      <c r="O173" s="104"/>
      <c r="P173" s="105"/>
    </row>
    <row r="174" spans="1:16" ht="15" hidden="1" customHeight="1" x14ac:dyDescent="0.25">
      <c r="A174" s="44" t="e">
        <f ca="1">IF(MONTH(C174)=MONTH(D$3),RIGHT('Yearly Info'!A$30,LEN('Yearly Info'!A$30)-4),"")</f>
        <v>#VALUE!</v>
      </c>
      <c r="B174" s="158"/>
      <c r="C174" s="102">
        <f t="shared" ca="1" si="7"/>
        <v>46088</v>
      </c>
      <c r="D174" s="112">
        <f ca="1">INDIRECT("'" &amp; UPPER(LEFT(TEXT($D$3,"mmmm"),3)) &amp; "'!G27")</f>
        <v>0</v>
      </c>
      <c r="E174" s="103"/>
      <c r="F174" s="104"/>
      <c r="G174" s="104"/>
      <c r="H174" s="104"/>
      <c r="I174" s="104"/>
      <c r="J174" s="104"/>
      <c r="K174" s="104"/>
      <c r="L174" s="104"/>
      <c r="M174" s="104"/>
      <c r="N174" s="104"/>
      <c r="O174" s="104"/>
      <c r="P174" s="105"/>
    </row>
    <row r="175" spans="1:16" ht="15" hidden="1" customHeight="1" x14ac:dyDescent="0.25">
      <c r="A175" s="44" t="e">
        <f ca="1">IF(MONTH(C175)=MONTH(D$3),RIGHT('Yearly Info'!A$31,LEN('Yearly Info'!A$31)-4),"")</f>
        <v>#VALUE!</v>
      </c>
      <c r="B175" s="158"/>
      <c r="C175" s="102">
        <f t="shared" ca="1" si="7"/>
        <v>46088</v>
      </c>
      <c r="D175" s="112">
        <f ca="1">INDIRECT("'" &amp; UPPER(LEFT(TEXT($D$3,"mmmm"),3)) &amp; "'!G28")</f>
        <v>0</v>
      </c>
      <c r="E175" s="103"/>
      <c r="F175" s="104"/>
      <c r="G175" s="104"/>
      <c r="H175" s="104"/>
      <c r="I175" s="104"/>
      <c r="J175" s="104"/>
      <c r="K175" s="104"/>
      <c r="L175" s="104"/>
      <c r="M175" s="104"/>
      <c r="N175" s="104"/>
      <c r="O175" s="104"/>
      <c r="P175" s="105"/>
    </row>
    <row r="176" spans="1:16" ht="15" hidden="1" customHeight="1" x14ac:dyDescent="0.25">
      <c r="A176" s="44" t="e">
        <f ca="1">IF(MONTH(C176)=MONTH(D$3),RIGHT('Yearly Info'!A$32,LEN('Yearly Info'!A$32)-4),"")</f>
        <v>#VALUE!</v>
      </c>
      <c r="B176" s="158"/>
      <c r="C176" s="102">
        <f t="shared" ca="1" si="7"/>
        <v>46088</v>
      </c>
      <c r="D176" s="112">
        <f ca="1">INDIRECT("'" &amp; UPPER(LEFT(TEXT($D$3,"mmmm"),3)) &amp; "'!G29")</f>
        <v>0</v>
      </c>
      <c r="E176" s="103"/>
      <c r="F176" s="104"/>
      <c r="G176" s="104"/>
      <c r="H176" s="104"/>
      <c r="I176" s="104"/>
      <c r="J176" s="104"/>
      <c r="K176" s="104"/>
      <c r="L176" s="104"/>
      <c r="M176" s="104"/>
      <c r="N176" s="104"/>
      <c r="O176" s="104"/>
      <c r="P176" s="105"/>
    </row>
    <row r="177" spans="1:16" ht="15" hidden="1" customHeight="1" x14ac:dyDescent="0.25">
      <c r="A177" s="44" t="e">
        <f ca="1">IF(MONTH(C177)=MONTH(D$3),RIGHT('Yearly Info'!A$33,LEN('Yearly Info'!A$33)-4),"")</f>
        <v>#VALUE!</v>
      </c>
      <c r="B177" s="158"/>
      <c r="C177" s="102">
        <f t="shared" ca="1" si="7"/>
        <v>46088</v>
      </c>
      <c r="D177" s="112">
        <f ca="1">INDIRECT("'" &amp; UPPER(LEFT(TEXT($D$3,"mmmm"),3)) &amp; "'!G30")</f>
        <v>0</v>
      </c>
      <c r="E177" s="103"/>
      <c r="F177" s="104"/>
      <c r="G177" s="104"/>
      <c r="H177" s="104"/>
      <c r="I177" s="104"/>
      <c r="J177" s="104"/>
      <c r="K177" s="104"/>
      <c r="L177" s="104"/>
      <c r="M177" s="104"/>
      <c r="N177" s="104"/>
      <c r="O177" s="104"/>
      <c r="P177" s="105"/>
    </row>
    <row r="178" spans="1:16" ht="15" hidden="1" customHeight="1" x14ac:dyDescent="0.25">
      <c r="A178" s="44" t="e">
        <f ca="1">IF(MONTH(C178)=MONTH(D$3),RIGHT('Yearly Info'!A$34,LEN('Yearly Info'!A$34)-4),"")</f>
        <v>#VALUE!</v>
      </c>
      <c r="B178" s="158"/>
      <c r="C178" s="102">
        <f t="shared" ca="1" si="7"/>
        <v>46088</v>
      </c>
      <c r="D178" s="112">
        <f ca="1">INDIRECT("'" &amp; UPPER(LEFT(TEXT($D$3,"mmmm"),3)) &amp; "'!G31")</f>
        <v>0</v>
      </c>
      <c r="E178" s="103"/>
      <c r="F178" s="104"/>
      <c r="G178" s="104"/>
      <c r="H178" s="104"/>
      <c r="I178" s="104"/>
      <c r="J178" s="104"/>
      <c r="K178" s="104"/>
      <c r="L178" s="104"/>
      <c r="M178" s="104"/>
      <c r="N178" s="104"/>
      <c r="O178" s="104"/>
      <c r="P178" s="105"/>
    </row>
    <row r="179" spans="1:16" ht="15" hidden="1" customHeight="1" x14ac:dyDescent="0.25">
      <c r="A179" s="44" t="e">
        <f ca="1">IF(MONTH(C179)=MONTH(D$3),RIGHT('Yearly Info'!A$35,LEN('Yearly Info'!A$35)-4),"")</f>
        <v>#VALUE!</v>
      </c>
      <c r="B179" s="158"/>
      <c r="C179" s="102">
        <f t="shared" ca="1" si="7"/>
        <v>46088</v>
      </c>
      <c r="D179" s="112">
        <f ca="1">INDIRECT("'" &amp; UPPER(LEFT(TEXT($D$3,"mmmm"),3)) &amp; "'!G32")</f>
        <v>0</v>
      </c>
      <c r="E179" s="103"/>
      <c r="F179" s="104"/>
      <c r="G179" s="104"/>
      <c r="H179" s="104"/>
      <c r="I179" s="104"/>
      <c r="J179" s="104"/>
      <c r="K179" s="104"/>
      <c r="L179" s="104"/>
      <c r="M179" s="104"/>
      <c r="N179" s="104"/>
      <c r="O179" s="104"/>
      <c r="P179" s="105"/>
    </row>
    <row r="180" spans="1:16" ht="15" hidden="1" customHeight="1" x14ac:dyDescent="0.25">
      <c r="A180" s="44" t="e">
        <f ca="1">IF(MONTH(C180)=MONTH(D$3),RIGHT('Yearly Info'!A$36,LEN('Yearly Info'!A$36)-4),"")</f>
        <v>#VALUE!</v>
      </c>
      <c r="B180" s="158"/>
      <c r="C180" s="102">
        <f t="shared" ca="1" si="7"/>
        <v>46088</v>
      </c>
      <c r="D180" s="112">
        <f ca="1">INDIRECT("'" &amp; UPPER(LEFT(TEXT($D$3,"mmmm"),3)) &amp; "'!G33")</f>
        <v>0</v>
      </c>
      <c r="E180" s="103"/>
      <c r="F180" s="104"/>
      <c r="G180" s="104"/>
      <c r="H180" s="104"/>
      <c r="I180" s="104"/>
      <c r="J180" s="104"/>
      <c r="K180" s="104"/>
      <c r="L180" s="104"/>
      <c r="M180" s="104"/>
      <c r="N180" s="104"/>
      <c r="O180" s="104"/>
      <c r="P180" s="105"/>
    </row>
    <row r="181" spans="1:16" ht="15" hidden="1" customHeight="1" x14ac:dyDescent="0.25">
      <c r="A181" s="44" t="e">
        <f ca="1">IF(MONTH(C181)=MONTH(D$3),RIGHT('Yearly Info'!A$37,LEN('Yearly Info'!A$37)-4),"")</f>
        <v>#VALUE!</v>
      </c>
      <c r="B181" s="158"/>
      <c r="C181" s="102">
        <f t="shared" ca="1" si="7"/>
        <v>46088</v>
      </c>
      <c r="D181" s="112">
        <f ca="1">INDIRECT("'" &amp; UPPER(LEFT(TEXT($D$3,"mmmm"),3)) &amp; "'!G34")</f>
        <v>0</v>
      </c>
      <c r="E181" s="103"/>
      <c r="F181" s="104"/>
      <c r="G181" s="104"/>
      <c r="H181" s="104"/>
      <c r="I181" s="104"/>
      <c r="J181" s="104"/>
      <c r="K181" s="104"/>
      <c r="L181" s="104"/>
      <c r="M181" s="104"/>
      <c r="N181" s="104"/>
      <c r="O181" s="104"/>
      <c r="P181" s="105"/>
    </row>
    <row r="182" spans="1:16" ht="15" hidden="1" customHeight="1" x14ac:dyDescent="0.25">
      <c r="A182" s="44" t="e">
        <f ca="1">IF(MONTH(C182)=MONTH(D$3),RIGHT('Yearly Info'!A$38,LEN('Yearly Info'!A$38)-4),"")</f>
        <v>#VALUE!</v>
      </c>
      <c r="B182" s="158"/>
      <c r="C182" s="102">
        <f t="shared" ca="1" si="7"/>
        <v>46088</v>
      </c>
      <c r="D182" s="112">
        <f ca="1">INDIRECT("'" &amp; UPPER(LEFT(TEXT($D$3,"mmmm"),3)) &amp; "'!G35")</f>
        <v>0</v>
      </c>
      <c r="E182" s="103"/>
      <c r="F182" s="104"/>
      <c r="G182" s="104"/>
      <c r="H182" s="104"/>
      <c r="I182" s="104"/>
      <c r="J182" s="104"/>
      <c r="K182" s="104"/>
      <c r="L182" s="104"/>
      <c r="M182" s="104"/>
      <c r="N182" s="104"/>
      <c r="O182" s="104"/>
      <c r="P182" s="105"/>
    </row>
    <row r="183" spans="1:16" ht="15" hidden="1" customHeight="1" x14ac:dyDescent="0.25">
      <c r="A183" s="44" t="e">
        <f ca="1">IF(MONTH(C183)=MONTH(D$3),RIGHT('Yearly Info'!A$39,LEN('Yearly Info'!A$39)-4),"")</f>
        <v>#VALUE!</v>
      </c>
      <c r="B183" s="158"/>
      <c r="C183" s="102">
        <f t="shared" ca="1" si="7"/>
        <v>46088</v>
      </c>
      <c r="D183" s="112">
        <f ca="1">INDIRECT("'" &amp; UPPER(LEFT(TEXT($D$3,"mmmm"),3)) &amp; "'!G36")</f>
        <v>0</v>
      </c>
      <c r="E183" s="103"/>
      <c r="F183" s="104"/>
      <c r="G183" s="104"/>
      <c r="H183" s="104"/>
      <c r="I183" s="104"/>
      <c r="J183" s="104"/>
      <c r="K183" s="104"/>
      <c r="L183" s="104"/>
      <c r="M183" s="104"/>
      <c r="N183" s="104"/>
      <c r="O183" s="104"/>
      <c r="P183" s="105"/>
    </row>
    <row r="184" spans="1:16" ht="15" hidden="1" customHeight="1" thickBot="1" x14ac:dyDescent="0.3">
      <c r="A184" s="45" t="e">
        <f ca="1">IF(MONTH(C184)=MONTH(D$3),RIGHT('Yearly Info'!A$40,LEN('Yearly Info'!A$40)-4),"")</f>
        <v>#VALUE!</v>
      </c>
      <c r="B184" s="158"/>
      <c r="C184" s="102">
        <f t="shared" ca="1" si="7"/>
        <v>46088</v>
      </c>
      <c r="D184" s="112">
        <f ca="1">INDIRECT("'" &amp; UPPER(LEFT(TEXT($D$3,"mmmm"),3)) &amp; "'!G37")</f>
        <v>0</v>
      </c>
      <c r="E184" s="103"/>
      <c r="F184" s="104"/>
      <c r="G184" s="104"/>
      <c r="H184" s="104"/>
      <c r="I184" s="104"/>
      <c r="J184" s="104"/>
      <c r="K184" s="104"/>
      <c r="L184" s="104"/>
      <c r="M184" s="104"/>
      <c r="N184" s="104"/>
      <c r="O184" s="104"/>
      <c r="P184" s="105"/>
    </row>
    <row r="185" spans="1:16" ht="15" hidden="1" customHeight="1" thickBot="1" x14ac:dyDescent="0.3">
      <c r="A185" s="45" t="str">
        <f ca="1">IF(MONTH(C185)=MONTH(D$3),RIGHT('Yearly Info'!A$41,LEN('Yearly Info'!A$41)-4),"")</f>
        <v xml:space="preserve"> </v>
      </c>
      <c r="B185" s="158"/>
      <c r="C185" s="102">
        <f t="shared" ca="1" si="7"/>
        <v>46088</v>
      </c>
      <c r="D185" s="112">
        <f ca="1">INDIRECT("'" &amp; UPPER(LEFT(TEXT($D$3,"mmmm"),3)) &amp; "'!G38")</f>
        <v>0</v>
      </c>
      <c r="E185" s="103"/>
      <c r="F185" s="104"/>
      <c r="G185" s="104"/>
      <c r="H185" s="104"/>
      <c r="I185" s="104"/>
      <c r="J185" s="104"/>
      <c r="K185" s="104"/>
      <c r="L185" s="104"/>
      <c r="M185" s="104"/>
      <c r="N185" s="104"/>
      <c r="O185" s="104"/>
      <c r="P185" s="105"/>
    </row>
    <row r="186" spans="1:16" ht="15" hidden="1" customHeight="1" thickBot="1" x14ac:dyDescent="0.3">
      <c r="A186" s="45" t="str">
        <f ca="1">IF(MONTH(C186)=MONTH(D$3),RIGHT('Yearly Info'!A$42,LEN('Yearly Info'!A$42)-4),"")</f>
        <v xml:space="preserve"> </v>
      </c>
      <c r="B186" s="158"/>
      <c r="C186" s="102">
        <f t="shared" ca="1" si="7"/>
        <v>46088</v>
      </c>
      <c r="D186" s="112">
        <f ca="1">INDIRECT("'" &amp; UPPER(LEFT(TEXT($D$3,"mmmm"),3)) &amp; "'!G39")</f>
        <v>0</v>
      </c>
      <c r="E186" s="103"/>
      <c r="F186" s="104"/>
      <c r="G186" s="104"/>
      <c r="H186" s="104"/>
      <c r="I186" s="104"/>
      <c r="J186" s="104"/>
      <c r="K186" s="104"/>
      <c r="L186" s="104"/>
      <c r="M186" s="104"/>
      <c r="N186" s="104"/>
      <c r="O186" s="104"/>
      <c r="P186" s="105"/>
    </row>
    <row r="187" spans="1:16" ht="15" hidden="1" customHeight="1" thickBot="1" x14ac:dyDescent="0.3">
      <c r="A187" s="45" t="str">
        <f ca="1">IF(MONTH(C187)=MONTH(D$3),RIGHT('Yearly Info'!A$43,LEN('Yearly Info'!A$43)-4),"")</f>
        <v xml:space="preserve"> </v>
      </c>
      <c r="B187" s="158"/>
      <c r="C187" s="102">
        <f t="shared" ca="1" si="7"/>
        <v>46088</v>
      </c>
      <c r="D187" s="113">
        <f ca="1">INDIRECT("'" &amp; UPPER(LEFT(TEXT($D$3,"mmmm"),3)) &amp; "'!G40")</f>
        <v>0</v>
      </c>
      <c r="E187" s="103"/>
      <c r="F187" s="104"/>
      <c r="G187" s="104"/>
      <c r="H187" s="104"/>
      <c r="I187" s="104"/>
      <c r="J187" s="104"/>
      <c r="K187" s="104"/>
      <c r="L187" s="104"/>
      <c r="M187" s="104"/>
      <c r="N187" s="104"/>
      <c r="O187" s="104"/>
      <c r="P187" s="105"/>
    </row>
    <row r="188" spans="1:16" ht="15" hidden="1" customHeight="1" x14ac:dyDescent="0.25">
      <c r="A188" s="44" t="str">
        <f ca="1">IF(MONTH(C188)=MONTH(D$3),RIGHT('Yearly Info'!A$14,LEN('Yearly Info'!A$14)-4),"")</f>
        <v xml:space="preserve"> RICS Support for MDEQ</v>
      </c>
      <c r="B188" s="158" t="str">
        <f ca="1">TEXT(C188,"dddd")</f>
        <v>Sunday</v>
      </c>
      <c r="C188" s="102">
        <f ca="1">C158+1</f>
        <v>46089</v>
      </c>
      <c r="D188" s="112">
        <f ca="1">INDIRECT("'" &amp; UPPER(LEFT(TEXT($D$3,"mmmm"),3)) &amp; "'!H11")</f>
        <v>0</v>
      </c>
      <c r="E188" s="103"/>
      <c r="F188" s="104"/>
      <c r="G188" s="104"/>
      <c r="H188" s="104"/>
      <c r="I188" s="104"/>
      <c r="J188" s="104"/>
      <c r="K188" s="104"/>
      <c r="L188" s="104"/>
      <c r="M188" s="104"/>
      <c r="N188" s="104"/>
      <c r="O188" s="104"/>
      <c r="P188" s="105"/>
    </row>
    <row r="189" spans="1:16" ht="15" hidden="1" customHeight="1" x14ac:dyDescent="0.25">
      <c r="A189" s="44" t="str">
        <f ca="1">IF(MONTH(C189)=MONTH(D$3),RIGHT('Yearly Info'!A$15,LEN('Yearly Info'!A$15)-4),"")</f>
        <v xml:space="preserve"> MDEQ</v>
      </c>
      <c r="B189" s="158"/>
      <c r="C189" s="102">
        <f ca="1">C188</f>
        <v>46089</v>
      </c>
      <c r="D189" s="112">
        <f ca="1">INDIRECT("'" &amp; UPPER(LEFT(TEXT($D$3,"mmmm"),3)) &amp; "'!H12")</f>
        <v>0</v>
      </c>
      <c r="E189" s="103"/>
      <c r="F189" s="104"/>
      <c r="G189" s="104"/>
      <c r="H189" s="104"/>
      <c r="I189" s="104"/>
      <c r="J189" s="104"/>
      <c r="K189" s="104"/>
      <c r="L189" s="104"/>
      <c r="M189" s="104"/>
      <c r="N189" s="104"/>
      <c r="O189" s="104"/>
      <c r="P189" s="105"/>
    </row>
    <row r="190" spans="1:16" ht="15" hidden="1" customHeight="1" x14ac:dyDescent="0.25">
      <c r="A190" s="44" t="str">
        <f ca="1">IF(MONTH(C190)=MONTH(D$3),RIGHT('Yearly Info'!A$16,LEN('Yearly Info'!A$16)-4),"")</f>
        <v xml:space="preserve"> RICS Idea Portal</v>
      </c>
      <c r="B190" s="158"/>
      <c r="C190" s="102">
        <f ca="1">C189</f>
        <v>46089</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v>
      </c>
      <c r="B191" s="158"/>
      <c r="C191" s="102">
        <f t="shared" ref="C191:C217" ca="1" si="8">C190</f>
        <v>46089</v>
      </c>
      <c r="D191" s="112">
        <f ca="1">INDIRECT("'" &amp; UPPER(LEFT(TEXT($D$3,"mmmm"),3)) &amp; "'!H14")</f>
        <v>0</v>
      </c>
      <c r="E191" s="103"/>
      <c r="F191" s="104"/>
      <c r="G191" s="104"/>
      <c r="H191" s="104"/>
      <c r="I191" s="104"/>
      <c r="J191" s="104"/>
      <c r="K191" s="104"/>
      <c r="L191" s="104"/>
      <c r="M191" s="104"/>
      <c r="N191" s="104"/>
      <c r="O191" s="104"/>
      <c r="P191" s="105"/>
    </row>
    <row r="192" spans="1:16" ht="15" hidden="1" customHeight="1" x14ac:dyDescent="0.25">
      <c r="A192" s="44" t="str">
        <f ca="1">IF(MONTH(C192)=MONTH(D$3),RIGHT('Yearly Info'!A$18,LEN('Yearly Info'!A$18)-4),"")</f>
        <v xml:space="preserve"> GeoSpatial</v>
      </c>
      <c r="B192" s="158"/>
      <c r="C192" s="102">
        <f t="shared" ca="1" si="8"/>
        <v>46089</v>
      </c>
      <c r="D192" s="112">
        <f ca="1">INDIRECT("'" &amp; UPPER(LEFT(TEXT($D$3,"mmmm"),3)) &amp; "'!H15")</f>
        <v>0</v>
      </c>
      <c r="E192" s="103"/>
      <c r="F192" s="104"/>
      <c r="G192" s="104"/>
      <c r="H192" s="104"/>
      <c r="I192" s="104"/>
      <c r="J192" s="104"/>
      <c r="K192" s="104"/>
      <c r="L192" s="104"/>
      <c r="M192" s="104"/>
      <c r="N192" s="104"/>
      <c r="O192" s="104"/>
      <c r="P192" s="105"/>
    </row>
    <row r="193" spans="1:16" ht="15" hidden="1" customHeight="1" x14ac:dyDescent="0.25">
      <c r="A193" s="44" t="str">
        <f ca="1">IF(MONTH(C193)=MONTH(D$3),RIGHT('Yearly Info'!A$19,LEN('Yearly Info'!A$19)-4),"")</f>
        <v xml:space="preserve"> RICS Dashboard</v>
      </c>
      <c r="B193" s="158"/>
      <c r="C193" s="102">
        <f t="shared" ca="1" si="8"/>
        <v>46089</v>
      </c>
      <c r="D193" s="112">
        <f ca="1">INDIRECT("'" &amp; UPPER(LEFT(TEXT($D$3,"mmmm"),3)) &amp; "'!H16")</f>
        <v>0</v>
      </c>
      <c r="E193" s="103"/>
      <c r="F193" s="104"/>
      <c r="G193" s="104"/>
      <c r="H193" s="104"/>
      <c r="I193" s="104"/>
      <c r="J193" s="104"/>
      <c r="K193" s="104"/>
      <c r="L193" s="104"/>
      <c r="M193" s="104"/>
      <c r="N193" s="104"/>
      <c r="O193" s="104"/>
      <c r="P193" s="105"/>
    </row>
    <row r="194" spans="1:16" ht="15" hidden="1" customHeight="1" x14ac:dyDescent="0.25">
      <c r="A194" s="44" t="str">
        <f ca="1">IF(MONTH(C194)=MONTH(D$3),RIGHT('Yearly Info'!A$20,LEN('Yearly Info'!A$20)-4),"")</f>
        <v xml:space="preserve"> MDWFP NRIS</v>
      </c>
      <c r="B194" s="158"/>
      <c r="C194" s="102">
        <f t="shared" ca="1" si="8"/>
        <v>46089</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 MRVA 4 CLOSED</v>
      </c>
      <c r="B195" s="158"/>
      <c r="C195" s="102">
        <f t="shared" ca="1" si="8"/>
        <v>46089</v>
      </c>
      <c r="D195" s="112">
        <f ca="1">INDIRECT("'" &amp; UPPER(LEFT(TEXT($D$3,"mmmm"),3)) &amp; "'!H18")</f>
        <v>0</v>
      </c>
      <c r="E195" s="103"/>
      <c r="F195" s="104"/>
      <c r="G195" s="104"/>
      <c r="H195" s="104"/>
      <c r="I195" s="104"/>
      <c r="J195" s="104"/>
      <c r="K195" s="104"/>
      <c r="L195" s="104"/>
      <c r="M195" s="104"/>
      <c r="N195" s="104"/>
      <c r="O195" s="104"/>
      <c r="P195" s="105"/>
    </row>
    <row r="196" spans="1:16" ht="15" hidden="1" customHeight="1" x14ac:dyDescent="0.25">
      <c r="A196" s="44" t="str">
        <f ca="1">IF(MONTH(C196)=MONTH(D$3),RIGHT('Yearly Info'!A$22,LEN('Yearly Info'!A$22)-4),"")</f>
        <v xml:space="preserve"> Tackett</v>
      </c>
      <c r="B196" s="158"/>
      <c r="C196" s="102">
        <f t="shared" ca="1" si="8"/>
        <v>46089</v>
      </c>
      <c r="D196" s="112">
        <f ca="1">INDIRECT("'" &amp; UPPER(LEFT(TEXT($D$3,"mmmm"),3)) &amp; "'!H19")</f>
        <v>0</v>
      </c>
      <c r="E196" s="103"/>
      <c r="F196" s="104"/>
      <c r="G196" s="104"/>
      <c r="H196" s="104"/>
      <c r="I196" s="104"/>
      <c r="J196" s="104"/>
      <c r="K196" s="104"/>
      <c r="L196" s="104"/>
      <c r="M196" s="104"/>
      <c r="N196" s="104"/>
      <c r="O196" s="104"/>
      <c r="P196" s="105"/>
    </row>
    <row r="197" spans="1:16" ht="15" hidden="1" customHeight="1" x14ac:dyDescent="0.25">
      <c r="A197" s="44" t="e">
        <f ca="1">IF(MONTH(C197)=MONTH(D$3),RIGHT('Yearly Info'!A$23,LEN('Yearly Info'!A$23)-4),"")</f>
        <v>#VALUE!</v>
      </c>
      <c r="B197" s="158"/>
      <c r="C197" s="102">
        <f t="shared" ca="1" si="8"/>
        <v>46089</v>
      </c>
      <c r="D197" s="112">
        <f ca="1">INDIRECT("'" &amp; UPPER(LEFT(TEXT($D$3,"mmmm"),3)) &amp; "'!H20")</f>
        <v>0</v>
      </c>
      <c r="E197" s="103"/>
      <c r="F197" s="104"/>
      <c r="G197" s="104"/>
      <c r="H197" s="104"/>
      <c r="I197" s="104"/>
      <c r="J197" s="104"/>
      <c r="K197" s="104"/>
      <c r="L197" s="104"/>
      <c r="M197" s="104"/>
      <c r="N197" s="104"/>
      <c r="O197" s="104"/>
      <c r="P197" s="105"/>
    </row>
    <row r="198" spans="1:16" ht="15" hidden="1" customHeight="1" x14ac:dyDescent="0.25">
      <c r="A198" s="44" t="e">
        <f ca="1">IF(MONTH(C198)=MONTH(D$3),RIGHT('Yearly Info'!A$24,LEN('Yearly Info'!A$24)-4),"")</f>
        <v>#VALUE!</v>
      </c>
      <c r="B198" s="158"/>
      <c r="C198" s="102">
        <f t="shared" ca="1" si="8"/>
        <v>46089</v>
      </c>
      <c r="D198" s="112">
        <f ca="1">INDIRECT("'" &amp; UPPER(LEFT(TEXT($D$3,"mmmm"),3)) &amp; "'!H21")</f>
        <v>0</v>
      </c>
      <c r="E198" s="103"/>
      <c r="F198" s="104"/>
      <c r="G198" s="104"/>
      <c r="H198" s="104"/>
      <c r="I198" s="104"/>
      <c r="J198" s="104"/>
      <c r="K198" s="104"/>
      <c r="L198" s="104"/>
      <c r="M198" s="104"/>
      <c r="N198" s="104"/>
      <c r="O198" s="104"/>
      <c r="P198" s="105"/>
    </row>
    <row r="199" spans="1:16" ht="15" hidden="1" customHeight="1" x14ac:dyDescent="0.25">
      <c r="A199" s="44" t="e">
        <f ca="1">IF(MONTH(C199)=MONTH(D$3),RIGHT('Yearly Info'!A$25,LEN('Yearly Info'!A$25)-4),"")</f>
        <v>#VALUE!</v>
      </c>
      <c r="B199" s="158"/>
      <c r="C199" s="102">
        <f t="shared" ca="1" si="8"/>
        <v>46089</v>
      </c>
      <c r="D199" s="112">
        <f ca="1">INDIRECT("'" &amp; UPPER(LEFT(TEXT($D$3,"mmmm"),3)) &amp; "'!H22")</f>
        <v>0</v>
      </c>
      <c r="E199" s="103"/>
      <c r="F199" s="104"/>
      <c r="G199" s="104"/>
      <c r="H199" s="104"/>
      <c r="I199" s="104"/>
      <c r="J199" s="104"/>
      <c r="K199" s="104"/>
      <c r="L199" s="104"/>
      <c r="M199" s="104"/>
      <c r="N199" s="104"/>
      <c r="O199" s="104"/>
      <c r="P199" s="105"/>
    </row>
    <row r="200" spans="1:16" ht="15" hidden="1" customHeight="1" x14ac:dyDescent="0.25">
      <c r="A200" s="44" t="e">
        <f ca="1">IF(MONTH(C200)=MONTH(D$3),RIGHT('Yearly Info'!A$26,LEN('Yearly Info'!A$26)-4),"")</f>
        <v>#VALUE!</v>
      </c>
      <c r="B200" s="158"/>
      <c r="C200" s="102">
        <f t="shared" ca="1" si="8"/>
        <v>46089</v>
      </c>
      <c r="D200" s="112">
        <f ca="1">INDIRECT("'" &amp; UPPER(LEFT(TEXT($D$3,"mmmm"),3)) &amp; "'!H23")</f>
        <v>0</v>
      </c>
      <c r="E200" s="103"/>
      <c r="F200" s="104"/>
      <c r="G200" s="104"/>
      <c r="H200" s="104"/>
      <c r="I200" s="104"/>
      <c r="J200" s="104"/>
      <c r="K200" s="104"/>
      <c r="L200" s="104"/>
      <c r="M200" s="104"/>
      <c r="N200" s="104"/>
      <c r="O200" s="104"/>
      <c r="P200" s="105"/>
    </row>
    <row r="201" spans="1:16" ht="15" hidden="1" customHeight="1" x14ac:dyDescent="0.25">
      <c r="A201" s="44" t="e">
        <f ca="1">IF(MONTH(C201)=MONTH(D$3),RIGHT('Yearly Info'!A$27,LEN('Yearly Info'!A$27)-4),"")</f>
        <v>#VALUE!</v>
      </c>
      <c r="B201" s="158"/>
      <c r="C201" s="102">
        <f t="shared" ca="1" si="8"/>
        <v>46089</v>
      </c>
      <c r="D201" s="112">
        <f ca="1">INDIRECT("'" &amp; UPPER(LEFT(TEXT($D$3,"mmmm"),3)) &amp; "'!H24")</f>
        <v>0</v>
      </c>
      <c r="E201" s="103"/>
      <c r="F201" s="104"/>
      <c r="G201" s="104"/>
      <c r="H201" s="104"/>
      <c r="I201" s="104"/>
      <c r="J201" s="104"/>
      <c r="K201" s="104"/>
      <c r="L201" s="104"/>
      <c r="M201" s="104"/>
      <c r="N201" s="104"/>
      <c r="O201" s="104"/>
      <c r="P201" s="105"/>
    </row>
    <row r="202" spans="1:16" ht="15" hidden="1" customHeight="1" x14ac:dyDescent="0.25">
      <c r="A202" s="44" t="e">
        <f ca="1">IF(MONTH(C202)=MONTH(D$3),RIGHT('Yearly Info'!A$28,LEN('Yearly Info'!A$28)-4),"")</f>
        <v>#VALUE!</v>
      </c>
      <c r="B202" s="158"/>
      <c r="C202" s="102">
        <f t="shared" ca="1" si="8"/>
        <v>46089</v>
      </c>
      <c r="D202" s="112">
        <f ca="1">INDIRECT("'" &amp; UPPER(LEFT(TEXT($D$3,"mmmm"),3)) &amp; "'!H25")</f>
        <v>0</v>
      </c>
      <c r="E202" s="103"/>
      <c r="F202" s="104"/>
      <c r="G202" s="104"/>
      <c r="H202" s="104"/>
      <c r="I202" s="104"/>
      <c r="J202" s="104"/>
      <c r="K202" s="104"/>
      <c r="L202" s="104"/>
      <c r="M202" s="104"/>
      <c r="N202" s="104"/>
      <c r="O202" s="104"/>
      <c r="P202" s="105"/>
    </row>
    <row r="203" spans="1:16" ht="15" hidden="1" customHeight="1" x14ac:dyDescent="0.25">
      <c r="A203" s="44" t="e">
        <f ca="1">IF(MONTH(C203)=MONTH(D$3),RIGHT('Yearly Info'!A$29,LEN('Yearly Info'!A$29)-4),"")</f>
        <v>#VALUE!</v>
      </c>
      <c r="B203" s="158"/>
      <c r="C203" s="102">
        <f t="shared" ca="1" si="8"/>
        <v>46089</v>
      </c>
      <c r="D203" s="112">
        <f ca="1">INDIRECT("'" &amp; UPPER(LEFT(TEXT($D$3,"mmmm"),3)) &amp; "'!H26")</f>
        <v>0</v>
      </c>
      <c r="E203" s="103"/>
      <c r="F203" s="104"/>
      <c r="G203" s="104"/>
      <c r="H203" s="104"/>
      <c r="I203" s="104"/>
      <c r="J203" s="104"/>
      <c r="K203" s="104"/>
      <c r="L203" s="104"/>
      <c r="M203" s="104"/>
      <c r="N203" s="104"/>
      <c r="O203" s="104"/>
      <c r="P203" s="105"/>
    </row>
    <row r="204" spans="1:16" ht="15" hidden="1" customHeight="1" x14ac:dyDescent="0.25">
      <c r="A204" s="44" t="e">
        <f ca="1">IF(MONTH(C204)=MONTH(D$3),RIGHT('Yearly Info'!A$30,LEN('Yearly Info'!A$30)-4),"")</f>
        <v>#VALUE!</v>
      </c>
      <c r="B204" s="158"/>
      <c r="C204" s="102">
        <f t="shared" ca="1" si="8"/>
        <v>46089</v>
      </c>
      <c r="D204" s="112">
        <f ca="1">INDIRECT("'" &amp; UPPER(LEFT(TEXT($D$3,"mmmm"),3)) &amp; "'!H27")</f>
        <v>0</v>
      </c>
      <c r="E204" s="103"/>
      <c r="F204" s="104"/>
      <c r="G204" s="104"/>
      <c r="H204" s="104"/>
      <c r="I204" s="104"/>
      <c r="J204" s="104"/>
      <c r="K204" s="104"/>
      <c r="L204" s="104"/>
      <c r="M204" s="104"/>
      <c r="N204" s="104"/>
      <c r="O204" s="104"/>
      <c r="P204" s="105"/>
    </row>
    <row r="205" spans="1:16" ht="15" hidden="1" customHeight="1" x14ac:dyDescent="0.25">
      <c r="A205" s="44" t="e">
        <f ca="1">IF(MONTH(C205)=MONTH(D$3),RIGHT('Yearly Info'!A$31,LEN('Yearly Info'!A$31)-4),"")</f>
        <v>#VALUE!</v>
      </c>
      <c r="B205" s="158"/>
      <c r="C205" s="102">
        <f t="shared" ca="1" si="8"/>
        <v>46089</v>
      </c>
      <c r="D205" s="112">
        <f ca="1">INDIRECT("'" &amp; UPPER(LEFT(TEXT($D$3,"mmmm"),3)) &amp; "'!H28")</f>
        <v>0</v>
      </c>
      <c r="E205" s="103"/>
      <c r="F205" s="104"/>
      <c r="G205" s="104"/>
      <c r="H205" s="104"/>
      <c r="I205" s="104"/>
      <c r="J205" s="104"/>
      <c r="K205" s="104"/>
      <c r="L205" s="104"/>
      <c r="M205" s="104"/>
      <c r="N205" s="104"/>
      <c r="O205" s="104"/>
      <c r="P205" s="105"/>
    </row>
    <row r="206" spans="1:16" ht="15" hidden="1" customHeight="1" x14ac:dyDescent="0.25">
      <c r="A206" s="44" t="e">
        <f ca="1">IF(MONTH(C206)=MONTH(D$3),RIGHT('Yearly Info'!A$32,LEN('Yearly Info'!A$32)-4),"")</f>
        <v>#VALUE!</v>
      </c>
      <c r="B206" s="158"/>
      <c r="C206" s="102">
        <f t="shared" ca="1" si="8"/>
        <v>46089</v>
      </c>
      <c r="D206" s="112">
        <f ca="1">INDIRECT("'" &amp; UPPER(LEFT(TEXT($D$3,"mmmm"),3)) &amp; "'!H29")</f>
        <v>0</v>
      </c>
      <c r="E206" s="103"/>
      <c r="F206" s="104"/>
      <c r="G206" s="104"/>
      <c r="H206" s="104"/>
      <c r="I206" s="104"/>
      <c r="J206" s="104"/>
      <c r="K206" s="104"/>
      <c r="L206" s="104"/>
      <c r="M206" s="104"/>
      <c r="N206" s="104"/>
      <c r="O206" s="104"/>
      <c r="P206" s="105"/>
    </row>
    <row r="207" spans="1:16" ht="15" hidden="1" customHeight="1" x14ac:dyDescent="0.25">
      <c r="A207" s="44" t="e">
        <f ca="1">IF(MONTH(C207)=MONTH(D$3),RIGHT('Yearly Info'!A$33,LEN('Yearly Info'!A$33)-4),"")</f>
        <v>#VALUE!</v>
      </c>
      <c r="B207" s="158"/>
      <c r="C207" s="102">
        <f t="shared" ca="1" si="8"/>
        <v>46089</v>
      </c>
      <c r="D207" s="112">
        <f ca="1">INDIRECT("'" &amp; UPPER(LEFT(TEXT($D$3,"mmmm"),3)) &amp; "'!H30")</f>
        <v>0</v>
      </c>
      <c r="E207" s="103"/>
      <c r="F207" s="104"/>
      <c r="G207" s="104"/>
      <c r="H207" s="104"/>
      <c r="I207" s="104"/>
      <c r="J207" s="104"/>
      <c r="K207" s="104"/>
      <c r="L207" s="104"/>
      <c r="M207" s="104"/>
      <c r="N207" s="104"/>
      <c r="O207" s="104"/>
      <c r="P207" s="105"/>
    </row>
    <row r="208" spans="1:16" ht="15" hidden="1" customHeight="1" x14ac:dyDescent="0.25">
      <c r="A208" s="44" t="e">
        <f ca="1">IF(MONTH(C208)=MONTH(D$3),RIGHT('Yearly Info'!A$34,LEN('Yearly Info'!A$34)-4),"")</f>
        <v>#VALUE!</v>
      </c>
      <c r="B208" s="158"/>
      <c r="C208" s="102">
        <f t="shared" ca="1" si="8"/>
        <v>46089</v>
      </c>
      <c r="D208" s="112">
        <f ca="1">INDIRECT("'" &amp; UPPER(LEFT(TEXT($D$3,"mmmm"),3)) &amp; "'!H31")</f>
        <v>0</v>
      </c>
      <c r="E208" s="103"/>
      <c r="F208" s="104"/>
      <c r="G208" s="104"/>
      <c r="H208" s="104"/>
      <c r="I208" s="104"/>
      <c r="J208" s="104"/>
      <c r="K208" s="104"/>
      <c r="L208" s="104"/>
      <c r="M208" s="104"/>
      <c r="N208" s="104"/>
      <c r="O208" s="104"/>
      <c r="P208" s="105"/>
    </row>
    <row r="209" spans="1:16" ht="15" hidden="1" customHeight="1" x14ac:dyDescent="0.25">
      <c r="A209" s="44" t="e">
        <f ca="1">IF(MONTH(C209)=MONTH(D$3),RIGHT('Yearly Info'!A$35,LEN('Yearly Info'!A$35)-4),"")</f>
        <v>#VALUE!</v>
      </c>
      <c r="B209" s="158"/>
      <c r="C209" s="102">
        <f t="shared" ca="1" si="8"/>
        <v>46089</v>
      </c>
      <c r="D209" s="112">
        <f ca="1">INDIRECT("'" &amp; UPPER(LEFT(TEXT($D$3,"mmmm"),3)) &amp; "'!H32")</f>
        <v>0</v>
      </c>
      <c r="E209" s="103"/>
      <c r="F209" s="104"/>
      <c r="G209" s="104"/>
      <c r="H209" s="104"/>
      <c r="I209" s="104"/>
      <c r="J209" s="104"/>
      <c r="K209" s="104"/>
      <c r="L209" s="104"/>
      <c r="M209" s="104"/>
      <c r="N209" s="104"/>
      <c r="O209" s="104"/>
      <c r="P209" s="105"/>
    </row>
    <row r="210" spans="1:16" ht="15" hidden="1" customHeight="1" x14ac:dyDescent="0.25">
      <c r="A210" s="44" t="e">
        <f ca="1">IF(MONTH(C210)=MONTH(D$3),RIGHT('Yearly Info'!A$36,LEN('Yearly Info'!A$36)-4),"")</f>
        <v>#VALUE!</v>
      </c>
      <c r="B210" s="158"/>
      <c r="C210" s="102">
        <f t="shared" ca="1" si="8"/>
        <v>46089</v>
      </c>
      <c r="D210" s="112">
        <f ca="1">INDIRECT("'" &amp; UPPER(LEFT(TEXT($D$3,"mmmm"),3)) &amp; "'!H33")</f>
        <v>0</v>
      </c>
      <c r="E210" s="103"/>
      <c r="F210" s="104"/>
      <c r="G210" s="104"/>
      <c r="H210" s="104"/>
      <c r="I210" s="104"/>
      <c r="J210" s="104"/>
      <c r="K210" s="104"/>
      <c r="L210" s="104"/>
      <c r="M210" s="104"/>
      <c r="N210" s="104"/>
      <c r="O210" s="104"/>
      <c r="P210" s="105"/>
    </row>
    <row r="211" spans="1:16" ht="15" hidden="1" customHeight="1" x14ac:dyDescent="0.25">
      <c r="A211" s="44" t="e">
        <f ca="1">IF(MONTH(C211)=MONTH(D$3),RIGHT('Yearly Info'!A$37,LEN('Yearly Info'!A$37)-4),"")</f>
        <v>#VALUE!</v>
      </c>
      <c r="B211" s="158"/>
      <c r="C211" s="102">
        <f t="shared" ca="1" si="8"/>
        <v>46089</v>
      </c>
      <c r="D211" s="112">
        <f ca="1">INDIRECT("'" &amp; UPPER(LEFT(TEXT($D$3,"mmmm"),3)) &amp; "'!H34")</f>
        <v>0</v>
      </c>
      <c r="E211" s="103"/>
      <c r="F211" s="104"/>
      <c r="G211" s="104"/>
      <c r="H211" s="104"/>
      <c r="I211" s="104"/>
      <c r="J211" s="104"/>
      <c r="K211" s="104"/>
      <c r="L211" s="104"/>
      <c r="M211" s="104"/>
      <c r="N211" s="104"/>
      <c r="O211" s="104"/>
      <c r="P211" s="105"/>
    </row>
    <row r="212" spans="1:16" ht="15" hidden="1" customHeight="1" x14ac:dyDescent="0.25">
      <c r="A212" s="44" t="e">
        <f ca="1">IF(MONTH(C212)=MONTH(D$3),RIGHT('Yearly Info'!A$38,LEN('Yearly Info'!A$38)-4),"")</f>
        <v>#VALUE!</v>
      </c>
      <c r="B212" s="158"/>
      <c r="C212" s="102">
        <f t="shared" ca="1" si="8"/>
        <v>46089</v>
      </c>
      <c r="D212" s="112">
        <f ca="1">INDIRECT("'" &amp; UPPER(LEFT(TEXT($D$3,"mmmm"),3)) &amp; "'!H35")</f>
        <v>0</v>
      </c>
      <c r="E212" s="103"/>
      <c r="F212" s="104"/>
      <c r="G212" s="104"/>
      <c r="H212" s="104"/>
      <c r="I212" s="104"/>
      <c r="J212" s="104"/>
      <c r="K212" s="104"/>
      <c r="L212" s="104"/>
      <c r="M212" s="104"/>
      <c r="N212" s="104"/>
      <c r="O212" s="104"/>
      <c r="P212" s="105"/>
    </row>
    <row r="213" spans="1:16" ht="15" hidden="1" customHeight="1" x14ac:dyDescent="0.25">
      <c r="A213" s="44" t="e">
        <f ca="1">IF(MONTH(C213)=MONTH(D$3),RIGHT('Yearly Info'!A$39,LEN('Yearly Info'!A$39)-4),"")</f>
        <v>#VALUE!</v>
      </c>
      <c r="B213" s="158"/>
      <c r="C213" s="102">
        <f t="shared" ca="1" si="8"/>
        <v>46089</v>
      </c>
      <c r="D213" s="112">
        <f ca="1">INDIRECT("'" &amp; UPPER(LEFT(TEXT($D$3,"mmmm"),3)) &amp; "'!H36")</f>
        <v>0</v>
      </c>
      <c r="E213" s="103"/>
      <c r="F213" s="104"/>
      <c r="G213" s="104"/>
      <c r="H213" s="104"/>
      <c r="I213" s="104"/>
      <c r="J213" s="104"/>
      <c r="K213" s="104"/>
      <c r="L213" s="104"/>
      <c r="M213" s="104"/>
      <c r="N213" s="104"/>
      <c r="O213" s="104"/>
      <c r="P213" s="105"/>
    </row>
    <row r="214" spans="1:16" ht="15" hidden="1" customHeight="1" thickBot="1" x14ac:dyDescent="0.3">
      <c r="A214" s="45" t="e">
        <f ca="1">IF(MONTH(C214)=MONTH(D$3),RIGHT('Yearly Info'!A$40,LEN('Yearly Info'!A$40)-4),"")</f>
        <v>#VALUE!</v>
      </c>
      <c r="B214" s="158"/>
      <c r="C214" s="102">
        <f t="shared" ca="1" si="8"/>
        <v>46089</v>
      </c>
      <c r="D214" s="112">
        <f ca="1">INDIRECT("'" &amp; UPPER(LEFT(TEXT($D$3,"mmmm"),3)) &amp; "'!H37")</f>
        <v>0</v>
      </c>
      <c r="E214" s="103"/>
      <c r="F214" s="104"/>
      <c r="G214" s="104"/>
      <c r="H214" s="104"/>
      <c r="I214" s="104"/>
      <c r="J214" s="104"/>
      <c r="K214" s="104"/>
      <c r="L214" s="104"/>
      <c r="M214" s="104"/>
      <c r="N214" s="104"/>
      <c r="O214" s="104"/>
      <c r="P214" s="105"/>
    </row>
    <row r="215" spans="1:16" ht="15" hidden="1" customHeight="1" thickBot="1" x14ac:dyDescent="0.3">
      <c r="A215" s="45" t="str">
        <f ca="1">IF(MONTH(C215)=MONTH(D$3),RIGHT('Yearly Info'!A$41,LEN('Yearly Info'!A$41)-4),"")</f>
        <v xml:space="preserve"> </v>
      </c>
      <c r="B215" s="158"/>
      <c r="C215" s="102">
        <f t="shared" ca="1" si="8"/>
        <v>46089</v>
      </c>
      <c r="D215" s="112">
        <f ca="1">INDIRECT("'" &amp; UPPER(LEFT(TEXT($D$3,"mmmm"),3)) &amp; "'!H38")</f>
        <v>0</v>
      </c>
      <c r="E215" s="103"/>
      <c r="F215" s="104"/>
      <c r="G215" s="104"/>
      <c r="H215" s="104"/>
      <c r="I215" s="104"/>
      <c r="J215" s="104"/>
      <c r="K215" s="104"/>
      <c r="L215" s="104"/>
      <c r="M215" s="104"/>
      <c r="N215" s="104"/>
      <c r="O215" s="104"/>
      <c r="P215" s="105"/>
    </row>
    <row r="216" spans="1:16" ht="15" hidden="1" customHeight="1" thickBot="1" x14ac:dyDescent="0.3">
      <c r="A216" s="45" t="str">
        <f ca="1">IF(MONTH(C216)=MONTH(D$3),RIGHT('Yearly Info'!A$42,LEN('Yearly Info'!A$42)-4),"")</f>
        <v xml:space="preserve"> </v>
      </c>
      <c r="B216" s="158"/>
      <c r="C216" s="102">
        <f t="shared" ca="1" si="8"/>
        <v>46089</v>
      </c>
      <c r="D216" s="112">
        <f ca="1">INDIRECT("'" &amp; UPPER(LEFT(TEXT($D$3,"mmmm"),3)) &amp; "'!H39")</f>
        <v>0</v>
      </c>
      <c r="E216" s="103"/>
      <c r="F216" s="104"/>
      <c r="G216" s="104"/>
      <c r="H216" s="104"/>
      <c r="I216" s="104"/>
      <c r="J216" s="104"/>
      <c r="K216" s="104"/>
      <c r="L216" s="104"/>
      <c r="M216" s="104"/>
      <c r="N216" s="104"/>
      <c r="O216" s="104"/>
      <c r="P216" s="105"/>
    </row>
    <row r="217" spans="1:16" ht="15" hidden="1" customHeight="1" thickBot="1" x14ac:dyDescent="0.3">
      <c r="A217" s="45" t="str">
        <f ca="1">IF(MONTH(C217)=MONTH(D$3),RIGHT('Yearly Info'!A$43,LEN('Yearly Info'!A$43)-4),"")</f>
        <v xml:space="preserve"> </v>
      </c>
      <c r="B217" s="158"/>
      <c r="C217" s="102">
        <f t="shared" ca="1" si="8"/>
        <v>46089</v>
      </c>
      <c r="D217" s="112">
        <f ca="1">INDIRECT("'" &amp; UPPER(LEFT(TEXT($D$3,"mmmm"),3)) &amp; "'!H40")</f>
        <v>0</v>
      </c>
      <c r="E217" s="103"/>
      <c r="F217" s="104"/>
      <c r="G217" s="104"/>
      <c r="H217" s="104"/>
      <c r="I217" s="104"/>
      <c r="J217" s="104"/>
      <c r="K217" s="104"/>
      <c r="L217" s="104"/>
      <c r="M217" s="104"/>
      <c r="N217" s="104"/>
      <c r="O217" s="104"/>
      <c r="P217" s="105"/>
    </row>
    <row r="218" spans="1:16" ht="15" hidden="1" customHeight="1" x14ac:dyDescent="0.25">
      <c r="A218" s="44" t="str">
        <f ca="1">IF(MONTH(C218)=MONTH(D$3),RIGHT('Yearly Info'!A$14,LEN('Yearly Info'!A$14)-4),"")</f>
        <v xml:space="preserve"> RICS Support for MDEQ</v>
      </c>
      <c r="B218" s="145" t="str">
        <f ca="1">TEXT(C218,"dddd")</f>
        <v>Monday</v>
      </c>
      <c r="C218" s="94">
        <f ca="1">C128+3</f>
        <v>46090</v>
      </c>
      <c r="D218" s="114">
        <f ca="1">INDIRECT("'" &amp; UPPER(LEFT(TEXT($D$3,"mmmm"),3)) &amp; "'!I11")</f>
        <v>8</v>
      </c>
      <c r="E218" s="147" t="s">
        <v>81</v>
      </c>
      <c r="F218" s="148"/>
      <c r="G218" s="148"/>
      <c r="H218" s="148"/>
      <c r="I218" s="148"/>
      <c r="J218" s="148"/>
      <c r="K218" s="148"/>
      <c r="L218" s="148"/>
      <c r="M218" s="148"/>
      <c r="N218" s="148"/>
      <c r="O218" s="148"/>
      <c r="P218" s="149"/>
    </row>
    <row r="219" spans="1:16" ht="15" hidden="1" customHeight="1" x14ac:dyDescent="0.25">
      <c r="A219" s="44" t="str">
        <f ca="1">IF(MONTH(C219)=MONTH(D$3),RIGHT('Yearly Info'!A$15,LEN('Yearly Info'!A$15)-4),"")</f>
        <v xml:space="preserve"> MDEQ</v>
      </c>
      <c r="B219" s="145"/>
      <c r="C219" s="42">
        <f ca="1">C218</f>
        <v>46090</v>
      </c>
      <c r="D219" s="114">
        <f ca="1">INDIRECT("'" &amp; UPPER(LEFT(TEXT($D$3,"mmmm"),3)) &amp; "'!I12")</f>
        <v>0</v>
      </c>
      <c r="E219" s="147"/>
      <c r="F219" s="148"/>
      <c r="G219" s="148"/>
      <c r="H219" s="148"/>
      <c r="I219" s="148"/>
      <c r="J219" s="148"/>
      <c r="K219" s="148"/>
      <c r="L219" s="148"/>
      <c r="M219" s="148"/>
      <c r="N219" s="148"/>
      <c r="O219" s="148"/>
      <c r="P219" s="149"/>
    </row>
    <row r="220" spans="1:16" ht="15" hidden="1" customHeight="1" thickBot="1" x14ac:dyDescent="0.3">
      <c r="A220" s="44" t="str">
        <f ca="1">IF(MONTH(C220)=MONTH(D$3),RIGHT('Yearly Info'!A$16,LEN('Yearly Info'!A$16)-4),"")</f>
        <v xml:space="preserve"> RICS Idea Portal</v>
      </c>
      <c r="B220" s="145"/>
      <c r="C220" s="42">
        <f t="shared" ref="C220:C247" ca="1" si="9">C219</f>
        <v>46090</v>
      </c>
      <c r="D220" s="114">
        <f ca="1">INDIRECT("'" &amp; UPPER(LEFT(TEXT($D$3,"mmmm"),3)) &amp; "'!I13")</f>
        <v>0</v>
      </c>
      <c r="E220" s="147"/>
      <c r="F220" s="148"/>
      <c r="G220" s="148"/>
      <c r="H220" s="148"/>
      <c r="I220" s="148"/>
      <c r="J220" s="148"/>
      <c r="K220" s="148"/>
      <c r="L220" s="148"/>
      <c r="M220" s="148"/>
      <c r="N220" s="148"/>
      <c r="O220" s="148"/>
      <c r="P220" s="149"/>
    </row>
    <row r="221" spans="1:16" ht="15" customHeight="1" x14ac:dyDescent="0.25">
      <c r="A221" s="44" t="str">
        <f ca="1">IF(MONTH(C221)=MONTH(D$3),RIGHT('Yearly Info'!A$17,LEN('Yearly Info'!A$17)-4),"")</f>
        <v xml:space="preserve"> MSWIS</v>
      </c>
      <c r="B221" s="145"/>
      <c r="C221" s="42">
        <f t="shared" ca="1" si="9"/>
        <v>46090</v>
      </c>
      <c r="D221" s="114">
        <f ca="1">INDIRECT("'" &amp; UPPER(LEFT(TEXT($D$3,"mmmm"),3)) &amp; "'!I14")</f>
        <v>0</v>
      </c>
      <c r="E221" s="147"/>
      <c r="F221" s="148"/>
      <c r="G221" s="148"/>
      <c r="H221" s="148"/>
      <c r="I221" s="148"/>
      <c r="J221" s="148"/>
      <c r="K221" s="148"/>
      <c r="L221" s="148"/>
      <c r="M221" s="148"/>
      <c r="N221" s="148"/>
      <c r="O221" s="148"/>
      <c r="P221" s="149"/>
    </row>
    <row r="222" spans="1:16" ht="15" hidden="1" customHeight="1" x14ac:dyDescent="0.25">
      <c r="A222" s="44" t="str">
        <f ca="1">IF(MONTH(C222)=MONTH(D$3),RIGHT('Yearly Info'!A$18,LEN('Yearly Info'!A$18)-4),"")</f>
        <v xml:space="preserve"> GeoSpatial</v>
      </c>
      <c r="B222" s="145"/>
      <c r="C222" s="42">
        <f t="shared" ca="1" si="9"/>
        <v>46090</v>
      </c>
      <c r="D222" s="114">
        <f ca="1">INDIRECT("'" &amp; UPPER(LEFT(TEXT($D$3,"mmmm"),3)) &amp; "'!I15")</f>
        <v>0</v>
      </c>
      <c r="E222" s="147"/>
      <c r="F222" s="148"/>
      <c r="G222" s="148"/>
      <c r="H222" s="148"/>
      <c r="I222" s="148"/>
      <c r="J222" s="148"/>
      <c r="K222" s="148"/>
      <c r="L222" s="148"/>
      <c r="M222" s="148"/>
      <c r="N222" s="148"/>
      <c r="O222" s="148"/>
      <c r="P222" s="149"/>
    </row>
    <row r="223" spans="1:16" ht="15" hidden="1" customHeight="1" thickBot="1" x14ac:dyDescent="0.3">
      <c r="A223" s="44" t="str">
        <f ca="1">IF(MONTH(C223)=MONTH(D$3),RIGHT('Yearly Info'!A$19,LEN('Yearly Info'!A$19)-4),"")</f>
        <v xml:space="preserve"> RICS Dashboard</v>
      </c>
      <c r="B223" s="145"/>
      <c r="C223" s="42">
        <f t="shared" ca="1" si="9"/>
        <v>46090</v>
      </c>
      <c r="D223" s="114">
        <f ca="1">INDIRECT("'" &amp; UPPER(LEFT(TEXT($D$3,"mmmm"),3)) &amp; "'!I16")</f>
        <v>0</v>
      </c>
      <c r="E223" s="147"/>
      <c r="F223" s="148"/>
      <c r="G223" s="148"/>
      <c r="H223" s="148"/>
      <c r="I223" s="148"/>
      <c r="J223" s="148"/>
      <c r="K223" s="148"/>
      <c r="L223" s="148"/>
      <c r="M223" s="148"/>
      <c r="N223" s="148"/>
      <c r="O223" s="148"/>
      <c r="P223" s="149"/>
    </row>
    <row r="224" spans="1:16" ht="15" hidden="1" customHeight="1" x14ac:dyDescent="0.25">
      <c r="A224" s="44" t="str">
        <f ca="1">IF(MONTH(C224)=MONTH(D$3),RIGHT('Yearly Info'!A$20,LEN('Yearly Info'!A$20)-4),"")</f>
        <v xml:space="preserve"> MDWFP NRIS</v>
      </c>
      <c r="B224" s="145"/>
      <c r="C224" s="42">
        <f t="shared" ca="1" si="9"/>
        <v>46090</v>
      </c>
      <c r="D224" s="114">
        <f ca="1">INDIRECT("'" &amp; UPPER(LEFT(TEXT($D$3,"mmmm"),3)) &amp; "'!I17")</f>
        <v>0</v>
      </c>
      <c r="E224" s="147"/>
      <c r="F224" s="148"/>
      <c r="G224" s="148"/>
      <c r="H224" s="148"/>
      <c r="I224" s="148"/>
      <c r="J224" s="148"/>
      <c r="K224" s="148"/>
      <c r="L224" s="148"/>
      <c r="M224" s="148"/>
      <c r="N224" s="148"/>
      <c r="O224" s="148"/>
      <c r="P224" s="149"/>
    </row>
    <row r="225" spans="1:16" ht="15" customHeight="1" x14ac:dyDescent="0.25">
      <c r="A225" s="44" t="str">
        <f ca="1">IF(MONTH(C225)=MONTH(D$3),RIGHT('Yearly Info'!A$21,LEN('Yearly Info'!A$21)-4),"")</f>
        <v xml:space="preserve"> MSWIS MRVA 4 CLOSED</v>
      </c>
      <c r="B225" s="145"/>
      <c r="C225" s="42">
        <f t="shared" ca="1" si="9"/>
        <v>46090</v>
      </c>
      <c r="D225" s="114">
        <f ca="1">INDIRECT("'" &amp; UPPER(LEFT(TEXT($D$3,"mmmm"),3)) &amp; "'!I18")</f>
        <v>0</v>
      </c>
      <c r="E225" s="147"/>
      <c r="F225" s="148"/>
      <c r="G225" s="148"/>
      <c r="H225" s="148"/>
      <c r="I225" s="148"/>
      <c r="J225" s="148"/>
      <c r="K225" s="148"/>
      <c r="L225" s="148"/>
      <c r="M225" s="148"/>
      <c r="N225" s="148"/>
      <c r="O225" s="148"/>
      <c r="P225" s="149"/>
    </row>
    <row r="226" spans="1:16" ht="15" hidden="1" customHeight="1" x14ac:dyDescent="0.25">
      <c r="A226" s="44" t="str">
        <f ca="1">IF(MONTH(C226)=MONTH(D$3),RIGHT('Yearly Info'!A$22,LEN('Yearly Info'!A$22)-4),"")</f>
        <v xml:space="preserve"> Tackett</v>
      </c>
      <c r="B226" s="145"/>
      <c r="C226" s="42">
        <f t="shared" ca="1" si="9"/>
        <v>46090</v>
      </c>
      <c r="D226" s="114">
        <f ca="1">INDIRECT("'" &amp; UPPER(LEFT(TEXT($D$3,"mmmm"),3)) &amp; "'!I19")</f>
        <v>0</v>
      </c>
      <c r="E226" s="147"/>
      <c r="F226" s="148"/>
      <c r="G226" s="148"/>
      <c r="H226" s="148"/>
      <c r="I226" s="148"/>
      <c r="J226" s="148"/>
      <c r="K226" s="148"/>
      <c r="L226" s="148"/>
      <c r="M226" s="148"/>
      <c r="N226" s="148"/>
      <c r="O226" s="148"/>
      <c r="P226" s="149"/>
    </row>
    <row r="227" spans="1:16" ht="15" hidden="1" customHeight="1" x14ac:dyDescent="0.25">
      <c r="A227" s="44" t="e">
        <f ca="1">IF(MONTH(C227)=MONTH(D$3),RIGHT('Yearly Info'!A$23,LEN('Yearly Info'!A$23)-4),"")</f>
        <v>#VALUE!</v>
      </c>
      <c r="B227" s="145"/>
      <c r="C227" s="42">
        <f t="shared" ca="1" si="9"/>
        <v>46090</v>
      </c>
      <c r="D227" s="114">
        <f ca="1">INDIRECT("'" &amp; UPPER(LEFT(TEXT($D$3,"mmmm"),3)) &amp; "'!I20")</f>
        <v>0</v>
      </c>
      <c r="E227" s="147"/>
      <c r="F227" s="148"/>
      <c r="G227" s="148"/>
      <c r="H227" s="148"/>
      <c r="I227" s="148"/>
      <c r="J227" s="148"/>
      <c r="K227" s="148"/>
      <c r="L227" s="148"/>
      <c r="M227" s="148"/>
      <c r="N227" s="148"/>
      <c r="O227" s="148"/>
      <c r="P227" s="149"/>
    </row>
    <row r="228" spans="1:16" ht="15" hidden="1" customHeight="1" x14ac:dyDescent="0.25">
      <c r="A228" s="44" t="e">
        <f ca="1">IF(MONTH(C228)=MONTH(D$3),RIGHT('Yearly Info'!A$24,LEN('Yearly Info'!A$24)-4),"")</f>
        <v>#VALUE!</v>
      </c>
      <c r="B228" s="145"/>
      <c r="C228" s="42">
        <f t="shared" ca="1" si="9"/>
        <v>46090</v>
      </c>
      <c r="D228" s="114">
        <f ca="1">INDIRECT("'" &amp; UPPER(LEFT(TEXT($D$3,"mmmm"),3)) &amp; "'!I21")</f>
        <v>0</v>
      </c>
      <c r="E228" s="147"/>
      <c r="F228" s="148"/>
      <c r="G228" s="148"/>
      <c r="H228" s="148"/>
      <c r="I228" s="148"/>
      <c r="J228" s="148"/>
      <c r="K228" s="148"/>
      <c r="L228" s="148"/>
      <c r="M228" s="148"/>
      <c r="N228" s="148"/>
      <c r="O228" s="148"/>
      <c r="P228" s="149"/>
    </row>
    <row r="229" spans="1:16" ht="15" hidden="1" customHeight="1" x14ac:dyDescent="0.25">
      <c r="A229" s="44" t="e">
        <f ca="1">IF(MONTH(C229)=MONTH(D$3),RIGHT('Yearly Info'!A$25,LEN('Yearly Info'!A$25)-4),"")</f>
        <v>#VALUE!</v>
      </c>
      <c r="B229" s="145"/>
      <c r="C229" s="42">
        <f t="shared" ca="1" si="9"/>
        <v>46090</v>
      </c>
      <c r="D229" s="114">
        <f ca="1">INDIRECT("'" &amp; UPPER(LEFT(TEXT($D$3,"mmmm"),3)) &amp; "'!I22")</f>
        <v>0</v>
      </c>
      <c r="E229" s="147"/>
      <c r="F229" s="148"/>
      <c r="G229" s="148"/>
      <c r="H229" s="148"/>
      <c r="I229" s="148"/>
      <c r="J229" s="148"/>
      <c r="K229" s="148"/>
      <c r="L229" s="148"/>
      <c r="M229" s="148"/>
      <c r="N229" s="148"/>
      <c r="O229" s="148"/>
      <c r="P229" s="149"/>
    </row>
    <row r="230" spans="1:16" ht="15" hidden="1" customHeight="1" x14ac:dyDescent="0.25">
      <c r="A230" s="44" t="e">
        <f ca="1">IF(MONTH(C230)=MONTH(D$3),RIGHT('Yearly Info'!A$26,LEN('Yearly Info'!A$26)-4),"")</f>
        <v>#VALUE!</v>
      </c>
      <c r="B230" s="145"/>
      <c r="C230" s="42">
        <f t="shared" ca="1" si="9"/>
        <v>46090</v>
      </c>
      <c r="D230" s="114">
        <f ca="1">INDIRECT("'" &amp; UPPER(LEFT(TEXT($D$3,"mmmm"),3)) &amp; "'!I23")</f>
        <v>0</v>
      </c>
      <c r="E230" s="147"/>
      <c r="F230" s="148"/>
      <c r="G230" s="148"/>
      <c r="H230" s="148"/>
      <c r="I230" s="148"/>
      <c r="J230" s="148"/>
      <c r="K230" s="148"/>
      <c r="L230" s="148"/>
      <c r="M230" s="148"/>
      <c r="N230" s="148"/>
      <c r="O230" s="148"/>
      <c r="P230" s="149"/>
    </row>
    <row r="231" spans="1:16" ht="15" hidden="1" customHeight="1" x14ac:dyDescent="0.25">
      <c r="A231" s="44" t="e">
        <f ca="1">IF(MONTH(C231)=MONTH(D$3),RIGHT('Yearly Info'!A$27,LEN('Yearly Info'!A$27)-4),"")</f>
        <v>#VALUE!</v>
      </c>
      <c r="B231" s="145"/>
      <c r="C231" s="42">
        <f t="shared" ca="1" si="9"/>
        <v>46090</v>
      </c>
      <c r="D231" s="114">
        <f ca="1">INDIRECT("'" &amp; UPPER(LEFT(TEXT($D$3,"mmmm"),3)) &amp; "'!I24")</f>
        <v>0</v>
      </c>
      <c r="E231" s="147"/>
      <c r="F231" s="148"/>
      <c r="G231" s="148"/>
      <c r="H231" s="148"/>
      <c r="I231" s="148"/>
      <c r="J231" s="148"/>
      <c r="K231" s="148"/>
      <c r="L231" s="148"/>
      <c r="M231" s="148"/>
      <c r="N231" s="148"/>
      <c r="O231" s="148"/>
      <c r="P231" s="149"/>
    </row>
    <row r="232" spans="1:16" ht="15" hidden="1" customHeight="1" x14ac:dyDescent="0.25">
      <c r="A232" s="44" t="e">
        <f ca="1">IF(MONTH(C232)=MONTH(D$3),RIGHT('Yearly Info'!A$28,LEN('Yearly Info'!A$28)-4),"")</f>
        <v>#VALUE!</v>
      </c>
      <c r="B232" s="145"/>
      <c r="C232" s="42">
        <f t="shared" ca="1" si="9"/>
        <v>46090</v>
      </c>
      <c r="D232" s="114">
        <f ca="1">INDIRECT("'" &amp; UPPER(LEFT(TEXT($D$3,"mmmm"),3)) &amp; "'!I25")</f>
        <v>0</v>
      </c>
      <c r="E232" s="147"/>
      <c r="F232" s="148"/>
      <c r="G232" s="148"/>
      <c r="H232" s="148"/>
      <c r="I232" s="148"/>
      <c r="J232" s="148"/>
      <c r="K232" s="148"/>
      <c r="L232" s="148"/>
      <c r="M232" s="148"/>
      <c r="N232" s="148"/>
      <c r="O232" s="148"/>
      <c r="P232" s="149"/>
    </row>
    <row r="233" spans="1:16" ht="15" hidden="1" customHeight="1" x14ac:dyDescent="0.25">
      <c r="A233" s="44" t="e">
        <f ca="1">IF(MONTH(C233)=MONTH(D$3),RIGHT('Yearly Info'!A$29,LEN('Yearly Info'!A$29)-4),"")</f>
        <v>#VALUE!</v>
      </c>
      <c r="B233" s="145"/>
      <c r="C233" s="42">
        <f t="shared" ca="1" si="9"/>
        <v>46090</v>
      </c>
      <c r="D233" s="114">
        <f ca="1">INDIRECT("'" &amp; UPPER(LEFT(TEXT($D$3,"mmmm"),3)) &amp; "'!I26")</f>
        <v>0</v>
      </c>
      <c r="E233" s="147"/>
      <c r="F233" s="148"/>
      <c r="G233" s="148"/>
      <c r="H233" s="148"/>
      <c r="I233" s="148"/>
      <c r="J233" s="148"/>
      <c r="K233" s="148"/>
      <c r="L233" s="148"/>
      <c r="M233" s="148"/>
      <c r="N233" s="148"/>
      <c r="O233" s="148"/>
      <c r="P233" s="149"/>
    </row>
    <row r="234" spans="1:16" ht="15" hidden="1" customHeight="1" x14ac:dyDescent="0.25">
      <c r="A234" s="44" t="e">
        <f ca="1">IF(MONTH(C234)=MONTH(D$3),RIGHT('Yearly Info'!A$30,LEN('Yearly Info'!A$30)-4),"")</f>
        <v>#VALUE!</v>
      </c>
      <c r="B234" s="145"/>
      <c r="C234" s="42">
        <f t="shared" ca="1" si="9"/>
        <v>46090</v>
      </c>
      <c r="D234" s="114">
        <f ca="1">INDIRECT("'" &amp; UPPER(LEFT(TEXT($D$3,"mmmm"),3)) &amp; "'!I27")</f>
        <v>0</v>
      </c>
      <c r="E234" s="147"/>
      <c r="F234" s="148"/>
      <c r="G234" s="148"/>
      <c r="H234" s="148"/>
      <c r="I234" s="148"/>
      <c r="J234" s="148"/>
      <c r="K234" s="148"/>
      <c r="L234" s="148"/>
      <c r="M234" s="148"/>
      <c r="N234" s="148"/>
      <c r="O234" s="148"/>
      <c r="P234" s="149"/>
    </row>
    <row r="235" spans="1:16" ht="15" hidden="1" customHeight="1" x14ac:dyDescent="0.25">
      <c r="A235" s="44" t="e">
        <f ca="1">IF(MONTH(C235)=MONTH(D$3),RIGHT('Yearly Info'!A$31,LEN('Yearly Info'!A$31)-4),"")</f>
        <v>#VALUE!</v>
      </c>
      <c r="B235" s="145"/>
      <c r="C235" s="42">
        <f t="shared" ca="1" si="9"/>
        <v>46090</v>
      </c>
      <c r="D235" s="114">
        <f ca="1">INDIRECT("'" &amp; UPPER(LEFT(TEXT($D$3,"mmmm"),3)) &amp; "'!I28")</f>
        <v>0</v>
      </c>
      <c r="E235" s="147"/>
      <c r="F235" s="148"/>
      <c r="G235" s="148"/>
      <c r="H235" s="148"/>
      <c r="I235" s="148"/>
      <c r="J235" s="148"/>
      <c r="K235" s="148"/>
      <c r="L235" s="148"/>
      <c r="M235" s="148"/>
      <c r="N235" s="148"/>
      <c r="O235" s="148"/>
      <c r="P235" s="149"/>
    </row>
    <row r="236" spans="1:16" ht="15" hidden="1" customHeight="1" x14ac:dyDescent="0.25">
      <c r="A236" s="44" t="e">
        <f ca="1">IF(MONTH(C236)=MONTH(D$3),RIGHT('Yearly Info'!A$32,LEN('Yearly Info'!A$32)-4),"")</f>
        <v>#VALUE!</v>
      </c>
      <c r="B236" s="145"/>
      <c r="C236" s="42">
        <f t="shared" ca="1" si="9"/>
        <v>46090</v>
      </c>
      <c r="D236" s="114">
        <f ca="1">INDIRECT("'" &amp; UPPER(LEFT(TEXT($D$3,"mmmm"),3)) &amp; "'!I29")</f>
        <v>0</v>
      </c>
      <c r="E236" s="147"/>
      <c r="F236" s="148"/>
      <c r="G236" s="148"/>
      <c r="H236" s="148"/>
      <c r="I236" s="148"/>
      <c r="J236" s="148"/>
      <c r="K236" s="148"/>
      <c r="L236" s="148"/>
      <c r="M236" s="148"/>
      <c r="N236" s="148"/>
      <c r="O236" s="148"/>
      <c r="P236" s="149"/>
    </row>
    <row r="237" spans="1:16" ht="15" hidden="1" customHeight="1" x14ac:dyDescent="0.25">
      <c r="A237" s="44" t="e">
        <f ca="1">IF(MONTH(C237)=MONTH(D$3),RIGHT('Yearly Info'!A$33,LEN('Yearly Info'!A$33)-4),"")</f>
        <v>#VALUE!</v>
      </c>
      <c r="B237" s="145"/>
      <c r="C237" s="42">
        <f t="shared" ca="1" si="9"/>
        <v>46090</v>
      </c>
      <c r="D237" s="114">
        <f ca="1">INDIRECT("'" &amp; UPPER(LEFT(TEXT($D$3,"mmmm"),3)) &amp; "'!I30")</f>
        <v>0</v>
      </c>
      <c r="E237" s="147"/>
      <c r="F237" s="148"/>
      <c r="G237" s="148"/>
      <c r="H237" s="148"/>
      <c r="I237" s="148"/>
      <c r="J237" s="148"/>
      <c r="K237" s="148"/>
      <c r="L237" s="148"/>
      <c r="M237" s="148"/>
      <c r="N237" s="148"/>
      <c r="O237" s="148"/>
      <c r="P237" s="149"/>
    </row>
    <row r="238" spans="1:16" ht="15" hidden="1" customHeight="1" x14ac:dyDescent="0.25">
      <c r="A238" s="44" t="e">
        <f ca="1">IF(MONTH(C238)=MONTH(D$3),RIGHT('Yearly Info'!A$34,LEN('Yearly Info'!A$34)-4),"")</f>
        <v>#VALUE!</v>
      </c>
      <c r="B238" s="145"/>
      <c r="C238" s="42">
        <f t="shared" ca="1" si="9"/>
        <v>46090</v>
      </c>
      <c r="D238" s="114">
        <f ca="1">INDIRECT("'" &amp; UPPER(LEFT(TEXT($D$3,"mmmm"),3)) &amp; "'!I31")</f>
        <v>0</v>
      </c>
      <c r="E238" s="147"/>
      <c r="F238" s="148"/>
      <c r="G238" s="148"/>
      <c r="H238" s="148"/>
      <c r="I238" s="148"/>
      <c r="J238" s="148"/>
      <c r="K238" s="148"/>
      <c r="L238" s="148"/>
      <c r="M238" s="148"/>
      <c r="N238" s="148"/>
      <c r="O238" s="148"/>
      <c r="P238" s="149"/>
    </row>
    <row r="239" spans="1:16" ht="15" hidden="1" customHeight="1" x14ac:dyDescent="0.25">
      <c r="A239" s="44" t="e">
        <f ca="1">IF(MONTH(C239)=MONTH(D$3),RIGHT('Yearly Info'!A$35,LEN('Yearly Info'!A$35)-4),"")</f>
        <v>#VALUE!</v>
      </c>
      <c r="B239" s="145"/>
      <c r="C239" s="42">
        <f t="shared" ca="1" si="9"/>
        <v>46090</v>
      </c>
      <c r="D239" s="114">
        <f ca="1">INDIRECT("'" &amp; UPPER(LEFT(TEXT($D$3,"mmmm"),3)) &amp; "'!I32")</f>
        <v>0</v>
      </c>
      <c r="E239" s="147"/>
      <c r="F239" s="148"/>
      <c r="G239" s="148"/>
      <c r="H239" s="148"/>
      <c r="I239" s="148"/>
      <c r="J239" s="148"/>
      <c r="K239" s="148"/>
      <c r="L239" s="148"/>
      <c r="M239" s="148"/>
      <c r="N239" s="148"/>
      <c r="O239" s="148"/>
      <c r="P239" s="149"/>
    </row>
    <row r="240" spans="1:16" ht="15" hidden="1" customHeight="1" x14ac:dyDescent="0.25">
      <c r="A240" s="44" t="e">
        <f ca="1">IF(MONTH(C240)=MONTH(D$3),RIGHT('Yearly Info'!A$36,LEN('Yearly Info'!A$36)-4),"")</f>
        <v>#VALUE!</v>
      </c>
      <c r="B240" s="145"/>
      <c r="C240" s="42">
        <f t="shared" ca="1" si="9"/>
        <v>46090</v>
      </c>
      <c r="D240" s="114">
        <f ca="1">INDIRECT("'" &amp; UPPER(LEFT(TEXT($D$3,"mmmm"),3)) &amp; "'!I33")</f>
        <v>0</v>
      </c>
      <c r="E240" s="147"/>
      <c r="F240" s="148"/>
      <c r="G240" s="148"/>
      <c r="H240" s="148"/>
      <c r="I240" s="148"/>
      <c r="J240" s="148"/>
      <c r="K240" s="148"/>
      <c r="L240" s="148"/>
      <c r="M240" s="148"/>
      <c r="N240" s="148"/>
      <c r="O240" s="148"/>
      <c r="P240" s="149"/>
    </row>
    <row r="241" spans="1:16" ht="15" hidden="1" customHeight="1" x14ac:dyDescent="0.25">
      <c r="A241" s="44" t="e">
        <f ca="1">IF(MONTH(C241)=MONTH(D$3),RIGHT('Yearly Info'!A$37,LEN('Yearly Info'!A$37)-4),"")</f>
        <v>#VALUE!</v>
      </c>
      <c r="B241" s="145"/>
      <c r="C241" s="42">
        <f t="shared" ca="1" si="9"/>
        <v>46090</v>
      </c>
      <c r="D241" s="114">
        <f ca="1">INDIRECT("'" &amp; UPPER(LEFT(TEXT($D$3,"mmmm"),3)) &amp; "'!I34")</f>
        <v>0</v>
      </c>
      <c r="E241" s="147"/>
      <c r="F241" s="148"/>
      <c r="G241" s="148"/>
      <c r="H241" s="148"/>
      <c r="I241" s="148"/>
      <c r="J241" s="148"/>
      <c r="K241" s="148"/>
      <c r="L241" s="148"/>
      <c r="M241" s="148"/>
      <c r="N241" s="148"/>
      <c r="O241" s="148"/>
      <c r="P241" s="149"/>
    </row>
    <row r="242" spans="1:16" ht="15" hidden="1" customHeight="1" x14ac:dyDescent="0.25">
      <c r="A242" s="44" t="e">
        <f ca="1">IF(MONTH(C242)=MONTH(D$3),RIGHT('Yearly Info'!A$38,LEN('Yearly Info'!A$38)-4),"")</f>
        <v>#VALUE!</v>
      </c>
      <c r="B242" s="145"/>
      <c r="C242" s="42">
        <f ca="1">C233</f>
        <v>46090</v>
      </c>
      <c r="D242" s="114">
        <f ca="1">INDIRECT("'" &amp; UPPER(LEFT(TEXT($D$3,"mmmm"),3)) &amp; "'!I35")</f>
        <v>0</v>
      </c>
      <c r="E242" s="147"/>
      <c r="F242" s="148"/>
      <c r="G242" s="148"/>
      <c r="H242" s="148"/>
      <c r="I242" s="148"/>
      <c r="J242" s="148"/>
      <c r="K242" s="148"/>
      <c r="L242" s="148"/>
      <c r="M242" s="148"/>
      <c r="N242" s="148"/>
      <c r="O242" s="148"/>
      <c r="P242" s="149"/>
    </row>
    <row r="243" spans="1:16" ht="15" hidden="1" customHeight="1" x14ac:dyDescent="0.25">
      <c r="A243" s="44" t="e">
        <f ca="1">IF(MONTH(C243)=MONTH(D$3),RIGHT('Yearly Info'!A$39,LEN('Yearly Info'!A$39)-4),"")</f>
        <v>#VALUE!</v>
      </c>
      <c r="B243" s="145"/>
      <c r="C243" s="42">
        <f t="shared" ca="1" si="9"/>
        <v>46090</v>
      </c>
      <c r="D243" s="114">
        <f ca="1">INDIRECT("'" &amp; UPPER(LEFT(TEXT($D$3,"mmmm"),3)) &amp; "'!I36")</f>
        <v>0</v>
      </c>
      <c r="E243" s="147"/>
      <c r="F243" s="148"/>
      <c r="G243" s="148"/>
      <c r="H243" s="148"/>
      <c r="I243" s="148"/>
      <c r="J243" s="148"/>
      <c r="K243" s="148"/>
      <c r="L243" s="148"/>
      <c r="M243" s="148"/>
      <c r="N243" s="148"/>
      <c r="O243" s="148"/>
      <c r="P243" s="149"/>
    </row>
    <row r="244" spans="1:16" ht="15" hidden="1" customHeight="1" thickBot="1" x14ac:dyDescent="0.3">
      <c r="A244" s="45" t="e">
        <f ca="1">IF(MONTH(C244)=MONTH(D$3),RIGHT('Yearly Info'!A$40,LEN('Yearly Info'!A$40)-4),"")</f>
        <v>#VALUE!</v>
      </c>
      <c r="B244" s="145"/>
      <c r="C244" s="42">
        <f t="shared" ca="1" si="9"/>
        <v>46090</v>
      </c>
      <c r="D244" s="114">
        <f ca="1">INDIRECT("'" &amp; UPPER(LEFT(TEXT($D$3,"mmmm"),3)) &amp; "'!I37")</f>
        <v>0</v>
      </c>
      <c r="E244" s="147"/>
      <c r="F244" s="148"/>
      <c r="G244" s="148"/>
      <c r="H244" s="148"/>
      <c r="I244" s="148"/>
      <c r="J244" s="148"/>
      <c r="K244" s="148"/>
      <c r="L244" s="148"/>
      <c r="M244" s="148"/>
      <c r="N244" s="148"/>
      <c r="O244" s="148"/>
      <c r="P244" s="149"/>
    </row>
    <row r="245" spans="1:16" ht="15" hidden="1" customHeight="1" thickBot="1" x14ac:dyDescent="0.3">
      <c r="A245" s="45" t="str">
        <f ca="1">IF(MONTH(C245)=MONTH(D$3),RIGHT('Yearly Info'!A$41,LEN('Yearly Info'!A$41)-4),"")</f>
        <v xml:space="preserve"> </v>
      </c>
      <c r="B245" s="145"/>
      <c r="C245" s="42">
        <f t="shared" ca="1" si="9"/>
        <v>46090</v>
      </c>
      <c r="D245" s="114">
        <f ca="1">INDIRECT("'" &amp; UPPER(LEFT(TEXT($D$3,"mmmm"),3)) &amp; "'!I38")</f>
        <v>0</v>
      </c>
      <c r="E245" s="147"/>
      <c r="F245" s="148"/>
      <c r="G245" s="148"/>
      <c r="H245" s="148"/>
      <c r="I245" s="148"/>
      <c r="J245" s="148"/>
      <c r="K245" s="148"/>
      <c r="L245" s="148"/>
      <c r="M245" s="148"/>
      <c r="N245" s="148"/>
      <c r="O245" s="148"/>
      <c r="P245" s="149"/>
    </row>
    <row r="246" spans="1:16" ht="15" hidden="1" customHeight="1" thickBot="1" x14ac:dyDescent="0.3">
      <c r="A246" s="45" t="str">
        <f ca="1">IF(MONTH(C246)=MONTH(D$3),RIGHT('Yearly Info'!A$42,LEN('Yearly Info'!A$42)-4),"")</f>
        <v xml:space="preserve"> </v>
      </c>
      <c r="B246" s="145"/>
      <c r="C246" s="42">
        <f t="shared" ca="1" si="9"/>
        <v>46090</v>
      </c>
      <c r="D246" s="114">
        <f ca="1">INDIRECT("'" &amp; UPPER(LEFT(TEXT($D$3,"mmmm"),3)) &amp; "'!I39")</f>
        <v>0</v>
      </c>
      <c r="E246" s="147"/>
      <c r="F246" s="148"/>
      <c r="G246" s="148"/>
      <c r="H246" s="148"/>
      <c r="I246" s="148"/>
      <c r="J246" s="148"/>
      <c r="K246" s="148"/>
      <c r="L246" s="148"/>
      <c r="M246" s="148"/>
      <c r="N246" s="148"/>
      <c r="O246" s="148"/>
      <c r="P246" s="149"/>
    </row>
    <row r="247" spans="1:16" ht="15" hidden="1" customHeight="1" thickBot="1" x14ac:dyDescent="0.3">
      <c r="A247" s="45" t="str">
        <f ca="1">IF(MONTH(C247)=MONTH(D$3),RIGHT('Yearly Info'!A$43,LEN('Yearly Info'!A$43)-4),"")</f>
        <v xml:space="preserve"> </v>
      </c>
      <c r="B247" s="146"/>
      <c r="C247" s="95">
        <f t="shared" ca="1" si="9"/>
        <v>46090</v>
      </c>
      <c r="D247" s="115">
        <f ca="1">INDIRECT("'" &amp; UPPER(LEFT(TEXT($D$3,"mmmm"),3)) &amp; "'!I40")</f>
        <v>0</v>
      </c>
      <c r="E247" s="150"/>
      <c r="F247" s="151"/>
      <c r="G247" s="151"/>
      <c r="H247" s="151"/>
      <c r="I247" s="151"/>
      <c r="J247" s="151"/>
      <c r="K247" s="151"/>
      <c r="L247" s="151"/>
      <c r="M247" s="151"/>
      <c r="N247" s="151"/>
      <c r="O247" s="151"/>
      <c r="P247" s="152"/>
    </row>
    <row r="248" spans="1:16" ht="15" hidden="1" customHeight="1" x14ac:dyDescent="0.25">
      <c r="A248" s="44" t="str">
        <f ca="1">IF(MONTH(C248)=MONTH(D$3),RIGHT('Yearly Info'!A$14,LEN('Yearly Info'!A$14)-4),"")</f>
        <v xml:space="preserve"> RICS Support for MDEQ</v>
      </c>
      <c r="B248" s="159" t="str">
        <f ca="1">TEXT(C248,"dddd")</f>
        <v>Tuesday</v>
      </c>
      <c r="C248" s="96">
        <f ca="1">C218+1</f>
        <v>46091</v>
      </c>
      <c r="D248" s="54">
        <f ca="1">INDIRECT("'" &amp; UPPER(LEFT(TEXT($D$3,"mmmm"),3)) &amp; "'!J11")</f>
        <v>1</v>
      </c>
      <c r="E248" s="147" t="s">
        <v>82</v>
      </c>
      <c r="F248" s="148"/>
      <c r="G248" s="148"/>
      <c r="H248" s="148"/>
      <c r="I248" s="148"/>
      <c r="J248" s="148"/>
      <c r="K248" s="148"/>
      <c r="L248" s="148"/>
      <c r="M248" s="148"/>
      <c r="N248" s="148"/>
      <c r="O248" s="148"/>
      <c r="P248" s="149"/>
    </row>
    <row r="249" spans="1:16" ht="15" hidden="1" customHeight="1" x14ac:dyDescent="0.25">
      <c r="A249" s="44" t="str">
        <f ca="1">IF(MONTH(C249)=MONTH(D$3),RIGHT('Yearly Info'!A$15,LEN('Yearly Info'!A$15)-4),"")</f>
        <v xml:space="preserve"> MDEQ</v>
      </c>
      <c r="B249" s="145"/>
      <c r="C249" s="42">
        <f ca="1">C248</f>
        <v>46091</v>
      </c>
      <c r="D249" s="54">
        <f ca="1">INDIRECT("'" &amp; UPPER(LEFT(TEXT($D$3,"mmmm"),3)) &amp; "'!J12")</f>
        <v>0</v>
      </c>
      <c r="E249" s="153"/>
      <c r="F249" s="154"/>
      <c r="G249" s="154"/>
      <c r="H249" s="154"/>
      <c r="I249" s="154"/>
      <c r="J249" s="154"/>
      <c r="K249" s="154"/>
      <c r="L249" s="154"/>
      <c r="M249" s="154"/>
      <c r="N249" s="154"/>
      <c r="O249" s="154"/>
      <c r="P249" s="155"/>
    </row>
    <row r="250" spans="1:16" ht="15" hidden="1" customHeight="1" thickBot="1" x14ac:dyDescent="0.3">
      <c r="A250" s="44" t="str">
        <f ca="1">IF(MONTH(C250)=MONTH(D$3),RIGHT('Yearly Info'!A$16,LEN('Yearly Info'!A$16)-4),"")</f>
        <v xml:space="preserve"> RICS Idea Portal</v>
      </c>
      <c r="B250" s="145"/>
      <c r="C250" s="42">
        <f t="shared" ref="C250:C277" ca="1" si="10">C249</f>
        <v>46091</v>
      </c>
      <c r="D250" s="54">
        <f ca="1">INDIRECT("'" &amp; UPPER(LEFT(TEXT($D$3,"mmmm"),3)) &amp; "'!J13")</f>
        <v>0</v>
      </c>
      <c r="E250" s="147"/>
      <c r="F250" s="148"/>
      <c r="G250" s="148"/>
      <c r="H250" s="148"/>
      <c r="I250" s="148"/>
      <c r="J250" s="148"/>
      <c r="K250" s="148"/>
      <c r="L250" s="148"/>
      <c r="M250" s="148"/>
      <c r="N250" s="148"/>
      <c r="O250" s="148"/>
      <c r="P250" s="149"/>
    </row>
    <row r="251" spans="1:16" ht="15" customHeight="1" x14ac:dyDescent="0.25">
      <c r="A251" s="44" t="str">
        <f ca="1">IF(MONTH(C251)=MONTH(D$3),RIGHT('Yearly Info'!A$17,LEN('Yearly Info'!A$17)-4),"")</f>
        <v xml:space="preserve"> MSWIS</v>
      </c>
      <c r="B251" s="145"/>
      <c r="C251" s="42">
        <f t="shared" ca="1" si="10"/>
        <v>46091</v>
      </c>
      <c r="D251" s="54">
        <f ca="1">INDIRECT("'" &amp; UPPER(LEFT(TEXT($D$3,"mmmm"),3)) &amp; "'!J14")</f>
        <v>12</v>
      </c>
      <c r="E251" s="147" t="s">
        <v>83</v>
      </c>
      <c r="F251" s="148"/>
      <c r="G251" s="148"/>
      <c r="H251" s="148"/>
      <c r="I251" s="148"/>
      <c r="J251" s="148"/>
      <c r="K251" s="148"/>
      <c r="L251" s="148"/>
      <c r="M251" s="148"/>
      <c r="N251" s="148"/>
      <c r="O251" s="148"/>
      <c r="P251" s="149"/>
    </row>
    <row r="252" spans="1:16" ht="15" hidden="1" customHeight="1" x14ac:dyDescent="0.25">
      <c r="A252" s="44" t="str">
        <f ca="1">IF(MONTH(C252)=MONTH(D$3),RIGHT('Yearly Info'!A$18,LEN('Yearly Info'!A$18)-4),"")</f>
        <v xml:space="preserve"> GeoSpatial</v>
      </c>
      <c r="B252" s="145"/>
      <c r="C252" s="42">
        <f t="shared" ca="1" si="10"/>
        <v>46091</v>
      </c>
      <c r="D252" s="54">
        <f ca="1">INDIRECT("'" &amp; UPPER(LEFT(TEXT($D$3,"mmmm"),3)) &amp; "'!J15")</f>
        <v>0</v>
      </c>
      <c r="E252" s="147"/>
      <c r="F252" s="148"/>
      <c r="G252" s="148"/>
      <c r="H252" s="148"/>
      <c r="I252" s="148"/>
      <c r="J252" s="148"/>
      <c r="K252" s="148"/>
      <c r="L252" s="148"/>
      <c r="M252" s="148"/>
      <c r="N252" s="148"/>
      <c r="O252" s="148"/>
      <c r="P252" s="149"/>
    </row>
    <row r="253" spans="1:16" ht="15" hidden="1" customHeight="1" thickBot="1" x14ac:dyDescent="0.3">
      <c r="A253" s="44" t="str">
        <f ca="1">IF(MONTH(C253)=MONTH(D$3),RIGHT('Yearly Info'!A$19,LEN('Yearly Info'!A$19)-4),"")</f>
        <v xml:space="preserve"> RICS Dashboard</v>
      </c>
      <c r="B253" s="145"/>
      <c r="C253" s="42">
        <f t="shared" ca="1" si="10"/>
        <v>46091</v>
      </c>
      <c r="D253" s="54">
        <f ca="1">INDIRECT("'" &amp; UPPER(LEFT(TEXT($D$3,"mmmm"),3)) &amp; "'!J16")</f>
        <v>0</v>
      </c>
      <c r="E253" s="153"/>
      <c r="F253" s="154"/>
      <c r="G253" s="154"/>
      <c r="H253" s="154"/>
      <c r="I253" s="154"/>
      <c r="J253" s="154"/>
      <c r="K253" s="154"/>
      <c r="L253" s="154"/>
      <c r="M253" s="154"/>
      <c r="N253" s="154"/>
      <c r="O253" s="154"/>
      <c r="P253" s="155"/>
    </row>
    <row r="254" spans="1:16" ht="15" hidden="1" customHeight="1" x14ac:dyDescent="0.25">
      <c r="A254" s="44" t="str">
        <f ca="1">IF(MONTH(C254)=MONTH(D$3),RIGHT('Yearly Info'!A$20,LEN('Yearly Info'!A$20)-4),"")</f>
        <v xml:space="preserve"> MDWFP NRIS</v>
      </c>
      <c r="B254" s="145"/>
      <c r="C254" s="42">
        <f t="shared" ca="1" si="10"/>
        <v>46091</v>
      </c>
      <c r="D254" s="54">
        <f ca="1">INDIRECT("'" &amp; UPPER(LEFT(TEXT($D$3,"mmmm"),3)) &amp; "'!J17")</f>
        <v>0</v>
      </c>
      <c r="E254" s="153"/>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 MRVA 4 CLOSED</v>
      </c>
      <c r="B255" s="145"/>
      <c r="C255" s="42">
        <f t="shared" ca="1" si="10"/>
        <v>46091</v>
      </c>
      <c r="D255" s="54">
        <f ca="1">INDIRECT("'" &amp; UPPER(LEFT(TEXT($D$3,"mmmm"),3)) &amp; "'!J18")</f>
        <v>0</v>
      </c>
      <c r="E255" s="147"/>
      <c r="F255" s="148"/>
      <c r="G255" s="148"/>
      <c r="H255" s="148"/>
      <c r="I255" s="148"/>
      <c r="J255" s="148"/>
      <c r="K255" s="148"/>
      <c r="L255" s="148"/>
      <c r="M255" s="148"/>
      <c r="N255" s="148"/>
      <c r="O255" s="148"/>
      <c r="P255" s="149"/>
    </row>
    <row r="256" spans="1:16" ht="15" hidden="1" customHeight="1" x14ac:dyDescent="0.25">
      <c r="A256" s="44" t="str">
        <f ca="1">IF(MONTH(C256)=MONTH(D$3),RIGHT('Yearly Info'!A$22,LEN('Yearly Info'!A$22)-4),"")</f>
        <v xml:space="preserve"> Tackett</v>
      </c>
      <c r="B256" s="145"/>
      <c r="C256" s="42">
        <f t="shared" ca="1" si="10"/>
        <v>46091</v>
      </c>
      <c r="D256" s="54">
        <f ca="1">INDIRECT("'" &amp; UPPER(LEFT(TEXT($D$3,"mmmm"),3)) &amp; "'!J19")</f>
        <v>0</v>
      </c>
      <c r="E256" s="147"/>
      <c r="F256" s="148"/>
      <c r="G256" s="148"/>
      <c r="H256" s="148"/>
      <c r="I256" s="148"/>
      <c r="J256" s="148"/>
      <c r="K256" s="148"/>
      <c r="L256" s="148"/>
      <c r="M256" s="148"/>
      <c r="N256" s="148"/>
      <c r="O256" s="148"/>
      <c r="P256" s="149"/>
    </row>
    <row r="257" spans="1:16" ht="15" hidden="1" customHeight="1" x14ac:dyDescent="0.25">
      <c r="A257" s="44" t="e">
        <f ca="1">IF(MONTH(C257)=MONTH(D$3),RIGHT('Yearly Info'!A$23,LEN('Yearly Info'!A$23)-4),"")</f>
        <v>#VALUE!</v>
      </c>
      <c r="B257" s="145"/>
      <c r="C257" s="42">
        <f t="shared" ca="1" si="10"/>
        <v>46091</v>
      </c>
      <c r="D257" s="54">
        <f ca="1">INDIRECT("'" &amp; UPPER(LEFT(TEXT($D$3,"mmmm"),3)) &amp; "'!J20")</f>
        <v>0</v>
      </c>
      <c r="E257" s="147"/>
      <c r="F257" s="148"/>
      <c r="G257" s="148"/>
      <c r="H257" s="148"/>
      <c r="I257" s="148"/>
      <c r="J257" s="148"/>
      <c r="K257" s="148"/>
      <c r="L257" s="148"/>
      <c r="M257" s="148"/>
      <c r="N257" s="148"/>
      <c r="O257" s="148"/>
      <c r="P257" s="149"/>
    </row>
    <row r="258" spans="1:16" ht="15" hidden="1" customHeight="1" x14ac:dyDescent="0.25">
      <c r="A258" s="44" t="e">
        <f ca="1">IF(MONTH(C258)=MONTH(D$3),RIGHT('Yearly Info'!A$24,LEN('Yearly Info'!A$24)-4),"")</f>
        <v>#VALUE!</v>
      </c>
      <c r="B258" s="145"/>
      <c r="C258" s="42">
        <f t="shared" ca="1" si="10"/>
        <v>46091</v>
      </c>
      <c r="D258" s="54">
        <f ca="1">INDIRECT("'" &amp; UPPER(LEFT(TEXT($D$3,"mmmm"),3)) &amp; "'!J21")</f>
        <v>0</v>
      </c>
      <c r="E258" s="147"/>
      <c r="F258" s="148"/>
      <c r="G258" s="148"/>
      <c r="H258" s="148"/>
      <c r="I258" s="148"/>
      <c r="J258" s="148"/>
      <c r="K258" s="148"/>
      <c r="L258" s="148"/>
      <c r="M258" s="148"/>
      <c r="N258" s="148"/>
      <c r="O258" s="148"/>
      <c r="P258" s="149"/>
    </row>
    <row r="259" spans="1:16" ht="15" hidden="1" customHeight="1" x14ac:dyDescent="0.25">
      <c r="A259" s="44" t="e">
        <f ca="1">IF(MONTH(C259)=MONTH(D$3),RIGHT('Yearly Info'!A$25,LEN('Yearly Info'!A$25)-4),"")</f>
        <v>#VALUE!</v>
      </c>
      <c r="B259" s="145"/>
      <c r="C259" s="42">
        <f t="shared" ca="1" si="10"/>
        <v>46091</v>
      </c>
      <c r="D259" s="54">
        <f ca="1">INDIRECT("'" &amp; UPPER(LEFT(TEXT($D$3,"mmmm"),3)) &amp; "'!J22")</f>
        <v>0</v>
      </c>
      <c r="E259" s="147"/>
      <c r="F259" s="148"/>
      <c r="G259" s="148"/>
      <c r="H259" s="148"/>
      <c r="I259" s="148"/>
      <c r="J259" s="148"/>
      <c r="K259" s="148"/>
      <c r="L259" s="148"/>
      <c r="M259" s="148"/>
      <c r="N259" s="148"/>
      <c r="O259" s="148"/>
      <c r="P259" s="149"/>
    </row>
    <row r="260" spans="1:16" ht="15" hidden="1" customHeight="1" x14ac:dyDescent="0.25">
      <c r="A260" s="44" t="e">
        <f ca="1">IF(MONTH(C260)=MONTH(D$3),RIGHT('Yearly Info'!A$26,LEN('Yearly Info'!A$26)-4),"")</f>
        <v>#VALUE!</v>
      </c>
      <c r="B260" s="145"/>
      <c r="C260" s="42">
        <f t="shared" ca="1" si="10"/>
        <v>46091</v>
      </c>
      <c r="D260" s="54">
        <f ca="1">INDIRECT("'" &amp; UPPER(LEFT(TEXT($D$3,"mmmm"),3)) &amp; "'!J23")</f>
        <v>0</v>
      </c>
      <c r="E260" s="147"/>
      <c r="F260" s="148"/>
      <c r="G260" s="148"/>
      <c r="H260" s="148"/>
      <c r="I260" s="148"/>
      <c r="J260" s="148"/>
      <c r="K260" s="148"/>
      <c r="L260" s="148"/>
      <c r="M260" s="148"/>
      <c r="N260" s="148"/>
      <c r="O260" s="148"/>
      <c r="P260" s="149"/>
    </row>
    <row r="261" spans="1:16" ht="15" hidden="1" customHeight="1" x14ac:dyDescent="0.25">
      <c r="A261" s="44" t="e">
        <f ca="1">IF(MONTH(C261)=MONTH(D$3),RIGHT('Yearly Info'!A$27,LEN('Yearly Info'!A$27)-4),"")</f>
        <v>#VALUE!</v>
      </c>
      <c r="B261" s="145"/>
      <c r="C261" s="42">
        <f t="shared" ca="1" si="10"/>
        <v>46091</v>
      </c>
      <c r="D261" s="54">
        <f ca="1">INDIRECT("'" &amp; UPPER(LEFT(TEXT($D$3,"mmmm"),3)) &amp; "'!J24")</f>
        <v>0</v>
      </c>
      <c r="E261" s="147"/>
      <c r="F261" s="148"/>
      <c r="G261" s="148"/>
      <c r="H261" s="148"/>
      <c r="I261" s="148"/>
      <c r="J261" s="148"/>
      <c r="K261" s="148"/>
      <c r="L261" s="148"/>
      <c r="M261" s="148"/>
      <c r="N261" s="148"/>
      <c r="O261" s="148"/>
      <c r="P261" s="149"/>
    </row>
    <row r="262" spans="1:16" ht="15" hidden="1" customHeight="1" x14ac:dyDescent="0.25">
      <c r="A262" s="44" t="e">
        <f ca="1">IF(MONTH(C262)=MONTH(D$3),RIGHT('Yearly Info'!A$28,LEN('Yearly Info'!A$28)-4),"")</f>
        <v>#VALUE!</v>
      </c>
      <c r="B262" s="145"/>
      <c r="C262" s="42">
        <f t="shared" ca="1" si="10"/>
        <v>46091</v>
      </c>
      <c r="D262" s="54">
        <f ca="1">INDIRECT("'" &amp; UPPER(LEFT(TEXT($D$3,"mmmm"),3)) &amp; "'!J25")</f>
        <v>0</v>
      </c>
      <c r="E262" s="147"/>
      <c r="F262" s="148"/>
      <c r="G262" s="148"/>
      <c r="H262" s="148"/>
      <c r="I262" s="148"/>
      <c r="J262" s="148"/>
      <c r="K262" s="148"/>
      <c r="L262" s="148"/>
      <c r="M262" s="148"/>
      <c r="N262" s="148"/>
      <c r="O262" s="148"/>
      <c r="P262" s="149"/>
    </row>
    <row r="263" spans="1:16" ht="15" hidden="1" customHeight="1" x14ac:dyDescent="0.25">
      <c r="A263" s="44" t="e">
        <f ca="1">IF(MONTH(C263)=MONTH(D$3),RIGHT('Yearly Info'!A$29,LEN('Yearly Info'!A$29)-4),"")</f>
        <v>#VALUE!</v>
      </c>
      <c r="B263" s="145"/>
      <c r="C263" s="42">
        <f t="shared" ca="1" si="10"/>
        <v>46091</v>
      </c>
      <c r="D263" s="54">
        <f ca="1">INDIRECT("'" &amp; UPPER(LEFT(TEXT($D$3,"mmmm"),3)) &amp; "'!J26")</f>
        <v>0</v>
      </c>
      <c r="E263" s="147"/>
      <c r="F263" s="148"/>
      <c r="G263" s="148"/>
      <c r="H263" s="148"/>
      <c r="I263" s="148"/>
      <c r="J263" s="148"/>
      <c r="K263" s="148"/>
      <c r="L263" s="148"/>
      <c r="M263" s="148"/>
      <c r="N263" s="148"/>
      <c r="O263" s="148"/>
      <c r="P263" s="149"/>
    </row>
    <row r="264" spans="1:16" ht="15" hidden="1" customHeight="1" x14ac:dyDescent="0.25">
      <c r="A264" s="44" t="e">
        <f ca="1">IF(MONTH(C264)=MONTH(D$3),RIGHT('Yearly Info'!A$30,LEN('Yearly Info'!A$30)-4),"")</f>
        <v>#VALUE!</v>
      </c>
      <c r="B264" s="145"/>
      <c r="C264" s="42">
        <f t="shared" ca="1" si="10"/>
        <v>46091</v>
      </c>
      <c r="D264" s="54">
        <f ca="1">INDIRECT("'" &amp; UPPER(LEFT(TEXT($D$3,"mmmm"),3)) &amp; "'!J27")</f>
        <v>0</v>
      </c>
      <c r="E264" s="147"/>
      <c r="F264" s="148"/>
      <c r="G264" s="148"/>
      <c r="H264" s="148"/>
      <c r="I264" s="148"/>
      <c r="J264" s="148"/>
      <c r="K264" s="148"/>
      <c r="L264" s="148"/>
      <c r="M264" s="148"/>
      <c r="N264" s="148"/>
      <c r="O264" s="148"/>
      <c r="P264" s="149"/>
    </row>
    <row r="265" spans="1:16" ht="15" hidden="1" customHeight="1" x14ac:dyDescent="0.25">
      <c r="A265" s="44" t="e">
        <f ca="1">IF(MONTH(C265)=MONTH(D$3),RIGHT('Yearly Info'!A$31,LEN('Yearly Info'!A$31)-4),"")</f>
        <v>#VALUE!</v>
      </c>
      <c r="B265" s="145"/>
      <c r="C265" s="42">
        <f t="shared" ca="1" si="10"/>
        <v>46091</v>
      </c>
      <c r="D265" s="54">
        <f ca="1">INDIRECT("'" &amp; UPPER(LEFT(TEXT($D$3,"mmmm"),3)) &amp; "'!J28")</f>
        <v>0</v>
      </c>
      <c r="E265" s="147"/>
      <c r="F265" s="148"/>
      <c r="G265" s="148"/>
      <c r="H265" s="148"/>
      <c r="I265" s="148"/>
      <c r="J265" s="148"/>
      <c r="K265" s="148"/>
      <c r="L265" s="148"/>
      <c r="M265" s="148"/>
      <c r="N265" s="148"/>
      <c r="O265" s="148"/>
      <c r="P265" s="149"/>
    </row>
    <row r="266" spans="1:16" ht="15" hidden="1" customHeight="1" x14ac:dyDescent="0.25">
      <c r="A266" s="44" t="e">
        <f ca="1">IF(MONTH(C266)=MONTH(D$3),RIGHT('Yearly Info'!A$32,LEN('Yearly Info'!A$32)-4),"")</f>
        <v>#VALUE!</v>
      </c>
      <c r="B266" s="145"/>
      <c r="C266" s="42">
        <f t="shared" ca="1" si="10"/>
        <v>46091</v>
      </c>
      <c r="D266" s="54">
        <f ca="1">INDIRECT("'" &amp; UPPER(LEFT(TEXT($D$3,"mmmm"),3)) &amp; "'!J29")</f>
        <v>0</v>
      </c>
      <c r="E266" s="147"/>
      <c r="F266" s="148"/>
      <c r="G266" s="148"/>
      <c r="H266" s="148"/>
      <c r="I266" s="148"/>
      <c r="J266" s="148"/>
      <c r="K266" s="148"/>
      <c r="L266" s="148"/>
      <c r="M266" s="148"/>
      <c r="N266" s="148"/>
      <c r="O266" s="148"/>
      <c r="P266" s="149"/>
    </row>
    <row r="267" spans="1:16" ht="15" hidden="1" customHeight="1" x14ac:dyDescent="0.25">
      <c r="A267" s="44" t="e">
        <f ca="1">IF(MONTH(C267)=MONTH(D$3),RIGHT('Yearly Info'!A$33,LEN('Yearly Info'!A$33)-4),"")</f>
        <v>#VALUE!</v>
      </c>
      <c r="B267" s="145"/>
      <c r="C267" s="42">
        <f t="shared" ca="1" si="10"/>
        <v>46091</v>
      </c>
      <c r="D267" s="54">
        <f ca="1">INDIRECT("'" &amp; UPPER(LEFT(TEXT($D$3,"mmmm"),3)) &amp; "'!J30")</f>
        <v>0</v>
      </c>
      <c r="E267" s="147"/>
      <c r="F267" s="148"/>
      <c r="G267" s="148"/>
      <c r="H267" s="148"/>
      <c r="I267" s="148"/>
      <c r="J267" s="148"/>
      <c r="K267" s="148"/>
      <c r="L267" s="148"/>
      <c r="M267" s="148"/>
      <c r="N267" s="148"/>
      <c r="O267" s="148"/>
      <c r="P267" s="149"/>
    </row>
    <row r="268" spans="1:16" ht="15" hidden="1" customHeight="1" x14ac:dyDescent="0.25">
      <c r="A268" s="44" t="e">
        <f ca="1">IF(MONTH(C268)=MONTH(D$3),RIGHT('Yearly Info'!A$34,LEN('Yearly Info'!A$34)-4),"")</f>
        <v>#VALUE!</v>
      </c>
      <c r="B268" s="145"/>
      <c r="C268" s="42">
        <f t="shared" ca="1" si="10"/>
        <v>46091</v>
      </c>
      <c r="D268" s="54">
        <f ca="1">INDIRECT("'" &amp; UPPER(LEFT(TEXT($D$3,"mmmm"),3)) &amp; "'!J31")</f>
        <v>0</v>
      </c>
      <c r="E268" s="147"/>
      <c r="F268" s="148"/>
      <c r="G268" s="148"/>
      <c r="H268" s="148"/>
      <c r="I268" s="148"/>
      <c r="J268" s="148"/>
      <c r="K268" s="148"/>
      <c r="L268" s="148"/>
      <c r="M268" s="148"/>
      <c r="N268" s="148"/>
      <c r="O268" s="148"/>
      <c r="P268" s="149"/>
    </row>
    <row r="269" spans="1:16" ht="15" hidden="1" customHeight="1" thickBot="1" x14ac:dyDescent="0.3">
      <c r="A269" s="44" t="e">
        <f ca="1">IF(MONTH(C269)=MONTH(D$3),RIGHT('Yearly Info'!A$35,LEN('Yearly Info'!A$35)-4),"")</f>
        <v>#VALUE!</v>
      </c>
      <c r="B269" s="145"/>
      <c r="C269" s="42">
        <f t="shared" ca="1" si="10"/>
        <v>46091</v>
      </c>
      <c r="D269" s="55">
        <f ca="1">INDIRECT("'" &amp; UPPER(LEFT(TEXT($D$3,"mmmm"),3)) &amp; "'!J32")</f>
        <v>0</v>
      </c>
      <c r="E269" s="147"/>
      <c r="F269" s="148"/>
      <c r="G269" s="148"/>
      <c r="H269" s="148"/>
      <c r="I269" s="148"/>
      <c r="J269" s="148"/>
      <c r="K269" s="148"/>
      <c r="L269" s="148"/>
      <c r="M269" s="148"/>
      <c r="N269" s="148"/>
      <c r="O269" s="148"/>
      <c r="P269" s="149"/>
    </row>
    <row r="270" spans="1:16" ht="15" hidden="1" customHeight="1" x14ac:dyDescent="0.25">
      <c r="A270" s="44" t="e">
        <f ca="1">IF(MONTH(C270)=MONTH(D$3),RIGHT('Yearly Info'!A$36,LEN('Yearly Info'!A$36)-4),"")</f>
        <v>#VALUE!</v>
      </c>
      <c r="B270" s="145"/>
      <c r="C270" s="42">
        <f t="shared" ca="1" si="10"/>
        <v>46091</v>
      </c>
      <c r="D270" s="54">
        <f ca="1">INDIRECT("'" &amp; UPPER(LEFT(TEXT($D$3,"mmmm"),3)) &amp; "'!J33")</f>
        <v>0</v>
      </c>
      <c r="E270" s="147"/>
      <c r="F270" s="148"/>
      <c r="G270" s="148"/>
      <c r="H270" s="148"/>
      <c r="I270" s="148"/>
      <c r="J270" s="148"/>
      <c r="K270" s="148"/>
      <c r="L270" s="148"/>
      <c r="M270" s="148"/>
      <c r="N270" s="148"/>
      <c r="O270" s="148"/>
      <c r="P270" s="149"/>
    </row>
    <row r="271" spans="1:16" ht="15" hidden="1" customHeight="1" x14ac:dyDescent="0.25">
      <c r="A271" s="44" t="e">
        <f ca="1">IF(MONTH(C271)=MONTH(D$3),RIGHT('Yearly Info'!A$37,LEN('Yearly Info'!A$37)-4),"")</f>
        <v>#VALUE!</v>
      </c>
      <c r="B271" s="145"/>
      <c r="C271" s="42">
        <f t="shared" ca="1" si="10"/>
        <v>46091</v>
      </c>
      <c r="D271" s="54">
        <f ca="1">INDIRECT("'" &amp; UPPER(LEFT(TEXT($D$3,"mmmm"),3)) &amp; "'!J34")</f>
        <v>0</v>
      </c>
      <c r="E271" s="147"/>
      <c r="F271" s="148"/>
      <c r="G271" s="148"/>
      <c r="H271" s="148"/>
      <c r="I271" s="148"/>
      <c r="J271" s="148"/>
      <c r="K271" s="148"/>
      <c r="L271" s="148"/>
      <c r="M271" s="148"/>
      <c r="N271" s="148"/>
      <c r="O271" s="148"/>
      <c r="P271" s="149"/>
    </row>
    <row r="272" spans="1:16" ht="15" hidden="1" customHeight="1" x14ac:dyDescent="0.25">
      <c r="A272" s="44" t="e">
        <f ca="1">IF(MONTH(C272)=MONTH(D$3),RIGHT('Yearly Info'!A$38,LEN('Yearly Info'!A$38)-4),"")</f>
        <v>#VALUE!</v>
      </c>
      <c r="B272" s="145"/>
      <c r="C272" s="42">
        <f t="shared" ca="1" si="10"/>
        <v>46091</v>
      </c>
      <c r="D272" s="54">
        <f ca="1">INDIRECT("'" &amp; UPPER(LEFT(TEXT($D$3,"mmmm"),3)) &amp; "'!J35")</f>
        <v>0</v>
      </c>
      <c r="E272" s="147"/>
      <c r="F272" s="148"/>
      <c r="G272" s="148"/>
      <c r="H272" s="148"/>
      <c r="I272" s="148"/>
      <c r="J272" s="148"/>
      <c r="K272" s="148"/>
      <c r="L272" s="148"/>
      <c r="M272" s="148"/>
      <c r="N272" s="148"/>
      <c r="O272" s="148"/>
      <c r="P272" s="149"/>
    </row>
    <row r="273" spans="1:16" ht="15" hidden="1" customHeight="1" x14ac:dyDescent="0.25">
      <c r="A273" s="44" t="e">
        <f ca="1">IF(MONTH(C273)=MONTH(D$3),RIGHT('Yearly Info'!A$39,LEN('Yearly Info'!A$39)-4),"")</f>
        <v>#VALUE!</v>
      </c>
      <c r="B273" s="145"/>
      <c r="C273" s="42">
        <f t="shared" ca="1" si="10"/>
        <v>46091</v>
      </c>
      <c r="D273" s="54">
        <f ca="1">INDIRECT("'" &amp; UPPER(LEFT(TEXT($D$3,"mmmm"),3)) &amp; "'!J36")</f>
        <v>0</v>
      </c>
      <c r="E273" s="147"/>
      <c r="F273" s="148"/>
      <c r="G273" s="148"/>
      <c r="H273" s="148"/>
      <c r="I273" s="148"/>
      <c r="J273" s="148"/>
      <c r="K273" s="148"/>
      <c r="L273" s="148"/>
      <c r="M273" s="148"/>
      <c r="N273" s="148"/>
      <c r="O273" s="148"/>
      <c r="P273" s="149"/>
    </row>
    <row r="274" spans="1:16" ht="15" hidden="1" customHeight="1" thickBot="1" x14ac:dyDescent="0.3">
      <c r="A274" s="45" t="e">
        <f ca="1">IF(MONTH(C274)=MONTH(D$3),RIGHT('Yearly Info'!A$40,LEN('Yearly Info'!A$40)-4),"")</f>
        <v>#VALUE!</v>
      </c>
      <c r="B274" s="145"/>
      <c r="C274" s="42">
        <f t="shared" ca="1" si="10"/>
        <v>46091</v>
      </c>
      <c r="D274" s="54">
        <f ca="1">INDIRECT("'" &amp; UPPER(LEFT(TEXT($D$3,"mmmm"),3)) &amp; "'!J37")</f>
        <v>0</v>
      </c>
      <c r="E274" s="147"/>
      <c r="F274" s="148"/>
      <c r="G274" s="148"/>
      <c r="H274" s="148"/>
      <c r="I274" s="148"/>
      <c r="J274" s="148"/>
      <c r="K274" s="148"/>
      <c r="L274" s="148"/>
      <c r="M274" s="148"/>
      <c r="N274" s="148"/>
      <c r="O274" s="148"/>
      <c r="P274" s="149"/>
    </row>
    <row r="275" spans="1:16" ht="15" hidden="1" customHeight="1" thickBot="1" x14ac:dyDescent="0.3">
      <c r="A275" s="45" t="str">
        <f ca="1">IF(MONTH(C275)=MONTH(D$3),RIGHT('Yearly Info'!A$41,LEN('Yearly Info'!A$41)-4),"")</f>
        <v xml:space="preserve"> </v>
      </c>
      <c r="B275" s="145"/>
      <c r="C275" s="42">
        <f t="shared" ca="1" si="10"/>
        <v>46091</v>
      </c>
      <c r="D275" s="54">
        <f ca="1">INDIRECT("'" &amp; UPPER(LEFT(TEXT($D$3,"mmmm"),3)) &amp; "'!J38")</f>
        <v>0</v>
      </c>
      <c r="E275" s="147"/>
      <c r="F275" s="148"/>
      <c r="G275" s="148"/>
      <c r="H275" s="148"/>
      <c r="I275" s="148"/>
      <c r="J275" s="148"/>
      <c r="K275" s="148"/>
      <c r="L275" s="148"/>
      <c r="M275" s="148"/>
      <c r="N275" s="148"/>
      <c r="O275" s="148"/>
      <c r="P275" s="149"/>
    </row>
    <row r="276" spans="1:16" ht="15" hidden="1" customHeight="1" thickBot="1" x14ac:dyDescent="0.3">
      <c r="A276" s="45" t="str">
        <f ca="1">IF(MONTH(C276)=MONTH(D$3),RIGHT('Yearly Info'!A$42,LEN('Yearly Info'!A$42)-4),"")</f>
        <v xml:space="preserve"> </v>
      </c>
      <c r="B276" s="145"/>
      <c r="C276" s="42">
        <f t="shared" ca="1" si="10"/>
        <v>46091</v>
      </c>
      <c r="D276" s="54">
        <f ca="1">INDIRECT("'" &amp; UPPER(LEFT(TEXT($D$3,"mmmm"),3)) &amp; "'!J39")</f>
        <v>0</v>
      </c>
      <c r="E276" s="147"/>
      <c r="F276" s="148"/>
      <c r="G276" s="148"/>
      <c r="H276" s="148"/>
      <c r="I276" s="148"/>
      <c r="J276" s="148"/>
      <c r="K276" s="148"/>
      <c r="L276" s="148"/>
      <c r="M276" s="148"/>
      <c r="N276" s="148"/>
      <c r="O276" s="148"/>
      <c r="P276" s="149"/>
    </row>
    <row r="277" spans="1:16" ht="15" hidden="1" customHeight="1" thickBot="1" x14ac:dyDescent="0.3">
      <c r="A277" s="45" t="str">
        <f ca="1">IF(MONTH(C277)=MONTH(D$3),RIGHT('Yearly Info'!A$43,LEN('Yearly Info'!A$43)-4),"")</f>
        <v xml:space="preserve"> </v>
      </c>
      <c r="B277" s="146"/>
      <c r="C277" s="42">
        <f t="shared" ca="1" si="10"/>
        <v>46091</v>
      </c>
      <c r="D277" s="55">
        <f ca="1">INDIRECT("'" &amp; UPPER(LEFT(TEXT($D$3,"mmmm"),3)) &amp; "'!J40")</f>
        <v>0</v>
      </c>
      <c r="E277" s="150"/>
      <c r="F277" s="151"/>
      <c r="G277" s="151"/>
      <c r="H277" s="151"/>
      <c r="I277" s="151"/>
      <c r="J277" s="151"/>
      <c r="K277" s="151"/>
      <c r="L277" s="151"/>
      <c r="M277" s="151"/>
      <c r="N277" s="151"/>
      <c r="O277" s="151"/>
      <c r="P277" s="152"/>
    </row>
    <row r="278" spans="1:16" ht="15" hidden="1" customHeight="1" x14ac:dyDescent="0.25">
      <c r="A278" s="44" t="str">
        <f ca="1">IF(MONTH(C278)=MONTH(D$3),RIGHT('Yearly Info'!A$14,LEN('Yearly Info'!A$14)-4),"")</f>
        <v xml:space="preserve"> RICS Support for MDEQ</v>
      </c>
      <c r="B278" s="159" t="str">
        <f ca="1">TEXT(C278,"dddd")</f>
        <v>Wednesday</v>
      </c>
      <c r="C278" s="96">
        <f ca="1">C248+1</f>
        <v>46092</v>
      </c>
      <c r="D278" s="54">
        <f ca="1">INDIRECT("'" &amp; UPPER(LEFT(TEXT($D$3,"mmmm"),3)) &amp; "'!K11")</f>
        <v>4</v>
      </c>
      <c r="E278" s="147" t="s">
        <v>84</v>
      </c>
      <c r="F278" s="148"/>
      <c r="G278" s="148"/>
      <c r="H278" s="148"/>
      <c r="I278" s="148"/>
      <c r="J278" s="148"/>
      <c r="K278" s="148"/>
      <c r="L278" s="148"/>
      <c r="M278" s="148"/>
      <c r="N278" s="148"/>
      <c r="O278" s="148"/>
      <c r="P278" s="149"/>
    </row>
    <row r="279" spans="1:16" ht="15" hidden="1" customHeight="1" x14ac:dyDescent="0.25">
      <c r="A279" s="44" t="str">
        <f ca="1">IF(MONTH(C279)=MONTH(D$3),RIGHT('Yearly Info'!A$15,LEN('Yearly Info'!A$15)-4),"")</f>
        <v xml:space="preserve"> MDEQ</v>
      </c>
      <c r="B279" s="145"/>
      <c r="C279" s="42">
        <f ca="1">C278</f>
        <v>46092</v>
      </c>
      <c r="D279" s="54">
        <f ca="1">INDIRECT("'" &amp; UPPER(LEFT(TEXT($D$3,"mmmm"),3)) &amp; "'!K12")</f>
        <v>0</v>
      </c>
      <c r="E279" s="147"/>
      <c r="F279" s="148"/>
      <c r="G279" s="148"/>
      <c r="H279" s="148"/>
      <c r="I279" s="148"/>
      <c r="J279" s="148"/>
      <c r="K279" s="148"/>
      <c r="L279" s="148"/>
      <c r="M279" s="148"/>
      <c r="N279" s="148"/>
      <c r="O279" s="148"/>
      <c r="P279" s="149"/>
    </row>
    <row r="280" spans="1:16" ht="15" hidden="1" customHeight="1" thickBot="1" x14ac:dyDescent="0.3">
      <c r="A280" s="44" t="str">
        <f ca="1">IF(MONTH(C280)=MONTH(D$3),RIGHT('Yearly Info'!A$16,LEN('Yearly Info'!A$16)-4),"")</f>
        <v xml:space="preserve"> RICS Idea Portal</v>
      </c>
      <c r="B280" s="145"/>
      <c r="C280" s="42">
        <f t="shared" ref="C280:C307" ca="1" si="11">C279</f>
        <v>46092</v>
      </c>
      <c r="D280" s="54">
        <f ca="1">INDIRECT("'" &amp; UPPER(LEFT(TEXT($D$3,"mmmm"),3)) &amp; "'!K13")</f>
        <v>0</v>
      </c>
      <c r="E280" s="147"/>
      <c r="F280" s="148"/>
      <c r="G280" s="148"/>
      <c r="H280" s="148"/>
      <c r="I280" s="148"/>
      <c r="J280" s="148"/>
      <c r="K280" s="148"/>
      <c r="L280" s="148"/>
      <c r="M280" s="148"/>
      <c r="N280" s="148"/>
      <c r="O280" s="148"/>
      <c r="P280" s="149"/>
    </row>
    <row r="281" spans="1:16" ht="15" customHeight="1" x14ac:dyDescent="0.25">
      <c r="A281" s="44" t="str">
        <f ca="1">IF(MONTH(C281)=MONTH(D$3),RIGHT('Yearly Info'!A$17,LEN('Yearly Info'!A$17)-4),"")</f>
        <v xml:space="preserve"> MSWIS</v>
      </c>
      <c r="B281" s="145"/>
      <c r="C281" s="42">
        <f t="shared" ca="1" si="11"/>
        <v>46092</v>
      </c>
      <c r="D281" s="54">
        <f ca="1">INDIRECT("'" &amp; UPPER(LEFT(TEXT($D$3,"mmmm"),3)) &amp; "'!K14")</f>
        <v>4</v>
      </c>
      <c r="E281" s="147" t="s">
        <v>85</v>
      </c>
      <c r="F281" s="148"/>
      <c r="G281" s="148"/>
      <c r="H281" s="148"/>
      <c r="I281" s="148"/>
      <c r="J281" s="148"/>
      <c r="K281" s="148"/>
      <c r="L281" s="148"/>
      <c r="M281" s="148"/>
      <c r="N281" s="148"/>
      <c r="O281" s="148"/>
      <c r="P281" s="149"/>
    </row>
    <row r="282" spans="1:16" ht="15" hidden="1" customHeight="1" x14ac:dyDescent="0.25">
      <c r="A282" s="44" t="str">
        <f ca="1">IF(MONTH(C282)=MONTH(D$3),RIGHT('Yearly Info'!A$18,LEN('Yearly Info'!A$18)-4),"")</f>
        <v xml:space="preserve"> GeoSpatial</v>
      </c>
      <c r="B282" s="145"/>
      <c r="C282" s="42">
        <f t="shared" ca="1" si="11"/>
        <v>46092</v>
      </c>
      <c r="D282" s="54">
        <f ca="1">INDIRECT("'" &amp; UPPER(LEFT(TEXT($D$3,"mmmm"),3)) &amp; "'!K15")</f>
        <v>0</v>
      </c>
      <c r="E282" s="147"/>
      <c r="F282" s="148"/>
      <c r="G282" s="148"/>
      <c r="H282" s="148"/>
      <c r="I282" s="148"/>
      <c r="J282" s="148"/>
      <c r="K282" s="148"/>
      <c r="L282" s="148"/>
      <c r="M282" s="148"/>
      <c r="N282" s="148"/>
      <c r="O282" s="148"/>
      <c r="P282" s="149"/>
    </row>
    <row r="283" spans="1:16" ht="15" hidden="1" customHeight="1" thickBot="1" x14ac:dyDescent="0.3">
      <c r="A283" s="44" t="str">
        <f ca="1">IF(MONTH(C283)=MONTH(D$3),RIGHT('Yearly Info'!A$19,LEN('Yearly Info'!A$19)-4),"")</f>
        <v xml:space="preserve"> RICS Dashboard</v>
      </c>
      <c r="B283" s="145"/>
      <c r="C283" s="42">
        <f t="shared" ca="1" si="11"/>
        <v>46092</v>
      </c>
      <c r="D283" s="54">
        <f ca="1">INDIRECT("'" &amp; UPPER(LEFT(TEXT($D$3,"mmmm"),3)) &amp; "'!K16")</f>
        <v>0</v>
      </c>
      <c r="E283" s="147"/>
      <c r="F283" s="148"/>
      <c r="G283" s="148"/>
      <c r="H283" s="148"/>
      <c r="I283" s="148"/>
      <c r="J283" s="148"/>
      <c r="K283" s="148"/>
      <c r="L283" s="148"/>
      <c r="M283" s="148"/>
      <c r="N283" s="148"/>
      <c r="O283" s="148"/>
      <c r="P283" s="149"/>
    </row>
    <row r="284" spans="1:16" ht="15" hidden="1" customHeight="1" x14ac:dyDescent="0.25">
      <c r="A284" s="44" t="str">
        <f ca="1">IF(MONTH(C284)=MONTH(D$3),RIGHT('Yearly Info'!A$20,LEN('Yearly Info'!A$20)-4),"")</f>
        <v xml:space="preserve"> MDWFP NRIS</v>
      </c>
      <c r="B284" s="145"/>
      <c r="C284" s="42">
        <f t="shared" ca="1" si="11"/>
        <v>46092</v>
      </c>
      <c r="D284" s="54">
        <f ca="1">INDIRECT("'" &amp; UPPER(LEFT(TEXT($D$3,"mmmm"),3)) &amp; "'!K17")</f>
        <v>0</v>
      </c>
      <c r="E284" s="153"/>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 MRVA 4 CLOSED</v>
      </c>
      <c r="B285" s="145"/>
      <c r="C285" s="42">
        <f t="shared" ca="1" si="11"/>
        <v>46092</v>
      </c>
      <c r="D285" s="54">
        <f ca="1">INDIRECT("'" &amp; UPPER(LEFT(TEXT($D$3,"mmmm"),3)) &amp; "'!K18")</f>
        <v>0</v>
      </c>
      <c r="E285" s="147"/>
      <c r="F285" s="148"/>
      <c r="G285" s="148"/>
      <c r="H285" s="148"/>
      <c r="I285" s="148"/>
      <c r="J285" s="148"/>
      <c r="K285" s="148"/>
      <c r="L285" s="148"/>
      <c r="M285" s="148"/>
      <c r="N285" s="148"/>
      <c r="O285" s="148"/>
      <c r="P285" s="149"/>
    </row>
    <row r="286" spans="1:16" ht="15" hidden="1" customHeight="1" x14ac:dyDescent="0.25">
      <c r="A286" s="44" t="str">
        <f ca="1">IF(MONTH(C286)=MONTH(D$3),RIGHT('Yearly Info'!A$22,LEN('Yearly Info'!A$22)-4),"")</f>
        <v xml:space="preserve"> Tackett</v>
      </c>
      <c r="B286" s="145"/>
      <c r="C286" s="42">
        <f t="shared" ca="1" si="11"/>
        <v>46092</v>
      </c>
      <c r="D286" s="54">
        <f ca="1">INDIRECT("'" &amp; UPPER(LEFT(TEXT($D$3,"mmmm"),3)) &amp; "'!K19")</f>
        <v>0</v>
      </c>
      <c r="E286" s="147"/>
      <c r="F286" s="148"/>
      <c r="G286" s="148"/>
      <c r="H286" s="148"/>
      <c r="I286" s="148"/>
      <c r="J286" s="148"/>
      <c r="K286" s="148"/>
      <c r="L286" s="148"/>
      <c r="M286" s="148"/>
      <c r="N286" s="148"/>
      <c r="O286" s="148"/>
      <c r="P286" s="149"/>
    </row>
    <row r="287" spans="1:16" ht="15" hidden="1" customHeight="1" x14ac:dyDescent="0.25">
      <c r="A287" s="44" t="e">
        <f ca="1">IF(MONTH(C287)=MONTH(D$3),RIGHT('Yearly Info'!A$23,LEN('Yearly Info'!A$23)-4),"")</f>
        <v>#VALUE!</v>
      </c>
      <c r="B287" s="145"/>
      <c r="C287" s="42">
        <f t="shared" ca="1" si="11"/>
        <v>46092</v>
      </c>
      <c r="D287" s="54">
        <f ca="1">INDIRECT("'" &amp; UPPER(LEFT(TEXT($D$3,"mmmm"),3)) &amp; "'!K20")</f>
        <v>0</v>
      </c>
      <c r="E287" s="160"/>
      <c r="F287" s="148"/>
      <c r="G287" s="148"/>
      <c r="H287" s="148"/>
      <c r="I287" s="148"/>
      <c r="J287" s="148"/>
      <c r="K287" s="148"/>
      <c r="L287" s="148"/>
      <c r="M287" s="148"/>
      <c r="N287" s="148"/>
      <c r="O287" s="148"/>
      <c r="P287" s="149"/>
    </row>
    <row r="288" spans="1:16" ht="15" hidden="1" customHeight="1" x14ac:dyDescent="0.25">
      <c r="A288" s="44" t="e">
        <f ca="1">IF(MONTH(C288)=MONTH(D$3),RIGHT('Yearly Info'!A$24,LEN('Yearly Info'!A$24)-4),"")</f>
        <v>#VALUE!</v>
      </c>
      <c r="B288" s="145"/>
      <c r="C288" s="42">
        <f t="shared" ca="1" si="11"/>
        <v>46092</v>
      </c>
      <c r="D288" s="54">
        <f ca="1">INDIRECT("'" &amp; UPPER(LEFT(TEXT($D$3,"mmmm"),3)) &amp; "'!K21")</f>
        <v>0</v>
      </c>
      <c r="E288" s="147"/>
      <c r="F288" s="148"/>
      <c r="G288" s="148"/>
      <c r="H288" s="148"/>
      <c r="I288" s="148"/>
      <c r="J288" s="148"/>
      <c r="K288" s="148"/>
      <c r="L288" s="148"/>
      <c r="M288" s="148"/>
      <c r="N288" s="148"/>
      <c r="O288" s="148"/>
      <c r="P288" s="149"/>
    </row>
    <row r="289" spans="1:16" ht="15" hidden="1" customHeight="1" x14ac:dyDescent="0.25">
      <c r="A289" s="44" t="e">
        <f ca="1">IF(MONTH(C289)=MONTH(D$3),RIGHT('Yearly Info'!A$25,LEN('Yearly Info'!A$25)-4),"")</f>
        <v>#VALUE!</v>
      </c>
      <c r="B289" s="145"/>
      <c r="C289" s="42">
        <f t="shared" ca="1" si="11"/>
        <v>46092</v>
      </c>
      <c r="D289" s="54">
        <f ca="1">INDIRECT("'" &amp; UPPER(LEFT(TEXT($D$3,"mmmm"),3)) &amp; "'!K22")</f>
        <v>0</v>
      </c>
      <c r="E289" s="147"/>
      <c r="F289" s="148"/>
      <c r="G289" s="148"/>
      <c r="H289" s="148"/>
      <c r="I289" s="148"/>
      <c r="J289" s="148"/>
      <c r="K289" s="148"/>
      <c r="L289" s="148"/>
      <c r="M289" s="148"/>
      <c r="N289" s="148"/>
      <c r="O289" s="148"/>
      <c r="P289" s="149"/>
    </row>
    <row r="290" spans="1:16" ht="15" hidden="1" customHeight="1" x14ac:dyDescent="0.25">
      <c r="A290" s="44" t="e">
        <f ca="1">IF(MONTH(C290)=MONTH(D$3),RIGHT('Yearly Info'!A$26,LEN('Yearly Info'!A$26)-4),"")</f>
        <v>#VALUE!</v>
      </c>
      <c r="B290" s="145"/>
      <c r="C290" s="42">
        <f t="shared" ca="1" si="11"/>
        <v>46092</v>
      </c>
      <c r="D290" s="54">
        <f ca="1">INDIRECT("'" &amp; UPPER(LEFT(TEXT($D$3,"mmmm"),3)) &amp; "'!K23")</f>
        <v>0</v>
      </c>
      <c r="E290" s="147"/>
      <c r="F290" s="148"/>
      <c r="G290" s="148"/>
      <c r="H290" s="148"/>
      <c r="I290" s="148"/>
      <c r="J290" s="148"/>
      <c r="K290" s="148"/>
      <c r="L290" s="148"/>
      <c r="M290" s="148"/>
      <c r="N290" s="148"/>
      <c r="O290" s="148"/>
      <c r="P290" s="149"/>
    </row>
    <row r="291" spans="1:16" ht="15" hidden="1" customHeight="1" x14ac:dyDescent="0.25">
      <c r="A291" s="44" t="e">
        <f ca="1">IF(MONTH(C291)=MONTH(D$3),RIGHT('Yearly Info'!A$27,LEN('Yearly Info'!A$27)-4),"")</f>
        <v>#VALUE!</v>
      </c>
      <c r="B291" s="145"/>
      <c r="C291" s="42">
        <f t="shared" ca="1" si="11"/>
        <v>46092</v>
      </c>
      <c r="D291" s="54">
        <f ca="1">INDIRECT("'" &amp; UPPER(LEFT(TEXT($D$3,"mmmm"),3)) &amp; "'!K24")</f>
        <v>0</v>
      </c>
      <c r="E291" s="147"/>
      <c r="F291" s="148"/>
      <c r="G291" s="148"/>
      <c r="H291" s="148"/>
      <c r="I291" s="148"/>
      <c r="J291" s="148"/>
      <c r="K291" s="148"/>
      <c r="L291" s="148"/>
      <c r="M291" s="148"/>
      <c r="N291" s="148"/>
      <c r="O291" s="148"/>
      <c r="P291" s="149"/>
    </row>
    <row r="292" spans="1:16" ht="15" hidden="1" customHeight="1" x14ac:dyDescent="0.25">
      <c r="A292" s="44" t="e">
        <f ca="1">IF(MONTH(C292)=MONTH(D$3),RIGHT('Yearly Info'!A$28,LEN('Yearly Info'!A$28)-4),"")</f>
        <v>#VALUE!</v>
      </c>
      <c r="B292" s="145"/>
      <c r="C292" s="42">
        <f t="shared" ca="1" si="11"/>
        <v>46092</v>
      </c>
      <c r="D292" s="54">
        <f ca="1">INDIRECT("'" &amp; UPPER(LEFT(TEXT($D$3,"mmmm"),3)) &amp; "'!K25")</f>
        <v>0</v>
      </c>
      <c r="E292" s="147"/>
      <c r="F292" s="148"/>
      <c r="G292" s="148"/>
      <c r="H292" s="148"/>
      <c r="I292" s="148"/>
      <c r="J292" s="148"/>
      <c r="K292" s="148"/>
      <c r="L292" s="148"/>
      <c r="M292" s="148"/>
      <c r="N292" s="148"/>
      <c r="O292" s="148"/>
      <c r="P292" s="149"/>
    </row>
    <row r="293" spans="1:16" ht="15" hidden="1" customHeight="1" x14ac:dyDescent="0.25">
      <c r="A293" s="44" t="e">
        <f ca="1">IF(MONTH(C293)=MONTH(D$3),RIGHT('Yearly Info'!A$29,LEN('Yearly Info'!A$29)-4),"")</f>
        <v>#VALUE!</v>
      </c>
      <c r="B293" s="145"/>
      <c r="C293" s="42">
        <f t="shared" ca="1" si="11"/>
        <v>46092</v>
      </c>
      <c r="D293" s="54">
        <f ca="1">INDIRECT("'" &amp; UPPER(LEFT(TEXT($D$3,"mmmm"),3)) &amp; "'!K26")</f>
        <v>0</v>
      </c>
      <c r="E293" s="147"/>
      <c r="F293" s="148"/>
      <c r="G293" s="148"/>
      <c r="H293" s="148"/>
      <c r="I293" s="148"/>
      <c r="J293" s="148"/>
      <c r="K293" s="148"/>
      <c r="L293" s="148"/>
      <c r="M293" s="148"/>
      <c r="N293" s="148"/>
      <c r="O293" s="148"/>
      <c r="P293" s="149"/>
    </row>
    <row r="294" spans="1:16" ht="15" hidden="1" customHeight="1" x14ac:dyDescent="0.25">
      <c r="A294" s="44" t="e">
        <f ca="1">IF(MONTH(C294)=MONTH(D$3),RIGHT('Yearly Info'!A$30,LEN('Yearly Info'!A$30)-4),"")</f>
        <v>#VALUE!</v>
      </c>
      <c r="B294" s="145"/>
      <c r="C294" s="42">
        <f t="shared" ca="1" si="11"/>
        <v>46092</v>
      </c>
      <c r="D294" s="54">
        <f ca="1">INDIRECT("'" &amp; UPPER(LEFT(TEXT($D$3,"mmmm"),3)) &amp; "'!K27")</f>
        <v>0</v>
      </c>
      <c r="E294" s="147"/>
      <c r="F294" s="148"/>
      <c r="G294" s="148"/>
      <c r="H294" s="148"/>
      <c r="I294" s="148"/>
      <c r="J294" s="148"/>
      <c r="K294" s="148"/>
      <c r="L294" s="148"/>
      <c r="M294" s="148"/>
      <c r="N294" s="148"/>
      <c r="O294" s="148"/>
      <c r="P294" s="149"/>
    </row>
    <row r="295" spans="1:16" ht="15" hidden="1" customHeight="1" x14ac:dyDescent="0.25">
      <c r="A295" s="44" t="e">
        <f ca="1">IF(MONTH(C295)=MONTH(D$3),RIGHT('Yearly Info'!A$31,LEN('Yearly Info'!A$31)-4),"")</f>
        <v>#VALUE!</v>
      </c>
      <c r="B295" s="145"/>
      <c r="C295" s="42">
        <f t="shared" ca="1" si="11"/>
        <v>46092</v>
      </c>
      <c r="D295" s="54">
        <f ca="1">INDIRECT("'" &amp; UPPER(LEFT(TEXT($D$3,"mmmm"),3)) &amp; "'!K28")</f>
        <v>0</v>
      </c>
      <c r="E295" s="147"/>
      <c r="F295" s="148"/>
      <c r="G295" s="148"/>
      <c r="H295" s="148"/>
      <c r="I295" s="148"/>
      <c r="J295" s="148"/>
      <c r="K295" s="148"/>
      <c r="L295" s="148"/>
      <c r="M295" s="148"/>
      <c r="N295" s="148"/>
      <c r="O295" s="148"/>
      <c r="P295" s="149"/>
    </row>
    <row r="296" spans="1:16" ht="15" hidden="1" customHeight="1" x14ac:dyDescent="0.25">
      <c r="A296" s="44" t="e">
        <f ca="1">IF(MONTH(C296)=MONTH(D$3),RIGHT('Yearly Info'!A$32,LEN('Yearly Info'!A$32)-4),"")</f>
        <v>#VALUE!</v>
      </c>
      <c r="B296" s="145"/>
      <c r="C296" s="42">
        <f t="shared" ca="1" si="11"/>
        <v>46092</v>
      </c>
      <c r="D296" s="54">
        <f ca="1">INDIRECT("'" &amp; UPPER(LEFT(TEXT($D$3,"mmmm"),3)) &amp; "'!K29")</f>
        <v>0</v>
      </c>
      <c r="E296" s="147"/>
      <c r="F296" s="148"/>
      <c r="G296" s="148"/>
      <c r="H296" s="148"/>
      <c r="I296" s="148"/>
      <c r="J296" s="148"/>
      <c r="K296" s="148"/>
      <c r="L296" s="148"/>
      <c r="M296" s="148"/>
      <c r="N296" s="148"/>
      <c r="O296" s="148"/>
      <c r="P296" s="149"/>
    </row>
    <row r="297" spans="1:16" ht="15" hidden="1" customHeight="1" x14ac:dyDescent="0.25">
      <c r="A297" s="44" t="e">
        <f ca="1">IF(MONTH(C297)=MONTH(D$3),RIGHT('Yearly Info'!A$33,LEN('Yearly Info'!A$33)-4),"")</f>
        <v>#VALUE!</v>
      </c>
      <c r="B297" s="145"/>
      <c r="C297" s="42">
        <f t="shared" ca="1" si="11"/>
        <v>46092</v>
      </c>
      <c r="D297" s="54">
        <f ca="1">INDIRECT("'" &amp; UPPER(LEFT(TEXT($D$3,"mmmm"),3)) &amp; "'!K30")</f>
        <v>0</v>
      </c>
      <c r="E297" s="147"/>
      <c r="F297" s="148"/>
      <c r="G297" s="148"/>
      <c r="H297" s="148"/>
      <c r="I297" s="148"/>
      <c r="J297" s="148"/>
      <c r="K297" s="148"/>
      <c r="L297" s="148"/>
      <c r="M297" s="148"/>
      <c r="N297" s="148"/>
      <c r="O297" s="148"/>
      <c r="P297" s="149"/>
    </row>
    <row r="298" spans="1:16" ht="15" hidden="1" customHeight="1" x14ac:dyDescent="0.25">
      <c r="A298" s="44" t="e">
        <f ca="1">IF(MONTH(C298)=MONTH(D$3),RIGHT('Yearly Info'!A$34,LEN('Yearly Info'!A$34)-4),"")</f>
        <v>#VALUE!</v>
      </c>
      <c r="B298" s="145"/>
      <c r="C298" s="42">
        <f t="shared" ca="1" si="11"/>
        <v>46092</v>
      </c>
      <c r="D298" s="54">
        <f ca="1">INDIRECT("'" &amp; UPPER(LEFT(TEXT($D$3,"mmmm"),3)) &amp; "'!K31")</f>
        <v>0</v>
      </c>
      <c r="E298" s="147"/>
      <c r="F298" s="148"/>
      <c r="G298" s="148"/>
      <c r="H298" s="148"/>
      <c r="I298" s="148"/>
      <c r="J298" s="148"/>
      <c r="K298" s="148"/>
      <c r="L298" s="148"/>
      <c r="M298" s="148"/>
      <c r="N298" s="148"/>
      <c r="O298" s="148"/>
      <c r="P298" s="149"/>
    </row>
    <row r="299" spans="1:16" ht="15" hidden="1" customHeight="1" thickBot="1" x14ac:dyDescent="0.3">
      <c r="A299" s="44" t="e">
        <f ca="1">IF(MONTH(C299)=MONTH(D$3),RIGHT('Yearly Info'!A$35,LEN('Yearly Info'!A$35)-4),"")</f>
        <v>#VALUE!</v>
      </c>
      <c r="B299" s="145"/>
      <c r="C299" s="42">
        <f t="shared" ca="1" si="11"/>
        <v>46092</v>
      </c>
      <c r="D299" s="55">
        <f ca="1">INDIRECT("'" &amp; UPPER(LEFT(TEXT($D$3,"mmmm"),3)) &amp; "'!K32")</f>
        <v>0</v>
      </c>
      <c r="E299" s="147"/>
      <c r="F299" s="148"/>
      <c r="G299" s="148"/>
      <c r="H299" s="148"/>
      <c r="I299" s="148"/>
      <c r="J299" s="148"/>
      <c r="K299" s="148"/>
      <c r="L299" s="148"/>
      <c r="M299" s="148"/>
      <c r="N299" s="148"/>
      <c r="O299" s="148"/>
      <c r="P299" s="149"/>
    </row>
    <row r="300" spans="1:16" ht="15" hidden="1" customHeight="1" x14ac:dyDescent="0.25">
      <c r="A300" s="44" t="e">
        <f ca="1">IF(MONTH(C300)=MONTH(D$3),RIGHT('Yearly Info'!A$36,LEN('Yearly Info'!A$36)-4),"")</f>
        <v>#VALUE!</v>
      </c>
      <c r="B300" s="145"/>
      <c r="C300" s="42">
        <f t="shared" ca="1" si="11"/>
        <v>46092</v>
      </c>
      <c r="D300" s="54">
        <f ca="1">INDIRECT("'" &amp; UPPER(LEFT(TEXT($D$3,"mmmm"),3)) &amp; "'!K33")</f>
        <v>0</v>
      </c>
      <c r="E300" s="147"/>
      <c r="F300" s="148"/>
      <c r="G300" s="148"/>
      <c r="H300" s="148"/>
      <c r="I300" s="148"/>
      <c r="J300" s="148"/>
      <c r="K300" s="148"/>
      <c r="L300" s="148"/>
      <c r="M300" s="148"/>
      <c r="N300" s="148"/>
      <c r="O300" s="148"/>
      <c r="P300" s="149"/>
    </row>
    <row r="301" spans="1:16" ht="15" hidden="1" customHeight="1" x14ac:dyDescent="0.25">
      <c r="A301" s="44" t="e">
        <f ca="1">IF(MONTH(C301)=MONTH(D$3),RIGHT('Yearly Info'!A$37,LEN('Yearly Info'!A$37)-4),"")</f>
        <v>#VALUE!</v>
      </c>
      <c r="B301" s="145"/>
      <c r="C301" s="42">
        <f t="shared" ca="1" si="11"/>
        <v>46092</v>
      </c>
      <c r="D301" s="54">
        <f ca="1">INDIRECT("'" &amp; UPPER(LEFT(TEXT($D$3,"mmmm"),3)) &amp; "'!K34")</f>
        <v>0</v>
      </c>
      <c r="E301" s="147"/>
      <c r="F301" s="148"/>
      <c r="G301" s="148"/>
      <c r="H301" s="148"/>
      <c r="I301" s="148"/>
      <c r="J301" s="148"/>
      <c r="K301" s="148"/>
      <c r="L301" s="148"/>
      <c r="M301" s="148"/>
      <c r="N301" s="148"/>
      <c r="O301" s="148"/>
      <c r="P301" s="149"/>
    </row>
    <row r="302" spans="1:16" ht="15" hidden="1" customHeight="1" x14ac:dyDescent="0.25">
      <c r="A302" s="44" t="e">
        <f ca="1">IF(MONTH(C302)=MONTH(D$3),RIGHT('Yearly Info'!A$38,LEN('Yearly Info'!A$38)-4),"")</f>
        <v>#VALUE!</v>
      </c>
      <c r="B302" s="145"/>
      <c r="C302" s="42">
        <f t="shared" ca="1" si="11"/>
        <v>46092</v>
      </c>
      <c r="D302" s="54">
        <f ca="1">INDIRECT("'" &amp; UPPER(LEFT(TEXT($D$3,"mmmm"),3)) &amp; "'!K35")</f>
        <v>0</v>
      </c>
      <c r="E302" s="147"/>
      <c r="F302" s="148"/>
      <c r="G302" s="148"/>
      <c r="H302" s="148"/>
      <c r="I302" s="148"/>
      <c r="J302" s="148"/>
      <c r="K302" s="148"/>
      <c r="L302" s="148"/>
      <c r="M302" s="148"/>
      <c r="N302" s="148"/>
      <c r="O302" s="148"/>
      <c r="P302" s="149"/>
    </row>
    <row r="303" spans="1:16" ht="15" hidden="1" customHeight="1" x14ac:dyDescent="0.25">
      <c r="A303" s="44" t="e">
        <f ca="1">IF(MONTH(C303)=MONTH(D$3),RIGHT('Yearly Info'!A$39,LEN('Yearly Info'!A$39)-4),"")</f>
        <v>#VALUE!</v>
      </c>
      <c r="B303" s="145"/>
      <c r="C303" s="42">
        <f t="shared" ca="1" si="11"/>
        <v>46092</v>
      </c>
      <c r="D303" s="54">
        <f ca="1">INDIRECT("'" &amp; UPPER(LEFT(TEXT($D$3,"mmmm"),3)) &amp; "'!K36")</f>
        <v>0</v>
      </c>
      <c r="E303" s="147"/>
      <c r="F303" s="148"/>
      <c r="G303" s="148"/>
      <c r="H303" s="148"/>
      <c r="I303" s="148"/>
      <c r="J303" s="148"/>
      <c r="K303" s="148"/>
      <c r="L303" s="148"/>
      <c r="M303" s="148"/>
      <c r="N303" s="148"/>
      <c r="O303" s="148"/>
      <c r="P303" s="149"/>
    </row>
    <row r="304" spans="1:16" ht="15" hidden="1" customHeight="1" thickBot="1" x14ac:dyDescent="0.3">
      <c r="A304" s="45" t="e">
        <f ca="1">IF(MONTH(C304)=MONTH(D$3),RIGHT('Yearly Info'!A$40,LEN('Yearly Info'!A$40)-4),"")</f>
        <v>#VALUE!</v>
      </c>
      <c r="B304" s="145"/>
      <c r="C304" s="42">
        <f t="shared" ca="1" si="11"/>
        <v>46092</v>
      </c>
      <c r="D304" s="54">
        <f ca="1">INDIRECT("'" &amp; UPPER(LEFT(TEXT($D$3,"mmmm"),3)) &amp; "'!K37")</f>
        <v>0</v>
      </c>
      <c r="E304" s="147"/>
      <c r="F304" s="148"/>
      <c r="G304" s="148"/>
      <c r="H304" s="148"/>
      <c r="I304" s="148"/>
      <c r="J304" s="148"/>
      <c r="K304" s="148"/>
      <c r="L304" s="148"/>
      <c r="M304" s="148"/>
      <c r="N304" s="148"/>
      <c r="O304" s="148"/>
      <c r="P304" s="149"/>
    </row>
    <row r="305" spans="1:16" ht="15" hidden="1" customHeight="1" thickBot="1" x14ac:dyDescent="0.3">
      <c r="A305" s="45" t="str">
        <f ca="1">IF(MONTH(C305)=MONTH(D$3),RIGHT('Yearly Info'!A$41,LEN('Yearly Info'!A$41)-4),"")</f>
        <v xml:space="preserve"> </v>
      </c>
      <c r="B305" s="145"/>
      <c r="C305" s="42">
        <f t="shared" ca="1" si="11"/>
        <v>46092</v>
      </c>
      <c r="D305" s="54">
        <f ca="1">INDIRECT("'" &amp; UPPER(LEFT(TEXT($D$3,"mmmm"),3)) &amp; "'!K38")</f>
        <v>0</v>
      </c>
      <c r="E305" s="147"/>
      <c r="F305" s="148"/>
      <c r="G305" s="148"/>
      <c r="H305" s="148"/>
      <c r="I305" s="148"/>
      <c r="J305" s="148"/>
      <c r="K305" s="148"/>
      <c r="L305" s="148"/>
      <c r="M305" s="148"/>
      <c r="N305" s="148"/>
      <c r="O305" s="148"/>
      <c r="P305" s="149"/>
    </row>
    <row r="306" spans="1:16" ht="15" hidden="1" customHeight="1" thickBot="1" x14ac:dyDescent="0.3">
      <c r="A306" s="45" t="str">
        <f ca="1">IF(MONTH(C306)=MONTH(D$3),RIGHT('Yearly Info'!A$42,LEN('Yearly Info'!A$42)-4),"")</f>
        <v xml:space="preserve"> </v>
      </c>
      <c r="B306" s="145"/>
      <c r="C306" s="42">
        <f t="shared" ca="1" si="11"/>
        <v>46092</v>
      </c>
      <c r="D306" s="54">
        <f ca="1">INDIRECT("'" &amp; UPPER(LEFT(TEXT($D$3,"mmmm"),3)) &amp; "'!K39")</f>
        <v>0</v>
      </c>
      <c r="E306" s="147"/>
      <c r="F306" s="148"/>
      <c r="G306" s="148"/>
      <c r="H306" s="148"/>
      <c r="I306" s="148"/>
      <c r="J306" s="148"/>
      <c r="K306" s="148"/>
      <c r="L306" s="148"/>
      <c r="M306" s="148"/>
      <c r="N306" s="148"/>
      <c r="O306" s="148"/>
      <c r="P306" s="149"/>
    </row>
    <row r="307" spans="1:16" ht="15" hidden="1" customHeight="1" thickBot="1" x14ac:dyDescent="0.3">
      <c r="A307" s="45" t="str">
        <f ca="1">IF(MONTH(C307)=MONTH(D$3),RIGHT('Yearly Info'!A$43,LEN('Yearly Info'!A$43)-4),"")</f>
        <v xml:space="preserve"> </v>
      </c>
      <c r="B307" s="146"/>
      <c r="C307" s="95">
        <f t="shared" ca="1" si="11"/>
        <v>46092</v>
      </c>
      <c r="D307" s="55">
        <f ca="1">INDIRECT("'" &amp; UPPER(LEFT(TEXT($D$3,"mmmm"),3)) &amp; "'!K40")</f>
        <v>0</v>
      </c>
      <c r="E307" s="150"/>
      <c r="F307" s="151"/>
      <c r="G307" s="151"/>
      <c r="H307" s="151"/>
      <c r="I307" s="151"/>
      <c r="J307" s="151"/>
      <c r="K307" s="151"/>
      <c r="L307" s="151"/>
      <c r="M307" s="151"/>
      <c r="N307" s="151"/>
      <c r="O307" s="151"/>
      <c r="P307" s="152"/>
    </row>
    <row r="308" spans="1:16" ht="15" hidden="1" customHeight="1" x14ac:dyDescent="0.25">
      <c r="A308" s="44" t="str">
        <f ca="1">IF(MONTH(C308)=MONTH(D$3),RIGHT('Yearly Info'!A$14,LEN('Yearly Info'!A$14)-4),"")</f>
        <v xml:space="preserve"> RICS Support for MDEQ</v>
      </c>
      <c r="B308" s="159" t="str">
        <f ca="1">TEXT(C308,"dddd")</f>
        <v>Thursday</v>
      </c>
      <c r="C308" s="96">
        <f ca="1">C278+1</f>
        <v>46093</v>
      </c>
      <c r="D308" s="54">
        <f ca="1">INDIRECT("'" &amp; UPPER(LEFT(TEXT($D$3,"mmmm"),3)) &amp; "'!L11")</f>
        <v>5</v>
      </c>
      <c r="E308" s="147" t="s">
        <v>84</v>
      </c>
      <c r="F308" s="148"/>
      <c r="G308" s="148"/>
      <c r="H308" s="148"/>
      <c r="I308" s="148"/>
      <c r="J308" s="148"/>
      <c r="K308" s="148"/>
      <c r="L308" s="148"/>
      <c r="M308" s="148"/>
      <c r="N308" s="148"/>
      <c r="O308" s="148"/>
      <c r="P308" s="149"/>
    </row>
    <row r="309" spans="1:16" ht="15" hidden="1" customHeight="1" x14ac:dyDescent="0.25">
      <c r="A309" s="44" t="str">
        <f ca="1">IF(MONTH(C309)=MONTH(D$3),RIGHT('Yearly Info'!A$15,LEN('Yearly Info'!A$15)-4),"")</f>
        <v xml:space="preserve"> MDEQ</v>
      </c>
      <c r="B309" s="145"/>
      <c r="C309" s="42">
        <f ca="1">C308</f>
        <v>46093</v>
      </c>
      <c r="D309" s="54">
        <f ca="1">INDIRECT("'" &amp; UPPER(LEFT(TEXT($D$3,"mmmm"),3)) &amp; "'!L12")</f>
        <v>0</v>
      </c>
      <c r="E309" s="147"/>
      <c r="F309" s="148"/>
      <c r="G309" s="148"/>
      <c r="H309" s="148"/>
      <c r="I309" s="148"/>
      <c r="J309" s="148"/>
      <c r="K309" s="148"/>
      <c r="L309" s="148"/>
      <c r="M309" s="148"/>
      <c r="N309" s="148"/>
      <c r="O309" s="148"/>
      <c r="P309" s="149"/>
    </row>
    <row r="310" spans="1:16" ht="15" hidden="1" customHeight="1" thickBot="1" x14ac:dyDescent="0.3">
      <c r="A310" s="44" t="str">
        <f ca="1">IF(MONTH(C310)=MONTH(D$3),RIGHT('Yearly Info'!A$16,LEN('Yearly Info'!A$16)-4),"")</f>
        <v xml:space="preserve"> RICS Idea Portal</v>
      </c>
      <c r="B310" s="145"/>
      <c r="C310" s="42">
        <f t="shared" ref="C310:C337" ca="1" si="12">C309</f>
        <v>46093</v>
      </c>
      <c r="D310" s="54">
        <f ca="1">INDIRECT("'" &amp; UPPER(LEFT(TEXT($D$3,"mmmm"),3)) &amp; "'!L13")</f>
        <v>0</v>
      </c>
      <c r="E310" s="147"/>
      <c r="F310" s="148"/>
      <c r="G310" s="148"/>
      <c r="H310" s="148"/>
      <c r="I310" s="148"/>
      <c r="J310" s="148"/>
      <c r="K310" s="148"/>
      <c r="L310" s="148"/>
      <c r="M310" s="148"/>
      <c r="N310" s="148"/>
      <c r="O310" s="148"/>
      <c r="P310" s="149"/>
    </row>
    <row r="311" spans="1:16" ht="15" customHeight="1" x14ac:dyDescent="0.25">
      <c r="A311" s="44" t="str">
        <f ca="1">IF(MONTH(C311)=MONTH(D$3),RIGHT('Yearly Info'!A$17,LEN('Yearly Info'!A$17)-4),"")</f>
        <v xml:space="preserve"> MSWIS</v>
      </c>
      <c r="B311" s="145"/>
      <c r="C311" s="42">
        <f t="shared" ca="1" si="12"/>
        <v>46093</v>
      </c>
      <c r="D311" s="54">
        <f ca="1">INDIRECT("'" &amp; UPPER(LEFT(TEXT($D$3,"mmmm"),3)) &amp; "'!L14")</f>
        <v>0</v>
      </c>
      <c r="E311" s="153"/>
      <c r="F311" s="154"/>
      <c r="G311" s="154"/>
      <c r="H311" s="154"/>
      <c r="I311" s="154"/>
      <c r="J311" s="154"/>
      <c r="K311" s="154"/>
      <c r="L311" s="154"/>
      <c r="M311" s="154"/>
      <c r="N311" s="154"/>
      <c r="O311" s="154"/>
      <c r="P311" s="155"/>
    </row>
    <row r="312" spans="1:16" ht="15" hidden="1" customHeight="1" x14ac:dyDescent="0.25">
      <c r="A312" s="44" t="str">
        <f ca="1">IF(MONTH(C312)=MONTH(D$3),RIGHT('Yearly Info'!A$18,LEN('Yearly Info'!A$18)-4),"")</f>
        <v xml:space="preserve"> GeoSpatial</v>
      </c>
      <c r="B312" s="145"/>
      <c r="C312" s="42">
        <f t="shared" ca="1" si="12"/>
        <v>46093</v>
      </c>
      <c r="D312" s="54">
        <f ca="1">INDIRECT("'" &amp; UPPER(LEFT(TEXT($D$3,"mmmm"),3)) &amp; "'!L15")</f>
        <v>0</v>
      </c>
      <c r="E312" s="147"/>
      <c r="F312" s="148"/>
      <c r="G312" s="148"/>
      <c r="H312" s="148"/>
      <c r="I312" s="148"/>
      <c r="J312" s="148"/>
      <c r="K312" s="148"/>
      <c r="L312" s="148"/>
      <c r="M312" s="148"/>
      <c r="N312" s="148"/>
      <c r="O312" s="148"/>
      <c r="P312" s="149"/>
    </row>
    <row r="313" spans="1:16" ht="15" hidden="1" customHeight="1" thickBot="1" x14ac:dyDescent="0.3">
      <c r="A313" s="44" t="str">
        <f ca="1">IF(MONTH(C313)=MONTH(D$3),RIGHT('Yearly Info'!A$19,LEN('Yearly Info'!A$19)-4),"")</f>
        <v xml:space="preserve"> RICS Dashboard</v>
      </c>
      <c r="B313" s="145"/>
      <c r="C313" s="42">
        <f t="shared" ca="1" si="12"/>
        <v>46093</v>
      </c>
      <c r="D313" s="54">
        <f ca="1">INDIRECT("'" &amp; UPPER(LEFT(TEXT($D$3,"mmmm"),3)) &amp; "'!L16")</f>
        <v>0</v>
      </c>
      <c r="E313" s="153"/>
      <c r="F313" s="154"/>
      <c r="G313" s="154"/>
      <c r="H313" s="154"/>
      <c r="I313" s="154"/>
      <c r="J313" s="154"/>
      <c r="K313" s="154"/>
      <c r="L313" s="154"/>
      <c r="M313" s="154"/>
      <c r="N313" s="154"/>
      <c r="O313" s="154"/>
      <c r="P313" s="155"/>
    </row>
    <row r="314" spans="1:16" ht="15" hidden="1" customHeight="1" x14ac:dyDescent="0.25">
      <c r="A314" s="44" t="str">
        <f ca="1">IF(MONTH(C314)=MONTH(D$3),RIGHT('Yearly Info'!A$20,LEN('Yearly Info'!A$20)-4),"")</f>
        <v xml:space="preserve"> MDWFP NRIS</v>
      </c>
      <c r="B314" s="145"/>
      <c r="C314" s="42">
        <f t="shared" ca="1" si="12"/>
        <v>46093</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 MRVA 4 CLOSED</v>
      </c>
      <c r="B315" s="145"/>
      <c r="C315" s="42">
        <f t="shared" ca="1" si="12"/>
        <v>46093</v>
      </c>
      <c r="D315" s="54">
        <f ca="1">INDIRECT("'" &amp; UPPER(LEFT(TEXT($D$3,"mmmm"),3)) &amp; "'!L18")</f>
        <v>0</v>
      </c>
      <c r="E315" s="147"/>
      <c r="F315" s="148"/>
      <c r="G315" s="148"/>
      <c r="H315" s="148"/>
      <c r="I315" s="148"/>
      <c r="J315" s="148"/>
      <c r="K315" s="148"/>
      <c r="L315" s="148"/>
      <c r="M315" s="148"/>
      <c r="N315" s="148"/>
      <c r="O315" s="148"/>
      <c r="P315" s="149"/>
    </row>
    <row r="316" spans="1:16" ht="15" hidden="1" customHeight="1" x14ac:dyDescent="0.25">
      <c r="A316" s="44" t="str">
        <f ca="1">IF(MONTH(C316)=MONTH(D$3),RIGHT('Yearly Info'!A$22,LEN('Yearly Info'!A$22)-4),"")</f>
        <v xml:space="preserve"> Tackett</v>
      </c>
      <c r="B316" s="145"/>
      <c r="C316" s="42">
        <f t="shared" ca="1" si="12"/>
        <v>46093</v>
      </c>
      <c r="D316" s="54">
        <f ca="1">INDIRECT("'" &amp; UPPER(LEFT(TEXT($D$3,"mmmm"),3)) &amp; "'!L19")</f>
        <v>4</v>
      </c>
      <c r="E316" s="147" t="s">
        <v>86</v>
      </c>
      <c r="F316" s="148"/>
      <c r="G316" s="148"/>
      <c r="H316" s="148"/>
      <c r="I316" s="148"/>
      <c r="J316" s="148"/>
      <c r="K316" s="148"/>
      <c r="L316" s="148"/>
      <c r="M316" s="148"/>
      <c r="N316" s="148"/>
      <c r="O316" s="148"/>
      <c r="P316" s="149"/>
    </row>
    <row r="317" spans="1:16" ht="15" hidden="1" customHeight="1" x14ac:dyDescent="0.25">
      <c r="A317" s="44" t="e">
        <f ca="1">IF(MONTH(C317)=MONTH(D$3),RIGHT('Yearly Info'!A$23,LEN('Yearly Info'!A$23)-4),"")</f>
        <v>#VALUE!</v>
      </c>
      <c r="B317" s="145"/>
      <c r="C317" s="42">
        <f t="shared" ca="1" si="12"/>
        <v>46093</v>
      </c>
      <c r="D317" s="54">
        <f ca="1">INDIRECT("'" &amp; UPPER(LEFT(TEXT($D$3,"mmmm"),3)) &amp; "'!L20")</f>
        <v>0</v>
      </c>
      <c r="E317" s="147"/>
      <c r="F317" s="148"/>
      <c r="G317" s="148"/>
      <c r="H317" s="148"/>
      <c r="I317" s="148"/>
      <c r="J317" s="148"/>
      <c r="K317" s="148"/>
      <c r="L317" s="148"/>
      <c r="M317" s="148"/>
      <c r="N317" s="148"/>
      <c r="O317" s="148"/>
      <c r="P317" s="149"/>
    </row>
    <row r="318" spans="1:16" ht="15" hidden="1" customHeight="1" x14ac:dyDescent="0.25">
      <c r="A318" s="44" t="e">
        <f ca="1">IF(MONTH(C318)=MONTH(D$3),RIGHT('Yearly Info'!A$24,LEN('Yearly Info'!A$24)-4),"")</f>
        <v>#VALUE!</v>
      </c>
      <c r="B318" s="145"/>
      <c r="C318" s="42">
        <f t="shared" ca="1" si="12"/>
        <v>46093</v>
      </c>
      <c r="D318" s="54">
        <f ca="1">INDIRECT("'" &amp; UPPER(LEFT(TEXT($D$3,"mmmm"),3)) &amp; "'!L21")</f>
        <v>0</v>
      </c>
      <c r="E318" s="147"/>
      <c r="F318" s="148"/>
      <c r="G318" s="148"/>
      <c r="H318" s="148"/>
      <c r="I318" s="148"/>
      <c r="J318" s="148"/>
      <c r="K318" s="148"/>
      <c r="L318" s="148"/>
      <c r="M318" s="148"/>
      <c r="N318" s="148"/>
      <c r="O318" s="148"/>
      <c r="P318" s="149"/>
    </row>
    <row r="319" spans="1:16" ht="15" hidden="1" customHeight="1" x14ac:dyDescent="0.25">
      <c r="A319" s="44" t="e">
        <f ca="1">IF(MONTH(C319)=MONTH(D$3),RIGHT('Yearly Info'!A$25,LEN('Yearly Info'!A$25)-4),"")</f>
        <v>#VALUE!</v>
      </c>
      <c r="B319" s="145"/>
      <c r="C319" s="42">
        <f t="shared" ca="1" si="12"/>
        <v>46093</v>
      </c>
      <c r="D319" s="54">
        <f ca="1">INDIRECT("'" &amp; UPPER(LEFT(TEXT($D$3,"mmmm"),3)) &amp; "'!L22")</f>
        <v>0</v>
      </c>
      <c r="E319" s="147"/>
      <c r="F319" s="148"/>
      <c r="G319" s="148"/>
      <c r="H319" s="148"/>
      <c r="I319" s="148"/>
      <c r="J319" s="148"/>
      <c r="K319" s="148"/>
      <c r="L319" s="148"/>
      <c r="M319" s="148"/>
      <c r="N319" s="148"/>
      <c r="O319" s="148"/>
      <c r="P319" s="149"/>
    </row>
    <row r="320" spans="1:16" ht="15" hidden="1" customHeight="1" x14ac:dyDescent="0.25">
      <c r="A320" s="44" t="e">
        <f ca="1">IF(MONTH(C320)=MONTH(D$3),RIGHT('Yearly Info'!A$26,LEN('Yearly Info'!A$26)-4),"")</f>
        <v>#VALUE!</v>
      </c>
      <c r="B320" s="145"/>
      <c r="C320" s="42">
        <f t="shared" ca="1" si="12"/>
        <v>46093</v>
      </c>
      <c r="D320" s="54">
        <f ca="1">INDIRECT("'" &amp; UPPER(LEFT(TEXT($D$3,"mmmm"),3)) &amp; "'!L23")</f>
        <v>0</v>
      </c>
      <c r="E320" s="147"/>
      <c r="F320" s="148"/>
      <c r="G320" s="148"/>
      <c r="H320" s="148"/>
      <c r="I320" s="148"/>
      <c r="J320" s="148"/>
      <c r="K320" s="148"/>
      <c r="L320" s="148"/>
      <c r="M320" s="148"/>
      <c r="N320" s="148"/>
      <c r="O320" s="148"/>
      <c r="P320" s="149"/>
    </row>
    <row r="321" spans="1:16" ht="15" hidden="1" customHeight="1" x14ac:dyDescent="0.25">
      <c r="A321" s="44" t="e">
        <f ca="1">IF(MONTH(C321)=MONTH(D$3),RIGHT('Yearly Info'!A$27,LEN('Yearly Info'!A$27)-4),"")</f>
        <v>#VALUE!</v>
      </c>
      <c r="B321" s="145"/>
      <c r="C321" s="42">
        <f t="shared" ca="1" si="12"/>
        <v>46093</v>
      </c>
      <c r="D321" s="54">
        <f ca="1">INDIRECT("'" &amp; UPPER(LEFT(TEXT($D$3,"mmmm"),3)) &amp; "'!L24")</f>
        <v>0</v>
      </c>
      <c r="E321" s="147"/>
      <c r="F321" s="148"/>
      <c r="G321" s="148"/>
      <c r="H321" s="148"/>
      <c r="I321" s="148"/>
      <c r="J321" s="148"/>
      <c r="K321" s="148"/>
      <c r="L321" s="148"/>
      <c r="M321" s="148"/>
      <c r="N321" s="148"/>
      <c r="O321" s="148"/>
      <c r="P321" s="149"/>
    </row>
    <row r="322" spans="1:16" ht="15" hidden="1" customHeight="1" x14ac:dyDescent="0.25">
      <c r="A322" s="44" t="e">
        <f ca="1">IF(MONTH(C322)=MONTH(D$3),RIGHT('Yearly Info'!A$28,LEN('Yearly Info'!A$28)-4),"")</f>
        <v>#VALUE!</v>
      </c>
      <c r="B322" s="145"/>
      <c r="C322" s="42">
        <f t="shared" ca="1" si="12"/>
        <v>46093</v>
      </c>
      <c r="D322" s="54">
        <f ca="1">INDIRECT("'" &amp; UPPER(LEFT(TEXT($D$3,"mmmm"),3)) &amp; "'!L25")</f>
        <v>0</v>
      </c>
      <c r="E322" s="147"/>
      <c r="F322" s="148"/>
      <c r="G322" s="148"/>
      <c r="H322" s="148"/>
      <c r="I322" s="148"/>
      <c r="J322" s="148"/>
      <c r="K322" s="148"/>
      <c r="L322" s="148"/>
      <c r="M322" s="148"/>
      <c r="N322" s="148"/>
      <c r="O322" s="148"/>
      <c r="P322" s="149"/>
    </row>
    <row r="323" spans="1:16" ht="15" hidden="1" customHeight="1" x14ac:dyDescent="0.25">
      <c r="A323" s="44" t="e">
        <f ca="1">IF(MONTH(C323)=MONTH(D$3),RIGHT('Yearly Info'!A$29,LEN('Yearly Info'!A$29)-4),"")</f>
        <v>#VALUE!</v>
      </c>
      <c r="B323" s="145"/>
      <c r="C323" s="42">
        <f t="shared" ca="1" si="12"/>
        <v>46093</v>
      </c>
      <c r="D323" s="54">
        <f ca="1">INDIRECT("'" &amp; UPPER(LEFT(TEXT($D$3,"mmmm"),3)) &amp; "'!L26")</f>
        <v>0</v>
      </c>
      <c r="E323" s="147"/>
      <c r="F323" s="148"/>
      <c r="G323" s="148"/>
      <c r="H323" s="148"/>
      <c r="I323" s="148"/>
      <c r="J323" s="148"/>
      <c r="K323" s="148"/>
      <c r="L323" s="148"/>
      <c r="M323" s="148"/>
      <c r="N323" s="148"/>
      <c r="O323" s="148"/>
      <c r="P323" s="149"/>
    </row>
    <row r="324" spans="1:16" ht="15" hidden="1" customHeight="1" x14ac:dyDescent="0.25">
      <c r="A324" s="44" t="e">
        <f ca="1">IF(MONTH(C324)=MONTH(D$3),RIGHT('Yearly Info'!A$30,LEN('Yearly Info'!A$30)-4),"")</f>
        <v>#VALUE!</v>
      </c>
      <c r="B324" s="145"/>
      <c r="C324" s="42">
        <f t="shared" ca="1" si="12"/>
        <v>46093</v>
      </c>
      <c r="D324" s="54">
        <f ca="1">INDIRECT("'" &amp; UPPER(LEFT(TEXT($D$3,"mmmm"),3)) &amp; "'!L27")</f>
        <v>0</v>
      </c>
      <c r="E324" s="147"/>
      <c r="F324" s="148"/>
      <c r="G324" s="148"/>
      <c r="H324" s="148"/>
      <c r="I324" s="148"/>
      <c r="J324" s="148"/>
      <c r="K324" s="148"/>
      <c r="L324" s="148"/>
      <c r="M324" s="148"/>
      <c r="N324" s="148"/>
      <c r="O324" s="148"/>
      <c r="P324" s="149"/>
    </row>
    <row r="325" spans="1:16" ht="15" hidden="1" customHeight="1" x14ac:dyDescent="0.25">
      <c r="A325" s="44" t="e">
        <f ca="1">IF(MONTH(C325)=MONTH(D$3),RIGHT('Yearly Info'!A$31,LEN('Yearly Info'!A$31)-4),"")</f>
        <v>#VALUE!</v>
      </c>
      <c r="B325" s="145"/>
      <c r="C325" s="42">
        <f t="shared" ca="1" si="12"/>
        <v>46093</v>
      </c>
      <c r="D325" s="54">
        <f ca="1">INDIRECT("'" &amp; UPPER(LEFT(TEXT($D$3,"mmmm"),3)) &amp; "'!L28")</f>
        <v>0</v>
      </c>
      <c r="E325" s="147"/>
      <c r="F325" s="148"/>
      <c r="G325" s="148"/>
      <c r="H325" s="148"/>
      <c r="I325" s="148"/>
      <c r="J325" s="148"/>
      <c r="K325" s="148"/>
      <c r="L325" s="148"/>
      <c r="M325" s="148"/>
      <c r="N325" s="148"/>
      <c r="O325" s="148"/>
      <c r="P325" s="149"/>
    </row>
    <row r="326" spans="1:16" ht="15" hidden="1" customHeight="1" x14ac:dyDescent="0.25">
      <c r="A326" s="44" t="e">
        <f ca="1">IF(MONTH(C326)=MONTH(D$3),RIGHT('Yearly Info'!A$32,LEN('Yearly Info'!A$32)-4),"")</f>
        <v>#VALUE!</v>
      </c>
      <c r="B326" s="145"/>
      <c r="C326" s="42">
        <f t="shared" ca="1" si="12"/>
        <v>46093</v>
      </c>
      <c r="D326" s="54">
        <f ca="1">INDIRECT("'" &amp; UPPER(LEFT(TEXT($D$3,"mmmm"),3)) &amp; "'!L29")</f>
        <v>0</v>
      </c>
      <c r="E326" s="147"/>
      <c r="F326" s="148"/>
      <c r="G326" s="148"/>
      <c r="H326" s="148"/>
      <c r="I326" s="148"/>
      <c r="J326" s="148"/>
      <c r="K326" s="148"/>
      <c r="L326" s="148"/>
      <c r="M326" s="148"/>
      <c r="N326" s="148"/>
      <c r="O326" s="148"/>
      <c r="P326" s="149"/>
    </row>
    <row r="327" spans="1:16" ht="15" hidden="1" customHeight="1" x14ac:dyDescent="0.25">
      <c r="A327" s="44" t="e">
        <f ca="1">IF(MONTH(C327)=MONTH(D$3),RIGHT('Yearly Info'!A$33,LEN('Yearly Info'!A$33)-4),"")</f>
        <v>#VALUE!</v>
      </c>
      <c r="B327" s="145"/>
      <c r="C327" s="42">
        <f t="shared" ca="1" si="12"/>
        <v>46093</v>
      </c>
      <c r="D327" s="54">
        <f ca="1">INDIRECT("'" &amp; UPPER(LEFT(TEXT($D$3,"mmmm"),3)) &amp; "'!L30")</f>
        <v>0</v>
      </c>
      <c r="E327" s="147"/>
      <c r="F327" s="148"/>
      <c r="G327" s="148"/>
      <c r="H327" s="148"/>
      <c r="I327" s="148"/>
      <c r="J327" s="148"/>
      <c r="K327" s="148"/>
      <c r="L327" s="148"/>
      <c r="M327" s="148"/>
      <c r="N327" s="148"/>
      <c r="O327" s="148"/>
      <c r="P327" s="149"/>
    </row>
    <row r="328" spans="1:16" ht="15" hidden="1" customHeight="1" x14ac:dyDescent="0.25">
      <c r="A328" s="44" t="e">
        <f ca="1">IF(MONTH(C328)=MONTH(D$3),RIGHT('Yearly Info'!A$34,LEN('Yearly Info'!A$34)-4),"")</f>
        <v>#VALUE!</v>
      </c>
      <c r="B328" s="145"/>
      <c r="C328" s="42">
        <f t="shared" ca="1" si="12"/>
        <v>46093</v>
      </c>
      <c r="D328" s="54">
        <f ca="1">INDIRECT("'" &amp; UPPER(LEFT(TEXT($D$3,"mmmm"),3)) &amp; "'!L31")</f>
        <v>0</v>
      </c>
      <c r="E328" s="147"/>
      <c r="F328" s="148"/>
      <c r="G328" s="148"/>
      <c r="H328" s="148"/>
      <c r="I328" s="148"/>
      <c r="J328" s="148"/>
      <c r="K328" s="148"/>
      <c r="L328" s="148"/>
      <c r="M328" s="148"/>
      <c r="N328" s="148"/>
      <c r="O328" s="148"/>
      <c r="P328" s="149"/>
    </row>
    <row r="329" spans="1:16" ht="15" hidden="1" customHeight="1" thickBot="1" x14ac:dyDescent="0.3">
      <c r="A329" s="44" t="e">
        <f ca="1">IF(MONTH(C329)=MONTH(D$3),RIGHT('Yearly Info'!A$35,LEN('Yearly Info'!A$35)-4),"")</f>
        <v>#VALUE!</v>
      </c>
      <c r="B329" s="145"/>
      <c r="C329" s="42">
        <f t="shared" ca="1" si="12"/>
        <v>46093</v>
      </c>
      <c r="D329" s="55">
        <f ca="1">INDIRECT("'" &amp; UPPER(LEFT(TEXT($D$3,"mmmm"),3)) &amp; "'!L32")</f>
        <v>0</v>
      </c>
      <c r="E329" s="147"/>
      <c r="F329" s="148"/>
      <c r="G329" s="148"/>
      <c r="H329" s="148"/>
      <c r="I329" s="148"/>
      <c r="J329" s="148"/>
      <c r="K329" s="148"/>
      <c r="L329" s="148"/>
      <c r="M329" s="148"/>
      <c r="N329" s="148"/>
      <c r="O329" s="148"/>
      <c r="P329" s="149"/>
    </row>
    <row r="330" spans="1:16" ht="15" hidden="1" customHeight="1" x14ac:dyDescent="0.25">
      <c r="A330" s="44" t="e">
        <f ca="1">IF(MONTH(C330)=MONTH(D$3),RIGHT('Yearly Info'!A$36,LEN('Yearly Info'!A$36)-4),"")</f>
        <v>#VALUE!</v>
      </c>
      <c r="B330" s="145"/>
      <c r="C330" s="42">
        <f t="shared" ca="1" si="12"/>
        <v>46093</v>
      </c>
      <c r="D330" s="54">
        <f ca="1">INDIRECT("'" &amp; UPPER(LEFT(TEXT($D$3,"mmmm"),3)) &amp; "'!L33")</f>
        <v>0</v>
      </c>
      <c r="E330" s="147"/>
      <c r="F330" s="148"/>
      <c r="G330" s="148"/>
      <c r="H330" s="148"/>
      <c r="I330" s="148"/>
      <c r="J330" s="148"/>
      <c r="K330" s="148"/>
      <c r="L330" s="148"/>
      <c r="M330" s="148"/>
      <c r="N330" s="148"/>
      <c r="O330" s="148"/>
      <c r="P330" s="149"/>
    </row>
    <row r="331" spans="1:16" ht="15" hidden="1" customHeight="1" x14ac:dyDescent="0.25">
      <c r="A331" s="44" t="e">
        <f ca="1">IF(MONTH(C331)=MONTH(D$3),RIGHT('Yearly Info'!A$37,LEN('Yearly Info'!A$37)-4),"")</f>
        <v>#VALUE!</v>
      </c>
      <c r="B331" s="145"/>
      <c r="C331" s="42">
        <f t="shared" ca="1" si="12"/>
        <v>46093</v>
      </c>
      <c r="D331" s="54">
        <f ca="1">INDIRECT("'" &amp; UPPER(LEFT(TEXT($D$3,"mmmm"),3)) &amp; "'!L34")</f>
        <v>0</v>
      </c>
      <c r="E331" s="147"/>
      <c r="F331" s="148"/>
      <c r="G331" s="148"/>
      <c r="H331" s="148"/>
      <c r="I331" s="148"/>
      <c r="J331" s="148"/>
      <c r="K331" s="148"/>
      <c r="L331" s="148"/>
      <c r="M331" s="148"/>
      <c r="N331" s="148"/>
      <c r="O331" s="148"/>
      <c r="P331" s="149"/>
    </row>
    <row r="332" spans="1:16" ht="15" hidden="1" customHeight="1" x14ac:dyDescent="0.25">
      <c r="A332" s="44" t="e">
        <f ca="1">IF(MONTH(C332)=MONTH(D$3),RIGHT('Yearly Info'!A$38,LEN('Yearly Info'!A$38)-4),"")</f>
        <v>#VALUE!</v>
      </c>
      <c r="B332" s="145"/>
      <c r="C332" s="42">
        <f t="shared" ca="1" si="12"/>
        <v>46093</v>
      </c>
      <c r="D332" s="54">
        <f ca="1">INDIRECT("'" &amp; UPPER(LEFT(TEXT($D$3,"mmmm"),3)) &amp; "'!L35")</f>
        <v>0</v>
      </c>
      <c r="E332" s="147"/>
      <c r="F332" s="148"/>
      <c r="G332" s="148"/>
      <c r="H332" s="148"/>
      <c r="I332" s="148"/>
      <c r="J332" s="148"/>
      <c r="K332" s="148"/>
      <c r="L332" s="148"/>
      <c r="M332" s="148"/>
      <c r="N332" s="148"/>
      <c r="O332" s="148"/>
      <c r="P332" s="149"/>
    </row>
    <row r="333" spans="1:16" ht="15" hidden="1" customHeight="1" x14ac:dyDescent="0.25">
      <c r="A333" s="44" t="e">
        <f ca="1">IF(MONTH(C333)=MONTH(D$3),RIGHT('Yearly Info'!A$39,LEN('Yearly Info'!A$39)-4),"")</f>
        <v>#VALUE!</v>
      </c>
      <c r="B333" s="145"/>
      <c r="C333" s="42">
        <f t="shared" ca="1" si="12"/>
        <v>46093</v>
      </c>
      <c r="D333" s="54">
        <f ca="1">INDIRECT("'" &amp; UPPER(LEFT(TEXT($D$3,"mmmm"),3)) &amp; "'!L36")</f>
        <v>0</v>
      </c>
      <c r="E333" s="147"/>
      <c r="F333" s="148"/>
      <c r="G333" s="148"/>
      <c r="H333" s="148"/>
      <c r="I333" s="148"/>
      <c r="J333" s="148"/>
      <c r="K333" s="148"/>
      <c r="L333" s="148"/>
      <c r="M333" s="148"/>
      <c r="N333" s="148"/>
      <c r="O333" s="148"/>
      <c r="P333" s="149"/>
    </row>
    <row r="334" spans="1:16" ht="15" hidden="1" customHeight="1" thickBot="1" x14ac:dyDescent="0.3">
      <c r="A334" s="45" t="e">
        <f ca="1">IF(MONTH(C334)=MONTH(D$3),RIGHT('Yearly Info'!A$40,LEN('Yearly Info'!A$40)-4),"")</f>
        <v>#VALUE!</v>
      </c>
      <c r="B334" s="145"/>
      <c r="C334" s="42">
        <f t="shared" ca="1" si="12"/>
        <v>46093</v>
      </c>
      <c r="D334" s="54">
        <f ca="1">INDIRECT("'" &amp; UPPER(LEFT(TEXT($D$3,"mmmm"),3)) &amp; "'!L37")</f>
        <v>0</v>
      </c>
      <c r="E334" s="147"/>
      <c r="F334" s="148"/>
      <c r="G334" s="148"/>
      <c r="H334" s="148"/>
      <c r="I334" s="148"/>
      <c r="J334" s="148"/>
      <c r="K334" s="148"/>
      <c r="L334" s="148"/>
      <c r="M334" s="148"/>
      <c r="N334" s="148"/>
      <c r="O334" s="148"/>
      <c r="P334" s="149"/>
    </row>
    <row r="335" spans="1:16" ht="15" hidden="1" customHeight="1" thickBot="1" x14ac:dyDescent="0.3">
      <c r="A335" s="45" t="str">
        <f ca="1">IF(MONTH(C335)=MONTH(D$3),RIGHT('Yearly Info'!A$41,LEN('Yearly Info'!A$41)-4),"")</f>
        <v xml:space="preserve"> </v>
      </c>
      <c r="B335" s="145"/>
      <c r="C335" s="42">
        <f t="shared" ca="1" si="12"/>
        <v>46093</v>
      </c>
      <c r="D335" s="54">
        <f ca="1">INDIRECT("'" &amp; UPPER(LEFT(TEXT($D$3,"mmmm"),3)) &amp; "'!L38")</f>
        <v>0</v>
      </c>
      <c r="E335" s="147"/>
      <c r="F335" s="148"/>
      <c r="G335" s="148"/>
      <c r="H335" s="148"/>
      <c r="I335" s="148"/>
      <c r="J335" s="148"/>
      <c r="K335" s="148"/>
      <c r="L335" s="148"/>
      <c r="M335" s="148"/>
      <c r="N335" s="148"/>
      <c r="O335" s="148"/>
      <c r="P335" s="149"/>
    </row>
    <row r="336" spans="1:16" ht="15" hidden="1" customHeight="1" thickBot="1" x14ac:dyDescent="0.3">
      <c r="A336" s="45" t="str">
        <f ca="1">IF(MONTH(C336)=MONTH(D$3),RIGHT('Yearly Info'!A$42,LEN('Yearly Info'!A$42)-4),"")</f>
        <v xml:space="preserve"> </v>
      </c>
      <c r="B336" s="145"/>
      <c r="C336" s="42">
        <f t="shared" ca="1" si="12"/>
        <v>46093</v>
      </c>
      <c r="D336" s="54">
        <f ca="1">INDIRECT("'" &amp; UPPER(LEFT(TEXT($D$3,"mmmm"),3)) &amp; "'!L39")</f>
        <v>0</v>
      </c>
      <c r="E336" s="147"/>
      <c r="F336" s="148"/>
      <c r="G336" s="148"/>
      <c r="H336" s="148"/>
      <c r="I336" s="148"/>
      <c r="J336" s="148"/>
      <c r="K336" s="148"/>
      <c r="L336" s="148"/>
      <c r="M336" s="148"/>
      <c r="N336" s="148"/>
      <c r="O336" s="148"/>
      <c r="P336" s="149"/>
    </row>
    <row r="337" spans="1:16" ht="15" hidden="1" customHeight="1" thickBot="1" x14ac:dyDescent="0.3">
      <c r="A337" s="45" t="str">
        <f ca="1">IF(MONTH(C337)=MONTH(D$3),RIGHT('Yearly Info'!A$43,LEN('Yearly Info'!A$43)-4),"")</f>
        <v xml:space="preserve"> </v>
      </c>
      <c r="B337" s="146"/>
      <c r="C337" s="42">
        <f t="shared" ca="1" si="12"/>
        <v>46093</v>
      </c>
      <c r="D337" s="55">
        <f ca="1">INDIRECT("'" &amp; UPPER(LEFT(TEXT($D$3,"mmmm"),3)) &amp; "'!L40")</f>
        <v>0</v>
      </c>
      <c r="E337" s="150"/>
      <c r="F337" s="151"/>
      <c r="G337" s="151"/>
      <c r="H337" s="151"/>
      <c r="I337" s="151"/>
      <c r="J337" s="151"/>
      <c r="K337" s="151"/>
      <c r="L337" s="151"/>
      <c r="M337" s="151"/>
      <c r="N337" s="151"/>
      <c r="O337" s="151"/>
      <c r="P337" s="152"/>
    </row>
    <row r="338" spans="1:16" ht="15" hidden="1" customHeight="1" x14ac:dyDescent="0.25">
      <c r="A338" s="44" t="str">
        <f ca="1">IF(MONTH(C338)=MONTH(D$3),RIGHT('Yearly Info'!A$14,LEN('Yearly Info'!A$14)-4),"")</f>
        <v xml:space="preserve"> RICS Support for MDEQ</v>
      </c>
      <c r="B338" s="159" t="str">
        <f ca="1">TEXT(C338,"dddd")</f>
        <v>Friday</v>
      </c>
      <c r="C338" s="96">
        <f ca="1">C308+1</f>
        <v>46094</v>
      </c>
      <c r="D338" s="54">
        <f ca="1">INDIRECT("'" &amp; UPPER(LEFT(TEXT($D$3,"mmmm"),3)) &amp; "'!M11")</f>
        <v>0</v>
      </c>
      <c r="E338" s="161"/>
      <c r="F338" s="162"/>
      <c r="G338" s="162"/>
      <c r="H338" s="162"/>
      <c r="I338" s="162"/>
      <c r="J338" s="162"/>
      <c r="K338" s="162"/>
      <c r="L338" s="162"/>
      <c r="M338" s="162"/>
      <c r="N338" s="162"/>
      <c r="O338" s="162"/>
      <c r="P338" s="163"/>
    </row>
    <row r="339" spans="1:16" ht="15" hidden="1" customHeight="1" x14ac:dyDescent="0.25">
      <c r="A339" s="44" t="str">
        <f ca="1">IF(MONTH(C339)=MONTH(D$3),RIGHT('Yearly Info'!A$15,LEN('Yearly Info'!A$15)-4),"")</f>
        <v xml:space="preserve"> MDEQ</v>
      </c>
      <c r="B339" s="145"/>
      <c r="C339" s="42">
        <f ca="1">C338</f>
        <v>46094</v>
      </c>
      <c r="D339" s="54">
        <f ca="1">INDIRECT("'" &amp; UPPER(LEFT(TEXT($D$3,"mmmm"),3)) &amp; "'!M12")</f>
        <v>0</v>
      </c>
      <c r="E339" s="147"/>
      <c r="F339" s="148"/>
      <c r="G339" s="148"/>
      <c r="H339" s="148"/>
      <c r="I339" s="148"/>
      <c r="J339" s="148"/>
      <c r="K339" s="148"/>
      <c r="L339" s="148"/>
      <c r="M339" s="148"/>
      <c r="N339" s="148"/>
      <c r="O339" s="148"/>
      <c r="P339" s="149"/>
    </row>
    <row r="340" spans="1:16" ht="15" hidden="1" customHeight="1" x14ac:dyDescent="0.25">
      <c r="A340" s="44" t="str">
        <f ca="1">IF(MONTH(C340)=MONTH(D$3),RIGHT('Yearly Info'!A$16,LEN('Yearly Info'!A$16)-4),"")</f>
        <v xml:space="preserve"> RICS Idea Portal</v>
      </c>
      <c r="B340" s="145"/>
      <c r="C340" s="42">
        <f t="shared" ref="C340:C367" ca="1" si="13">C339</f>
        <v>46094</v>
      </c>
      <c r="D340" s="54">
        <f ca="1">INDIRECT("'" &amp; UPPER(LEFT(TEXT($D$3,"mmmm"),3)) &amp; "'!M13")</f>
        <v>0</v>
      </c>
      <c r="E340" s="147"/>
      <c r="F340" s="148"/>
      <c r="G340" s="148"/>
      <c r="H340" s="148"/>
      <c r="I340" s="148"/>
      <c r="J340" s="148"/>
      <c r="K340" s="148"/>
      <c r="L340" s="148"/>
      <c r="M340" s="148"/>
      <c r="N340" s="148"/>
      <c r="O340" s="148"/>
      <c r="P340" s="149"/>
    </row>
    <row r="341" spans="1:16" ht="15" customHeight="1" x14ac:dyDescent="0.25">
      <c r="A341" s="44" t="str">
        <f ca="1">IF(MONTH(C341)=MONTH(D$3),RIGHT('Yearly Info'!A$17,LEN('Yearly Info'!A$17)-4),"")</f>
        <v xml:space="preserve"> MSWIS</v>
      </c>
      <c r="B341" s="145"/>
      <c r="C341" s="42">
        <f t="shared" ca="1" si="13"/>
        <v>46094</v>
      </c>
      <c r="D341" s="54">
        <f ca="1">INDIRECT("'" &amp; UPPER(LEFT(TEXT($D$3,"mmmm"),3)) &amp; "'!M14")</f>
        <v>0</v>
      </c>
      <c r="E341" s="147"/>
      <c r="F341" s="148"/>
      <c r="G341" s="148"/>
      <c r="H341" s="148"/>
      <c r="I341" s="148"/>
      <c r="J341" s="148"/>
      <c r="K341" s="148"/>
      <c r="L341" s="148"/>
      <c r="M341" s="148"/>
      <c r="N341" s="148"/>
      <c r="O341" s="148"/>
      <c r="P341" s="149"/>
    </row>
    <row r="342" spans="1:16" ht="15" hidden="1" customHeight="1" x14ac:dyDescent="0.25">
      <c r="A342" s="44" t="str">
        <f ca="1">IF(MONTH(C342)=MONTH(D$3),RIGHT('Yearly Info'!A$18,LEN('Yearly Info'!A$18)-4),"")</f>
        <v xml:space="preserve"> GeoSpatial</v>
      </c>
      <c r="B342" s="145"/>
      <c r="C342" s="42">
        <f t="shared" ca="1" si="13"/>
        <v>46094</v>
      </c>
      <c r="D342" s="54">
        <f ca="1">INDIRECT("'" &amp; UPPER(LEFT(TEXT($D$3,"mmmm"),3)) &amp; "'!M15")</f>
        <v>0</v>
      </c>
      <c r="E342" s="147"/>
      <c r="F342" s="148"/>
      <c r="G342" s="148"/>
      <c r="H342" s="148"/>
      <c r="I342" s="148"/>
      <c r="J342" s="148"/>
      <c r="K342" s="148"/>
      <c r="L342" s="148"/>
      <c r="M342" s="148"/>
      <c r="N342" s="148"/>
      <c r="O342" s="148"/>
      <c r="P342" s="149"/>
    </row>
    <row r="343" spans="1:16" ht="15" hidden="1" customHeight="1" x14ac:dyDescent="0.25">
      <c r="A343" s="44" t="str">
        <f ca="1">IF(MONTH(C343)=MONTH(D$3),RIGHT('Yearly Info'!A$19,LEN('Yearly Info'!A$19)-4),"")</f>
        <v xml:space="preserve"> RICS Dashboard</v>
      </c>
      <c r="B343" s="145"/>
      <c r="C343" s="42">
        <f t="shared" ca="1" si="13"/>
        <v>46094</v>
      </c>
      <c r="D343" s="54">
        <f ca="1">INDIRECT("'" &amp; UPPER(LEFT(TEXT($D$3,"mmmm"),3)) &amp; "'!M16")</f>
        <v>0</v>
      </c>
      <c r="E343" s="153"/>
      <c r="F343" s="154"/>
      <c r="G343" s="154"/>
      <c r="H343" s="154"/>
      <c r="I343" s="154"/>
      <c r="J343" s="154"/>
      <c r="K343" s="154"/>
      <c r="L343" s="154"/>
      <c r="M343" s="154"/>
      <c r="N343" s="154"/>
      <c r="O343" s="154"/>
      <c r="P343" s="155"/>
    </row>
    <row r="344" spans="1:16" ht="15" hidden="1" customHeight="1" x14ac:dyDescent="0.25">
      <c r="A344" s="44" t="str">
        <f ca="1">IF(MONTH(C344)=MONTH(D$3),RIGHT('Yearly Info'!A$20,LEN('Yearly Info'!A$20)-4),"")</f>
        <v xml:space="preserve"> MDWFP NRIS</v>
      </c>
      <c r="B344" s="145"/>
      <c r="C344" s="42">
        <f t="shared" ca="1" si="13"/>
        <v>46094</v>
      </c>
      <c r="D344" s="54">
        <f ca="1">INDIRECT("'" &amp; UPPER(LEFT(TEXT($D$3,"mmmm"),3)) &amp; "'!M17")</f>
        <v>0</v>
      </c>
      <c r="E344" s="153"/>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 MRVA 4 CLOSED</v>
      </c>
      <c r="B345" s="145"/>
      <c r="C345" s="42">
        <f t="shared" ca="1" si="13"/>
        <v>46094</v>
      </c>
      <c r="D345" s="54">
        <f ca="1">INDIRECT("'" &amp; UPPER(LEFT(TEXT($D$3,"mmmm"),3)) &amp; "'!M18")</f>
        <v>0</v>
      </c>
      <c r="E345" s="147"/>
      <c r="F345" s="148"/>
      <c r="G345" s="148"/>
      <c r="H345" s="148"/>
      <c r="I345" s="148"/>
      <c r="J345" s="148"/>
      <c r="K345" s="148"/>
      <c r="L345" s="148"/>
      <c r="M345" s="148"/>
      <c r="N345" s="148"/>
      <c r="O345" s="148"/>
      <c r="P345" s="149"/>
    </row>
    <row r="346" spans="1:16" ht="15" hidden="1" customHeight="1" x14ac:dyDescent="0.25">
      <c r="A346" s="44" t="str">
        <f ca="1">IF(MONTH(C346)=MONTH(D$3),RIGHT('Yearly Info'!A$22,LEN('Yearly Info'!A$22)-4),"")</f>
        <v xml:space="preserve"> Tackett</v>
      </c>
      <c r="B346" s="145"/>
      <c r="C346" s="42">
        <f t="shared" ca="1" si="13"/>
        <v>46094</v>
      </c>
      <c r="D346" s="54">
        <f ca="1">INDIRECT("'" &amp; UPPER(LEFT(TEXT($D$3,"mmmm"),3)) &amp; "'!M19")</f>
        <v>8</v>
      </c>
      <c r="E346" s="147"/>
      <c r="F346" s="148"/>
      <c r="G346" s="148"/>
      <c r="H346" s="148"/>
      <c r="I346" s="148"/>
      <c r="J346" s="148"/>
      <c r="K346" s="148"/>
      <c r="L346" s="148"/>
      <c r="M346" s="148"/>
      <c r="N346" s="148"/>
      <c r="O346" s="148"/>
      <c r="P346" s="149"/>
    </row>
    <row r="347" spans="1:16" ht="15" hidden="1" customHeight="1" x14ac:dyDescent="0.25">
      <c r="A347" s="44" t="e">
        <f ca="1">IF(MONTH(C347)=MONTH(D$3),RIGHT('Yearly Info'!A$23,LEN('Yearly Info'!A$23)-4),"")</f>
        <v>#VALUE!</v>
      </c>
      <c r="B347" s="145"/>
      <c r="C347" s="42">
        <f t="shared" ca="1" si="13"/>
        <v>46094</v>
      </c>
      <c r="D347" s="54">
        <f ca="1">INDIRECT("'" &amp; UPPER(LEFT(TEXT($D$3,"mmmm"),3)) &amp; "'!M20")</f>
        <v>0</v>
      </c>
      <c r="E347" s="147"/>
      <c r="F347" s="148"/>
      <c r="G347" s="148"/>
      <c r="H347" s="148"/>
      <c r="I347" s="148"/>
      <c r="J347" s="148"/>
      <c r="K347" s="148"/>
      <c r="L347" s="148"/>
      <c r="M347" s="148"/>
      <c r="N347" s="148"/>
      <c r="O347" s="148"/>
      <c r="P347" s="149"/>
    </row>
    <row r="348" spans="1:16" ht="15" hidden="1" customHeight="1" x14ac:dyDescent="0.25">
      <c r="A348" s="44" t="e">
        <f ca="1">IF(MONTH(C348)=MONTH(D$3),RIGHT('Yearly Info'!A$24,LEN('Yearly Info'!A$24)-4),"")</f>
        <v>#VALUE!</v>
      </c>
      <c r="B348" s="145"/>
      <c r="C348" s="42">
        <f t="shared" ca="1" si="13"/>
        <v>46094</v>
      </c>
      <c r="D348" s="54">
        <f ca="1">INDIRECT("'" &amp; UPPER(LEFT(TEXT($D$3,"mmmm"),3)) &amp; "'!M21")</f>
        <v>0</v>
      </c>
      <c r="E348" s="147"/>
      <c r="F348" s="148"/>
      <c r="G348" s="148"/>
      <c r="H348" s="148"/>
      <c r="I348" s="148"/>
      <c r="J348" s="148"/>
      <c r="K348" s="148"/>
      <c r="L348" s="148"/>
      <c r="M348" s="148"/>
      <c r="N348" s="148"/>
      <c r="O348" s="148"/>
      <c r="P348" s="149"/>
    </row>
    <row r="349" spans="1:16" ht="15" hidden="1" customHeight="1" x14ac:dyDescent="0.25">
      <c r="A349" s="44" t="e">
        <f ca="1">IF(MONTH(C349)=MONTH(D$3),RIGHT('Yearly Info'!A$25,LEN('Yearly Info'!A$25)-4),"")</f>
        <v>#VALUE!</v>
      </c>
      <c r="B349" s="145"/>
      <c r="C349" s="42">
        <f t="shared" ca="1" si="13"/>
        <v>46094</v>
      </c>
      <c r="D349" s="54">
        <f ca="1">INDIRECT("'" &amp; UPPER(LEFT(TEXT($D$3,"mmmm"),3)) &amp; "'!M22")</f>
        <v>0</v>
      </c>
      <c r="E349" s="147"/>
      <c r="F349" s="148"/>
      <c r="G349" s="148"/>
      <c r="H349" s="148"/>
      <c r="I349" s="148"/>
      <c r="J349" s="148"/>
      <c r="K349" s="148"/>
      <c r="L349" s="148"/>
      <c r="M349" s="148"/>
      <c r="N349" s="148"/>
      <c r="O349" s="148"/>
      <c r="P349" s="149"/>
    </row>
    <row r="350" spans="1:16" ht="15" hidden="1" customHeight="1" x14ac:dyDescent="0.25">
      <c r="A350" s="44" t="e">
        <f ca="1">IF(MONTH(C350)=MONTH(D$3),RIGHT('Yearly Info'!A$26,LEN('Yearly Info'!A$26)-4),"")</f>
        <v>#VALUE!</v>
      </c>
      <c r="B350" s="145"/>
      <c r="C350" s="42">
        <f t="shared" ca="1" si="13"/>
        <v>46094</v>
      </c>
      <c r="D350" s="54">
        <f ca="1">INDIRECT("'" &amp; UPPER(LEFT(TEXT($D$3,"mmmm"),3)) &amp; "'!M23")</f>
        <v>0</v>
      </c>
      <c r="E350" s="147"/>
      <c r="F350" s="148"/>
      <c r="G350" s="148"/>
      <c r="H350" s="148"/>
      <c r="I350" s="148"/>
      <c r="J350" s="148"/>
      <c r="K350" s="148"/>
      <c r="L350" s="148"/>
      <c r="M350" s="148"/>
      <c r="N350" s="148"/>
      <c r="O350" s="148"/>
      <c r="P350" s="149"/>
    </row>
    <row r="351" spans="1:16" ht="15" hidden="1" customHeight="1" x14ac:dyDescent="0.25">
      <c r="A351" s="44" t="e">
        <f ca="1">IF(MONTH(C351)=MONTH(D$3),RIGHT('Yearly Info'!A$27,LEN('Yearly Info'!A$27)-4),"")</f>
        <v>#VALUE!</v>
      </c>
      <c r="B351" s="145"/>
      <c r="C351" s="42">
        <f t="shared" ca="1" si="13"/>
        <v>46094</v>
      </c>
      <c r="D351" s="54">
        <f ca="1">INDIRECT("'" &amp; UPPER(LEFT(TEXT($D$3,"mmmm"),3)) &amp; "'!M24")</f>
        <v>0</v>
      </c>
      <c r="E351" s="147"/>
      <c r="F351" s="148"/>
      <c r="G351" s="148"/>
      <c r="H351" s="148"/>
      <c r="I351" s="148"/>
      <c r="J351" s="148"/>
      <c r="K351" s="148"/>
      <c r="L351" s="148"/>
      <c r="M351" s="148"/>
      <c r="N351" s="148"/>
      <c r="O351" s="148"/>
      <c r="P351" s="149"/>
    </row>
    <row r="352" spans="1:16" ht="15" hidden="1" customHeight="1" x14ac:dyDescent="0.25">
      <c r="A352" s="44" t="e">
        <f ca="1">IF(MONTH(C352)=MONTH(D$3),RIGHT('Yearly Info'!A$28,LEN('Yearly Info'!A$28)-4),"")</f>
        <v>#VALUE!</v>
      </c>
      <c r="B352" s="145"/>
      <c r="C352" s="42">
        <f t="shared" ca="1" si="13"/>
        <v>46094</v>
      </c>
      <c r="D352" s="54">
        <f ca="1">INDIRECT("'" &amp; UPPER(LEFT(TEXT($D$3,"mmmm"),3)) &amp; "'!M25")</f>
        <v>0</v>
      </c>
      <c r="E352" s="147"/>
      <c r="F352" s="148"/>
      <c r="G352" s="148"/>
      <c r="H352" s="148"/>
      <c r="I352" s="148"/>
      <c r="J352" s="148"/>
      <c r="K352" s="148"/>
      <c r="L352" s="148"/>
      <c r="M352" s="148"/>
      <c r="N352" s="148"/>
      <c r="O352" s="148"/>
      <c r="P352" s="149"/>
    </row>
    <row r="353" spans="1:16" ht="15" hidden="1" customHeight="1" x14ac:dyDescent="0.25">
      <c r="A353" s="44" t="e">
        <f ca="1">IF(MONTH(C353)=MONTH(D$3),RIGHT('Yearly Info'!A$29,LEN('Yearly Info'!A$29)-4),"")</f>
        <v>#VALUE!</v>
      </c>
      <c r="B353" s="145"/>
      <c r="C353" s="42">
        <f t="shared" ca="1" si="13"/>
        <v>46094</v>
      </c>
      <c r="D353" s="54">
        <f ca="1">INDIRECT("'" &amp; UPPER(LEFT(TEXT($D$3,"mmmm"),3)) &amp; "'!M26")</f>
        <v>0</v>
      </c>
      <c r="E353" s="147"/>
      <c r="F353" s="148"/>
      <c r="G353" s="148"/>
      <c r="H353" s="148"/>
      <c r="I353" s="148"/>
      <c r="J353" s="148"/>
      <c r="K353" s="148"/>
      <c r="L353" s="148"/>
      <c r="M353" s="148"/>
      <c r="N353" s="148"/>
      <c r="O353" s="148"/>
      <c r="P353" s="149"/>
    </row>
    <row r="354" spans="1:16" ht="15" hidden="1" customHeight="1" x14ac:dyDescent="0.25">
      <c r="A354" s="44" t="e">
        <f ca="1">IF(MONTH(C354)=MONTH(D$3),RIGHT('Yearly Info'!A$30,LEN('Yearly Info'!A$30)-4),"")</f>
        <v>#VALUE!</v>
      </c>
      <c r="B354" s="145"/>
      <c r="C354" s="42">
        <f t="shared" ca="1" si="13"/>
        <v>46094</v>
      </c>
      <c r="D354" s="54">
        <f ca="1">INDIRECT("'" &amp; UPPER(LEFT(TEXT($D$3,"mmmm"),3)) &amp; "'!M27")</f>
        <v>0</v>
      </c>
      <c r="E354" s="147"/>
      <c r="F354" s="148"/>
      <c r="G354" s="148"/>
      <c r="H354" s="148"/>
      <c r="I354" s="148"/>
      <c r="J354" s="148"/>
      <c r="K354" s="148"/>
      <c r="L354" s="148"/>
      <c r="M354" s="148"/>
      <c r="N354" s="148"/>
      <c r="O354" s="148"/>
      <c r="P354" s="149"/>
    </row>
    <row r="355" spans="1:16" ht="15" hidden="1" customHeight="1" x14ac:dyDescent="0.25">
      <c r="A355" s="44" t="e">
        <f ca="1">IF(MONTH(C355)=MONTH(D$3),RIGHT('Yearly Info'!A$31,LEN('Yearly Info'!A$31)-4),"")</f>
        <v>#VALUE!</v>
      </c>
      <c r="B355" s="145"/>
      <c r="C355" s="42">
        <f t="shared" ca="1" si="13"/>
        <v>46094</v>
      </c>
      <c r="D355" s="54">
        <f ca="1">INDIRECT("'" &amp; UPPER(LEFT(TEXT($D$3,"mmmm"),3)) &amp; "'!M28")</f>
        <v>0</v>
      </c>
      <c r="E355" s="147"/>
      <c r="F355" s="148"/>
      <c r="G355" s="148"/>
      <c r="H355" s="148"/>
      <c r="I355" s="148"/>
      <c r="J355" s="148"/>
      <c r="K355" s="148"/>
      <c r="L355" s="148"/>
      <c r="M355" s="148"/>
      <c r="N355" s="148"/>
      <c r="O355" s="148"/>
      <c r="P355" s="149"/>
    </row>
    <row r="356" spans="1:16" ht="15" hidden="1" customHeight="1" x14ac:dyDescent="0.25">
      <c r="A356" s="44" t="e">
        <f ca="1">IF(MONTH(C356)=MONTH(D$3),RIGHT('Yearly Info'!A$32,LEN('Yearly Info'!A$32)-4),"")</f>
        <v>#VALUE!</v>
      </c>
      <c r="B356" s="145"/>
      <c r="C356" s="42">
        <f t="shared" ca="1" si="13"/>
        <v>46094</v>
      </c>
      <c r="D356" s="54">
        <f ca="1">INDIRECT("'" &amp; UPPER(LEFT(TEXT($D$3,"mmmm"),3)) &amp; "'!M29")</f>
        <v>0</v>
      </c>
      <c r="E356" s="147"/>
      <c r="F356" s="148"/>
      <c r="G356" s="148"/>
      <c r="H356" s="148"/>
      <c r="I356" s="148"/>
      <c r="J356" s="148"/>
      <c r="K356" s="148"/>
      <c r="L356" s="148"/>
      <c r="M356" s="148"/>
      <c r="N356" s="148"/>
      <c r="O356" s="148"/>
      <c r="P356" s="149"/>
    </row>
    <row r="357" spans="1:16" ht="15" hidden="1" customHeight="1" x14ac:dyDescent="0.25">
      <c r="A357" s="44" t="e">
        <f ca="1">IF(MONTH(C357)=MONTH(D$3),RIGHT('Yearly Info'!A$33,LEN('Yearly Info'!A$33)-4),"")</f>
        <v>#VALUE!</v>
      </c>
      <c r="B357" s="145"/>
      <c r="C357" s="42">
        <f t="shared" ca="1" si="13"/>
        <v>46094</v>
      </c>
      <c r="D357" s="54">
        <f ca="1">INDIRECT("'" &amp; UPPER(LEFT(TEXT($D$3,"mmmm"),3)) &amp; "'!M30")</f>
        <v>0</v>
      </c>
      <c r="E357" s="147"/>
      <c r="F357" s="148"/>
      <c r="G357" s="148"/>
      <c r="H357" s="148"/>
      <c r="I357" s="148"/>
      <c r="J357" s="148"/>
      <c r="K357" s="148"/>
      <c r="L357" s="148"/>
      <c r="M357" s="148"/>
      <c r="N357" s="148"/>
      <c r="O357" s="148"/>
      <c r="P357" s="149"/>
    </row>
    <row r="358" spans="1:16" ht="15" hidden="1" customHeight="1" x14ac:dyDescent="0.25">
      <c r="A358" s="44" t="e">
        <f ca="1">IF(MONTH(C358)=MONTH(D$3),RIGHT('Yearly Info'!A$34,LEN('Yearly Info'!A$34)-4),"")</f>
        <v>#VALUE!</v>
      </c>
      <c r="B358" s="145"/>
      <c r="C358" s="42">
        <f t="shared" ca="1" si="13"/>
        <v>46094</v>
      </c>
      <c r="D358" s="54">
        <f ca="1">INDIRECT("'" &amp; UPPER(LEFT(TEXT($D$3,"mmmm"),3)) &amp; "'!M31")</f>
        <v>0</v>
      </c>
      <c r="E358" s="147"/>
      <c r="F358" s="148"/>
      <c r="G358" s="148"/>
      <c r="H358" s="148"/>
      <c r="I358" s="148"/>
      <c r="J358" s="148"/>
      <c r="K358" s="148"/>
      <c r="L358" s="148"/>
      <c r="M358" s="148"/>
      <c r="N358" s="148"/>
      <c r="O358" s="148"/>
      <c r="P358" s="149"/>
    </row>
    <row r="359" spans="1:16" ht="15" hidden="1" customHeight="1" x14ac:dyDescent="0.25">
      <c r="A359" s="44" t="e">
        <f ca="1">IF(MONTH(C359)=MONTH(D$3),RIGHT('Yearly Info'!A$35,LEN('Yearly Info'!A$35)-4),"")</f>
        <v>#VALUE!</v>
      </c>
      <c r="B359" s="145"/>
      <c r="C359" s="42">
        <f t="shared" ca="1" si="13"/>
        <v>46094</v>
      </c>
      <c r="D359" s="54">
        <f ca="1">INDIRECT("'" &amp; UPPER(LEFT(TEXT($D$3,"mmmm"),3)) &amp; "'!M32")</f>
        <v>0</v>
      </c>
      <c r="E359" s="147"/>
      <c r="F359" s="148"/>
      <c r="G359" s="148"/>
      <c r="H359" s="148"/>
      <c r="I359" s="148"/>
      <c r="J359" s="148"/>
      <c r="K359" s="148"/>
      <c r="L359" s="148"/>
      <c r="M359" s="148"/>
      <c r="N359" s="148"/>
      <c r="O359" s="148"/>
      <c r="P359" s="149"/>
    </row>
    <row r="360" spans="1:16" ht="15" hidden="1" customHeight="1" x14ac:dyDescent="0.25">
      <c r="A360" s="44" t="e">
        <f ca="1">IF(MONTH(C360)=MONTH(D$3),RIGHT('Yearly Info'!A$36,LEN('Yearly Info'!A$36)-4),"")</f>
        <v>#VALUE!</v>
      </c>
      <c r="B360" s="145"/>
      <c r="C360" s="42">
        <f t="shared" ca="1" si="13"/>
        <v>46094</v>
      </c>
      <c r="D360" s="54">
        <f ca="1">INDIRECT("'" &amp; UPPER(LEFT(TEXT($D$3,"mmmm"),3)) &amp; "'!M33")</f>
        <v>0</v>
      </c>
      <c r="E360" s="147"/>
      <c r="F360" s="148"/>
      <c r="G360" s="148"/>
      <c r="H360" s="148"/>
      <c r="I360" s="148"/>
      <c r="J360" s="148"/>
      <c r="K360" s="148"/>
      <c r="L360" s="148"/>
      <c r="M360" s="148"/>
      <c r="N360" s="148"/>
      <c r="O360" s="148"/>
      <c r="P360" s="149"/>
    </row>
    <row r="361" spans="1:16" ht="15" hidden="1" customHeight="1" x14ac:dyDescent="0.25">
      <c r="A361" s="44" t="e">
        <f ca="1">IF(MONTH(C361)=MONTH(D$3),RIGHT('Yearly Info'!A$37,LEN('Yearly Info'!A$37)-4),"")</f>
        <v>#VALUE!</v>
      </c>
      <c r="B361" s="145"/>
      <c r="C361" s="42">
        <f t="shared" ca="1" si="13"/>
        <v>46094</v>
      </c>
      <c r="D361" s="54">
        <f ca="1">INDIRECT("'" &amp; UPPER(LEFT(TEXT($D$3,"mmmm"),3)) &amp; "'!M34")</f>
        <v>0</v>
      </c>
      <c r="E361" s="147"/>
      <c r="F361" s="148"/>
      <c r="G361" s="148"/>
      <c r="H361" s="148"/>
      <c r="I361" s="148"/>
      <c r="J361" s="148"/>
      <c r="K361" s="148"/>
      <c r="L361" s="148"/>
      <c r="M361" s="148"/>
      <c r="N361" s="148"/>
      <c r="O361" s="148"/>
      <c r="P361" s="149"/>
    </row>
    <row r="362" spans="1:16" ht="15" hidden="1" customHeight="1" x14ac:dyDescent="0.25">
      <c r="A362" s="44" t="e">
        <f ca="1">IF(MONTH(C362)=MONTH(D$3),RIGHT('Yearly Info'!A$38,LEN('Yearly Info'!A$38)-4),"")</f>
        <v>#VALUE!</v>
      </c>
      <c r="B362" s="145"/>
      <c r="C362" s="42">
        <f t="shared" ca="1" si="13"/>
        <v>46094</v>
      </c>
      <c r="D362" s="54">
        <f ca="1">INDIRECT("'" &amp; UPPER(LEFT(TEXT($D$3,"mmmm"),3)) &amp; "'!M35")</f>
        <v>0</v>
      </c>
      <c r="E362" s="147"/>
      <c r="F362" s="148"/>
      <c r="G362" s="148"/>
      <c r="H362" s="148"/>
      <c r="I362" s="148"/>
      <c r="J362" s="148"/>
      <c r="K362" s="148"/>
      <c r="L362" s="148"/>
      <c r="M362" s="148"/>
      <c r="N362" s="148"/>
      <c r="O362" s="148"/>
      <c r="P362" s="149"/>
    </row>
    <row r="363" spans="1:16" ht="15" hidden="1" customHeight="1" x14ac:dyDescent="0.25">
      <c r="A363" s="44" t="e">
        <f ca="1">IF(MONTH(C363)=MONTH(D$3),RIGHT('Yearly Info'!A$39,LEN('Yearly Info'!A$39)-4),"")</f>
        <v>#VALUE!</v>
      </c>
      <c r="B363" s="145"/>
      <c r="C363" s="42">
        <f t="shared" ca="1" si="13"/>
        <v>46094</v>
      </c>
      <c r="D363" s="54">
        <f ca="1">INDIRECT("'" &amp; UPPER(LEFT(TEXT($D$3,"mmmm"),3)) &amp; "'!M36")</f>
        <v>0</v>
      </c>
      <c r="E363" s="147"/>
      <c r="F363" s="148"/>
      <c r="G363" s="148"/>
      <c r="H363" s="148"/>
      <c r="I363" s="148"/>
      <c r="J363" s="148"/>
      <c r="K363" s="148"/>
      <c r="L363" s="148"/>
      <c r="M363" s="148"/>
      <c r="N363" s="148"/>
      <c r="O363" s="148"/>
      <c r="P363" s="149"/>
    </row>
    <row r="364" spans="1:16" ht="15" hidden="1" customHeight="1" thickBot="1" x14ac:dyDescent="0.3">
      <c r="A364" s="45" t="e">
        <f ca="1">IF(MONTH(C364)=MONTH(D$3),RIGHT('Yearly Info'!A$40,LEN('Yearly Info'!A$40)-4),"")</f>
        <v>#VALUE!</v>
      </c>
      <c r="B364" s="145"/>
      <c r="C364" s="42">
        <f t="shared" ca="1" si="13"/>
        <v>46094</v>
      </c>
      <c r="D364" s="54">
        <f ca="1">INDIRECT("'" &amp; UPPER(LEFT(TEXT($D$3,"mmmm"),3)) &amp; "'!M37")</f>
        <v>0</v>
      </c>
      <c r="E364" s="147"/>
      <c r="F364" s="148"/>
      <c r="G364" s="148"/>
      <c r="H364" s="148"/>
      <c r="I364" s="148"/>
      <c r="J364" s="148"/>
      <c r="K364" s="148"/>
      <c r="L364" s="148"/>
      <c r="M364" s="148"/>
      <c r="N364" s="148"/>
      <c r="O364" s="148"/>
      <c r="P364" s="149"/>
    </row>
    <row r="365" spans="1:16" ht="15" hidden="1" customHeight="1" thickBot="1" x14ac:dyDescent="0.3">
      <c r="A365" s="45" t="str">
        <f ca="1">IF(MONTH(C365)=MONTH(D$3),RIGHT('Yearly Info'!A$41,LEN('Yearly Info'!A$41)-4),"")</f>
        <v xml:space="preserve"> </v>
      </c>
      <c r="B365" s="145"/>
      <c r="C365" s="42">
        <f t="shared" ca="1" si="13"/>
        <v>46094</v>
      </c>
      <c r="D365" s="54">
        <f ca="1">INDIRECT("'" &amp; UPPER(LEFT(TEXT($D$3,"mmmm"),3)) &amp; "'!M38")</f>
        <v>0</v>
      </c>
      <c r="E365" s="147"/>
      <c r="F365" s="148"/>
      <c r="G365" s="148"/>
      <c r="H365" s="148"/>
      <c r="I365" s="148"/>
      <c r="J365" s="148"/>
      <c r="K365" s="148"/>
      <c r="L365" s="148"/>
      <c r="M365" s="148"/>
      <c r="N365" s="148"/>
      <c r="O365" s="148"/>
      <c r="P365" s="149"/>
    </row>
    <row r="366" spans="1:16" ht="15" hidden="1" customHeight="1" thickBot="1" x14ac:dyDescent="0.3">
      <c r="A366" s="45" t="str">
        <f ca="1">IF(MONTH(C366)=MONTH(D$3),RIGHT('Yearly Info'!A$42,LEN('Yearly Info'!A$42)-4),"")</f>
        <v xml:space="preserve"> </v>
      </c>
      <c r="B366" s="145"/>
      <c r="C366" s="42">
        <f t="shared" ca="1" si="13"/>
        <v>46094</v>
      </c>
      <c r="D366" s="54">
        <f ca="1">INDIRECT("'" &amp; UPPER(LEFT(TEXT($D$3,"mmmm"),3)) &amp; "'!M39")</f>
        <v>0</v>
      </c>
      <c r="E366" s="147"/>
      <c r="F366" s="148"/>
      <c r="G366" s="148"/>
      <c r="H366" s="148"/>
      <c r="I366" s="148"/>
      <c r="J366" s="148"/>
      <c r="K366" s="148"/>
      <c r="L366" s="148"/>
      <c r="M366" s="148"/>
      <c r="N366" s="148"/>
      <c r="O366" s="148"/>
      <c r="P366" s="149"/>
    </row>
    <row r="367" spans="1:16" ht="15" hidden="1" customHeight="1" thickBot="1" x14ac:dyDescent="0.3">
      <c r="A367" s="45" t="str">
        <f ca="1">IF(MONTH(C367)=MONTH(D$3),RIGHT('Yearly Info'!A$43,LEN('Yearly Info'!A$43)-4),"")</f>
        <v xml:space="preserve"> </v>
      </c>
      <c r="B367" s="146"/>
      <c r="C367" s="42">
        <f t="shared" ca="1" si="13"/>
        <v>46094</v>
      </c>
      <c r="D367" s="55">
        <f ca="1">INDIRECT("'" &amp; UPPER(LEFT(TEXT($D$3,"mmmm"),3)) &amp; "'!M40")</f>
        <v>0</v>
      </c>
      <c r="E367" s="150"/>
      <c r="F367" s="151"/>
      <c r="G367" s="151"/>
      <c r="H367" s="151"/>
      <c r="I367" s="151"/>
      <c r="J367" s="151"/>
      <c r="K367" s="151"/>
      <c r="L367" s="151"/>
      <c r="M367" s="151"/>
      <c r="N367" s="151"/>
      <c r="O367" s="151"/>
      <c r="P367" s="152"/>
    </row>
    <row r="368" spans="1:16" ht="15" hidden="1" customHeight="1" x14ac:dyDescent="0.3">
      <c r="A368" s="44" t="str">
        <f ca="1">IF(MONTH(C368)=MONTH(D$3),RIGHT('Yearly Info'!A$14,LEN('Yearly Info'!A$14)-4),"")</f>
        <v xml:space="preserve"> RICS Support for MDEQ</v>
      </c>
      <c r="B368" s="145" t="str">
        <f ca="1">TEXT(C368,"dddd")</f>
        <v>Saturday</v>
      </c>
      <c r="C368" s="94">
        <f ca="1">C338+1</f>
        <v>46095</v>
      </c>
      <c r="D368" s="106">
        <f ca="1">INDIRECT("'" &amp; UPPER(LEFT(TEXT($D$3,"mmmm"),3)) &amp; "'!N11")</f>
        <v>0</v>
      </c>
      <c r="E368" s="164"/>
      <c r="F368" s="165"/>
      <c r="G368" s="165"/>
      <c r="H368" s="165"/>
      <c r="I368" s="165"/>
      <c r="J368" s="165"/>
      <c r="K368" s="165"/>
      <c r="L368" s="165"/>
      <c r="M368" s="165"/>
      <c r="N368" s="165"/>
      <c r="O368" s="165"/>
      <c r="P368" s="166"/>
    </row>
    <row r="369" spans="1:16" ht="15" hidden="1" customHeight="1" x14ac:dyDescent="0.3">
      <c r="A369" s="44" t="str">
        <f ca="1">IF(MONTH(C369)=MONTH(D$3),RIGHT('Yearly Info'!A$15,LEN('Yearly Info'!A$15)-4),"")</f>
        <v xml:space="preserve"> MDEQ</v>
      </c>
      <c r="B369" s="145"/>
      <c r="C369" s="42">
        <f ca="1">C368</f>
        <v>46095</v>
      </c>
      <c r="D369" s="106">
        <f ca="1">INDIRECT("'" &amp; UPPER(LEFT(TEXT($D$3,"mmmm"),3)) &amp; "'!N12")</f>
        <v>0</v>
      </c>
      <c r="E369" s="164"/>
      <c r="F369" s="165"/>
      <c r="G369" s="165"/>
      <c r="H369" s="165"/>
      <c r="I369" s="165"/>
      <c r="J369" s="165"/>
      <c r="K369" s="165"/>
      <c r="L369" s="165"/>
      <c r="M369" s="165"/>
      <c r="N369" s="165"/>
      <c r="O369" s="165"/>
      <c r="P369" s="166"/>
    </row>
    <row r="370" spans="1:16" ht="15" hidden="1" customHeight="1" x14ac:dyDescent="0.3">
      <c r="A370" s="44" t="str">
        <f ca="1">IF(MONTH(C370)=MONTH(D$3),RIGHT('Yearly Info'!A$16,LEN('Yearly Info'!A$16)-4),"")</f>
        <v xml:space="preserve"> RICS Idea Portal</v>
      </c>
      <c r="B370" s="145"/>
      <c r="C370" s="42">
        <f t="shared" ref="C370:C397" ca="1" si="14">C369</f>
        <v>46095</v>
      </c>
      <c r="D370" s="106">
        <f ca="1">INDIRECT("'" &amp; UPPER(LEFT(TEXT($D$3,"mmmm"),3)) &amp; "'!N13")</f>
        <v>0</v>
      </c>
      <c r="E370" s="164"/>
      <c r="F370" s="165"/>
      <c r="G370" s="165"/>
      <c r="H370" s="165"/>
      <c r="I370" s="165"/>
      <c r="J370" s="165"/>
      <c r="K370" s="165"/>
      <c r="L370" s="165"/>
      <c r="M370" s="165"/>
      <c r="N370" s="165"/>
      <c r="O370" s="165"/>
      <c r="P370" s="166"/>
    </row>
    <row r="371" spans="1:16" ht="15" customHeight="1" x14ac:dyDescent="0.3">
      <c r="A371" s="44" t="str">
        <f ca="1">IF(MONTH(C371)=MONTH(D$3),RIGHT('Yearly Info'!A$17,LEN('Yearly Info'!A$17)-4),"")</f>
        <v xml:space="preserve"> MSWIS</v>
      </c>
      <c r="B371" s="145"/>
      <c r="C371" s="42">
        <f t="shared" ca="1" si="14"/>
        <v>46095</v>
      </c>
      <c r="D371" s="106">
        <f ca="1">INDIRECT("'" &amp; UPPER(LEFT(TEXT($D$3,"mmmm"),3)) &amp; "'!N14")</f>
        <v>0</v>
      </c>
      <c r="E371" s="164"/>
      <c r="F371" s="165"/>
      <c r="G371" s="165"/>
      <c r="H371" s="165"/>
      <c r="I371" s="165"/>
      <c r="J371" s="165"/>
      <c r="K371" s="165"/>
      <c r="L371" s="165"/>
      <c r="M371" s="165"/>
      <c r="N371" s="165"/>
      <c r="O371" s="165"/>
      <c r="P371" s="166"/>
    </row>
    <row r="372" spans="1:16" ht="15" hidden="1" customHeight="1" x14ac:dyDescent="0.3">
      <c r="A372" s="44" t="str">
        <f ca="1">IF(MONTH(C372)=MONTH(D$3),RIGHT('Yearly Info'!A$18,LEN('Yearly Info'!A$18)-4),"")</f>
        <v xml:space="preserve"> GeoSpatial</v>
      </c>
      <c r="B372" s="145"/>
      <c r="C372" s="42">
        <f t="shared" ca="1" si="14"/>
        <v>46095</v>
      </c>
      <c r="D372" s="106">
        <f ca="1">INDIRECT("'" &amp; UPPER(LEFT(TEXT($D$3,"mmmm"),3)) &amp; "'!N15")</f>
        <v>0</v>
      </c>
      <c r="E372" s="164"/>
      <c r="F372" s="165"/>
      <c r="G372" s="165"/>
      <c r="H372" s="165"/>
      <c r="I372" s="165"/>
      <c r="J372" s="165"/>
      <c r="K372" s="165"/>
      <c r="L372" s="165"/>
      <c r="M372" s="165"/>
      <c r="N372" s="165"/>
      <c r="O372" s="165"/>
      <c r="P372" s="166"/>
    </row>
    <row r="373" spans="1:16" ht="15" hidden="1" customHeight="1" x14ac:dyDescent="0.3">
      <c r="A373" s="44" t="str">
        <f ca="1">IF(MONTH(C373)=MONTH(D$3),RIGHT('Yearly Info'!A$19,LEN('Yearly Info'!A$19)-4),"")</f>
        <v xml:space="preserve"> RICS Dashboard</v>
      </c>
      <c r="B373" s="145"/>
      <c r="C373" s="42">
        <f t="shared" ca="1" si="14"/>
        <v>46095</v>
      </c>
      <c r="D373" s="106">
        <f ca="1">INDIRECT("'" &amp; UPPER(LEFT(TEXT($D$3,"mmmm"),3)) &amp; "'!N16")</f>
        <v>0</v>
      </c>
      <c r="E373" s="167"/>
      <c r="F373" s="168"/>
      <c r="G373" s="168"/>
      <c r="H373" s="168"/>
      <c r="I373" s="168"/>
      <c r="J373" s="168"/>
      <c r="K373" s="168"/>
      <c r="L373" s="168"/>
      <c r="M373" s="168"/>
      <c r="N373" s="168"/>
      <c r="O373" s="168"/>
      <c r="P373" s="169"/>
    </row>
    <row r="374" spans="1:16" ht="15" hidden="1" customHeight="1" x14ac:dyDescent="0.3">
      <c r="A374" s="44" t="str">
        <f ca="1">IF(MONTH(C374)=MONTH(D$3),RIGHT('Yearly Info'!A$20,LEN('Yearly Info'!A$20)-4),"")</f>
        <v xml:space="preserve"> MDWFP NRIS</v>
      </c>
      <c r="B374" s="145"/>
      <c r="C374" s="42">
        <f t="shared" ca="1" si="14"/>
        <v>46095</v>
      </c>
      <c r="D374" s="106">
        <f ca="1">INDIRECT("'" &amp; UPPER(LEFT(TEXT($D$3,"mmmm"),3)) &amp; "'!N17")</f>
        <v>0</v>
      </c>
      <c r="E374" s="167"/>
      <c r="F374" s="168"/>
      <c r="G374" s="168"/>
      <c r="H374" s="168"/>
      <c r="I374" s="168"/>
      <c r="J374" s="168"/>
      <c r="K374" s="168"/>
      <c r="L374" s="168"/>
      <c r="M374" s="168"/>
      <c r="N374" s="168"/>
      <c r="O374" s="168"/>
      <c r="P374" s="169"/>
    </row>
    <row r="375" spans="1:16" ht="15" customHeight="1" x14ac:dyDescent="0.3">
      <c r="A375" s="44" t="str">
        <f ca="1">IF(MONTH(C375)=MONTH(D$3),RIGHT('Yearly Info'!A$21,LEN('Yearly Info'!A$21)-4),"")</f>
        <v xml:space="preserve"> MSWIS MRVA 4 CLOSED</v>
      </c>
      <c r="B375" s="145"/>
      <c r="C375" s="42">
        <f t="shared" ca="1" si="14"/>
        <v>46095</v>
      </c>
      <c r="D375" s="106">
        <f ca="1">INDIRECT("'" &amp; UPPER(LEFT(TEXT($D$3,"mmmm"),3)) &amp; "'!N18")</f>
        <v>0</v>
      </c>
      <c r="E375" s="164"/>
      <c r="F375" s="165"/>
      <c r="G375" s="165"/>
      <c r="H375" s="165"/>
      <c r="I375" s="165"/>
      <c r="J375" s="165"/>
      <c r="K375" s="165"/>
      <c r="L375" s="165"/>
      <c r="M375" s="165"/>
      <c r="N375" s="165"/>
      <c r="O375" s="165"/>
      <c r="P375" s="166"/>
    </row>
    <row r="376" spans="1:16" ht="15" hidden="1" customHeight="1" x14ac:dyDescent="0.3">
      <c r="A376" s="44" t="str">
        <f ca="1">IF(MONTH(C376)=MONTH(D$3),RIGHT('Yearly Info'!A$22,LEN('Yearly Info'!A$22)-4),"")</f>
        <v xml:space="preserve"> Tackett</v>
      </c>
      <c r="B376" s="145"/>
      <c r="C376" s="42">
        <f t="shared" ca="1" si="14"/>
        <v>46095</v>
      </c>
      <c r="D376" s="106">
        <f ca="1">INDIRECT("'" &amp; UPPER(LEFT(TEXT($D$3,"mmmm"),3)) &amp; "'!N19")</f>
        <v>0</v>
      </c>
      <c r="E376" s="164"/>
      <c r="F376" s="165"/>
      <c r="G376" s="165"/>
      <c r="H376" s="165"/>
      <c r="I376" s="165"/>
      <c r="J376" s="165"/>
      <c r="K376" s="165"/>
      <c r="L376" s="165"/>
      <c r="M376" s="165"/>
      <c r="N376" s="165"/>
      <c r="O376" s="165"/>
      <c r="P376" s="166"/>
    </row>
    <row r="377" spans="1:16" ht="15" hidden="1" customHeight="1" x14ac:dyDescent="0.3">
      <c r="A377" s="44" t="e">
        <f ca="1">IF(MONTH(C377)=MONTH(D$3),RIGHT('Yearly Info'!A$23,LEN('Yearly Info'!A$23)-4),"")</f>
        <v>#VALUE!</v>
      </c>
      <c r="B377" s="145"/>
      <c r="C377" s="42">
        <f t="shared" ca="1" si="14"/>
        <v>46095</v>
      </c>
      <c r="D377" s="106">
        <f ca="1">INDIRECT("'" &amp; UPPER(LEFT(TEXT($D$3,"mmmm"),3)) &amp; "'!N20")</f>
        <v>0</v>
      </c>
      <c r="E377" s="170"/>
      <c r="F377" s="165"/>
      <c r="G377" s="165"/>
      <c r="H377" s="165"/>
      <c r="I377" s="165"/>
      <c r="J377" s="165"/>
      <c r="K377" s="165"/>
      <c r="L377" s="165"/>
      <c r="M377" s="165"/>
      <c r="N377" s="165"/>
      <c r="O377" s="165"/>
      <c r="P377" s="166"/>
    </row>
    <row r="378" spans="1:16" ht="15" hidden="1" customHeight="1" x14ac:dyDescent="0.3">
      <c r="A378" s="44" t="e">
        <f ca="1">IF(MONTH(C378)=MONTH(D$3),RIGHT('Yearly Info'!A$24,LEN('Yearly Info'!A$24)-4),"")</f>
        <v>#VALUE!</v>
      </c>
      <c r="B378" s="145"/>
      <c r="C378" s="42">
        <f t="shared" ca="1" si="14"/>
        <v>46095</v>
      </c>
      <c r="D378" s="106">
        <f ca="1">INDIRECT("'" &amp; UPPER(LEFT(TEXT($D$3,"mmmm"),3)) &amp; "'!N21")</f>
        <v>0</v>
      </c>
      <c r="E378" s="164"/>
      <c r="F378" s="165"/>
      <c r="G378" s="165"/>
      <c r="H378" s="165"/>
      <c r="I378" s="165"/>
      <c r="J378" s="165"/>
      <c r="K378" s="165"/>
      <c r="L378" s="165"/>
      <c r="M378" s="165"/>
      <c r="N378" s="165"/>
      <c r="O378" s="165"/>
      <c r="P378" s="166"/>
    </row>
    <row r="379" spans="1:16" ht="15" hidden="1" customHeight="1" x14ac:dyDescent="0.3">
      <c r="A379" s="44" t="e">
        <f ca="1">IF(MONTH(C379)=MONTH(D$3),RIGHT('Yearly Info'!A$25,LEN('Yearly Info'!A$25)-4),"")</f>
        <v>#VALUE!</v>
      </c>
      <c r="B379" s="145"/>
      <c r="C379" s="42">
        <f t="shared" ca="1" si="14"/>
        <v>46095</v>
      </c>
      <c r="D379" s="106">
        <f ca="1">INDIRECT("'" &amp; UPPER(LEFT(TEXT($D$3,"mmmm"),3)) &amp; "'!N22")</f>
        <v>0</v>
      </c>
      <c r="E379" s="164"/>
      <c r="F379" s="165"/>
      <c r="G379" s="165"/>
      <c r="H379" s="165"/>
      <c r="I379" s="165"/>
      <c r="J379" s="165"/>
      <c r="K379" s="165"/>
      <c r="L379" s="165"/>
      <c r="M379" s="165"/>
      <c r="N379" s="165"/>
      <c r="O379" s="165"/>
      <c r="P379" s="166"/>
    </row>
    <row r="380" spans="1:16" ht="15" hidden="1" customHeight="1" x14ac:dyDescent="0.3">
      <c r="A380" s="44" t="e">
        <f ca="1">IF(MONTH(C380)=MONTH(D$3),RIGHT('Yearly Info'!A$26,LEN('Yearly Info'!A$26)-4),"")</f>
        <v>#VALUE!</v>
      </c>
      <c r="B380" s="145"/>
      <c r="C380" s="42">
        <f t="shared" ca="1" si="14"/>
        <v>46095</v>
      </c>
      <c r="D380" s="106">
        <f ca="1">INDIRECT("'" &amp; UPPER(LEFT(TEXT($D$3,"mmmm"),3)) &amp; "'!N23")</f>
        <v>0</v>
      </c>
      <c r="E380" s="164"/>
      <c r="F380" s="165"/>
      <c r="G380" s="165"/>
      <c r="H380" s="165"/>
      <c r="I380" s="165"/>
      <c r="J380" s="165"/>
      <c r="K380" s="165"/>
      <c r="L380" s="165"/>
      <c r="M380" s="165"/>
      <c r="N380" s="165"/>
      <c r="O380" s="165"/>
      <c r="P380" s="166"/>
    </row>
    <row r="381" spans="1:16" ht="15" hidden="1" customHeight="1" x14ac:dyDescent="0.3">
      <c r="A381" s="44" t="e">
        <f ca="1">IF(MONTH(C381)=MONTH(D$3),RIGHT('Yearly Info'!A$27,LEN('Yearly Info'!A$27)-4),"")</f>
        <v>#VALUE!</v>
      </c>
      <c r="B381" s="145"/>
      <c r="C381" s="42">
        <f t="shared" ca="1" si="14"/>
        <v>46095</v>
      </c>
      <c r="D381" s="106">
        <f ca="1">INDIRECT("'" &amp; UPPER(LEFT(TEXT($D$3,"mmmm"),3)) &amp; "'!N24")</f>
        <v>0</v>
      </c>
      <c r="E381" s="164"/>
      <c r="F381" s="165"/>
      <c r="G381" s="165"/>
      <c r="H381" s="165"/>
      <c r="I381" s="165"/>
      <c r="J381" s="165"/>
      <c r="K381" s="165"/>
      <c r="L381" s="165"/>
      <c r="M381" s="165"/>
      <c r="N381" s="165"/>
      <c r="O381" s="165"/>
      <c r="P381" s="166"/>
    </row>
    <row r="382" spans="1:16" ht="15" hidden="1" customHeight="1" x14ac:dyDescent="0.3">
      <c r="A382" s="44" t="e">
        <f ca="1">IF(MONTH(C382)=MONTH(D$3),RIGHT('Yearly Info'!A$28,LEN('Yearly Info'!A$28)-4),"")</f>
        <v>#VALUE!</v>
      </c>
      <c r="B382" s="145"/>
      <c r="C382" s="42">
        <f t="shared" ca="1" si="14"/>
        <v>46095</v>
      </c>
      <c r="D382" s="106">
        <f ca="1">INDIRECT("'" &amp; UPPER(LEFT(TEXT($D$3,"mmmm"),3)) &amp; "'!N25")</f>
        <v>0</v>
      </c>
      <c r="E382" s="164"/>
      <c r="F382" s="165"/>
      <c r="G382" s="165"/>
      <c r="H382" s="165"/>
      <c r="I382" s="165"/>
      <c r="J382" s="165"/>
      <c r="K382" s="165"/>
      <c r="L382" s="165"/>
      <c r="M382" s="165"/>
      <c r="N382" s="165"/>
      <c r="O382" s="165"/>
      <c r="P382" s="166"/>
    </row>
    <row r="383" spans="1:16" ht="15" hidden="1" customHeight="1" x14ac:dyDescent="0.3">
      <c r="A383" s="44" t="e">
        <f ca="1">IF(MONTH(C383)=MONTH(D$3),RIGHT('Yearly Info'!A$29,LEN('Yearly Info'!A$29)-4),"")</f>
        <v>#VALUE!</v>
      </c>
      <c r="B383" s="145"/>
      <c r="C383" s="42">
        <f t="shared" ca="1" si="14"/>
        <v>46095</v>
      </c>
      <c r="D383" s="106">
        <f ca="1">INDIRECT("'" &amp; UPPER(LEFT(TEXT($D$3,"mmmm"),3)) &amp; "'!N26")</f>
        <v>0</v>
      </c>
      <c r="E383" s="164"/>
      <c r="F383" s="165"/>
      <c r="G383" s="165"/>
      <c r="H383" s="165"/>
      <c r="I383" s="165"/>
      <c r="J383" s="165"/>
      <c r="K383" s="165"/>
      <c r="L383" s="165"/>
      <c r="M383" s="165"/>
      <c r="N383" s="165"/>
      <c r="O383" s="165"/>
      <c r="P383" s="166"/>
    </row>
    <row r="384" spans="1:16" ht="15" hidden="1" customHeight="1" x14ac:dyDescent="0.3">
      <c r="A384" s="44" t="e">
        <f ca="1">IF(MONTH(C384)=MONTH(D$3),RIGHT('Yearly Info'!A$30,LEN('Yearly Info'!A$30)-4),"")</f>
        <v>#VALUE!</v>
      </c>
      <c r="B384" s="145"/>
      <c r="C384" s="42">
        <f t="shared" ca="1" si="14"/>
        <v>46095</v>
      </c>
      <c r="D384" s="106">
        <f ca="1">INDIRECT("'" &amp; UPPER(LEFT(TEXT($D$3,"mmmm"),3)) &amp; "'!N27")</f>
        <v>0</v>
      </c>
      <c r="E384" s="164"/>
      <c r="F384" s="165"/>
      <c r="G384" s="165"/>
      <c r="H384" s="165"/>
      <c r="I384" s="165"/>
      <c r="J384" s="165"/>
      <c r="K384" s="165"/>
      <c r="L384" s="165"/>
      <c r="M384" s="165"/>
      <c r="N384" s="165"/>
      <c r="O384" s="165"/>
      <c r="P384" s="166"/>
    </row>
    <row r="385" spans="1:16" ht="15" hidden="1" customHeight="1" x14ac:dyDescent="0.3">
      <c r="A385" s="44" t="e">
        <f ca="1">IF(MONTH(C385)=MONTH(D$3),RIGHT('Yearly Info'!A$31,LEN('Yearly Info'!A$31)-4),"")</f>
        <v>#VALUE!</v>
      </c>
      <c r="B385" s="145"/>
      <c r="C385" s="42">
        <f t="shared" ca="1" si="14"/>
        <v>46095</v>
      </c>
      <c r="D385" s="106">
        <f ca="1">INDIRECT("'" &amp; UPPER(LEFT(TEXT($D$3,"mmmm"),3)) &amp; "'!N28")</f>
        <v>0</v>
      </c>
      <c r="E385" s="164"/>
      <c r="F385" s="165"/>
      <c r="G385" s="165"/>
      <c r="H385" s="165"/>
      <c r="I385" s="165"/>
      <c r="J385" s="165"/>
      <c r="K385" s="165"/>
      <c r="L385" s="165"/>
      <c r="M385" s="165"/>
      <c r="N385" s="165"/>
      <c r="O385" s="165"/>
      <c r="P385" s="166"/>
    </row>
    <row r="386" spans="1:16" ht="15" hidden="1" customHeight="1" x14ac:dyDescent="0.3">
      <c r="A386" s="44" t="e">
        <f ca="1">IF(MONTH(C386)=MONTH(D$3),RIGHT('Yearly Info'!A$32,LEN('Yearly Info'!A$32)-4),"")</f>
        <v>#VALUE!</v>
      </c>
      <c r="B386" s="145"/>
      <c r="C386" s="42">
        <f t="shared" ca="1" si="14"/>
        <v>46095</v>
      </c>
      <c r="D386" s="106">
        <f ca="1">INDIRECT("'" &amp; UPPER(LEFT(TEXT($D$3,"mmmm"),3)) &amp; "'!N29")</f>
        <v>0</v>
      </c>
      <c r="E386" s="164"/>
      <c r="F386" s="165"/>
      <c r="G386" s="165"/>
      <c r="H386" s="165"/>
      <c r="I386" s="165"/>
      <c r="J386" s="165"/>
      <c r="K386" s="165"/>
      <c r="L386" s="165"/>
      <c r="M386" s="165"/>
      <c r="N386" s="165"/>
      <c r="O386" s="165"/>
      <c r="P386" s="166"/>
    </row>
    <row r="387" spans="1:16" ht="15" hidden="1" customHeight="1" x14ac:dyDescent="0.3">
      <c r="A387" s="44" t="e">
        <f ca="1">IF(MONTH(C387)=MONTH(D$3),RIGHT('Yearly Info'!A$33,LEN('Yearly Info'!A$33)-4),"")</f>
        <v>#VALUE!</v>
      </c>
      <c r="B387" s="145"/>
      <c r="C387" s="42">
        <f t="shared" ca="1" si="14"/>
        <v>46095</v>
      </c>
      <c r="D387" s="106">
        <f ca="1">INDIRECT("'" &amp; UPPER(LEFT(TEXT($D$3,"mmmm"),3)) &amp; "'!N30")</f>
        <v>0</v>
      </c>
      <c r="E387" s="164"/>
      <c r="F387" s="165"/>
      <c r="G387" s="165"/>
      <c r="H387" s="165"/>
      <c r="I387" s="165"/>
      <c r="J387" s="165"/>
      <c r="K387" s="165"/>
      <c r="L387" s="165"/>
      <c r="M387" s="165"/>
      <c r="N387" s="165"/>
      <c r="O387" s="165"/>
      <c r="P387" s="166"/>
    </row>
    <row r="388" spans="1:16" ht="15" hidden="1" customHeight="1" x14ac:dyDescent="0.3">
      <c r="A388" s="44" t="e">
        <f ca="1">IF(MONTH(C388)=MONTH(D$3),RIGHT('Yearly Info'!A$34,LEN('Yearly Info'!A$34)-4),"")</f>
        <v>#VALUE!</v>
      </c>
      <c r="B388" s="145"/>
      <c r="C388" s="42">
        <f t="shared" ca="1" si="14"/>
        <v>46095</v>
      </c>
      <c r="D388" s="106">
        <f ca="1">INDIRECT("'" &amp; UPPER(LEFT(TEXT($D$3,"mmmm"),3)) &amp; "'!N31")</f>
        <v>0</v>
      </c>
      <c r="E388" s="164"/>
      <c r="F388" s="165"/>
      <c r="G388" s="165"/>
      <c r="H388" s="165"/>
      <c r="I388" s="165"/>
      <c r="J388" s="165"/>
      <c r="K388" s="165"/>
      <c r="L388" s="165"/>
      <c r="M388" s="165"/>
      <c r="N388" s="165"/>
      <c r="O388" s="165"/>
      <c r="P388" s="166"/>
    </row>
    <row r="389" spans="1:16" ht="15" hidden="1" customHeight="1" x14ac:dyDescent="0.3">
      <c r="A389" s="44" t="e">
        <f ca="1">IF(MONTH(C389)=MONTH(D$3),RIGHT('Yearly Info'!A$35,LEN('Yearly Info'!A$35)-4),"")</f>
        <v>#VALUE!</v>
      </c>
      <c r="B389" s="145"/>
      <c r="C389" s="42">
        <f t="shared" ca="1" si="14"/>
        <v>46095</v>
      </c>
      <c r="D389" s="106">
        <f ca="1">INDIRECT("'" &amp; UPPER(LEFT(TEXT($D$3,"mmmm"),3)) &amp; "'!N32")</f>
        <v>0</v>
      </c>
      <c r="E389" s="164"/>
      <c r="F389" s="165"/>
      <c r="G389" s="165"/>
      <c r="H389" s="165"/>
      <c r="I389" s="165"/>
      <c r="J389" s="165"/>
      <c r="K389" s="165"/>
      <c r="L389" s="165"/>
      <c r="M389" s="165"/>
      <c r="N389" s="165"/>
      <c r="O389" s="165"/>
      <c r="P389" s="166"/>
    </row>
    <row r="390" spans="1:16" ht="15" hidden="1" customHeight="1" x14ac:dyDescent="0.3">
      <c r="A390" s="44" t="e">
        <f ca="1">IF(MONTH(C390)=MONTH(D$3),RIGHT('Yearly Info'!A$36,LEN('Yearly Info'!A$36)-4),"")</f>
        <v>#VALUE!</v>
      </c>
      <c r="B390" s="145"/>
      <c r="C390" s="42">
        <f t="shared" ca="1" si="14"/>
        <v>46095</v>
      </c>
      <c r="D390" s="106">
        <f ca="1">INDIRECT("'" &amp; UPPER(LEFT(TEXT($D$3,"mmmm"),3)) &amp; "'!N33")</f>
        <v>0</v>
      </c>
      <c r="E390" s="167"/>
      <c r="F390" s="168"/>
      <c r="G390" s="168"/>
      <c r="H390" s="168"/>
      <c r="I390" s="168"/>
      <c r="J390" s="168"/>
      <c r="K390" s="168"/>
      <c r="L390" s="168"/>
      <c r="M390" s="168"/>
      <c r="N390" s="168"/>
      <c r="O390" s="168"/>
      <c r="P390" s="169"/>
    </row>
    <row r="391" spans="1:16" ht="15" hidden="1" customHeight="1" x14ac:dyDescent="0.3">
      <c r="A391" s="44" t="e">
        <f ca="1">IF(MONTH(C391)=MONTH(D$3),RIGHT('Yearly Info'!A$37,LEN('Yearly Info'!A$37)-4),"")</f>
        <v>#VALUE!</v>
      </c>
      <c r="B391" s="145"/>
      <c r="C391" s="42">
        <f t="shared" ca="1" si="14"/>
        <v>46095</v>
      </c>
      <c r="D391" s="106">
        <f ca="1">INDIRECT("'" &amp; UPPER(LEFT(TEXT($D$3,"mmmm"),3)) &amp; "'!N34")</f>
        <v>0</v>
      </c>
      <c r="E391" s="164"/>
      <c r="F391" s="165"/>
      <c r="G391" s="165"/>
      <c r="H391" s="165"/>
      <c r="I391" s="165"/>
      <c r="J391" s="165"/>
      <c r="K391" s="165"/>
      <c r="L391" s="165"/>
      <c r="M391" s="165"/>
      <c r="N391" s="165"/>
      <c r="O391" s="165"/>
      <c r="P391" s="166"/>
    </row>
    <row r="392" spans="1:16" ht="15" hidden="1" customHeight="1" x14ac:dyDescent="0.3">
      <c r="A392" s="44" t="e">
        <f ca="1">IF(MONTH(C392)=MONTH(D$3),RIGHT('Yearly Info'!A$38,LEN('Yearly Info'!A$38)-4),"")</f>
        <v>#VALUE!</v>
      </c>
      <c r="B392" s="145"/>
      <c r="C392" s="42">
        <f t="shared" ca="1" si="14"/>
        <v>46095</v>
      </c>
      <c r="D392" s="106">
        <f ca="1">INDIRECT("'" &amp; UPPER(LEFT(TEXT($D$3,"mmmm"),3)) &amp; "'!N35")</f>
        <v>0</v>
      </c>
      <c r="E392" s="164"/>
      <c r="F392" s="165"/>
      <c r="G392" s="165"/>
      <c r="H392" s="165"/>
      <c r="I392" s="165"/>
      <c r="J392" s="165"/>
      <c r="K392" s="165"/>
      <c r="L392" s="165"/>
      <c r="M392" s="165"/>
      <c r="N392" s="165"/>
      <c r="O392" s="165"/>
      <c r="P392" s="166"/>
    </row>
    <row r="393" spans="1:16" ht="15" hidden="1" customHeight="1" x14ac:dyDescent="0.3">
      <c r="A393" s="44" t="e">
        <f ca="1">IF(MONTH(C393)=MONTH(D$3),RIGHT('Yearly Info'!A$39,LEN('Yearly Info'!A$39)-4),"")</f>
        <v>#VALUE!</v>
      </c>
      <c r="B393" s="145"/>
      <c r="C393" s="42">
        <f t="shared" ca="1" si="14"/>
        <v>46095</v>
      </c>
      <c r="D393" s="106">
        <f ca="1">INDIRECT("'" &amp; UPPER(LEFT(TEXT($D$3,"mmmm"),3)) &amp; "'!N36")</f>
        <v>0</v>
      </c>
      <c r="E393" s="164"/>
      <c r="F393" s="165"/>
      <c r="G393" s="165"/>
      <c r="H393" s="165"/>
      <c r="I393" s="165"/>
      <c r="J393" s="165"/>
      <c r="K393" s="165"/>
      <c r="L393" s="165"/>
      <c r="M393" s="165"/>
      <c r="N393" s="165"/>
      <c r="O393" s="165"/>
      <c r="P393" s="166"/>
    </row>
    <row r="394" spans="1:16" ht="15" hidden="1" customHeight="1" thickBot="1" x14ac:dyDescent="0.35">
      <c r="A394" s="45" t="e">
        <f ca="1">IF(MONTH(C394)=MONTH(D$3),RIGHT('Yearly Info'!A$40,LEN('Yearly Info'!A$40)-4),"")</f>
        <v>#VALUE!</v>
      </c>
      <c r="B394" s="145"/>
      <c r="C394" s="42">
        <f t="shared" ca="1" si="14"/>
        <v>46095</v>
      </c>
      <c r="D394" s="106">
        <f ca="1">INDIRECT("'" &amp; UPPER(LEFT(TEXT($D$3,"mmmm"),3)) &amp; "'!N37")</f>
        <v>0</v>
      </c>
      <c r="E394" s="164"/>
      <c r="F394" s="165"/>
      <c r="G394" s="165"/>
      <c r="H394" s="165"/>
      <c r="I394" s="165"/>
      <c r="J394" s="165"/>
      <c r="K394" s="165"/>
      <c r="L394" s="165"/>
      <c r="M394" s="165"/>
      <c r="N394" s="165"/>
      <c r="O394" s="165"/>
      <c r="P394" s="166"/>
    </row>
    <row r="395" spans="1:16" ht="15" hidden="1" customHeight="1" thickBot="1" x14ac:dyDescent="0.35">
      <c r="A395" s="45" t="str">
        <f ca="1">IF(MONTH(C395)=MONTH(D$3),RIGHT('Yearly Info'!A$41,LEN('Yearly Info'!A$41)-4),"")</f>
        <v xml:space="preserve"> </v>
      </c>
      <c r="B395" s="145"/>
      <c r="C395" s="42">
        <f t="shared" ca="1" si="14"/>
        <v>46095</v>
      </c>
      <c r="D395" s="106">
        <f ca="1">INDIRECT("'" &amp; UPPER(LEFT(TEXT($D$3,"mmmm"),3)) &amp; "'!N38")</f>
        <v>0</v>
      </c>
      <c r="E395" s="164"/>
      <c r="F395" s="165"/>
      <c r="G395" s="165"/>
      <c r="H395" s="165"/>
      <c r="I395" s="165"/>
      <c r="J395" s="165"/>
      <c r="K395" s="165"/>
      <c r="L395" s="165"/>
      <c r="M395" s="165"/>
      <c r="N395" s="165"/>
      <c r="O395" s="165"/>
      <c r="P395" s="166"/>
    </row>
    <row r="396" spans="1:16" ht="15" hidden="1" customHeight="1" thickBot="1" x14ac:dyDescent="0.35">
      <c r="A396" s="45" t="str">
        <f ca="1">IF(MONTH(C396)=MONTH(D$3),RIGHT('Yearly Info'!A$42,LEN('Yearly Info'!A$42)-4),"")</f>
        <v xml:space="preserve"> </v>
      </c>
      <c r="B396" s="145"/>
      <c r="C396" s="42">
        <f t="shared" ca="1" si="14"/>
        <v>46095</v>
      </c>
      <c r="D396" s="106">
        <f ca="1">INDIRECT("'" &amp; UPPER(LEFT(TEXT($D$3,"mmmm"),3)) &amp; "'!N39")</f>
        <v>0</v>
      </c>
      <c r="E396" s="164"/>
      <c r="F396" s="165"/>
      <c r="G396" s="165"/>
      <c r="H396" s="165"/>
      <c r="I396" s="165"/>
      <c r="J396" s="165"/>
      <c r="K396" s="165"/>
      <c r="L396" s="165"/>
      <c r="M396" s="165"/>
      <c r="N396" s="165"/>
      <c r="O396" s="165"/>
      <c r="P396" s="166"/>
    </row>
    <row r="397" spans="1:16" ht="15" hidden="1" customHeight="1" thickBot="1" x14ac:dyDescent="0.35">
      <c r="A397" s="45" t="str">
        <f ca="1">IF(MONTH(C397)=MONTH(D$3),RIGHT('Yearly Info'!A$43,LEN('Yearly Info'!A$43)-4),"")</f>
        <v xml:space="preserve"> </v>
      </c>
      <c r="B397" s="146"/>
      <c r="C397" s="42">
        <f t="shared" ca="1" si="14"/>
        <v>46095</v>
      </c>
      <c r="D397" s="106">
        <f ca="1">INDIRECT("'" &amp; UPPER(LEFT(TEXT($D$3,"mmmm"),3)) &amp; "'!N40")</f>
        <v>0</v>
      </c>
      <c r="E397" s="171"/>
      <c r="F397" s="172"/>
      <c r="G397" s="172"/>
      <c r="H397" s="172"/>
      <c r="I397" s="172"/>
      <c r="J397" s="172"/>
      <c r="K397" s="172"/>
      <c r="L397" s="172"/>
      <c r="M397" s="172"/>
      <c r="N397" s="172"/>
      <c r="O397" s="172"/>
      <c r="P397" s="173"/>
    </row>
    <row r="398" spans="1:16" ht="15" hidden="1" customHeight="1" x14ac:dyDescent="0.25">
      <c r="A398" s="44" t="str">
        <f ca="1">IF(MONTH(C398)=MONTH(D$3),RIGHT('Yearly Info'!A$14,LEN('Yearly Info'!A$14)-4),"")</f>
        <v xml:space="preserve"> RICS Support for MDEQ</v>
      </c>
      <c r="B398" s="145" t="str">
        <f ca="1">TEXT(C398,"dddd")</f>
        <v>Sunday</v>
      </c>
      <c r="C398" s="94">
        <f ca="1">C368+1</f>
        <v>46096</v>
      </c>
      <c r="D398" s="107">
        <f ca="1">INDIRECT("'" &amp; UPPER(LEFT(TEXT($D$3,"mmmm"),3)) &amp; "'!O11")</f>
        <v>0</v>
      </c>
      <c r="E398" s="147"/>
      <c r="F398" s="148"/>
      <c r="G398" s="148"/>
      <c r="H398" s="148"/>
      <c r="I398" s="148"/>
      <c r="J398" s="148"/>
      <c r="K398" s="148"/>
      <c r="L398" s="148"/>
      <c r="M398" s="148"/>
      <c r="N398" s="148"/>
      <c r="O398" s="148"/>
      <c r="P398" s="149"/>
    </row>
    <row r="399" spans="1:16" ht="15" hidden="1" customHeight="1" x14ac:dyDescent="0.25">
      <c r="A399" s="44" t="str">
        <f ca="1">IF(MONTH(C399)=MONTH(D$3),RIGHT('Yearly Info'!A$15,LEN('Yearly Info'!A$15)-4),"")</f>
        <v xml:space="preserve"> MDEQ</v>
      </c>
      <c r="B399" s="145"/>
      <c r="C399" s="42">
        <f ca="1">C398</f>
        <v>46096</v>
      </c>
      <c r="D399" s="107">
        <f ca="1">INDIRECT("'" &amp; UPPER(LEFT(TEXT($D$3,"mmmm"),3)) &amp; "'!O12")</f>
        <v>0</v>
      </c>
      <c r="E399" s="147"/>
      <c r="F399" s="148"/>
      <c r="G399" s="148"/>
      <c r="H399" s="148"/>
      <c r="I399" s="148"/>
      <c r="J399" s="148"/>
      <c r="K399" s="148"/>
      <c r="L399" s="148"/>
      <c r="M399" s="148"/>
      <c r="N399" s="148"/>
      <c r="O399" s="148"/>
      <c r="P399" s="149"/>
    </row>
    <row r="400" spans="1:16" ht="15" hidden="1" customHeight="1" thickBot="1" x14ac:dyDescent="0.3">
      <c r="A400" s="44" t="str">
        <f ca="1">IF(MONTH(C400)=MONTH(D$3),RIGHT('Yearly Info'!A$16,LEN('Yearly Info'!A$16)-4),"")</f>
        <v xml:space="preserve"> RICS Idea Portal</v>
      </c>
      <c r="B400" s="145"/>
      <c r="C400" s="42">
        <f t="shared" ref="C400:C427" ca="1" si="15">C399</f>
        <v>46096</v>
      </c>
      <c r="D400" s="107">
        <f ca="1">INDIRECT("'" &amp; UPPER(LEFT(TEXT($D$3,"mmmm"),3)) &amp; "'!O13")</f>
        <v>0</v>
      </c>
      <c r="E400" s="147"/>
      <c r="F400" s="148"/>
      <c r="G400" s="148"/>
      <c r="H400" s="148"/>
      <c r="I400" s="148"/>
      <c r="J400" s="148"/>
      <c r="K400" s="148"/>
      <c r="L400" s="148"/>
      <c r="M400" s="148"/>
      <c r="N400" s="148"/>
      <c r="O400" s="148"/>
      <c r="P400" s="149"/>
    </row>
    <row r="401" spans="1:16" ht="15" customHeight="1" x14ac:dyDescent="0.25">
      <c r="A401" s="44" t="str">
        <f ca="1">IF(MONTH(C401)=MONTH(D$3),RIGHT('Yearly Info'!A$17,LEN('Yearly Info'!A$17)-4),"")</f>
        <v xml:space="preserve"> MSWIS</v>
      </c>
      <c r="B401" s="145"/>
      <c r="C401" s="42">
        <f t="shared" ca="1" si="15"/>
        <v>46096</v>
      </c>
      <c r="D401" s="107">
        <f ca="1">INDIRECT("'" &amp; UPPER(LEFT(TEXT($D$3,"mmmm"),3)) &amp; "'!O14")</f>
        <v>0</v>
      </c>
      <c r="E401" s="147"/>
      <c r="F401" s="148"/>
      <c r="G401" s="148"/>
      <c r="H401" s="148"/>
      <c r="I401" s="148"/>
      <c r="J401" s="148"/>
      <c r="K401" s="148"/>
      <c r="L401" s="148"/>
      <c r="M401" s="148"/>
      <c r="N401" s="148"/>
      <c r="O401" s="148"/>
      <c r="P401" s="149"/>
    </row>
    <row r="402" spans="1:16" ht="15" hidden="1" customHeight="1" x14ac:dyDescent="0.25">
      <c r="A402" s="44" t="str">
        <f ca="1">IF(MONTH(C402)=MONTH(D$3),RIGHT('Yearly Info'!A$18,LEN('Yearly Info'!A$18)-4),"")</f>
        <v xml:space="preserve"> GeoSpatial</v>
      </c>
      <c r="B402" s="145"/>
      <c r="C402" s="42">
        <f t="shared" ca="1" si="15"/>
        <v>46096</v>
      </c>
      <c r="D402" s="107">
        <f ca="1">INDIRECT("'" &amp; UPPER(LEFT(TEXT($D$3,"mmmm"),3)) &amp; "'!O15")</f>
        <v>0</v>
      </c>
      <c r="E402" s="147"/>
      <c r="F402" s="148"/>
      <c r="G402" s="148"/>
      <c r="H402" s="148"/>
      <c r="I402" s="148"/>
      <c r="J402" s="148"/>
      <c r="K402" s="148"/>
      <c r="L402" s="148"/>
      <c r="M402" s="148"/>
      <c r="N402" s="148"/>
      <c r="O402" s="148"/>
      <c r="P402" s="149"/>
    </row>
    <row r="403" spans="1:16" ht="15" hidden="1" customHeight="1" thickBot="1" x14ac:dyDescent="0.3">
      <c r="A403" s="44" t="str">
        <f ca="1">IF(MONTH(C403)=MONTH(D$3),RIGHT('Yearly Info'!A$19,LEN('Yearly Info'!A$19)-4),"")</f>
        <v xml:space="preserve"> RICS Dashboard</v>
      </c>
      <c r="B403" s="145"/>
      <c r="C403" s="42">
        <f t="shared" ca="1" si="15"/>
        <v>46096</v>
      </c>
      <c r="D403" s="107">
        <f ca="1">INDIRECT("'" &amp; UPPER(LEFT(TEXT($D$3,"mmmm"),3)) &amp; "'!O16")</f>
        <v>0</v>
      </c>
      <c r="E403" s="153"/>
      <c r="F403" s="154"/>
      <c r="G403" s="154"/>
      <c r="H403" s="154"/>
      <c r="I403" s="154"/>
      <c r="J403" s="154"/>
      <c r="K403" s="154"/>
      <c r="L403" s="154"/>
      <c r="M403" s="154"/>
      <c r="N403" s="154"/>
      <c r="O403" s="154"/>
      <c r="P403" s="155"/>
    </row>
    <row r="404" spans="1:16" ht="15" hidden="1" customHeight="1" x14ac:dyDescent="0.25">
      <c r="A404" s="44" t="str">
        <f ca="1">IF(MONTH(C404)=MONTH(D$3),RIGHT('Yearly Info'!A$20,LEN('Yearly Info'!A$20)-4),"")</f>
        <v xml:space="preserve"> MDWFP NRIS</v>
      </c>
      <c r="B404" s="145"/>
      <c r="C404" s="42">
        <f t="shared" ca="1" si="15"/>
        <v>46096</v>
      </c>
      <c r="D404" s="107">
        <f ca="1">INDIRECT("'" &amp; UPPER(LEFT(TEXT($D$3,"mmmm"),3)) &amp; "'!O17")</f>
        <v>0</v>
      </c>
      <c r="E404" s="147"/>
      <c r="F404" s="148"/>
      <c r="G404" s="148"/>
      <c r="H404" s="148"/>
      <c r="I404" s="148"/>
      <c r="J404" s="148"/>
      <c r="K404" s="148"/>
      <c r="L404" s="148"/>
      <c r="M404" s="148"/>
      <c r="N404" s="148"/>
      <c r="O404" s="148"/>
      <c r="P404" s="149"/>
    </row>
    <row r="405" spans="1:16" ht="15" customHeight="1" x14ac:dyDescent="0.25">
      <c r="A405" s="44" t="str">
        <f ca="1">IF(MONTH(C405)=MONTH(D$3),RIGHT('Yearly Info'!A$21,LEN('Yearly Info'!A$21)-4),"")</f>
        <v xml:space="preserve"> MSWIS MRVA 4 CLOSED</v>
      </c>
      <c r="B405" s="145"/>
      <c r="C405" s="42">
        <f t="shared" ca="1" si="15"/>
        <v>46096</v>
      </c>
      <c r="D405" s="107">
        <f ca="1">INDIRECT("'" &amp; UPPER(LEFT(TEXT($D$3,"mmmm"),3)) &amp; "'!O18")</f>
        <v>0</v>
      </c>
      <c r="E405" s="147"/>
      <c r="F405" s="148"/>
      <c r="G405" s="148"/>
      <c r="H405" s="148"/>
      <c r="I405" s="148"/>
      <c r="J405" s="148"/>
      <c r="K405" s="148"/>
      <c r="L405" s="148"/>
      <c r="M405" s="148"/>
      <c r="N405" s="148"/>
      <c r="O405" s="148"/>
      <c r="P405" s="149"/>
    </row>
    <row r="406" spans="1:16" ht="15" hidden="1" customHeight="1" x14ac:dyDescent="0.25">
      <c r="A406" s="44" t="str">
        <f ca="1">IF(MONTH(C406)=MONTH(D$3),RIGHT('Yearly Info'!A$22,LEN('Yearly Info'!A$22)-4),"")</f>
        <v xml:space="preserve"> Tackett</v>
      </c>
      <c r="B406" s="145"/>
      <c r="C406" s="42">
        <f t="shared" ca="1" si="15"/>
        <v>46096</v>
      </c>
      <c r="D406" s="107">
        <f ca="1">INDIRECT("'" &amp; UPPER(LEFT(TEXT($D$3,"mmmm"),3)) &amp; "'!O19")</f>
        <v>0</v>
      </c>
      <c r="E406" s="147"/>
      <c r="F406" s="148"/>
      <c r="G406" s="148"/>
      <c r="H406" s="148"/>
      <c r="I406" s="148"/>
      <c r="J406" s="148"/>
      <c r="K406" s="148"/>
      <c r="L406" s="148"/>
      <c r="M406" s="148"/>
      <c r="N406" s="148"/>
      <c r="O406" s="148"/>
      <c r="P406" s="149"/>
    </row>
    <row r="407" spans="1:16" ht="15" hidden="1" customHeight="1" x14ac:dyDescent="0.25">
      <c r="A407" s="44" t="e">
        <f ca="1">IF(MONTH(C407)=MONTH(D$3),RIGHT('Yearly Info'!A$23,LEN('Yearly Info'!A$23)-4),"")</f>
        <v>#VALUE!</v>
      </c>
      <c r="B407" s="145"/>
      <c r="C407" s="42">
        <f t="shared" ca="1" si="15"/>
        <v>46096</v>
      </c>
      <c r="D407" s="107">
        <f ca="1">INDIRECT("'" &amp; UPPER(LEFT(TEXT($D$3,"mmmm"),3)) &amp; "'!O20")</f>
        <v>0</v>
      </c>
      <c r="E407" s="147"/>
      <c r="F407" s="148"/>
      <c r="G407" s="148"/>
      <c r="H407" s="148"/>
      <c r="I407" s="148"/>
      <c r="J407" s="148"/>
      <c r="K407" s="148"/>
      <c r="L407" s="148"/>
      <c r="M407" s="148"/>
      <c r="N407" s="148"/>
      <c r="O407" s="148"/>
      <c r="P407" s="149"/>
    </row>
    <row r="408" spans="1:16" ht="15" hidden="1" customHeight="1" x14ac:dyDescent="0.25">
      <c r="A408" s="44" t="e">
        <f ca="1">IF(MONTH(C408)=MONTH(D$3),RIGHT('Yearly Info'!A$24,LEN('Yearly Info'!A$24)-4),"")</f>
        <v>#VALUE!</v>
      </c>
      <c r="B408" s="145"/>
      <c r="C408" s="42">
        <f t="shared" ca="1" si="15"/>
        <v>46096</v>
      </c>
      <c r="D408" s="107">
        <f ca="1">INDIRECT("'" &amp; UPPER(LEFT(TEXT($D$3,"mmmm"),3)) &amp; "'!O21")</f>
        <v>0</v>
      </c>
      <c r="E408" s="147"/>
      <c r="F408" s="148"/>
      <c r="G408" s="148"/>
      <c r="H408" s="148"/>
      <c r="I408" s="148"/>
      <c r="J408" s="148"/>
      <c r="K408" s="148"/>
      <c r="L408" s="148"/>
      <c r="M408" s="148"/>
      <c r="N408" s="148"/>
      <c r="O408" s="148"/>
      <c r="P408" s="149"/>
    </row>
    <row r="409" spans="1:16" ht="15" hidden="1" customHeight="1" x14ac:dyDescent="0.25">
      <c r="A409" s="44" t="e">
        <f ca="1">IF(MONTH(C409)=MONTH(D$3),RIGHT('Yearly Info'!A$25,LEN('Yearly Info'!A$25)-4),"")</f>
        <v>#VALUE!</v>
      </c>
      <c r="B409" s="145"/>
      <c r="C409" s="42">
        <f t="shared" ca="1" si="15"/>
        <v>46096</v>
      </c>
      <c r="D409" s="107">
        <f ca="1">INDIRECT("'" &amp; UPPER(LEFT(TEXT($D$3,"mmmm"),3)) &amp; "'!O22")</f>
        <v>0</v>
      </c>
      <c r="E409" s="147"/>
      <c r="F409" s="148"/>
      <c r="G409" s="148"/>
      <c r="H409" s="148"/>
      <c r="I409" s="148"/>
      <c r="J409" s="148"/>
      <c r="K409" s="148"/>
      <c r="L409" s="148"/>
      <c r="M409" s="148"/>
      <c r="N409" s="148"/>
      <c r="O409" s="148"/>
      <c r="P409" s="149"/>
    </row>
    <row r="410" spans="1:16" ht="15" hidden="1" customHeight="1" x14ac:dyDescent="0.25">
      <c r="A410" s="44" t="e">
        <f ca="1">IF(MONTH(C410)=MONTH(D$3),RIGHT('Yearly Info'!A$26,LEN('Yearly Info'!A$26)-4),"")</f>
        <v>#VALUE!</v>
      </c>
      <c r="B410" s="145"/>
      <c r="C410" s="42">
        <f t="shared" ca="1" si="15"/>
        <v>46096</v>
      </c>
      <c r="D410" s="107">
        <f ca="1">INDIRECT("'" &amp; UPPER(LEFT(TEXT($D$3,"mmmm"),3)) &amp; "'!O23")</f>
        <v>0</v>
      </c>
      <c r="E410" s="147"/>
      <c r="F410" s="148"/>
      <c r="G410" s="148"/>
      <c r="H410" s="148"/>
      <c r="I410" s="148"/>
      <c r="J410" s="148"/>
      <c r="K410" s="148"/>
      <c r="L410" s="148"/>
      <c r="M410" s="148"/>
      <c r="N410" s="148"/>
      <c r="O410" s="148"/>
      <c r="P410" s="149"/>
    </row>
    <row r="411" spans="1:16" ht="15" hidden="1" customHeight="1" x14ac:dyDescent="0.25">
      <c r="A411" s="44" t="e">
        <f ca="1">IF(MONTH(C411)=MONTH(D$3),RIGHT('Yearly Info'!A$27,LEN('Yearly Info'!A$27)-4),"")</f>
        <v>#VALUE!</v>
      </c>
      <c r="B411" s="145"/>
      <c r="C411" s="42">
        <f t="shared" ca="1" si="15"/>
        <v>46096</v>
      </c>
      <c r="D411" s="107">
        <f ca="1">INDIRECT("'" &amp; UPPER(LEFT(TEXT($D$3,"mmmm"),3)) &amp; "'!O24")</f>
        <v>0</v>
      </c>
      <c r="E411" s="147"/>
      <c r="F411" s="148"/>
      <c r="G411" s="148"/>
      <c r="H411" s="148"/>
      <c r="I411" s="148"/>
      <c r="J411" s="148"/>
      <c r="K411" s="148"/>
      <c r="L411" s="148"/>
      <c r="M411" s="148"/>
      <c r="N411" s="148"/>
      <c r="O411" s="148"/>
      <c r="P411" s="149"/>
    </row>
    <row r="412" spans="1:16" ht="15" hidden="1" customHeight="1" x14ac:dyDescent="0.25">
      <c r="A412" s="44" t="e">
        <f ca="1">IF(MONTH(C412)=MONTH(D$3),RIGHT('Yearly Info'!A$28,LEN('Yearly Info'!A$28)-4),"")</f>
        <v>#VALUE!</v>
      </c>
      <c r="B412" s="145"/>
      <c r="C412" s="42">
        <f t="shared" ca="1" si="15"/>
        <v>46096</v>
      </c>
      <c r="D412" s="107">
        <f ca="1">INDIRECT("'" &amp; UPPER(LEFT(TEXT($D$3,"mmmm"),3)) &amp; "'!O25")</f>
        <v>0</v>
      </c>
      <c r="E412" s="147"/>
      <c r="F412" s="148"/>
      <c r="G412" s="148"/>
      <c r="H412" s="148"/>
      <c r="I412" s="148"/>
      <c r="J412" s="148"/>
      <c r="K412" s="148"/>
      <c r="L412" s="148"/>
      <c r="M412" s="148"/>
      <c r="N412" s="148"/>
      <c r="O412" s="148"/>
      <c r="P412" s="149"/>
    </row>
    <row r="413" spans="1:16" ht="15" hidden="1" customHeight="1" x14ac:dyDescent="0.25">
      <c r="A413" s="44" t="e">
        <f ca="1">IF(MONTH(C413)=MONTH(D$3),RIGHT('Yearly Info'!A$29,LEN('Yearly Info'!A$29)-4),"")</f>
        <v>#VALUE!</v>
      </c>
      <c r="B413" s="145"/>
      <c r="C413" s="42">
        <f t="shared" ca="1" si="15"/>
        <v>46096</v>
      </c>
      <c r="D413" s="107">
        <f ca="1">INDIRECT("'" &amp; UPPER(LEFT(TEXT($D$3,"mmmm"),3)) &amp; "'!O26")</f>
        <v>0</v>
      </c>
      <c r="E413" s="147"/>
      <c r="F413" s="148"/>
      <c r="G413" s="148"/>
      <c r="H413" s="148"/>
      <c r="I413" s="148"/>
      <c r="J413" s="148"/>
      <c r="K413" s="148"/>
      <c r="L413" s="148"/>
      <c r="M413" s="148"/>
      <c r="N413" s="148"/>
      <c r="O413" s="148"/>
      <c r="P413" s="149"/>
    </row>
    <row r="414" spans="1:16" ht="15" hidden="1" customHeight="1" x14ac:dyDescent="0.25">
      <c r="A414" s="44" t="e">
        <f ca="1">IF(MONTH(C414)=MONTH(D$3),RIGHT('Yearly Info'!A$30,LEN('Yearly Info'!A$30)-4),"")</f>
        <v>#VALUE!</v>
      </c>
      <c r="B414" s="145"/>
      <c r="C414" s="42">
        <f t="shared" ca="1" si="15"/>
        <v>46096</v>
      </c>
      <c r="D414" s="107">
        <f ca="1">INDIRECT("'" &amp; UPPER(LEFT(TEXT($D$3,"mmmm"),3)) &amp; "'!O27")</f>
        <v>0</v>
      </c>
      <c r="E414" s="147"/>
      <c r="F414" s="148"/>
      <c r="G414" s="148"/>
      <c r="H414" s="148"/>
      <c r="I414" s="148"/>
      <c r="J414" s="148"/>
      <c r="K414" s="148"/>
      <c r="L414" s="148"/>
      <c r="M414" s="148"/>
      <c r="N414" s="148"/>
      <c r="O414" s="148"/>
      <c r="P414" s="149"/>
    </row>
    <row r="415" spans="1:16" ht="15" hidden="1" customHeight="1" x14ac:dyDescent="0.25">
      <c r="A415" s="44" t="e">
        <f ca="1">IF(MONTH(C415)=MONTH(D$3),RIGHT('Yearly Info'!A$31,LEN('Yearly Info'!A$31)-4),"")</f>
        <v>#VALUE!</v>
      </c>
      <c r="B415" s="145"/>
      <c r="C415" s="42">
        <f t="shared" ca="1" si="15"/>
        <v>46096</v>
      </c>
      <c r="D415" s="107">
        <f ca="1">INDIRECT("'" &amp; UPPER(LEFT(TEXT($D$3,"mmmm"),3)) &amp; "'!O28")</f>
        <v>0</v>
      </c>
      <c r="E415" s="147"/>
      <c r="F415" s="148"/>
      <c r="G415" s="148"/>
      <c r="H415" s="148"/>
      <c r="I415" s="148"/>
      <c r="J415" s="148"/>
      <c r="K415" s="148"/>
      <c r="L415" s="148"/>
      <c r="M415" s="148"/>
      <c r="N415" s="148"/>
      <c r="O415" s="148"/>
      <c r="P415" s="149"/>
    </row>
    <row r="416" spans="1:16" ht="15" hidden="1" customHeight="1" x14ac:dyDescent="0.25">
      <c r="A416" s="44" t="e">
        <f ca="1">IF(MONTH(C416)=MONTH(D$3),RIGHT('Yearly Info'!A$32,LEN('Yearly Info'!A$32)-4),"")</f>
        <v>#VALUE!</v>
      </c>
      <c r="B416" s="145"/>
      <c r="C416" s="42">
        <f t="shared" ca="1" si="15"/>
        <v>46096</v>
      </c>
      <c r="D416" s="107">
        <f ca="1">INDIRECT("'" &amp; UPPER(LEFT(TEXT($D$3,"mmmm"),3)) &amp; "'!O29")</f>
        <v>0</v>
      </c>
      <c r="E416" s="147"/>
      <c r="F416" s="148"/>
      <c r="G416" s="148"/>
      <c r="H416" s="148"/>
      <c r="I416" s="148"/>
      <c r="J416" s="148"/>
      <c r="K416" s="148"/>
      <c r="L416" s="148"/>
      <c r="M416" s="148"/>
      <c r="N416" s="148"/>
      <c r="O416" s="148"/>
      <c r="P416" s="149"/>
    </row>
    <row r="417" spans="1:16" ht="15" hidden="1" customHeight="1" x14ac:dyDescent="0.25">
      <c r="A417" s="44" t="e">
        <f ca="1">IF(MONTH(C417)=MONTH(D$3),RIGHT('Yearly Info'!A$33,LEN('Yearly Info'!A$33)-4),"")</f>
        <v>#VALUE!</v>
      </c>
      <c r="B417" s="145"/>
      <c r="C417" s="42">
        <f t="shared" ca="1" si="15"/>
        <v>46096</v>
      </c>
      <c r="D417" s="107">
        <f ca="1">INDIRECT("'" &amp; UPPER(LEFT(TEXT($D$3,"mmmm"),3)) &amp; "'!O30")</f>
        <v>0</v>
      </c>
      <c r="E417" s="147"/>
      <c r="F417" s="148"/>
      <c r="G417" s="148"/>
      <c r="H417" s="148"/>
      <c r="I417" s="148"/>
      <c r="J417" s="148"/>
      <c r="K417" s="148"/>
      <c r="L417" s="148"/>
      <c r="M417" s="148"/>
      <c r="N417" s="148"/>
      <c r="O417" s="148"/>
      <c r="P417" s="149"/>
    </row>
    <row r="418" spans="1:16" ht="15" hidden="1" customHeight="1" x14ac:dyDescent="0.25">
      <c r="A418" s="44" t="e">
        <f ca="1">IF(MONTH(C418)=MONTH(D$3),RIGHT('Yearly Info'!A$34,LEN('Yearly Info'!A$34)-4),"")</f>
        <v>#VALUE!</v>
      </c>
      <c r="B418" s="145"/>
      <c r="C418" s="42">
        <f t="shared" ca="1" si="15"/>
        <v>46096</v>
      </c>
      <c r="D418" s="107">
        <f ca="1">INDIRECT("'" &amp; UPPER(LEFT(TEXT($D$3,"mmmm"),3)) &amp; "'!O31")</f>
        <v>0</v>
      </c>
      <c r="E418" s="147"/>
      <c r="F418" s="148"/>
      <c r="G418" s="148"/>
      <c r="H418" s="148"/>
      <c r="I418" s="148"/>
      <c r="J418" s="148"/>
      <c r="K418" s="148"/>
      <c r="L418" s="148"/>
      <c r="M418" s="148"/>
      <c r="N418" s="148"/>
      <c r="O418" s="148"/>
      <c r="P418" s="149"/>
    </row>
    <row r="419" spans="1:16" ht="15" hidden="1" customHeight="1" x14ac:dyDescent="0.25">
      <c r="A419" s="44" t="e">
        <f ca="1">IF(MONTH(C419)=MONTH(D$3),RIGHT('Yearly Info'!A$35,LEN('Yearly Info'!A$35)-4),"")</f>
        <v>#VALUE!</v>
      </c>
      <c r="B419" s="145"/>
      <c r="C419" s="42">
        <f t="shared" ca="1" si="15"/>
        <v>46096</v>
      </c>
      <c r="D419" s="107">
        <f ca="1">INDIRECT("'" &amp; UPPER(LEFT(TEXT($D$3,"mmmm"),3)) &amp; "'!O32")</f>
        <v>0</v>
      </c>
      <c r="E419" s="147"/>
      <c r="F419" s="148"/>
      <c r="G419" s="148"/>
      <c r="H419" s="148"/>
      <c r="I419" s="148"/>
      <c r="J419" s="148"/>
      <c r="K419" s="148"/>
      <c r="L419" s="148"/>
      <c r="M419" s="148"/>
      <c r="N419" s="148"/>
      <c r="O419" s="148"/>
      <c r="P419" s="149"/>
    </row>
    <row r="420" spans="1:16" ht="15" hidden="1" customHeight="1" x14ac:dyDescent="0.25">
      <c r="A420" s="44" t="e">
        <f ca="1">IF(MONTH(C420)=MONTH(D$3),RIGHT('Yearly Info'!A$36,LEN('Yearly Info'!A$36)-4),"")</f>
        <v>#VALUE!</v>
      </c>
      <c r="B420" s="145"/>
      <c r="C420" s="42">
        <f t="shared" ca="1" si="15"/>
        <v>46096</v>
      </c>
      <c r="D420" s="107">
        <f ca="1">INDIRECT("'" &amp; UPPER(LEFT(TEXT($D$3,"mmmm"),3)) &amp; "'!O33")</f>
        <v>0</v>
      </c>
      <c r="E420" s="147"/>
      <c r="F420" s="148"/>
      <c r="G420" s="148"/>
      <c r="H420" s="148"/>
      <c r="I420" s="148"/>
      <c r="J420" s="148"/>
      <c r="K420" s="148"/>
      <c r="L420" s="148"/>
      <c r="M420" s="148"/>
      <c r="N420" s="148"/>
      <c r="O420" s="148"/>
      <c r="P420" s="149"/>
    </row>
    <row r="421" spans="1:16" ht="15" hidden="1" customHeight="1" x14ac:dyDescent="0.25">
      <c r="A421" s="44" t="e">
        <f ca="1">IF(MONTH(C421)=MONTH(D$3),RIGHT('Yearly Info'!A$37,LEN('Yearly Info'!A$37)-4),"")</f>
        <v>#VALUE!</v>
      </c>
      <c r="B421" s="145"/>
      <c r="C421" s="42">
        <f t="shared" ca="1" si="15"/>
        <v>46096</v>
      </c>
      <c r="D421" s="107">
        <f ca="1">INDIRECT("'" &amp; UPPER(LEFT(TEXT($D$3,"mmmm"),3)) &amp; "'!O34")</f>
        <v>0</v>
      </c>
      <c r="E421" s="147"/>
      <c r="F421" s="148"/>
      <c r="G421" s="148"/>
      <c r="H421" s="148"/>
      <c r="I421" s="148"/>
      <c r="J421" s="148"/>
      <c r="K421" s="148"/>
      <c r="L421" s="148"/>
      <c r="M421" s="148"/>
      <c r="N421" s="148"/>
      <c r="O421" s="148"/>
      <c r="P421" s="149"/>
    </row>
    <row r="422" spans="1:16" ht="15" hidden="1" customHeight="1" x14ac:dyDescent="0.25">
      <c r="A422" s="44" t="e">
        <f ca="1">IF(MONTH(C422)=MONTH(D$3),RIGHT('Yearly Info'!A$38,LEN('Yearly Info'!A$38)-4),"")</f>
        <v>#VALUE!</v>
      </c>
      <c r="B422" s="145"/>
      <c r="C422" s="42">
        <f t="shared" ca="1" si="15"/>
        <v>46096</v>
      </c>
      <c r="D422" s="107">
        <f ca="1">INDIRECT("'" &amp; UPPER(LEFT(TEXT($D$3,"mmmm"),3)) &amp; "'!O35")</f>
        <v>0</v>
      </c>
      <c r="E422" s="147"/>
      <c r="F422" s="148"/>
      <c r="G422" s="148"/>
      <c r="H422" s="148"/>
      <c r="I422" s="148"/>
      <c r="J422" s="148"/>
      <c r="K422" s="148"/>
      <c r="L422" s="148"/>
      <c r="M422" s="148"/>
      <c r="N422" s="148"/>
      <c r="O422" s="148"/>
      <c r="P422" s="149"/>
    </row>
    <row r="423" spans="1:16" ht="15" hidden="1" customHeight="1" x14ac:dyDescent="0.25">
      <c r="A423" s="44" t="e">
        <f ca="1">IF(MONTH(C423)=MONTH(D$3),RIGHT('Yearly Info'!A$39,LEN('Yearly Info'!A$39)-4),"")</f>
        <v>#VALUE!</v>
      </c>
      <c r="B423" s="145"/>
      <c r="C423" s="42">
        <f t="shared" ca="1" si="15"/>
        <v>46096</v>
      </c>
      <c r="D423" s="107">
        <f ca="1">INDIRECT("'" &amp; UPPER(LEFT(TEXT($D$3,"mmmm"),3)) &amp; "'!O36")</f>
        <v>0</v>
      </c>
      <c r="E423" s="147"/>
      <c r="F423" s="148"/>
      <c r="G423" s="148"/>
      <c r="H423" s="148"/>
      <c r="I423" s="148"/>
      <c r="J423" s="148"/>
      <c r="K423" s="148"/>
      <c r="L423" s="148"/>
      <c r="M423" s="148"/>
      <c r="N423" s="148"/>
      <c r="O423" s="148"/>
      <c r="P423" s="149"/>
    </row>
    <row r="424" spans="1:16" ht="15" hidden="1" customHeight="1" thickBot="1" x14ac:dyDescent="0.3">
      <c r="A424" s="45" t="e">
        <f ca="1">IF(MONTH(C424)=MONTH(D$3),RIGHT('Yearly Info'!A$40,LEN('Yearly Info'!A$40)-4),"")</f>
        <v>#VALUE!</v>
      </c>
      <c r="B424" s="145"/>
      <c r="C424" s="42">
        <f t="shared" ca="1" si="15"/>
        <v>46096</v>
      </c>
      <c r="D424" s="107">
        <f ca="1">INDIRECT("'" &amp; UPPER(LEFT(TEXT($D$3,"mmmm"),3)) &amp; "'!O37")</f>
        <v>0</v>
      </c>
      <c r="E424" s="147"/>
      <c r="F424" s="148"/>
      <c r="G424" s="148"/>
      <c r="H424" s="148"/>
      <c r="I424" s="148"/>
      <c r="J424" s="148"/>
      <c r="K424" s="148"/>
      <c r="L424" s="148"/>
      <c r="M424" s="148"/>
      <c r="N424" s="148"/>
      <c r="O424" s="148"/>
      <c r="P424" s="149"/>
    </row>
    <row r="425" spans="1:16" ht="15" hidden="1" customHeight="1" thickBot="1" x14ac:dyDescent="0.3">
      <c r="A425" s="45" t="str">
        <f ca="1">IF(MONTH(C425)=MONTH(D$3),RIGHT('Yearly Info'!A$41,LEN('Yearly Info'!A$41)-4),"")</f>
        <v xml:space="preserve"> </v>
      </c>
      <c r="B425" s="145"/>
      <c r="C425" s="42">
        <f t="shared" ca="1" si="15"/>
        <v>46096</v>
      </c>
      <c r="D425" s="107">
        <f ca="1">INDIRECT("'" &amp; UPPER(LEFT(TEXT($D$3,"mmmm"),3)) &amp; "'!O38")</f>
        <v>0</v>
      </c>
      <c r="E425" s="147"/>
      <c r="F425" s="148"/>
      <c r="G425" s="148"/>
      <c r="H425" s="148"/>
      <c r="I425" s="148"/>
      <c r="J425" s="148"/>
      <c r="K425" s="148"/>
      <c r="L425" s="148"/>
      <c r="M425" s="148"/>
      <c r="N425" s="148"/>
      <c r="O425" s="148"/>
      <c r="P425" s="149"/>
    </row>
    <row r="426" spans="1:16" ht="15" hidden="1" customHeight="1" thickBot="1" x14ac:dyDescent="0.3">
      <c r="A426" s="45" t="str">
        <f ca="1">IF(MONTH(C426)=MONTH(D$3),RIGHT('Yearly Info'!A$42,LEN('Yearly Info'!A$42)-4),"")</f>
        <v xml:space="preserve"> </v>
      </c>
      <c r="B426" s="145"/>
      <c r="C426" s="42">
        <f t="shared" ca="1" si="15"/>
        <v>46096</v>
      </c>
      <c r="D426" s="107">
        <f ca="1">INDIRECT("'" &amp; UPPER(LEFT(TEXT($D$3,"mmmm"),3)) &amp; "'!O39")</f>
        <v>0</v>
      </c>
      <c r="E426" s="147"/>
      <c r="F426" s="148"/>
      <c r="G426" s="148"/>
      <c r="H426" s="148"/>
      <c r="I426" s="148"/>
      <c r="J426" s="148"/>
      <c r="K426" s="148"/>
      <c r="L426" s="148"/>
      <c r="M426" s="148"/>
      <c r="N426" s="148"/>
      <c r="O426" s="148"/>
      <c r="P426" s="149"/>
    </row>
    <row r="427" spans="1:16" ht="15" hidden="1" customHeight="1" thickBot="1" x14ac:dyDescent="0.3">
      <c r="A427" s="45" t="str">
        <f ca="1">IF(MONTH(C427)=MONTH(D$3),RIGHT('Yearly Info'!A$43,LEN('Yearly Info'!A$43)-4),"")</f>
        <v xml:space="preserve"> </v>
      </c>
      <c r="B427" s="146"/>
      <c r="C427" s="42">
        <f t="shared" ca="1" si="15"/>
        <v>46096</v>
      </c>
      <c r="D427" s="107">
        <f ca="1">INDIRECT("'" &amp; UPPER(LEFT(TEXT($D$3,"mmmm"),3)) &amp; "'!O40")</f>
        <v>0</v>
      </c>
      <c r="E427" s="150"/>
      <c r="F427" s="151"/>
      <c r="G427" s="151"/>
      <c r="H427" s="151"/>
      <c r="I427" s="151"/>
      <c r="J427" s="151"/>
      <c r="K427" s="151"/>
      <c r="L427" s="151"/>
      <c r="M427" s="151"/>
      <c r="N427" s="151"/>
      <c r="O427" s="151"/>
      <c r="P427" s="152"/>
    </row>
    <row r="428" spans="1:16" ht="15" hidden="1" customHeight="1" x14ac:dyDescent="0.25">
      <c r="A428" s="44" t="str">
        <f ca="1">IF(MONTH(C428)=MONTH(D$3),RIGHT('Yearly Info'!A$14,LEN('Yearly Info'!A$14)-4),"")</f>
        <v xml:space="preserve"> RICS Support for MDEQ</v>
      </c>
      <c r="B428" s="159" t="str">
        <f ca="1">TEXT(C428,"dddd")</f>
        <v>Monday</v>
      </c>
      <c r="C428" s="96">
        <f ca="1">C338+3</f>
        <v>46097</v>
      </c>
      <c r="D428" s="54">
        <f ca="1">INDIRECT("'" &amp; UPPER(LEFT(TEXT($D$3,"mmmm"),3)) &amp; "'!P11")</f>
        <v>0</v>
      </c>
      <c r="E428" s="147"/>
      <c r="F428" s="148"/>
      <c r="G428" s="148"/>
      <c r="H428" s="148"/>
      <c r="I428" s="148"/>
      <c r="J428" s="148"/>
      <c r="K428" s="148"/>
      <c r="L428" s="148"/>
      <c r="M428" s="148"/>
      <c r="N428" s="148"/>
      <c r="O428" s="148"/>
      <c r="P428" s="149"/>
    </row>
    <row r="429" spans="1:16" ht="15" hidden="1" customHeight="1" x14ac:dyDescent="0.25">
      <c r="A429" s="44" t="str">
        <f ca="1">IF(MONTH(C429)=MONTH(D$3),RIGHT('Yearly Info'!A$15,LEN('Yearly Info'!A$15)-4),"")</f>
        <v xml:space="preserve"> MDEQ</v>
      </c>
      <c r="B429" s="145"/>
      <c r="C429" s="42">
        <f ca="1">C428</f>
        <v>46097</v>
      </c>
      <c r="D429" s="54">
        <f ca="1">INDIRECT("'" &amp; UPPER(LEFT(TEXT($D$3,"mmmm"),3)) &amp; "'!P12")</f>
        <v>0</v>
      </c>
      <c r="E429" s="147"/>
      <c r="F429" s="148"/>
      <c r="G429" s="148"/>
      <c r="H429" s="148"/>
      <c r="I429" s="148"/>
      <c r="J429" s="148"/>
      <c r="K429" s="148"/>
      <c r="L429" s="148"/>
      <c r="M429" s="148"/>
      <c r="N429" s="148"/>
      <c r="O429" s="148"/>
      <c r="P429" s="149"/>
    </row>
    <row r="430" spans="1:16" ht="15" hidden="1" customHeight="1" thickBot="1" x14ac:dyDescent="0.3">
      <c r="A430" s="44" t="str">
        <f ca="1">IF(MONTH(C430)=MONTH(D$3),RIGHT('Yearly Info'!A$16,LEN('Yearly Info'!A$16)-4),"")</f>
        <v xml:space="preserve"> RICS Idea Portal</v>
      </c>
      <c r="B430" s="145"/>
      <c r="C430" s="42">
        <f t="shared" ref="C430:C457" ca="1" si="16">C429</f>
        <v>46097</v>
      </c>
      <c r="D430" s="54">
        <f ca="1">INDIRECT("'" &amp; UPPER(LEFT(TEXT($D$3,"mmmm"),3)) &amp; "'!P13")</f>
        <v>0</v>
      </c>
      <c r="E430" s="147"/>
      <c r="F430" s="148"/>
      <c r="G430" s="148"/>
      <c r="H430" s="148"/>
      <c r="I430" s="148"/>
      <c r="J430" s="148"/>
      <c r="K430" s="148"/>
      <c r="L430" s="148"/>
      <c r="M430" s="148"/>
      <c r="N430" s="148"/>
      <c r="O430" s="148"/>
      <c r="P430" s="149"/>
    </row>
    <row r="431" spans="1:16" ht="15" customHeight="1" x14ac:dyDescent="0.25">
      <c r="A431" s="44" t="str">
        <f ca="1">IF(MONTH(C431)=MONTH(D$3),RIGHT('Yearly Info'!A$17,LEN('Yearly Info'!A$17)-4),"")</f>
        <v xml:space="preserve"> MSWIS</v>
      </c>
      <c r="B431" s="145"/>
      <c r="C431" s="42">
        <f t="shared" ca="1" si="16"/>
        <v>46097</v>
      </c>
      <c r="D431" s="54">
        <f ca="1">INDIRECT("'" &amp; UPPER(LEFT(TEXT($D$3,"mmmm"),3)) &amp; "'!P14")</f>
        <v>0</v>
      </c>
      <c r="E431" s="147"/>
      <c r="F431" s="148"/>
      <c r="G431" s="148"/>
      <c r="H431" s="148"/>
      <c r="I431" s="148"/>
      <c r="J431" s="148"/>
      <c r="K431" s="148"/>
      <c r="L431" s="148"/>
      <c r="M431" s="148"/>
      <c r="N431" s="148"/>
      <c r="O431" s="148"/>
      <c r="P431" s="149"/>
    </row>
    <row r="432" spans="1:16" ht="15" hidden="1" customHeight="1" x14ac:dyDescent="0.25">
      <c r="A432" s="44" t="str">
        <f ca="1">IF(MONTH(C432)=MONTH(D$3),RIGHT('Yearly Info'!A$18,LEN('Yearly Info'!A$18)-4),"")</f>
        <v xml:space="preserve"> GeoSpatial</v>
      </c>
      <c r="B432" s="145"/>
      <c r="C432" s="42">
        <f t="shared" ca="1" si="16"/>
        <v>46097</v>
      </c>
      <c r="D432" s="54">
        <f ca="1">INDIRECT("'" &amp; UPPER(LEFT(TEXT($D$3,"mmmm"),3)) &amp; "'!P15")</f>
        <v>0</v>
      </c>
      <c r="E432" s="147"/>
      <c r="F432" s="148"/>
      <c r="G432" s="148"/>
      <c r="H432" s="148"/>
      <c r="I432" s="148"/>
      <c r="J432" s="148"/>
      <c r="K432" s="148"/>
      <c r="L432" s="148"/>
      <c r="M432" s="148"/>
      <c r="N432" s="148"/>
      <c r="O432" s="148"/>
      <c r="P432" s="149"/>
    </row>
    <row r="433" spans="1:16" ht="15" hidden="1" customHeight="1" thickBot="1" x14ac:dyDescent="0.3">
      <c r="A433" s="44" t="str">
        <f ca="1">IF(MONTH(C433)=MONTH(D$3),RIGHT('Yearly Info'!A$19,LEN('Yearly Info'!A$19)-4),"")</f>
        <v xml:space="preserve"> RICS Dashboard</v>
      </c>
      <c r="B433" s="145"/>
      <c r="C433" s="42">
        <f t="shared" ca="1" si="16"/>
        <v>46097</v>
      </c>
      <c r="D433" s="54">
        <f ca="1">INDIRECT("'" &amp; UPPER(LEFT(TEXT($D$3,"mmmm"),3)) &amp; "'!P16")</f>
        <v>0</v>
      </c>
      <c r="E433" s="153"/>
      <c r="F433" s="154"/>
      <c r="G433" s="154"/>
      <c r="H433" s="154"/>
      <c r="I433" s="154"/>
      <c r="J433" s="154"/>
      <c r="K433" s="154"/>
      <c r="L433" s="154"/>
      <c r="M433" s="154"/>
      <c r="N433" s="154"/>
      <c r="O433" s="154"/>
      <c r="P433" s="155"/>
    </row>
    <row r="434" spans="1:16" ht="15" hidden="1" customHeight="1" x14ac:dyDescent="0.25">
      <c r="A434" s="44" t="str">
        <f ca="1">IF(MONTH(C434)=MONTH(D$3),RIGHT('Yearly Info'!A$20,LEN('Yearly Info'!A$20)-4),"")</f>
        <v xml:space="preserve"> MDWFP NRIS</v>
      </c>
      <c r="B434" s="145"/>
      <c r="C434" s="42">
        <f t="shared" ca="1" si="16"/>
        <v>46097</v>
      </c>
      <c r="D434" s="54">
        <f ca="1">INDIRECT("'" &amp; UPPER(LEFT(TEXT($D$3,"mmmm"),3)) &amp; "'!P17")</f>
        <v>0</v>
      </c>
      <c r="E434" s="153"/>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 MRVA 4 CLOSED</v>
      </c>
      <c r="B435" s="145"/>
      <c r="C435" s="42">
        <f t="shared" ca="1" si="16"/>
        <v>46097</v>
      </c>
      <c r="D435" s="54">
        <f ca="1">INDIRECT("'" &amp; UPPER(LEFT(TEXT($D$3,"mmmm"),3)) &amp; "'!P18")</f>
        <v>0</v>
      </c>
      <c r="E435" s="147"/>
      <c r="F435" s="148"/>
      <c r="G435" s="148"/>
      <c r="H435" s="148"/>
      <c r="I435" s="148"/>
      <c r="J435" s="148"/>
      <c r="K435" s="148"/>
      <c r="L435" s="148"/>
      <c r="M435" s="148"/>
      <c r="N435" s="148"/>
      <c r="O435" s="148"/>
      <c r="P435" s="149"/>
    </row>
    <row r="436" spans="1:16" ht="15" hidden="1" customHeight="1" x14ac:dyDescent="0.25">
      <c r="A436" s="44" t="str">
        <f ca="1">IF(MONTH(C436)=MONTH(D$3),RIGHT('Yearly Info'!A$22,LEN('Yearly Info'!A$22)-4),"")</f>
        <v xml:space="preserve"> Tackett</v>
      </c>
      <c r="B436" s="145"/>
      <c r="C436" s="42">
        <f t="shared" ca="1" si="16"/>
        <v>46097</v>
      </c>
      <c r="D436" s="54">
        <f ca="1">INDIRECT("'" &amp; UPPER(LEFT(TEXT($D$3,"mmmm"),3)) &amp; "'!P19")</f>
        <v>11</v>
      </c>
      <c r="E436" s="147" t="s">
        <v>87</v>
      </c>
      <c r="F436" s="148"/>
      <c r="G436" s="148"/>
      <c r="H436" s="148"/>
      <c r="I436" s="148"/>
      <c r="J436" s="148"/>
      <c r="K436" s="148"/>
      <c r="L436" s="148"/>
      <c r="M436" s="148"/>
      <c r="N436" s="148"/>
      <c r="O436" s="148"/>
      <c r="P436" s="149"/>
    </row>
    <row r="437" spans="1:16" ht="15" hidden="1" customHeight="1" x14ac:dyDescent="0.25">
      <c r="A437" s="44" t="e">
        <f ca="1">IF(MONTH(C437)=MONTH(D$3),RIGHT('Yearly Info'!A$23,LEN('Yearly Info'!A$23)-4),"")</f>
        <v>#VALUE!</v>
      </c>
      <c r="B437" s="145"/>
      <c r="C437" s="42">
        <f t="shared" ca="1" si="16"/>
        <v>46097</v>
      </c>
      <c r="D437" s="54">
        <f ca="1">INDIRECT("'" &amp; UPPER(LEFT(TEXT($D$3,"mmmm"),3)) &amp; "'!P20")</f>
        <v>0</v>
      </c>
      <c r="E437" s="147"/>
      <c r="F437" s="148"/>
      <c r="G437" s="148"/>
      <c r="H437" s="148"/>
      <c r="I437" s="148"/>
      <c r="J437" s="148"/>
      <c r="K437" s="148"/>
      <c r="L437" s="148"/>
      <c r="M437" s="148"/>
      <c r="N437" s="148"/>
      <c r="O437" s="148"/>
      <c r="P437" s="149"/>
    </row>
    <row r="438" spans="1:16" ht="15" hidden="1" customHeight="1" x14ac:dyDescent="0.25">
      <c r="A438" s="44" t="e">
        <f ca="1">IF(MONTH(C438)=MONTH(D$3),RIGHT('Yearly Info'!A$24,LEN('Yearly Info'!A$24)-4),"")</f>
        <v>#VALUE!</v>
      </c>
      <c r="B438" s="145"/>
      <c r="C438" s="42">
        <f t="shared" ca="1" si="16"/>
        <v>46097</v>
      </c>
      <c r="D438" s="54">
        <f ca="1">INDIRECT("'" &amp; UPPER(LEFT(TEXT($D$3,"mmmm"),3)) &amp; "'!P21")</f>
        <v>0</v>
      </c>
      <c r="E438" s="147"/>
      <c r="F438" s="148"/>
      <c r="G438" s="148"/>
      <c r="H438" s="148"/>
      <c r="I438" s="148"/>
      <c r="J438" s="148"/>
      <c r="K438" s="148"/>
      <c r="L438" s="148"/>
      <c r="M438" s="148"/>
      <c r="N438" s="148"/>
      <c r="O438" s="148"/>
      <c r="P438" s="149"/>
    </row>
    <row r="439" spans="1:16" ht="15" hidden="1" customHeight="1" x14ac:dyDescent="0.25">
      <c r="A439" s="44" t="e">
        <f ca="1">IF(MONTH(C439)=MONTH(D$3),RIGHT('Yearly Info'!A$25,LEN('Yearly Info'!A$25)-4),"")</f>
        <v>#VALUE!</v>
      </c>
      <c r="B439" s="145"/>
      <c r="C439" s="42">
        <f t="shared" ca="1" si="16"/>
        <v>46097</v>
      </c>
      <c r="D439" s="54">
        <f ca="1">INDIRECT("'" &amp; UPPER(LEFT(TEXT($D$3,"mmmm"),3)) &amp; "'!P22")</f>
        <v>0</v>
      </c>
      <c r="E439" s="147"/>
      <c r="F439" s="148"/>
      <c r="G439" s="148"/>
      <c r="H439" s="148"/>
      <c r="I439" s="148"/>
      <c r="J439" s="148"/>
      <c r="K439" s="148"/>
      <c r="L439" s="148"/>
      <c r="M439" s="148"/>
      <c r="N439" s="148"/>
      <c r="O439" s="148"/>
      <c r="P439" s="149"/>
    </row>
    <row r="440" spans="1:16" ht="15" hidden="1" customHeight="1" x14ac:dyDescent="0.25">
      <c r="A440" s="44" t="e">
        <f ca="1">IF(MONTH(C440)=MONTH(D$3),RIGHT('Yearly Info'!A$26,LEN('Yearly Info'!A$26)-4),"")</f>
        <v>#VALUE!</v>
      </c>
      <c r="B440" s="145"/>
      <c r="C440" s="42">
        <f t="shared" ca="1" si="16"/>
        <v>46097</v>
      </c>
      <c r="D440" s="54">
        <f ca="1">INDIRECT("'" &amp; UPPER(LEFT(TEXT($D$3,"mmmm"),3)) &amp; "'!P23")</f>
        <v>0</v>
      </c>
      <c r="E440" s="147"/>
      <c r="F440" s="148"/>
      <c r="G440" s="148"/>
      <c r="H440" s="148"/>
      <c r="I440" s="148"/>
      <c r="J440" s="148"/>
      <c r="K440" s="148"/>
      <c r="L440" s="148"/>
      <c r="M440" s="148"/>
      <c r="N440" s="148"/>
      <c r="O440" s="148"/>
      <c r="P440" s="149"/>
    </row>
    <row r="441" spans="1:16" ht="15" hidden="1" customHeight="1" x14ac:dyDescent="0.25">
      <c r="A441" s="44" t="e">
        <f ca="1">IF(MONTH(C441)=MONTH(D$3),RIGHT('Yearly Info'!A$27,LEN('Yearly Info'!A$27)-4),"")</f>
        <v>#VALUE!</v>
      </c>
      <c r="B441" s="145"/>
      <c r="C441" s="42">
        <f t="shared" ca="1" si="16"/>
        <v>46097</v>
      </c>
      <c r="D441" s="54">
        <f ca="1">INDIRECT("'" &amp; UPPER(LEFT(TEXT($D$3,"mmmm"),3)) &amp; "'!P24")</f>
        <v>0</v>
      </c>
      <c r="E441" s="147"/>
      <c r="F441" s="148"/>
      <c r="G441" s="148"/>
      <c r="H441" s="148"/>
      <c r="I441" s="148"/>
      <c r="J441" s="148"/>
      <c r="K441" s="148"/>
      <c r="L441" s="148"/>
      <c r="M441" s="148"/>
      <c r="N441" s="148"/>
      <c r="O441" s="148"/>
      <c r="P441" s="149"/>
    </row>
    <row r="442" spans="1:16" ht="15" hidden="1" customHeight="1" x14ac:dyDescent="0.25">
      <c r="A442" s="44" t="e">
        <f ca="1">IF(MONTH(C442)=MONTH(D$3),RIGHT('Yearly Info'!A$28,LEN('Yearly Info'!A$28)-4),"")</f>
        <v>#VALUE!</v>
      </c>
      <c r="B442" s="145"/>
      <c r="C442" s="42">
        <f t="shared" ca="1" si="16"/>
        <v>46097</v>
      </c>
      <c r="D442" s="54">
        <f ca="1">INDIRECT("'" &amp; UPPER(LEFT(TEXT($D$3,"mmmm"),3)) &amp; "'!P25")</f>
        <v>0</v>
      </c>
      <c r="E442" s="147"/>
      <c r="F442" s="148"/>
      <c r="G442" s="148"/>
      <c r="H442" s="148"/>
      <c r="I442" s="148"/>
      <c r="J442" s="148"/>
      <c r="K442" s="148"/>
      <c r="L442" s="148"/>
      <c r="M442" s="148"/>
      <c r="N442" s="148"/>
      <c r="O442" s="148"/>
      <c r="P442" s="149"/>
    </row>
    <row r="443" spans="1:16" ht="15" hidden="1" customHeight="1" x14ac:dyDescent="0.25">
      <c r="A443" s="44" t="e">
        <f ca="1">IF(MONTH(C443)=MONTH(D$3),RIGHT('Yearly Info'!A$29,LEN('Yearly Info'!A$29)-4),"")</f>
        <v>#VALUE!</v>
      </c>
      <c r="B443" s="145"/>
      <c r="C443" s="42">
        <f t="shared" ca="1" si="16"/>
        <v>46097</v>
      </c>
      <c r="D443" s="54">
        <f ca="1">INDIRECT("'" &amp; UPPER(LEFT(TEXT($D$3,"mmmm"),3)) &amp; "'!P26")</f>
        <v>0</v>
      </c>
      <c r="E443" s="147"/>
      <c r="F443" s="148"/>
      <c r="G443" s="148"/>
      <c r="H443" s="148"/>
      <c r="I443" s="148"/>
      <c r="J443" s="148"/>
      <c r="K443" s="148"/>
      <c r="L443" s="148"/>
      <c r="M443" s="148"/>
      <c r="N443" s="148"/>
      <c r="O443" s="148"/>
      <c r="P443" s="149"/>
    </row>
    <row r="444" spans="1:16" ht="15" hidden="1" customHeight="1" x14ac:dyDescent="0.25">
      <c r="A444" s="44" t="e">
        <f ca="1">IF(MONTH(C444)=MONTH(D$3),RIGHT('Yearly Info'!A$30,LEN('Yearly Info'!A$30)-4),"")</f>
        <v>#VALUE!</v>
      </c>
      <c r="B444" s="145"/>
      <c r="C444" s="42">
        <f t="shared" ca="1" si="16"/>
        <v>46097</v>
      </c>
      <c r="D444" s="54">
        <f ca="1">INDIRECT("'" &amp; UPPER(LEFT(TEXT($D$3,"mmmm"),3)) &amp; "'!P27")</f>
        <v>0</v>
      </c>
      <c r="E444" s="147"/>
      <c r="F444" s="148"/>
      <c r="G444" s="148"/>
      <c r="H444" s="148"/>
      <c r="I444" s="148"/>
      <c r="J444" s="148"/>
      <c r="K444" s="148"/>
      <c r="L444" s="148"/>
      <c r="M444" s="148"/>
      <c r="N444" s="148"/>
      <c r="O444" s="148"/>
      <c r="P444" s="149"/>
    </row>
    <row r="445" spans="1:16" ht="15" hidden="1" customHeight="1" x14ac:dyDescent="0.25">
      <c r="A445" s="44" t="e">
        <f ca="1">IF(MONTH(C445)=MONTH(D$3),RIGHT('Yearly Info'!A$31,LEN('Yearly Info'!A$31)-4),"")</f>
        <v>#VALUE!</v>
      </c>
      <c r="B445" s="145"/>
      <c r="C445" s="42">
        <f t="shared" ca="1" si="16"/>
        <v>46097</v>
      </c>
      <c r="D445" s="54">
        <f ca="1">INDIRECT("'" &amp; UPPER(LEFT(TEXT($D$3,"mmmm"),3)) &amp; "'!P28")</f>
        <v>0</v>
      </c>
      <c r="E445" s="147"/>
      <c r="F445" s="148"/>
      <c r="G445" s="148"/>
      <c r="H445" s="148"/>
      <c r="I445" s="148"/>
      <c r="J445" s="148"/>
      <c r="K445" s="148"/>
      <c r="L445" s="148"/>
      <c r="M445" s="148"/>
      <c r="N445" s="148"/>
      <c r="O445" s="148"/>
      <c r="P445" s="149"/>
    </row>
    <row r="446" spans="1:16" ht="15" hidden="1" customHeight="1" x14ac:dyDescent="0.25">
      <c r="A446" s="44" t="e">
        <f ca="1">IF(MONTH(C446)=MONTH(D$3),RIGHT('Yearly Info'!A$32,LEN('Yearly Info'!A$32)-4),"")</f>
        <v>#VALUE!</v>
      </c>
      <c r="B446" s="145"/>
      <c r="C446" s="42">
        <f t="shared" ca="1" si="16"/>
        <v>46097</v>
      </c>
      <c r="D446" s="54">
        <f ca="1">INDIRECT("'" &amp; UPPER(LEFT(TEXT($D$3,"mmmm"),3)) &amp; "'!P29")</f>
        <v>0</v>
      </c>
      <c r="E446" s="147"/>
      <c r="F446" s="148"/>
      <c r="G446" s="148"/>
      <c r="H446" s="148"/>
      <c r="I446" s="148"/>
      <c r="J446" s="148"/>
      <c r="K446" s="148"/>
      <c r="L446" s="148"/>
      <c r="M446" s="148"/>
      <c r="N446" s="148"/>
      <c r="O446" s="148"/>
      <c r="P446" s="149"/>
    </row>
    <row r="447" spans="1:16" ht="15" hidden="1" customHeight="1" x14ac:dyDescent="0.25">
      <c r="A447" s="44" t="e">
        <f ca="1">IF(MONTH(C447)=MONTH(D$3),RIGHT('Yearly Info'!A$33,LEN('Yearly Info'!A$33)-4),"")</f>
        <v>#VALUE!</v>
      </c>
      <c r="B447" s="145"/>
      <c r="C447" s="42">
        <f t="shared" ca="1" si="16"/>
        <v>46097</v>
      </c>
      <c r="D447" s="54">
        <f ca="1">INDIRECT("'" &amp; UPPER(LEFT(TEXT($D$3,"mmmm"),3)) &amp; "'!P30")</f>
        <v>0</v>
      </c>
      <c r="E447" s="147"/>
      <c r="F447" s="148"/>
      <c r="G447" s="148"/>
      <c r="H447" s="148"/>
      <c r="I447" s="148"/>
      <c r="J447" s="148"/>
      <c r="K447" s="148"/>
      <c r="L447" s="148"/>
      <c r="M447" s="148"/>
      <c r="N447" s="148"/>
      <c r="O447" s="148"/>
      <c r="P447" s="149"/>
    </row>
    <row r="448" spans="1:16" ht="15" hidden="1" customHeight="1" x14ac:dyDescent="0.25">
      <c r="A448" s="44" t="e">
        <f ca="1">IF(MONTH(C448)=MONTH(D$3),RIGHT('Yearly Info'!A$34,LEN('Yearly Info'!A$34)-4),"")</f>
        <v>#VALUE!</v>
      </c>
      <c r="B448" s="145"/>
      <c r="C448" s="42">
        <f t="shared" ca="1" si="16"/>
        <v>46097</v>
      </c>
      <c r="D448" s="54">
        <f ca="1">INDIRECT("'" &amp; UPPER(LEFT(TEXT($D$3,"mmmm"),3)) &amp; "'!P31")</f>
        <v>0</v>
      </c>
      <c r="E448" s="147"/>
      <c r="F448" s="148"/>
      <c r="G448" s="148"/>
      <c r="H448" s="148"/>
      <c r="I448" s="148"/>
      <c r="J448" s="148"/>
      <c r="K448" s="148"/>
      <c r="L448" s="148"/>
      <c r="M448" s="148"/>
      <c r="N448" s="148"/>
      <c r="O448" s="148"/>
      <c r="P448" s="149"/>
    </row>
    <row r="449" spans="1:16" ht="15" hidden="1" customHeight="1" x14ac:dyDescent="0.25">
      <c r="A449" s="44" t="e">
        <f ca="1">IF(MONTH(C449)=MONTH(D$3),RIGHT('Yearly Info'!A$35,LEN('Yearly Info'!A$35)-4),"")</f>
        <v>#VALUE!</v>
      </c>
      <c r="B449" s="145"/>
      <c r="C449" s="42">
        <f t="shared" ca="1" si="16"/>
        <v>46097</v>
      </c>
      <c r="D449" s="54">
        <f ca="1">INDIRECT("'" &amp; UPPER(LEFT(TEXT($D$3,"mmmm"),3)) &amp; "'!P32")</f>
        <v>0</v>
      </c>
      <c r="E449" s="147"/>
      <c r="F449" s="148"/>
      <c r="G449" s="148"/>
      <c r="H449" s="148"/>
      <c r="I449" s="148"/>
      <c r="J449" s="148"/>
      <c r="K449" s="148"/>
      <c r="L449" s="148"/>
      <c r="M449" s="148"/>
      <c r="N449" s="148"/>
      <c r="O449" s="148"/>
      <c r="P449" s="149"/>
    </row>
    <row r="450" spans="1:16" ht="15" hidden="1" customHeight="1" x14ac:dyDescent="0.25">
      <c r="A450" s="44" t="e">
        <f ca="1">IF(MONTH(C450)=MONTH(D$3),RIGHT('Yearly Info'!A$36,LEN('Yearly Info'!A$36)-4),"")</f>
        <v>#VALUE!</v>
      </c>
      <c r="B450" s="145"/>
      <c r="C450" s="42">
        <f t="shared" ca="1" si="16"/>
        <v>46097</v>
      </c>
      <c r="D450" s="54">
        <f ca="1">INDIRECT("'" &amp; UPPER(LEFT(TEXT($D$3,"mmmm"),3)) &amp; "'!P33")</f>
        <v>0</v>
      </c>
      <c r="E450" s="147"/>
      <c r="F450" s="148"/>
      <c r="G450" s="148"/>
      <c r="H450" s="148"/>
      <c r="I450" s="148"/>
      <c r="J450" s="148"/>
      <c r="K450" s="148"/>
      <c r="L450" s="148"/>
      <c r="M450" s="148"/>
      <c r="N450" s="148"/>
      <c r="O450" s="148"/>
      <c r="P450" s="149"/>
    </row>
    <row r="451" spans="1:16" ht="15" hidden="1" customHeight="1" x14ac:dyDescent="0.25">
      <c r="A451" s="44" t="e">
        <f ca="1">IF(MONTH(C451)=MONTH(D$3),RIGHT('Yearly Info'!A$37,LEN('Yearly Info'!A$37)-4),"")</f>
        <v>#VALUE!</v>
      </c>
      <c r="B451" s="145"/>
      <c r="C451" s="42">
        <f t="shared" ca="1" si="16"/>
        <v>46097</v>
      </c>
      <c r="D451" s="54">
        <f ca="1">INDIRECT("'" &amp; UPPER(LEFT(TEXT($D$3,"mmmm"),3)) &amp; "'!P34")</f>
        <v>0</v>
      </c>
      <c r="E451" s="147"/>
      <c r="F451" s="148"/>
      <c r="G451" s="148"/>
      <c r="H451" s="148"/>
      <c r="I451" s="148"/>
      <c r="J451" s="148"/>
      <c r="K451" s="148"/>
      <c r="L451" s="148"/>
      <c r="M451" s="148"/>
      <c r="N451" s="148"/>
      <c r="O451" s="148"/>
      <c r="P451" s="149"/>
    </row>
    <row r="452" spans="1:16" ht="15" hidden="1" customHeight="1" x14ac:dyDescent="0.25">
      <c r="A452" s="44" t="e">
        <f ca="1">IF(MONTH(C452)=MONTH(D$3),RIGHT('Yearly Info'!A$38,LEN('Yearly Info'!A$38)-4),"")</f>
        <v>#VALUE!</v>
      </c>
      <c r="B452" s="145"/>
      <c r="C452" s="42">
        <f t="shared" ca="1" si="16"/>
        <v>46097</v>
      </c>
      <c r="D452" s="54">
        <f ca="1">INDIRECT("'" &amp; UPPER(LEFT(TEXT($D$3,"mmmm"),3)) &amp; "'!P35")</f>
        <v>0</v>
      </c>
      <c r="E452" s="147"/>
      <c r="F452" s="148"/>
      <c r="G452" s="148"/>
      <c r="H452" s="148"/>
      <c r="I452" s="148"/>
      <c r="J452" s="148"/>
      <c r="K452" s="148"/>
      <c r="L452" s="148"/>
      <c r="M452" s="148"/>
      <c r="N452" s="148"/>
      <c r="O452" s="148"/>
      <c r="P452" s="149"/>
    </row>
    <row r="453" spans="1:16" ht="15" hidden="1" customHeight="1" x14ac:dyDescent="0.25">
      <c r="A453" s="44" t="e">
        <f ca="1">IF(MONTH(C453)=MONTH(D$3),RIGHT('Yearly Info'!A$39,LEN('Yearly Info'!A$39)-4),"")</f>
        <v>#VALUE!</v>
      </c>
      <c r="B453" s="145"/>
      <c r="C453" s="42">
        <f t="shared" ca="1" si="16"/>
        <v>46097</v>
      </c>
      <c r="D453" s="54">
        <f ca="1">INDIRECT("'" &amp; UPPER(LEFT(TEXT($D$3,"mmmm"),3)) &amp; "'!P36")</f>
        <v>0</v>
      </c>
      <c r="E453" s="147"/>
      <c r="F453" s="148"/>
      <c r="G453" s="148"/>
      <c r="H453" s="148"/>
      <c r="I453" s="148"/>
      <c r="J453" s="148"/>
      <c r="K453" s="148"/>
      <c r="L453" s="148"/>
      <c r="M453" s="148"/>
      <c r="N453" s="148"/>
      <c r="O453" s="148"/>
      <c r="P453" s="149"/>
    </row>
    <row r="454" spans="1:16" ht="15" hidden="1" customHeight="1" thickBot="1" x14ac:dyDescent="0.3">
      <c r="A454" s="45" t="e">
        <f ca="1">IF(MONTH(C454)=MONTH(D$3),RIGHT('Yearly Info'!A$40,LEN('Yearly Info'!A$40)-4),"")</f>
        <v>#VALUE!</v>
      </c>
      <c r="B454" s="145"/>
      <c r="C454" s="42">
        <f t="shared" ca="1" si="16"/>
        <v>46097</v>
      </c>
      <c r="D454" s="54">
        <f ca="1">INDIRECT("'" &amp; UPPER(LEFT(TEXT($D$3,"mmmm"),3)) &amp; "'!P37")</f>
        <v>0</v>
      </c>
      <c r="E454" s="147"/>
      <c r="F454" s="148"/>
      <c r="G454" s="148"/>
      <c r="H454" s="148"/>
      <c r="I454" s="148"/>
      <c r="J454" s="148"/>
      <c r="K454" s="148"/>
      <c r="L454" s="148"/>
      <c r="M454" s="148"/>
      <c r="N454" s="148"/>
      <c r="O454" s="148"/>
      <c r="P454" s="149"/>
    </row>
    <row r="455" spans="1:16" ht="15" hidden="1" customHeight="1" thickBot="1" x14ac:dyDescent="0.3">
      <c r="A455" s="45" t="str">
        <f ca="1">IF(MONTH(C455)=MONTH(D$3),RIGHT('Yearly Info'!A$41,LEN('Yearly Info'!A$41)-4),"")</f>
        <v xml:space="preserve"> </v>
      </c>
      <c r="B455" s="145"/>
      <c r="C455" s="42">
        <f t="shared" ca="1" si="16"/>
        <v>46097</v>
      </c>
      <c r="D455" s="54">
        <f ca="1">INDIRECT("'" &amp; UPPER(LEFT(TEXT($D$3,"mmmm"),3)) &amp; "'!P38")</f>
        <v>0</v>
      </c>
      <c r="E455" s="147"/>
      <c r="F455" s="148"/>
      <c r="G455" s="148"/>
      <c r="H455" s="148"/>
      <c r="I455" s="148"/>
      <c r="J455" s="148"/>
      <c r="K455" s="148"/>
      <c r="L455" s="148"/>
      <c r="M455" s="148"/>
      <c r="N455" s="148"/>
      <c r="O455" s="148"/>
      <c r="P455" s="149"/>
    </row>
    <row r="456" spans="1:16" ht="15" hidden="1" customHeight="1" thickBot="1" x14ac:dyDescent="0.3">
      <c r="A456" s="45" t="str">
        <f ca="1">IF(MONTH(C456)=MONTH(D$3),RIGHT('Yearly Info'!A$42,LEN('Yearly Info'!A$42)-4),"")</f>
        <v xml:space="preserve"> </v>
      </c>
      <c r="B456" s="145"/>
      <c r="C456" s="42">
        <f t="shared" ca="1" si="16"/>
        <v>46097</v>
      </c>
      <c r="D456" s="54">
        <f ca="1">INDIRECT("'" &amp; UPPER(LEFT(TEXT($D$3,"mmmm"),3)) &amp; "'!P39")</f>
        <v>0</v>
      </c>
      <c r="E456" s="147"/>
      <c r="F456" s="148"/>
      <c r="G456" s="148"/>
      <c r="H456" s="148"/>
      <c r="I456" s="148"/>
      <c r="J456" s="148"/>
      <c r="K456" s="148"/>
      <c r="L456" s="148"/>
      <c r="M456" s="148"/>
      <c r="N456" s="148"/>
      <c r="O456" s="148"/>
      <c r="P456" s="149"/>
    </row>
    <row r="457" spans="1:16" ht="15" hidden="1" customHeight="1" thickBot="1" x14ac:dyDescent="0.3">
      <c r="A457" s="45" t="str">
        <f ca="1">IF(MONTH(C457)=MONTH(D$3),RIGHT('Yearly Info'!A$43,LEN('Yearly Info'!A$43)-4),"")</f>
        <v xml:space="preserve"> </v>
      </c>
      <c r="B457" s="146"/>
      <c r="C457" s="42">
        <f t="shared" ca="1" si="16"/>
        <v>46097</v>
      </c>
      <c r="D457" s="55">
        <f ca="1">INDIRECT("'" &amp; UPPER(LEFT(TEXT($D$3,"mmmm"),3)) &amp; "'!P40")</f>
        <v>0</v>
      </c>
      <c r="E457" s="150"/>
      <c r="F457" s="151"/>
      <c r="G457" s="151"/>
      <c r="H457" s="151"/>
      <c r="I457" s="151"/>
      <c r="J457" s="151"/>
      <c r="K457" s="151"/>
      <c r="L457" s="151"/>
      <c r="M457" s="151"/>
      <c r="N457" s="151"/>
      <c r="O457" s="151"/>
      <c r="P457" s="152"/>
    </row>
    <row r="458" spans="1:16" ht="15" hidden="1" customHeight="1" x14ac:dyDescent="0.25">
      <c r="A458" s="44" t="str">
        <f ca="1">IF(MONTH(C458)=MONTH(D$3),RIGHT('Yearly Info'!A$14,LEN('Yearly Info'!A$14)-4),"")</f>
        <v xml:space="preserve"> RICS Support for MDEQ</v>
      </c>
      <c r="B458" s="159" t="str">
        <f ca="1">TEXT(C458,"dddd")</f>
        <v>Tuesday</v>
      </c>
      <c r="C458" s="96">
        <f ca="1">C428+1</f>
        <v>46098</v>
      </c>
      <c r="D458" s="54">
        <f ca="1">INDIRECT("'" &amp; UPPER(LEFT(TEXT($D$3,"mmmm"),3)) &amp; "'!Q11")</f>
        <v>0</v>
      </c>
      <c r="E458" s="147"/>
      <c r="F458" s="148"/>
      <c r="G458" s="148"/>
      <c r="H458" s="148"/>
      <c r="I458" s="148"/>
      <c r="J458" s="148"/>
      <c r="K458" s="148"/>
      <c r="L458" s="148"/>
      <c r="M458" s="148"/>
      <c r="N458" s="148"/>
      <c r="O458" s="148"/>
      <c r="P458" s="149"/>
    </row>
    <row r="459" spans="1:16" ht="15" hidden="1" customHeight="1" x14ac:dyDescent="0.25">
      <c r="A459" s="44" t="str">
        <f ca="1">IF(MONTH(C459)=MONTH(D$3),RIGHT('Yearly Info'!A$15,LEN('Yearly Info'!A$15)-4),"")</f>
        <v xml:space="preserve"> MDEQ</v>
      </c>
      <c r="B459" s="145"/>
      <c r="C459" s="42">
        <f ca="1">C458</f>
        <v>46098</v>
      </c>
      <c r="D459" s="54">
        <f ca="1">INDIRECT("'" &amp; UPPER(LEFT(TEXT($D$3,"mmmm"),3)) &amp; "'!Q12")</f>
        <v>0</v>
      </c>
      <c r="E459" s="147"/>
      <c r="F459" s="148"/>
      <c r="G459" s="148"/>
      <c r="H459" s="148"/>
      <c r="I459" s="148"/>
      <c r="J459" s="148"/>
      <c r="K459" s="148"/>
      <c r="L459" s="148"/>
      <c r="M459" s="148"/>
      <c r="N459" s="148"/>
      <c r="O459" s="148"/>
      <c r="P459" s="149"/>
    </row>
    <row r="460" spans="1:16" ht="15" hidden="1" customHeight="1" thickBot="1" x14ac:dyDescent="0.3">
      <c r="A460" s="44" t="str">
        <f ca="1">IF(MONTH(C460)=MONTH(D$3),RIGHT('Yearly Info'!A$16,LEN('Yearly Info'!A$16)-4),"")</f>
        <v xml:space="preserve"> RICS Idea Portal</v>
      </c>
      <c r="B460" s="145"/>
      <c r="C460" s="42">
        <f t="shared" ref="C460:C487" ca="1" si="17">C459</f>
        <v>46098</v>
      </c>
      <c r="D460" s="54">
        <f ca="1">INDIRECT("'" &amp; UPPER(LEFT(TEXT($D$3,"mmmm"),3)) &amp; "'!Q13")</f>
        <v>0</v>
      </c>
      <c r="E460" s="147"/>
      <c r="F460" s="148"/>
      <c r="G460" s="148"/>
      <c r="H460" s="148"/>
      <c r="I460" s="148"/>
      <c r="J460" s="148"/>
      <c r="K460" s="148"/>
      <c r="L460" s="148"/>
      <c r="M460" s="148"/>
      <c r="N460" s="148"/>
      <c r="O460" s="148"/>
      <c r="P460" s="149"/>
    </row>
    <row r="461" spans="1:16" ht="15" customHeight="1" x14ac:dyDescent="0.25">
      <c r="A461" s="44" t="str">
        <f ca="1">IF(MONTH(C461)=MONTH(D$3),RIGHT('Yearly Info'!A$17,LEN('Yearly Info'!A$17)-4),"")</f>
        <v xml:space="preserve"> MSWIS</v>
      </c>
      <c r="B461" s="145"/>
      <c r="C461" s="42">
        <f t="shared" ca="1" si="17"/>
        <v>46098</v>
      </c>
      <c r="D461" s="54">
        <f ca="1">INDIRECT("'" &amp; UPPER(LEFT(TEXT($D$3,"mmmm"),3)) &amp; "'!Q14")</f>
        <v>4</v>
      </c>
      <c r="E461" s="147" t="s">
        <v>88</v>
      </c>
      <c r="F461" s="148"/>
      <c r="G461" s="148"/>
      <c r="H461" s="148"/>
      <c r="I461" s="148"/>
      <c r="J461" s="148"/>
      <c r="K461" s="148"/>
      <c r="L461" s="148"/>
      <c r="M461" s="148"/>
      <c r="N461" s="148"/>
      <c r="O461" s="148"/>
      <c r="P461" s="149"/>
    </row>
    <row r="462" spans="1:16" ht="15" hidden="1" customHeight="1" x14ac:dyDescent="0.25">
      <c r="A462" s="44" t="str">
        <f ca="1">IF(MONTH(C462)=MONTH(D$3),RIGHT('Yearly Info'!A$18,LEN('Yearly Info'!A$18)-4),"")</f>
        <v xml:space="preserve"> GeoSpatial</v>
      </c>
      <c r="B462" s="145"/>
      <c r="C462" s="42">
        <f t="shared" ca="1" si="17"/>
        <v>46098</v>
      </c>
      <c r="D462" s="54">
        <f ca="1">INDIRECT("'" &amp; UPPER(LEFT(TEXT($D$3,"mmmm"),3)) &amp; "'!Q15")</f>
        <v>0</v>
      </c>
      <c r="E462" s="147"/>
      <c r="F462" s="148"/>
      <c r="G462" s="148"/>
      <c r="H462" s="148"/>
      <c r="I462" s="148"/>
      <c r="J462" s="148"/>
      <c r="K462" s="148"/>
      <c r="L462" s="148"/>
      <c r="M462" s="148"/>
      <c r="N462" s="148"/>
      <c r="O462" s="148"/>
      <c r="P462" s="149"/>
    </row>
    <row r="463" spans="1:16" ht="15" hidden="1" customHeight="1" thickBot="1" x14ac:dyDescent="0.3">
      <c r="A463" s="44" t="str">
        <f ca="1">IF(MONTH(C463)=MONTH(D$3),RIGHT('Yearly Info'!A$19,LEN('Yearly Info'!A$19)-4),"")</f>
        <v xml:space="preserve"> RICS Dashboard</v>
      </c>
      <c r="B463" s="145"/>
      <c r="C463" s="42">
        <f t="shared" ca="1" si="17"/>
        <v>46098</v>
      </c>
      <c r="D463" s="54">
        <f ca="1">INDIRECT("'" &amp; UPPER(LEFT(TEXT($D$3,"mmmm"),3)) &amp; "'!Q16")</f>
        <v>0</v>
      </c>
      <c r="E463" s="153"/>
      <c r="F463" s="154"/>
      <c r="G463" s="154"/>
      <c r="H463" s="154"/>
      <c r="I463" s="154"/>
      <c r="J463" s="154"/>
      <c r="K463" s="154"/>
      <c r="L463" s="154"/>
      <c r="M463" s="154"/>
      <c r="N463" s="154"/>
      <c r="O463" s="154"/>
      <c r="P463" s="155"/>
    </row>
    <row r="464" spans="1:16" ht="15" hidden="1" customHeight="1" x14ac:dyDescent="0.25">
      <c r="A464" s="44" t="str">
        <f ca="1">IF(MONTH(C464)=MONTH(D$3),RIGHT('Yearly Info'!A$20,LEN('Yearly Info'!A$20)-4),"")</f>
        <v xml:space="preserve"> MDWFP NRIS</v>
      </c>
      <c r="B464" s="145"/>
      <c r="C464" s="42">
        <f t="shared" ca="1" si="17"/>
        <v>46098</v>
      </c>
      <c r="D464" s="54">
        <f ca="1">INDIRECT("'" &amp; UPPER(LEFT(TEXT($D$3,"mmmm"),3)) &amp; "'!Q17")</f>
        <v>4</v>
      </c>
      <c r="E464" s="153" t="s">
        <v>89</v>
      </c>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 MRVA 4 CLOSED</v>
      </c>
      <c r="B465" s="145"/>
      <c r="C465" s="42">
        <f t="shared" ca="1" si="17"/>
        <v>46098</v>
      </c>
      <c r="D465" s="54">
        <f ca="1">INDIRECT("'" &amp; UPPER(LEFT(TEXT($D$3,"mmmm"),3)) &amp; "'!Q18")</f>
        <v>0</v>
      </c>
      <c r="E465" s="147"/>
      <c r="F465" s="148"/>
      <c r="G465" s="148"/>
      <c r="H465" s="148"/>
      <c r="I465" s="148"/>
      <c r="J465" s="148"/>
      <c r="K465" s="148"/>
      <c r="L465" s="148"/>
      <c r="M465" s="148"/>
      <c r="N465" s="148"/>
      <c r="O465" s="148"/>
      <c r="P465" s="149"/>
    </row>
    <row r="466" spans="1:16" ht="15" hidden="1" customHeight="1" x14ac:dyDescent="0.25">
      <c r="A466" s="44" t="str">
        <f ca="1">IF(MONTH(C466)=MONTH(D$3),RIGHT('Yearly Info'!A$22,LEN('Yearly Info'!A$22)-4),"")</f>
        <v xml:space="preserve"> Tackett</v>
      </c>
      <c r="B466" s="145"/>
      <c r="C466" s="42">
        <f t="shared" ca="1" si="17"/>
        <v>46098</v>
      </c>
      <c r="D466" s="54">
        <f ca="1">INDIRECT("'" &amp; UPPER(LEFT(TEXT($D$3,"mmmm"),3)) &amp; "'!Q19")</f>
        <v>0</v>
      </c>
      <c r="E466" s="147"/>
      <c r="F466" s="148"/>
      <c r="G466" s="148"/>
      <c r="H466" s="148"/>
      <c r="I466" s="148"/>
      <c r="J466" s="148"/>
      <c r="K466" s="148"/>
      <c r="L466" s="148"/>
      <c r="M466" s="148"/>
      <c r="N466" s="148"/>
      <c r="O466" s="148"/>
      <c r="P466" s="149"/>
    </row>
    <row r="467" spans="1:16" ht="15" hidden="1" customHeight="1" x14ac:dyDescent="0.25">
      <c r="A467" s="44" t="e">
        <f ca="1">IF(MONTH(C467)=MONTH(D$3),RIGHT('Yearly Info'!A$23,LEN('Yearly Info'!A$23)-4),"")</f>
        <v>#VALUE!</v>
      </c>
      <c r="B467" s="145"/>
      <c r="C467" s="42">
        <f t="shared" ca="1" si="17"/>
        <v>46098</v>
      </c>
      <c r="D467" s="54">
        <f ca="1">INDIRECT("'" &amp; UPPER(LEFT(TEXT($D$3,"mmmm"),3)) &amp; "'!Q20")</f>
        <v>0</v>
      </c>
      <c r="E467" s="147"/>
      <c r="F467" s="148"/>
      <c r="G467" s="148"/>
      <c r="H467" s="148"/>
      <c r="I467" s="148"/>
      <c r="J467" s="148"/>
      <c r="K467" s="148"/>
      <c r="L467" s="148"/>
      <c r="M467" s="148"/>
      <c r="N467" s="148"/>
      <c r="O467" s="148"/>
      <c r="P467" s="149"/>
    </row>
    <row r="468" spans="1:16" ht="15" hidden="1" customHeight="1" x14ac:dyDescent="0.25">
      <c r="A468" s="44" t="e">
        <f ca="1">IF(MONTH(C468)=MONTH(D$3),RIGHT('Yearly Info'!A$24,LEN('Yearly Info'!A$24)-4),"")</f>
        <v>#VALUE!</v>
      </c>
      <c r="B468" s="145"/>
      <c r="C468" s="42">
        <f t="shared" ca="1" si="17"/>
        <v>46098</v>
      </c>
      <c r="D468" s="54">
        <f ca="1">INDIRECT("'" &amp; UPPER(LEFT(TEXT($D$3,"mmmm"),3)) &amp; "'!Q21")</f>
        <v>0</v>
      </c>
      <c r="E468" s="147"/>
      <c r="F468" s="148"/>
      <c r="G468" s="148"/>
      <c r="H468" s="148"/>
      <c r="I468" s="148"/>
      <c r="J468" s="148"/>
      <c r="K468" s="148"/>
      <c r="L468" s="148"/>
      <c r="M468" s="148"/>
      <c r="N468" s="148"/>
      <c r="O468" s="148"/>
      <c r="P468" s="149"/>
    </row>
    <row r="469" spans="1:16" ht="15" hidden="1" customHeight="1" x14ac:dyDescent="0.25">
      <c r="A469" s="44" t="e">
        <f ca="1">IF(MONTH(C469)=MONTH(D$3),RIGHT('Yearly Info'!A$25,LEN('Yearly Info'!A$25)-4),"")</f>
        <v>#VALUE!</v>
      </c>
      <c r="B469" s="145"/>
      <c r="C469" s="42">
        <f t="shared" ca="1" si="17"/>
        <v>46098</v>
      </c>
      <c r="D469" s="54">
        <f ca="1">INDIRECT("'" &amp; UPPER(LEFT(TEXT($D$3,"mmmm"),3)) &amp; "'!Q22")</f>
        <v>0</v>
      </c>
      <c r="E469" s="147"/>
      <c r="F469" s="148"/>
      <c r="G469" s="148"/>
      <c r="H469" s="148"/>
      <c r="I469" s="148"/>
      <c r="J469" s="148"/>
      <c r="K469" s="148"/>
      <c r="L469" s="148"/>
      <c r="M469" s="148"/>
      <c r="N469" s="148"/>
      <c r="O469" s="148"/>
      <c r="P469" s="149"/>
    </row>
    <row r="470" spans="1:16" ht="15" hidden="1" customHeight="1" x14ac:dyDescent="0.25">
      <c r="A470" s="44" t="e">
        <f ca="1">IF(MONTH(C470)=MONTH(D$3),RIGHT('Yearly Info'!A$26,LEN('Yearly Info'!A$26)-4),"")</f>
        <v>#VALUE!</v>
      </c>
      <c r="B470" s="145"/>
      <c r="C470" s="42">
        <f t="shared" ca="1" si="17"/>
        <v>46098</v>
      </c>
      <c r="D470" s="54">
        <f ca="1">INDIRECT("'" &amp; UPPER(LEFT(TEXT($D$3,"mmmm"),3)) &amp; "'!Q23")</f>
        <v>0</v>
      </c>
      <c r="E470" s="147"/>
      <c r="F470" s="148"/>
      <c r="G470" s="148"/>
      <c r="H470" s="148"/>
      <c r="I470" s="148"/>
      <c r="J470" s="148"/>
      <c r="K470" s="148"/>
      <c r="L470" s="148"/>
      <c r="M470" s="148"/>
      <c r="N470" s="148"/>
      <c r="O470" s="148"/>
      <c r="P470" s="149"/>
    </row>
    <row r="471" spans="1:16" ht="15" hidden="1" customHeight="1" x14ac:dyDescent="0.25">
      <c r="A471" s="44" t="e">
        <f ca="1">IF(MONTH(C471)=MONTH(D$3),RIGHT('Yearly Info'!A$27,LEN('Yearly Info'!A$27)-4),"")</f>
        <v>#VALUE!</v>
      </c>
      <c r="B471" s="145"/>
      <c r="C471" s="42">
        <f t="shared" ca="1" si="17"/>
        <v>46098</v>
      </c>
      <c r="D471" s="54">
        <f ca="1">INDIRECT("'" &amp; UPPER(LEFT(TEXT($D$3,"mmmm"),3)) &amp; "'!Q24")</f>
        <v>0</v>
      </c>
      <c r="E471" s="147"/>
      <c r="F471" s="148"/>
      <c r="G471" s="148"/>
      <c r="H471" s="148"/>
      <c r="I471" s="148"/>
      <c r="J471" s="148"/>
      <c r="K471" s="148"/>
      <c r="L471" s="148"/>
      <c r="M471" s="148"/>
      <c r="N471" s="148"/>
      <c r="O471" s="148"/>
      <c r="P471" s="149"/>
    </row>
    <row r="472" spans="1:16" ht="15" hidden="1" customHeight="1" x14ac:dyDescent="0.25">
      <c r="A472" s="44" t="e">
        <f ca="1">IF(MONTH(C472)=MONTH(D$3),RIGHT('Yearly Info'!A$28,LEN('Yearly Info'!A$28)-4),"")</f>
        <v>#VALUE!</v>
      </c>
      <c r="B472" s="145"/>
      <c r="C472" s="42">
        <f t="shared" ca="1" si="17"/>
        <v>46098</v>
      </c>
      <c r="D472" s="54">
        <f ca="1">INDIRECT("'" &amp; UPPER(LEFT(TEXT($D$3,"mmmm"),3)) &amp; "'!Q25")</f>
        <v>0</v>
      </c>
      <c r="E472" s="147"/>
      <c r="F472" s="148"/>
      <c r="G472" s="148"/>
      <c r="H472" s="148"/>
      <c r="I472" s="148"/>
      <c r="J472" s="148"/>
      <c r="K472" s="148"/>
      <c r="L472" s="148"/>
      <c r="M472" s="148"/>
      <c r="N472" s="148"/>
      <c r="O472" s="148"/>
      <c r="P472" s="149"/>
    </row>
    <row r="473" spans="1:16" ht="15" hidden="1" customHeight="1" x14ac:dyDescent="0.25">
      <c r="A473" s="44" t="e">
        <f ca="1">IF(MONTH(C473)=MONTH(D$3),RIGHT('Yearly Info'!A$29,LEN('Yearly Info'!A$29)-4),"")</f>
        <v>#VALUE!</v>
      </c>
      <c r="B473" s="145"/>
      <c r="C473" s="42">
        <f t="shared" ca="1" si="17"/>
        <v>46098</v>
      </c>
      <c r="D473" s="54">
        <f ca="1">INDIRECT("'" &amp; UPPER(LEFT(TEXT($D$3,"mmmm"),3)) &amp; "'!Q26")</f>
        <v>0</v>
      </c>
      <c r="E473" s="147"/>
      <c r="F473" s="148"/>
      <c r="G473" s="148"/>
      <c r="H473" s="148"/>
      <c r="I473" s="148"/>
      <c r="J473" s="148"/>
      <c r="K473" s="148"/>
      <c r="L473" s="148"/>
      <c r="M473" s="148"/>
      <c r="N473" s="148"/>
      <c r="O473" s="148"/>
      <c r="P473" s="149"/>
    </row>
    <row r="474" spans="1:16" ht="15" hidden="1" customHeight="1" x14ac:dyDescent="0.25">
      <c r="A474" s="44" t="e">
        <f ca="1">IF(MONTH(C474)=MONTH(D$3),RIGHT('Yearly Info'!A$30,LEN('Yearly Info'!A$30)-4),"")</f>
        <v>#VALUE!</v>
      </c>
      <c r="B474" s="145"/>
      <c r="C474" s="42">
        <f t="shared" ca="1" si="17"/>
        <v>46098</v>
      </c>
      <c r="D474" s="54">
        <f ca="1">INDIRECT("'" &amp; UPPER(LEFT(TEXT($D$3,"mmmm"),3)) &amp; "'!Q27")</f>
        <v>0</v>
      </c>
      <c r="E474" s="147"/>
      <c r="F474" s="148"/>
      <c r="G474" s="148"/>
      <c r="H474" s="148"/>
      <c r="I474" s="148"/>
      <c r="J474" s="148"/>
      <c r="K474" s="148"/>
      <c r="L474" s="148"/>
      <c r="M474" s="148"/>
      <c r="N474" s="148"/>
      <c r="O474" s="148"/>
      <c r="P474" s="149"/>
    </row>
    <row r="475" spans="1:16" ht="15" hidden="1" customHeight="1" x14ac:dyDescent="0.25">
      <c r="A475" s="44" t="e">
        <f ca="1">IF(MONTH(C475)=MONTH(D$3),RIGHT('Yearly Info'!A$31,LEN('Yearly Info'!A$31)-4),"")</f>
        <v>#VALUE!</v>
      </c>
      <c r="B475" s="145"/>
      <c r="C475" s="42">
        <f t="shared" ca="1" si="17"/>
        <v>46098</v>
      </c>
      <c r="D475" s="54">
        <f ca="1">INDIRECT("'" &amp; UPPER(LEFT(TEXT($D$3,"mmmm"),3)) &amp; "'!Q28")</f>
        <v>0</v>
      </c>
      <c r="E475" s="147"/>
      <c r="F475" s="148"/>
      <c r="G475" s="148"/>
      <c r="H475" s="148"/>
      <c r="I475" s="148"/>
      <c r="J475" s="148"/>
      <c r="K475" s="148"/>
      <c r="L475" s="148"/>
      <c r="M475" s="148"/>
      <c r="N475" s="148"/>
      <c r="O475" s="148"/>
      <c r="P475" s="149"/>
    </row>
    <row r="476" spans="1:16" ht="15" hidden="1" customHeight="1" x14ac:dyDescent="0.25">
      <c r="A476" s="44" t="e">
        <f ca="1">IF(MONTH(C476)=MONTH(D$3),RIGHT('Yearly Info'!A$32,LEN('Yearly Info'!A$32)-4),"")</f>
        <v>#VALUE!</v>
      </c>
      <c r="B476" s="145"/>
      <c r="C476" s="42">
        <f t="shared" ca="1" si="17"/>
        <v>46098</v>
      </c>
      <c r="D476" s="54">
        <f ca="1">INDIRECT("'" &amp; UPPER(LEFT(TEXT($D$3,"mmmm"),3)) &amp; "'!Q29")</f>
        <v>0</v>
      </c>
      <c r="E476" s="147"/>
      <c r="F476" s="148"/>
      <c r="G476" s="148"/>
      <c r="H476" s="148"/>
      <c r="I476" s="148"/>
      <c r="J476" s="148"/>
      <c r="K476" s="148"/>
      <c r="L476" s="148"/>
      <c r="M476" s="148"/>
      <c r="N476" s="148"/>
      <c r="O476" s="148"/>
      <c r="P476" s="149"/>
    </row>
    <row r="477" spans="1:16" ht="15" hidden="1" customHeight="1" x14ac:dyDescent="0.25">
      <c r="A477" s="44" t="e">
        <f ca="1">IF(MONTH(C477)=MONTH(D$3),RIGHT('Yearly Info'!A$33,LEN('Yearly Info'!A$33)-4),"")</f>
        <v>#VALUE!</v>
      </c>
      <c r="B477" s="145"/>
      <c r="C477" s="42">
        <f t="shared" ca="1" si="17"/>
        <v>46098</v>
      </c>
      <c r="D477" s="54">
        <f ca="1">INDIRECT("'" &amp; UPPER(LEFT(TEXT($D$3,"mmmm"),3)) &amp; "'!Q30")</f>
        <v>0</v>
      </c>
      <c r="E477" s="147"/>
      <c r="F477" s="148"/>
      <c r="G477" s="148"/>
      <c r="H477" s="148"/>
      <c r="I477" s="148"/>
      <c r="J477" s="148"/>
      <c r="K477" s="148"/>
      <c r="L477" s="148"/>
      <c r="M477" s="148"/>
      <c r="N477" s="148"/>
      <c r="O477" s="148"/>
      <c r="P477" s="149"/>
    </row>
    <row r="478" spans="1:16" ht="15" hidden="1" customHeight="1" x14ac:dyDescent="0.25">
      <c r="A478" s="44" t="e">
        <f ca="1">IF(MONTH(C478)=MONTH(D$3),RIGHT('Yearly Info'!A$34,LEN('Yearly Info'!A$34)-4),"")</f>
        <v>#VALUE!</v>
      </c>
      <c r="B478" s="145"/>
      <c r="C478" s="42">
        <f t="shared" ca="1" si="17"/>
        <v>46098</v>
      </c>
      <c r="D478" s="54">
        <f ca="1">INDIRECT("'" &amp; UPPER(LEFT(TEXT($D$3,"mmmm"),3)) &amp; "'!Q31")</f>
        <v>0</v>
      </c>
      <c r="E478" s="147"/>
      <c r="F478" s="148"/>
      <c r="G478" s="148"/>
      <c r="H478" s="148"/>
      <c r="I478" s="148"/>
      <c r="J478" s="148"/>
      <c r="K478" s="148"/>
      <c r="L478" s="148"/>
      <c r="M478" s="148"/>
      <c r="N478" s="148"/>
      <c r="O478" s="148"/>
      <c r="P478" s="149"/>
    </row>
    <row r="479" spans="1:16" ht="15" hidden="1" customHeight="1" x14ac:dyDescent="0.25">
      <c r="A479" s="44" t="e">
        <f ca="1">IF(MONTH(C479)=MONTH(D$3),RIGHT('Yearly Info'!A$35,LEN('Yearly Info'!A$35)-4),"")</f>
        <v>#VALUE!</v>
      </c>
      <c r="B479" s="145"/>
      <c r="C479" s="42">
        <f t="shared" ca="1" si="17"/>
        <v>46098</v>
      </c>
      <c r="D479" s="54">
        <f ca="1">INDIRECT("'" &amp; UPPER(LEFT(TEXT($D$3,"mmmm"),3)) &amp; "'!Q32")</f>
        <v>0</v>
      </c>
      <c r="E479" s="147"/>
      <c r="F479" s="148"/>
      <c r="G479" s="148"/>
      <c r="H479" s="148"/>
      <c r="I479" s="148"/>
      <c r="J479" s="148"/>
      <c r="K479" s="148"/>
      <c r="L479" s="148"/>
      <c r="M479" s="148"/>
      <c r="N479" s="148"/>
      <c r="O479" s="148"/>
      <c r="P479" s="149"/>
    </row>
    <row r="480" spans="1:16" ht="15" hidden="1" customHeight="1" x14ac:dyDescent="0.25">
      <c r="A480" s="44" t="e">
        <f ca="1">IF(MONTH(C480)=MONTH(D$3),RIGHT('Yearly Info'!A$36,LEN('Yearly Info'!A$36)-4),"")</f>
        <v>#VALUE!</v>
      </c>
      <c r="B480" s="145"/>
      <c r="C480" s="42">
        <f t="shared" ca="1" si="17"/>
        <v>46098</v>
      </c>
      <c r="D480" s="54">
        <f ca="1">INDIRECT("'" &amp; UPPER(LEFT(TEXT($D$3,"mmmm"),3)) &amp; "'!Q33")</f>
        <v>0</v>
      </c>
      <c r="E480" s="147"/>
      <c r="F480" s="148"/>
      <c r="G480" s="148"/>
      <c r="H480" s="148"/>
      <c r="I480" s="148"/>
      <c r="J480" s="148"/>
      <c r="K480" s="148"/>
      <c r="L480" s="148"/>
      <c r="M480" s="148"/>
      <c r="N480" s="148"/>
      <c r="O480" s="148"/>
      <c r="P480" s="149"/>
    </row>
    <row r="481" spans="1:16" ht="15" hidden="1" customHeight="1" x14ac:dyDescent="0.25">
      <c r="A481" s="44" t="e">
        <f ca="1">IF(MONTH(C481)=MONTH(D$3),RIGHT('Yearly Info'!A$37,LEN('Yearly Info'!A$37)-4),"")</f>
        <v>#VALUE!</v>
      </c>
      <c r="B481" s="145"/>
      <c r="C481" s="42">
        <f t="shared" ca="1" si="17"/>
        <v>46098</v>
      </c>
      <c r="D481" s="54">
        <f ca="1">INDIRECT("'" &amp; UPPER(LEFT(TEXT($D$3,"mmmm"),3)) &amp; "'!Q34")</f>
        <v>0</v>
      </c>
      <c r="E481" s="147"/>
      <c r="F481" s="148"/>
      <c r="G481" s="148"/>
      <c r="H481" s="148"/>
      <c r="I481" s="148"/>
      <c r="J481" s="148"/>
      <c r="K481" s="148"/>
      <c r="L481" s="148"/>
      <c r="M481" s="148"/>
      <c r="N481" s="148"/>
      <c r="O481" s="148"/>
      <c r="P481" s="149"/>
    </row>
    <row r="482" spans="1:16" ht="15" hidden="1" customHeight="1" x14ac:dyDescent="0.25">
      <c r="A482" s="44" t="e">
        <f ca="1">IF(MONTH(C482)=MONTH(D$3),RIGHT('Yearly Info'!A$38,LEN('Yearly Info'!A$38)-4),"")</f>
        <v>#VALUE!</v>
      </c>
      <c r="B482" s="145"/>
      <c r="C482" s="42">
        <f t="shared" ca="1" si="17"/>
        <v>46098</v>
      </c>
      <c r="D482" s="54">
        <f ca="1">INDIRECT("'" &amp; UPPER(LEFT(TEXT($D$3,"mmmm"),3)) &amp; "'!Q35")</f>
        <v>0</v>
      </c>
      <c r="E482" s="147"/>
      <c r="F482" s="148"/>
      <c r="G482" s="148"/>
      <c r="H482" s="148"/>
      <c r="I482" s="148"/>
      <c r="J482" s="148"/>
      <c r="K482" s="148"/>
      <c r="L482" s="148"/>
      <c r="M482" s="148"/>
      <c r="N482" s="148"/>
      <c r="O482" s="148"/>
      <c r="P482" s="149"/>
    </row>
    <row r="483" spans="1:16" ht="15" hidden="1" customHeight="1" x14ac:dyDescent="0.25">
      <c r="A483" s="44" t="e">
        <f ca="1">IF(MONTH(C483)=MONTH(D$3),RIGHT('Yearly Info'!A$39,LEN('Yearly Info'!A$39)-4),"")</f>
        <v>#VALUE!</v>
      </c>
      <c r="B483" s="145"/>
      <c r="C483" s="42">
        <f t="shared" ca="1" si="17"/>
        <v>46098</v>
      </c>
      <c r="D483" s="54">
        <f ca="1">INDIRECT("'" &amp; UPPER(LEFT(TEXT($D$3,"mmmm"),3)) &amp; "'!Q36")</f>
        <v>0</v>
      </c>
      <c r="E483" s="147"/>
      <c r="F483" s="148"/>
      <c r="G483" s="148"/>
      <c r="H483" s="148"/>
      <c r="I483" s="148"/>
      <c r="J483" s="148"/>
      <c r="K483" s="148"/>
      <c r="L483" s="148"/>
      <c r="M483" s="148"/>
      <c r="N483" s="148"/>
      <c r="O483" s="148"/>
      <c r="P483" s="149"/>
    </row>
    <row r="484" spans="1:16" ht="15" hidden="1" customHeight="1" thickBot="1" x14ac:dyDescent="0.3">
      <c r="A484" s="45" t="e">
        <f ca="1">IF(MONTH(C484)=MONTH(D$3),RIGHT('Yearly Info'!A$40,LEN('Yearly Info'!A$40)-4),"")</f>
        <v>#VALUE!</v>
      </c>
      <c r="B484" s="145"/>
      <c r="C484" s="42">
        <f t="shared" ca="1" si="17"/>
        <v>46098</v>
      </c>
      <c r="D484" s="54">
        <f ca="1">INDIRECT("'" &amp; UPPER(LEFT(TEXT($D$3,"mmmm"),3)) &amp; "'!Q37")</f>
        <v>0</v>
      </c>
      <c r="E484" s="147"/>
      <c r="F484" s="148"/>
      <c r="G484" s="148"/>
      <c r="H484" s="148"/>
      <c r="I484" s="148"/>
      <c r="J484" s="148"/>
      <c r="K484" s="148"/>
      <c r="L484" s="148"/>
      <c r="M484" s="148"/>
      <c r="N484" s="148"/>
      <c r="O484" s="148"/>
      <c r="P484" s="149"/>
    </row>
    <row r="485" spans="1:16" ht="15" hidden="1" customHeight="1" thickBot="1" x14ac:dyDescent="0.3">
      <c r="A485" s="45" t="str">
        <f ca="1">IF(MONTH(C485)=MONTH(D$3),RIGHT('Yearly Info'!A$41,LEN('Yearly Info'!A$41)-4),"")</f>
        <v xml:space="preserve"> </v>
      </c>
      <c r="B485" s="145"/>
      <c r="C485" s="42">
        <f t="shared" ca="1" si="17"/>
        <v>46098</v>
      </c>
      <c r="D485" s="54">
        <f ca="1">INDIRECT("'" &amp; UPPER(LEFT(TEXT($D$3,"mmmm"),3)) &amp; "'!Q38")</f>
        <v>0</v>
      </c>
      <c r="E485" s="147"/>
      <c r="F485" s="148"/>
      <c r="G485" s="148"/>
      <c r="H485" s="148"/>
      <c r="I485" s="148"/>
      <c r="J485" s="148"/>
      <c r="K485" s="148"/>
      <c r="L485" s="148"/>
      <c r="M485" s="148"/>
      <c r="N485" s="148"/>
      <c r="O485" s="148"/>
      <c r="P485" s="149"/>
    </row>
    <row r="486" spans="1:16" ht="15" hidden="1" customHeight="1" thickBot="1" x14ac:dyDescent="0.3">
      <c r="A486" s="45" t="str">
        <f ca="1">IF(MONTH(C486)=MONTH(D$3),RIGHT('Yearly Info'!A$42,LEN('Yearly Info'!A$42)-4),"")</f>
        <v xml:space="preserve"> </v>
      </c>
      <c r="B486" s="145"/>
      <c r="C486" s="42">
        <f t="shared" ca="1" si="17"/>
        <v>46098</v>
      </c>
      <c r="D486" s="54">
        <f ca="1">INDIRECT("'" &amp; UPPER(LEFT(TEXT($D$3,"mmmm"),3)) &amp; "'!Q39")</f>
        <v>0</v>
      </c>
      <c r="E486" s="147"/>
      <c r="F486" s="148"/>
      <c r="G486" s="148"/>
      <c r="H486" s="148"/>
      <c r="I486" s="148"/>
      <c r="J486" s="148"/>
      <c r="K486" s="148"/>
      <c r="L486" s="148"/>
      <c r="M486" s="148"/>
      <c r="N486" s="148"/>
      <c r="O486" s="148"/>
      <c r="P486" s="149"/>
    </row>
    <row r="487" spans="1:16" ht="15" hidden="1" customHeight="1" thickBot="1" x14ac:dyDescent="0.3">
      <c r="A487" s="45" t="str">
        <f ca="1">IF(MONTH(C487)=MONTH(D$3),RIGHT('Yearly Info'!A$43,LEN('Yearly Info'!A$43)-4),"")</f>
        <v xml:space="preserve"> </v>
      </c>
      <c r="B487" s="146"/>
      <c r="C487" s="42">
        <f t="shared" ca="1" si="17"/>
        <v>46098</v>
      </c>
      <c r="D487" s="55">
        <f ca="1">INDIRECT("'" &amp; UPPER(LEFT(TEXT($D$3,"mmmm"),3)) &amp; "'!Q40")</f>
        <v>0</v>
      </c>
      <c r="E487" s="150"/>
      <c r="F487" s="151"/>
      <c r="G487" s="151"/>
      <c r="H487" s="151"/>
      <c r="I487" s="151"/>
      <c r="J487" s="151"/>
      <c r="K487" s="151"/>
      <c r="L487" s="151"/>
      <c r="M487" s="151"/>
      <c r="N487" s="151"/>
      <c r="O487" s="151"/>
      <c r="P487" s="152"/>
    </row>
    <row r="488" spans="1:16" ht="15" hidden="1" customHeight="1" x14ac:dyDescent="0.25">
      <c r="A488" s="44" t="str">
        <f ca="1">IF(MONTH(C488)=MONTH(D$3),RIGHT('Yearly Info'!A$14,LEN('Yearly Info'!A$14)-4),"")</f>
        <v xml:space="preserve"> RICS Support for MDEQ</v>
      </c>
      <c r="B488" s="159" t="str">
        <f ca="1">TEXT(C488,"dddd")</f>
        <v>Wednesday</v>
      </c>
      <c r="C488" s="96">
        <f ca="1">C458+1</f>
        <v>46099</v>
      </c>
      <c r="D488" s="54">
        <f ca="1">INDIRECT("'" &amp; UPPER(LEFT(TEXT($D$3,"mmmm"),3)) &amp; "'!R11")</f>
        <v>0</v>
      </c>
      <c r="E488" s="147"/>
      <c r="F488" s="148"/>
      <c r="G488" s="148"/>
      <c r="H488" s="148"/>
      <c r="I488" s="148"/>
      <c r="J488" s="148"/>
      <c r="K488" s="148"/>
      <c r="L488" s="148"/>
      <c r="M488" s="148"/>
      <c r="N488" s="148"/>
      <c r="O488" s="148"/>
      <c r="P488" s="149"/>
    </row>
    <row r="489" spans="1:16" ht="15" hidden="1" customHeight="1" x14ac:dyDescent="0.25">
      <c r="A489" s="44" t="str">
        <f ca="1">IF(MONTH(C489)=MONTH(D$3),RIGHT('Yearly Info'!A$15,LEN('Yearly Info'!A$15)-4),"")</f>
        <v xml:space="preserve"> MDEQ</v>
      </c>
      <c r="B489" s="145"/>
      <c r="C489" s="42">
        <f ca="1">C488</f>
        <v>46099</v>
      </c>
      <c r="D489" s="54">
        <f ca="1">INDIRECT("'" &amp; UPPER(LEFT(TEXT($D$3,"mmmm"),3)) &amp; "'!R12")</f>
        <v>0</v>
      </c>
      <c r="E489" s="147"/>
      <c r="F489" s="148"/>
      <c r="G489" s="148"/>
      <c r="H489" s="148"/>
      <c r="I489" s="148"/>
      <c r="J489" s="148"/>
      <c r="K489" s="148"/>
      <c r="L489" s="148"/>
      <c r="M489" s="148"/>
      <c r="N489" s="148"/>
      <c r="O489" s="148"/>
      <c r="P489" s="149"/>
    </row>
    <row r="490" spans="1:16" ht="15" hidden="1" customHeight="1" thickBot="1" x14ac:dyDescent="0.3">
      <c r="A490" s="44" t="str">
        <f ca="1">IF(MONTH(C490)=MONTH(D$3),RIGHT('Yearly Info'!A$16,LEN('Yearly Info'!A$16)-4),"")</f>
        <v xml:space="preserve"> RICS Idea Portal</v>
      </c>
      <c r="B490" s="145"/>
      <c r="C490" s="42">
        <f t="shared" ref="C490:C517" ca="1" si="18">C489</f>
        <v>46099</v>
      </c>
      <c r="D490" s="54">
        <f ca="1">INDIRECT("'" &amp; UPPER(LEFT(TEXT($D$3,"mmmm"),3)) &amp; "'!R13")</f>
        <v>0</v>
      </c>
      <c r="E490" s="147"/>
      <c r="F490" s="148"/>
      <c r="G490" s="148"/>
      <c r="H490" s="148"/>
      <c r="I490" s="148"/>
      <c r="J490" s="148"/>
      <c r="K490" s="148"/>
      <c r="L490" s="148"/>
      <c r="M490" s="148"/>
      <c r="N490" s="148"/>
      <c r="O490" s="148"/>
      <c r="P490" s="149"/>
    </row>
    <row r="491" spans="1:16" ht="15" customHeight="1" x14ac:dyDescent="0.25">
      <c r="A491" s="44" t="str">
        <f ca="1">IF(MONTH(C491)=MONTH(D$3),RIGHT('Yearly Info'!A$17,LEN('Yearly Info'!A$17)-4),"")</f>
        <v xml:space="preserve"> MSWIS</v>
      </c>
      <c r="B491" s="145"/>
      <c r="C491" s="42">
        <f t="shared" ca="1" si="18"/>
        <v>46099</v>
      </c>
      <c r="D491" s="54">
        <f ca="1">INDIRECT("'" &amp; UPPER(LEFT(TEXT($D$3,"mmmm"),3)) &amp; "'!R14")</f>
        <v>0</v>
      </c>
      <c r="E491" s="147"/>
      <c r="F491" s="148"/>
      <c r="G491" s="148"/>
      <c r="H491" s="148"/>
      <c r="I491" s="148"/>
      <c r="J491" s="148"/>
      <c r="K491" s="148"/>
      <c r="L491" s="148"/>
      <c r="M491" s="148"/>
      <c r="N491" s="148"/>
      <c r="O491" s="148"/>
      <c r="P491" s="149"/>
    </row>
    <row r="492" spans="1:16" ht="15" hidden="1" customHeight="1" x14ac:dyDescent="0.25">
      <c r="A492" s="44" t="str">
        <f ca="1">IF(MONTH(C492)=MONTH(D$3),RIGHT('Yearly Info'!A$18,LEN('Yearly Info'!A$18)-4),"")</f>
        <v xml:space="preserve"> GeoSpatial</v>
      </c>
      <c r="B492" s="145"/>
      <c r="C492" s="42">
        <f t="shared" ca="1" si="18"/>
        <v>46099</v>
      </c>
      <c r="D492" s="54">
        <f ca="1">INDIRECT("'" &amp; UPPER(LEFT(TEXT($D$3,"mmmm"),3)) &amp; "'!R15")</f>
        <v>0</v>
      </c>
      <c r="E492" s="147"/>
      <c r="F492" s="148"/>
      <c r="G492" s="148"/>
      <c r="H492" s="148"/>
      <c r="I492" s="148"/>
      <c r="J492" s="148"/>
      <c r="K492" s="148"/>
      <c r="L492" s="148"/>
      <c r="M492" s="148"/>
      <c r="N492" s="148"/>
      <c r="O492" s="148"/>
      <c r="P492" s="149"/>
    </row>
    <row r="493" spans="1:16" ht="15" hidden="1" customHeight="1" thickBot="1" x14ac:dyDescent="0.3">
      <c r="A493" s="44" t="str">
        <f ca="1">IF(MONTH(C493)=MONTH(D$3),RIGHT('Yearly Info'!A$19,LEN('Yearly Info'!A$19)-4),"")</f>
        <v xml:space="preserve"> RICS Dashboard</v>
      </c>
      <c r="B493" s="145"/>
      <c r="C493" s="42">
        <f t="shared" ca="1" si="18"/>
        <v>46099</v>
      </c>
      <c r="D493" s="54">
        <f ca="1">INDIRECT("'" &amp; UPPER(LEFT(TEXT($D$3,"mmmm"),3)) &amp; "'!R16")</f>
        <v>0</v>
      </c>
      <c r="E493" s="147"/>
      <c r="F493" s="148"/>
      <c r="G493" s="148"/>
      <c r="H493" s="148"/>
      <c r="I493" s="148"/>
      <c r="J493" s="148"/>
      <c r="K493" s="148"/>
      <c r="L493" s="148"/>
      <c r="M493" s="148"/>
      <c r="N493" s="148"/>
      <c r="O493" s="148"/>
      <c r="P493" s="149"/>
    </row>
    <row r="494" spans="1:16" ht="15" hidden="1" customHeight="1" x14ac:dyDescent="0.25">
      <c r="A494" s="44" t="str">
        <f ca="1">IF(MONTH(C494)=MONTH(D$3),RIGHT('Yearly Info'!A$20,LEN('Yearly Info'!A$20)-4),"")</f>
        <v xml:space="preserve"> MDWFP NRIS</v>
      </c>
      <c r="B494" s="145"/>
      <c r="C494" s="42">
        <f t="shared" ca="1" si="18"/>
        <v>46099</v>
      </c>
      <c r="D494" s="54">
        <f ca="1">INDIRECT("'" &amp; UPPER(LEFT(TEXT($D$3,"mmmm"),3)) &amp; "'!R17")</f>
        <v>0</v>
      </c>
      <c r="E494" s="153"/>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 MRVA 4 CLOSED</v>
      </c>
      <c r="B495" s="145"/>
      <c r="C495" s="42">
        <f t="shared" ca="1" si="18"/>
        <v>46099</v>
      </c>
      <c r="D495" s="54">
        <f ca="1">INDIRECT("'" &amp; UPPER(LEFT(TEXT($D$3,"mmmm"),3)) &amp; "'!R18")</f>
        <v>0</v>
      </c>
      <c r="E495" s="147"/>
      <c r="F495" s="148"/>
      <c r="G495" s="148"/>
      <c r="H495" s="148"/>
      <c r="I495" s="148"/>
      <c r="J495" s="148"/>
      <c r="K495" s="148"/>
      <c r="L495" s="148"/>
      <c r="M495" s="148"/>
      <c r="N495" s="148"/>
      <c r="O495" s="148"/>
      <c r="P495" s="149"/>
    </row>
    <row r="496" spans="1:16" ht="15" hidden="1" customHeight="1" x14ac:dyDescent="0.25">
      <c r="A496" s="44" t="str">
        <f ca="1">IF(MONTH(C496)=MONTH(D$3),RIGHT('Yearly Info'!A$22,LEN('Yearly Info'!A$22)-4),"")</f>
        <v xml:space="preserve"> Tackett</v>
      </c>
      <c r="B496" s="145"/>
      <c r="C496" s="42">
        <f t="shared" ca="1" si="18"/>
        <v>46099</v>
      </c>
      <c r="D496" s="54">
        <f ca="1">INDIRECT("'" &amp; UPPER(LEFT(TEXT($D$3,"mmmm"),3)) &amp; "'!R19")</f>
        <v>8</v>
      </c>
      <c r="E496" s="147" t="s">
        <v>90</v>
      </c>
      <c r="F496" s="148"/>
      <c r="G496" s="148"/>
      <c r="H496" s="148"/>
      <c r="I496" s="148"/>
      <c r="J496" s="148"/>
      <c r="K496" s="148"/>
      <c r="L496" s="148"/>
      <c r="M496" s="148"/>
      <c r="N496" s="148"/>
      <c r="O496" s="148"/>
      <c r="P496" s="149"/>
    </row>
    <row r="497" spans="1:16" ht="15" hidden="1" customHeight="1" x14ac:dyDescent="0.25">
      <c r="A497" s="44" t="e">
        <f ca="1">IF(MONTH(C497)=MONTH(D$3),RIGHT('Yearly Info'!A$23,LEN('Yearly Info'!A$23)-4),"")</f>
        <v>#VALUE!</v>
      </c>
      <c r="B497" s="145"/>
      <c r="C497" s="42">
        <f t="shared" ca="1" si="18"/>
        <v>46099</v>
      </c>
      <c r="D497" s="54">
        <f ca="1">INDIRECT("'" &amp; UPPER(LEFT(TEXT($D$3,"mmmm"),3)) &amp; "'!R20")</f>
        <v>0</v>
      </c>
      <c r="E497" s="147"/>
      <c r="F497" s="148"/>
      <c r="G497" s="148"/>
      <c r="H497" s="148"/>
      <c r="I497" s="148"/>
      <c r="J497" s="148"/>
      <c r="K497" s="148"/>
      <c r="L497" s="148"/>
      <c r="M497" s="148"/>
      <c r="N497" s="148"/>
      <c r="O497" s="148"/>
      <c r="P497" s="149"/>
    </row>
    <row r="498" spans="1:16" ht="15" hidden="1" customHeight="1" x14ac:dyDescent="0.25">
      <c r="A498" s="44" t="e">
        <f ca="1">IF(MONTH(C498)=MONTH(D$3),RIGHT('Yearly Info'!A$24,LEN('Yearly Info'!A$24)-4),"")</f>
        <v>#VALUE!</v>
      </c>
      <c r="B498" s="145"/>
      <c r="C498" s="42">
        <f t="shared" ca="1" si="18"/>
        <v>46099</v>
      </c>
      <c r="D498" s="54">
        <f ca="1">INDIRECT("'" &amp; UPPER(LEFT(TEXT($D$3,"mmmm"),3)) &amp; "'!R21")</f>
        <v>0</v>
      </c>
      <c r="E498" s="147"/>
      <c r="F498" s="148"/>
      <c r="G498" s="148"/>
      <c r="H498" s="148"/>
      <c r="I498" s="148"/>
      <c r="J498" s="148"/>
      <c r="K498" s="148"/>
      <c r="L498" s="148"/>
      <c r="M498" s="148"/>
      <c r="N498" s="148"/>
      <c r="O498" s="148"/>
      <c r="P498" s="149"/>
    </row>
    <row r="499" spans="1:16" ht="15" hidden="1" customHeight="1" x14ac:dyDescent="0.25">
      <c r="A499" s="44" t="e">
        <f ca="1">IF(MONTH(C499)=MONTH(D$3),RIGHT('Yearly Info'!A$25,LEN('Yearly Info'!A$25)-4),"")</f>
        <v>#VALUE!</v>
      </c>
      <c r="B499" s="145"/>
      <c r="C499" s="42">
        <f t="shared" ca="1" si="18"/>
        <v>46099</v>
      </c>
      <c r="D499" s="54">
        <f ca="1">INDIRECT("'" &amp; UPPER(LEFT(TEXT($D$3,"mmmm"),3)) &amp; "'!R22")</f>
        <v>0</v>
      </c>
      <c r="E499" s="147"/>
      <c r="F499" s="148"/>
      <c r="G499" s="148"/>
      <c r="H499" s="148"/>
      <c r="I499" s="148"/>
      <c r="J499" s="148"/>
      <c r="K499" s="148"/>
      <c r="L499" s="148"/>
      <c r="M499" s="148"/>
      <c r="N499" s="148"/>
      <c r="O499" s="148"/>
      <c r="P499" s="149"/>
    </row>
    <row r="500" spans="1:16" ht="15" hidden="1" customHeight="1" x14ac:dyDescent="0.25">
      <c r="A500" s="44" t="e">
        <f ca="1">IF(MONTH(C500)=MONTH(D$3),RIGHT('Yearly Info'!A$26,LEN('Yearly Info'!A$26)-4),"")</f>
        <v>#VALUE!</v>
      </c>
      <c r="B500" s="145"/>
      <c r="C500" s="42">
        <f t="shared" ca="1" si="18"/>
        <v>46099</v>
      </c>
      <c r="D500" s="54">
        <f ca="1">INDIRECT("'" &amp; UPPER(LEFT(TEXT($D$3,"mmmm"),3)) &amp; "'!R23")</f>
        <v>0</v>
      </c>
      <c r="E500" s="147"/>
      <c r="F500" s="148"/>
      <c r="G500" s="148"/>
      <c r="H500" s="148"/>
      <c r="I500" s="148"/>
      <c r="J500" s="148"/>
      <c r="K500" s="148"/>
      <c r="L500" s="148"/>
      <c r="M500" s="148"/>
      <c r="N500" s="148"/>
      <c r="O500" s="148"/>
      <c r="P500" s="149"/>
    </row>
    <row r="501" spans="1:16" ht="15" hidden="1" customHeight="1" x14ac:dyDescent="0.25">
      <c r="A501" s="44" t="e">
        <f ca="1">IF(MONTH(C501)=MONTH(D$3),RIGHT('Yearly Info'!A$27,LEN('Yearly Info'!A$27)-4),"")</f>
        <v>#VALUE!</v>
      </c>
      <c r="B501" s="145"/>
      <c r="C501" s="42">
        <f t="shared" ca="1" si="18"/>
        <v>46099</v>
      </c>
      <c r="D501" s="54">
        <f ca="1">INDIRECT("'" &amp; UPPER(LEFT(TEXT($D$3,"mmmm"),3)) &amp; "'!R24")</f>
        <v>0</v>
      </c>
      <c r="E501" s="147"/>
      <c r="F501" s="148"/>
      <c r="G501" s="148"/>
      <c r="H501" s="148"/>
      <c r="I501" s="148"/>
      <c r="J501" s="148"/>
      <c r="K501" s="148"/>
      <c r="L501" s="148"/>
      <c r="M501" s="148"/>
      <c r="N501" s="148"/>
      <c r="O501" s="148"/>
      <c r="P501" s="149"/>
    </row>
    <row r="502" spans="1:16" ht="15" hidden="1" customHeight="1" x14ac:dyDescent="0.25">
      <c r="A502" s="44" t="e">
        <f ca="1">IF(MONTH(C502)=MONTH(D$3),RIGHT('Yearly Info'!A$28,LEN('Yearly Info'!A$28)-4),"")</f>
        <v>#VALUE!</v>
      </c>
      <c r="B502" s="145"/>
      <c r="C502" s="42">
        <f t="shared" ca="1" si="18"/>
        <v>46099</v>
      </c>
      <c r="D502" s="54">
        <f ca="1">INDIRECT("'" &amp; UPPER(LEFT(TEXT($D$3,"mmmm"),3)) &amp; "'!R25")</f>
        <v>0</v>
      </c>
      <c r="E502" s="147"/>
      <c r="F502" s="148"/>
      <c r="G502" s="148"/>
      <c r="H502" s="148"/>
      <c r="I502" s="148"/>
      <c r="J502" s="148"/>
      <c r="K502" s="148"/>
      <c r="L502" s="148"/>
      <c r="M502" s="148"/>
      <c r="N502" s="148"/>
      <c r="O502" s="148"/>
      <c r="P502" s="149"/>
    </row>
    <row r="503" spans="1:16" ht="15" hidden="1" customHeight="1" x14ac:dyDescent="0.25">
      <c r="A503" s="44" t="e">
        <f ca="1">IF(MONTH(C503)=MONTH(D$3),RIGHT('Yearly Info'!A$29,LEN('Yearly Info'!A$29)-4),"")</f>
        <v>#VALUE!</v>
      </c>
      <c r="B503" s="145"/>
      <c r="C503" s="42">
        <f t="shared" ca="1" si="18"/>
        <v>46099</v>
      </c>
      <c r="D503" s="54">
        <f ca="1">INDIRECT("'" &amp; UPPER(LEFT(TEXT($D$3,"mmmm"),3)) &amp; "'!R26")</f>
        <v>0</v>
      </c>
      <c r="E503" s="147"/>
      <c r="F503" s="148"/>
      <c r="G503" s="148"/>
      <c r="H503" s="148"/>
      <c r="I503" s="148"/>
      <c r="J503" s="148"/>
      <c r="K503" s="148"/>
      <c r="L503" s="148"/>
      <c r="M503" s="148"/>
      <c r="N503" s="148"/>
      <c r="O503" s="148"/>
      <c r="P503" s="149"/>
    </row>
    <row r="504" spans="1:16" ht="15" hidden="1" customHeight="1" x14ac:dyDescent="0.25">
      <c r="A504" s="44" t="e">
        <f ca="1">IF(MONTH(C504)=MONTH(D$3),RIGHT('Yearly Info'!A$30,LEN('Yearly Info'!A$30)-4),"")</f>
        <v>#VALUE!</v>
      </c>
      <c r="B504" s="145"/>
      <c r="C504" s="42">
        <f t="shared" ca="1" si="18"/>
        <v>46099</v>
      </c>
      <c r="D504" s="54">
        <f ca="1">INDIRECT("'" &amp; UPPER(LEFT(TEXT($D$3,"mmmm"),3)) &amp; "'!R27")</f>
        <v>0</v>
      </c>
      <c r="E504" s="147"/>
      <c r="F504" s="148"/>
      <c r="G504" s="148"/>
      <c r="H504" s="148"/>
      <c r="I504" s="148"/>
      <c r="J504" s="148"/>
      <c r="K504" s="148"/>
      <c r="L504" s="148"/>
      <c r="M504" s="148"/>
      <c r="N504" s="148"/>
      <c r="O504" s="148"/>
      <c r="P504" s="149"/>
    </row>
    <row r="505" spans="1:16" ht="15" hidden="1" customHeight="1" x14ac:dyDescent="0.25">
      <c r="A505" s="44" t="e">
        <f ca="1">IF(MONTH(C505)=MONTH(D$3),RIGHT('Yearly Info'!A$31,LEN('Yearly Info'!A$31)-4),"")</f>
        <v>#VALUE!</v>
      </c>
      <c r="B505" s="145"/>
      <c r="C505" s="42">
        <f t="shared" ca="1" si="18"/>
        <v>46099</v>
      </c>
      <c r="D505" s="54">
        <f ca="1">INDIRECT("'" &amp; UPPER(LEFT(TEXT($D$3,"mmmm"),3)) &amp; "'!R28")</f>
        <v>0</v>
      </c>
      <c r="E505" s="147"/>
      <c r="F505" s="148"/>
      <c r="G505" s="148"/>
      <c r="H505" s="148"/>
      <c r="I505" s="148"/>
      <c r="J505" s="148"/>
      <c r="K505" s="148"/>
      <c r="L505" s="148"/>
      <c r="M505" s="148"/>
      <c r="N505" s="148"/>
      <c r="O505" s="148"/>
      <c r="P505" s="149"/>
    </row>
    <row r="506" spans="1:16" ht="15" hidden="1" customHeight="1" x14ac:dyDescent="0.25">
      <c r="A506" s="44" t="e">
        <f ca="1">IF(MONTH(C506)=MONTH(D$3),RIGHT('Yearly Info'!A$32,LEN('Yearly Info'!A$32)-4),"")</f>
        <v>#VALUE!</v>
      </c>
      <c r="B506" s="145"/>
      <c r="C506" s="42">
        <f t="shared" ca="1" si="18"/>
        <v>46099</v>
      </c>
      <c r="D506" s="54">
        <f ca="1">INDIRECT("'" &amp; UPPER(LEFT(TEXT($D$3,"mmmm"),3)) &amp; "'!R29")</f>
        <v>0</v>
      </c>
      <c r="E506" s="147"/>
      <c r="F506" s="148"/>
      <c r="G506" s="148"/>
      <c r="H506" s="148"/>
      <c r="I506" s="148"/>
      <c r="J506" s="148"/>
      <c r="K506" s="148"/>
      <c r="L506" s="148"/>
      <c r="M506" s="148"/>
      <c r="N506" s="148"/>
      <c r="O506" s="148"/>
      <c r="P506" s="149"/>
    </row>
    <row r="507" spans="1:16" ht="15" hidden="1" customHeight="1" x14ac:dyDescent="0.25">
      <c r="A507" s="44" t="e">
        <f ca="1">IF(MONTH(C507)=MONTH(D$3),RIGHT('Yearly Info'!A$33,LEN('Yearly Info'!A$33)-4),"")</f>
        <v>#VALUE!</v>
      </c>
      <c r="B507" s="145"/>
      <c r="C507" s="42">
        <f t="shared" ca="1" si="18"/>
        <v>46099</v>
      </c>
      <c r="D507" s="54">
        <f ca="1">INDIRECT("'" &amp; UPPER(LEFT(TEXT($D$3,"mmmm"),3)) &amp; "'!R30")</f>
        <v>0</v>
      </c>
      <c r="E507" s="153"/>
      <c r="F507" s="154"/>
      <c r="G507" s="154"/>
      <c r="H507" s="154"/>
      <c r="I507" s="154"/>
      <c r="J507" s="154"/>
      <c r="K507" s="154"/>
      <c r="L507" s="154"/>
      <c r="M507" s="154"/>
      <c r="N507" s="154"/>
      <c r="O507" s="154"/>
      <c r="P507" s="155"/>
    </row>
    <row r="508" spans="1:16" ht="15" hidden="1" customHeight="1" x14ac:dyDescent="0.25">
      <c r="A508" s="44" t="e">
        <f ca="1">IF(MONTH(C508)=MONTH(D$3),RIGHT('Yearly Info'!A$34,LEN('Yearly Info'!A$34)-4),"")</f>
        <v>#VALUE!</v>
      </c>
      <c r="B508" s="145"/>
      <c r="C508" s="42">
        <f t="shared" ca="1" si="18"/>
        <v>46099</v>
      </c>
      <c r="D508" s="54">
        <f ca="1">INDIRECT("'" &amp; UPPER(LEFT(TEXT($D$3,"mmmm"),3)) &amp; "'!R31")</f>
        <v>0</v>
      </c>
      <c r="E508" s="147"/>
      <c r="F508" s="148"/>
      <c r="G508" s="148"/>
      <c r="H508" s="148"/>
      <c r="I508" s="148"/>
      <c r="J508" s="148"/>
      <c r="K508" s="148"/>
      <c r="L508" s="148"/>
      <c r="M508" s="148"/>
      <c r="N508" s="148"/>
      <c r="O508" s="148"/>
      <c r="P508" s="149"/>
    </row>
    <row r="509" spans="1:16" ht="15" hidden="1" customHeight="1" x14ac:dyDescent="0.25">
      <c r="A509" s="44" t="e">
        <f ca="1">IF(MONTH(C509)=MONTH(D$3),RIGHT('Yearly Info'!A$35,LEN('Yearly Info'!A$35)-4),"")</f>
        <v>#VALUE!</v>
      </c>
      <c r="B509" s="145"/>
      <c r="C509" s="42">
        <f t="shared" ca="1" si="18"/>
        <v>46099</v>
      </c>
      <c r="D509" s="54">
        <f ca="1">INDIRECT("'" &amp; UPPER(LEFT(TEXT($D$3,"mmmm"),3)) &amp; "'!R32")</f>
        <v>0</v>
      </c>
      <c r="E509" s="147"/>
      <c r="F509" s="148"/>
      <c r="G509" s="148"/>
      <c r="H509" s="148"/>
      <c r="I509" s="148"/>
      <c r="J509" s="148"/>
      <c r="K509" s="148"/>
      <c r="L509" s="148"/>
      <c r="M509" s="148"/>
      <c r="N509" s="148"/>
      <c r="O509" s="148"/>
      <c r="P509" s="149"/>
    </row>
    <row r="510" spans="1:16" ht="15" hidden="1" customHeight="1" x14ac:dyDescent="0.25">
      <c r="A510" s="44" t="e">
        <f ca="1">IF(MONTH(C510)=MONTH(D$3),RIGHT('Yearly Info'!A$36,LEN('Yearly Info'!A$36)-4),"")</f>
        <v>#VALUE!</v>
      </c>
      <c r="B510" s="145"/>
      <c r="C510" s="42">
        <f t="shared" ca="1" si="18"/>
        <v>46099</v>
      </c>
      <c r="D510" s="54">
        <f ca="1">INDIRECT("'" &amp; UPPER(LEFT(TEXT($D$3,"mmmm"),3)) &amp; "'!R33")</f>
        <v>0</v>
      </c>
      <c r="E510" s="147"/>
      <c r="F510" s="148"/>
      <c r="G510" s="148"/>
      <c r="H510" s="148"/>
      <c r="I510" s="148"/>
      <c r="J510" s="148"/>
      <c r="K510" s="148"/>
      <c r="L510" s="148"/>
      <c r="M510" s="148"/>
      <c r="N510" s="148"/>
      <c r="O510" s="148"/>
      <c r="P510" s="149"/>
    </row>
    <row r="511" spans="1:16" ht="15" hidden="1" customHeight="1" x14ac:dyDescent="0.25">
      <c r="A511" s="44" t="e">
        <f ca="1">IF(MONTH(C511)=MONTH(D$3),RIGHT('Yearly Info'!A$37,LEN('Yearly Info'!A$37)-4),"")</f>
        <v>#VALUE!</v>
      </c>
      <c r="B511" s="145"/>
      <c r="C511" s="42">
        <f t="shared" ca="1" si="18"/>
        <v>46099</v>
      </c>
      <c r="D511" s="54">
        <f ca="1">INDIRECT("'" &amp; UPPER(LEFT(TEXT($D$3,"mmmm"),3)) &amp; "'!R34")</f>
        <v>0</v>
      </c>
      <c r="E511" s="147"/>
      <c r="F511" s="148"/>
      <c r="G511" s="148"/>
      <c r="H511" s="148"/>
      <c r="I511" s="148"/>
      <c r="J511" s="148"/>
      <c r="K511" s="148"/>
      <c r="L511" s="148"/>
      <c r="M511" s="148"/>
      <c r="N511" s="148"/>
      <c r="O511" s="148"/>
      <c r="P511" s="149"/>
    </row>
    <row r="512" spans="1:16" ht="15" hidden="1" customHeight="1" x14ac:dyDescent="0.25">
      <c r="A512" s="44" t="e">
        <f ca="1">IF(MONTH(C512)=MONTH(D$3),RIGHT('Yearly Info'!A$38,LEN('Yearly Info'!A$38)-4),"")</f>
        <v>#VALUE!</v>
      </c>
      <c r="B512" s="145"/>
      <c r="C512" s="42">
        <f t="shared" ca="1" si="18"/>
        <v>46099</v>
      </c>
      <c r="D512" s="54">
        <f ca="1">INDIRECT("'" &amp; UPPER(LEFT(TEXT($D$3,"mmmm"),3)) &amp; "'!R35")</f>
        <v>0</v>
      </c>
      <c r="E512" s="147"/>
      <c r="F512" s="148"/>
      <c r="G512" s="148"/>
      <c r="H512" s="148"/>
      <c r="I512" s="148"/>
      <c r="J512" s="148"/>
      <c r="K512" s="148"/>
      <c r="L512" s="148"/>
      <c r="M512" s="148"/>
      <c r="N512" s="148"/>
      <c r="O512" s="148"/>
      <c r="P512" s="149"/>
    </row>
    <row r="513" spans="1:16" ht="15" hidden="1" customHeight="1" x14ac:dyDescent="0.25">
      <c r="A513" s="44" t="e">
        <f ca="1">IF(MONTH(C513)=MONTH(D$3),RIGHT('Yearly Info'!A$39,LEN('Yearly Info'!A$39)-4),"")</f>
        <v>#VALUE!</v>
      </c>
      <c r="B513" s="145"/>
      <c r="C513" s="42">
        <f t="shared" ca="1" si="18"/>
        <v>46099</v>
      </c>
      <c r="D513" s="54">
        <f ca="1">INDIRECT("'" &amp; UPPER(LEFT(TEXT($D$3,"mmmm"),3)) &amp; "'!R36")</f>
        <v>0</v>
      </c>
      <c r="E513" s="147"/>
      <c r="F513" s="148"/>
      <c r="G513" s="148"/>
      <c r="H513" s="148"/>
      <c r="I513" s="148"/>
      <c r="J513" s="148"/>
      <c r="K513" s="148"/>
      <c r="L513" s="148"/>
      <c r="M513" s="148"/>
      <c r="N513" s="148"/>
      <c r="O513" s="148"/>
      <c r="P513" s="149"/>
    </row>
    <row r="514" spans="1:16" ht="15" hidden="1" customHeight="1" thickBot="1" x14ac:dyDescent="0.3">
      <c r="A514" s="45" t="e">
        <f ca="1">IF(MONTH(C514)=MONTH(D$3),RIGHT('Yearly Info'!A$40,LEN('Yearly Info'!A$40)-4),"")</f>
        <v>#VALUE!</v>
      </c>
      <c r="B514" s="145"/>
      <c r="C514" s="42">
        <f t="shared" ca="1" si="18"/>
        <v>46099</v>
      </c>
      <c r="D514" s="54">
        <f ca="1">INDIRECT("'" &amp; UPPER(LEFT(TEXT($D$3,"mmmm"),3)) &amp; "'!R37")</f>
        <v>0</v>
      </c>
      <c r="E514" s="147"/>
      <c r="F514" s="148"/>
      <c r="G514" s="148"/>
      <c r="H514" s="148"/>
      <c r="I514" s="148"/>
      <c r="J514" s="148"/>
      <c r="K514" s="148"/>
      <c r="L514" s="148"/>
      <c r="M514" s="148"/>
      <c r="N514" s="148"/>
      <c r="O514" s="148"/>
      <c r="P514" s="149"/>
    </row>
    <row r="515" spans="1:16" ht="15" hidden="1" customHeight="1" thickBot="1" x14ac:dyDescent="0.3">
      <c r="A515" s="45" t="str">
        <f ca="1">IF(MONTH(C515)=MONTH(D$3),RIGHT('Yearly Info'!A$41,LEN('Yearly Info'!A$41)-4),"")</f>
        <v xml:space="preserve"> </v>
      </c>
      <c r="B515" s="145"/>
      <c r="C515" s="42">
        <f t="shared" ca="1" si="18"/>
        <v>46099</v>
      </c>
      <c r="D515" s="101">
        <f ca="1">INDIRECT("'" &amp; UPPER(LEFT(TEXT($D$3,"mmmm"),3)) &amp; "'!R38")</f>
        <v>0</v>
      </c>
      <c r="E515" s="147"/>
      <c r="F515" s="148"/>
      <c r="G515" s="148"/>
      <c r="H515" s="148"/>
      <c r="I515" s="148"/>
      <c r="J515" s="148"/>
      <c r="K515" s="148"/>
      <c r="L515" s="148"/>
      <c r="M515" s="148"/>
      <c r="N515" s="148"/>
      <c r="O515" s="148"/>
      <c r="P515" s="149"/>
    </row>
    <row r="516" spans="1:16" ht="15" hidden="1" customHeight="1" thickBot="1" x14ac:dyDescent="0.3">
      <c r="A516" s="45" t="str">
        <f ca="1">IF(MONTH(C516)=MONTH(D$3),RIGHT('Yearly Info'!A$42,LEN('Yearly Info'!A$42)-4),"")</f>
        <v xml:space="preserve"> </v>
      </c>
      <c r="B516" s="145"/>
      <c r="C516" s="42">
        <f t="shared" ca="1" si="18"/>
        <v>46099</v>
      </c>
      <c r="D516" s="54">
        <f ca="1">INDIRECT("'" &amp; UPPER(LEFT(TEXT($D$3,"mmmm"),3)) &amp; "'!R39")</f>
        <v>0</v>
      </c>
      <c r="E516" s="147"/>
      <c r="F516" s="148"/>
      <c r="G516" s="148"/>
      <c r="H516" s="148"/>
      <c r="I516" s="148"/>
      <c r="J516" s="148"/>
      <c r="K516" s="148"/>
      <c r="L516" s="148"/>
      <c r="M516" s="148"/>
      <c r="N516" s="148"/>
      <c r="O516" s="148"/>
      <c r="P516" s="149"/>
    </row>
    <row r="517" spans="1:16" ht="15" hidden="1" customHeight="1" thickBot="1" x14ac:dyDescent="0.3">
      <c r="A517" s="45" t="str">
        <f ca="1">IF(MONTH(C517)=MONTH(D$3),RIGHT('Yearly Info'!A$43,LEN('Yearly Info'!A$43)-4),"")</f>
        <v xml:space="preserve"> </v>
      </c>
      <c r="B517" s="146"/>
      <c r="C517" s="42">
        <f t="shared" ca="1" si="18"/>
        <v>46099</v>
      </c>
      <c r="D517" s="55">
        <f ca="1">INDIRECT("'" &amp; UPPER(LEFT(TEXT($D$3,"mmmm"),3)) &amp; "'!R40")</f>
        <v>0</v>
      </c>
      <c r="E517" s="150"/>
      <c r="F517" s="151"/>
      <c r="G517" s="151"/>
      <c r="H517" s="151"/>
      <c r="I517" s="151"/>
      <c r="J517" s="151"/>
      <c r="K517" s="151"/>
      <c r="L517" s="151"/>
      <c r="M517" s="151"/>
      <c r="N517" s="151"/>
      <c r="O517" s="151"/>
      <c r="P517" s="152"/>
    </row>
    <row r="518" spans="1:16" ht="15" hidden="1" customHeight="1" x14ac:dyDescent="0.25">
      <c r="A518" s="44" t="str">
        <f ca="1">IF(MONTH(C518)=MONTH(D$3),RIGHT('Yearly Info'!A$14,LEN('Yearly Info'!A$14)-4),"")</f>
        <v xml:space="preserve"> RICS Support for MDEQ</v>
      </c>
      <c r="B518" s="159" t="str">
        <f ca="1">TEXT(C518,"dddd")</f>
        <v>Thursday</v>
      </c>
      <c r="C518" s="96">
        <f ca="1">C488+1</f>
        <v>46100</v>
      </c>
      <c r="D518" s="54">
        <f ca="1">INDIRECT("'" &amp; UPPER(LEFT(TEXT($D$3,"mmmm"),3)) &amp; "'!S11")</f>
        <v>0</v>
      </c>
      <c r="E518" s="153"/>
      <c r="F518" s="154"/>
      <c r="G518" s="154"/>
      <c r="H518" s="154"/>
      <c r="I518" s="154"/>
      <c r="J518" s="154"/>
      <c r="K518" s="154"/>
      <c r="L518" s="154"/>
      <c r="M518" s="154"/>
      <c r="N518" s="154"/>
      <c r="O518" s="154"/>
      <c r="P518" s="155"/>
    </row>
    <row r="519" spans="1:16" ht="15" hidden="1" customHeight="1" x14ac:dyDescent="0.25">
      <c r="A519" s="44" t="str">
        <f ca="1">IF(MONTH(C519)=MONTH(D$3),RIGHT('Yearly Info'!A$15,LEN('Yearly Info'!A$15)-4),"")</f>
        <v xml:space="preserve"> MDEQ</v>
      </c>
      <c r="B519" s="145"/>
      <c r="C519" s="42">
        <f ca="1">C518</f>
        <v>46100</v>
      </c>
      <c r="D519" s="54">
        <f ca="1">INDIRECT("'" &amp; UPPER(LEFT(TEXT($D$3,"mmmm"),3)) &amp; "'!S12")</f>
        <v>0</v>
      </c>
      <c r="E519" s="147"/>
      <c r="F519" s="148"/>
      <c r="G519" s="148"/>
      <c r="H519" s="148"/>
      <c r="I519" s="148"/>
      <c r="J519" s="148"/>
      <c r="K519" s="148"/>
      <c r="L519" s="148"/>
      <c r="M519" s="148"/>
      <c r="N519" s="148"/>
      <c r="O519" s="148"/>
      <c r="P519" s="149"/>
    </row>
    <row r="520" spans="1:16" ht="15" hidden="1" customHeight="1" thickBot="1" x14ac:dyDescent="0.3">
      <c r="A520" s="44" t="str">
        <f ca="1">IF(MONTH(C520)=MONTH(D$3),RIGHT('Yearly Info'!A$16,LEN('Yearly Info'!A$16)-4),"")</f>
        <v xml:space="preserve"> RICS Idea Portal</v>
      </c>
      <c r="B520" s="145"/>
      <c r="C520" s="42">
        <f t="shared" ref="C520:C547" ca="1" si="19">C519</f>
        <v>46100</v>
      </c>
      <c r="D520" s="54">
        <f ca="1">INDIRECT("'" &amp; UPPER(LEFT(TEXT($D$3,"mmmm"),3)) &amp; "'!S13")</f>
        <v>0</v>
      </c>
      <c r="E520" s="147"/>
      <c r="F520" s="148"/>
      <c r="G520" s="148"/>
      <c r="H520" s="148"/>
      <c r="I520" s="148"/>
      <c r="J520" s="148"/>
      <c r="K520" s="148"/>
      <c r="L520" s="148"/>
      <c r="M520" s="148"/>
      <c r="N520" s="148"/>
      <c r="O520" s="148"/>
      <c r="P520" s="149"/>
    </row>
    <row r="521" spans="1:16" ht="15" customHeight="1" x14ac:dyDescent="0.25">
      <c r="A521" s="44" t="str">
        <f ca="1">IF(MONTH(C521)=MONTH(D$3),RIGHT('Yearly Info'!A$17,LEN('Yearly Info'!A$17)-4),"")</f>
        <v xml:space="preserve"> MSWIS</v>
      </c>
      <c r="B521" s="145"/>
      <c r="C521" s="42">
        <f t="shared" ca="1" si="19"/>
        <v>46100</v>
      </c>
      <c r="D521" s="54">
        <f ca="1">INDIRECT("'" &amp; UPPER(LEFT(TEXT($D$3,"mmmm"),3)) &amp; "'!S14")</f>
        <v>0</v>
      </c>
      <c r="E521" s="147"/>
      <c r="F521" s="148"/>
      <c r="G521" s="148"/>
      <c r="H521" s="148"/>
      <c r="I521" s="148"/>
      <c r="J521" s="148"/>
      <c r="K521" s="148"/>
      <c r="L521" s="148"/>
      <c r="M521" s="148"/>
      <c r="N521" s="148"/>
      <c r="O521" s="148"/>
      <c r="P521" s="149"/>
    </row>
    <row r="522" spans="1:16" ht="15" hidden="1" customHeight="1" x14ac:dyDescent="0.25">
      <c r="A522" s="44" t="str">
        <f ca="1">IF(MONTH(C522)=MONTH(D$3),RIGHT('Yearly Info'!A$18,LEN('Yearly Info'!A$18)-4),"")</f>
        <v xml:space="preserve"> GeoSpatial</v>
      </c>
      <c r="B522" s="145"/>
      <c r="C522" s="42">
        <f t="shared" ca="1" si="19"/>
        <v>46100</v>
      </c>
      <c r="D522" s="54">
        <f ca="1">INDIRECT("'" &amp; UPPER(LEFT(TEXT($D$3,"mmmm"),3)) &amp; "'!S15")</f>
        <v>0</v>
      </c>
      <c r="E522" s="147"/>
      <c r="F522" s="148"/>
      <c r="G522" s="148"/>
      <c r="H522" s="148"/>
      <c r="I522" s="148"/>
      <c r="J522" s="148"/>
      <c r="K522" s="148"/>
      <c r="L522" s="148"/>
      <c r="M522" s="148"/>
      <c r="N522" s="148"/>
      <c r="O522" s="148"/>
      <c r="P522" s="149"/>
    </row>
    <row r="523" spans="1:16" ht="15" hidden="1" customHeight="1" thickBot="1" x14ac:dyDescent="0.3">
      <c r="A523" s="44" t="str">
        <f ca="1">IF(MONTH(C523)=MONTH(D$3),RIGHT('Yearly Info'!A$19,LEN('Yearly Info'!A$19)-4),"")</f>
        <v xml:space="preserve"> RICS Dashboard</v>
      </c>
      <c r="B523" s="145"/>
      <c r="C523" s="42">
        <f t="shared" ca="1" si="19"/>
        <v>46100</v>
      </c>
      <c r="D523" s="54">
        <f ca="1">INDIRECT("'" &amp; UPPER(LEFT(TEXT($D$3,"mmmm"),3)) &amp; "'!S16")</f>
        <v>0</v>
      </c>
      <c r="E523" s="153"/>
      <c r="F523" s="154"/>
      <c r="G523" s="154"/>
      <c r="H523" s="154"/>
      <c r="I523" s="154"/>
      <c r="J523" s="154"/>
      <c r="K523" s="154"/>
      <c r="L523" s="154"/>
      <c r="M523" s="154"/>
      <c r="N523" s="154"/>
      <c r="O523" s="154"/>
      <c r="P523" s="155"/>
    </row>
    <row r="524" spans="1:16" ht="15" hidden="1" customHeight="1" x14ac:dyDescent="0.25">
      <c r="A524" s="44" t="str">
        <f ca="1">IF(MONTH(C524)=MONTH(D$3),RIGHT('Yearly Info'!A$20,LEN('Yearly Info'!A$20)-4),"")</f>
        <v xml:space="preserve"> MDWFP NRIS</v>
      </c>
      <c r="B524" s="145"/>
      <c r="C524" s="42">
        <f t="shared" ca="1" si="19"/>
        <v>46100</v>
      </c>
      <c r="D524" s="54">
        <f ca="1">INDIRECT("'" &amp; UPPER(LEFT(TEXT($D$3,"mmmm"),3)) &amp; "'!S17")</f>
        <v>0</v>
      </c>
      <c r="E524" s="153"/>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 MRVA 4 CLOSED</v>
      </c>
      <c r="B525" s="145"/>
      <c r="C525" s="42">
        <f t="shared" ca="1" si="19"/>
        <v>46100</v>
      </c>
      <c r="D525" s="54">
        <f ca="1">INDIRECT("'" &amp; UPPER(LEFT(TEXT($D$3,"mmmm"),3)) &amp; "'!S18")</f>
        <v>0</v>
      </c>
      <c r="E525" s="147"/>
      <c r="F525" s="148"/>
      <c r="G525" s="148"/>
      <c r="H525" s="148"/>
      <c r="I525" s="148"/>
      <c r="J525" s="148"/>
      <c r="K525" s="148"/>
      <c r="L525" s="148"/>
      <c r="M525" s="148"/>
      <c r="N525" s="148"/>
      <c r="O525" s="148"/>
      <c r="P525" s="149"/>
    </row>
    <row r="526" spans="1:16" ht="15" hidden="1" customHeight="1" x14ac:dyDescent="0.25">
      <c r="A526" s="44" t="str">
        <f ca="1">IF(MONTH(C526)=MONTH(D$3),RIGHT('Yearly Info'!A$22,LEN('Yearly Info'!A$22)-4),"")</f>
        <v xml:space="preserve"> Tackett</v>
      </c>
      <c r="B526" s="145"/>
      <c r="C526" s="42">
        <f t="shared" ca="1" si="19"/>
        <v>46100</v>
      </c>
      <c r="D526" s="54">
        <f ca="1">INDIRECT("'" &amp; UPPER(LEFT(TEXT($D$3,"mmmm"),3)) &amp; "'!S19")</f>
        <v>8</v>
      </c>
      <c r="E526" s="147" t="s">
        <v>90</v>
      </c>
      <c r="F526" s="148"/>
      <c r="G526" s="148"/>
      <c r="H526" s="148"/>
      <c r="I526" s="148"/>
      <c r="J526" s="148"/>
      <c r="K526" s="148"/>
      <c r="L526" s="148"/>
      <c r="M526" s="148"/>
      <c r="N526" s="148"/>
      <c r="O526" s="148"/>
      <c r="P526" s="149"/>
    </row>
    <row r="527" spans="1:16" ht="15" hidden="1" customHeight="1" x14ac:dyDescent="0.25">
      <c r="A527" s="44" t="e">
        <f ca="1">IF(MONTH(C527)=MONTH(D$3),RIGHT('Yearly Info'!A$23,LEN('Yearly Info'!A$23)-4),"")</f>
        <v>#VALUE!</v>
      </c>
      <c r="B527" s="145"/>
      <c r="C527" s="42">
        <f t="shared" ca="1" si="19"/>
        <v>46100</v>
      </c>
      <c r="D527" s="54">
        <f ca="1">INDIRECT("'" &amp; UPPER(LEFT(TEXT($D$3,"mmmm"),3)) &amp; "'!S20")</f>
        <v>0</v>
      </c>
      <c r="E527" s="147"/>
      <c r="F527" s="148"/>
      <c r="G527" s="148"/>
      <c r="H527" s="148"/>
      <c r="I527" s="148"/>
      <c r="J527" s="148"/>
      <c r="K527" s="148"/>
      <c r="L527" s="148"/>
      <c r="M527" s="148"/>
      <c r="N527" s="148"/>
      <c r="O527" s="148"/>
      <c r="P527" s="149"/>
    </row>
    <row r="528" spans="1:16" ht="15" hidden="1" customHeight="1" x14ac:dyDescent="0.25">
      <c r="A528" s="44" t="e">
        <f ca="1">IF(MONTH(C528)=MONTH(D$3),RIGHT('Yearly Info'!A$24,LEN('Yearly Info'!A$24)-4),"")</f>
        <v>#VALUE!</v>
      </c>
      <c r="B528" s="145"/>
      <c r="C528" s="42">
        <f t="shared" ca="1" si="19"/>
        <v>46100</v>
      </c>
      <c r="D528" s="54">
        <f ca="1">INDIRECT("'" &amp; UPPER(LEFT(TEXT($D$3,"mmmm"),3)) &amp; "'!S21")</f>
        <v>0</v>
      </c>
      <c r="E528" s="147"/>
      <c r="F528" s="148"/>
      <c r="G528" s="148"/>
      <c r="H528" s="148"/>
      <c r="I528" s="148"/>
      <c r="J528" s="148"/>
      <c r="K528" s="148"/>
      <c r="L528" s="148"/>
      <c r="M528" s="148"/>
      <c r="N528" s="148"/>
      <c r="O528" s="148"/>
      <c r="P528" s="149"/>
    </row>
    <row r="529" spans="1:16" ht="15" hidden="1" customHeight="1" x14ac:dyDescent="0.25">
      <c r="A529" s="44" t="e">
        <f ca="1">IF(MONTH(C529)=MONTH(D$3),RIGHT('Yearly Info'!A$25,LEN('Yearly Info'!A$25)-4),"")</f>
        <v>#VALUE!</v>
      </c>
      <c r="B529" s="145"/>
      <c r="C529" s="42">
        <f t="shared" ca="1" si="19"/>
        <v>46100</v>
      </c>
      <c r="D529" s="54">
        <f ca="1">INDIRECT("'" &amp; UPPER(LEFT(TEXT($D$3,"mmmm"),3)) &amp; "'!S22")</f>
        <v>0</v>
      </c>
      <c r="E529" s="147"/>
      <c r="F529" s="148"/>
      <c r="G529" s="148"/>
      <c r="H529" s="148"/>
      <c r="I529" s="148"/>
      <c r="J529" s="148"/>
      <c r="K529" s="148"/>
      <c r="L529" s="148"/>
      <c r="M529" s="148"/>
      <c r="N529" s="148"/>
      <c r="O529" s="148"/>
      <c r="P529" s="149"/>
    </row>
    <row r="530" spans="1:16" ht="15" hidden="1" customHeight="1" x14ac:dyDescent="0.25">
      <c r="A530" s="44" t="e">
        <f ca="1">IF(MONTH(C530)=MONTH(D$3),RIGHT('Yearly Info'!A$26,LEN('Yearly Info'!A$26)-4),"")</f>
        <v>#VALUE!</v>
      </c>
      <c r="B530" s="145"/>
      <c r="C530" s="42">
        <f t="shared" ca="1" si="19"/>
        <v>46100</v>
      </c>
      <c r="D530" s="54">
        <f ca="1">INDIRECT("'" &amp; UPPER(LEFT(TEXT($D$3,"mmmm"),3)) &amp; "'!S23")</f>
        <v>0</v>
      </c>
      <c r="E530" s="147"/>
      <c r="F530" s="148"/>
      <c r="G530" s="148"/>
      <c r="H530" s="148"/>
      <c r="I530" s="148"/>
      <c r="J530" s="148"/>
      <c r="K530" s="148"/>
      <c r="L530" s="148"/>
      <c r="M530" s="148"/>
      <c r="N530" s="148"/>
      <c r="O530" s="148"/>
      <c r="P530" s="149"/>
    </row>
    <row r="531" spans="1:16" ht="15" hidden="1" customHeight="1" x14ac:dyDescent="0.25">
      <c r="A531" s="44" t="e">
        <f ca="1">IF(MONTH(C531)=MONTH(D$3),RIGHT('Yearly Info'!A$27,LEN('Yearly Info'!A$27)-4),"")</f>
        <v>#VALUE!</v>
      </c>
      <c r="B531" s="145"/>
      <c r="C531" s="42">
        <f t="shared" ca="1" si="19"/>
        <v>46100</v>
      </c>
      <c r="D531" s="54">
        <f ca="1">INDIRECT("'" &amp; UPPER(LEFT(TEXT($D$3,"mmmm"),3)) &amp; "'!S24")</f>
        <v>0</v>
      </c>
      <c r="E531" s="147"/>
      <c r="F531" s="148"/>
      <c r="G531" s="148"/>
      <c r="H531" s="148"/>
      <c r="I531" s="148"/>
      <c r="J531" s="148"/>
      <c r="K531" s="148"/>
      <c r="L531" s="148"/>
      <c r="M531" s="148"/>
      <c r="N531" s="148"/>
      <c r="O531" s="148"/>
      <c r="P531" s="149"/>
    </row>
    <row r="532" spans="1:16" ht="15" hidden="1" customHeight="1" x14ac:dyDescent="0.25">
      <c r="A532" s="44" t="e">
        <f ca="1">IF(MONTH(C532)=MONTH(D$3),RIGHT('Yearly Info'!A$28,LEN('Yearly Info'!A$28)-4),"")</f>
        <v>#VALUE!</v>
      </c>
      <c r="B532" s="145"/>
      <c r="C532" s="42">
        <f t="shared" ca="1" si="19"/>
        <v>46100</v>
      </c>
      <c r="D532" s="54">
        <f ca="1">INDIRECT("'" &amp; UPPER(LEFT(TEXT($D$3,"mmmm"),3)) &amp; "'!S25")</f>
        <v>0</v>
      </c>
      <c r="E532" s="147"/>
      <c r="F532" s="148"/>
      <c r="G532" s="148"/>
      <c r="H532" s="148"/>
      <c r="I532" s="148"/>
      <c r="J532" s="148"/>
      <c r="K532" s="148"/>
      <c r="L532" s="148"/>
      <c r="M532" s="148"/>
      <c r="N532" s="148"/>
      <c r="O532" s="148"/>
      <c r="P532" s="149"/>
    </row>
    <row r="533" spans="1:16" ht="15" hidden="1" customHeight="1" x14ac:dyDescent="0.25">
      <c r="A533" s="44" t="e">
        <f ca="1">IF(MONTH(C533)=MONTH(D$3),RIGHT('Yearly Info'!A$29,LEN('Yearly Info'!A$29)-4),"")</f>
        <v>#VALUE!</v>
      </c>
      <c r="B533" s="145"/>
      <c r="C533" s="42">
        <f t="shared" ca="1" si="19"/>
        <v>46100</v>
      </c>
      <c r="D533" s="54">
        <f ca="1">INDIRECT("'" &amp; UPPER(LEFT(TEXT($D$3,"mmmm"),3)) &amp; "'!S26")</f>
        <v>0</v>
      </c>
      <c r="E533" s="147"/>
      <c r="F533" s="148"/>
      <c r="G533" s="148"/>
      <c r="H533" s="148"/>
      <c r="I533" s="148"/>
      <c r="J533" s="148"/>
      <c r="K533" s="148"/>
      <c r="L533" s="148"/>
      <c r="M533" s="148"/>
      <c r="N533" s="148"/>
      <c r="O533" s="148"/>
      <c r="P533" s="149"/>
    </row>
    <row r="534" spans="1:16" ht="15" hidden="1" customHeight="1" x14ac:dyDescent="0.25">
      <c r="A534" s="44" t="e">
        <f ca="1">IF(MONTH(C534)=MONTH(D$3),RIGHT('Yearly Info'!A$30,LEN('Yearly Info'!A$30)-4),"")</f>
        <v>#VALUE!</v>
      </c>
      <c r="B534" s="145"/>
      <c r="C534" s="42">
        <f t="shared" ca="1" si="19"/>
        <v>46100</v>
      </c>
      <c r="D534" s="54">
        <f ca="1">INDIRECT("'" &amp; UPPER(LEFT(TEXT($D$3,"mmmm"),3)) &amp; "'!S27")</f>
        <v>0</v>
      </c>
      <c r="E534" s="147"/>
      <c r="F534" s="148"/>
      <c r="G534" s="148"/>
      <c r="H534" s="148"/>
      <c r="I534" s="148"/>
      <c r="J534" s="148"/>
      <c r="K534" s="148"/>
      <c r="L534" s="148"/>
      <c r="M534" s="148"/>
      <c r="N534" s="148"/>
      <c r="O534" s="148"/>
      <c r="P534" s="149"/>
    </row>
    <row r="535" spans="1:16" ht="15" hidden="1" customHeight="1" x14ac:dyDescent="0.25">
      <c r="A535" s="44" t="e">
        <f ca="1">IF(MONTH(C535)=MONTH(D$3),RIGHT('Yearly Info'!A$31,LEN('Yearly Info'!A$31)-4),"")</f>
        <v>#VALUE!</v>
      </c>
      <c r="B535" s="145"/>
      <c r="C535" s="42">
        <f t="shared" ca="1" si="19"/>
        <v>46100</v>
      </c>
      <c r="D535" s="54">
        <f ca="1">INDIRECT("'" &amp; UPPER(LEFT(TEXT($D$3,"mmmm"),3)) &amp; "'!S28")</f>
        <v>0</v>
      </c>
      <c r="E535" s="147"/>
      <c r="F535" s="148"/>
      <c r="G535" s="148"/>
      <c r="H535" s="148"/>
      <c r="I535" s="148"/>
      <c r="J535" s="148"/>
      <c r="K535" s="148"/>
      <c r="L535" s="148"/>
      <c r="M535" s="148"/>
      <c r="N535" s="148"/>
      <c r="O535" s="148"/>
      <c r="P535" s="149"/>
    </row>
    <row r="536" spans="1:16" ht="15" hidden="1" customHeight="1" x14ac:dyDescent="0.25">
      <c r="A536" s="44" t="e">
        <f ca="1">IF(MONTH(C536)=MONTH(D$3),RIGHT('Yearly Info'!A$32,LEN('Yearly Info'!A$32)-4),"")</f>
        <v>#VALUE!</v>
      </c>
      <c r="B536" s="145"/>
      <c r="C536" s="42">
        <f t="shared" ca="1" si="19"/>
        <v>46100</v>
      </c>
      <c r="D536" s="54">
        <f ca="1">INDIRECT("'" &amp; UPPER(LEFT(TEXT($D$3,"mmmm"),3)) &amp; "'!S29")</f>
        <v>0</v>
      </c>
      <c r="E536" s="147"/>
      <c r="F536" s="148"/>
      <c r="G536" s="148"/>
      <c r="H536" s="148"/>
      <c r="I536" s="148"/>
      <c r="J536" s="148"/>
      <c r="K536" s="148"/>
      <c r="L536" s="148"/>
      <c r="M536" s="148"/>
      <c r="N536" s="148"/>
      <c r="O536" s="148"/>
      <c r="P536" s="149"/>
    </row>
    <row r="537" spans="1:16" ht="15" hidden="1" customHeight="1" x14ac:dyDescent="0.25">
      <c r="A537" s="44" t="e">
        <f ca="1">IF(MONTH(C537)=MONTH(D$3),RIGHT('Yearly Info'!A$33,LEN('Yearly Info'!A$33)-4),"")</f>
        <v>#VALUE!</v>
      </c>
      <c r="B537" s="145"/>
      <c r="C537" s="42">
        <f t="shared" ca="1" si="19"/>
        <v>46100</v>
      </c>
      <c r="D537" s="54">
        <f ca="1">INDIRECT("'" &amp; UPPER(LEFT(TEXT($D$3,"mmmm"),3)) &amp; "'!S30")</f>
        <v>0</v>
      </c>
      <c r="E537" s="147"/>
      <c r="F537" s="148"/>
      <c r="G537" s="148"/>
      <c r="H537" s="148"/>
      <c r="I537" s="148"/>
      <c r="J537" s="148"/>
      <c r="K537" s="148"/>
      <c r="L537" s="148"/>
      <c r="M537" s="148"/>
      <c r="N537" s="148"/>
      <c r="O537" s="148"/>
      <c r="P537" s="149"/>
    </row>
    <row r="538" spans="1:16" ht="15" hidden="1" customHeight="1" x14ac:dyDescent="0.25">
      <c r="A538" s="44" t="e">
        <f ca="1">IF(MONTH(C538)=MONTH(D$3),RIGHT('Yearly Info'!A$34,LEN('Yearly Info'!A$34)-4),"")</f>
        <v>#VALUE!</v>
      </c>
      <c r="B538" s="145"/>
      <c r="C538" s="42">
        <f t="shared" ca="1" si="19"/>
        <v>46100</v>
      </c>
      <c r="D538" s="54">
        <f ca="1">INDIRECT("'" &amp; UPPER(LEFT(TEXT($D$3,"mmmm"),3)) &amp; "'!S31")</f>
        <v>0</v>
      </c>
      <c r="E538" s="147"/>
      <c r="F538" s="148"/>
      <c r="G538" s="148"/>
      <c r="H538" s="148"/>
      <c r="I538" s="148"/>
      <c r="J538" s="148"/>
      <c r="K538" s="148"/>
      <c r="L538" s="148"/>
      <c r="M538" s="148"/>
      <c r="N538" s="148"/>
      <c r="O538" s="148"/>
      <c r="P538" s="149"/>
    </row>
    <row r="539" spans="1:16" ht="15" hidden="1" customHeight="1" x14ac:dyDescent="0.25">
      <c r="A539" s="44" t="e">
        <f ca="1">IF(MONTH(C539)=MONTH(D$3),RIGHT('Yearly Info'!A$35,LEN('Yearly Info'!A$35)-4),"")</f>
        <v>#VALUE!</v>
      </c>
      <c r="B539" s="145"/>
      <c r="C539" s="42">
        <f t="shared" ca="1" si="19"/>
        <v>46100</v>
      </c>
      <c r="D539" s="54">
        <f ca="1">INDIRECT("'" &amp; UPPER(LEFT(TEXT($D$3,"mmmm"),3)) &amp; "'!S32")</f>
        <v>0</v>
      </c>
      <c r="E539" s="147"/>
      <c r="F539" s="148"/>
      <c r="G539" s="148"/>
      <c r="H539" s="148"/>
      <c r="I539" s="148"/>
      <c r="J539" s="148"/>
      <c r="K539" s="148"/>
      <c r="L539" s="148"/>
      <c r="M539" s="148"/>
      <c r="N539" s="148"/>
      <c r="O539" s="148"/>
      <c r="P539" s="149"/>
    </row>
    <row r="540" spans="1:16" ht="15" hidden="1" customHeight="1" x14ac:dyDescent="0.25">
      <c r="A540" s="44" t="e">
        <f ca="1">IF(MONTH(C540)=MONTH(D$3),RIGHT('Yearly Info'!A$36,LEN('Yearly Info'!A$36)-4),"")</f>
        <v>#VALUE!</v>
      </c>
      <c r="B540" s="145"/>
      <c r="C540" s="42">
        <f t="shared" ca="1" si="19"/>
        <v>46100</v>
      </c>
      <c r="D540" s="54">
        <f ca="1">INDIRECT("'" &amp; UPPER(LEFT(TEXT($D$3,"mmmm"),3)) &amp; "'!S33")</f>
        <v>0</v>
      </c>
      <c r="E540" s="147"/>
      <c r="F540" s="148"/>
      <c r="G540" s="148"/>
      <c r="H540" s="148"/>
      <c r="I540" s="148"/>
      <c r="J540" s="148"/>
      <c r="K540" s="148"/>
      <c r="L540" s="148"/>
      <c r="M540" s="148"/>
      <c r="N540" s="148"/>
      <c r="O540" s="148"/>
      <c r="P540" s="149"/>
    </row>
    <row r="541" spans="1:16" ht="15" hidden="1" customHeight="1" x14ac:dyDescent="0.25">
      <c r="A541" s="44" t="e">
        <f ca="1">IF(MONTH(C541)=MONTH(D$3),RIGHT('Yearly Info'!A$37,LEN('Yearly Info'!A$37)-4),"")</f>
        <v>#VALUE!</v>
      </c>
      <c r="B541" s="145"/>
      <c r="C541" s="42">
        <f t="shared" ca="1" si="19"/>
        <v>46100</v>
      </c>
      <c r="D541" s="54">
        <f ca="1">INDIRECT("'" &amp; UPPER(LEFT(TEXT($D$3,"mmmm"),3)) &amp; "'!S34")</f>
        <v>0</v>
      </c>
      <c r="E541" s="147"/>
      <c r="F541" s="148"/>
      <c r="G541" s="148"/>
      <c r="H541" s="148"/>
      <c r="I541" s="148"/>
      <c r="J541" s="148"/>
      <c r="K541" s="148"/>
      <c r="L541" s="148"/>
      <c r="M541" s="148"/>
      <c r="N541" s="148"/>
      <c r="O541" s="148"/>
      <c r="P541" s="149"/>
    </row>
    <row r="542" spans="1:16" ht="15" hidden="1" customHeight="1" x14ac:dyDescent="0.25">
      <c r="A542" s="44" t="e">
        <f ca="1">IF(MONTH(C542)=MONTH(D$3),RIGHT('Yearly Info'!A$38,LEN('Yearly Info'!A$38)-4),"")</f>
        <v>#VALUE!</v>
      </c>
      <c r="B542" s="145"/>
      <c r="C542" s="42">
        <f t="shared" ca="1" si="19"/>
        <v>46100</v>
      </c>
      <c r="D542" s="54">
        <f ca="1">INDIRECT("'" &amp; UPPER(LEFT(TEXT($D$3,"mmmm"),3)) &amp; "'!S35")</f>
        <v>0</v>
      </c>
      <c r="E542" s="147"/>
      <c r="F542" s="148"/>
      <c r="G542" s="148"/>
      <c r="H542" s="148"/>
      <c r="I542" s="148"/>
      <c r="J542" s="148"/>
      <c r="K542" s="148"/>
      <c r="L542" s="148"/>
      <c r="M542" s="148"/>
      <c r="N542" s="148"/>
      <c r="O542" s="148"/>
      <c r="P542" s="149"/>
    </row>
    <row r="543" spans="1:16" ht="15" hidden="1" customHeight="1" x14ac:dyDescent="0.25">
      <c r="A543" s="44" t="e">
        <f ca="1">IF(MONTH(C543)=MONTH(D$3),RIGHT('Yearly Info'!A$39,LEN('Yearly Info'!A$39)-4),"")</f>
        <v>#VALUE!</v>
      </c>
      <c r="B543" s="145"/>
      <c r="C543" s="42">
        <f t="shared" ca="1" si="19"/>
        <v>46100</v>
      </c>
      <c r="D543" s="54">
        <f ca="1">INDIRECT("'" &amp; UPPER(LEFT(TEXT($D$3,"mmmm"),3)) &amp; "'!S36")</f>
        <v>0</v>
      </c>
      <c r="E543" s="147"/>
      <c r="F543" s="148"/>
      <c r="G543" s="148"/>
      <c r="H543" s="148"/>
      <c r="I543" s="148"/>
      <c r="J543" s="148"/>
      <c r="K543" s="148"/>
      <c r="L543" s="148"/>
      <c r="M543" s="148"/>
      <c r="N543" s="148"/>
      <c r="O543" s="148"/>
      <c r="P543" s="149"/>
    </row>
    <row r="544" spans="1:16" ht="15" hidden="1" customHeight="1" thickBot="1" x14ac:dyDescent="0.3">
      <c r="A544" s="45" t="e">
        <f ca="1">IF(MONTH(C544)=MONTH(D$3),RIGHT('Yearly Info'!A$40,LEN('Yearly Info'!A$40)-4),"")</f>
        <v>#VALUE!</v>
      </c>
      <c r="B544" s="145"/>
      <c r="C544" s="42">
        <f t="shared" ca="1" si="19"/>
        <v>46100</v>
      </c>
      <c r="D544" s="54">
        <f ca="1">INDIRECT("'" &amp; UPPER(LEFT(TEXT($D$3,"mmmm"),3)) &amp; "'!S37")</f>
        <v>0</v>
      </c>
      <c r="E544" s="147"/>
      <c r="F544" s="148"/>
      <c r="G544" s="148"/>
      <c r="H544" s="148"/>
      <c r="I544" s="148"/>
      <c r="J544" s="148"/>
      <c r="K544" s="148"/>
      <c r="L544" s="148"/>
      <c r="M544" s="148"/>
      <c r="N544" s="148"/>
      <c r="O544" s="148"/>
      <c r="P544" s="149"/>
    </row>
    <row r="545" spans="1:16" ht="15" hidden="1" customHeight="1" thickBot="1" x14ac:dyDescent="0.3">
      <c r="A545" s="45" t="str">
        <f ca="1">IF(MONTH(C545)=MONTH(D$3),RIGHT('Yearly Info'!A$41,LEN('Yearly Info'!A$41)-4),"")</f>
        <v xml:space="preserve"> </v>
      </c>
      <c r="B545" s="145"/>
      <c r="C545" s="42">
        <f t="shared" ca="1" si="19"/>
        <v>46100</v>
      </c>
      <c r="D545" s="54">
        <f ca="1">INDIRECT("'" &amp; UPPER(LEFT(TEXT($D$3,"mmmm"),3)) &amp; "'!S38")</f>
        <v>0</v>
      </c>
      <c r="E545" s="147"/>
      <c r="F545" s="148"/>
      <c r="G545" s="148"/>
      <c r="H545" s="148"/>
      <c r="I545" s="148"/>
      <c r="J545" s="148"/>
      <c r="K545" s="148"/>
      <c r="L545" s="148"/>
      <c r="M545" s="148"/>
      <c r="N545" s="148"/>
      <c r="O545" s="148"/>
      <c r="P545" s="149"/>
    </row>
    <row r="546" spans="1:16" ht="15" hidden="1" customHeight="1" thickBot="1" x14ac:dyDescent="0.3">
      <c r="A546" s="45" t="str">
        <f ca="1">IF(MONTH(C546)=MONTH(D$3),RIGHT('Yearly Info'!A$42,LEN('Yearly Info'!A$42)-4),"")</f>
        <v xml:space="preserve"> </v>
      </c>
      <c r="B546" s="145"/>
      <c r="C546" s="42">
        <f t="shared" ca="1" si="19"/>
        <v>46100</v>
      </c>
      <c r="D546" s="54">
        <f ca="1">INDIRECT("'" &amp; UPPER(LEFT(TEXT($D$3,"mmmm"),3)) &amp; "'!S39")</f>
        <v>0</v>
      </c>
      <c r="E546" s="147"/>
      <c r="F546" s="148"/>
      <c r="G546" s="148"/>
      <c r="H546" s="148"/>
      <c r="I546" s="148"/>
      <c r="J546" s="148"/>
      <c r="K546" s="148"/>
      <c r="L546" s="148"/>
      <c r="M546" s="148"/>
      <c r="N546" s="148"/>
      <c r="O546" s="148"/>
      <c r="P546" s="149"/>
    </row>
    <row r="547" spans="1:16" ht="15" hidden="1" customHeight="1" thickBot="1" x14ac:dyDescent="0.3">
      <c r="A547" s="45" t="str">
        <f ca="1">IF(MONTH(C547)=MONTH(D$3),RIGHT('Yearly Info'!A$43,LEN('Yearly Info'!A$43)-4),"")</f>
        <v xml:space="preserve"> </v>
      </c>
      <c r="B547" s="146"/>
      <c r="C547" s="42">
        <f t="shared" ca="1" si="19"/>
        <v>46100</v>
      </c>
      <c r="D547" s="55">
        <f ca="1">INDIRECT("'" &amp; UPPER(LEFT(TEXT($D$3,"mmmm"),3)) &amp; "'!S40")</f>
        <v>0</v>
      </c>
      <c r="E547" s="150"/>
      <c r="F547" s="151"/>
      <c r="G547" s="151"/>
      <c r="H547" s="151"/>
      <c r="I547" s="151"/>
      <c r="J547" s="151"/>
      <c r="K547" s="151"/>
      <c r="L547" s="151"/>
      <c r="M547" s="151"/>
      <c r="N547" s="151"/>
      <c r="O547" s="151"/>
      <c r="P547" s="152"/>
    </row>
    <row r="548" spans="1:16" ht="15" hidden="1" customHeight="1" x14ac:dyDescent="0.25">
      <c r="A548" s="44" t="str">
        <f ca="1">IF(MONTH(C548)=MONTH(D$3),RIGHT('Yearly Info'!A$14,LEN('Yearly Info'!A$14)-4),"")</f>
        <v xml:space="preserve"> RICS Support for MDEQ</v>
      </c>
      <c r="B548" s="159" t="str">
        <f ca="1">TEXT(C548,"dddd")</f>
        <v>Friday</v>
      </c>
      <c r="C548" s="96">
        <f ca="1">C518+1</f>
        <v>46101</v>
      </c>
      <c r="D548" s="54">
        <f ca="1">INDIRECT("'" &amp; UPPER(LEFT(TEXT($D$3,"mmmm"),3)) &amp; "'!T11")</f>
        <v>0</v>
      </c>
      <c r="E548" s="147"/>
      <c r="F548" s="148"/>
      <c r="G548" s="148"/>
      <c r="H548" s="148"/>
      <c r="I548" s="148"/>
      <c r="J548" s="148"/>
      <c r="K548" s="148"/>
      <c r="L548" s="148"/>
      <c r="M548" s="148"/>
      <c r="N548" s="148"/>
      <c r="O548" s="148"/>
      <c r="P548" s="149"/>
    </row>
    <row r="549" spans="1:16" ht="15" hidden="1" customHeight="1" x14ac:dyDescent="0.25">
      <c r="A549" s="44" t="str">
        <f ca="1">IF(MONTH(C549)=MONTH(D$3),RIGHT('Yearly Info'!A$15,LEN('Yearly Info'!A$15)-4),"")</f>
        <v xml:space="preserve"> MDEQ</v>
      </c>
      <c r="B549" s="145"/>
      <c r="C549" s="42">
        <f ca="1">C548</f>
        <v>46101</v>
      </c>
      <c r="D549" s="54">
        <f ca="1">INDIRECT("'" &amp; UPPER(LEFT(TEXT($D$3,"mmmm"),3)) &amp; "'!T12")</f>
        <v>0</v>
      </c>
      <c r="E549" s="147"/>
      <c r="F549" s="148"/>
      <c r="G549" s="148"/>
      <c r="H549" s="148"/>
      <c r="I549" s="148"/>
      <c r="J549" s="148"/>
      <c r="K549" s="148"/>
      <c r="L549" s="148"/>
      <c r="M549" s="148"/>
      <c r="N549" s="148"/>
      <c r="O549" s="148"/>
      <c r="P549" s="149"/>
    </row>
    <row r="550" spans="1:16" ht="15" hidden="1" customHeight="1" x14ac:dyDescent="0.25">
      <c r="A550" s="44" t="str">
        <f ca="1">IF(MONTH(C550)=MONTH(D$3),RIGHT('Yearly Info'!A$16,LEN('Yearly Info'!A$16)-4),"")</f>
        <v xml:space="preserve"> RICS Idea Portal</v>
      </c>
      <c r="B550" s="145"/>
      <c r="C550" s="42">
        <f t="shared" ref="C550:C577" ca="1" si="20">C549</f>
        <v>46101</v>
      </c>
      <c r="D550" s="54">
        <f ca="1">INDIRECT("'" &amp; UPPER(LEFT(TEXT($D$3,"mmmm"),3)) &amp; "'!T13")</f>
        <v>0</v>
      </c>
      <c r="E550" s="147"/>
      <c r="F550" s="148"/>
      <c r="G550" s="148"/>
      <c r="H550" s="148"/>
      <c r="I550" s="148"/>
      <c r="J550" s="148"/>
      <c r="K550" s="148"/>
      <c r="L550" s="148"/>
      <c r="M550" s="148"/>
      <c r="N550" s="148"/>
      <c r="O550" s="148"/>
      <c r="P550" s="149"/>
    </row>
    <row r="551" spans="1:16" ht="15" customHeight="1" x14ac:dyDescent="0.25">
      <c r="A551" s="44" t="str">
        <f ca="1">IF(MONTH(C551)=MONTH(D$3),RIGHT('Yearly Info'!A$17,LEN('Yearly Info'!A$17)-4),"")</f>
        <v xml:space="preserve"> MSWIS</v>
      </c>
      <c r="B551" s="145"/>
      <c r="C551" s="42">
        <f t="shared" ca="1" si="20"/>
        <v>46101</v>
      </c>
      <c r="D551" s="54">
        <f ca="1">INDIRECT("'" &amp; UPPER(LEFT(TEXT($D$3,"mmmm"),3)) &amp; "'!T14")</f>
        <v>0</v>
      </c>
      <c r="E551" s="147"/>
      <c r="F551" s="148"/>
      <c r="G551" s="148"/>
      <c r="H551" s="148"/>
      <c r="I551" s="148"/>
      <c r="J551" s="148"/>
      <c r="K551" s="148"/>
      <c r="L551" s="148"/>
      <c r="M551" s="148"/>
      <c r="N551" s="148"/>
      <c r="O551" s="148"/>
      <c r="P551" s="149"/>
    </row>
    <row r="552" spans="1:16" ht="15" hidden="1" customHeight="1" x14ac:dyDescent="0.25">
      <c r="A552" s="44" t="str">
        <f ca="1">IF(MONTH(C552)=MONTH(D$3),RIGHT('Yearly Info'!A$18,LEN('Yearly Info'!A$18)-4),"")</f>
        <v xml:space="preserve"> GeoSpatial</v>
      </c>
      <c r="B552" s="145"/>
      <c r="C552" s="42">
        <f t="shared" ca="1" si="20"/>
        <v>46101</v>
      </c>
      <c r="D552" s="54">
        <f ca="1">INDIRECT("'" &amp; UPPER(LEFT(TEXT($D$3,"mmmm"),3)) &amp; "'!T15")</f>
        <v>0</v>
      </c>
      <c r="E552" s="147"/>
      <c r="F552" s="148"/>
      <c r="G552" s="148"/>
      <c r="H552" s="148"/>
      <c r="I552" s="148"/>
      <c r="J552" s="148"/>
      <c r="K552" s="148"/>
      <c r="L552" s="148"/>
      <c r="M552" s="148"/>
      <c r="N552" s="148"/>
      <c r="O552" s="148"/>
      <c r="P552" s="149"/>
    </row>
    <row r="553" spans="1:16" ht="15" hidden="1" customHeight="1" x14ac:dyDescent="0.25">
      <c r="A553" s="44" t="str">
        <f ca="1">IF(MONTH(C553)=MONTH(D$3),RIGHT('Yearly Info'!A$19,LEN('Yearly Info'!A$19)-4),"")</f>
        <v xml:space="preserve"> RICS Dashboard</v>
      </c>
      <c r="B553" s="145"/>
      <c r="C553" s="42">
        <f t="shared" ca="1" si="20"/>
        <v>46101</v>
      </c>
      <c r="D553" s="54">
        <f ca="1">INDIRECT("'" &amp; UPPER(LEFT(TEXT($D$3,"mmmm"),3)) &amp; "'!T16")</f>
        <v>0</v>
      </c>
      <c r="E553" s="147"/>
      <c r="F553" s="148"/>
      <c r="G553" s="148"/>
      <c r="H553" s="148"/>
      <c r="I553" s="148"/>
      <c r="J553" s="148"/>
      <c r="K553" s="148"/>
      <c r="L553" s="148"/>
      <c r="M553" s="148"/>
      <c r="N553" s="148"/>
      <c r="O553" s="148"/>
      <c r="P553" s="149"/>
    </row>
    <row r="554" spans="1:16" ht="15" hidden="1" customHeight="1" x14ac:dyDescent="0.25">
      <c r="A554" s="44" t="str">
        <f ca="1">IF(MONTH(C554)=MONTH(D$3),RIGHT('Yearly Info'!A$20,LEN('Yearly Info'!A$20)-4),"")</f>
        <v xml:space="preserve"> MDWFP NRIS</v>
      </c>
      <c r="B554" s="145"/>
      <c r="C554" s="42">
        <f t="shared" ca="1" si="20"/>
        <v>46101</v>
      </c>
      <c r="D554" s="54">
        <f ca="1">INDIRECT("'" &amp; UPPER(LEFT(TEXT($D$3,"mmmm"),3)) &amp; "'!T17")</f>
        <v>0</v>
      </c>
      <c r="E554" s="153"/>
      <c r="F554" s="154"/>
      <c r="G554" s="154"/>
      <c r="H554" s="154"/>
      <c r="I554" s="154"/>
      <c r="J554" s="154"/>
      <c r="K554" s="154"/>
      <c r="L554" s="154"/>
      <c r="M554" s="154"/>
      <c r="N554" s="154"/>
      <c r="O554" s="154"/>
      <c r="P554" s="155"/>
    </row>
    <row r="555" spans="1:16" ht="15" customHeight="1" x14ac:dyDescent="0.25">
      <c r="A555" s="44" t="str">
        <f ca="1">IF(MONTH(C555)=MONTH(D$3),RIGHT('Yearly Info'!A$21,LEN('Yearly Info'!A$21)-4),"")</f>
        <v xml:space="preserve"> MSWIS MRVA 4 CLOSED</v>
      </c>
      <c r="B555" s="145"/>
      <c r="C555" s="42">
        <f t="shared" ca="1" si="20"/>
        <v>46101</v>
      </c>
      <c r="D555" s="54">
        <f ca="1">INDIRECT("'" &amp; UPPER(LEFT(TEXT($D$3,"mmmm"),3)) &amp; "'!T18")</f>
        <v>0</v>
      </c>
      <c r="E555" s="153"/>
      <c r="F555" s="154"/>
      <c r="G555" s="154"/>
      <c r="H555" s="154"/>
      <c r="I555" s="154"/>
      <c r="J555" s="154"/>
      <c r="K555" s="154"/>
      <c r="L555" s="154"/>
      <c r="M555" s="154"/>
      <c r="N555" s="154"/>
      <c r="O555" s="154"/>
      <c r="P555" s="155"/>
    </row>
    <row r="556" spans="1:16" ht="15" hidden="1" customHeight="1" x14ac:dyDescent="0.25">
      <c r="A556" s="44" t="str">
        <f ca="1">IF(MONTH(C556)=MONTH(D$3),RIGHT('Yearly Info'!A$22,LEN('Yearly Info'!A$22)-4),"")</f>
        <v xml:space="preserve"> Tackett</v>
      </c>
      <c r="B556" s="145"/>
      <c r="C556" s="42">
        <f t="shared" ca="1" si="20"/>
        <v>46101</v>
      </c>
      <c r="D556" s="54">
        <f ca="1">INDIRECT("'" &amp; UPPER(LEFT(TEXT($D$3,"mmmm"),3)) &amp; "'!T19")</f>
        <v>8</v>
      </c>
      <c r="E556" s="147" t="s">
        <v>90</v>
      </c>
      <c r="F556" s="148"/>
      <c r="G556" s="148"/>
      <c r="H556" s="148"/>
      <c r="I556" s="148"/>
      <c r="J556" s="148"/>
      <c r="K556" s="148"/>
      <c r="L556" s="148"/>
      <c r="M556" s="148"/>
      <c r="N556" s="148"/>
      <c r="O556" s="148"/>
      <c r="P556" s="149"/>
    </row>
    <row r="557" spans="1:16" ht="15" hidden="1" customHeight="1" x14ac:dyDescent="0.25">
      <c r="A557" s="44" t="e">
        <f ca="1">IF(MONTH(C557)=MONTH(D$3),RIGHT('Yearly Info'!A$23,LEN('Yearly Info'!A$23)-4),"")</f>
        <v>#VALUE!</v>
      </c>
      <c r="B557" s="145"/>
      <c r="C557" s="42">
        <f t="shared" ca="1" si="20"/>
        <v>46101</v>
      </c>
      <c r="D557" s="54">
        <f ca="1">INDIRECT("'" &amp; UPPER(LEFT(TEXT($D$3,"mmmm"),3)) &amp; "'!T20")</f>
        <v>0</v>
      </c>
      <c r="E557" s="147"/>
      <c r="F557" s="148"/>
      <c r="G557" s="148"/>
      <c r="H557" s="148"/>
      <c r="I557" s="148"/>
      <c r="J557" s="148"/>
      <c r="K557" s="148"/>
      <c r="L557" s="148"/>
      <c r="M557" s="148"/>
      <c r="N557" s="148"/>
      <c r="O557" s="148"/>
      <c r="P557" s="149"/>
    </row>
    <row r="558" spans="1:16" ht="15" hidden="1" customHeight="1" x14ac:dyDescent="0.25">
      <c r="A558" s="44" t="e">
        <f ca="1">IF(MONTH(C558)=MONTH(D$3),RIGHT('Yearly Info'!A$24,LEN('Yearly Info'!A$24)-4),"")</f>
        <v>#VALUE!</v>
      </c>
      <c r="B558" s="145"/>
      <c r="C558" s="42">
        <f t="shared" ca="1" si="20"/>
        <v>46101</v>
      </c>
      <c r="D558" s="54">
        <f ca="1">INDIRECT("'" &amp; UPPER(LEFT(TEXT($D$3,"mmmm"),3)) &amp; "'!T21")</f>
        <v>0</v>
      </c>
      <c r="E558" s="147"/>
      <c r="F558" s="148"/>
      <c r="G558" s="148"/>
      <c r="H558" s="148"/>
      <c r="I558" s="148"/>
      <c r="J558" s="148"/>
      <c r="K558" s="148"/>
      <c r="L558" s="148"/>
      <c r="M558" s="148"/>
      <c r="N558" s="148"/>
      <c r="O558" s="148"/>
      <c r="P558" s="149"/>
    </row>
    <row r="559" spans="1:16" ht="15" hidden="1" customHeight="1" x14ac:dyDescent="0.25">
      <c r="A559" s="44" t="e">
        <f ca="1">IF(MONTH(C559)=MONTH(D$3),RIGHT('Yearly Info'!A$25,LEN('Yearly Info'!A$25)-4),"")</f>
        <v>#VALUE!</v>
      </c>
      <c r="B559" s="145"/>
      <c r="C559" s="42">
        <f t="shared" ca="1" si="20"/>
        <v>46101</v>
      </c>
      <c r="D559" s="54">
        <f ca="1">INDIRECT("'" &amp; UPPER(LEFT(TEXT($D$3,"mmmm"),3)) &amp; "'!T22")</f>
        <v>0</v>
      </c>
      <c r="E559" s="147"/>
      <c r="F559" s="148"/>
      <c r="G559" s="148"/>
      <c r="H559" s="148"/>
      <c r="I559" s="148"/>
      <c r="J559" s="148"/>
      <c r="K559" s="148"/>
      <c r="L559" s="148"/>
      <c r="M559" s="148"/>
      <c r="N559" s="148"/>
      <c r="O559" s="148"/>
      <c r="P559" s="149"/>
    </row>
    <row r="560" spans="1:16" ht="15" hidden="1" customHeight="1" x14ac:dyDescent="0.25">
      <c r="A560" s="44" t="e">
        <f ca="1">IF(MONTH(C560)=MONTH(D$3),RIGHT('Yearly Info'!A$26,LEN('Yearly Info'!A$26)-4),"")</f>
        <v>#VALUE!</v>
      </c>
      <c r="B560" s="145"/>
      <c r="C560" s="42">
        <f t="shared" ca="1" si="20"/>
        <v>46101</v>
      </c>
      <c r="D560" s="54">
        <f ca="1">INDIRECT("'" &amp; UPPER(LEFT(TEXT($D$3,"mmmm"),3)) &amp; "'!T23")</f>
        <v>0</v>
      </c>
      <c r="E560" s="147"/>
      <c r="F560" s="148"/>
      <c r="G560" s="148"/>
      <c r="H560" s="148"/>
      <c r="I560" s="148"/>
      <c r="J560" s="148"/>
      <c r="K560" s="148"/>
      <c r="L560" s="148"/>
      <c r="M560" s="148"/>
      <c r="N560" s="148"/>
      <c r="O560" s="148"/>
      <c r="P560" s="149"/>
    </row>
    <row r="561" spans="1:16" ht="15" hidden="1" customHeight="1" x14ac:dyDescent="0.25">
      <c r="A561" s="44" t="e">
        <f ca="1">IF(MONTH(C561)=MONTH(D$3),RIGHT('Yearly Info'!A$27,LEN('Yearly Info'!A$27)-4),"")</f>
        <v>#VALUE!</v>
      </c>
      <c r="B561" s="145"/>
      <c r="C561" s="42">
        <f t="shared" ca="1" si="20"/>
        <v>46101</v>
      </c>
      <c r="D561" s="54">
        <f ca="1">INDIRECT("'" &amp; UPPER(LEFT(TEXT($D$3,"mmmm"),3)) &amp; "'!T24")</f>
        <v>0</v>
      </c>
      <c r="E561" s="147"/>
      <c r="F561" s="148"/>
      <c r="G561" s="148"/>
      <c r="H561" s="148"/>
      <c r="I561" s="148"/>
      <c r="J561" s="148"/>
      <c r="K561" s="148"/>
      <c r="L561" s="148"/>
      <c r="M561" s="148"/>
      <c r="N561" s="148"/>
      <c r="O561" s="148"/>
      <c r="P561" s="149"/>
    </row>
    <row r="562" spans="1:16" ht="15" hidden="1" customHeight="1" x14ac:dyDescent="0.25">
      <c r="A562" s="44" t="e">
        <f ca="1">IF(MONTH(C562)=MONTH(D$3),RIGHT('Yearly Info'!A$28,LEN('Yearly Info'!A$28)-4),"")</f>
        <v>#VALUE!</v>
      </c>
      <c r="B562" s="145"/>
      <c r="C562" s="42">
        <f t="shared" ca="1" si="20"/>
        <v>46101</v>
      </c>
      <c r="D562" s="54">
        <f ca="1">INDIRECT("'" &amp; UPPER(LEFT(TEXT($D$3,"mmmm"),3)) &amp; "'!T25")</f>
        <v>0</v>
      </c>
      <c r="E562" s="147"/>
      <c r="F562" s="148"/>
      <c r="G562" s="148"/>
      <c r="H562" s="148"/>
      <c r="I562" s="148"/>
      <c r="J562" s="148"/>
      <c r="K562" s="148"/>
      <c r="L562" s="148"/>
      <c r="M562" s="148"/>
      <c r="N562" s="148"/>
      <c r="O562" s="148"/>
      <c r="P562" s="149"/>
    </row>
    <row r="563" spans="1:16" ht="15" hidden="1" customHeight="1" x14ac:dyDescent="0.25">
      <c r="A563" s="44" t="e">
        <f ca="1">IF(MONTH(C563)=MONTH(D$3),RIGHT('Yearly Info'!A$29,LEN('Yearly Info'!A$29)-4),"")</f>
        <v>#VALUE!</v>
      </c>
      <c r="B563" s="145"/>
      <c r="C563" s="42">
        <f t="shared" ca="1" si="20"/>
        <v>46101</v>
      </c>
      <c r="D563" s="54">
        <f ca="1">INDIRECT("'" &amp; UPPER(LEFT(TEXT($D$3,"mmmm"),3)) &amp; "'!T26")</f>
        <v>0</v>
      </c>
      <c r="E563" s="147"/>
      <c r="F563" s="148"/>
      <c r="G563" s="148"/>
      <c r="H563" s="148"/>
      <c r="I563" s="148"/>
      <c r="J563" s="148"/>
      <c r="K563" s="148"/>
      <c r="L563" s="148"/>
      <c r="M563" s="148"/>
      <c r="N563" s="148"/>
      <c r="O563" s="148"/>
      <c r="P563" s="149"/>
    </row>
    <row r="564" spans="1:16" ht="15" hidden="1" customHeight="1" x14ac:dyDescent="0.25">
      <c r="A564" s="44" t="e">
        <f ca="1">IF(MONTH(C564)=MONTH(D$3),RIGHT('Yearly Info'!A$30,LEN('Yearly Info'!A$30)-4),"")</f>
        <v>#VALUE!</v>
      </c>
      <c r="B564" s="145"/>
      <c r="C564" s="42">
        <f t="shared" ca="1" si="20"/>
        <v>46101</v>
      </c>
      <c r="D564" s="54">
        <f ca="1">INDIRECT("'" &amp; UPPER(LEFT(TEXT($D$3,"mmmm"),3)) &amp; "'!T27")</f>
        <v>0</v>
      </c>
      <c r="E564" s="147"/>
      <c r="F564" s="148"/>
      <c r="G564" s="148"/>
      <c r="H564" s="148"/>
      <c r="I564" s="148"/>
      <c r="J564" s="148"/>
      <c r="K564" s="148"/>
      <c r="L564" s="148"/>
      <c r="M564" s="148"/>
      <c r="N564" s="148"/>
      <c r="O564" s="148"/>
      <c r="P564" s="149"/>
    </row>
    <row r="565" spans="1:16" ht="15" hidden="1" customHeight="1" x14ac:dyDescent="0.25">
      <c r="A565" s="44" t="e">
        <f ca="1">IF(MONTH(C565)=MONTH(D$3),RIGHT('Yearly Info'!A$31,LEN('Yearly Info'!A$31)-4),"")</f>
        <v>#VALUE!</v>
      </c>
      <c r="B565" s="145"/>
      <c r="C565" s="42">
        <f t="shared" ca="1" si="20"/>
        <v>46101</v>
      </c>
      <c r="D565" s="54">
        <f ca="1">INDIRECT("'" &amp; UPPER(LEFT(TEXT($D$3,"mmmm"),3)) &amp; "'!T28")</f>
        <v>0</v>
      </c>
      <c r="E565" s="147"/>
      <c r="F565" s="148"/>
      <c r="G565" s="148"/>
      <c r="H565" s="148"/>
      <c r="I565" s="148"/>
      <c r="J565" s="148"/>
      <c r="K565" s="148"/>
      <c r="L565" s="148"/>
      <c r="M565" s="148"/>
      <c r="N565" s="148"/>
      <c r="O565" s="148"/>
      <c r="P565" s="149"/>
    </row>
    <row r="566" spans="1:16" ht="15" hidden="1" customHeight="1" x14ac:dyDescent="0.25">
      <c r="A566" s="44" t="e">
        <f ca="1">IF(MONTH(C566)=MONTH(D$3),RIGHT('Yearly Info'!A$32,LEN('Yearly Info'!A$32)-4),"")</f>
        <v>#VALUE!</v>
      </c>
      <c r="B566" s="145"/>
      <c r="C566" s="42">
        <f t="shared" ca="1" si="20"/>
        <v>46101</v>
      </c>
      <c r="D566" s="54">
        <f ca="1">INDIRECT("'" &amp; UPPER(LEFT(TEXT($D$3,"mmmm"),3)) &amp; "'!T29")</f>
        <v>0</v>
      </c>
      <c r="E566" s="147"/>
      <c r="F566" s="148"/>
      <c r="G566" s="148"/>
      <c r="H566" s="148"/>
      <c r="I566" s="148"/>
      <c r="J566" s="148"/>
      <c r="K566" s="148"/>
      <c r="L566" s="148"/>
      <c r="M566" s="148"/>
      <c r="N566" s="148"/>
      <c r="O566" s="148"/>
      <c r="P566" s="149"/>
    </row>
    <row r="567" spans="1:16" ht="15" hidden="1" customHeight="1" x14ac:dyDescent="0.25">
      <c r="A567" s="44" t="e">
        <f ca="1">IF(MONTH(C567)=MONTH(D$3),RIGHT('Yearly Info'!A$33,LEN('Yearly Info'!A$33)-4),"")</f>
        <v>#VALUE!</v>
      </c>
      <c r="B567" s="145"/>
      <c r="C567" s="42">
        <f t="shared" ca="1" si="20"/>
        <v>46101</v>
      </c>
      <c r="D567" s="54">
        <f ca="1">INDIRECT("'" &amp; UPPER(LEFT(TEXT($D$3,"mmmm"),3)) &amp; "'!T30")</f>
        <v>0</v>
      </c>
      <c r="E567" s="147"/>
      <c r="F567" s="148"/>
      <c r="G567" s="148"/>
      <c r="H567" s="148"/>
      <c r="I567" s="148"/>
      <c r="J567" s="148"/>
      <c r="K567" s="148"/>
      <c r="L567" s="148"/>
      <c r="M567" s="148"/>
      <c r="N567" s="148"/>
      <c r="O567" s="148"/>
      <c r="P567" s="149"/>
    </row>
    <row r="568" spans="1:16" ht="15" hidden="1" customHeight="1" x14ac:dyDescent="0.25">
      <c r="A568" s="44" t="e">
        <f ca="1">IF(MONTH(C568)=MONTH(D$3),RIGHT('Yearly Info'!A$34,LEN('Yearly Info'!A$34)-4),"")</f>
        <v>#VALUE!</v>
      </c>
      <c r="B568" s="145"/>
      <c r="C568" s="42">
        <f t="shared" ca="1" si="20"/>
        <v>46101</v>
      </c>
      <c r="D568" s="54">
        <f ca="1">INDIRECT("'" &amp; UPPER(LEFT(TEXT($D$3,"mmmm"),3)) &amp; "'!T31")</f>
        <v>0</v>
      </c>
      <c r="E568" s="147"/>
      <c r="F568" s="148"/>
      <c r="G568" s="148"/>
      <c r="H568" s="148"/>
      <c r="I568" s="148"/>
      <c r="J568" s="148"/>
      <c r="K568" s="148"/>
      <c r="L568" s="148"/>
      <c r="M568" s="148"/>
      <c r="N568" s="148"/>
      <c r="O568" s="148"/>
      <c r="P568" s="149"/>
    </row>
    <row r="569" spans="1:16" ht="15" hidden="1" customHeight="1" x14ac:dyDescent="0.25">
      <c r="A569" s="44" t="e">
        <f ca="1">IF(MONTH(C569)=MONTH(D$3),RIGHT('Yearly Info'!A$35,LEN('Yearly Info'!A$35)-4),"")</f>
        <v>#VALUE!</v>
      </c>
      <c r="B569" s="145"/>
      <c r="C569" s="42">
        <f t="shared" ca="1" si="20"/>
        <v>46101</v>
      </c>
      <c r="D569" s="54">
        <f ca="1">INDIRECT("'" &amp; UPPER(LEFT(TEXT($D$3,"mmmm"),3)) &amp; "'!T32")</f>
        <v>0</v>
      </c>
      <c r="E569" s="147"/>
      <c r="F569" s="148"/>
      <c r="G569" s="148"/>
      <c r="H569" s="148"/>
      <c r="I569" s="148"/>
      <c r="J569" s="148"/>
      <c r="K569" s="148"/>
      <c r="L569" s="148"/>
      <c r="M569" s="148"/>
      <c r="N569" s="148"/>
      <c r="O569" s="148"/>
      <c r="P569" s="149"/>
    </row>
    <row r="570" spans="1:16" ht="15" hidden="1" customHeight="1" x14ac:dyDescent="0.25">
      <c r="A570" s="44" t="e">
        <f ca="1">IF(MONTH(C570)=MONTH(D$3),RIGHT('Yearly Info'!A$36,LEN('Yearly Info'!A$36)-4),"")</f>
        <v>#VALUE!</v>
      </c>
      <c r="B570" s="145"/>
      <c r="C570" s="42">
        <f t="shared" ca="1" si="20"/>
        <v>46101</v>
      </c>
      <c r="D570" s="54">
        <f ca="1">INDIRECT("'" &amp; UPPER(LEFT(TEXT($D$3,"mmmm"),3)) &amp; "'!T33")</f>
        <v>0</v>
      </c>
      <c r="E570" s="147"/>
      <c r="F570" s="148"/>
      <c r="G570" s="148"/>
      <c r="H570" s="148"/>
      <c r="I570" s="148"/>
      <c r="J570" s="148"/>
      <c r="K570" s="148"/>
      <c r="L570" s="148"/>
      <c r="M570" s="148"/>
      <c r="N570" s="148"/>
      <c r="O570" s="148"/>
      <c r="P570" s="149"/>
    </row>
    <row r="571" spans="1:16" ht="15" hidden="1" customHeight="1" x14ac:dyDescent="0.25">
      <c r="A571" s="44" t="e">
        <f ca="1">IF(MONTH(C571)=MONTH(D$3),RIGHT('Yearly Info'!A$37,LEN('Yearly Info'!A$37)-4),"")</f>
        <v>#VALUE!</v>
      </c>
      <c r="B571" s="145"/>
      <c r="C571" s="42">
        <f t="shared" ca="1" si="20"/>
        <v>46101</v>
      </c>
      <c r="D571" s="54">
        <f ca="1">INDIRECT("'" &amp; UPPER(LEFT(TEXT($D$3,"mmmm"),3)) &amp; "'!T34")</f>
        <v>0</v>
      </c>
      <c r="E571" s="147"/>
      <c r="F571" s="148"/>
      <c r="G571" s="148"/>
      <c r="H571" s="148"/>
      <c r="I571" s="148"/>
      <c r="J571" s="148"/>
      <c r="K571" s="148"/>
      <c r="L571" s="148"/>
      <c r="M571" s="148"/>
      <c r="N571" s="148"/>
      <c r="O571" s="148"/>
      <c r="P571" s="149"/>
    </row>
    <row r="572" spans="1:16" ht="15" hidden="1" customHeight="1" x14ac:dyDescent="0.25">
      <c r="A572" s="44" t="e">
        <f ca="1">IF(MONTH(C572)=MONTH(D$3),RIGHT('Yearly Info'!A$38,LEN('Yearly Info'!A$38)-4),"")</f>
        <v>#VALUE!</v>
      </c>
      <c r="B572" s="145"/>
      <c r="C572" s="42">
        <f t="shared" ca="1" si="20"/>
        <v>46101</v>
      </c>
      <c r="D572" s="54">
        <f ca="1">INDIRECT("'" &amp; UPPER(LEFT(TEXT($D$3,"mmmm"),3)) &amp; "'!T35")</f>
        <v>0</v>
      </c>
      <c r="E572" s="147"/>
      <c r="F572" s="148"/>
      <c r="G572" s="148"/>
      <c r="H572" s="148"/>
      <c r="I572" s="148"/>
      <c r="J572" s="148"/>
      <c r="K572" s="148"/>
      <c r="L572" s="148"/>
      <c r="M572" s="148"/>
      <c r="N572" s="148"/>
      <c r="O572" s="148"/>
      <c r="P572" s="149"/>
    </row>
    <row r="573" spans="1:16" ht="15" hidden="1" customHeight="1" x14ac:dyDescent="0.25">
      <c r="A573" s="44" t="e">
        <f ca="1">IF(MONTH(C573)=MONTH(D$3),RIGHT('Yearly Info'!A$39,LEN('Yearly Info'!A$39)-4),"")</f>
        <v>#VALUE!</v>
      </c>
      <c r="B573" s="145"/>
      <c r="C573" s="42">
        <f t="shared" ca="1" si="20"/>
        <v>46101</v>
      </c>
      <c r="D573" s="54">
        <f ca="1">INDIRECT("'" &amp; UPPER(LEFT(TEXT($D$3,"mmmm"),3)) &amp; "'!T36")</f>
        <v>0</v>
      </c>
      <c r="E573" s="147"/>
      <c r="F573" s="148"/>
      <c r="G573" s="148"/>
      <c r="H573" s="148"/>
      <c r="I573" s="148"/>
      <c r="J573" s="148"/>
      <c r="K573" s="148"/>
      <c r="L573" s="148"/>
      <c r="M573" s="148"/>
      <c r="N573" s="148"/>
      <c r="O573" s="148"/>
      <c r="P573" s="149"/>
    </row>
    <row r="574" spans="1:16" ht="15" hidden="1" customHeight="1" thickBot="1" x14ac:dyDescent="0.3">
      <c r="A574" s="45" t="e">
        <f ca="1">IF(MONTH(C574)=MONTH(D$3),RIGHT('Yearly Info'!A$40,LEN('Yearly Info'!A$40)-4),"")</f>
        <v>#VALUE!</v>
      </c>
      <c r="B574" s="145"/>
      <c r="C574" s="42">
        <f t="shared" ca="1" si="20"/>
        <v>46101</v>
      </c>
      <c r="D574" s="54">
        <f ca="1">INDIRECT("'" &amp; UPPER(LEFT(TEXT($D$3,"mmmm"),3)) &amp; "'!T37")</f>
        <v>0</v>
      </c>
      <c r="E574" s="147"/>
      <c r="F574" s="148"/>
      <c r="G574" s="148"/>
      <c r="H574" s="148"/>
      <c r="I574" s="148"/>
      <c r="J574" s="148"/>
      <c r="K574" s="148"/>
      <c r="L574" s="148"/>
      <c r="M574" s="148"/>
      <c r="N574" s="148"/>
      <c r="O574" s="148"/>
      <c r="P574" s="149"/>
    </row>
    <row r="575" spans="1:16" ht="15" hidden="1" customHeight="1" thickBot="1" x14ac:dyDescent="0.3">
      <c r="A575" s="45" t="str">
        <f ca="1">IF(MONTH(C575)=MONTH(D$3),RIGHT('Yearly Info'!A$41,LEN('Yearly Info'!A$41)-4),"")</f>
        <v xml:space="preserve"> </v>
      </c>
      <c r="B575" s="145"/>
      <c r="C575" s="42">
        <f t="shared" ca="1" si="20"/>
        <v>46101</v>
      </c>
      <c r="D575" s="54">
        <f ca="1">INDIRECT("'" &amp; UPPER(LEFT(TEXT($D$3,"mmmm"),3)) &amp; "'!T38")</f>
        <v>0</v>
      </c>
      <c r="E575" s="147"/>
      <c r="F575" s="148"/>
      <c r="G575" s="148"/>
      <c r="H575" s="148"/>
      <c r="I575" s="148"/>
      <c r="J575" s="148"/>
      <c r="K575" s="148"/>
      <c r="L575" s="148"/>
      <c r="M575" s="148"/>
      <c r="N575" s="148"/>
      <c r="O575" s="148"/>
      <c r="P575" s="149"/>
    </row>
    <row r="576" spans="1:16" ht="15" hidden="1" customHeight="1" thickBot="1" x14ac:dyDescent="0.3">
      <c r="A576" s="45" t="str">
        <f ca="1">IF(MONTH(C576)=MONTH(D$3),RIGHT('Yearly Info'!A$42,LEN('Yearly Info'!A$42)-4),"")</f>
        <v xml:space="preserve"> </v>
      </c>
      <c r="B576" s="145"/>
      <c r="C576" s="42">
        <f t="shared" ca="1" si="20"/>
        <v>46101</v>
      </c>
      <c r="D576" s="54">
        <f ca="1">INDIRECT("'" &amp; UPPER(LEFT(TEXT($D$3,"mmmm"),3)) &amp; "'!T39")</f>
        <v>0</v>
      </c>
      <c r="E576" s="147"/>
      <c r="F576" s="148"/>
      <c r="G576" s="148"/>
      <c r="H576" s="148"/>
      <c r="I576" s="148"/>
      <c r="J576" s="148"/>
      <c r="K576" s="148"/>
      <c r="L576" s="148"/>
      <c r="M576" s="148"/>
      <c r="N576" s="148"/>
      <c r="O576" s="148"/>
      <c r="P576" s="149"/>
    </row>
    <row r="577" spans="1:16" ht="15" hidden="1" customHeight="1" thickBot="1" x14ac:dyDescent="0.3">
      <c r="A577" s="45" t="str">
        <f ca="1">IF(MONTH(C577)=MONTH(D$3),RIGHT('Yearly Info'!A$43,LEN('Yearly Info'!A$43)-4),"")</f>
        <v xml:space="preserve"> </v>
      </c>
      <c r="B577" s="146"/>
      <c r="C577" s="42">
        <f t="shared" ca="1" si="20"/>
        <v>46101</v>
      </c>
      <c r="D577" s="55">
        <f ca="1">INDIRECT("'" &amp; UPPER(LEFT(TEXT($D$3,"mmmm"),3)) &amp; "'!T40")</f>
        <v>0</v>
      </c>
      <c r="E577" s="150"/>
      <c r="F577" s="151"/>
      <c r="G577" s="151"/>
      <c r="H577" s="151"/>
      <c r="I577" s="151"/>
      <c r="J577" s="151"/>
      <c r="K577" s="151"/>
      <c r="L577" s="151"/>
      <c r="M577" s="151"/>
      <c r="N577" s="151"/>
      <c r="O577" s="151"/>
      <c r="P577" s="152"/>
    </row>
    <row r="578" spans="1:16" ht="15" hidden="1" customHeight="1" x14ac:dyDescent="0.25">
      <c r="A578" s="44" t="str">
        <f ca="1">IF(MONTH(C578)=MONTH(D$3),RIGHT('Yearly Info'!A$14,LEN('Yearly Info'!A$14)-4),"")</f>
        <v xml:space="preserve"> RICS Support for MDEQ</v>
      </c>
      <c r="B578" s="145" t="str">
        <f ca="1">TEXT(C578,"dddd")</f>
        <v>Saturday</v>
      </c>
      <c r="C578" s="94">
        <f ca="1">C548+1</f>
        <v>46102</v>
      </c>
      <c r="D578" s="107">
        <f ca="1">INDIRECT("'" &amp; UPPER(LEFT(TEXT($D$3,"mmmm"),3)) &amp; "'!U11")</f>
        <v>0</v>
      </c>
      <c r="E578" s="147"/>
      <c r="F578" s="148"/>
      <c r="G578" s="148"/>
      <c r="H578" s="148"/>
      <c r="I578" s="148"/>
      <c r="J578" s="148"/>
      <c r="K578" s="148"/>
      <c r="L578" s="148"/>
      <c r="M578" s="148"/>
      <c r="N578" s="148"/>
      <c r="O578" s="148"/>
      <c r="P578" s="149"/>
    </row>
    <row r="579" spans="1:16" ht="15" hidden="1" customHeight="1" x14ac:dyDescent="0.25">
      <c r="A579" s="44" t="str">
        <f ca="1">IF(MONTH(C579)=MONTH(D$3),RIGHT('Yearly Info'!A$15,LEN('Yearly Info'!A$15)-4),"")</f>
        <v xml:space="preserve"> MDEQ</v>
      </c>
      <c r="B579" s="145"/>
      <c r="C579" s="42">
        <f ca="1">C578</f>
        <v>46102</v>
      </c>
      <c r="D579" s="107">
        <f ca="1">INDIRECT("'" &amp; UPPER(LEFT(TEXT($D$3,"mmmm"),3)) &amp; "'!U12")</f>
        <v>0</v>
      </c>
      <c r="E579" s="147"/>
      <c r="F579" s="148"/>
      <c r="G579" s="148"/>
      <c r="H579" s="148"/>
      <c r="I579" s="148"/>
      <c r="J579" s="148"/>
      <c r="K579" s="148"/>
      <c r="L579" s="148"/>
      <c r="M579" s="148"/>
      <c r="N579" s="148"/>
      <c r="O579" s="148"/>
      <c r="P579" s="149"/>
    </row>
    <row r="580" spans="1:16" ht="15" hidden="1" customHeight="1" x14ac:dyDescent="0.25">
      <c r="A580" s="44" t="str">
        <f ca="1">IF(MONTH(C580)=MONTH(D$3),RIGHT('Yearly Info'!A$16,LEN('Yearly Info'!A$16)-4),"")</f>
        <v xml:space="preserve"> RICS Idea Portal</v>
      </c>
      <c r="B580" s="145"/>
      <c r="C580" s="42">
        <f t="shared" ref="C580:C607" ca="1" si="21">C579</f>
        <v>46102</v>
      </c>
      <c r="D580" s="107">
        <f ca="1">INDIRECT("'" &amp; UPPER(LEFT(TEXT($D$3,"mmmm"),3)) &amp; "'!U13")</f>
        <v>0</v>
      </c>
      <c r="E580" s="147"/>
      <c r="F580" s="148"/>
      <c r="G580" s="148"/>
      <c r="H580" s="148"/>
      <c r="I580" s="148"/>
      <c r="J580" s="148"/>
      <c r="K580" s="148"/>
      <c r="L580" s="148"/>
      <c r="M580" s="148"/>
      <c r="N580" s="148"/>
      <c r="O580" s="148"/>
      <c r="P580" s="149"/>
    </row>
    <row r="581" spans="1:16" ht="15" customHeight="1" x14ac:dyDescent="0.25">
      <c r="A581" s="44" t="str">
        <f ca="1">IF(MONTH(C581)=MONTH(D$3),RIGHT('Yearly Info'!A$17,LEN('Yearly Info'!A$17)-4),"")</f>
        <v xml:space="preserve"> MSWIS</v>
      </c>
      <c r="B581" s="145"/>
      <c r="C581" s="42">
        <f t="shared" ca="1" si="21"/>
        <v>46102</v>
      </c>
      <c r="D581" s="107">
        <f ca="1">INDIRECT("'" &amp; UPPER(LEFT(TEXT($D$3,"mmmm"),3)) &amp; "'!U14")</f>
        <v>0</v>
      </c>
      <c r="E581" s="147"/>
      <c r="F581" s="148"/>
      <c r="G581" s="148"/>
      <c r="H581" s="148"/>
      <c r="I581" s="148"/>
      <c r="J581" s="148"/>
      <c r="K581" s="148"/>
      <c r="L581" s="148"/>
      <c r="M581" s="148"/>
      <c r="N581" s="148"/>
      <c r="O581" s="148"/>
      <c r="P581" s="149"/>
    </row>
    <row r="582" spans="1:16" ht="15" hidden="1" customHeight="1" x14ac:dyDescent="0.25">
      <c r="A582" s="44" t="str">
        <f ca="1">IF(MONTH(C582)=MONTH(D$3),RIGHT('Yearly Info'!A$18,LEN('Yearly Info'!A$18)-4),"")</f>
        <v xml:space="preserve"> GeoSpatial</v>
      </c>
      <c r="B582" s="145"/>
      <c r="C582" s="42">
        <f t="shared" ca="1" si="21"/>
        <v>46102</v>
      </c>
      <c r="D582" s="107">
        <f ca="1">INDIRECT("'" &amp; UPPER(LEFT(TEXT($D$3,"mmmm"),3)) &amp; "'!U15")</f>
        <v>0</v>
      </c>
      <c r="E582" s="147"/>
      <c r="F582" s="148"/>
      <c r="G582" s="148"/>
      <c r="H582" s="148"/>
      <c r="I582" s="148"/>
      <c r="J582" s="148"/>
      <c r="K582" s="148"/>
      <c r="L582" s="148"/>
      <c r="M582" s="148"/>
      <c r="N582" s="148"/>
      <c r="O582" s="148"/>
      <c r="P582" s="149"/>
    </row>
    <row r="583" spans="1:16" ht="15" hidden="1" customHeight="1" x14ac:dyDescent="0.25">
      <c r="A583" s="44" t="str">
        <f ca="1">IF(MONTH(C583)=MONTH(D$3),RIGHT('Yearly Info'!A$19,LEN('Yearly Info'!A$19)-4),"")</f>
        <v xml:space="preserve"> RICS Dashboard</v>
      </c>
      <c r="B583" s="145"/>
      <c r="C583" s="42">
        <f t="shared" ca="1" si="21"/>
        <v>46102</v>
      </c>
      <c r="D583" s="107">
        <f ca="1">INDIRECT("'" &amp; UPPER(LEFT(TEXT($D$3,"mmmm"),3)) &amp; "'!U16")</f>
        <v>0</v>
      </c>
      <c r="E583" s="153"/>
      <c r="F583" s="154"/>
      <c r="G583" s="154"/>
      <c r="H583" s="154"/>
      <c r="I583" s="154"/>
      <c r="J583" s="154"/>
      <c r="K583" s="154"/>
      <c r="L583" s="154"/>
      <c r="M583" s="154"/>
      <c r="N583" s="154"/>
      <c r="O583" s="154"/>
      <c r="P583" s="155"/>
    </row>
    <row r="584" spans="1:16" ht="15" hidden="1" customHeight="1" x14ac:dyDescent="0.25">
      <c r="A584" s="44" t="str">
        <f ca="1">IF(MONTH(C584)=MONTH(D$3),RIGHT('Yearly Info'!A$20,LEN('Yearly Info'!A$20)-4),"")</f>
        <v xml:space="preserve"> MDWFP NRIS</v>
      </c>
      <c r="B584" s="145"/>
      <c r="C584" s="42">
        <f t="shared" ca="1" si="21"/>
        <v>46102</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 MRVA 4 CLOSED</v>
      </c>
      <c r="B585" s="145"/>
      <c r="C585" s="42">
        <f t="shared" ca="1" si="21"/>
        <v>46102</v>
      </c>
      <c r="D585" s="107">
        <f ca="1">INDIRECT("'" &amp; UPPER(LEFT(TEXT($D$3,"mmmm"),3)) &amp; "'!U18")</f>
        <v>0</v>
      </c>
      <c r="E585" s="147"/>
      <c r="F585" s="148"/>
      <c r="G585" s="148"/>
      <c r="H585" s="148"/>
      <c r="I585" s="148"/>
      <c r="J585" s="148"/>
      <c r="K585" s="148"/>
      <c r="L585" s="148"/>
      <c r="M585" s="148"/>
      <c r="N585" s="148"/>
      <c r="O585" s="148"/>
      <c r="P585" s="149"/>
    </row>
    <row r="586" spans="1:16" ht="15" hidden="1" customHeight="1" x14ac:dyDescent="0.25">
      <c r="A586" s="44" t="str">
        <f ca="1">IF(MONTH(C586)=MONTH(D$3),RIGHT('Yearly Info'!A$22,LEN('Yearly Info'!A$22)-4),"")</f>
        <v xml:space="preserve"> Tackett</v>
      </c>
      <c r="B586" s="145"/>
      <c r="C586" s="42">
        <f t="shared" ca="1" si="21"/>
        <v>46102</v>
      </c>
      <c r="D586" s="107">
        <f ca="1">INDIRECT("'" &amp; UPPER(LEFT(TEXT($D$3,"mmmm"),3)) &amp; "'!U19")</f>
        <v>0</v>
      </c>
      <c r="E586" s="147"/>
      <c r="F586" s="148"/>
      <c r="G586" s="148"/>
      <c r="H586" s="148"/>
      <c r="I586" s="148"/>
      <c r="J586" s="148"/>
      <c r="K586" s="148"/>
      <c r="L586" s="148"/>
      <c r="M586" s="148"/>
      <c r="N586" s="148"/>
      <c r="O586" s="148"/>
      <c r="P586" s="149"/>
    </row>
    <row r="587" spans="1:16" ht="15" hidden="1" customHeight="1" x14ac:dyDescent="0.25">
      <c r="A587" s="44" t="e">
        <f ca="1">IF(MONTH(C587)=MONTH(D$3),RIGHT('Yearly Info'!A$23,LEN('Yearly Info'!A$23)-4),"")</f>
        <v>#VALUE!</v>
      </c>
      <c r="B587" s="145"/>
      <c r="C587" s="42">
        <f t="shared" ca="1" si="21"/>
        <v>46102</v>
      </c>
      <c r="D587" s="107">
        <f ca="1">INDIRECT("'" &amp; UPPER(LEFT(TEXT($D$3,"mmmm"),3)) &amp; "'!U20")</f>
        <v>0</v>
      </c>
      <c r="E587" s="160"/>
      <c r="F587" s="148"/>
      <c r="G587" s="148"/>
      <c r="H587" s="148"/>
      <c r="I587" s="148"/>
      <c r="J587" s="148"/>
      <c r="K587" s="148"/>
      <c r="L587" s="148"/>
      <c r="M587" s="148"/>
      <c r="N587" s="148"/>
      <c r="O587" s="148"/>
      <c r="P587" s="149"/>
    </row>
    <row r="588" spans="1:16" ht="15" hidden="1" customHeight="1" x14ac:dyDescent="0.25">
      <c r="A588" s="44" t="e">
        <f ca="1">IF(MONTH(C588)=MONTH(D$3),RIGHT('Yearly Info'!A$24,LEN('Yearly Info'!A$24)-4),"")</f>
        <v>#VALUE!</v>
      </c>
      <c r="B588" s="145"/>
      <c r="C588" s="42">
        <f t="shared" ca="1" si="21"/>
        <v>46102</v>
      </c>
      <c r="D588" s="107">
        <f ca="1">INDIRECT("'" &amp; UPPER(LEFT(TEXT($D$3,"mmmm"),3)) &amp; "'!U21")</f>
        <v>0</v>
      </c>
      <c r="E588" s="147"/>
      <c r="F588" s="148"/>
      <c r="G588" s="148"/>
      <c r="H588" s="148"/>
      <c r="I588" s="148"/>
      <c r="J588" s="148"/>
      <c r="K588" s="148"/>
      <c r="L588" s="148"/>
      <c r="M588" s="148"/>
      <c r="N588" s="148"/>
      <c r="O588" s="148"/>
      <c r="P588" s="149"/>
    </row>
    <row r="589" spans="1:16" ht="15" hidden="1" customHeight="1" x14ac:dyDescent="0.25">
      <c r="A589" s="44" t="e">
        <f ca="1">IF(MONTH(C589)=MONTH(D$3),RIGHT('Yearly Info'!A$25,LEN('Yearly Info'!A$25)-4),"")</f>
        <v>#VALUE!</v>
      </c>
      <c r="B589" s="145"/>
      <c r="C589" s="42">
        <f t="shared" ca="1" si="21"/>
        <v>46102</v>
      </c>
      <c r="D589" s="107">
        <f ca="1">INDIRECT("'" &amp; UPPER(LEFT(TEXT($D$3,"mmmm"),3)) &amp; "'!U22")</f>
        <v>0</v>
      </c>
      <c r="E589" s="147"/>
      <c r="F589" s="148"/>
      <c r="G589" s="148"/>
      <c r="H589" s="148"/>
      <c r="I589" s="148"/>
      <c r="J589" s="148"/>
      <c r="K589" s="148"/>
      <c r="L589" s="148"/>
      <c r="M589" s="148"/>
      <c r="N589" s="148"/>
      <c r="O589" s="148"/>
      <c r="P589" s="149"/>
    </row>
    <row r="590" spans="1:16" ht="15" hidden="1" customHeight="1" x14ac:dyDescent="0.25">
      <c r="A590" s="44" t="e">
        <f ca="1">IF(MONTH(C590)=MONTH(D$3),RIGHT('Yearly Info'!A$26,LEN('Yearly Info'!A$26)-4),"")</f>
        <v>#VALUE!</v>
      </c>
      <c r="B590" s="145"/>
      <c r="C590" s="42">
        <f t="shared" ca="1" si="21"/>
        <v>46102</v>
      </c>
      <c r="D590" s="107">
        <f ca="1">INDIRECT("'" &amp; UPPER(LEFT(TEXT($D$3,"mmmm"),3)) &amp; "'!U23")</f>
        <v>0</v>
      </c>
      <c r="E590" s="147"/>
      <c r="F590" s="148"/>
      <c r="G590" s="148"/>
      <c r="H590" s="148"/>
      <c r="I590" s="148"/>
      <c r="J590" s="148"/>
      <c r="K590" s="148"/>
      <c r="L590" s="148"/>
      <c r="M590" s="148"/>
      <c r="N590" s="148"/>
      <c r="O590" s="148"/>
      <c r="P590" s="149"/>
    </row>
    <row r="591" spans="1:16" ht="15" hidden="1" customHeight="1" x14ac:dyDescent="0.25">
      <c r="A591" s="44" t="e">
        <f ca="1">IF(MONTH(C591)=MONTH(D$3),RIGHT('Yearly Info'!A$27,LEN('Yearly Info'!A$27)-4),"")</f>
        <v>#VALUE!</v>
      </c>
      <c r="B591" s="145"/>
      <c r="C591" s="42">
        <f t="shared" ca="1" si="21"/>
        <v>46102</v>
      </c>
      <c r="D591" s="107">
        <f ca="1">INDIRECT("'" &amp; UPPER(LEFT(TEXT($D$3,"mmmm"),3)) &amp; "'!U24")</f>
        <v>0</v>
      </c>
      <c r="E591" s="147"/>
      <c r="F591" s="148"/>
      <c r="G591" s="148"/>
      <c r="H591" s="148"/>
      <c r="I591" s="148"/>
      <c r="J591" s="148"/>
      <c r="K591" s="148"/>
      <c r="L591" s="148"/>
      <c r="M591" s="148"/>
      <c r="N591" s="148"/>
      <c r="O591" s="148"/>
      <c r="P591" s="149"/>
    </row>
    <row r="592" spans="1:16" ht="15" hidden="1" customHeight="1" x14ac:dyDescent="0.25">
      <c r="A592" s="44" t="e">
        <f ca="1">IF(MONTH(C592)=MONTH(D$3),RIGHT('Yearly Info'!A$28,LEN('Yearly Info'!A$28)-4),"")</f>
        <v>#VALUE!</v>
      </c>
      <c r="B592" s="145"/>
      <c r="C592" s="42">
        <f t="shared" ca="1" si="21"/>
        <v>46102</v>
      </c>
      <c r="D592" s="107">
        <f ca="1">INDIRECT("'" &amp; UPPER(LEFT(TEXT($D$3,"mmmm"),3)) &amp; "'!U25")</f>
        <v>0</v>
      </c>
      <c r="E592" s="147"/>
      <c r="F592" s="148"/>
      <c r="G592" s="148"/>
      <c r="H592" s="148"/>
      <c r="I592" s="148"/>
      <c r="J592" s="148"/>
      <c r="K592" s="148"/>
      <c r="L592" s="148"/>
      <c r="M592" s="148"/>
      <c r="N592" s="148"/>
      <c r="O592" s="148"/>
      <c r="P592" s="149"/>
    </row>
    <row r="593" spans="1:16" ht="15" hidden="1" customHeight="1" x14ac:dyDescent="0.25">
      <c r="A593" s="44" t="e">
        <f ca="1">IF(MONTH(C593)=MONTH(D$3),RIGHT('Yearly Info'!A$29,LEN('Yearly Info'!A$29)-4),"")</f>
        <v>#VALUE!</v>
      </c>
      <c r="B593" s="145"/>
      <c r="C593" s="42">
        <f t="shared" ca="1" si="21"/>
        <v>46102</v>
      </c>
      <c r="D593" s="107">
        <f ca="1">INDIRECT("'" &amp; UPPER(LEFT(TEXT($D$3,"mmmm"),3)) &amp; "'!U26")</f>
        <v>0</v>
      </c>
      <c r="E593" s="147"/>
      <c r="F593" s="148"/>
      <c r="G593" s="148"/>
      <c r="H593" s="148"/>
      <c r="I593" s="148"/>
      <c r="J593" s="148"/>
      <c r="K593" s="148"/>
      <c r="L593" s="148"/>
      <c r="M593" s="148"/>
      <c r="N593" s="148"/>
      <c r="O593" s="148"/>
      <c r="P593" s="149"/>
    </row>
    <row r="594" spans="1:16" ht="15" hidden="1" customHeight="1" x14ac:dyDescent="0.25">
      <c r="A594" s="44" t="e">
        <f ca="1">IF(MONTH(C594)=MONTH(D$3),RIGHT('Yearly Info'!A$30,LEN('Yearly Info'!A$30)-4),"")</f>
        <v>#VALUE!</v>
      </c>
      <c r="B594" s="145"/>
      <c r="C594" s="42">
        <f t="shared" ca="1" si="21"/>
        <v>46102</v>
      </c>
      <c r="D594" s="107">
        <f ca="1">INDIRECT("'" &amp; UPPER(LEFT(TEXT($D$3,"mmmm"),3)) &amp; "'!U27")</f>
        <v>0</v>
      </c>
      <c r="E594" s="147"/>
      <c r="F594" s="148"/>
      <c r="G594" s="148"/>
      <c r="H594" s="148"/>
      <c r="I594" s="148"/>
      <c r="J594" s="148"/>
      <c r="K594" s="148"/>
      <c r="L594" s="148"/>
      <c r="M594" s="148"/>
      <c r="N594" s="148"/>
      <c r="O594" s="148"/>
      <c r="P594" s="149"/>
    </row>
    <row r="595" spans="1:16" ht="15" hidden="1" customHeight="1" x14ac:dyDescent="0.25">
      <c r="A595" s="44" t="e">
        <f ca="1">IF(MONTH(C595)=MONTH(D$3),RIGHT('Yearly Info'!A$31,LEN('Yearly Info'!A$31)-4),"")</f>
        <v>#VALUE!</v>
      </c>
      <c r="B595" s="145"/>
      <c r="C595" s="42">
        <f t="shared" ca="1" si="21"/>
        <v>46102</v>
      </c>
      <c r="D595" s="107">
        <f ca="1">INDIRECT("'" &amp; UPPER(LEFT(TEXT($D$3,"mmmm"),3)) &amp; "'!U28")</f>
        <v>0</v>
      </c>
      <c r="E595" s="147"/>
      <c r="F595" s="148"/>
      <c r="G595" s="148"/>
      <c r="H595" s="148"/>
      <c r="I595" s="148"/>
      <c r="J595" s="148"/>
      <c r="K595" s="148"/>
      <c r="L595" s="148"/>
      <c r="M595" s="148"/>
      <c r="N595" s="148"/>
      <c r="O595" s="148"/>
      <c r="P595" s="149"/>
    </row>
    <row r="596" spans="1:16" ht="15" hidden="1" customHeight="1" x14ac:dyDescent="0.25">
      <c r="A596" s="44" t="e">
        <f ca="1">IF(MONTH(C596)=MONTH(D$3),RIGHT('Yearly Info'!A$32,LEN('Yearly Info'!A$32)-4),"")</f>
        <v>#VALUE!</v>
      </c>
      <c r="B596" s="145"/>
      <c r="C596" s="42">
        <f t="shared" ca="1" si="21"/>
        <v>46102</v>
      </c>
      <c r="D596" s="107">
        <f ca="1">INDIRECT("'" &amp; UPPER(LEFT(TEXT($D$3,"mmmm"),3)) &amp; "'!U29")</f>
        <v>0</v>
      </c>
      <c r="E596" s="147"/>
      <c r="F596" s="148"/>
      <c r="G596" s="148"/>
      <c r="H596" s="148"/>
      <c r="I596" s="148"/>
      <c r="J596" s="148"/>
      <c r="K596" s="148"/>
      <c r="L596" s="148"/>
      <c r="M596" s="148"/>
      <c r="N596" s="148"/>
      <c r="O596" s="148"/>
      <c r="P596" s="149"/>
    </row>
    <row r="597" spans="1:16" ht="15" hidden="1" customHeight="1" x14ac:dyDescent="0.25">
      <c r="A597" s="44" t="e">
        <f ca="1">IF(MONTH(C597)=MONTH(D$3),RIGHT('Yearly Info'!A$33,LEN('Yearly Info'!A$33)-4),"")</f>
        <v>#VALUE!</v>
      </c>
      <c r="B597" s="145"/>
      <c r="C597" s="42">
        <f t="shared" ca="1" si="21"/>
        <v>46102</v>
      </c>
      <c r="D597" s="107">
        <f ca="1">INDIRECT("'" &amp; UPPER(LEFT(TEXT($D$3,"mmmm"),3)) &amp; "'!U30")</f>
        <v>0</v>
      </c>
      <c r="E597" s="147"/>
      <c r="F597" s="148"/>
      <c r="G597" s="148"/>
      <c r="H597" s="148"/>
      <c r="I597" s="148"/>
      <c r="J597" s="148"/>
      <c r="K597" s="148"/>
      <c r="L597" s="148"/>
      <c r="M597" s="148"/>
      <c r="N597" s="148"/>
      <c r="O597" s="148"/>
      <c r="P597" s="149"/>
    </row>
    <row r="598" spans="1:16" ht="15" hidden="1" customHeight="1" x14ac:dyDescent="0.25">
      <c r="A598" s="44" t="e">
        <f ca="1">IF(MONTH(C598)=MONTH(D$3),RIGHT('Yearly Info'!A$34,LEN('Yearly Info'!A$34)-4),"")</f>
        <v>#VALUE!</v>
      </c>
      <c r="B598" s="145"/>
      <c r="C598" s="42">
        <f t="shared" ca="1" si="21"/>
        <v>46102</v>
      </c>
      <c r="D598" s="107">
        <f ca="1">INDIRECT("'" &amp; UPPER(LEFT(TEXT($D$3,"mmmm"),3)) &amp; "'!U31")</f>
        <v>0</v>
      </c>
      <c r="E598" s="147"/>
      <c r="F598" s="148"/>
      <c r="G598" s="148"/>
      <c r="H598" s="148"/>
      <c r="I598" s="148"/>
      <c r="J598" s="148"/>
      <c r="K598" s="148"/>
      <c r="L598" s="148"/>
      <c r="M598" s="148"/>
      <c r="N598" s="148"/>
      <c r="O598" s="148"/>
      <c r="P598" s="149"/>
    </row>
    <row r="599" spans="1:16" ht="15" hidden="1" customHeight="1" x14ac:dyDescent="0.25">
      <c r="A599" s="44" t="e">
        <f ca="1">IF(MONTH(C599)=MONTH(D$3),RIGHT('Yearly Info'!A$35,LEN('Yearly Info'!A$35)-4),"")</f>
        <v>#VALUE!</v>
      </c>
      <c r="B599" s="145"/>
      <c r="C599" s="42">
        <f t="shared" ca="1" si="21"/>
        <v>46102</v>
      </c>
      <c r="D599" s="107">
        <f ca="1">INDIRECT("'" &amp; UPPER(LEFT(TEXT($D$3,"mmmm"),3)) &amp; "'!U32")</f>
        <v>0</v>
      </c>
      <c r="E599" s="147"/>
      <c r="F599" s="148"/>
      <c r="G599" s="148"/>
      <c r="H599" s="148"/>
      <c r="I599" s="148"/>
      <c r="J599" s="148"/>
      <c r="K599" s="148"/>
      <c r="L599" s="148"/>
      <c r="M599" s="148"/>
      <c r="N599" s="148"/>
      <c r="O599" s="148"/>
      <c r="P599" s="149"/>
    </row>
    <row r="600" spans="1:16" ht="15" hidden="1" customHeight="1" x14ac:dyDescent="0.25">
      <c r="A600" s="44" t="e">
        <f ca="1">IF(MONTH(C600)=MONTH(D$3),RIGHT('Yearly Info'!A$36,LEN('Yearly Info'!A$36)-4),"")</f>
        <v>#VALUE!</v>
      </c>
      <c r="B600" s="145"/>
      <c r="C600" s="42">
        <f t="shared" ca="1" si="21"/>
        <v>46102</v>
      </c>
      <c r="D600" s="107">
        <f ca="1">INDIRECT("'" &amp; UPPER(LEFT(TEXT($D$3,"mmmm"),3)) &amp; "'!U33")</f>
        <v>0</v>
      </c>
      <c r="E600" s="153"/>
      <c r="F600" s="154"/>
      <c r="G600" s="154"/>
      <c r="H600" s="154"/>
      <c r="I600" s="154"/>
      <c r="J600" s="154"/>
      <c r="K600" s="154"/>
      <c r="L600" s="154"/>
      <c r="M600" s="154"/>
      <c r="N600" s="154"/>
      <c r="O600" s="154"/>
      <c r="P600" s="155"/>
    </row>
    <row r="601" spans="1:16" ht="15" hidden="1" customHeight="1" x14ac:dyDescent="0.25">
      <c r="A601" s="44" t="e">
        <f ca="1">IF(MONTH(C601)=MONTH(D$3),RIGHT('Yearly Info'!A$37,LEN('Yearly Info'!A$37)-4),"")</f>
        <v>#VALUE!</v>
      </c>
      <c r="B601" s="145"/>
      <c r="C601" s="42">
        <f t="shared" ca="1" si="21"/>
        <v>46102</v>
      </c>
      <c r="D601" s="107">
        <f ca="1">INDIRECT("'" &amp; UPPER(LEFT(TEXT($D$3,"mmmm"),3)) &amp; "'!U34")</f>
        <v>0</v>
      </c>
      <c r="E601" s="147"/>
      <c r="F601" s="148"/>
      <c r="G601" s="148"/>
      <c r="H601" s="148"/>
      <c r="I601" s="148"/>
      <c r="J601" s="148"/>
      <c r="K601" s="148"/>
      <c r="L601" s="148"/>
      <c r="M601" s="148"/>
      <c r="N601" s="148"/>
      <c r="O601" s="148"/>
      <c r="P601" s="149"/>
    </row>
    <row r="602" spans="1:16" ht="15" hidden="1" customHeight="1" x14ac:dyDescent="0.25">
      <c r="A602" s="44" t="e">
        <f ca="1">IF(MONTH(C602)=MONTH(D$3),RIGHT('Yearly Info'!A$38,LEN('Yearly Info'!A$38)-4),"")</f>
        <v>#VALUE!</v>
      </c>
      <c r="B602" s="145"/>
      <c r="C602" s="42">
        <f t="shared" ca="1" si="21"/>
        <v>46102</v>
      </c>
      <c r="D602" s="107">
        <f ca="1">INDIRECT("'" &amp; UPPER(LEFT(TEXT($D$3,"mmmm"),3)) &amp; "'!U35")</f>
        <v>0</v>
      </c>
      <c r="E602" s="147"/>
      <c r="F602" s="148"/>
      <c r="G602" s="148"/>
      <c r="H602" s="148"/>
      <c r="I602" s="148"/>
      <c r="J602" s="148"/>
      <c r="K602" s="148"/>
      <c r="L602" s="148"/>
      <c r="M602" s="148"/>
      <c r="N602" s="148"/>
      <c r="O602" s="148"/>
      <c r="P602" s="149"/>
    </row>
    <row r="603" spans="1:16" ht="15" hidden="1" customHeight="1" x14ac:dyDescent="0.25">
      <c r="A603" s="44" t="e">
        <f ca="1">IF(MONTH(C603)=MONTH(D$3),RIGHT('Yearly Info'!A$39,LEN('Yearly Info'!A$39)-4),"")</f>
        <v>#VALUE!</v>
      </c>
      <c r="B603" s="145"/>
      <c r="C603" s="42">
        <f t="shared" ca="1" si="21"/>
        <v>46102</v>
      </c>
      <c r="D603" s="107">
        <f ca="1">INDIRECT("'" &amp; UPPER(LEFT(TEXT($D$3,"mmmm"),3)) &amp; "'!U36")</f>
        <v>0</v>
      </c>
      <c r="E603" s="147"/>
      <c r="F603" s="148"/>
      <c r="G603" s="148"/>
      <c r="H603" s="148"/>
      <c r="I603" s="148"/>
      <c r="J603" s="148"/>
      <c r="K603" s="148"/>
      <c r="L603" s="148"/>
      <c r="M603" s="148"/>
      <c r="N603" s="148"/>
      <c r="O603" s="148"/>
      <c r="P603" s="149"/>
    </row>
    <row r="604" spans="1:16" ht="15" hidden="1" customHeight="1" thickBot="1" x14ac:dyDescent="0.3">
      <c r="A604" s="45" t="e">
        <f ca="1">IF(MONTH(C604)=MONTH(D$3),RIGHT('Yearly Info'!A$40,LEN('Yearly Info'!A$40)-4),"")</f>
        <v>#VALUE!</v>
      </c>
      <c r="B604" s="145"/>
      <c r="C604" s="42">
        <f t="shared" ca="1" si="21"/>
        <v>46102</v>
      </c>
      <c r="D604" s="107">
        <f ca="1">INDIRECT("'" &amp; UPPER(LEFT(TEXT($D$3,"mmmm"),3)) &amp; "'!U37")</f>
        <v>0</v>
      </c>
      <c r="E604" s="147"/>
      <c r="F604" s="148"/>
      <c r="G604" s="148"/>
      <c r="H604" s="148"/>
      <c r="I604" s="148"/>
      <c r="J604" s="148"/>
      <c r="K604" s="148"/>
      <c r="L604" s="148"/>
      <c r="M604" s="148"/>
      <c r="N604" s="148"/>
      <c r="O604" s="148"/>
      <c r="P604" s="149"/>
    </row>
    <row r="605" spans="1:16" ht="15" hidden="1" customHeight="1" thickBot="1" x14ac:dyDescent="0.3">
      <c r="A605" s="45" t="str">
        <f ca="1">IF(MONTH(C605)=MONTH(D$3),RIGHT('Yearly Info'!A$41,LEN('Yearly Info'!A$41)-4),"")</f>
        <v xml:space="preserve"> </v>
      </c>
      <c r="B605" s="145"/>
      <c r="C605" s="42">
        <f t="shared" ca="1" si="21"/>
        <v>46102</v>
      </c>
      <c r="D605" s="107">
        <f ca="1">INDIRECT("'" &amp; UPPER(LEFT(TEXT($D$3,"mmmm"),3)) &amp; "'!U38")</f>
        <v>0</v>
      </c>
      <c r="E605" s="147"/>
      <c r="F605" s="148"/>
      <c r="G605" s="148"/>
      <c r="H605" s="148"/>
      <c r="I605" s="148"/>
      <c r="J605" s="148"/>
      <c r="K605" s="148"/>
      <c r="L605" s="148"/>
      <c r="M605" s="148"/>
      <c r="N605" s="148"/>
      <c r="O605" s="148"/>
      <c r="P605" s="149"/>
    </row>
    <row r="606" spans="1:16" ht="15" hidden="1" customHeight="1" thickBot="1" x14ac:dyDescent="0.3">
      <c r="A606" s="45" t="str">
        <f ca="1">IF(MONTH(C606)=MONTH(D$3),RIGHT('Yearly Info'!A$42,LEN('Yearly Info'!A$42)-4),"")</f>
        <v xml:space="preserve"> </v>
      </c>
      <c r="B606" s="145"/>
      <c r="C606" s="42">
        <f t="shared" ca="1" si="21"/>
        <v>46102</v>
      </c>
      <c r="D606" s="107">
        <f ca="1">INDIRECT("'" &amp; UPPER(LEFT(TEXT($D$3,"mmmm"),3)) &amp; "'!U39")</f>
        <v>0</v>
      </c>
      <c r="E606" s="147"/>
      <c r="F606" s="148"/>
      <c r="G606" s="148"/>
      <c r="H606" s="148"/>
      <c r="I606" s="148"/>
      <c r="J606" s="148"/>
      <c r="K606" s="148"/>
      <c r="L606" s="148"/>
      <c r="M606" s="148"/>
      <c r="N606" s="148"/>
      <c r="O606" s="148"/>
      <c r="P606" s="149"/>
    </row>
    <row r="607" spans="1:16" ht="15" hidden="1" customHeight="1" thickBot="1" x14ac:dyDescent="0.3">
      <c r="A607" s="45" t="str">
        <f ca="1">IF(MONTH(C607)=MONTH(D$3),RIGHT('Yearly Info'!A$43,LEN('Yearly Info'!A$43)-4),"")</f>
        <v xml:space="preserve"> </v>
      </c>
      <c r="B607" s="146"/>
      <c r="C607" s="42">
        <f t="shared" ca="1" si="21"/>
        <v>46102</v>
      </c>
      <c r="D607" s="107">
        <f ca="1">INDIRECT("'" &amp; UPPER(LEFT(TEXT($D$3,"mmmm"),3)) &amp; "'!U40")</f>
        <v>0</v>
      </c>
      <c r="E607" s="150"/>
      <c r="F607" s="151"/>
      <c r="G607" s="151"/>
      <c r="H607" s="151"/>
      <c r="I607" s="151"/>
      <c r="J607" s="151"/>
      <c r="K607" s="151"/>
      <c r="L607" s="151"/>
      <c r="M607" s="151"/>
      <c r="N607" s="151"/>
      <c r="O607" s="151"/>
      <c r="P607" s="152"/>
    </row>
    <row r="608" spans="1:16" ht="15" hidden="1" customHeight="1" x14ac:dyDescent="0.25">
      <c r="A608" s="44" t="str">
        <f ca="1">IF(MONTH(C608)=MONTH(D$3),RIGHT('Yearly Info'!A$14,LEN('Yearly Info'!A$14)-4),"")</f>
        <v xml:space="preserve"> RICS Support for MDEQ</v>
      </c>
      <c r="B608" s="145" t="str">
        <f ca="1">TEXT(C608,"dddd")</f>
        <v>Sunday</v>
      </c>
      <c r="C608" s="94">
        <f ca="1">C578+1</f>
        <v>46103</v>
      </c>
      <c r="D608" s="107">
        <f ca="1">INDIRECT("'" &amp; UPPER(LEFT(TEXT($D$3,"mmmm"),3)) &amp; "'!V11")</f>
        <v>0</v>
      </c>
      <c r="E608" s="147"/>
      <c r="F608" s="148"/>
      <c r="G608" s="148"/>
      <c r="H608" s="148"/>
      <c r="I608" s="148"/>
      <c r="J608" s="148"/>
      <c r="K608" s="148"/>
      <c r="L608" s="148"/>
      <c r="M608" s="148"/>
      <c r="N608" s="148"/>
      <c r="O608" s="148"/>
      <c r="P608" s="149"/>
    </row>
    <row r="609" spans="1:16" ht="15" hidden="1" customHeight="1" x14ac:dyDescent="0.25">
      <c r="A609" s="44" t="str">
        <f ca="1">IF(MONTH(C609)=MONTH(D$3),RIGHT('Yearly Info'!A$15,LEN('Yearly Info'!A$15)-4),"")</f>
        <v xml:space="preserve"> MDEQ</v>
      </c>
      <c r="B609" s="145"/>
      <c r="C609" s="42">
        <f ca="1">C608</f>
        <v>46103</v>
      </c>
      <c r="D609" s="107">
        <f ca="1">INDIRECT("'" &amp; UPPER(LEFT(TEXT($D$3,"mmmm"),3)) &amp; "'!V12")</f>
        <v>0</v>
      </c>
      <c r="E609" s="147"/>
      <c r="F609" s="148"/>
      <c r="G609" s="148"/>
      <c r="H609" s="148"/>
      <c r="I609" s="148"/>
      <c r="J609" s="148"/>
      <c r="K609" s="148"/>
      <c r="L609" s="148"/>
      <c r="M609" s="148"/>
      <c r="N609" s="148"/>
      <c r="O609" s="148"/>
      <c r="P609" s="149"/>
    </row>
    <row r="610" spans="1:16" ht="15" hidden="1" customHeight="1" thickBot="1" x14ac:dyDescent="0.3">
      <c r="A610" s="44" t="str">
        <f ca="1">IF(MONTH(C610)=MONTH(D$3),RIGHT('Yearly Info'!A$16,LEN('Yearly Info'!A$16)-4),"")</f>
        <v xml:space="preserve"> RICS Idea Portal</v>
      </c>
      <c r="B610" s="145"/>
      <c r="C610" s="42">
        <f t="shared" ref="C610:C637" ca="1" si="22">C609</f>
        <v>46103</v>
      </c>
      <c r="D610" s="107">
        <f ca="1">INDIRECT("'" &amp; UPPER(LEFT(TEXT($D$3,"mmmm"),3)) &amp; "'!V13")</f>
        <v>0</v>
      </c>
      <c r="E610" s="147"/>
      <c r="F610" s="148"/>
      <c r="G610" s="148"/>
      <c r="H610" s="148"/>
      <c r="I610" s="148"/>
      <c r="J610" s="148"/>
      <c r="K610" s="148"/>
      <c r="L610" s="148"/>
      <c r="M610" s="148"/>
      <c r="N610" s="148"/>
      <c r="O610" s="148"/>
      <c r="P610" s="149"/>
    </row>
    <row r="611" spans="1:16" ht="15" customHeight="1" x14ac:dyDescent="0.25">
      <c r="A611" s="44" t="str">
        <f ca="1">IF(MONTH(C611)=MONTH(D$3),RIGHT('Yearly Info'!A$17,LEN('Yearly Info'!A$17)-4),"")</f>
        <v xml:space="preserve"> MSWIS</v>
      </c>
      <c r="B611" s="145"/>
      <c r="C611" s="42">
        <f t="shared" ca="1" si="22"/>
        <v>46103</v>
      </c>
      <c r="D611" s="107">
        <f ca="1">INDIRECT("'" &amp; UPPER(LEFT(TEXT($D$3,"mmmm"),3)) &amp; "'!V14")</f>
        <v>0</v>
      </c>
      <c r="E611" s="147"/>
      <c r="F611" s="148"/>
      <c r="G611" s="148"/>
      <c r="H611" s="148"/>
      <c r="I611" s="148"/>
      <c r="J611" s="148"/>
      <c r="K611" s="148"/>
      <c r="L611" s="148"/>
      <c r="M611" s="148"/>
      <c r="N611" s="148"/>
      <c r="O611" s="148"/>
      <c r="P611" s="149"/>
    </row>
    <row r="612" spans="1:16" ht="15" hidden="1" customHeight="1" x14ac:dyDescent="0.25">
      <c r="A612" s="44" t="str">
        <f ca="1">IF(MONTH(C612)=MONTH(D$3),RIGHT('Yearly Info'!A$18,LEN('Yearly Info'!A$18)-4),"")</f>
        <v xml:space="preserve"> GeoSpatial</v>
      </c>
      <c r="B612" s="145"/>
      <c r="C612" s="42">
        <f t="shared" ca="1" si="22"/>
        <v>46103</v>
      </c>
      <c r="D612" s="107">
        <f ca="1">INDIRECT("'" &amp; UPPER(LEFT(TEXT($D$3,"mmmm"),3)) &amp; "'!V15")</f>
        <v>0</v>
      </c>
      <c r="E612" s="147"/>
      <c r="F612" s="148"/>
      <c r="G612" s="148"/>
      <c r="H612" s="148"/>
      <c r="I612" s="148"/>
      <c r="J612" s="148"/>
      <c r="K612" s="148"/>
      <c r="L612" s="148"/>
      <c r="M612" s="148"/>
      <c r="N612" s="148"/>
      <c r="O612" s="148"/>
      <c r="P612" s="149"/>
    </row>
    <row r="613" spans="1:16" ht="15" hidden="1" customHeight="1" thickBot="1" x14ac:dyDescent="0.3">
      <c r="A613" s="44" t="str">
        <f ca="1">IF(MONTH(C613)=MONTH(D$3),RIGHT('Yearly Info'!A$19,LEN('Yearly Info'!A$19)-4),"")</f>
        <v xml:space="preserve"> RICS Dashboard</v>
      </c>
      <c r="B613" s="145"/>
      <c r="C613" s="42">
        <f t="shared" ca="1" si="22"/>
        <v>46103</v>
      </c>
      <c r="D613" s="107">
        <f ca="1">INDIRECT("'" &amp; UPPER(LEFT(TEXT($D$3,"mmmm"),3)) &amp; "'!V16")</f>
        <v>0</v>
      </c>
      <c r="E613" s="153"/>
      <c r="F613" s="154"/>
      <c r="G613" s="154"/>
      <c r="H613" s="154"/>
      <c r="I613" s="154"/>
      <c r="J613" s="154"/>
      <c r="K613" s="154"/>
      <c r="L613" s="154"/>
      <c r="M613" s="154"/>
      <c r="N613" s="154"/>
      <c r="O613" s="154"/>
      <c r="P613" s="155"/>
    </row>
    <row r="614" spans="1:16" ht="15" hidden="1" customHeight="1" x14ac:dyDescent="0.25">
      <c r="A614" s="44" t="str">
        <f ca="1">IF(MONTH(C614)=MONTH(D$3),RIGHT('Yearly Info'!A$20,LEN('Yearly Info'!A$20)-4),"")</f>
        <v xml:space="preserve"> MDWFP NRIS</v>
      </c>
      <c r="B614" s="145"/>
      <c r="C614" s="42">
        <f t="shared" ca="1" si="22"/>
        <v>46103</v>
      </c>
      <c r="D614" s="107">
        <f ca="1">INDIRECT("'" &amp; UPPER(LEFT(TEXT($D$3,"mmmm"),3)) &amp; "'!V17")</f>
        <v>0</v>
      </c>
      <c r="E614" s="147"/>
      <c r="F614" s="148"/>
      <c r="G614" s="148"/>
      <c r="H614" s="148"/>
      <c r="I614" s="148"/>
      <c r="J614" s="148"/>
      <c r="K614" s="148"/>
      <c r="L614" s="148"/>
      <c r="M614" s="148"/>
      <c r="N614" s="148"/>
      <c r="O614" s="148"/>
      <c r="P614" s="149"/>
    </row>
    <row r="615" spans="1:16" ht="15" customHeight="1" x14ac:dyDescent="0.25">
      <c r="A615" s="44" t="str">
        <f ca="1">IF(MONTH(C615)=MONTH(D$3),RIGHT('Yearly Info'!A$21,LEN('Yearly Info'!A$21)-4),"")</f>
        <v xml:space="preserve"> MSWIS MRVA 4 CLOSED</v>
      </c>
      <c r="B615" s="145"/>
      <c r="C615" s="42">
        <f t="shared" ca="1" si="22"/>
        <v>46103</v>
      </c>
      <c r="D615" s="107">
        <f ca="1">INDIRECT("'" &amp; UPPER(LEFT(TEXT($D$3,"mmmm"),3)) &amp; "'!V18")</f>
        <v>0</v>
      </c>
      <c r="E615" s="147"/>
      <c r="F615" s="148"/>
      <c r="G615" s="148"/>
      <c r="H615" s="148"/>
      <c r="I615" s="148"/>
      <c r="J615" s="148"/>
      <c r="K615" s="148"/>
      <c r="L615" s="148"/>
      <c r="M615" s="148"/>
      <c r="N615" s="148"/>
      <c r="O615" s="148"/>
      <c r="P615" s="149"/>
    </row>
    <row r="616" spans="1:16" ht="15" hidden="1" customHeight="1" x14ac:dyDescent="0.25">
      <c r="A616" s="44" t="str">
        <f ca="1">IF(MONTH(C616)=MONTH(D$3),RIGHT('Yearly Info'!A$22,LEN('Yearly Info'!A$22)-4),"")</f>
        <v xml:space="preserve"> Tackett</v>
      </c>
      <c r="B616" s="145"/>
      <c r="C616" s="42">
        <f t="shared" ca="1" si="22"/>
        <v>46103</v>
      </c>
      <c r="D616" s="107">
        <f ca="1">INDIRECT("'" &amp; UPPER(LEFT(TEXT($D$3,"mmmm"),3)) &amp; "'!V19")</f>
        <v>0</v>
      </c>
      <c r="E616" s="147"/>
      <c r="F616" s="148"/>
      <c r="G616" s="148"/>
      <c r="H616" s="148"/>
      <c r="I616" s="148"/>
      <c r="J616" s="148"/>
      <c r="K616" s="148"/>
      <c r="L616" s="148"/>
      <c r="M616" s="148"/>
      <c r="N616" s="148"/>
      <c r="O616" s="148"/>
      <c r="P616" s="149"/>
    </row>
    <row r="617" spans="1:16" ht="15" hidden="1" customHeight="1" x14ac:dyDescent="0.25">
      <c r="A617" s="44" t="e">
        <f ca="1">IF(MONTH(C617)=MONTH(D$3),RIGHT('Yearly Info'!A$23,LEN('Yearly Info'!A$23)-4),"")</f>
        <v>#VALUE!</v>
      </c>
      <c r="B617" s="145"/>
      <c r="C617" s="42">
        <f t="shared" ca="1" si="22"/>
        <v>46103</v>
      </c>
      <c r="D617" s="107">
        <f ca="1">INDIRECT("'" &amp; UPPER(LEFT(TEXT($D$3,"mmmm"),3)) &amp; "'!V20")</f>
        <v>0</v>
      </c>
      <c r="E617" s="147"/>
      <c r="F617" s="148"/>
      <c r="G617" s="148"/>
      <c r="H617" s="148"/>
      <c r="I617" s="148"/>
      <c r="J617" s="148"/>
      <c r="K617" s="148"/>
      <c r="L617" s="148"/>
      <c r="M617" s="148"/>
      <c r="N617" s="148"/>
      <c r="O617" s="148"/>
      <c r="P617" s="149"/>
    </row>
    <row r="618" spans="1:16" ht="15" hidden="1" customHeight="1" x14ac:dyDescent="0.25">
      <c r="A618" s="44" t="e">
        <f ca="1">IF(MONTH(C618)=MONTH(D$3),RIGHT('Yearly Info'!A$24,LEN('Yearly Info'!A$24)-4),"")</f>
        <v>#VALUE!</v>
      </c>
      <c r="B618" s="145"/>
      <c r="C618" s="42">
        <f t="shared" ca="1" si="22"/>
        <v>46103</v>
      </c>
      <c r="D618" s="107">
        <f ca="1">INDIRECT("'" &amp; UPPER(LEFT(TEXT($D$3,"mmmm"),3)) &amp; "'!V21")</f>
        <v>0</v>
      </c>
      <c r="E618" s="147"/>
      <c r="F618" s="148"/>
      <c r="G618" s="148"/>
      <c r="H618" s="148"/>
      <c r="I618" s="148"/>
      <c r="J618" s="148"/>
      <c r="K618" s="148"/>
      <c r="L618" s="148"/>
      <c r="M618" s="148"/>
      <c r="N618" s="148"/>
      <c r="O618" s="148"/>
      <c r="P618" s="149"/>
    </row>
    <row r="619" spans="1:16" ht="15" hidden="1" customHeight="1" x14ac:dyDescent="0.25">
      <c r="A619" s="44" t="e">
        <f ca="1">IF(MONTH(C619)=MONTH(D$3),RIGHT('Yearly Info'!A$25,LEN('Yearly Info'!A$25)-4),"")</f>
        <v>#VALUE!</v>
      </c>
      <c r="B619" s="145"/>
      <c r="C619" s="42">
        <f t="shared" ca="1" si="22"/>
        <v>46103</v>
      </c>
      <c r="D619" s="107">
        <f ca="1">INDIRECT("'" &amp; UPPER(LEFT(TEXT($D$3,"mmmm"),3)) &amp; "'!V22")</f>
        <v>0</v>
      </c>
      <c r="E619" s="147"/>
      <c r="F619" s="148"/>
      <c r="G619" s="148"/>
      <c r="H619" s="148"/>
      <c r="I619" s="148"/>
      <c r="J619" s="148"/>
      <c r="K619" s="148"/>
      <c r="L619" s="148"/>
      <c r="M619" s="148"/>
      <c r="N619" s="148"/>
      <c r="O619" s="148"/>
      <c r="P619" s="149"/>
    </row>
    <row r="620" spans="1:16" ht="15" hidden="1" customHeight="1" x14ac:dyDescent="0.25">
      <c r="A620" s="44" t="e">
        <f ca="1">IF(MONTH(C620)=MONTH(D$3),RIGHT('Yearly Info'!A$26,LEN('Yearly Info'!A$26)-4),"")</f>
        <v>#VALUE!</v>
      </c>
      <c r="B620" s="145"/>
      <c r="C620" s="42">
        <f t="shared" ca="1" si="22"/>
        <v>46103</v>
      </c>
      <c r="D620" s="107">
        <f ca="1">INDIRECT("'" &amp; UPPER(LEFT(TEXT($D$3,"mmmm"),3)) &amp; "'!V23")</f>
        <v>0</v>
      </c>
      <c r="E620" s="147"/>
      <c r="F620" s="148"/>
      <c r="G620" s="148"/>
      <c r="H620" s="148"/>
      <c r="I620" s="148"/>
      <c r="J620" s="148"/>
      <c r="K620" s="148"/>
      <c r="L620" s="148"/>
      <c r="M620" s="148"/>
      <c r="N620" s="148"/>
      <c r="O620" s="148"/>
      <c r="P620" s="149"/>
    </row>
    <row r="621" spans="1:16" ht="15" hidden="1" customHeight="1" x14ac:dyDescent="0.25">
      <c r="A621" s="44" t="e">
        <f ca="1">IF(MONTH(C621)=MONTH(D$3),RIGHT('Yearly Info'!A$27,LEN('Yearly Info'!A$27)-4),"")</f>
        <v>#VALUE!</v>
      </c>
      <c r="B621" s="145"/>
      <c r="C621" s="42">
        <f t="shared" ca="1" si="22"/>
        <v>46103</v>
      </c>
      <c r="D621" s="107">
        <f ca="1">INDIRECT("'" &amp; UPPER(LEFT(TEXT($D$3,"mmmm"),3)) &amp; "'!V24")</f>
        <v>0</v>
      </c>
      <c r="E621" s="147"/>
      <c r="F621" s="148"/>
      <c r="G621" s="148"/>
      <c r="H621" s="148"/>
      <c r="I621" s="148"/>
      <c r="J621" s="148"/>
      <c r="K621" s="148"/>
      <c r="L621" s="148"/>
      <c r="M621" s="148"/>
      <c r="N621" s="148"/>
      <c r="O621" s="148"/>
      <c r="P621" s="149"/>
    </row>
    <row r="622" spans="1:16" ht="15" hidden="1" customHeight="1" x14ac:dyDescent="0.25">
      <c r="A622" s="44" t="e">
        <f ca="1">IF(MONTH(C622)=MONTH(D$3),RIGHT('Yearly Info'!A$28,LEN('Yearly Info'!A$28)-4),"")</f>
        <v>#VALUE!</v>
      </c>
      <c r="B622" s="145"/>
      <c r="C622" s="42">
        <f t="shared" ca="1" si="22"/>
        <v>46103</v>
      </c>
      <c r="D622" s="107">
        <f ca="1">INDIRECT("'" &amp; UPPER(LEFT(TEXT($D$3,"mmmm"),3)) &amp; "'!V25")</f>
        <v>0</v>
      </c>
      <c r="E622" s="147"/>
      <c r="F622" s="148"/>
      <c r="G622" s="148"/>
      <c r="H622" s="148"/>
      <c r="I622" s="148"/>
      <c r="J622" s="148"/>
      <c r="K622" s="148"/>
      <c r="L622" s="148"/>
      <c r="M622" s="148"/>
      <c r="N622" s="148"/>
      <c r="O622" s="148"/>
      <c r="P622" s="149"/>
    </row>
    <row r="623" spans="1:16" ht="15" hidden="1" customHeight="1" x14ac:dyDescent="0.25">
      <c r="A623" s="44" t="e">
        <f ca="1">IF(MONTH(C623)=MONTH(D$3),RIGHT('Yearly Info'!A$29,LEN('Yearly Info'!A$29)-4),"")</f>
        <v>#VALUE!</v>
      </c>
      <c r="B623" s="145"/>
      <c r="C623" s="42">
        <f t="shared" ca="1" si="22"/>
        <v>46103</v>
      </c>
      <c r="D623" s="107">
        <f ca="1">INDIRECT("'" &amp; UPPER(LEFT(TEXT($D$3,"mmmm"),3)) &amp; "'!V26")</f>
        <v>0</v>
      </c>
      <c r="E623" s="147"/>
      <c r="F623" s="148"/>
      <c r="G623" s="148"/>
      <c r="H623" s="148"/>
      <c r="I623" s="148"/>
      <c r="J623" s="148"/>
      <c r="K623" s="148"/>
      <c r="L623" s="148"/>
      <c r="M623" s="148"/>
      <c r="N623" s="148"/>
      <c r="O623" s="148"/>
      <c r="P623" s="149"/>
    </row>
    <row r="624" spans="1:16" ht="15" hidden="1" customHeight="1" x14ac:dyDescent="0.25">
      <c r="A624" s="44" t="e">
        <f ca="1">IF(MONTH(C624)=MONTH(D$3),RIGHT('Yearly Info'!A$30,LEN('Yearly Info'!A$30)-4),"")</f>
        <v>#VALUE!</v>
      </c>
      <c r="B624" s="145"/>
      <c r="C624" s="42">
        <f t="shared" ca="1" si="22"/>
        <v>46103</v>
      </c>
      <c r="D624" s="107">
        <f ca="1">INDIRECT("'" &amp; UPPER(LEFT(TEXT($D$3,"mmmm"),3)) &amp; "'!V27")</f>
        <v>0</v>
      </c>
      <c r="E624" s="147"/>
      <c r="F624" s="148"/>
      <c r="G624" s="148"/>
      <c r="H624" s="148"/>
      <c r="I624" s="148"/>
      <c r="J624" s="148"/>
      <c r="K624" s="148"/>
      <c r="L624" s="148"/>
      <c r="M624" s="148"/>
      <c r="N624" s="148"/>
      <c r="O624" s="148"/>
      <c r="P624" s="149"/>
    </row>
    <row r="625" spans="1:16" ht="15" hidden="1" customHeight="1" x14ac:dyDescent="0.25">
      <c r="A625" s="44" t="e">
        <f ca="1">IF(MONTH(C625)=MONTH(D$3),RIGHT('Yearly Info'!A$31,LEN('Yearly Info'!A$31)-4),"")</f>
        <v>#VALUE!</v>
      </c>
      <c r="B625" s="145"/>
      <c r="C625" s="42">
        <f t="shared" ca="1" si="22"/>
        <v>46103</v>
      </c>
      <c r="D625" s="107">
        <f ca="1">INDIRECT("'" &amp; UPPER(LEFT(TEXT($D$3,"mmmm"),3)) &amp; "'!V28")</f>
        <v>0</v>
      </c>
      <c r="E625" s="147"/>
      <c r="F625" s="148"/>
      <c r="G625" s="148"/>
      <c r="H625" s="148"/>
      <c r="I625" s="148"/>
      <c r="J625" s="148"/>
      <c r="K625" s="148"/>
      <c r="L625" s="148"/>
      <c r="M625" s="148"/>
      <c r="N625" s="148"/>
      <c r="O625" s="148"/>
      <c r="P625" s="149"/>
    </row>
    <row r="626" spans="1:16" ht="15" hidden="1" customHeight="1" x14ac:dyDescent="0.25">
      <c r="A626" s="44" t="e">
        <f ca="1">IF(MONTH(C626)=MONTH(D$3),RIGHT('Yearly Info'!A$32,LEN('Yearly Info'!A$32)-4),"")</f>
        <v>#VALUE!</v>
      </c>
      <c r="B626" s="145"/>
      <c r="C626" s="42">
        <f t="shared" ca="1" si="22"/>
        <v>46103</v>
      </c>
      <c r="D626" s="107">
        <f ca="1">INDIRECT("'" &amp; UPPER(LEFT(TEXT($D$3,"mmmm"),3)) &amp; "'!V29")</f>
        <v>0</v>
      </c>
      <c r="E626" s="147"/>
      <c r="F626" s="148"/>
      <c r="G626" s="148"/>
      <c r="H626" s="148"/>
      <c r="I626" s="148"/>
      <c r="J626" s="148"/>
      <c r="K626" s="148"/>
      <c r="L626" s="148"/>
      <c r="M626" s="148"/>
      <c r="N626" s="148"/>
      <c r="O626" s="148"/>
      <c r="P626" s="149"/>
    </row>
    <row r="627" spans="1:16" ht="15" hidden="1" customHeight="1" x14ac:dyDescent="0.25">
      <c r="A627" s="44" t="e">
        <f ca="1">IF(MONTH(C627)=MONTH(D$3),RIGHT('Yearly Info'!A$33,LEN('Yearly Info'!A$33)-4),"")</f>
        <v>#VALUE!</v>
      </c>
      <c r="B627" s="145"/>
      <c r="C627" s="42">
        <f t="shared" ca="1" si="22"/>
        <v>46103</v>
      </c>
      <c r="D627" s="107">
        <f ca="1">INDIRECT("'" &amp; UPPER(LEFT(TEXT($D$3,"mmmm"),3)) &amp; "'!V30")</f>
        <v>0</v>
      </c>
      <c r="E627" s="147"/>
      <c r="F627" s="148"/>
      <c r="G627" s="148"/>
      <c r="H627" s="148"/>
      <c r="I627" s="148"/>
      <c r="J627" s="148"/>
      <c r="K627" s="148"/>
      <c r="L627" s="148"/>
      <c r="M627" s="148"/>
      <c r="N627" s="148"/>
      <c r="O627" s="148"/>
      <c r="P627" s="149"/>
    </row>
    <row r="628" spans="1:16" ht="15" hidden="1" customHeight="1" x14ac:dyDescent="0.25">
      <c r="A628" s="44" t="e">
        <f ca="1">IF(MONTH(C628)=MONTH(D$3),RIGHT('Yearly Info'!A$34,LEN('Yearly Info'!A$34)-4),"")</f>
        <v>#VALUE!</v>
      </c>
      <c r="B628" s="145"/>
      <c r="C628" s="42">
        <f t="shared" ca="1" si="22"/>
        <v>46103</v>
      </c>
      <c r="D628" s="107">
        <f ca="1">INDIRECT("'" &amp; UPPER(LEFT(TEXT($D$3,"mmmm"),3)) &amp; "'!V31")</f>
        <v>0</v>
      </c>
      <c r="E628" s="147"/>
      <c r="F628" s="148"/>
      <c r="G628" s="148"/>
      <c r="H628" s="148"/>
      <c r="I628" s="148"/>
      <c r="J628" s="148"/>
      <c r="K628" s="148"/>
      <c r="L628" s="148"/>
      <c r="M628" s="148"/>
      <c r="N628" s="148"/>
      <c r="O628" s="148"/>
      <c r="P628" s="149"/>
    </row>
    <row r="629" spans="1:16" ht="15" hidden="1" customHeight="1" x14ac:dyDescent="0.25">
      <c r="A629" s="44" t="e">
        <f ca="1">IF(MONTH(C629)=MONTH(D$3),RIGHT('Yearly Info'!A$35,LEN('Yearly Info'!A$35)-4),"")</f>
        <v>#VALUE!</v>
      </c>
      <c r="B629" s="145"/>
      <c r="C629" s="42">
        <f t="shared" ca="1" si="22"/>
        <v>46103</v>
      </c>
      <c r="D629" s="107">
        <f ca="1">INDIRECT("'" &amp; UPPER(LEFT(TEXT($D$3,"mmmm"),3)) &amp; "'!V32")</f>
        <v>0</v>
      </c>
      <c r="E629" s="147"/>
      <c r="F629" s="148"/>
      <c r="G629" s="148"/>
      <c r="H629" s="148"/>
      <c r="I629" s="148"/>
      <c r="J629" s="148"/>
      <c r="K629" s="148"/>
      <c r="L629" s="148"/>
      <c r="M629" s="148"/>
      <c r="N629" s="148"/>
      <c r="O629" s="148"/>
      <c r="P629" s="149"/>
    </row>
    <row r="630" spans="1:16" ht="15" hidden="1" customHeight="1" x14ac:dyDescent="0.25">
      <c r="A630" s="44" t="e">
        <f ca="1">IF(MONTH(C630)=MONTH(D$3),RIGHT('Yearly Info'!A$36,LEN('Yearly Info'!A$36)-4),"")</f>
        <v>#VALUE!</v>
      </c>
      <c r="B630" s="145"/>
      <c r="C630" s="42">
        <f t="shared" ca="1" si="22"/>
        <v>46103</v>
      </c>
      <c r="D630" s="107">
        <f ca="1">INDIRECT("'" &amp; UPPER(LEFT(TEXT($D$3,"mmmm"),3)) &amp; "'!V33")</f>
        <v>0</v>
      </c>
      <c r="E630" s="147"/>
      <c r="F630" s="148"/>
      <c r="G630" s="148"/>
      <c r="H630" s="148"/>
      <c r="I630" s="148"/>
      <c r="J630" s="148"/>
      <c r="K630" s="148"/>
      <c r="L630" s="148"/>
      <c r="M630" s="148"/>
      <c r="N630" s="148"/>
      <c r="O630" s="148"/>
      <c r="P630" s="149"/>
    </row>
    <row r="631" spans="1:16" ht="15" hidden="1" customHeight="1" x14ac:dyDescent="0.25">
      <c r="A631" s="44" t="e">
        <f ca="1">IF(MONTH(C631)=MONTH(D$3),RIGHT('Yearly Info'!A$37,LEN('Yearly Info'!A$37)-4),"")</f>
        <v>#VALUE!</v>
      </c>
      <c r="B631" s="145"/>
      <c r="C631" s="42">
        <f t="shared" ca="1" si="22"/>
        <v>46103</v>
      </c>
      <c r="D631" s="107">
        <f ca="1">INDIRECT("'" &amp; UPPER(LEFT(TEXT($D$3,"mmmm"),3)) &amp; "'!V34")</f>
        <v>0</v>
      </c>
      <c r="E631" s="147"/>
      <c r="F631" s="148"/>
      <c r="G631" s="148"/>
      <c r="H631" s="148"/>
      <c r="I631" s="148"/>
      <c r="J631" s="148"/>
      <c r="K631" s="148"/>
      <c r="L631" s="148"/>
      <c r="M631" s="148"/>
      <c r="N631" s="148"/>
      <c r="O631" s="148"/>
      <c r="P631" s="149"/>
    </row>
    <row r="632" spans="1:16" ht="15" hidden="1" customHeight="1" x14ac:dyDescent="0.25">
      <c r="A632" s="44" t="e">
        <f ca="1">IF(MONTH(C632)=MONTH(D$3),RIGHT('Yearly Info'!A$38,LEN('Yearly Info'!A$38)-4),"")</f>
        <v>#VALUE!</v>
      </c>
      <c r="B632" s="145"/>
      <c r="C632" s="42">
        <f t="shared" ca="1" si="22"/>
        <v>46103</v>
      </c>
      <c r="D632" s="107">
        <f ca="1">INDIRECT("'" &amp; UPPER(LEFT(TEXT($D$3,"mmmm"),3)) &amp; "'!V35")</f>
        <v>0</v>
      </c>
      <c r="E632" s="147"/>
      <c r="F632" s="148"/>
      <c r="G632" s="148"/>
      <c r="H632" s="148"/>
      <c r="I632" s="148"/>
      <c r="J632" s="148"/>
      <c r="K632" s="148"/>
      <c r="L632" s="148"/>
      <c r="M632" s="148"/>
      <c r="N632" s="148"/>
      <c r="O632" s="148"/>
      <c r="P632" s="149"/>
    </row>
    <row r="633" spans="1:16" ht="15" hidden="1" customHeight="1" x14ac:dyDescent="0.25">
      <c r="A633" s="44" t="e">
        <f ca="1">IF(MONTH(C633)=MONTH(D$3),RIGHT('Yearly Info'!A$39,LEN('Yearly Info'!A$39)-4),"")</f>
        <v>#VALUE!</v>
      </c>
      <c r="B633" s="145"/>
      <c r="C633" s="42">
        <f t="shared" ca="1" si="22"/>
        <v>46103</v>
      </c>
      <c r="D633" s="107">
        <f ca="1">INDIRECT("'" &amp; UPPER(LEFT(TEXT($D$3,"mmmm"),3)) &amp; "'!V36")</f>
        <v>0</v>
      </c>
      <c r="E633" s="147"/>
      <c r="F633" s="148"/>
      <c r="G633" s="148"/>
      <c r="H633" s="148"/>
      <c r="I633" s="148"/>
      <c r="J633" s="148"/>
      <c r="K633" s="148"/>
      <c r="L633" s="148"/>
      <c r="M633" s="148"/>
      <c r="N633" s="148"/>
      <c r="O633" s="148"/>
      <c r="P633" s="149"/>
    </row>
    <row r="634" spans="1:16" ht="15" hidden="1" customHeight="1" thickBot="1" x14ac:dyDescent="0.3">
      <c r="A634" s="45" t="e">
        <f ca="1">IF(MONTH(C634)=MONTH(D$3),RIGHT('Yearly Info'!A$40,LEN('Yearly Info'!A$40)-4),"")</f>
        <v>#VALUE!</v>
      </c>
      <c r="B634" s="145"/>
      <c r="C634" s="42">
        <f t="shared" ca="1" si="22"/>
        <v>46103</v>
      </c>
      <c r="D634" s="107">
        <f ca="1">INDIRECT("'" &amp; UPPER(LEFT(TEXT($D$3,"mmmm"),3)) &amp; "'!V37")</f>
        <v>0</v>
      </c>
      <c r="E634" s="147"/>
      <c r="F634" s="148"/>
      <c r="G634" s="148"/>
      <c r="H634" s="148"/>
      <c r="I634" s="148"/>
      <c r="J634" s="148"/>
      <c r="K634" s="148"/>
      <c r="L634" s="148"/>
      <c r="M634" s="148"/>
      <c r="N634" s="148"/>
      <c r="O634" s="148"/>
      <c r="P634" s="149"/>
    </row>
    <row r="635" spans="1:16" ht="15" hidden="1" customHeight="1" thickBot="1" x14ac:dyDescent="0.3">
      <c r="A635" s="45" t="str">
        <f ca="1">IF(MONTH(C635)=MONTH(D$3),RIGHT('Yearly Info'!A$41,LEN('Yearly Info'!A$41)-4),"")</f>
        <v xml:space="preserve"> </v>
      </c>
      <c r="B635" s="145"/>
      <c r="C635" s="42">
        <f t="shared" ca="1" si="22"/>
        <v>46103</v>
      </c>
      <c r="D635" s="107">
        <f ca="1">INDIRECT("'" &amp; UPPER(LEFT(TEXT($D$3,"mmmm"),3)) &amp; "'!V38")</f>
        <v>0</v>
      </c>
      <c r="E635" s="147"/>
      <c r="F635" s="148"/>
      <c r="G635" s="148"/>
      <c r="H635" s="148"/>
      <c r="I635" s="148"/>
      <c r="J635" s="148"/>
      <c r="K635" s="148"/>
      <c r="L635" s="148"/>
      <c r="M635" s="148"/>
      <c r="N635" s="148"/>
      <c r="O635" s="148"/>
      <c r="P635" s="149"/>
    </row>
    <row r="636" spans="1:16" ht="15" hidden="1" customHeight="1" thickBot="1" x14ac:dyDescent="0.3">
      <c r="A636" s="45" t="str">
        <f ca="1">IF(MONTH(C636)=MONTH(D$3),RIGHT('Yearly Info'!A$42,LEN('Yearly Info'!A$42)-4),"")</f>
        <v xml:space="preserve"> </v>
      </c>
      <c r="B636" s="145"/>
      <c r="C636" s="42">
        <f t="shared" ca="1" si="22"/>
        <v>46103</v>
      </c>
      <c r="D636" s="107">
        <f ca="1">INDIRECT("'" &amp; UPPER(LEFT(TEXT($D$3,"mmmm"),3)) &amp; "'!V39")</f>
        <v>0</v>
      </c>
      <c r="E636" s="147"/>
      <c r="F636" s="148"/>
      <c r="G636" s="148"/>
      <c r="H636" s="148"/>
      <c r="I636" s="148"/>
      <c r="J636" s="148"/>
      <c r="K636" s="148"/>
      <c r="L636" s="148"/>
      <c r="M636" s="148"/>
      <c r="N636" s="148"/>
      <c r="O636" s="148"/>
      <c r="P636" s="149"/>
    </row>
    <row r="637" spans="1:16" ht="15" hidden="1" customHeight="1" thickBot="1" x14ac:dyDescent="0.3">
      <c r="A637" s="45" t="str">
        <f ca="1">IF(MONTH(C637)=MONTH(D$3),RIGHT('Yearly Info'!A$43,LEN('Yearly Info'!A$43)-4),"")</f>
        <v xml:space="preserve"> </v>
      </c>
      <c r="B637" s="146"/>
      <c r="C637" s="42">
        <f t="shared" ca="1" si="22"/>
        <v>46103</v>
      </c>
      <c r="D637" s="107">
        <f ca="1">INDIRECT("'" &amp; UPPER(LEFT(TEXT($D$3,"mmmm"),3)) &amp; "'!V40")</f>
        <v>0</v>
      </c>
      <c r="E637" s="150"/>
      <c r="F637" s="151"/>
      <c r="G637" s="151"/>
      <c r="H637" s="151"/>
      <c r="I637" s="151"/>
      <c r="J637" s="151"/>
      <c r="K637" s="151"/>
      <c r="L637" s="151"/>
      <c r="M637" s="151"/>
      <c r="N637" s="151"/>
      <c r="O637" s="151"/>
      <c r="P637" s="152"/>
    </row>
    <row r="638" spans="1:16" ht="15" hidden="1" customHeight="1" x14ac:dyDescent="0.25">
      <c r="A638" s="44" t="str">
        <f ca="1">IF(MONTH(C638)=MONTH(D$3),RIGHT('Yearly Info'!A$14,LEN('Yearly Info'!A$14)-4),"")</f>
        <v xml:space="preserve"> RICS Support for MDEQ</v>
      </c>
      <c r="B638" s="159" t="str">
        <f ca="1">TEXT(C638,"dddd")</f>
        <v>Monday</v>
      </c>
      <c r="C638" s="96">
        <f ca="1">C548+3</f>
        <v>46104</v>
      </c>
      <c r="D638" s="54">
        <f ca="1">INDIRECT("'" &amp; UPPER(LEFT(TEXT($D$3,"mmmm"),3)) &amp; "'!W11")</f>
        <v>2</v>
      </c>
      <c r="E638" s="147" t="s">
        <v>91</v>
      </c>
      <c r="F638" s="148"/>
      <c r="G638" s="148"/>
      <c r="H638" s="148"/>
      <c r="I638" s="148"/>
      <c r="J638" s="148"/>
      <c r="K638" s="148"/>
      <c r="L638" s="148"/>
      <c r="M638" s="148"/>
      <c r="N638" s="148"/>
      <c r="O638" s="148"/>
      <c r="P638" s="149"/>
    </row>
    <row r="639" spans="1:16" ht="15" hidden="1" customHeight="1" x14ac:dyDescent="0.25">
      <c r="A639" s="44" t="str">
        <f ca="1">IF(MONTH(C639)=MONTH(D$3),RIGHT('Yearly Info'!A$15,LEN('Yearly Info'!A$15)-4),"")</f>
        <v xml:space="preserve"> MDEQ</v>
      </c>
      <c r="B639" s="145"/>
      <c r="C639" s="42">
        <f ca="1">C638</f>
        <v>46104</v>
      </c>
      <c r="D639" s="54">
        <f ca="1">INDIRECT("'" &amp; UPPER(LEFT(TEXT($D$3,"mmmm"),3)) &amp; "'!W12")</f>
        <v>0</v>
      </c>
      <c r="E639" s="147"/>
      <c r="F639" s="148"/>
      <c r="G639" s="148"/>
      <c r="H639" s="148"/>
      <c r="I639" s="148"/>
      <c r="J639" s="148"/>
      <c r="K639" s="148"/>
      <c r="L639" s="148"/>
      <c r="M639" s="148"/>
      <c r="N639" s="148"/>
      <c r="O639" s="148"/>
      <c r="P639" s="149"/>
    </row>
    <row r="640" spans="1:16" ht="15" hidden="1" customHeight="1" thickBot="1" x14ac:dyDescent="0.3">
      <c r="A640" s="44" t="str">
        <f ca="1">IF(MONTH(C640)=MONTH(D$3),RIGHT('Yearly Info'!A$16,LEN('Yearly Info'!A$16)-4),"")</f>
        <v xml:space="preserve"> RICS Idea Portal</v>
      </c>
      <c r="B640" s="145"/>
      <c r="C640" s="42">
        <f t="shared" ref="C640:C667" ca="1" si="23">C639</f>
        <v>46104</v>
      </c>
      <c r="D640" s="54">
        <f ca="1">INDIRECT("'" &amp; UPPER(LEFT(TEXT($D$3,"mmmm"),3)) &amp; "'!W13")</f>
        <v>0</v>
      </c>
      <c r="E640" s="147"/>
      <c r="F640" s="148"/>
      <c r="G640" s="148"/>
      <c r="H640" s="148"/>
      <c r="I640" s="148"/>
      <c r="J640" s="148"/>
      <c r="K640" s="148"/>
      <c r="L640" s="148"/>
      <c r="M640" s="148"/>
      <c r="N640" s="148"/>
      <c r="O640" s="148"/>
      <c r="P640" s="149"/>
    </row>
    <row r="641" spans="1:16" ht="15" customHeight="1" x14ac:dyDescent="0.25">
      <c r="A641" s="44" t="str">
        <f ca="1">IF(MONTH(C641)=MONTH(D$3),RIGHT('Yearly Info'!A$17,LEN('Yearly Info'!A$17)-4),"")</f>
        <v xml:space="preserve"> MSWIS</v>
      </c>
      <c r="B641" s="145"/>
      <c r="C641" s="42">
        <f t="shared" ca="1" si="23"/>
        <v>46104</v>
      </c>
      <c r="D641" s="54">
        <f ca="1">INDIRECT("'" &amp; UPPER(LEFT(TEXT($D$3,"mmmm"),3)) &amp; "'!W14")</f>
        <v>2</v>
      </c>
      <c r="E641" s="147" t="s">
        <v>92</v>
      </c>
      <c r="F641" s="148"/>
      <c r="G641" s="148"/>
      <c r="H641" s="148"/>
      <c r="I641" s="148"/>
      <c r="J641" s="148"/>
      <c r="K641" s="148"/>
      <c r="L641" s="148"/>
      <c r="M641" s="148"/>
      <c r="N641" s="148"/>
      <c r="O641" s="148"/>
      <c r="P641" s="149"/>
    </row>
    <row r="642" spans="1:16" ht="15" hidden="1" customHeight="1" x14ac:dyDescent="0.25">
      <c r="A642" s="44" t="str">
        <f ca="1">IF(MONTH(C642)=MONTH(D$3),RIGHT('Yearly Info'!A$18,LEN('Yearly Info'!A$18)-4),"")</f>
        <v xml:space="preserve"> GeoSpatial</v>
      </c>
      <c r="B642" s="145"/>
      <c r="C642" s="42">
        <f t="shared" ca="1" si="23"/>
        <v>46104</v>
      </c>
      <c r="D642" s="54">
        <f ca="1">INDIRECT("'" &amp; UPPER(LEFT(TEXT($D$3,"mmmm"),3)) &amp; "'!W15")</f>
        <v>0</v>
      </c>
      <c r="E642" s="153"/>
      <c r="F642" s="154"/>
      <c r="G642" s="154"/>
      <c r="H642" s="154"/>
      <c r="I642" s="154"/>
      <c r="J642" s="154"/>
      <c r="K642" s="154"/>
      <c r="L642" s="154"/>
      <c r="M642" s="154"/>
      <c r="N642" s="154"/>
      <c r="O642" s="154"/>
      <c r="P642" s="155"/>
    </row>
    <row r="643" spans="1:16" ht="15" hidden="1" customHeight="1" thickBot="1" x14ac:dyDescent="0.3">
      <c r="A643" s="44" t="str">
        <f ca="1">IF(MONTH(C643)=MONTH(D$3),RIGHT('Yearly Info'!A$19,LEN('Yearly Info'!A$19)-4),"")</f>
        <v xml:space="preserve"> RICS Dashboard</v>
      </c>
      <c r="B643" s="145"/>
      <c r="C643" s="42">
        <f t="shared" ca="1" si="23"/>
        <v>46104</v>
      </c>
      <c r="D643" s="54">
        <f ca="1">INDIRECT("'" &amp; UPPER(LEFT(TEXT($D$3,"mmmm"),3)) &amp; "'!W16")</f>
        <v>0</v>
      </c>
      <c r="E643" s="153"/>
      <c r="F643" s="154"/>
      <c r="G643" s="154"/>
      <c r="H643" s="154"/>
      <c r="I643" s="154"/>
      <c r="J643" s="154"/>
      <c r="K643" s="154"/>
      <c r="L643" s="154"/>
      <c r="M643" s="154"/>
      <c r="N643" s="154"/>
      <c r="O643" s="154"/>
      <c r="P643" s="155"/>
    </row>
    <row r="644" spans="1:16" ht="15" hidden="1" customHeight="1" x14ac:dyDescent="0.25">
      <c r="A644" s="44" t="str">
        <f ca="1">IF(MONTH(C644)=MONTH(D$3),RIGHT('Yearly Info'!A$20,LEN('Yearly Info'!A$20)-4),"")</f>
        <v xml:space="preserve"> MDWFP NRIS</v>
      </c>
      <c r="B644" s="145"/>
      <c r="C644" s="42">
        <f t="shared" ca="1" si="23"/>
        <v>46104</v>
      </c>
      <c r="D644" s="54">
        <f ca="1">INDIRECT("'" &amp; UPPER(LEFT(TEXT($D$3,"mmmm"),3)) &amp; "'!W17")</f>
        <v>4</v>
      </c>
      <c r="E644" s="153" t="s">
        <v>93</v>
      </c>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 MRVA 4 CLOSED</v>
      </c>
      <c r="B645" s="145"/>
      <c r="C645" s="42">
        <f t="shared" ca="1" si="23"/>
        <v>46104</v>
      </c>
      <c r="D645" s="54">
        <f ca="1">INDIRECT("'" &amp; UPPER(LEFT(TEXT($D$3,"mmmm"),3)) &amp; "'!W18")</f>
        <v>0</v>
      </c>
      <c r="E645" s="147"/>
      <c r="F645" s="148"/>
      <c r="G645" s="148"/>
      <c r="H645" s="148"/>
      <c r="I645" s="148"/>
      <c r="J645" s="148"/>
      <c r="K645" s="148"/>
      <c r="L645" s="148"/>
      <c r="M645" s="148"/>
      <c r="N645" s="148"/>
      <c r="O645" s="148"/>
      <c r="P645" s="149"/>
    </row>
    <row r="646" spans="1:16" ht="15" hidden="1" customHeight="1" x14ac:dyDescent="0.25">
      <c r="A646" s="44" t="str">
        <f ca="1">IF(MONTH(C646)=MONTH(D$3),RIGHT('Yearly Info'!A$22,LEN('Yearly Info'!A$22)-4),"")</f>
        <v xml:space="preserve"> Tackett</v>
      </c>
      <c r="B646" s="145"/>
      <c r="C646" s="42">
        <f t="shared" ca="1" si="23"/>
        <v>46104</v>
      </c>
      <c r="D646" s="54">
        <f ca="1">INDIRECT("'" &amp; UPPER(LEFT(TEXT($D$3,"mmmm"),3)) &amp; "'!W19")</f>
        <v>0</v>
      </c>
      <c r="E646" s="147"/>
      <c r="F646" s="148"/>
      <c r="G646" s="148"/>
      <c r="H646" s="148"/>
      <c r="I646" s="148"/>
      <c r="J646" s="148"/>
      <c r="K646" s="148"/>
      <c r="L646" s="148"/>
      <c r="M646" s="148"/>
      <c r="N646" s="148"/>
      <c r="O646" s="148"/>
      <c r="P646" s="149"/>
    </row>
    <row r="647" spans="1:16" ht="15" hidden="1" customHeight="1" x14ac:dyDescent="0.25">
      <c r="A647" s="44" t="e">
        <f ca="1">IF(MONTH(C647)=MONTH(D$3),RIGHT('Yearly Info'!A$23,LEN('Yearly Info'!A$23)-4),"")</f>
        <v>#VALUE!</v>
      </c>
      <c r="B647" s="145"/>
      <c r="C647" s="42">
        <f t="shared" ca="1" si="23"/>
        <v>46104</v>
      </c>
      <c r="D647" s="54">
        <f ca="1">INDIRECT("'" &amp; UPPER(LEFT(TEXT($D$3,"mmmm"),3)) &amp; "'!W20")</f>
        <v>0</v>
      </c>
      <c r="E647" s="147"/>
      <c r="F647" s="148"/>
      <c r="G647" s="148"/>
      <c r="H647" s="148"/>
      <c r="I647" s="148"/>
      <c r="J647" s="148"/>
      <c r="K647" s="148"/>
      <c r="L647" s="148"/>
      <c r="M647" s="148"/>
      <c r="N647" s="148"/>
      <c r="O647" s="148"/>
      <c r="P647" s="149"/>
    </row>
    <row r="648" spans="1:16" ht="15" hidden="1" customHeight="1" x14ac:dyDescent="0.25">
      <c r="A648" s="44" t="e">
        <f ca="1">IF(MONTH(C648)=MONTH(D$3),RIGHT('Yearly Info'!A$24,LEN('Yearly Info'!A$24)-4),"")</f>
        <v>#VALUE!</v>
      </c>
      <c r="B648" s="145"/>
      <c r="C648" s="42">
        <f t="shared" ca="1" si="23"/>
        <v>46104</v>
      </c>
      <c r="D648" s="54">
        <f ca="1">INDIRECT("'" &amp; UPPER(LEFT(TEXT($D$3,"mmmm"),3)) &amp; "'!W21")</f>
        <v>0</v>
      </c>
      <c r="E648" s="147"/>
      <c r="F648" s="148"/>
      <c r="G648" s="148"/>
      <c r="H648" s="148"/>
      <c r="I648" s="148"/>
      <c r="J648" s="148"/>
      <c r="K648" s="148"/>
      <c r="L648" s="148"/>
      <c r="M648" s="148"/>
      <c r="N648" s="148"/>
      <c r="O648" s="148"/>
      <c r="P648" s="149"/>
    </row>
    <row r="649" spans="1:16" ht="15" hidden="1" customHeight="1" x14ac:dyDescent="0.25">
      <c r="A649" s="44" t="e">
        <f ca="1">IF(MONTH(C649)=MONTH(D$3),RIGHT('Yearly Info'!A$25,LEN('Yearly Info'!A$25)-4),"")</f>
        <v>#VALUE!</v>
      </c>
      <c r="B649" s="145"/>
      <c r="C649" s="42">
        <f t="shared" ca="1" si="23"/>
        <v>46104</v>
      </c>
      <c r="D649" s="54">
        <f ca="1">INDIRECT("'" &amp; UPPER(LEFT(TEXT($D$3,"mmmm"),3)) &amp; "'!W22")</f>
        <v>0</v>
      </c>
      <c r="E649" s="147"/>
      <c r="F649" s="148"/>
      <c r="G649" s="148"/>
      <c r="H649" s="148"/>
      <c r="I649" s="148"/>
      <c r="J649" s="148"/>
      <c r="K649" s="148"/>
      <c r="L649" s="148"/>
      <c r="M649" s="148"/>
      <c r="N649" s="148"/>
      <c r="O649" s="148"/>
      <c r="P649" s="149"/>
    </row>
    <row r="650" spans="1:16" ht="15" hidden="1" customHeight="1" x14ac:dyDescent="0.25">
      <c r="A650" s="44" t="e">
        <f ca="1">IF(MONTH(C650)=MONTH(D$3),RIGHT('Yearly Info'!A$26,LEN('Yearly Info'!A$26)-4),"")</f>
        <v>#VALUE!</v>
      </c>
      <c r="B650" s="145"/>
      <c r="C650" s="42">
        <f t="shared" ca="1" si="23"/>
        <v>46104</v>
      </c>
      <c r="D650" s="54">
        <f ca="1">INDIRECT("'" &amp; UPPER(LEFT(TEXT($D$3,"mmmm"),3)) &amp; "'!W23")</f>
        <v>0</v>
      </c>
      <c r="E650" s="147"/>
      <c r="F650" s="148"/>
      <c r="G650" s="148"/>
      <c r="H650" s="148"/>
      <c r="I650" s="148"/>
      <c r="J650" s="148"/>
      <c r="K650" s="148"/>
      <c r="L650" s="148"/>
      <c r="M650" s="148"/>
      <c r="N650" s="148"/>
      <c r="O650" s="148"/>
      <c r="P650" s="149"/>
    </row>
    <row r="651" spans="1:16" ht="15" hidden="1" customHeight="1" x14ac:dyDescent="0.25">
      <c r="A651" s="44" t="e">
        <f ca="1">IF(MONTH(C651)=MONTH(D$3),RIGHT('Yearly Info'!A$27,LEN('Yearly Info'!A$27)-4),"")</f>
        <v>#VALUE!</v>
      </c>
      <c r="B651" s="145"/>
      <c r="C651" s="42">
        <f t="shared" ca="1" si="23"/>
        <v>46104</v>
      </c>
      <c r="D651" s="54">
        <f ca="1">INDIRECT("'" &amp; UPPER(LEFT(TEXT($D$3,"mmmm"),3)) &amp; "'!W24")</f>
        <v>0</v>
      </c>
      <c r="E651" s="147"/>
      <c r="F651" s="148"/>
      <c r="G651" s="148"/>
      <c r="H651" s="148"/>
      <c r="I651" s="148"/>
      <c r="J651" s="148"/>
      <c r="K651" s="148"/>
      <c r="L651" s="148"/>
      <c r="M651" s="148"/>
      <c r="N651" s="148"/>
      <c r="O651" s="148"/>
      <c r="P651" s="149"/>
    </row>
    <row r="652" spans="1:16" ht="15" hidden="1" customHeight="1" x14ac:dyDescent="0.25">
      <c r="A652" s="44" t="e">
        <f ca="1">IF(MONTH(C652)=MONTH(D$3),RIGHT('Yearly Info'!A$28,LEN('Yearly Info'!A$28)-4),"")</f>
        <v>#VALUE!</v>
      </c>
      <c r="B652" s="145"/>
      <c r="C652" s="42">
        <f t="shared" ca="1" si="23"/>
        <v>46104</v>
      </c>
      <c r="D652" s="54">
        <f ca="1">INDIRECT("'" &amp; UPPER(LEFT(TEXT($D$3,"mmmm"),3)) &amp; "'!W25")</f>
        <v>0</v>
      </c>
      <c r="E652" s="147"/>
      <c r="F652" s="148"/>
      <c r="G652" s="148"/>
      <c r="H652" s="148"/>
      <c r="I652" s="148"/>
      <c r="J652" s="148"/>
      <c r="K652" s="148"/>
      <c r="L652" s="148"/>
      <c r="M652" s="148"/>
      <c r="N652" s="148"/>
      <c r="O652" s="148"/>
      <c r="P652" s="149"/>
    </row>
    <row r="653" spans="1:16" ht="15" hidden="1" customHeight="1" x14ac:dyDescent="0.25">
      <c r="A653" s="44" t="e">
        <f ca="1">IF(MONTH(C653)=MONTH(D$3),RIGHT('Yearly Info'!A$29,LEN('Yearly Info'!A$29)-4),"")</f>
        <v>#VALUE!</v>
      </c>
      <c r="B653" s="145"/>
      <c r="C653" s="42">
        <f t="shared" ca="1" si="23"/>
        <v>46104</v>
      </c>
      <c r="D653" s="54">
        <f ca="1">INDIRECT("'" &amp; UPPER(LEFT(TEXT($D$3,"mmmm"),3)) &amp; "'!W26")</f>
        <v>0</v>
      </c>
      <c r="E653" s="147"/>
      <c r="F653" s="148"/>
      <c r="G653" s="148"/>
      <c r="H653" s="148"/>
      <c r="I653" s="148"/>
      <c r="J653" s="148"/>
      <c r="K653" s="148"/>
      <c r="L653" s="148"/>
      <c r="M653" s="148"/>
      <c r="N653" s="148"/>
      <c r="O653" s="148"/>
      <c r="P653" s="149"/>
    </row>
    <row r="654" spans="1:16" ht="15" hidden="1" customHeight="1" x14ac:dyDescent="0.25">
      <c r="A654" s="44" t="e">
        <f ca="1">IF(MONTH(C654)=MONTH(D$3),RIGHT('Yearly Info'!A$30,LEN('Yearly Info'!A$30)-4),"")</f>
        <v>#VALUE!</v>
      </c>
      <c r="B654" s="145"/>
      <c r="C654" s="42">
        <f t="shared" ca="1" si="23"/>
        <v>46104</v>
      </c>
      <c r="D654" s="54">
        <f ca="1">INDIRECT("'" &amp; UPPER(LEFT(TEXT($D$3,"mmmm"),3)) &amp; "'!W27")</f>
        <v>0</v>
      </c>
      <c r="E654" s="147"/>
      <c r="F654" s="148"/>
      <c r="G654" s="148"/>
      <c r="H654" s="148"/>
      <c r="I654" s="148"/>
      <c r="J654" s="148"/>
      <c r="K654" s="148"/>
      <c r="L654" s="148"/>
      <c r="M654" s="148"/>
      <c r="N654" s="148"/>
      <c r="O654" s="148"/>
      <c r="P654" s="149"/>
    </row>
    <row r="655" spans="1:16" ht="15" hidden="1" customHeight="1" x14ac:dyDescent="0.25">
      <c r="A655" s="44" t="e">
        <f ca="1">IF(MONTH(C655)=MONTH(D$3),RIGHT('Yearly Info'!A$31,LEN('Yearly Info'!A$31)-4),"")</f>
        <v>#VALUE!</v>
      </c>
      <c r="B655" s="145"/>
      <c r="C655" s="42">
        <f t="shared" ca="1" si="23"/>
        <v>46104</v>
      </c>
      <c r="D655" s="54">
        <f ca="1">INDIRECT("'" &amp; UPPER(LEFT(TEXT($D$3,"mmmm"),3)) &amp; "'!W28")</f>
        <v>0</v>
      </c>
      <c r="E655" s="147"/>
      <c r="F655" s="148"/>
      <c r="G655" s="148"/>
      <c r="H655" s="148"/>
      <c r="I655" s="148"/>
      <c r="J655" s="148"/>
      <c r="K655" s="148"/>
      <c r="L655" s="148"/>
      <c r="M655" s="148"/>
      <c r="N655" s="148"/>
      <c r="O655" s="148"/>
      <c r="P655" s="149"/>
    </row>
    <row r="656" spans="1:16" ht="15" hidden="1" customHeight="1" x14ac:dyDescent="0.25">
      <c r="A656" s="44" t="e">
        <f ca="1">IF(MONTH(C656)=MONTH(D$3),RIGHT('Yearly Info'!A$32,LEN('Yearly Info'!A$32)-4),"")</f>
        <v>#VALUE!</v>
      </c>
      <c r="B656" s="145"/>
      <c r="C656" s="42">
        <f t="shared" ca="1" si="23"/>
        <v>46104</v>
      </c>
      <c r="D656" s="54">
        <f ca="1">INDIRECT("'" &amp; UPPER(LEFT(TEXT($D$3,"mmmm"),3)) &amp; "'!W29")</f>
        <v>0</v>
      </c>
      <c r="E656" s="147"/>
      <c r="F656" s="148"/>
      <c r="G656" s="148"/>
      <c r="H656" s="148"/>
      <c r="I656" s="148"/>
      <c r="J656" s="148"/>
      <c r="K656" s="148"/>
      <c r="L656" s="148"/>
      <c r="M656" s="148"/>
      <c r="N656" s="148"/>
      <c r="O656" s="148"/>
      <c r="P656" s="149"/>
    </row>
    <row r="657" spans="1:16" ht="15" hidden="1" customHeight="1" x14ac:dyDescent="0.25">
      <c r="A657" s="44" t="e">
        <f ca="1">IF(MONTH(C657)=MONTH(D$3),RIGHT('Yearly Info'!A$33,LEN('Yearly Info'!A$33)-4),"")</f>
        <v>#VALUE!</v>
      </c>
      <c r="B657" s="145"/>
      <c r="C657" s="42">
        <f t="shared" ca="1" si="23"/>
        <v>46104</v>
      </c>
      <c r="D657" s="54">
        <f ca="1">INDIRECT("'" &amp; UPPER(LEFT(TEXT($D$3,"mmmm"),3)) &amp; "'!W30")</f>
        <v>0</v>
      </c>
      <c r="E657" s="147"/>
      <c r="F657" s="148"/>
      <c r="G657" s="148"/>
      <c r="H657" s="148"/>
      <c r="I657" s="148"/>
      <c r="J657" s="148"/>
      <c r="K657" s="148"/>
      <c r="L657" s="148"/>
      <c r="M657" s="148"/>
      <c r="N657" s="148"/>
      <c r="O657" s="148"/>
      <c r="P657" s="149"/>
    </row>
    <row r="658" spans="1:16" ht="15" hidden="1" customHeight="1" x14ac:dyDescent="0.25">
      <c r="A658" s="44" t="e">
        <f ca="1">IF(MONTH(C658)=MONTH(D$3),RIGHT('Yearly Info'!A$34,LEN('Yearly Info'!A$34)-4),"")</f>
        <v>#VALUE!</v>
      </c>
      <c r="B658" s="145"/>
      <c r="C658" s="42">
        <f t="shared" ca="1" si="23"/>
        <v>46104</v>
      </c>
      <c r="D658" s="54">
        <f ca="1">INDIRECT("'" &amp; UPPER(LEFT(TEXT($D$3,"mmmm"),3)) &amp; "'!W31")</f>
        <v>0</v>
      </c>
      <c r="E658" s="147"/>
      <c r="F658" s="148"/>
      <c r="G658" s="148"/>
      <c r="H658" s="148"/>
      <c r="I658" s="148"/>
      <c r="J658" s="148"/>
      <c r="K658" s="148"/>
      <c r="L658" s="148"/>
      <c r="M658" s="148"/>
      <c r="N658" s="148"/>
      <c r="O658" s="148"/>
      <c r="P658" s="149"/>
    </row>
    <row r="659" spans="1:16" ht="15" hidden="1" customHeight="1" thickBot="1" x14ac:dyDescent="0.3">
      <c r="A659" s="44" t="e">
        <f ca="1">IF(MONTH(C659)=MONTH(D$3),RIGHT('Yearly Info'!A$35,LEN('Yearly Info'!A$35)-4),"")</f>
        <v>#VALUE!</v>
      </c>
      <c r="B659" s="145"/>
      <c r="C659" s="42">
        <f t="shared" ca="1" si="23"/>
        <v>46104</v>
      </c>
      <c r="D659" s="55">
        <f ca="1">INDIRECT("'" &amp; UPPER(LEFT(TEXT($D$3,"mmmm"),3)) &amp; "'!W32")</f>
        <v>0</v>
      </c>
      <c r="E659" s="147"/>
      <c r="F659" s="148"/>
      <c r="G659" s="148"/>
      <c r="H659" s="148"/>
      <c r="I659" s="148"/>
      <c r="J659" s="148"/>
      <c r="K659" s="148"/>
      <c r="L659" s="148"/>
      <c r="M659" s="148"/>
      <c r="N659" s="148"/>
      <c r="O659" s="148"/>
      <c r="P659" s="149"/>
    </row>
    <row r="660" spans="1:16" ht="15" hidden="1" customHeight="1" x14ac:dyDescent="0.25">
      <c r="A660" s="44" t="e">
        <f ca="1">IF(MONTH(C660)=MONTH(D$3),RIGHT('Yearly Info'!A$36,LEN('Yearly Info'!A$36)-4),"")</f>
        <v>#VALUE!</v>
      </c>
      <c r="B660" s="145"/>
      <c r="C660" s="42">
        <f t="shared" ca="1" si="23"/>
        <v>46104</v>
      </c>
      <c r="D660" s="54">
        <f ca="1">INDIRECT("'" &amp; UPPER(LEFT(TEXT($D$3,"mmmm"),3)) &amp; "'!W33")</f>
        <v>0</v>
      </c>
      <c r="E660" s="147"/>
      <c r="F660" s="148"/>
      <c r="G660" s="148"/>
      <c r="H660" s="148"/>
      <c r="I660" s="148"/>
      <c r="J660" s="148"/>
      <c r="K660" s="148"/>
      <c r="L660" s="148"/>
      <c r="M660" s="148"/>
      <c r="N660" s="148"/>
      <c r="O660" s="148"/>
      <c r="P660" s="149"/>
    </row>
    <row r="661" spans="1:16" ht="15" hidden="1" customHeight="1" x14ac:dyDescent="0.25">
      <c r="A661" s="44" t="e">
        <f ca="1">IF(MONTH(C661)=MONTH(D$3),RIGHT('Yearly Info'!A$37,LEN('Yearly Info'!A$37)-4),"")</f>
        <v>#VALUE!</v>
      </c>
      <c r="B661" s="145"/>
      <c r="C661" s="42">
        <f t="shared" ca="1" si="23"/>
        <v>46104</v>
      </c>
      <c r="D661" s="54">
        <f ca="1">INDIRECT("'" &amp; UPPER(LEFT(TEXT($D$3,"mmmm"),3)) &amp; "'!W34")</f>
        <v>0</v>
      </c>
      <c r="E661" s="147"/>
      <c r="F661" s="148"/>
      <c r="G661" s="148"/>
      <c r="H661" s="148"/>
      <c r="I661" s="148"/>
      <c r="J661" s="148"/>
      <c r="K661" s="148"/>
      <c r="L661" s="148"/>
      <c r="M661" s="148"/>
      <c r="N661" s="148"/>
      <c r="O661" s="148"/>
      <c r="P661" s="149"/>
    </row>
    <row r="662" spans="1:16" ht="15" hidden="1" customHeight="1" x14ac:dyDescent="0.25">
      <c r="A662" s="44" t="e">
        <f ca="1">IF(MONTH(C662)=MONTH(D$3),RIGHT('Yearly Info'!A$38,LEN('Yearly Info'!A$38)-4),"")</f>
        <v>#VALUE!</v>
      </c>
      <c r="B662" s="145"/>
      <c r="C662" s="42">
        <f t="shared" ca="1" si="23"/>
        <v>46104</v>
      </c>
      <c r="D662" s="54">
        <f ca="1">INDIRECT("'" &amp; UPPER(LEFT(TEXT($D$3,"mmmm"),3)) &amp; "'!W35")</f>
        <v>0</v>
      </c>
      <c r="E662" s="147"/>
      <c r="F662" s="148"/>
      <c r="G662" s="148"/>
      <c r="H662" s="148"/>
      <c r="I662" s="148"/>
      <c r="J662" s="148"/>
      <c r="K662" s="148"/>
      <c r="L662" s="148"/>
      <c r="M662" s="148"/>
      <c r="N662" s="148"/>
      <c r="O662" s="148"/>
      <c r="P662" s="149"/>
    </row>
    <row r="663" spans="1:16" ht="15" hidden="1" customHeight="1" x14ac:dyDescent="0.25">
      <c r="A663" s="44" t="e">
        <f ca="1">IF(MONTH(C663)=MONTH(D$3),RIGHT('Yearly Info'!A$39,LEN('Yearly Info'!A$39)-4),"")</f>
        <v>#VALUE!</v>
      </c>
      <c r="B663" s="145"/>
      <c r="C663" s="42">
        <f t="shared" ca="1" si="23"/>
        <v>46104</v>
      </c>
      <c r="D663" s="54">
        <f ca="1">INDIRECT("'" &amp; UPPER(LEFT(TEXT($D$3,"mmmm"),3)) &amp; "'!W36")</f>
        <v>0</v>
      </c>
      <c r="E663" s="147"/>
      <c r="F663" s="148"/>
      <c r="G663" s="148"/>
      <c r="H663" s="148"/>
      <c r="I663" s="148"/>
      <c r="J663" s="148"/>
      <c r="K663" s="148"/>
      <c r="L663" s="148"/>
      <c r="M663" s="148"/>
      <c r="N663" s="148"/>
      <c r="O663" s="148"/>
      <c r="P663" s="149"/>
    </row>
    <row r="664" spans="1:16" ht="15" hidden="1" customHeight="1" thickBot="1" x14ac:dyDescent="0.3">
      <c r="A664" s="45" t="e">
        <f ca="1">IF(MONTH(C664)=MONTH(D$3),RIGHT('Yearly Info'!A$40,LEN('Yearly Info'!A$40)-4),"")</f>
        <v>#VALUE!</v>
      </c>
      <c r="B664" s="145"/>
      <c r="C664" s="42">
        <f t="shared" ca="1" si="23"/>
        <v>46104</v>
      </c>
      <c r="D664" s="54">
        <f ca="1">INDIRECT("'" &amp; UPPER(LEFT(TEXT($D$3,"mmmm"),3)) &amp; "'!W38")</f>
        <v>0</v>
      </c>
      <c r="E664" s="147"/>
      <c r="F664" s="148"/>
      <c r="G664" s="148"/>
      <c r="H664" s="148"/>
      <c r="I664" s="148"/>
      <c r="J664" s="148"/>
      <c r="K664" s="148"/>
      <c r="L664" s="148"/>
      <c r="M664" s="148"/>
      <c r="N664" s="148"/>
      <c r="O664" s="148"/>
      <c r="P664" s="149"/>
    </row>
    <row r="665" spans="1:16" ht="15" hidden="1" customHeight="1" thickBot="1" x14ac:dyDescent="0.3">
      <c r="A665" s="45" t="str">
        <f ca="1">IF(MONTH(C665)=MONTH(D$3),RIGHT('Yearly Info'!A$41,LEN('Yearly Info'!A$41)-4),"")</f>
        <v xml:space="preserve"> </v>
      </c>
      <c r="B665" s="145"/>
      <c r="C665" s="42">
        <f t="shared" ca="1" si="23"/>
        <v>46104</v>
      </c>
      <c r="D665" s="54">
        <f ca="1">INDIRECT("'" &amp; UPPER(LEFT(TEXT($D$3,"mmmm"),3)) &amp; "'!W39")</f>
        <v>0</v>
      </c>
      <c r="E665" s="147"/>
      <c r="F665" s="148"/>
      <c r="G665" s="148"/>
      <c r="H665" s="148"/>
      <c r="I665" s="148"/>
      <c r="J665" s="148"/>
      <c r="K665" s="148"/>
      <c r="L665" s="148"/>
      <c r="M665" s="148"/>
      <c r="N665" s="148"/>
      <c r="O665" s="148"/>
      <c r="P665" s="149"/>
    </row>
    <row r="666" spans="1:16" ht="15" hidden="1" customHeight="1" thickBot="1" x14ac:dyDescent="0.3">
      <c r="A666" s="45" t="str">
        <f ca="1">IF(MONTH(C666)=MONTH(D$3),RIGHT('Yearly Info'!A$42,LEN('Yearly Info'!A$42)-4),"")</f>
        <v xml:space="preserve"> </v>
      </c>
      <c r="B666" s="145"/>
      <c r="C666" s="42">
        <f t="shared" ca="1" si="23"/>
        <v>46104</v>
      </c>
      <c r="D666" s="54">
        <f ca="1">INDIRECT("'" &amp; UPPER(LEFT(TEXT($D$3,"mmmm"),3)) &amp; "'!W39")</f>
        <v>0</v>
      </c>
      <c r="E666" s="147"/>
      <c r="F666" s="148"/>
      <c r="G666" s="148"/>
      <c r="H666" s="148"/>
      <c r="I666" s="148"/>
      <c r="J666" s="148"/>
      <c r="K666" s="148"/>
      <c r="L666" s="148"/>
      <c r="M666" s="148"/>
      <c r="N666" s="148"/>
      <c r="O666" s="148"/>
      <c r="P666" s="149"/>
    </row>
    <row r="667" spans="1:16" ht="15" hidden="1" customHeight="1" thickBot="1" x14ac:dyDescent="0.3">
      <c r="A667" s="45" t="str">
        <f ca="1">IF(MONTH(C667)=MONTH(D$3),RIGHT('Yearly Info'!A$43,LEN('Yearly Info'!A$43)-4),"")</f>
        <v xml:space="preserve"> </v>
      </c>
      <c r="B667" s="146"/>
      <c r="C667" s="42">
        <f t="shared" ca="1" si="23"/>
        <v>46104</v>
      </c>
      <c r="D667" s="55">
        <f ca="1">INDIRECT("'" &amp; UPPER(LEFT(TEXT($D$3,"mmmm"),3)) &amp; "'!W40")</f>
        <v>0</v>
      </c>
      <c r="E667" s="150"/>
      <c r="F667" s="151"/>
      <c r="G667" s="151"/>
      <c r="H667" s="151"/>
      <c r="I667" s="151"/>
      <c r="J667" s="151"/>
      <c r="K667" s="151"/>
      <c r="L667" s="151"/>
      <c r="M667" s="151"/>
      <c r="N667" s="151"/>
      <c r="O667" s="151"/>
      <c r="P667" s="152"/>
    </row>
    <row r="668" spans="1:16" ht="15" hidden="1" customHeight="1" x14ac:dyDescent="0.25">
      <c r="A668" s="44" t="str">
        <f ca="1">IF(MONTH(C668)=MONTH(D$3),RIGHT('Yearly Info'!A$14,LEN('Yearly Info'!A$14)-4),"")</f>
        <v xml:space="preserve"> RICS Support for MDEQ</v>
      </c>
      <c r="B668" s="159" t="str">
        <f ca="1">TEXT(C668,"dddd")</f>
        <v>Tuesday</v>
      </c>
      <c r="C668" s="96">
        <f ca="1">C638+1</f>
        <v>46105</v>
      </c>
      <c r="D668" s="54">
        <f ca="1">INDIRECT("'" &amp; UPPER(LEFT(TEXT($D$3,"mmmm"),3)) &amp; "'!X11")</f>
        <v>0</v>
      </c>
      <c r="E668" s="147"/>
      <c r="F668" s="148"/>
      <c r="G668" s="148"/>
      <c r="H668" s="148"/>
      <c r="I668" s="148"/>
      <c r="J668" s="148"/>
      <c r="K668" s="148"/>
      <c r="L668" s="148"/>
      <c r="M668" s="148"/>
      <c r="N668" s="148"/>
      <c r="O668" s="148"/>
      <c r="P668" s="149"/>
    </row>
    <row r="669" spans="1:16" ht="15" hidden="1" customHeight="1" x14ac:dyDescent="0.25">
      <c r="A669" s="44" t="str">
        <f ca="1">IF(MONTH(C669)=MONTH(D$3),RIGHT('Yearly Info'!A$15,LEN('Yearly Info'!A$15)-4),"")</f>
        <v xml:space="preserve"> MDEQ</v>
      </c>
      <c r="B669" s="145"/>
      <c r="C669" s="42">
        <f ca="1">C668</f>
        <v>46105</v>
      </c>
      <c r="D669" s="54">
        <f ca="1">INDIRECT("'" &amp; UPPER(LEFT(TEXT($D$3,"mmmm"),3)) &amp; "'!X12")</f>
        <v>0</v>
      </c>
      <c r="E669" s="147"/>
      <c r="F669" s="148"/>
      <c r="G669" s="148"/>
      <c r="H669" s="148"/>
      <c r="I669" s="148"/>
      <c r="J669" s="148"/>
      <c r="K669" s="148"/>
      <c r="L669" s="148"/>
      <c r="M669" s="148"/>
      <c r="N669" s="148"/>
      <c r="O669" s="148"/>
      <c r="P669" s="149"/>
    </row>
    <row r="670" spans="1:16" ht="15" hidden="1" customHeight="1" x14ac:dyDescent="0.25">
      <c r="A670" s="44" t="str">
        <f ca="1">IF(MONTH(C670)=MONTH(D$3),RIGHT('Yearly Info'!A$16,LEN('Yearly Info'!A$16)-4),"")</f>
        <v xml:space="preserve"> RICS Idea Portal</v>
      </c>
      <c r="B670" s="145"/>
      <c r="C670" s="42">
        <f t="shared" ref="C670:C697" ca="1" si="24">C669</f>
        <v>46105</v>
      </c>
      <c r="D670" s="54">
        <f ca="1">INDIRECT("'" &amp; UPPER(LEFT(TEXT($D$3,"mmmm"),3)) &amp; "'!X13")</f>
        <v>0</v>
      </c>
      <c r="E670" s="147"/>
      <c r="F670" s="148"/>
      <c r="G670" s="148"/>
      <c r="H670" s="148"/>
      <c r="I670" s="148"/>
      <c r="J670" s="148"/>
      <c r="K670" s="148"/>
      <c r="L670" s="148"/>
      <c r="M670" s="148"/>
      <c r="N670" s="148"/>
      <c r="O670" s="148"/>
      <c r="P670" s="149"/>
    </row>
    <row r="671" spans="1:16" ht="15" customHeight="1" x14ac:dyDescent="0.25">
      <c r="A671" s="44" t="str">
        <f ca="1">IF(MONTH(C671)=MONTH(D$3),RIGHT('Yearly Info'!A$17,LEN('Yearly Info'!A$17)-4),"")</f>
        <v xml:space="preserve"> MSWIS</v>
      </c>
      <c r="B671" s="145"/>
      <c r="C671" s="42">
        <f t="shared" ca="1" si="24"/>
        <v>46105</v>
      </c>
      <c r="D671" s="54">
        <f ca="1">INDIRECT("'" &amp; UPPER(LEFT(TEXT($D$3,"mmmm"),3)) &amp; "'!X14")</f>
        <v>10</v>
      </c>
      <c r="E671" s="147" t="s">
        <v>94</v>
      </c>
      <c r="F671" s="148"/>
      <c r="G671" s="148"/>
      <c r="H671" s="148"/>
      <c r="I671" s="148"/>
      <c r="J671" s="148"/>
      <c r="K671" s="148"/>
      <c r="L671" s="148"/>
      <c r="M671" s="148"/>
      <c r="N671" s="148"/>
      <c r="O671" s="148"/>
      <c r="P671" s="149"/>
    </row>
    <row r="672" spans="1:16" ht="15" hidden="1" customHeight="1" x14ac:dyDescent="0.25">
      <c r="A672" s="44" t="str">
        <f ca="1">IF(MONTH(C672)=MONTH(D$3),RIGHT('Yearly Info'!A$18,LEN('Yearly Info'!A$18)-4),"")</f>
        <v xml:space="preserve"> GeoSpatial</v>
      </c>
      <c r="B672" s="145"/>
      <c r="C672" s="42">
        <f t="shared" ca="1" si="24"/>
        <v>46105</v>
      </c>
      <c r="D672" s="54">
        <f ca="1">INDIRECT("'" &amp; UPPER(LEFT(TEXT($D$3,"mmmm"),3)) &amp; "'!X15")</f>
        <v>0</v>
      </c>
      <c r="E672" s="147"/>
      <c r="F672" s="148"/>
      <c r="G672" s="148"/>
      <c r="H672" s="148"/>
      <c r="I672" s="148"/>
      <c r="J672" s="148"/>
      <c r="K672" s="148"/>
      <c r="L672" s="148"/>
      <c r="M672" s="148"/>
      <c r="N672" s="148"/>
      <c r="O672" s="148"/>
      <c r="P672" s="149"/>
    </row>
    <row r="673" spans="1:16" ht="15" hidden="1" customHeight="1" x14ac:dyDescent="0.25">
      <c r="A673" s="44" t="str">
        <f ca="1">IF(MONTH(C673)=MONTH(D$3),RIGHT('Yearly Info'!A$19,LEN('Yearly Info'!A$19)-4),"")</f>
        <v xml:space="preserve"> RICS Dashboard</v>
      </c>
      <c r="B673" s="145"/>
      <c r="C673" s="42">
        <f t="shared" ca="1" si="24"/>
        <v>46105</v>
      </c>
      <c r="D673" s="54">
        <f ca="1">INDIRECT("'" &amp; UPPER(LEFT(TEXT($D$3,"mmmm"),3)) &amp; "'!X16")</f>
        <v>0</v>
      </c>
      <c r="E673" s="153"/>
      <c r="F673" s="154"/>
      <c r="G673" s="154"/>
      <c r="H673" s="154"/>
      <c r="I673" s="154"/>
      <c r="J673" s="154"/>
      <c r="K673" s="154"/>
      <c r="L673" s="154"/>
      <c r="M673" s="154"/>
      <c r="N673" s="154"/>
      <c r="O673" s="154"/>
      <c r="P673" s="155"/>
    </row>
    <row r="674" spans="1:16" ht="15" hidden="1" customHeight="1" x14ac:dyDescent="0.25">
      <c r="A674" s="44" t="str">
        <f ca="1">IF(MONTH(C674)=MONTH(D$3),RIGHT('Yearly Info'!A$20,LEN('Yearly Info'!A$20)-4),"")</f>
        <v xml:space="preserve"> MDWFP NRIS</v>
      </c>
      <c r="B674" s="145"/>
      <c r="C674" s="42">
        <f t="shared" ca="1" si="24"/>
        <v>46105</v>
      </c>
      <c r="D674" s="54">
        <f ca="1">INDIRECT("'" &amp; UPPER(LEFT(TEXT($D$3,"mmmm"),3)) &amp; "'!X17")</f>
        <v>0</v>
      </c>
      <c r="E674" s="153"/>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 MRVA 4 CLOSED</v>
      </c>
      <c r="B675" s="145"/>
      <c r="C675" s="42">
        <f t="shared" ca="1" si="24"/>
        <v>46105</v>
      </c>
      <c r="D675" s="54">
        <f ca="1">INDIRECT("'" &amp; UPPER(LEFT(TEXT($D$3,"mmmm"),3)) &amp; "'!X18")</f>
        <v>0</v>
      </c>
      <c r="E675" s="156"/>
      <c r="F675" s="148"/>
      <c r="G675" s="148"/>
      <c r="H675" s="148"/>
      <c r="I675" s="148"/>
      <c r="J675" s="148"/>
      <c r="K675" s="148"/>
      <c r="L675" s="148"/>
      <c r="M675" s="148"/>
      <c r="N675" s="148"/>
      <c r="O675" s="148"/>
      <c r="P675" s="149"/>
    </row>
    <row r="676" spans="1:16" ht="15" hidden="1" customHeight="1" x14ac:dyDescent="0.25">
      <c r="A676" s="44" t="str">
        <f ca="1">IF(MONTH(C676)=MONTH(D$3),RIGHT('Yearly Info'!A$22,LEN('Yearly Info'!A$22)-4),"")</f>
        <v xml:space="preserve"> Tackett</v>
      </c>
      <c r="B676" s="145"/>
      <c r="C676" s="42">
        <f t="shared" ca="1" si="24"/>
        <v>46105</v>
      </c>
      <c r="D676" s="54">
        <f ca="1">INDIRECT("'" &amp; UPPER(LEFT(TEXT($D$3,"mmmm"),3)) &amp; "'!X19")</f>
        <v>0</v>
      </c>
      <c r="E676" s="147"/>
      <c r="F676" s="148"/>
      <c r="G676" s="148"/>
      <c r="H676" s="148"/>
      <c r="I676" s="148"/>
      <c r="J676" s="148"/>
      <c r="K676" s="148"/>
      <c r="L676" s="148"/>
      <c r="M676" s="148"/>
      <c r="N676" s="148"/>
      <c r="O676" s="148"/>
      <c r="P676" s="149"/>
    </row>
    <row r="677" spans="1:16" ht="15" hidden="1" customHeight="1" x14ac:dyDescent="0.25">
      <c r="A677" s="44" t="e">
        <f ca="1">IF(MONTH(C677)=MONTH(D$3),RIGHT('Yearly Info'!A$23,LEN('Yearly Info'!A$23)-4),"")</f>
        <v>#VALUE!</v>
      </c>
      <c r="B677" s="145"/>
      <c r="C677" s="42">
        <f t="shared" ca="1" si="24"/>
        <v>46105</v>
      </c>
      <c r="D677" s="54">
        <f ca="1">INDIRECT("'" &amp; UPPER(LEFT(TEXT($D$3,"mmmm"),3)) &amp; "'!X20")</f>
        <v>0</v>
      </c>
      <c r="E677" s="160"/>
      <c r="F677" s="148"/>
      <c r="G677" s="148"/>
      <c r="H677" s="148"/>
      <c r="I677" s="148"/>
      <c r="J677" s="148"/>
      <c r="K677" s="148"/>
      <c r="L677" s="148"/>
      <c r="M677" s="148"/>
      <c r="N677" s="148"/>
      <c r="O677" s="148"/>
      <c r="P677" s="149"/>
    </row>
    <row r="678" spans="1:16" ht="15" hidden="1" customHeight="1" x14ac:dyDescent="0.25">
      <c r="A678" s="44" t="e">
        <f ca="1">IF(MONTH(C678)=MONTH(D$3),RIGHT('Yearly Info'!A$24,LEN('Yearly Info'!A$24)-4),"")</f>
        <v>#VALUE!</v>
      </c>
      <c r="B678" s="145"/>
      <c r="C678" s="42">
        <f t="shared" ca="1" si="24"/>
        <v>46105</v>
      </c>
      <c r="D678" s="54">
        <f ca="1">INDIRECT("'" &amp; UPPER(LEFT(TEXT($D$3,"mmmm"),3)) &amp; "'!X21")</f>
        <v>0</v>
      </c>
      <c r="E678" s="147"/>
      <c r="F678" s="148"/>
      <c r="G678" s="148"/>
      <c r="H678" s="148"/>
      <c r="I678" s="148"/>
      <c r="J678" s="148"/>
      <c r="K678" s="148"/>
      <c r="L678" s="148"/>
      <c r="M678" s="148"/>
      <c r="N678" s="148"/>
      <c r="O678" s="148"/>
      <c r="P678" s="149"/>
    </row>
    <row r="679" spans="1:16" ht="15" hidden="1" customHeight="1" x14ac:dyDescent="0.25">
      <c r="A679" s="44" t="e">
        <f ca="1">IF(MONTH(C679)=MONTH(D$3),RIGHT('Yearly Info'!A$25,LEN('Yearly Info'!A$25)-4),"")</f>
        <v>#VALUE!</v>
      </c>
      <c r="B679" s="145"/>
      <c r="C679" s="42">
        <f t="shared" ca="1" si="24"/>
        <v>46105</v>
      </c>
      <c r="D679" s="54">
        <f ca="1">INDIRECT("'" &amp; UPPER(LEFT(TEXT($D$3,"mmmm"),3)) &amp; "'!X22")</f>
        <v>0</v>
      </c>
      <c r="E679" s="147"/>
      <c r="F679" s="148"/>
      <c r="G679" s="148"/>
      <c r="H679" s="148"/>
      <c r="I679" s="148"/>
      <c r="J679" s="148"/>
      <c r="K679" s="148"/>
      <c r="L679" s="148"/>
      <c r="M679" s="148"/>
      <c r="N679" s="148"/>
      <c r="O679" s="148"/>
      <c r="P679" s="149"/>
    </row>
    <row r="680" spans="1:16" ht="15" hidden="1" customHeight="1" x14ac:dyDescent="0.25">
      <c r="A680" s="44" t="e">
        <f ca="1">IF(MONTH(C680)=MONTH(D$3),RIGHT('Yearly Info'!A$26,LEN('Yearly Info'!A$26)-4),"")</f>
        <v>#VALUE!</v>
      </c>
      <c r="B680" s="145"/>
      <c r="C680" s="42">
        <f t="shared" ca="1" si="24"/>
        <v>46105</v>
      </c>
      <c r="D680" s="54">
        <f ca="1">INDIRECT("'" &amp; UPPER(LEFT(TEXT($D$3,"mmmm"),3)) &amp; "'!X23")</f>
        <v>0</v>
      </c>
      <c r="E680" s="147"/>
      <c r="F680" s="148"/>
      <c r="G680" s="148"/>
      <c r="H680" s="148"/>
      <c r="I680" s="148"/>
      <c r="J680" s="148"/>
      <c r="K680" s="148"/>
      <c r="L680" s="148"/>
      <c r="M680" s="148"/>
      <c r="N680" s="148"/>
      <c r="O680" s="148"/>
      <c r="P680" s="149"/>
    </row>
    <row r="681" spans="1:16" ht="15" hidden="1" customHeight="1" x14ac:dyDescent="0.25">
      <c r="A681" s="44" t="e">
        <f ca="1">IF(MONTH(C681)=MONTH(D$3),RIGHT('Yearly Info'!A$27,LEN('Yearly Info'!A$27)-4),"")</f>
        <v>#VALUE!</v>
      </c>
      <c r="B681" s="145"/>
      <c r="C681" s="42">
        <f t="shared" ca="1" si="24"/>
        <v>46105</v>
      </c>
      <c r="D681" s="54">
        <f ca="1">INDIRECT("'" &amp; UPPER(LEFT(TEXT($D$3,"mmmm"),3)) &amp; "'!X24")</f>
        <v>0</v>
      </c>
      <c r="E681" s="147"/>
      <c r="F681" s="148"/>
      <c r="G681" s="148"/>
      <c r="H681" s="148"/>
      <c r="I681" s="148"/>
      <c r="J681" s="148"/>
      <c r="K681" s="148"/>
      <c r="L681" s="148"/>
      <c r="M681" s="148"/>
      <c r="N681" s="148"/>
      <c r="O681" s="148"/>
      <c r="P681" s="149"/>
    </row>
    <row r="682" spans="1:16" ht="15" hidden="1" customHeight="1" x14ac:dyDescent="0.25">
      <c r="A682" s="44" t="e">
        <f ca="1">IF(MONTH(C682)=MONTH(D$3),RIGHT('Yearly Info'!A$28,LEN('Yearly Info'!A$28)-4),"")</f>
        <v>#VALUE!</v>
      </c>
      <c r="B682" s="145"/>
      <c r="C682" s="42">
        <f t="shared" ca="1" si="24"/>
        <v>46105</v>
      </c>
      <c r="D682" s="54">
        <f ca="1">INDIRECT("'" &amp; UPPER(LEFT(TEXT($D$3,"mmmm"),3)) &amp; "'!X25")</f>
        <v>0</v>
      </c>
      <c r="E682" s="147"/>
      <c r="F682" s="148"/>
      <c r="G682" s="148"/>
      <c r="H682" s="148"/>
      <c r="I682" s="148"/>
      <c r="J682" s="148"/>
      <c r="K682" s="148"/>
      <c r="L682" s="148"/>
      <c r="M682" s="148"/>
      <c r="N682" s="148"/>
      <c r="O682" s="148"/>
      <c r="P682" s="149"/>
    </row>
    <row r="683" spans="1:16" ht="15" hidden="1" customHeight="1" x14ac:dyDescent="0.25">
      <c r="A683" s="44" t="e">
        <f ca="1">IF(MONTH(C683)=MONTH(D$3),RIGHT('Yearly Info'!A$29,LEN('Yearly Info'!A$29)-4),"")</f>
        <v>#VALUE!</v>
      </c>
      <c r="B683" s="145"/>
      <c r="C683" s="42">
        <f t="shared" ca="1" si="24"/>
        <v>46105</v>
      </c>
      <c r="D683" s="54">
        <f ca="1">INDIRECT("'" &amp; UPPER(LEFT(TEXT($D$3,"mmmm"),3)) &amp; "'!X26")</f>
        <v>0</v>
      </c>
      <c r="E683" s="147"/>
      <c r="F683" s="148"/>
      <c r="G683" s="148"/>
      <c r="H683" s="148"/>
      <c r="I683" s="148"/>
      <c r="J683" s="148"/>
      <c r="K683" s="148"/>
      <c r="L683" s="148"/>
      <c r="M683" s="148"/>
      <c r="N683" s="148"/>
      <c r="O683" s="148"/>
      <c r="P683" s="149"/>
    </row>
    <row r="684" spans="1:16" ht="15" hidden="1" customHeight="1" x14ac:dyDescent="0.25">
      <c r="A684" s="44" t="e">
        <f ca="1">IF(MONTH(C684)=MONTH(D$3),RIGHT('Yearly Info'!A$30,LEN('Yearly Info'!A$30)-4),"")</f>
        <v>#VALUE!</v>
      </c>
      <c r="B684" s="145"/>
      <c r="C684" s="42">
        <f t="shared" ca="1" si="24"/>
        <v>46105</v>
      </c>
      <c r="D684" s="54">
        <f ca="1">INDIRECT("'" &amp; UPPER(LEFT(TEXT($D$3,"mmmm"),3)) &amp; "'!X27")</f>
        <v>0</v>
      </c>
      <c r="E684" s="147"/>
      <c r="F684" s="148"/>
      <c r="G684" s="148"/>
      <c r="H684" s="148"/>
      <c r="I684" s="148"/>
      <c r="J684" s="148"/>
      <c r="K684" s="148"/>
      <c r="L684" s="148"/>
      <c r="M684" s="148"/>
      <c r="N684" s="148"/>
      <c r="O684" s="148"/>
      <c r="P684" s="149"/>
    </row>
    <row r="685" spans="1:16" ht="15" hidden="1" customHeight="1" x14ac:dyDescent="0.25">
      <c r="A685" s="44" t="e">
        <f ca="1">IF(MONTH(C685)=MONTH(D$3),RIGHT('Yearly Info'!A$31,LEN('Yearly Info'!A$31)-4),"")</f>
        <v>#VALUE!</v>
      </c>
      <c r="B685" s="145"/>
      <c r="C685" s="42">
        <f t="shared" ca="1" si="24"/>
        <v>46105</v>
      </c>
      <c r="D685" s="54">
        <f ca="1">INDIRECT("'" &amp; UPPER(LEFT(TEXT($D$3,"mmmm"),3)) &amp; "'!X28")</f>
        <v>0</v>
      </c>
      <c r="E685" s="147"/>
      <c r="F685" s="148"/>
      <c r="G685" s="148"/>
      <c r="H685" s="148"/>
      <c r="I685" s="148"/>
      <c r="J685" s="148"/>
      <c r="K685" s="148"/>
      <c r="L685" s="148"/>
      <c r="M685" s="148"/>
      <c r="N685" s="148"/>
      <c r="O685" s="148"/>
      <c r="P685" s="149"/>
    </row>
    <row r="686" spans="1:16" ht="15" hidden="1" customHeight="1" x14ac:dyDescent="0.25">
      <c r="A686" s="44" t="e">
        <f ca="1">IF(MONTH(C686)=MONTH(D$3),RIGHT('Yearly Info'!A$32,LEN('Yearly Info'!A$32)-4),"")</f>
        <v>#VALUE!</v>
      </c>
      <c r="B686" s="145"/>
      <c r="C686" s="42">
        <f t="shared" ca="1" si="24"/>
        <v>46105</v>
      </c>
      <c r="D686" s="54">
        <f ca="1">INDIRECT("'" &amp; UPPER(LEFT(TEXT($D$3,"mmmm"),3)) &amp; "'!X29")</f>
        <v>0</v>
      </c>
      <c r="E686" s="147"/>
      <c r="F686" s="148"/>
      <c r="G686" s="148"/>
      <c r="H686" s="148"/>
      <c r="I686" s="148"/>
      <c r="J686" s="148"/>
      <c r="K686" s="148"/>
      <c r="L686" s="148"/>
      <c r="M686" s="148"/>
      <c r="N686" s="148"/>
      <c r="O686" s="148"/>
      <c r="P686" s="149"/>
    </row>
    <row r="687" spans="1:16" ht="15" hidden="1" customHeight="1" x14ac:dyDescent="0.25">
      <c r="A687" s="44" t="e">
        <f ca="1">IF(MONTH(C687)=MONTH(D$3),RIGHT('Yearly Info'!A$33,LEN('Yearly Info'!A$33)-4),"")</f>
        <v>#VALUE!</v>
      </c>
      <c r="B687" s="145"/>
      <c r="C687" s="42">
        <f t="shared" ca="1" si="24"/>
        <v>46105</v>
      </c>
      <c r="D687" s="54">
        <f ca="1">INDIRECT("'" &amp; UPPER(LEFT(TEXT($D$3,"mmmm"),3)) &amp; "'!X30")</f>
        <v>0</v>
      </c>
      <c r="E687" s="147"/>
      <c r="F687" s="148"/>
      <c r="G687" s="148"/>
      <c r="H687" s="148"/>
      <c r="I687" s="148"/>
      <c r="J687" s="148"/>
      <c r="K687" s="148"/>
      <c r="L687" s="148"/>
      <c r="M687" s="148"/>
      <c r="N687" s="148"/>
      <c r="O687" s="148"/>
      <c r="P687" s="149"/>
    </row>
    <row r="688" spans="1:16" ht="15" hidden="1" customHeight="1" x14ac:dyDescent="0.25">
      <c r="A688" s="44" t="e">
        <f ca="1">IF(MONTH(C688)=MONTH(D$3),RIGHT('Yearly Info'!A$34,LEN('Yearly Info'!A$34)-4),"")</f>
        <v>#VALUE!</v>
      </c>
      <c r="B688" s="145"/>
      <c r="C688" s="42">
        <f t="shared" ca="1" si="24"/>
        <v>46105</v>
      </c>
      <c r="D688" s="54">
        <f ca="1">INDIRECT("'" &amp; UPPER(LEFT(TEXT($D$3,"mmmm"),3)) &amp; "'!X31")</f>
        <v>0</v>
      </c>
      <c r="E688" s="147"/>
      <c r="F688" s="148"/>
      <c r="G688" s="148"/>
      <c r="H688" s="148"/>
      <c r="I688" s="148"/>
      <c r="J688" s="148"/>
      <c r="K688" s="148"/>
      <c r="L688" s="148"/>
      <c r="M688" s="148"/>
      <c r="N688" s="148"/>
      <c r="O688" s="148"/>
      <c r="P688" s="149"/>
    </row>
    <row r="689" spans="1:16" ht="15" hidden="1" customHeight="1" x14ac:dyDescent="0.25">
      <c r="A689" s="44" t="e">
        <f ca="1">IF(MONTH(C689)=MONTH(D$3),RIGHT('Yearly Info'!A$35,LEN('Yearly Info'!A$35)-4),"")</f>
        <v>#VALUE!</v>
      </c>
      <c r="B689" s="145"/>
      <c r="C689" s="42">
        <f t="shared" ca="1" si="24"/>
        <v>46105</v>
      </c>
      <c r="D689" s="54">
        <f ca="1">INDIRECT("'" &amp; UPPER(LEFT(TEXT($D$3,"mmmm"),3)) &amp; "'!X32")</f>
        <v>0</v>
      </c>
      <c r="E689" s="147"/>
      <c r="F689" s="148"/>
      <c r="G689" s="148"/>
      <c r="H689" s="148"/>
      <c r="I689" s="148"/>
      <c r="J689" s="148"/>
      <c r="K689" s="148"/>
      <c r="L689" s="148"/>
      <c r="M689" s="148"/>
      <c r="N689" s="148"/>
      <c r="O689" s="148"/>
      <c r="P689" s="149"/>
    </row>
    <row r="690" spans="1:16" ht="15" hidden="1" customHeight="1" x14ac:dyDescent="0.25">
      <c r="A690" s="44" t="e">
        <f ca="1">IF(MONTH(C690)=MONTH(D$3),RIGHT('Yearly Info'!A$36,LEN('Yearly Info'!A$36)-4),"")</f>
        <v>#VALUE!</v>
      </c>
      <c r="B690" s="145"/>
      <c r="C690" s="42">
        <f t="shared" ca="1" si="24"/>
        <v>46105</v>
      </c>
      <c r="D690" s="54">
        <f ca="1">INDIRECT("'" &amp; UPPER(LEFT(TEXT($D$3,"mmmm"),3)) &amp; "'!X33")</f>
        <v>0</v>
      </c>
      <c r="E690" s="147"/>
      <c r="F690" s="148"/>
      <c r="G690" s="148"/>
      <c r="H690" s="148"/>
      <c r="I690" s="148"/>
      <c r="J690" s="148"/>
      <c r="K690" s="148"/>
      <c r="L690" s="148"/>
      <c r="M690" s="148"/>
      <c r="N690" s="148"/>
      <c r="O690" s="148"/>
      <c r="P690" s="149"/>
    </row>
    <row r="691" spans="1:16" ht="15" hidden="1" customHeight="1" x14ac:dyDescent="0.25">
      <c r="A691" s="44" t="e">
        <f ca="1">IF(MONTH(C691)=MONTH(D$3),RIGHT('Yearly Info'!A$37,LEN('Yearly Info'!A$37)-4),"")</f>
        <v>#VALUE!</v>
      </c>
      <c r="B691" s="145"/>
      <c r="C691" s="42">
        <f t="shared" ca="1" si="24"/>
        <v>46105</v>
      </c>
      <c r="D691" s="54">
        <f ca="1">INDIRECT("'" &amp; UPPER(LEFT(TEXT($D$3,"mmmm"),3)) &amp; "'!X34")</f>
        <v>0</v>
      </c>
      <c r="E691" s="147"/>
      <c r="F691" s="148"/>
      <c r="G691" s="148"/>
      <c r="H691" s="148"/>
      <c r="I691" s="148"/>
      <c r="J691" s="148"/>
      <c r="K691" s="148"/>
      <c r="L691" s="148"/>
      <c r="M691" s="148"/>
      <c r="N691" s="148"/>
      <c r="O691" s="148"/>
      <c r="P691" s="149"/>
    </row>
    <row r="692" spans="1:16" ht="15" hidden="1" customHeight="1" x14ac:dyDescent="0.25">
      <c r="A692" s="44" t="e">
        <f ca="1">IF(MONTH(C692)=MONTH(D$3),RIGHT('Yearly Info'!A$38,LEN('Yearly Info'!A$38)-4),"")</f>
        <v>#VALUE!</v>
      </c>
      <c r="B692" s="145"/>
      <c r="C692" s="42">
        <f t="shared" ca="1" si="24"/>
        <v>46105</v>
      </c>
      <c r="D692" s="54">
        <f ca="1">INDIRECT("'" &amp; UPPER(LEFT(TEXT($D$3,"mmmm"),3)) &amp; "'!X35")</f>
        <v>0</v>
      </c>
      <c r="E692" s="147"/>
      <c r="F692" s="148"/>
      <c r="G692" s="148"/>
      <c r="H692" s="148"/>
      <c r="I692" s="148"/>
      <c r="J692" s="148"/>
      <c r="K692" s="148"/>
      <c r="L692" s="148"/>
      <c r="M692" s="148"/>
      <c r="N692" s="148"/>
      <c r="O692" s="148"/>
      <c r="P692" s="149"/>
    </row>
    <row r="693" spans="1:16" ht="15" hidden="1" customHeight="1" x14ac:dyDescent="0.25">
      <c r="A693" s="44" t="e">
        <f ca="1">IF(MONTH(C693)=MONTH(D$3),RIGHT('Yearly Info'!A$39,LEN('Yearly Info'!A$39)-4),"")</f>
        <v>#VALUE!</v>
      </c>
      <c r="B693" s="145"/>
      <c r="C693" s="42">
        <f t="shared" ca="1" si="24"/>
        <v>46105</v>
      </c>
      <c r="D693" s="54">
        <f ca="1">INDIRECT("'" &amp; UPPER(LEFT(TEXT($D$3,"mmmm"),3)) &amp; "'!X36")</f>
        <v>0</v>
      </c>
      <c r="E693" s="147"/>
      <c r="F693" s="148"/>
      <c r="G693" s="148"/>
      <c r="H693" s="148"/>
      <c r="I693" s="148"/>
      <c r="J693" s="148"/>
      <c r="K693" s="148"/>
      <c r="L693" s="148"/>
      <c r="M693" s="148"/>
      <c r="N693" s="148"/>
      <c r="O693" s="148"/>
      <c r="P693" s="149"/>
    </row>
    <row r="694" spans="1:16" ht="15" hidden="1" customHeight="1" thickBot="1" x14ac:dyDescent="0.3">
      <c r="A694" s="45" t="e">
        <f ca="1">IF(MONTH(C694)=MONTH(D$3),RIGHT('Yearly Info'!A$40,LEN('Yearly Info'!A$40)-4),"")</f>
        <v>#VALUE!</v>
      </c>
      <c r="B694" s="145"/>
      <c r="C694" s="42">
        <f t="shared" ca="1" si="24"/>
        <v>46105</v>
      </c>
      <c r="D694" s="54">
        <f ca="1">INDIRECT("'" &amp; UPPER(LEFT(TEXT($D$3,"mmmm"),3)) &amp; "'!X37")</f>
        <v>0</v>
      </c>
      <c r="E694" s="147"/>
      <c r="F694" s="148"/>
      <c r="G694" s="148"/>
      <c r="H694" s="148"/>
      <c r="I694" s="148"/>
      <c r="J694" s="148"/>
      <c r="K694" s="148"/>
      <c r="L694" s="148"/>
      <c r="M694" s="148"/>
      <c r="N694" s="148"/>
      <c r="O694" s="148"/>
      <c r="P694" s="149"/>
    </row>
    <row r="695" spans="1:16" ht="15" hidden="1" customHeight="1" thickBot="1" x14ac:dyDescent="0.3">
      <c r="A695" s="45" t="str">
        <f ca="1">IF(MONTH(C695)=MONTH(D$3),RIGHT('Yearly Info'!A$41,LEN('Yearly Info'!A$41)-4),"")</f>
        <v xml:space="preserve"> </v>
      </c>
      <c r="B695" s="145"/>
      <c r="C695" s="42">
        <f t="shared" ca="1" si="24"/>
        <v>46105</v>
      </c>
      <c r="D695" s="54">
        <f ca="1">INDIRECT("'" &amp; UPPER(LEFT(TEXT($D$3,"mmmm"),3)) &amp; "'!X38")</f>
        <v>0</v>
      </c>
      <c r="E695" s="147"/>
      <c r="F695" s="148"/>
      <c r="G695" s="148"/>
      <c r="H695" s="148"/>
      <c r="I695" s="148"/>
      <c r="J695" s="148"/>
      <c r="K695" s="148"/>
      <c r="L695" s="148"/>
      <c r="M695" s="148"/>
      <c r="N695" s="148"/>
      <c r="O695" s="148"/>
      <c r="P695" s="149"/>
    </row>
    <row r="696" spans="1:16" ht="15" hidden="1" customHeight="1" thickBot="1" x14ac:dyDescent="0.3">
      <c r="A696" s="45" t="str">
        <f ca="1">IF(MONTH(C696)=MONTH(D$3),RIGHT('Yearly Info'!A$42,LEN('Yearly Info'!A$42)-4),"")</f>
        <v xml:space="preserve"> </v>
      </c>
      <c r="B696" s="145"/>
      <c r="C696" s="42">
        <f t="shared" ca="1" si="24"/>
        <v>46105</v>
      </c>
      <c r="D696" s="54">
        <f ca="1">INDIRECT("'" &amp; UPPER(LEFT(TEXT($D$3,"mmmm"),3)) &amp; "'!X39")</f>
        <v>0</v>
      </c>
      <c r="E696" s="147"/>
      <c r="F696" s="148"/>
      <c r="G696" s="148"/>
      <c r="H696" s="148"/>
      <c r="I696" s="148"/>
      <c r="J696" s="148"/>
      <c r="K696" s="148"/>
      <c r="L696" s="148"/>
      <c r="M696" s="148"/>
      <c r="N696" s="148"/>
      <c r="O696" s="148"/>
      <c r="P696" s="149"/>
    </row>
    <row r="697" spans="1:16" ht="15" hidden="1" customHeight="1" thickBot="1" x14ac:dyDescent="0.3">
      <c r="A697" s="45" t="str">
        <f ca="1">IF(MONTH(C697)=MONTH(D$3),RIGHT('Yearly Info'!A$43,LEN('Yearly Info'!A$43)-4),"")</f>
        <v xml:space="preserve"> </v>
      </c>
      <c r="B697" s="146"/>
      <c r="C697" s="42">
        <f t="shared" ca="1" si="24"/>
        <v>46105</v>
      </c>
      <c r="D697" s="55">
        <f ca="1">INDIRECT("'" &amp; UPPER(LEFT(TEXT($D$3,"mmmm"),3)) &amp; "'!X40")</f>
        <v>0</v>
      </c>
      <c r="E697" s="150"/>
      <c r="F697" s="151"/>
      <c r="G697" s="151"/>
      <c r="H697" s="151"/>
      <c r="I697" s="151"/>
      <c r="J697" s="151"/>
      <c r="K697" s="151"/>
      <c r="L697" s="151"/>
      <c r="M697" s="151"/>
      <c r="N697" s="151"/>
      <c r="O697" s="151"/>
      <c r="P697" s="152"/>
    </row>
    <row r="698" spans="1:16" ht="15" hidden="1" customHeight="1" x14ac:dyDescent="0.25">
      <c r="A698" s="44" t="str">
        <f ca="1">IF(MONTH(C698)=MONTH(D$3),RIGHT('Yearly Info'!A$14,LEN('Yearly Info'!A$14)-4),"")</f>
        <v xml:space="preserve"> RICS Support for MDEQ</v>
      </c>
      <c r="B698" s="145" t="str">
        <f ca="1">TEXT(C698,"dddd")</f>
        <v>Wednesday</v>
      </c>
      <c r="C698" s="94">
        <f ca="1">C668+1</f>
        <v>46106</v>
      </c>
      <c r="D698" s="54">
        <f ca="1">INDIRECT("'" &amp; UPPER(LEFT(TEXT($D$3,"mmmm"),3)) &amp; "'!Y11")</f>
        <v>0</v>
      </c>
      <c r="E698" s="147"/>
      <c r="F698" s="148"/>
      <c r="G698" s="148"/>
      <c r="H698" s="148"/>
      <c r="I698" s="148"/>
      <c r="J698" s="148"/>
      <c r="K698" s="148"/>
      <c r="L698" s="148"/>
      <c r="M698" s="148"/>
      <c r="N698" s="148"/>
      <c r="O698" s="148"/>
      <c r="P698" s="149"/>
    </row>
    <row r="699" spans="1:16" ht="15" hidden="1" customHeight="1" x14ac:dyDescent="0.25">
      <c r="A699" s="44" t="str">
        <f ca="1">IF(MONTH(C699)=MONTH(D$3),RIGHT('Yearly Info'!A$15,LEN('Yearly Info'!A$15)-4),"")</f>
        <v xml:space="preserve"> MDEQ</v>
      </c>
      <c r="B699" s="145"/>
      <c r="C699" s="42">
        <f ca="1">C698</f>
        <v>46106</v>
      </c>
      <c r="D699" s="54">
        <f ca="1">INDIRECT("'" &amp; UPPER(LEFT(TEXT($D$3,"mmmm"),3)) &amp; "'!Y12")</f>
        <v>0</v>
      </c>
      <c r="E699" s="147"/>
      <c r="F699" s="148"/>
      <c r="G699" s="148"/>
      <c r="H699" s="148"/>
      <c r="I699" s="148"/>
      <c r="J699" s="148"/>
      <c r="K699" s="148"/>
      <c r="L699" s="148"/>
      <c r="M699" s="148"/>
      <c r="N699" s="148"/>
      <c r="O699" s="148"/>
      <c r="P699" s="149"/>
    </row>
    <row r="700" spans="1:16" ht="15" hidden="1" customHeight="1" x14ac:dyDescent="0.25">
      <c r="A700" s="44" t="str">
        <f ca="1">IF(MONTH(C700)=MONTH(D$3),RIGHT('Yearly Info'!A$16,LEN('Yearly Info'!A$16)-4),"")</f>
        <v xml:space="preserve"> RICS Idea Portal</v>
      </c>
      <c r="B700" s="145"/>
      <c r="C700" s="42">
        <f t="shared" ref="C700:C727" ca="1" si="25">C699</f>
        <v>46106</v>
      </c>
      <c r="D700" s="54">
        <f ca="1">INDIRECT("'" &amp; UPPER(LEFT(TEXT($D$3,"mmmm"),3)) &amp; "'!Y13")</f>
        <v>0</v>
      </c>
      <c r="E700" s="147"/>
      <c r="F700" s="148"/>
      <c r="G700" s="148"/>
      <c r="H700" s="148"/>
      <c r="I700" s="148"/>
      <c r="J700" s="148"/>
      <c r="K700" s="148"/>
      <c r="L700" s="148"/>
      <c r="M700" s="148"/>
      <c r="N700" s="148"/>
      <c r="O700" s="148"/>
      <c r="P700" s="149"/>
    </row>
    <row r="701" spans="1:16" ht="15" customHeight="1" x14ac:dyDescent="0.25">
      <c r="A701" s="44" t="str">
        <f ca="1">IF(MONTH(C701)=MONTH(D$3),RIGHT('Yearly Info'!A$17,LEN('Yearly Info'!A$17)-4),"")</f>
        <v xml:space="preserve"> MSWIS</v>
      </c>
      <c r="B701" s="145"/>
      <c r="C701" s="42">
        <f t="shared" ca="1" si="25"/>
        <v>46106</v>
      </c>
      <c r="D701" s="54">
        <f ca="1">INDIRECT("'" &amp; UPPER(LEFT(TEXT($D$3,"mmmm"),3)) &amp; "'!Y14")</f>
        <v>8</v>
      </c>
      <c r="E701" s="147" t="s">
        <v>94</v>
      </c>
      <c r="F701" s="148"/>
      <c r="G701" s="148"/>
      <c r="H701" s="148"/>
      <c r="I701" s="148"/>
      <c r="J701" s="148"/>
      <c r="K701" s="148"/>
      <c r="L701" s="148"/>
      <c r="M701" s="148"/>
      <c r="N701" s="148"/>
      <c r="O701" s="148"/>
      <c r="P701" s="149"/>
    </row>
    <row r="702" spans="1:16" ht="15" hidden="1" customHeight="1" x14ac:dyDescent="0.25">
      <c r="A702" s="44" t="str">
        <f ca="1">IF(MONTH(C702)=MONTH(D$3),RIGHT('Yearly Info'!A$18,LEN('Yearly Info'!A$18)-4),"")</f>
        <v xml:space="preserve"> GeoSpatial</v>
      </c>
      <c r="B702" s="145"/>
      <c r="C702" s="42">
        <f t="shared" ca="1" si="25"/>
        <v>46106</v>
      </c>
      <c r="D702" s="54">
        <f ca="1">INDIRECT("'" &amp; UPPER(LEFT(TEXT($D$3,"mmmm"),3)) &amp; "'!Y15")</f>
        <v>0</v>
      </c>
      <c r="E702" s="147"/>
      <c r="F702" s="148"/>
      <c r="G702" s="148"/>
      <c r="H702" s="148"/>
      <c r="I702" s="148"/>
      <c r="J702" s="148"/>
      <c r="K702" s="148"/>
      <c r="L702" s="148"/>
      <c r="M702" s="148"/>
      <c r="N702" s="148"/>
      <c r="O702" s="148"/>
      <c r="P702" s="149"/>
    </row>
    <row r="703" spans="1:16" ht="15" hidden="1" customHeight="1" x14ac:dyDescent="0.25">
      <c r="A703" s="44" t="str">
        <f ca="1">IF(MONTH(C703)=MONTH(D$3),RIGHT('Yearly Info'!A$19,LEN('Yearly Info'!A$19)-4),"")</f>
        <v xml:space="preserve"> RICS Dashboard</v>
      </c>
      <c r="B703" s="145"/>
      <c r="C703" s="42">
        <f t="shared" ca="1" si="25"/>
        <v>46106</v>
      </c>
      <c r="D703" s="54">
        <f ca="1">INDIRECT("'" &amp; UPPER(LEFT(TEXT($D$3,"mmmm"),3)) &amp; "'!Y16")</f>
        <v>0</v>
      </c>
      <c r="E703" s="147"/>
      <c r="F703" s="148"/>
      <c r="G703" s="148"/>
      <c r="H703" s="148"/>
      <c r="I703" s="148"/>
      <c r="J703" s="148"/>
      <c r="K703" s="148"/>
      <c r="L703" s="148"/>
      <c r="M703" s="148"/>
      <c r="N703" s="148"/>
      <c r="O703" s="148"/>
      <c r="P703" s="149"/>
    </row>
    <row r="704" spans="1:16" ht="15" hidden="1" customHeight="1" x14ac:dyDescent="0.25">
      <c r="A704" s="44" t="str">
        <f ca="1">IF(MONTH(C704)=MONTH(D$3),RIGHT('Yearly Info'!A$20,LEN('Yearly Info'!A$20)-4),"")</f>
        <v xml:space="preserve"> MDWFP NRIS</v>
      </c>
      <c r="B704" s="145"/>
      <c r="C704" s="42">
        <f t="shared" ca="1" si="25"/>
        <v>46106</v>
      </c>
      <c r="D704" s="54">
        <f ca="1">INDIRECT("'" &amp; UPPER(LEFT(TEXT($D$3,"mmmm"),3)) &amp; "'!Y17")</f>
        <v>0</v>
      </c>
      <c r="E704" s="153"/>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 MRVA 4 CLOSED</v>
      </c>
      <c r="B705" s="145"/>
      <c r="C705" s="42">
        <f t="shared" ca="1" si="25"/>
        <v>46106</v>
      </c>
      <c r="D705" s="54">
        <f ca="1">INDIRECT("'" &amp; UPPER(LEFT(TEXT($D$3,"mmmm"),3)) &amp; "'!Y18")</f>
        <v>0</v>
      </c>
      <c r="E705" s="147"/>
      <c r="F705" s="148"/>
      <c r="G705" s="148"/>
      <c r="H705" s="148"/>
      <c r="I705" s="148"/>
      <c r="J705" s="148"/>
      <c r="K705" s="148"/>
      <c r="L705" s="148"/>
      <c r="M705" s="148"/>
      <c r="N705" s="148"/>
      <c r="O705" s="148"/>
      <c r="P705" s="149"/>
    </row>
    <row r="706" spans="1:16" ht="15" hidden="1" customHeight="1" x14ac:dyDescent="0.25">
      <c r="A706" s="44" t="str">
        <f ca="1">IF(MONTH(C706)=MONTH(D$3),RIGHT('Yearly Info'!A$22,LEN('Yearly Info'!A$22)-4),"")</f>
        <v xml:space="preserve"> Tackett</v>
      </c>
      <c r="B706" s="145"/>
      <c r="C706" s="42">
        <f t="shared" ca="1" si="25"/>
        <v>46106</v>
      </c>
      <c r="D706" s="54">
        <f ca="1">INDIRECT("'" &amp; UPPER(LEFT(TEXT($D$3,"mmmm"),3)) &amp; "'!Y19")</f>
        <v>0</v>
      </c>
      <c r="E706" s="147"/>
      <c r="F706" s="148"/>
      <c r="G706" s="148"/>
      <c r="H706" s="148"/>
      <c r="I706" s="148"/>
      <c r="J706" s="148"/>
      <c r="K706" s="148"/>
      <c r="L706" s="148"/>
      <c r="M706" s="148"/>
      <c r="N706" s="148"/>
      <c r="O706" s="148"/>
      <c r="P706" s="149"/>
    </row>
    <row r="707" spans="1:16" ht="15" hidden="1" customHeight="1" x14ac:dyDescent="0.25">
      <c r="A707" s="44" t="e">
        <f ca="1">IF(MONTH(C707)=MONTH(D$3),RIGHT('Yearly Info'!A$23,LEN('Yearly Info'!A$23)-4),"")</f>
        <v>#VALUE!</v>
      </c>
      <c r="B707" s="145"/>
      <c r="C707" s="42">
        <f t="shared" ca="1" si="25"/>
        <v>46106</v>
      </c>
      <c r="D707" s="54">
        <f ca="1">INDIRECT("'" &amp; UPPER(LEFT(TEXT($D$3,"mmmm"),3)) &amp; "'!Y20")</f>
        <v>0</v>
      </c>
      <c r="E707" s="174"/>
      <c r="F707" s="154"/>
      <c r="G707" s="154"/>
      <c r="H707" s="154"/>
      <c r="I707" s="154"/>
      <c r="J707" s="154"/>
      <c r="K707" s="154"/>
      <c r="L707" s="154"/>
      <c r="M707" s="154"/>
      <c r="N707" s="154"/>
      <c r="O707" s="154"/>
      <c r="P707" s="155"/>
    </row>
    <row r="708" spans="1:16" ht="15" hidden="1" customHeight="1" x14ac:dyDescent="0.25">
      <c r="A708" s="44" t="e">
        <f ca="1">IF(MONTH(C708)=MONTH(D$3),RIGHT('Yearly Info'!A$24,LEN('Yearly Info'!A$24)-4),"")</f>
        <v>#VALUE!</v>
      </c>
      <c r="B708" s="145"/>
      <c r="C708" s="42">
        <f t="shared" ca="1" si="25"/>
        <v>46106</v>
      </c>
      <c r="D708" s="54">
        <f ca="1">INDIRECT("'" &amp; UPPER(LEFT(TEXT($D$3,"mmmm"),3)) &amp; "'!Y21")</f>
        <v>0</v>
      </c>
      <c r="E708" s="147"/>
      <c r="F708" s="148"/>
      <c r="G708" s="148"/>
      <c r="H708" s="148"/>
      <c r="I708" s="148"/>
      <c r="J708" s="148"/>
      <c r="K708" s="148"/>
      <c r="L708" s="148"/>
      <c r="M708" s="148"/>
      <c r="N708" s="148"/>
      <c r="O708" s="148"/>
      <c r="P708" s="149"/>
    </row>
    <row r="709" spans="1:16" ht="15" hidden="1" customHeight="1" x14ac:dyDescent="0.25">
      <c r="A709" s="44" t="e">
        <f ca="1">IF(MONTH(C709)=MONTH(D$3),RIGHT('Yearly Info'!A$25,LEN('Yearly Info'!A$25)-4),"")</f>
        <v>#VALUE!</v>
      </c>
      <c r="B709" s="145"/>
      <c r="C709" s="42">
        <f t="shared" ca="1" si="25"/>
        <v>46106</v>
      </c>
      <c r="D709" s="54">
        <f ca="1">INDIRECT("'" &amp; UPPER(LEFT(TEXT($D$3,"mmmm"),3)) &amp; "'!Y22")</f>
        <v>0</v>
      </c>
      <c r="E709" s="147"/>
      <c r="F709" s="148"/>
      <c r="G709" s="148"/>
      <c r="H709" s="148"/>
      <c r="I709" s="148"/>
      <c r="J709" s="148"/>
      <c r="K709" s="148"/>
      <c r="L709" s="148"/>
      <c r="M709" s="148"/>
      <c r="N709" s="148"/>
      <c r="O709" s="148"/>
      <c r="P709" s="149"/>
    </row>
    <row r="710" spans="1:16" ht="15" hidden="1" customHeight="1" x14ac:dyDescent="0.25">
      <c r="A710" s="44" t="e">
        <f ca="1">IF(MONTH(C710)=MONTH(D$3),RIGHT('Yearly Info'!A$26,LEN('Yearly Info'!A$26)-4),"")</f>
        <v>#VALUE!</v>
      </c>
      <c r="B710" s="145"/>
      <c r="C710" s="42">
        <f t="shared" ca="1" si="25"/>
        <v>46106</v>
      </c>
      <c r="D710" s="54">
        <f ca="1">INDIRECT("'" &amp; UPPER(LEFT(TEXT($D$3,"mmmm"),3)) &amp; "'!Y23")</f>
        <v>0</v>
      </c>
      <c r="E710" s="147"/>
      <c r="F710" s="148"/>
      <c r="G710" s="148"/>
      <c r="H710" s="148"/>
      <c r="I710" s="148"/>
      <c r="J710" s="148"/>
      <c r="K710" s="148"/>
      <c r="L710" s="148"/>
      <c r="M710" s="148"/>
      <c r="N710" s="148"/>
      <c r="O710" s="148"/>
      <c r="P710" s="149"/>
    </row>
    <row r="711" spans="1:16" ht="15" hidden="1" customHeight="1" x14ac:dyDescent="0.25">
      <c r="A711" s="44" t="e">
        <f ca="1">IF(MONTH(C711)=MONTH(D$3),RIGHT('Yearly Info'!A$27,LEN('Yearly Info'!A$27)-4),"")</f>
        <v>#VALUE!</v>
      </c>
      <c r="B711" s="145"/>
      <c r="C711" s="42">
        <f t="shared" ca="1" si="25"/>
        <v>46106</v>
      </c>
      <c r="D711" s="54">
        <f ca="1">INDIRECT("'" &amp; UPPER(LEFT(TEXT($D$3,"mmmm"),3)) &amp; "'!Y24")</f>
        <v>0</v>
      </c>
      <c r="E711" s="147"/>
      <c r="F711" s="148"/>
      <c r="G711" s="148"/>
      <c r="H711" s="148"/>
      <c r="I711" s="148"/>
      <c r="J711" s="148"/>
      <c r="K711" s="148"/>
      <c r="L711" s="148"/>
      <c r="M711" s="148"/>
      <c r="N711" s="148"/>
      <c r="O711" s="148"/>
      <c r="P711" s="149"/>
    </row>
    <row r="712" spans="1:16" ht="15" hidden="1" customHeight="1" x14ac:dyDescent="0.25">
      <c r="A712" s="44" t="e">
        <f ca="1">IF(MONTH(C712)=MONTH(D$3),RIGHT('Yearly Info'!A$28,LEN('Yearly Info'!A$28)-4),"")</f>
        <v>#VALUE!</v>
      </c>
      <c r="B712" s="145"/>
      <c r="C712" s="42">
        <f t="shared" ca="1" si="25"/>
        <v>46106</v>
      </c>
      <c r="D712" s="54">
        <f ca="1">INDIRECT("'" &amp; UPPER(LEFT(TEXT($D$3,"mmmm"),3)) &amp; "'!Y25")</f>
        <v>0</v>
      </c>
      <c r="E712" s="147"/>
      <c r="F712" s="148"/>
      <c r="G712" s="148"/>
      <c r="H712" s="148"/>
      <c r="I712" s="148"/>
      <c r="J712" s="148"/>
      <c r="K712" s="148"/>
      <c r="L712" s="148"/>
      <c r="M712" s="148"/>
      <c r="N712" s="148"/>
      <c r="O712" s="148"/>
      <c r="P712" s="149"/>
    </row>
    <row r="713" spans="1:16" ht="15" hidden="1" customHeight="1" x14ac:dyDescent="0.25">
      <c r="A713" s="44" t="e">
        <f ca="1">IF(MONTH(C713)=MONTH(D$3),RIGHT('Yearly Info'!A$29,LEN('Yearly Info'!A$29)-4),"")</f>
        <v>#VALUE!</v>
      </c>
      <c r="B713" s="145"/>
      <c r="C713" s="42">
        <f t="shared" ca="1" si="25"/>
        <v>46106</v>
      </c>
      <c r="D713" s="54">
        <f ca="1">INDIRECT("'" &amp; UPPER(LEFT(TEXT($D$3,"mmmm"),3)) &amp; "'!Y26")</f>
        <v>0</v>
      </c>
      <c r="E713" s="147"/>
      <c r="F713" s="148"/>
      <c r="G713" s="148"/>
      <c r="H713" s="148"/>
      <c r="I713" s="148"/>
      <c r="J713" s="148"/>
      <c r="K713" s="148"/>
      <c r="L713" s="148"/>
      <c r="M713" s="148"/>
      <c r="N713" s="148"/>
      <c r="O713" s="148"/>
      <c r="P713" s="149"/>
    </row>
    <row r="714" spans="1:16" ht="15" hidden="1" customHeight="1" x14ac:dyDescent="0.25">
      <c r="A714" s="44" t="e">
        <f ca="1">IF(MONTH(C714)=MONTH(D$3),RIGHT('Yearly Info'!A$30,LEN('Yearly Info'!A$30)-4),"")</f>
        <v>#VALUE!</v>
      </c>
      <c r="B714" s="145"/>
      <c r="C714" s="42">
        <f t="shared" ca="1" si="25"/>
        <v>46106</v>
      </c>
      <c r="D714" s="54">
        <f ca="1">INDIRECT("'" &amp; UPPER(LEFT(TEXT($D$3,"mmmm"),3)) &amp; "'!Y27")</f>
        <v>0</v>
      </c>
      <c r="E714" s="147"/>
      <c r="F714" s="148"/>
      <c r="G714" s="148"/>
      <c r="H714" s="148"/>
      <c r="I714" s="148"/>
      <c r="J714" s="148"/>
      <c r="K714" s="148"/>
      <c r="L714" s="148"/>
      <c r="M714" s="148"/>
      <c r="N714" s="148"/>
      <c r="O714" s="148"/>
      <c r="P714" s="149"/>
    </row>
    <row r="715" spans="1:16" ht="15" hidden="1" customHeight="1" x14ac:dyDescent="0.25">
      <c r="A715" s="44" t="e">
        <f ca="1">IF(MONTH(C715)=MONTH(D$3),RIGHT('Yearly Info'!A$31,LEN('Yearly Info'!A$31)-4),"")</f>
        <v>#VALUE!</v>
      </c>
      <c r="B715" s="145"/>
      <c r="C715" s="42">
        <f t="shared" ca="1" si="25"/>
        <v>46106</v>
      </c>
      <c r="D715" s="54">
        <f ca="1">INDIRECT("'" &amp; UPPER(LEFT(TEXT($D$3,"mmmm"),3)) &amp; "'!Y28")</f>
        <v>0</v>
      </c>
      <c r="E715" s="147"/>
      <c r="F715" s="148"/>
      <c r="G715" s="148"/>
      <c r="H715" s="148"/>
      <c r="I715" s="148"/>
      <c r="J715" s="148"/>
      <c r="K715" s="148"/>
      <c r="L715" s="148"/>
      <c r="M715" s="148"/>
      <c r="N715" s="148"/>
      <c r="O715" s="148"/>
      <c r="P715" s="149"/>
    </row>
    <row r="716" spans="1:16" ht="15" hidden="1" customHeight="1" x14ac:dyDescent="0.25">
      <c r="A716" s="44" t="e">
        <f ca="1">IF(MONTH(C716)=MONTH(D$3),RIGHT('Yearly Info'!A$32,LEN('Yearly Info'!A$32)-4),"")</f>
        <v>#VALUE!</v>
      </c>
      <c r="B716" s="145"/>
      <c r="C716" s="42">
        <f t="shared" ca="1" si="25"/>
        <v>46106</v>
      </c>
      <c r="D716" s="54">
        <f ca="1">INDIRECT("'" &amp; UPPER(LEFT(TEXT($D$3,"mmmm"),3)) &amp; "'!Y29")</f>
        <v>0</v>
      </c>
      <c r="E716" s="147"/>
      <c r="F716" s="148"/>
      <c r="G716" s="148"/>
      <c r="H716" s="148"/>
      <c r="I716" s="148"/>
      <c r="J716" s="148"/>
      <c r="K716" s="148"/>
      <c r="L716" s="148"/>
      <c r="M716" s="148"/>
      <c r="N716" s="148"/>
      <c r="O716" s="148"/>
      <c r="P716" s="149"/>
    </row>
    <row r="717" spans="1:16" ht="15" hidden="1" customHeight="1" x14ac:dyDescent="0.25">
      <c r="A717" s="44" t="e">
        <f ca="1">IF(MONTH(C717)=MONTH(D$3),RIGHT('Yearly Info'!A$33,LEN('Yearly Info'!A$33)-4),"")</f>
        <v>#VALUE!</v>
      </c>
      <c r="B717" s="145"/>
      <c r="C717" s="42">
        <f t="shared" ca="1" si="25"/>
        <v>46106</v>
      </c>
      <c r="D717" s="54">
        <f ca="1">INDIRECT("'" &amp; UPPER(LEFT(TEXT($D$3,"mmmm"),3)) &amp; "'!Y30")</f>
        <v>0</v>
      </c>
      <c r="E717" s="147"/>
      <c r="F717" s="148"/>
      <c r="G717" s="148"/>
      <c r="H717" s="148"/>
      <c r="I717" s="148"/>
      <c r="J717" s="148"/>
      <c r="K717" s="148"/>
      <c r="L717" s="148"/>
      <c r="M717" s="148"/>
      <c r="N717" s="148"/>
      <c r="O717" s="148"/>
      <c r="P717" s="149"/>
    </row>
    <row r="718" spans="1:16" ht="15" hidden="1" customHeight="1" x14ac:dyDescent="0.25">
      <c r="A718" s="44" t="e">
        <f ca="1">IF(MONTH(C718)=MONTH(D$3),RIGHT('Yearly Info'!A$34,LEN('Yearly Info'!A$34)-4),"")</f>
        <v>#VALUE!</v>
      </c>
      <c r="B718" s="145"/>
      <c r="C718" s="42">
        <f t="shared" ca="1" si="25"/>
        <v>46106</v>
      </c>
      <c r="D718" s="54">
        <f ca="1">INDIRECT("'" &amp; UPPER(LEFT(TEXT($D$3,"mmmm"),3)) &amp; "'!Y31")</f>
        <v>0</v>
      </c>
      <c r="E718" s="147"/>
      <c r="F718" s="148"/>
      <c r="G718" s="148"/>
      <c r="H718" s="148"/>
      <c r="I718" s="148"/>
      <c r="J718" s="148"/>
      <c r="K718" s="148"/>
      <c r="L718" s="148"/>
      <c r="M718" s="148"/>
      <c r="N718" s="148"/>
      <c r="O718" s="148"/>
      <c r="P718" s="149"/>
    </row>
    <row r="719" spans="1:16" ht="15" hidden="1" customHeight="1" x14ac:dyDescent="0.25">
      <c r="A719" s="44" t="e">
        <f ca="1">IF(MONTH(C719)=MONTH(D$3),RIGHT('Yearly Info'!A$35,LEN('Yearly Info'!A$35)-4),"")</f>
        <v>#VALUE!</v>
      </c>
      <c r="B719" s="145"/>
      <c r="C719" s="42">
        <f t="shared" ca="1" si="25"/>
        <v>46106</v>
      </c>
      <c r="D719" s="54">
        <f ca="1">INDIRECT("'" &amp; UPPER(LEFT(TEXT($D$3,"mmmm"),3)) &amp; "'!Y32")</f>
        <v>0</v>
      </c>
      <c r="E719" s="147"/>
      <c r="F719" s="148"/>
      <c r="G719" s="148"/>
      <c r="H719" s="148"/>
      <c r="I719" s="148"/>
      <c r="J719" s="148"/>
      <c r="K719" s="148"/>
      <c r="L719" s="148"/>
      <c r="M719" s="148"/>
      <c r="N719" s="148"/>
      <c r="O719" s="148"/>
      <c r="P719" s="149"/>
    </row>
    <row r="720" spans="1:16" ht="15" hidden="1" customHeight="1" x14ac:dyDescent="0.25">
      <c r="A720" s="44" t="e">
        <f ca="1">IF(MONTH(C720)=MONTH(D$3),RIGHT('Yearly Info'!A$36,LEN('Yearly Info'!A$36)-4),"")</f>
        <v>#VALUE!</v>
      </c>
      <c r="B720" s="145"/>
      <c r="C720" s="42">
        <f t="shared" ca="1" si="25"/>
        <v>46106</v>
      </c>
      <c r="D720" s="54">
        <f ca="1">INDIRECT("'" &amp; UPPER(LEFT(TEXT($D$3,"mmmm"),3)) &amp; "'!Y33")</f>
        <v>0</v>
      </c>
      <c r="E720" s="147"/>
      <c r="F720" s="148"/>
      <c r="G720" s="148"/>
      <c r="H720" s="148"/>
      <c r="I720" s="148"/>
      <c r="J720" s="148"/>
      <c r="K720" s="148"/>
      <c r="L720" s="148"/>
      <c r="M720" s="148"/>
      <c r="N720" s="148"/>
      <c r="O720" s="148"/>
      <c r="P720" s="149"/>
    </row>
    <row r="721" spans="1:16" ht="15" hidden="1" customHeight="1" x14ac:dyDescent="0.25">
      <c r="A721" s="44" t="e">
        <f ca="1">IF(MONTH(C721)=MONTH(D$3),RIGHT('Yearly Info'!A$37,LEN('Yearly Info'!A$37)-4),"")</f>
        <v>#VALUE!</v>
      </c>
      <c r="B721" s="145"/>
      <c r="C721" s="42">
        <f t="shared" ca="1" si="25"/>
        <v>46106</v>
      </c>
      <c r="D721" s="54">
        <f ca="1">INDIRECT("'" &amp; UPPER(LEFT(TEXT($D$3,"mmmm"),3)) &amp; "'!Y34")</f>
        <v>0</v>
      </c>
      <c r="E721" s="147"/>
      <c r="F721" s="148"/>
      <c r="G721" s="148"/>
      <c r="H721" s="148"/>
      <c r="I721" s="148"/>
      <c r="J721" s="148"/>
      <c r="K721" s="148"/>
      <c r="L721" s="148"/>
      <c r="M721" s="148"/>
      <c r="N721" s="148"/>
      <c r="O721" s="148"/>
      <c r="P721" s="149"/>
    </row>
    <row r="722" spans="1:16" ht="15" hidden="1" customHeight="1" x14ac:dyDescent="0.25">
      <c r="A722" s="44" t="e">
        <f ca="1">IF(MONTH(C722)=MONTH(D$3),RIGHT('Yearly Info'!A$38,LEN('Yearly Info'!A$38)-4),"")</f>
        <v>#VALUE!</v>
      </c>
      <c r="B722" s="145"/>
      <c r="C722" s="42">
        <f t="shared" ca="1" si="25"/>
        <v>46106</v>
      </c>
      <c r="D722" s="54">
        <f ca="1">INDIRECT("'" &amp; UPPER(LEFT(TEXT($D$3,"mmmm"),3)) &amp; "'!Y35")</f>
        <v>0</v>
      </c>
      <c r="E722" s="147"/>
      <c r="F722" s="148"/>
      <c r="G722" s="148"/>
      <c r="H722" s="148"/>
      <c r="I722" s="148"/>
      <c r="J722" s="148"/>
      <c r="K722" s="148"/>
      <c r="L722" s="148"/>
      <c r="M722" s="148"/>
      <c r="N722" s="148"/>
      <c r="O722" s="148"/>
      <c r="P722" s="149"/>
    </row>
    <row r="723" spans="1:16" ht="15" hidden="1" customHeight="1" x14ac:dyDescent="0.25">
      <c r="A723" s="44" t="e">
        <f ca="1">IF(MONTH(C723)=MONTH(D$3),RIGHT('Yearly Info'!A$39,LEN('Yearly Info'!A$39)-4),"")</f>
        <v>#VALUE!</v>
      </c>
      <c r="B723" s="145"/>
      <c r="C723" s="42">
        <f t="shared" ca="1" si="25"/>
        <v>46106</v>
      </c>
      <c r="D723" s="54">
        <f ca="1">INDIRECT("'" &amp; UPPER(LEFT(TEXT($D$3,"mmmm"),3)) &amp; "'!Y36")</f>
        <v>0</v>
      </c>
      <c r="E723" s="147"/>
      <c r="F723" s="148"/>
      <c r="G723" s="148"/>
      <c r="H723" s="148"/>
      <c r="I723" s="148"/>
      <c r="J723" s="148"/>
      <c r="K723" s="148"/>
      <c r="L723" s="148"/>
      <c r="M723" s="148"/>
      <c r="N723" s="148"/>
      <c r="O723" s="148"/>
      <c r="P723" s="149"/>
    </row>
    <row r="724" spans="1:16" ht="15" hidden="1" customHeight="1" thickBot="1" x14ac:dyDescent="0.3">
      <c r="A724" s="45" t="e">
        <f ca="1">IF(MONTH(C724)=MONTH(D$3),RIGHT('Yearly Info'!A$40,LEN('Yearly Info'!A$40)-4),"")</f>
        <v>#VALUE!</v>
      </c>
      <c r="B724" s="145"/>
      <c r="C724" s="42">
        <f t="shared" ca="1" si="25"/>
        <v>46106</v>
      </c>
      <c r="D724" s="54">
        <f ca="1">INDIRECT("'" &amp; UPPER(LEFT(TEXT($D$3,"mmmm"),3)) &amp; "'!Y37")</f>
        <v>0</v>
      </c>
      <c r="E724" s="147"/>
      <c r="F724" s="148"/>
      <c r="G724" s="148"/>
      <c r="H724" s="148"/>
      <c r="I724" s="148"/>
      <c r="J724" s="148"/>
      <c r="K724" s="148"/>
      <c r="L724" s="148"/>
      <c r="M724" s="148"/>
      <c r="N724" s="148"/>
      <c r="O724" s="148"/>
      <c r="P724" s="149"/>
    </row>
    <row r="725" spans="1:16" ht="15" hidden="1" customHeight="1" thickBot="1" x14ac:dyDescent="0.3">
      <c r="A725" s="45" t="str">
        <f ca="1">IF(MONTH(C725)=MONTH(D$3),RIGHT('Yearly Info'!A$41,LEN('Yearly Info'!A$41)-4),"")</f>
        <v xml:space="preserve"> </v>
      </c>
      <c r="B725" s="145"/>
      <c r="C725" s="42">
        <f t="shared" ca="1" si="25"/>
        <v>46106</v>
      </c>
      <c r="D725" s="54">
        <f ca="1">INDIRECT("'" &amp; UPPER(LEFT(TEXT($D$3,"mmmm"),3)) &amp; "'!Y38")</f>
        <v>0</v>
      </c>
      <c r="E725" s="147"/>
      <c r="F725" s="148"/>
      <c r="G725" s="148"/>
      <c r="H725" s="148"/>
      <c r="I725" s="148"/>
      <c r="J725" s="148"/>
      <c r="K725" s="148"/>
      <c r="L725" s="148"/>
      <c r="M725" s="148"/>
      <c r="N725" s="148"/>
      <c r="O725" s="148"/>
      <c r="P725" s="149"/>
    </row>
    <row r="726" spans="1:16" ht="15" hidden="1" customHeight="1" thickBot="1" x14ac:dyDescent="0.3">
      <c r="A726" s="45" t="str">
        <f ca="1">IF(MONTH(C726)=MONTH(D$3),RIGHT('Yearly Info'!A$42,LEN('Yearly Info'!A$42)-4),"")</f>
        <v xml:space="preserve"> </v>
      </c>
      <c r="B726" s="145"/>
      <c r="C726" s="42">
        <f t="shared" ca="1" si="25"/>
        <v>46106</v>
      </c>
      <c r="D726" s="54">
        <f ca="1">INDIRECT("'" &amp; UPPER(LEFT(TEXT($D$3,"mmmm"),3)) &amp; "'!Y39")</f>
        <v>0</v>
      </c>
      <c r="E726" s="147"/>
      <c r="F726" s="148"/>
      <c r="G726" s="148"/>
      <c r="H726" s="148"/>
      <c r="I726" s="148"/>
      <c r="J726" s="148"/>
      <c r="K726" s="148"/>
      <c r="L726" s="148"/>
      <c r="M726" s="148"/>
      <c r="N726" s="148"/>
      <c r="O726" s="148"/>
      <c r="P726" s="149"/>
    </row>
    <row r="727" spans="1:16" ht="15" hidden="1" customHeight="1" thickBot="1" x14ac:dyDescent="0.3">
      <c r="A727" s="45" t="str">
        <f ca="1">IF(MONTH(C727)=MONTH(D$3),RIGHT('Yearly Info'!A$43,LEN('Yearly Info'!A$43)-4),"")</f>
        <v xml:space="preserve"> </v>
      </c>
      <c r="B727" s="146"/>
      <c r="C727" s="42">
        <f t="shared" ca="1" si="25"/>
        <v>46106</v>
      </c>
      <c r="D727" s="55">
        <f ca="1">INDIRECT("'" &amp; UPPER(LEFT(TEXT($D$3,"mmmm"),3)) &amp; "'!Y40")</f>
        <v>0</v>
      </c>
      <c r="E727" s="150"/>
      <c r="F727" s="151"/>
      <c r="G727" s="151"/>
      <c r="H727" s="151"/>
      <c r="I727" s="151"/>
      <c r="J727" s="151"/>
      <c r="K727" s="151"/>
      <c r="L727" s="151"/>
      <c r="M727" s="151"/>
      <c r="N727" s="151"/>
      <c r="O727" s="151"/>
      <c r="P727" s="152"/>
    </row>
    <row r="728" spans="1:16" ht="15" hidden="1" customHeight="1" x14ac:dyDescent="0.25">
      <c r="A728" s="44" t="str">
        <f ca="1">IF(MONTH(C728)=MONTH(D$3),RIGHT('Yearly Info'!A$14,LEN('Yearly Info'!A$14)-4),"")</f>
        <v xml:space="preserve"> RICS Support for MDEQ</v>
      </c>
      <c r="B728" s="145" t="str">
        <f ca="1">TEXT(C728,"dddd")</f>
        <v>Thursday</v>
      </c>
      <c r="C728" s="94">
        <f ca="1">C698+1</f>
        <v>46107</v>
      </c>
      <c r="D728" s="54">
        <f ca="1">INDIRECT("'" &amp; UPPER(LEFT(TEXT($D$3,"mmmm"),3)) &amp; "'!Z11")</f>
        <v>2</v>
      </c>
      <c r="E728" s="147" t="s">
        <v>95</v>
      </c>
      <c r="F728" s="148"/>
      <c r="G728" s="148"/>
      <c r="H728" s="148"/>
      <c r="I728" s="148"/>
      <c r="J728" s="148"/>
      <c r="K728" s="148"/>
      <c r="L728" s="148"/>
      <c r="M728" s="148"/>
      <c r="N728" s="148"/>
      <c r="O728" s="148"/>
      <c r="P728" s="149"/>
    </row>
    <row r="729" spans="1:16" ht="15" hidden="1" customHeight="1" x14ac:dyDescent="0.25">
      <c r="A729" s="44" t="str">
        <f ca="1">IF(MONTH(C729)=MONTH(D$3),RIGHT('Yearly Info'!A$15,LEN('Yearly Info'!A$15)-4),"")</f>
        <v xml:space="preserve"> MDEQ</v>
      </c>
      <c r="B729" s="145"/>
      <c r="C729" s="42">
        <f ca="1">C728</f>
        <v>46107</v>
      </c>
      <c r="D729" s="54">
        <f ca="1">INDIRECT("'" &amp; UPPER(LEFT(TEXT($D$3,"mmmm"),3)) &amp; "'!Z12")</f>
        <v>0</v>
      </c>
      <c r="E729" s="147"/>
      <c r="F729" s="148"/>
      <c r="G729" s="148"/>
      <c r="H729" s="148"/>
      <c r="I729" s="148"/>
      <c r="J729" s="148"/>
      <c r="K729" s="148"/>
      <c r="L729" s="148"/>
      <c r="M729" s="148"/>
      <c r="N729" s="148"/>
      <c r="O729" s="148"/>
      <c r="P729" s="149"/>
    </row>
    <row r="730" spans="1:16" ht="15" hidden="1" customHeight="1" x14ac:dyDescent="0.25">
      <c r="A730" s="44" t="str">
        <f ca="1">IF(MONTH(C730)=MONTH(D$3),RIGHT('Yearly Info'!A$16,LEN('Yearly Info'!A$16)-4),"")</f>
        <v xml:space="preserve"> RICS Idea Portal</v>
      </c>
      <c r="B730" s="145"/>
      <c r="C730" s="42">
        <f t="shared" ref="C730:C757" ca="1" si="26">C729</f>
        <v>46107</v>
      </c>
      <c r="D730" s="54">
        <f ca="1">INDIRECT("'" &amp; UPPER(LEFT(TEXT($D$3,"mmmm"),3)) &amp; "'!Z13")</f>
        <v>0</v>
      </c>
      <c r="E730" s="147"/>
      <c r="F730" s="148"/>
      <c r="G730" s="148"/>
      <c r="H730" s="148"/>
      <c r="I730" s="148"/>
      <c r="J730" s="148"/>
      <c r="K730" s="148"/>
      <c r="L730" s="148"/>
      <c r="M730" s="148"/>
      <c r="N730" s="148"/>
      <c r="O730" s="148"/>
      <c r="P730" s="149"/>
    </row>
    <row r="731" spans="1:16" ht="15" customHeight="1" x14ac:dyDescent="0.25">
      <c r="A731" s="44" t="str">
        <f ca="1">IF(MONTH(C731)=MONTH(D$3),RIGHT('Yearly Info'!A$17,LEN('Yearly Info'!A$17)-4),"")</f>
        <v xml:space="preserve"> MSWIS</v>
      </c>
      <c r="B731" s="145"/>
      <c r="C731" s="42">
        <f t="shared" ca="1" si="26"/>
        <v>46107</v>
      </c>
      <c r="D731" s="54">
        <f ca="1">INDIRECT("'" &amp; UPPER(LEFT(TEXT($D$3,"mmmm"),3)) &amp; "'!Z14")</f>
        <v>8</v>
      </c>
      <c r="E731" s="147" t="s">
        <v>94</v>
      </c>
      <c r="F731" s="148"/>
      <c r="G731" s="148"/>
      <c r="H731" s="148"/>
      <c r="I731" s="148"/>
      <c r="J731" s="148"/>
      <c r="K731" s="148"/>
      <c r="L731" s="148"/>
      <c r="M731" s="148"/>
      <c r="N731" s="148"/>
      <c r="O731" s="148"/>
      <c r="P731" s="149"/>
    </row>
    <row r="732" spans="1:16" ht="15" hidden="1" customHeight="1" x14ac:dyDescent="0.25">
      <c r="A732" s="44" t="str">
        <f ca="1">IF(MONTH(C732)=MONTH(D$3),RIGHT('Yearly Info'!A$18,LEN('Yearly Info'!A$18)-4),"")</f>
        <v xml:space="preserve"> GeoSpatial</v>
      </c>
      <c r="B732" s="145"/>
      <c r="C732" s="42">
        <f t="shared" ca="1" si="26"/>
        <v>46107</v>
      </c>
      <c r="D732" s="54">
        <f ca="1">INDIRECT("'" &amp; UPPER(LEFT(TEXT($D$3,"mmmm"),3)) &amp; "'!Z15")</f>
        <v>0</v>
      </c>
      <c r="E732" s="147"/>
      <c r="F732" s="148"/>
      <c r="G732" s="148"/>
      <c r="H732" s="148"/>
      <c r="I732" s="148"/>
      <c r="J732" s="148"/>
      <c r="K732" s="148"/>
      <c r="L732" s="148"/>
      <c r="M732" s="148"/>
      <c r="N732" s="148"/>
      <c r="O732" s="148"/>
      <c r="P732" s="149"/>
    </row>
    <row r="733" spans="1:16" ht="15" hidden="1" customHeight="1" x14ac:dyDescent="0.25">
      <c r="A733" s="44" t="str">
        <f ca="1">IF(MONTH(C733)=MONTH(D$3),RIGHT('Yearly Info'!A$19,LEN('Yearly Info'!A$19)-4),"")</f>
        <v xml:space="preserve"> RICS Dashboard</v>
      </c>
      <c r="B733" s="145"/>
      <c r="C733" s="42">
        <f t="shared" ca="1" si="26"/>
        <v>46107</v>
      </c>
      <c r="D733" s="54">
        <f ca="1">INDIRECT("'" &amp; UPPER(LEFT(TEXT($D$3,"mmmm"),3)) &amp; "'!Z16")</f>
        <v>0</v>
      </c>
      <c r="E733" s="153"/>
      <c r="F733" s="154"/>
      <c r="G733" s="154"/>
      <c r="H733" s="154"/>
      <c r="I733" s="154"/>
      <c r="J733" s="154"/>
      <c r="K733" s="154"/>
      <c r="L733" s="154"/>
      <c r="M733" s="154"/>
      <c r="N733" s="154"/>
      <c r="O733" s="154"/>
      <c r="P733" s="155"/>
    </row>
    <row r="734" spans="1:16" ht="15" hidden="1" customHeight="1" x14ac:dyDescent="0.25">
      <c r="A734" s="44" t="str">
        <f ca="1">IF(MONTH(C734)=MONTH(D$3),RIGHT('Yearly Info'!A$20,LEN('Yearly Info'!A$20)-4),"")</f>
        <v xml:space="preserve"> MDWFP NRIS</v>
      </c>
      <c r="B734" s="145"/>
      <c r="C734" s="42">
        <f t="shared" ca="1" si="26"/>
        <v>46107</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 MRVA 4 CLOSED</v>
      </c>
      <c r="B735" s="145"/>
      <c r="C735" s="42">
        <f t="shared" ca="1" si="26"/>
        <v>46107</v>
      </c>
      <c r="D735" s="54">
        <f ca="1">INDIRECT("'" &amp; UPPER(LEFT(TEXT($D$3,"mmmm"),3)) &amp; "'!Z18")</f>
        <v>0</v>
      </c>
      <c r="E735" s="147"/>
      <c r="F735" s="148"/>
      <c r="G735" s="148"/>
      <c r="H735" s="148"/>
      <c r="I735" s="148"/>
      <c r="J735" s="148"/>
      <c r="K735" s="148"/>
      <c r="L735" s="148"/>
      <c r="M735" s="148"/>
      <c r="N735" s="148"/>
      <c r="O735" s="148"/>
      <c r="P735" s="149"/>
    </row>
    <row r="736" spans="1:16" ht="15" hidden="1" customHeight="1" x14ac:dyDescent="0.25">
      <c r="A736" s="44" t="str">
        <f ca="1">IF(MONTH(C736)=MONTH(D$3),RIGHT('Yearly Info'!A$22,LEN('Yearly Info'!A$22)-4),"")</f>
        <v xml:space="preserve"> Tackett</v>
      </c>
      <c r="B736" s="145"/>
      <c r="C736" s="42">
        <f t="shared" ca="1" si="26"/>
        <v>46107</v>
      </c>
      <c r="D736" s="54">
        <f ca="1">INDIRECT("'" &amp; UPPER(LEFT(TEXT($D$3,"mmmm"),3)) &amp; "'!Z19")</f>
        <v>0</v>
      </c>
      <c r="E736" s="147"/>
      <c r="F736" s="148"/>
      <c r="G736" s="148"/>
      <c r="H736" s="148"/>
      <c r="I736" s="148"/>
      <c r="J736" s="148"/>
      <c r="K736" s="148"/>
      <c r="L736" s="148"/>
      <c r="M736" s="148"/>
      <c r="N736" s="148"/>
      <c r="O736" s="148"/>
      <c r="P736" s="149"/>
    </row>
    <row r="737" spans="1:16" ht="15" hidden="1" customHeight="1" x14ac:dyDescent="0.25">
      <c r="A737" s="44" t="e">
        <f ca="1">IF(MONTH(C737)=MONTH(D$3),RIGHT('Yearly Info'!A$23,LEN('Yearly Info'!A$23)-4),"")</f>
        <v>#VALUE!</v>
      </c>
      <c r="B737" s="145"/>
      <c r="C737" s="42">
        <f t="shared" ca="1" si="26"/>
        <v>46107</v>
      </c>
      <c r="D737" s="54">
        <f ca="1">INDIRECT("'" &amp; UPPER(LEFT(TEXT($D$3,"mmmm"),3)) &amp; "'!Z20")</f>
        <v>0</v>
      </c>
      <c r="E737" s="160"/>
      <c r="F737" s="148"/>
      <c r="G737" s="148"/>
      <c r="H737" s="148"/>
      <c r="I737" s="148"/>
      <c r="J737" s="148"/>
      <c r="K737" s="148"/>
      <c r="L737" s="148"/>
      <c r="M737" s="148"/>
      <c r="N737" s="148"/>
      <c r="O737" s="148"/>
      <c r="P737" s="149"/>
    </row>
    <row r="738" spans="1:16" ht="15" hidden="1" customHeight="1" x14ac:dyDescent="0.25">
      <c r="A738" s="44" t="e">
        <f ca="1">IF(MONTH(C738)=MONTH(D$3),RIGHT('Yearly Info'!A$24,LEN('Yearly Info'!A$24)-4),"")</f>
        <v>#VALUE!</v>
      </c>
      <c r="B738" s="145"/>
      <c r="C738" s="42">
        <f t="shared" ca="1" si="26"/>
        <v>46107</v>
      </c>
      <c r="D738" s="54">
        <f ca="1">INDIRECT("'" &amp; UPPER(LEFT(TEXT($D$3,"mmmm"),3)) &amp; "'!Z21")</f>
        <v>0</v>
      </c>
      <c r="E738" s="147"/>
      <c r="F738" s="148"/>
      <c r="G738" s="148"/>
      <c r="H738" s="148"/>
      <c r="I738" s="148"/>
      <c r="J738" s="148"/>
      <c r="K738" s="148"/>
      <c r="L738" s="148"/>
      <c r="M738" s="148"/>
      <c r="N738" s="148"/>
      <c r="O738" s="148"/>
      <c r="P738" s="149"/>
    </row>
    <row r="739" spans="1:16" ht="15" hidden="1" customHeight="1" x14ac:dyDescent="0.25">
      <c r="A739" s="44" t="e">
        <f ca="1">IF(MONTH(C739)=MONTH(D$3),RIGHT('Yearly Info'!A$25,LEN('Yearly Info'!A$25)-4),"")</f>
        <v>#VALUE!</v>
      </c>
      <c r="B739" s="145"/>
      <c r="C739" s="42">
        <f t="shared" ca="1" si="26"/>
        <v>46107</v>
      </c>
      <c r="D739" s="54">
        <f ca="1">INDIRECT("'" &amp; UPPER(LEFT(TEXT($D$3,"mmmm"),3)) &amp; "'!Z22")</f>
        <v>0</v>
      </c>
      <c r="E739" s="147"/>
      <c r="F739" s="148"/>
      <c r="G739" s="148"/>
      <c r="H739" s="148"/>
      <c r="I739" s="148"/>
      <c r="J739" s="148"/>
      <c r="K739" s="148"/>
      <c r="L739" s="148"/>
      <c r="M739" s="148"/>
      <c r="N739" s="148"/>
      <c r="O739" s="148"/>
      <c r="P739" s="149"/>
    </row>
    <row r="740" spans="1:16" ht="15" hidden="1" customHeight="1" x14ac:dyDescent="0.25">
      <c r="A740" s="44" t="e">
        <f ca="1">IF(MONTH(C740)=MONTH(D$3),RIGHT('Yearly Info'!A$26,LEN('Yearly Info'!A$26)-4),"")</f>
        <v>#VALUE!</v>
      </c>
      <c r="B740" s="145"/>
      <c r="C740" s="42">
        <f t="shared" ca="1" si="26"/>
        <v>46107</v>
      </c>
      <c r="D740" s="54">
        <f ca="1">INDIRECT("'" &amp; UPPER(LEFT(TEXT($D$3,"mmmm"),3)) &amp; "'!Z23")</f>
        <v>0</v>
      </c>
      <c r="E740" s="147"/>
      <c r="F740" s="148"/>
      <c r="G740" s="148"/>
      <c r="H740" s="148"/>
      <c r="I740" s="148"/>
      <c r="J740" s="148"/>
      <c r="K740" s="148"/>
      <c r="L740" s="148"/>
      <c r="M740" s="148"/>
      <c r="N740" s="148"/>
      <c r="O740" s="148"/>
      <c r="P740" s="149"/>
    </row>
    <row r="741" spans="1:16" ht="15" hidden="1" customHeight="1" x14ac:dyDescent="0.25">
      <c r="A741" s="44" t="e">
        <f ca="1">IF(MONTH(C741)=MONTH(D$3),RIGHT('Yearly Info'!A$27,LEN('Yearly Info'!A$27)-4),"")</f>
        <v>#VALUE!</v>
      </c>
      <c r="B741" s="145"/>
      <c r="C741" s="42">
        <f t="shared" ca="1" si="26"/>
        <v>46107</v>
      </c>
      <c r="D741" s="54">
        <f ca="1">INDIRECT("'" &amp; UPPER(LEFT(TEXT($D$3,"mmmm"),3)) &amp; "'!Z24")</f>
        <v>0</v>
      </c>
      <c r="E741" s="147"/>
      <c r="F741" s="148"/>
      <c r="G741" s="148"/>
      <c r="H741" s="148"/>
      <c r="I741" s="148"/>
      <c r="J741" s="148"/>
      <c r="K741" s="148"/>
      <c r="L741" s="148"/>
      <c r="M741" s="148"/>
      <c r="N741" s="148"/>
      <c r="O741" s="148"/>
      <c r="P741" s="149"/>
    </row>
    <row r="742" spans="1:16" ht="15" hidden="1" customHeight="1" x14ac:dyDescent="0.25">
      <c r="A742" s="44" t="e">
        <f ca="1">IF(MONTH(C742)=MONTH(D$3),RIGHT('Yearly Info'!A$28,LEN('Yearly Info'!A$28)-4),"")</f>
        <v>#VALUE!</v>
      </c>
      <c r="B742" s="145"/>
      <c r="C742" s="42">
        <f t="shared" ca="1" si="26"/>
        <v>46107</v>
      </c>
      <c r="D742" s="54">
        <f ca="1">INDIRECT("'" &amp; UPPER(LEFT(TEXT($D$3,"mmmm"),3)) &amp; "'!Z25")</f>
        <v>0</v>
      </c>
      <c r="E742" s="147"/>
      <c r="F742" s="148"/>
      <c r="G742" s="148"/>
      <c r="H742" s="148"/>
      <c r="I742" s="148"/>
      <c r="J742" s="148"/>
      <c r="K742" s="148"/>
      <c r="L742" s="148"/>
      <c r="M742" s="148"/>
      <c r="N742" s="148"/>
      <c r="O742" s="148"/>
      <c r="P742" s="149"/>
    </row>
    <row r="743" spans="1:16" ht="15" hidden="1" customHeight="1" x14ac:dyDescent="0.25">
      <c r="A743" s="44" t="e">
        <f ca="1">IF(MONTH(C743)=MONTH(D$3),RIGHT('Yearly Info'!A$29,LEN('Yearly Info'!A$29)-4),"")</f>
        <v>#VALUE!</v>
      </c>
      <c r="B743" s="145"/>
      <c r="C743" s="42">
        <f t="shared" ca="1" si="26"/>
        <v>46107</v>
      </c>
      <c r="D743" s="54">
        <f ca="1">INDIRECT("'" &amp; UPPER(LEFT(TEXT($D$3,"mmmm"),3)) &amp; "'!Z26")</f>
        <v>0</v>
      </c>
      <c r="E743" s="147"/>
      <c r="F743" s="148"/>
      <c r="G743" s="148"/>
      <c r="H743" s="148"/>
      <c r="I743" s="148"/>
      <c r="J743" s="148"/>
      <c r="K743" s="148"/>
      <c r="L743" s="148"/>
      <c r="M743" s="148"/>
      <c r="N743" s="148"/>
      <c r="O743" s="148"/>
      <c r="P743" s="149"/>
    </row>
    <row r="744" spans="1:16" ht="15" hidden="1" customHeight="1" x14ac:dyDescent="0.25">
      <c r="A744" s="44" t="e">
        <f ca="1">IF(MONTH(C744)=MONTH(D$3),RIGHT('Yearly Info'!A$30,LEN('Yearly Info'!A$30)-4),"")</f>
        <v>#VALUE!</v>
      </c>
      <c r="B744" s="145"/>
      <c r="C744" s="42">
        <f t="shared" ca="1" si="26"/>
        <v>46107</v>
      </c>
      <c r="D744" s="54">
        <f ca="1">INDIRECT("'" &amp; UPPER(LEFT(TEXT($D$3,"mmmm"),3)) &amp; "'!Z27")</f>
        <v>0</v>
      </c>
      <c r="E744" s="147"/>
      <c r="F744" s="148"/>
      <c r="G744" s="148"/>
      <c r="H744" s="148"/>
      <c r="I744" s="148"/>
      <c r="J744" s="148"/>
      <c r="K744" s="148"/>
      <c r="L744" s="148"/>
      <c r="M744" s="148"/>
      <c r="N744" s="148"/>
      <c r="O744" s="148"/>
      <c r="P744" s="149"/>
    </row>
    <row r="745" spans="1:16" ht="15" hidden="1" customHeight="1" x14ac:dyDescent="0.25">
      <c r="A745" s="44" t="e">
        <f ca="1">IF(MONTH(C745)=MONTH(D$3),RIGHT('Yearly Info'!A$31,LEN('Yearly Info'!A$31)-4),"")</f>
        <v>#VALUE!</v>
      </c>
      <c r="B745" s="145"/>
      <c r="C745" s="42">
        <f t="shared" ca="1" si="26"/>
        <v>46107</v>
      </c>
      <c r="D745" s="54">
        <f ca="1">INDIRECT("'" &amp; UPPER(LEFT(TEXT($D$3,"mmmm"),3)) &amp; "'!Z28")</f>
        <v>0</v>
      </c>
      <c r="E745" s="147"/>
      <c r="F745" s="148"/>
      <c r="G745" s="148"/>
      <c r="H745" s="148"/>
      <c r="I745" s="148"/>
      <c r="J745" s="148"/>
      <c r="K745" s="148"/>
      <c r="L745" s="148"/>
      <c r="M745" s="148"/>
      <c r="N745" s="148"/>
      <c r="O745" s="148"/>
      <c r="P745" s="149"/>
    </row>
    <row r="746" spans="1:16" ht="15" hidden="1" customHeight="1" x14ac:dyDescent="0.25">
      <c r="A746" s="44" t="e">
        <f ca="1">IF(MONTH(C746)=MONTH(D$3),RIGHT('Yearly Info'!A$32,LEN('Yearly Info'!A$32)-4),"")</f>
        <v>#VALUE!</v>
      </c>
      <c r="B746" s="145"/>
      <c r="C746" s="42">
        <f t="shared" ca="1" si="26"/>
        <v>46107</v>
      </c>
      <c r="D746" s="54">
        <f ca="1">INDIRECT("'" &amp; UPPER(LEFT(TEXT($D$3,"mmmm"),3)) &amp; "'!Z29")</f>
        <v>0</v>
      </c>
      <c r="E746" s="147"/>
      <c r="F746" s="148"/>
      <c r="G746" s="148"/>
      <c r="H746" s="148"/>
      <c r="I746" s="148"/>
      <c r="J746" s="148"/>
      <c r="K746" s="148"/>
      <c r="L746" s="148"/>
      <c r="M746" s="148"/>
      <c r="N746" s="148"/>
      <c r="O746" s="148"/>
      <c r="P746" s="149"/>
    </row>
    <row r="747" spans="1:16" ht="15" hidden="1" customHeight="1" x14ac:dyDescent="0.25">
      <c r="A747" s="44" t="e">
        <f ca="1">IF(MONTH(C747)=MONTH(D$3),RIGHT('Yearly Info'!A$33,LEN('Yearly Info'!A$33)-4),"")</f>
        <v>#VALUE!</v>
      </c>
      <c r="B747" s="145"/>
      <c r="C747" s="42">
        <f t="shared" ca="1" si="26"/>
        <v>46107</v>
      </c>
      <c r="D747" s="54">
        <f ca="1">INDIRECT("'" &amp; UPPER(LEFT(TEXT($D$3,"mmmm"),3)) &amp; "'!Z30")</f>
        <v>0</v>
      </c>
      <c r="E747" s="147"/>
      <c r="F747" s="148"/>
      <c r="G747" s="148"/>
      <c r="H747" s="148"/>
      <c r="I747" s="148"/>
      <c r="J747" s="148"/>
      <c r="K747" s="148"/>
      <c r="L747" s="148"/>
      <c r="M747" s="148"/>
      <c r="N747" s="148"/>
      <c r="O747" s="148"/>
      <c r="P747" s="149"/>
    </row>
    <row r="748" spans="1:16" ht="15" hidden="1" customHeight="1" x14ac:dyDescent="0.25">
      <c r="A748" s="44" t="e">
        <f ca="1">IF(MONTH(C748)=MONTH(D$3),RIGHT('Yearly Info'!A$34,LEN('Yearly Info'!A$34)-4),"")</f>
        <v>#VALUE!</v>
      </c>
      <c r="B748" s="145"/>
      <c r="C748" s="42">
        <f t="shared" ca="1" si="26"/>
        <v>46107</v>
      </c>
      <c r="D748" s="54">
        <f ca="1">INDIRECT("'" &amp; UPPER(LEFT(TEXT($D$3,"mmmm"),3)) &amp; "'!Z31")</f>
        <v>0</v>
      </c>
      <c r="E748" s="147"/>
      <c r="F748" s="148"/>
      <c r="G748" s="148"/>
      <c r="H748" s="148"/>
      <c r="I748" s="148"/>
      <c r="J748" s="148"/>
      <c r="K748" s="148"/>
      <c r="L748" s="148"/>
      <c r="M748" s="148"/>
      <c r="N748" s="148"/>
      <c r="O748" s="148"/>
      <c r="P748" s="149"/>
    </row>
    <row r="749" spans="1:16" ht="15" hidden="1" customHeight="1" x14ac:dyDescent="0.25">
      <c r="A749" s="44" t="e">
        <f ca="1">IF(MONTH(C749)=MONTH(D$3),RIGHT('Yearly Info'!A$35,LEN('Yearly Info'!A$35)-4),"")</f>
        <v>#VALUE!</v>
      </c>
      <c r="B749" s="145"/>
      <c r="C749" s="42">
        <f t="shared" ca="1" si="26"/>
        <v>46107</v>
      </c>
      <c r="D749" s="54">
        <f ca="1">INDIRECT("'" &amp; UPPER(LEFT(TEXT($D$3,"mmmm"),3)) &amp; "'!Z32")</f>
        <v>0</v>
      </c>
      <c r="E749" s="147"/>
      <c r="F749" s="148"/>
      <c r="G749" s="148"/>
      <c r="H749" s="148"/>
      <c r="I749" s="148"/>
      <c r="J749" s="148"/>
      <c r="K749" s="148"/>
      <c r="L749" s="148"/>
      <c r="M749" s="148"/>
      <c r="N749" s="148"/>
      <c r="O749" s="148"/>
      <c r="P749" s="149"/>
    </row>
    <row r="750" spans="1:16" ht="15" hidden="1" customHeight="1" x14ac:dyDescent="0.25">
      <c r="A750" s="44" t="e">
        <f ca="1">IF(MONTH(C750)=MONTH(D$3),RIGHT('Yearly Info'!A$36,LEN('Yearly Info'!A$36)-4),"")</f>
        <v>#VALUE!</v>
      </c>
      <c r="B750" s="145"/>
      <c r="C750" s="42">
        <f t="shared" ca="1" si="26"/>
        <v>46107</v>
      </c>
      <c r="D750" s="54">
        <f ca="1">INDIRECT("'" &amp; UPPER(LEFT(TEXT($D$3,"mmmm"),3)) &amp; "'!Z33")</f>
        <v>0</v>
      </c>
      <c r="E750" s="153"/>
      <c r="F750" s="154"/>
      <c r="G750" s="154"/>
      <c r="H750" s="154"/>
      <c r="I750" s="154"/>
      <c r="J750" s="154"/>
      <c r="K750" s="154"/>
      <c r="L750" s="154"/>
      <c r="M750" s="154"/>
      <c r="N750" s="154"/>
      <c r="O750" s="154"/>
      <c r="P750" s="155"/>
    </row>
    <row r="751" spans="1:16" ht="15" hidden="1" customHeight="1" x14ac:dyDescent="0.25">
      <c r="A751" s="44" t="e">
        <f ca="1">IF(MONTH(C751)=MONTH(D$3),RIGHT('Yearly Info'!A$37,LEN('Yearly Info'!A$37)-4),"")</f>
        <v>#VALUE!</v>
      </c>
      <c r="B751" s="145"/>
      <c r="C751" s="42">
        <f t="shared" ca="1" si="26"/>
        <v>46107</v>
      </c>
      <c r="D751" s="54">
        <f ca="1">INDIRECT("'" &amp; UPPER(LEFT(TEXT($D$3,"mmmm"),3)) &amp; "'!Z34")</f>
        <v>0</v>
      </c>
      <c r="E751" s="147"/>
      <c r="F751" s="148"/>
      <c r="G751" s="148"/>
      <c r="H751" s="148"/>
      <c r="I751" s="148"/>
      <c r="J751" s="148"/>
      <c r="K751" s="148"/>
      <c r="L751" s="148"/>
      <c r="M751" s="148"/>
      <c r="N751" s="148"/>
      <c r="O751" s="148"/>
      <c r="P751" s="149"/>
    </row>
    <row r="752" spans="1:16" ht="15" hidden="1" customHeight="1" x14ac:dyDescent="0.25">
      <c r="A752" s="44" t="e">
        <f ca="1">IF(MONTH(C752)=MONTH(D$3),RIGHT('Yearly Info'!A$38,LEN('Yearly Info'!A$38)-4),"")</f>
        <v>#VALUE!</v>
      </c>
      <c r="B752" s="145"/>
      <c r="C752" s="42">
        <f t="shared" ca="1" si="26"/>
        <v>46107</v>
      </c>
      <c r="D752" s="54">
        <f ca="1">INDIRECT("'" &amp; UPPER(LEFT(TEXT($D$3,"mmmm"),3)) &amp; "'!Z35")</f>
        <v>0</v>
      </c>
      <c r="E752" s="147"/>
      <c r="F752" s="148"/>
      <c r="G752" s="148"/>
      <c r="H752" s="148"/>
      <c r="I752" s="148"/>
      <c r="J752" s="148"/>
      <c r="K752" s="148"/>
      <c r="L752" s="148"/>
      <c r="M752" s="148"/>
      <c r="N752" s="148"/>
      <c r="O752" s="148"/>
      <c r="P752" s="149"/>
    </row>
    <row r="753" spans="1:16" ht="15" hidden="1" customHeight="1" x14ac:dyDescent="0.25">
      <c r="A753" s="44" t="e">
        <f ca="1">IF(MONTH(C753)=MONTH(D$3),RIGHT('Yearly Info'!A$39,LEN('Yearly Info'!A$39)-4),"")</f>
        <v>#VALUE!</v>
      </c>
      <c r="B753" s="145"/>
      <c r="C753" s="42">
        <f t="shared" ca="1" si="26"/>
        <v>46107</v>
      </c>
      <c r="D753" s="54">
        <f ca="1">INDIRECT("'" &amp; UPPER(LEFT(TEXT($D$3,"mmmm"),3)) &amp; "'!Z36")</f>
        <v>0</v>
      </c>
      <c r="E753" s="147"/>
      <c r="F753" s="148"/>
      <c r="G753" s="148"/>
      <c r="H753" s="148"/>
      <c r="I753" s="148"/>
      <c r="J753" s="148"/>
      <c r="K753" s="148"/>
      <c r="L753" s="148"/>
      <c r="M753" s="148"/>
      <c r="N753" s="148"/>
      <c r="O753" s="148"/>
      <c r="P753" s="149"/>
    </row>
    <row r="754" spans="1:16" ht="15" hidden="1" customHeight="1" thickBot="1" x14ac:dyDescent="0.3">
      <c r="A754" s="45" t="e">
        <f ca="1">IF(MONTH(C754)=MONTH(D$3),RIGHT('Yearly Info'!A$40,LEN('Yearly Info'!A$40)-4),"")</f>
        <v>#VALUE!</v>
      </c>
      <c r="B754" s="145"/>
      <c r="C754" s="42">
        <f t="shared" ca="1" si="26"/>
        <v>46107</v>
      </c>
      <c r="D754" s="54">
        <f ca="1">INDIRECT("'" &amp; UPPER(LEFT(TEXT($D$3,"mmmm"),3)) &amp; "'!Z37")</f>
        <v>0</v>
      </c>
      <c r="E754" s="147"/>
      <c r="F754" s="148"/>
      <c r="G754" s="148"/>
      <c r="H754" s="148"/>
      <c r="I754" s="148"/>
      <c r="J754" s="148"/>
      <c r="K754" s="148"/>
      <c r="L754" s="148"/>
      <c r="M754" s="148"/>
      <c r="N754" s="148"/>
      <c r="O754" s="148"/>
      <c r="P754" s="149"/>
    </row>
    <row r="755" spans="1:16" ht="15" hidden="1" customHeight="1" thickBot="1" x14ac:dyDescent="0.3">
      <c r="A755" s="45" t="str">
        <f ca="1">IF(MONTH(C755)=MONTH(D$3),RIGHT('Yearly Info'!A$41,LEN('Yearly Info'!A$41)-4),"")</f>
        <v xml:space="preserve"> </v>
      </c>
      <c r="B755" s="145"/>
      <c r="C755" s="42">
        <f t="shared" ca="1" si="26"/>
        <v>46107</v>
      </c>
      <c r="D755" s="54">
        <f ca="1">INDIRECT("'" &amp; UPPER(LEFT(TEXT($D$3,"mmmm"),3)) &amp; "'!Z38")</f>
        <v>0</v>
      </c>
      <c r="E755" s="147"/>
      <c r="F755" s="148"/>
      <c r="G755" s="148"/>
      <c r="H755" s="148"/>
      <c r="I755" s="148"/>
      <c r="J755" s="148"/>
      <c r="K755" s="148"/>
      <c r="L755" s="148"/>
      <c r="M755" s="148"/>
      <c r="N755" s="148"/>
      <c r="O755" s="148"/>
      <c r="P755" s="149"/>
    </row>
    <row r="756" spans="1:16" ht="15" hidden="1" customHeight="1" thickBot="1" x14ac:dyDescent="0.3">
      <c r="A756" s="45" t="str">
        <f ca="1">IF(MONTH(C756)=MONTH(D$3),RIGHT('Yearly Info'!A$42,LEN('Yearly Info'!A$42)-4),"")</f>
        <v xml:space="preserve"> </v>
      </c>
      <c r="B756" s="145"/>
      <c r="C756" s="42">
        <f t="shared" ca="1" si="26"/>
        <v>46107</v>
      </c>
      <c r="D756" s="54">
        <f ca="1">INDIRECT("'" &amp; UPPER(LEFT(TEXT($D$3,"mmmm"),3)) &amp; "'!Z39")</f>
        <v>0</v>
      </c>
      <c r="E756" s="147"/>
      <c r="F756" s="148"/>
      <c r="G756" s="148"/>
      <c r="H756" s="148"/>
      <c r="I756" s="148"/>
      <c r="J756" s="148"/>
      <c r="K756" s="148"/>
      <c r="L756" s="148"/>
      <c r="M756" s="148"/>
      <c r="N756" s="148"/>
      <c r="O756" s="148"/>
      <c r="P756" s="149"/>
    </row>
    <row r="757" spans="1:16" ht="15" hidden="1" customHeight="1" thickBot="1" x14ac:dyDescent="0.3">
      <c r="A757" s="45" t="str">
        <f ca="1">IF(MONTH(C757)=MONTH(D$3),RIGHT('Yearly Info'!A$43,LEN('Yearly Info'!A$43)-4),"")</f>
        <v xml:space="preserve"> </v>
      </c>
      <c r="B757" s="146"/>
      <c r="C757" s="42">
        <f t="shared" ca="1" si="26"/>
        <v>46107</v>
      </c>
      <c r="D757" s="55">
        <f ca="1">INDIRECT("'" &amp; UPPER(LEFT(TEXT($D$3,"mmmm"),3)) &amp; "'!Z40")</f>
        <v>0</v>
      </c>
      <c r="E757" s="150"/>
      <c r="F757" s="151"/>
      <c r="G757" s="151"/>
      <c r="H757" s="151"/>
      <c r="I757" s="151"/>
      <c r="J757" s="151"/>
      <c r="K757" s="151"/>
      <c r="L757" s="151"/>
      <c r="M757" s="151"/>
      <c r="N757" s="151"/>
      <c r="O757" s="151"/>
      <c r="P757" s="152"/>
    </row>
    <row r="758" spans="1:16" ht="15" hidden="1" customHeight="1" x14ac:dyDescent="0.25">
      <c r="A758" s="44" t="str">
        <f ca="1">IF(MONTH(C758)=MONTH(D$3),RIGHT('Yearly Info'!A$14,LEN('Yearly Info'!A$14)-4),"")</f>
        <v xml:space="preserve"> RICS Support for MDEQ</v>
      </c>
      <c r="B758" s="145" t="str">
        <f ca="1">TEXT(C758,"dddd")</f>
        <v>Friday</v>
      </c>
      <c r="C758" s="94">
        <f ca="1">C728+1</f>
        <v>46108</v>
      </c>
      <c r="D758" s="54">
        <f ca="1">INDIRECT("'" &amp; UPPER(LEFT(TEXT($D$3,"mmmm"),3)) &amp; "'!AA11")</f>
        <v>0</v>
      </c>
      <c r="E758" s="147"/>
      <c r="F758" s="148"/>
      <c r="G758" s="148"/>
      <c r="H758" s="148"/>
      <c r="I758" s="148"/>
      <c r="J758" s="148"/>
      <c r="K758" s="148"/>
      <c r="L758" s="148"/>
      <c r="M758" s="148"/>
      <c r="N758" s="148"/>
      <c r="O758" s="148"/>
      <c r="P758" s="149"/>
    </row>
    <row r="759" spans="1:16" ht="15" hidden="1" customHeight="1" x14ac:dyDescent="0.25">
      <c r="A759" s="44" t="str">
        <f ca="1">IF(MONTH(C759)=MONTH(D$3),RIGHT('Yearly Info'!A$15,LEN('Yearly Info'!A$15)-4),"")</f>
        <v xml:space="preserve"> MDEQ</v>
      </c>
      <c r="B759" s="145"/>
      <c r="C759" s="42">
        <f ca="1">C758</f>
        <v>46108</v>
      </c>
      <c r="D759" s="54">
        <f ca="1">INDIRECT("'" &amp; UPPER(LEFT(TEXT($D$3,"mmmm"),3)) &amp; "'!AA12")</f>
        <v>0</v>
      </c>
      <c r="E759" s="147"/>
      <c r="F759" s="148"/>
      <c r="G759" s="148"/>
      <c r="H759" s="148"/>
      <c r="I759" s="148"/>
      <c r="J759" s="148"/>
      <c r="K759" s="148"/>
      <c r="L759" s="148"/>
      <c r="M759" s="148"/>
      <c r="N759" s="148"/>
      <c r="O759" s="148"/>
      <c r="P759" s="149"/>
    </row>
    <row r="760" spans="1:16" ht="15" hidden="1" customHeight="1" x14ac:dyDescent="0.25">
      <c r="A760" s="44" t="str">
        <f ca="1">IF(MONTH(C760)=MONTH(D$3),RIGHT('Yearly Info'!A$16,LEN('Yearly Info'!A$16)-4),"")</f>
        <v xml:space="preserve"> RICS Idea Portal</v>
      </c>
      <c r="B760" s="145"/>
      <c r="C760" s="42">
        <f t="shared" ref="C760:C787" ca="1" si="27">C759</f>
        <v>46108</v>
      </c>
      <c r="D760" s="54">
        <f ca="1">INDIRECT("'" &amp; UPPER(LEFT(TEXT($D$3,"mmmm"),3)) &amp; "'!AA13")</f>
        <v>0</v>
      </c>
      <c r="E760" s="147"/>
      <c r="F760" s="148"/>
      <c r="G760" s="148"/>
      <c r="H760" s="148"/>
      <c r="I760" s="148"/>
      <c r="J760" s="148"/>
      <c r="K760" s="148"/>
      <c r="L760" s="148"/>
      <c r="M760" s="148"/>
      <c r="N760" s="148"/>
      <c r="O760" s="148"/>
      <c r="P760" s="149"/>
    </row>
    <row r="761" spans="1:16" ht="15" customHeight="1" x14ac:dyDescent="0.25">
      <c r="A761" s="44" t="str">
        <f ca="1">IF(MONTH(C761)=MONTH(D$3),RIGHT('Yearly Info'!A$17,LEN('Yearly Info'!A$17)-4),"")</f>
        <v xml:space="preserve"> MSWIS</v>
      </c>
      <c r="B761" s="145"/>
      <c r="C761" s="42">
        <f t="shared" ca="1" si="27"/>
        <v>46108</v>
      </c>
      <c r="D761" s="54">
        <f ca="1">INDIRECT("'" &amp; UPPER(LEFT(TEXT($D$3,"mmmm"),3)) &amp; "'!AA14")</f>
        <v>14</v>
      </c>
      <c r="E761" s="147" t="s">
        <v>94</v>
      </c>
      <c r="F761" s="148"/>
      <c r="G761" s="148"/>
      <c r="H761" s="148"/>
      <c r="I761" s="148"/>
      <c r="J761" s="148"/>
      <c r="K761" s="148"/>
      <c r="L761" s="148"/>
      <c r="M761" s="148"/>
      <c r="N761" s="148"/>
      <c r="O761" s="148"/>
      <c r="P761" s="149"/>
    </row>
    <row r="762" spans="1:16" ht="15" hidden="1" customHeight="1" x14ac:dyDescent="0.25">
      <c r="A762" s="44" t="str">
        <f ca="1">IF(MONTH(C762)=MONTH(D$3),RIGHT('Yearly Info'!A$18,LEN('Yearly Info'!A$18)-4),"")</f>
        <v xml:space="preserve"> GeoSpatial</v>
      </c>
      <c r="B762" s="145"/>
      <c r="C762" s="42">
        <f t="shared" ca="1" si="27"/>
        <v>46108</v>
      </c>
      <c r="D762" s="54">
        <f ca="1">INDIRECT("'" &amp; UPPER(LEFT(TEXT($D$3,"mmmm"),3)) &amp; "'!AA15")</f>
        <v>0</v>
      </c>
      <c r="E762" s="147"/>
      <c r="F762" s="148"/>
      <c r="G762" s="148"/>
      <c r="H762" s="148"/>
      <c r="I762" s="148"/>
      <c r="J762" s="148"/>
      <c r="K762" s="148"/>
      <c r="L762" s="148"/>
      <c r="M762" s="148"/>
      <c r="N762" s="148"/>
      <c r="O762" s="148"/>
      <c r="P762" s="149"/>
    </row>
    <row r="763" spans="1:16" ht="15" hidden="1" customHeight="1" x14ac:dyDescent="0.25">
      <c r="A763" s="44" t="str">
        <f ca="1">IF(MONTH(C763)=MONTH(D$3),RIGHT('Yearly Info'!A$19,LEN('Yearly Info'!A$19)-4),"")</f>
        <v xml:space="preserve"> RICS Dashboard</v>
      </c>
      <c r="B763" s="145"/>
      <c r="C763" s="42">
        <f t="shared" ca="1" si="27"/>
        <v>46108</v>
      </c>
      <c r="D763" s="54">
        <f ca="1">INDIRECT("'" &amp; UPPER(LEFT(TEXT($D$3,"mmmm"),3)) &amp; "'!AA16")</f>
        <v>0</v>
      </c>
      <c r="E763" s="153"/>
      <c r="F763" s="154"/>
      <c r="G763" s="154"/>
      <c r="H763" s="154"/>
      <c r="I763" s="154"/>
      <c r="J763" s="154"/>
      <c r="K763" s="154"/>
      <c r="L763" s="154"/>
      <c r="M763" s="154"/>
      <c r="N763" s="154"/>
      <c r="O763" s="154"/>
      <c r="P763" s="155"/>
    </row>
    <row r="764" spans="1:16" ht="15" hidden="1" customHeight="1" x14ac:dyDescent="0.25">
      <c r="A764" s="44" t="str">
        <f ca="1">IF(MONTH(C764)=MONTH(D$3),RIGHT('Yearly Info'!A$20,LEN('Yearly Info'!A$20)-4),"")</f>
        <v xml:space="preserve"> MDWFP NRIS</v>
      </c>
      <c r="B764" s="145"/>
      <c r="C764" s="42">
        <f t="shared" ca="1" si="27"/>
        <v>46108</v>
      </c>
      <c r="D764" s="54">
        <f ca="1">INDIRECT("'" &amp; UPPER(LEFT(TEXT($D$3,"mmmm"),3)) &amp; "'!AA17")</f>
        <v>0</v>
      </c>
      <c r="E764" s="147"/>
      <c r="F764" s="148"/>
      <c r="G764" s="148"/>
      <c r="H764" s="148"/>
      <c r="I764" s="148"/>
      <c r="J764" s="148"/>
      <c r="K764" s="148"/>
      <c r="L764" s="148"/>
      <c r="M764" s="148"/>
      <c r="N764" s="148"/>
      <c r="O764" s="148"/>
      <c r="P764" s="149"/>
    </row>
    <row r="765" spans="1:16" ht="15" customHeight="1" x14ac:dyDescent="0.25">
      <c r="A765" s="44" t="str">
        <f ca="1">IF(MONTH(C765)=MONTH(D$3),RIGHT('Yearly Info'!A$21,LEN('Yearly Info'!A$21)-4),"")</f>
        <v xml:space="preserve"> MSWIS MRVA 4 CLOSED</v>
      </c>
      <c r="B765" s="145"/>
      <c r="C765" s="42">
        <f t="shared" ca="1" si="27"/>
        <v>46108</v>
      </c>
      <c r="D765" s="54">
        <f ca="1">INDIRECT("'" &amp; UPPER(LEFT(TEXT($D$3,"mmmm"),3)) &amp; "'!AA18")</f>
        <v>0</v>
      </c>
      <c r="E765" s="147"/>
      <c r="F765" s="148"/>
      <c r="G765" s="148"/>
      <c r="H765" s="148"/>
      <c r="I765" s="148"/>
      <c r="J765" s="148"/>
      <c r="K765" s="148"/>
      <c r="L765" s="148"/>
      <c r="M765" s="148"/>
      <c r="N765" s="148"/>
      <c r="O765" s="148"/>
      <c r="P765" s="149"/>
    </row>
    <row r="766" spans="1:16" ht="15" hidden="1" customHeight="1" x14ac:dyDescent="0.25">
      <c r="A766" s="44" t="str">
        <f ca="1">IF(MONTH(C766)=MONTH(D$3),RIGHT('Yearly Info'!A$22,LEN('Yearly Info'!A$22)-4),"")</f>
        <v xml:space="preserve"> Tackett</v>
      </c>
      <c r="B766" s="145"/>
      <c r="C766" s="42">
        <f t="shared" ca="1" si="27"/>
        <v>46108</v>
      </c>
      <c r="D766" s="54">
        <f ca="1">INDIRECT("'" &amp; UPPER(LEFT(TEXT($D$3,"mmmm"),3)) &amp; "'!AA19")</f>
        <v>0</v>
      </c>
      <c r="E766" s="147"/>
      <c r="F766" s="148"/>
      <c r="G766" s="148"/>
      <c r="H766" s="148"/>
      <c r="I766" s="148"/>
      <c r="J766" s="148"/>
      <c r="K766" s="148"/>
      <c r="L766" s="148"/>
      <c r="M766" s="148"/>
      <c r="N766" s="148"/>
      <c r="O766" s="148"/>
      <c r="P766" s="149"/>
    </row>
    <row r="767" spans="1:16" ht="15" hidden="1" customHeight="1" x14ac:dyDescent="0.25">
      <c r="A767" s="44" t="e">
        <f ca="1">IF(MONTH(C767)=MONTH(D$3),RIGHT('Yearly Info'!A$23,LEN('Yearly Info'!A$23)-4),"")</f>
        <v>#VALUE!</v>
      </c>
      <c r="B767" s="145"/>
      <c r="C767" s="42">
        <f t="shared" ca="1" si="27"/>
        <v>46108</v>
      </c>
      <c r="D767" s="54">
        <f ca="1">INDIRECT("'" &amp; UPPER(LEFT(TEXT($D$3,"mmmm"),3)) &amp; "'!AA20")</f>
        <v>0</v>
      </c>
      <c r="E767" s="147"/>
      <c r="F767" s="148"/>
      <c r="G767" s="148"/>
      <c r="H767" s="148"/>
      <c r="I767" s="148"/>
      <c r="J767" s="148"/>
      <c r="K767" s="148"/>
      <c r="L767" s="148"/>
      <c r="M767" s="148"/>
      <c r="N767" s="148"/>
      <c r="O767" s="148"/>
      <c r="P767" s="149"/>
    </row>
    <row r="768" spans="1:16" ht="15" hidden="1" customHeight="1" x14ac:dyDescent="0.25">
      <c r="A768" s="44" t="e">
        <f ca="1">IF(MONTH(C768)=MONTH(D$3),RIGHT('Yearly Info'!A$24,LEN('Yearly Info'!A$24)-4),"")</f>
        <v>#VALUE!</v>
      </c>
      <c r="B768" s="145"/>
      <c r="C768" s="42">
        <f t="shared" ca="1" si="27"/>
        <v>46108</v>
      </c>
      <c r="D768" s="54">
        <f ca="1">INDIRECT("'" &amp; UPPER(LEFT(TEXT($D$3,"mmmm"),3)) &amp; "'!AA21")</f>
        <v>0</v>
      </c>
      <c r="E768" s="147"/>
      <c r="F768" s="148"/>
      <c r="G768" s="148"/>
      <c r="H768" s="148"/>
      <c r="I768" s="148"/>
      <c r="J768" s="148"/>
      <c r="K768" s="148"/>
      <c r="L768" s="148"/>
      <c r="M768" s="148"/>
      <c r="N768" s="148"/>
      <c r="O768" s="148"/>
      <c r="P768" s="149"/>
    </row>
    <row r="769" spans="1:16" ht="15" hidden="1" customHeight="1" x14ac:dyDescent="0.25">
      <c r="A769" s="44" t="e">
        <f ca="1">IF(MONTH(C769)=MONTH(D$3),RIGHT('Yearly Info'!A$25,LEN('Yearly Info'!A$25)-4),"")</f>
        <v>#VALUE!</v>
      </c>
      <c r="B769" s="145"/>
      <c r="C769" s="42">
        <f t="shared" ca="1" si="27"/>
        <v>46108</v>
      </c>
      <c r="D769" s="54">
        <f ca="1">INDIRECT("'" &amp; UPPER(LEFT(TEXT($D$3,"mmmm"),3)) &amp; "'!AA22")</f>
        <v>0</v>
      </c>
      <c r="E769" s="147"/>
      <c r="F769" s="148"/>
      <c r="G769" s="148"/>
      <c r="H769" s="148"/>
      <c r="I769" s="148"/>
      <c r="J769" s="148"/>
      <c r="K769" s="148"/>
      <c r="L769" s="148"/>
      <c r="M769" s="148"/>
      <c r="N769" s="148"/>
      <c r="O769" s="148"/>
      <c r="P769" s="149"/>
    </row>
    <row r="770" spans="1:16" ht="15" hidden="1" customHeight="1" x14ac:dyDescent="0.25">
      <c r="A770" s="44" t="e">
        <f ca="1">IF(MONTH(C770)=MONTH(D$3),RIGHT('Yearly Info'!A$26,LEN('Yearly Info'!A$26)-4),"")</f>
        <v>#VALUE!</v>
      </c>
      <c r="B770" s="145"/>
      <c r="C770" s="42">
        <f t="shared" ca="1" si="27"/>
        <v>46108</v>
      </c>
      <c r="D770" s="54">
        <f ca="1">INDIRECT("'" &amp; UPPER(LEFT(TEXT($D$3,"mmmm"),3)) &amp; "'!AA23")</f>
        <v>0</v>
      </c>
      <c r="E770" s="147"/>
      <c r="F770" s="148"/>
      <c r="G770" s="148"/>
      <c r="H770" s="148"/>
      <c r="I770" s="148"/>
      <c r="J770" s="148"/>
      <c r="K770" s="148"/>
      <c r="L770" s="148"/>
      <c r="M770" s="148"/>
      <c r="N770" s="148"/>
      <c r="O770" s="148"/>
      <c r="P770" s="149"/>
    </row>
    <row r="771" spans="1:16" ht="15" hidden="1" customHeight="1" x14ac:dyDescent="0.25">
      <c r="A771" s="44" t="e">
        <f ca="1">IF(MONTH(C771)=MONTH(D$3),RIGHT('Yearly Info'!A$27,LEN('Yearly Info'!A$27)-4),"")</f>
        <v>#VALUE!</v>
      </c>
      <c r="B771" s="145"/>
      <c r="C771" s="42">
        <f t="shared" ca="1" si="27"/>
        <v>46108</v>
      </c>
      <c r="D771" s="54">
        <f ca="1">INDIRECT("'" &amp; UPPER(LEFT(TEXT($D$3,"mmmm"),3)) &amp; "'!AA24")</f>
        <v>0</v>
      </c>
      <c r="E771" s="147"/>
      <c r="F771" s="148"/>
      <c r="G771" s="148"/>
      <c r="H771" s="148"/>
      <c r="I771" s="148"/>
      <c r="J771" s="148"/>
      <c r="K771" s="148"/>
      <c r="L771" s="148"/>
      <c r="M771" s="148"/>
      <c r="N771" s="148"/>
      <c r="O771" s="148"/>
      <c r="P771" s="149"/>
    </row>
    <row r="772" spans="1:16" ht="15" hidden="1" customHeight="1" x14ac:dyDescent="0.25">
      <c r="A772" s="44" t="e">
        <f ca="1">IF(MONTH(C772)=MONTH(D$3),RIGHT('Yearly Info'!A$28,LEN('Yearly Info'!A$28)-4),"")</f>
        <v>#VALUE!</v>
      </c>
      <c r="B772" s="145"/>
      <c r="C772" s="42">
        <f t="shared" ca="1" si="27"/>
        <v>46108</v>
      </c>
      <c r="D772" s="54">
        <f ca="1">INDIRECT("'" &amp; UPPER(LEFT(TEXT($D$3,"mmmm"),3)) &amp; "'!AA25")</f>
        <v>0</v>
      </c>
      <c r="E772" s="147"/>
      <c r="F772" s="148"/>
      <c r="G772" s="148"/>
      <c r="H772" s="148"/>
      <c r="I772" s="148"/>
      <c r="J772" s="148"/>
      <c r="K772" s="148"/>
      <c r="L772" s="148"/>
      <c r="M772" s="148"/>
      <c r="N772" s="148"/>
      <c r="O772" s="148"/>
      <c r="P772" s="149"/>
    </row>
    <row r="773" spans="1:16" ht="15" hidden="1" customHeight="1" x14ac:dyDescent="0.25">
      <c r="A773" s="44" t="e">
        <f ca="1">IF(MONTH(C773)=MONTH(D$3),RIGHT('Yearly Info'!A$29,LEN('Yearly Info'!A$29)-4),"")</f>
        <v>#VALUE!</v>
      </c>
      <c r="B773" s="145"/>
      <c r="C773" s="42">
        <f t="shared" ca="1" si="27"/>
        <v>46108</v>
      </c>
      <c r="D773" s="54">
        <f ca="1">INDIRECT("'" &amp; UPPER(LEFT(TEXT($D$3,"mmmm"),3)) &amp; "'!AA26")</f>
        <v>0</v>
      </c>
      <c r="E773" s="147"/>
      <c r="F773" s="148"/>
      <c r="G773" s="148"/>
      <c r="H773" s="148"/>
      <c r="I773" s="148"/>
      <c r="J773" s="148"/>
      <c r="K773" s="148"/>
      <c r="L773" s="148"/>
      <c r="M773" s="148"/>
      <c r="N773" s="148"/>
      <c r="O773" s="148"/>
      <c r="P773" s="149"/>
    </row>
    <row r="774" spans="1:16" ht="15" hidden="1" customHeight="1" x14ac:dyDescent="0.25">
      <c r="A774" s="44" t="e">
        <f ca="1">IF(MONTH(C774)=MONTH(D$3),RIGHT('Yearly Info'!A$30,LEN('Yearly Info'!A$30)-4),"")</f>
        <v>#VALUE!</v>
      </c>
      <c r="B774" s="145"/>
      <c r="C774" s="42">
        <f t="shared" ca="1" si="27"/>
        <v>46108</v>
      </c>
      <c r="D774" s="54">
        <f ca="1">INDIRECT("'" &amp; UPPER(LEFT(TEXT($D$3,"mmmm"),3)) &amp; "'!AA27")</f>
        <v>0</v>
      </c>
      <c r="E774" s="147"/>
      <c r="F774" s="148"/>
      <c r="G774" s="148"/>
      <c r="H774" s="148"/>
      <c r="I774" s="148"/>
      <c r="J774" s="148"/>
      <c r="K774" s="148"/>
      <c r="L774" s="148"/>
      <c r="M774" s="148"/>
      <c r="N774" s="148"/>
      <c r="O774" s="148"/>
      <c r="P774" s="149"/>
    </row>
    <row r="775" spans="1:16" ht="15" hidden="1" customHeight="1" x14ac:dyDescent="0.25">
      <c r="A775" s="44" t="e">
        <f ca="1">IF(MONTH(C775)=MONTH(D$3),RIGHT('Yearly Info'!A$31,LEN('Yearly Info'!A$31)-4),"")</f>
        <v>#VALUE!</v>
      </c>
      <c r="B775" s="145"/>
      <c r="C775" s="42">
        <f t="shared" ca="1" si="27"/>
        <v>46108</v>
      </c>
      <c r="D775" s="54">
        <f ca="1">INDIRECT("'" &amp; UPPER(LEFT(TEXT($D$3,"mmmm"),3)) &amp; "'!AA28")</f>
        <v>0</v>
      </c>
      <c r="E775" s="147"/>
      <c r="F775" s="148"/>
      <c r="G775" s="148"/>
      <c r="H775" s="148"/>
      <c r="I775" s="148"/>
      <c r="J775" s="148"/>
      <c r="K775" s="148"/>
      <c r="L775" s="148"/>
      <c r="M775" s="148"/>
      <c r="N775" s="148"/>
      <c r="O775" s="148"/>
      <c r="P775" s="149"/>
    </row>
    <row r="776" spans="1:16" ht="15" hidden="1" customHeight="1" x14ac:dyDescent="0.25">
      <c r="A776" s="44" t="e">
        <f ca="1">IF(MONTH(C776)=MONTH(D$3),RIGHT('Yearly Info'!A$32,LEN('Yearly Info'!A$32)-4),"")</f>
        <v>#VALUE!</v>
      </c>
      <c r="B776" s="145"/>
      <c r="C776" s="42">
        <f t="shared" ca="1" si="27"/>
        <v>46108</v>
      </c>
      <c r="D776" s="54">
        <f ca="1">INDIRECT("'" &amp; UPPER(LEFT(TEXT($D$3,"mmmm"),3)) &amp; "'!AA29")</f>
        <v>0</v>
      </c>
      <c r="E776" s="147"/>
      <c r="F776" s="148"/>
      <c r="G776" s="148"/>
      <c r="H776" s="148"/>
      <c r="I776" s="148"/>
      <c r="J776" s="148"/>
      <c r="K776" s="148"/>
      <c r="L776" s="148"/>
      <c r="M776" s="148"/>
      <c r="N776" s="148"/>
      <c r="O776" s="148"/>
      <c r="P776" s="149"/>
    </row>
    <row r="777" spans="1:16" ht="15" hidden="1" customHeight="1" x14ac:dyDescent="0.25">
      <c r="A777" s="44" t="e">
        <f ca="1">IF(MONTH(C777)=MONTH(D$3),RIGHT('Yearly Info'!A$33,LEN('Yearly Info'!A$33)-4),"")</f>
        <v>#VALUE!</v>
      </c>
      <c r="B777" s="145"/>
      <c r="C777" s="42">
        <f t="shared" ca="1" si="27"/>
        <v>46108</v>
      </c>
      <c r="D777" s="54">
        <f ca="1">INDIRECT("'" &amp; UPPER(LEFT(TEXT($D$3,"mmmm"),3)) &amp; "'!AA30")</f>
        <v>0</v>
      </c>
      <c r="E777" s="147"/>
      <c r="F777" s="148"/>
      <c r="G777" s="148"/>
      <c r="H777" s="148"/>
      <c r="I777" s="148"/>
      <c r="J777" s="148"/>
      <c r="K777" s="148"/>
      <c r="L777" s="148"/>
      <c r="M777" s="148"/>
      <c r="N777" s="148"/>
      <c r="O777" s="148"/>
      <c r="P777" s="149"/>
    </row>
    <row r="778" spans="1:16" ht="15" hidden="1" customHeight="1" x14ac:dyDescent="0.25">
      <c r="A778" s="44" t="e">
        <f ca="1">IF(MONTH(C778)=MONTH(D$3),RIGHT('Yearly Info'!A$34,LEN('Yearly Info'!A$34)-4),"")</f>
        <v>#VALUE!</v>
      </c>
      <c r="B778" s="145"/>
      <c r="C778" s="42">
        <f t="shared" ca="1" si="27"/>
        <v>46108</v>
      </c>
      <c r="D778" s="54">
        <f ca="1">INDIRECT("'" &amp; UPPER(LEFT(TEXT($D$3,"mmmm"),3)) &amp; "'!AA31")</f>
        <v>0</v>
      </c>
      <c r="E778" s="147"/>
      <c r="F778" s="148"/>
      <c r="G778" s="148"/>
      <c r="H778" s="148"/>
      <c r="I778" s="148"/>
      <c r="J778" s="148"/>
      <c r="K778" s="148"/>
      <c r="L778" s="148"/>
      <c r="M778" s="148"/>
      <c r="N778" s="148"/>
      <c r="O778" s="148"/>
      <c r="P778" s="149"/>
    </row>
    <row r="779" spans="1:16" ht="15" hidden="1" customHeight="1" x14ac:dyDescent="0.25">
      <c r="A779" s="44" t="e">
        <f ca="1">IF(MONTH(C779)=MONTH(D$3),RIGHT('Yearly Info'!A$35,LEN('Yearly Info'!A$35)-4),"")</f>
        <v>#VALUE!</v>
      </c>
      <c r="B779" s="145"/>
      <c r="C779" s="42">
        <f t="shared" ca="1" si="27"/>
        <v>46108</v>
      </c>
      <c r="D779" s="54">
        <f ca="1">INDIRECT("'" &amp; UPPER(LEFT(TEXT($D$3,"mmmm"),3)) &amp; "'!AA32")</f>
        <v>0</v>
      </c>
      <c r="E779" s="147"/>
      <c r="F779" s="148"/>
      <c r="G779" s="148"/>
      <c r="H779" s="148"/>
      <c r="I779" s="148"/>
      <c r="J779" s="148"/>
      <c r="K779" s="148"/>
      <c r="L779" s="148"/>
      <c r="M779" s="148"/>
      <c r="N779" s="148"/>
      <c r="O779" s="148"/>
      <c r="P779" s="149"/>
    </row>
    <row r="780" spans="1:16" ht="15" hidden="1" customHeight="1" x14ac:dyDescent="0.25">
      <c r="A780" s="44" t="e">
        <f ca="1">IF(MONTH(C780)=MONTH(D$3),RIGHT('Yearly Info'!A$36,LEN('Yearly Info'!A$36)-4),"")</f>
        <v>#VALUE!</v>
      </c>
      <c r="B780" s="145"/>
      <c r="C780" s="42">
        <f t="shared" ca="1" si="27"/>
        <v>46108</v>
      </c>
      <c r="D780" s="54">
        <f ca="1">INDIRECT("'" &amp; UPPER(LEFT(TEXT($D$3,"mmmm"),3)) &amp; "'!AA33")</f>
        <v>0</v>
      </c>
      <c r="E780" s="147"/>
      <c r="F780" s="148"/>
      <c r="G780" s="148"/>
      <c r="H780" s="148"/>
      <c r="I780" s="148"/>
      <c r="J780" s="148"/>
      <c r="K780" s="148"/>
      <c r="L780" s="148"/>
      <c r="M780" s="148"/>
      <c r="N780" s="148"/>
      <c r="O780" s="148"/>
      <c r="P780" s="149"/>
    </row>
    <row r="781" spans="1:16" ht="15" hidden="1" customHeight="1" x14ac:dyDescent="0.25">
      <c r="A781" s="44" t="e">
        <f ca="1">IF(MONTH(C781)=MONTH(D$3),RIGHT('Yearly Info'!A$37,LEN('Yearly Info'!A$37)-4),"")</f>
        <v>#VALUE!</v>
      </c>
      <c r="B781" s="145"/>
      <c r="C781" s="42">
        <f t="shared" ca="1" si="27"/>
        <v>46108</v>
      </c>
      <c r="D781" s="54">
        <f ca="1">INDIRECT("'" &amp; UPPER(LEFT(TEXT($D$3,"mmmm"),3)) &amp; "'!AA34")</f>
        <v>0</v>
      </c>
      <c r="E781" s="147"/>
      <c r="F781" s="148"/>
      <c r="G781" s="148"/>
      <c r="H781" s="148"/>
      <c r="I781" s="148"/>
      <c r="J781" s="148"/>
      <c r="K781" s="148"/>
      <c r="L781" s="148"/>
      <c r="M781" s="148"/>
      <c r="N781" s="148"/>
      <c r="O781" s="148"/>
      <c r="P781" s="149"/>
    </row>
    <row r="782" spans="1:16" ht="15" hidden="1" customHeight="1" x14ac:dyDescent="0.25">
      <c r="A782" s="44" t="e">
        <f ca="1">IF(MONTH(C782)=MONTH(D$3),RIGHT('Yearly Info'!A$38,LEN('Yearly Info'!A$38)-4),"")</f>
        <v>#VALUE!</v>
      </c>
      <c r="B782" s="145"/>
      <c r="C782" s="42">
        <f t="shared" ca="1" si="27"/>
        <v>46108</v>
      </c>
      <c r="D782" s="54">
        <f ca="1">INDIRECT("'" &amp; UPPER(LEFT(TEXT($D$3,"mmmm"),3)) &amp; "'!AA35")</f>
        <v>0</v>
      </c>
      <c r="E782" s="147"/>
      <c r="F782" s="148"/>
      <c r="G782" s="148"/>
      <c r="H782" s="148"/>
      <c r="I782" s="148"/>
      <c r="J782" s="148"/>
      <c r="K782" s="148"/>
      <c r="L782" s="148"/>
      <c r="M782" s="148"/>
      <c r="N782" s="148"/>
      <c r="O782" s="148"/>
      <c r="P782" s="149"/>
    </row>
    <row r="783" spans="1:16" ht="15" hidden="1" customHeight="1" x14ac:dyDescent="0.25">
      <c r="A783" s="44" t="e">
        <f ca="1">IF(MONTH(C783)=MONTH(D$3),RIGHT('Yearly Info'!A$39,LEN('Yearly Info'!A$39)-4),"")</f>
        <v>#VALUE!</v>
      </c>
      <c r="B783" s="145"/>
      <c r="C783" s="42">
        <f t="shared" ca="1" si="27"/>
        <v>46108</v>
      </c>
      <c r="D783" s="54">
        <f ca="1">INDIRECT("'" &amp; UPPER(LEFT(TEXT($D$3,"mmmm"),3)) &amp; "'!AA36")</f>
        <v>0</v>
      </c>
      <c r="E783" s="147"/>
      <c r="F783" s="148"/>
      <c r="G783" s="148"/>
      <c r="H783" s="148"/>
      <c r="I783" s="148"/>
      <c r="J783" s="148"/>
      <c r="K783" s="148"/>
      <c r="L783" s="148"/>
      <c r="M783" s="148"/>
      <c r="N783" s="148"/>
      <c r="O783" s="148"/>
      <c r="P783" s="149"/>
    </row>
    <row r="784" spans="1:16" ht="15" hidden="1" customHeight="1" thickBot="1" x14ac:dyDescent="0.3">
      <c r="A784" s="45" t="e">
        <f ca="1">IF(MONTH(C784)=MONTH(D$3),RIGHT('Yearly Info'!A$40,LEN('Yearly Info'!A$40)-4),"")</f>
        <v>#VALUE!</v>
      </c>
      <c r="B784" s="145"/>
      <c r="C784" s="42">
        <f t="shared" ca="1" si="27"/>
        <v>46108</v>
      </c>
      <c r="D784" s="54">
        <f ca="1">INDIRECT("'" &amp; UPPER(LEFT(TEXT($D$3,"mmmm"),3)) &amp; "'!AA37")</f>
        <v>0</v>
      </c>
      <c r="E784" s="147"/>
      <c r="F784" s="148"/>
      <c r="G784" s="148"/>
      <c r="H784" s="148"/>
      <c r="I784" s="148"/>
      <c r="J784" s="148"/>
      <c r="K784" s="148"/>
      <c r="L784" s="148"/>
      <c r="M784" s="148"/>
      <c r="N784" s="148"/>
      <c r="O784" s="148"/>
      <c r="P784" s="149"/>
    </row>
    <row r="785" spans="1:16" ht="15" hidden="1" customHeight="1" thickBot="1" x14ac:dyDescent="0.3">
      <c r="A785" s="45" t="str">
        <f ca="1">IF(MONTH(C785)=MONTH(D$3),RIGHT('Yearly Info'!A$41,LEN('Yearly Info'!A$41)-4),"")</f>
        <v xml:space="preserve"> </v>
      </c>
      <c r="B785" s="145"/>
      <c r="C785" s="42">
        <f t="shared" ca="1" si="27"/>
        <v>46108</v>
      </c>
      <c r="D785" s="54">
        <f ca="1">INDIRECT("'" &amp; UPPER(LEFT(TEXT($D$3,"mmmm"),3)) &amp; "'!AA38")</f>
        <v>0</v>
      </c>
      <c r="E785" s="147"/>
      <c r="F785" s="148"/>
      <c r="G785" s="148"/>
      <c r="H785" s="148"/>
      <c r="I785" s="148"/>
      <c r="J785" s="148"/>
      <c r="K785" s="148"/>
      <c r="L785" s="148"/>
      <c r="M785" s="148"/>
      <c r="N785" s="148"/>
      <c r="O785" s="148"/>
      <c r="P785" s="149"/>
    </row>
    <row r="786" spans="1:16" ht="15" hidden="1" customHeight="1" thickBot="1" x14ac:dyDescent="0.3">
      <c r="A786" s="45" t="str">
        <f ca="1">IF(MONTH(C786)=MONTH(D$3),RIGHT('Yearly Info'!A$42,LEN('Yearly Info'!A$42)-4),"")</f>
        <v xml:space="preserve"> </v>
      </c>
      <c r="B786" s="145"/>
      <c r="C786" s="42">
        <f t="shared" ca="1" si="27"/>
        <v>46108</v>
      </c>
      <c r="D786" s="54">
        <f ca="1">INDIRECT("'" &amp; UPPER(LEFT(TEXT($D$3,"mmmm"),3)) &amp; "'!AA39")</f>
        <v>0</v>
      </c>
      <c r="E786" s="147"/>
      <c r="F786" s="148"/>
      <c r="G786" s="148"/>
      <c r="H786" s="148"/>
      <c r="I786" s="148"/>
      <c r="J786" s="148"/>
      <c r="K786" s="148"/>
      <c r="L786" s="148"/>
      <c r="M786" s="148"/>
      <c r="N786" s="148"/>
      <c r="O786" s="148"/>
      <c r="P786" s="149"/>
    </row>
    <row r="787" spans="1:16" ht="15" hidden="1" customHeight="1" thickBot="1" x14ac:dyDescent="0.3">
      <c r="A787" s="45" t="str">
        <f ca="1">IF(MONTH(C787)=MONTH(D$3),RIGHT('Yearly Info'!A$43,LEN('Yearly Info'!A$43)-4),"")</f>
        <v xml:space="preserve"> </v>
      </c>
      <c r="B787" s="146"/>
      <c r="C787" s="42">
        <f t="shared" ca="1" si="27"/>
        <v>46108</v>
      </c>
      <c r="D787" s="55">
        <f ca="1">INDIRECT("'" &amp; UPPER(LEFT(TEXT($D$3,"mmmm"),3)) &amp; "'!AA40")</f>
        <v>0</v>
      </c>
      <c r="E787" s="150"/>
      <c r="F787" s="151"/>
      <c r="G787" s="151"/>
      <c r="H787" s="151"/>
      <c r="I787" s="151"/>
      <c r="J787" s="151"/>
      <c r="K787" s="151"/>
      <c r="L787" s="151"/>
      <c r="M787" s="151"/>
      <c r="N787" s="151"/>
      <c r="O787" s="151"/>
      <c r="P787" s="152"/>
    </row>
    <row r="788" spans="1:16" ht="15" hidden="1" customHeight="1" x14ac:dyDescent="0.25">
      <c r="A788" s="44" t="str">
        <f ca="1">IF(MONTH(C788)=MONTH(D$3),RIGHT('Yearly Info'!A$14,LEN('Yearly Info'!A$14)-4),"")</f>
        <v xml:space="preserve"> RICS Support for MDEQ</v>
      </c>
      <c r="B788" s="145" t="str">
        <f ca="1">TEXT(C788,"dddd")</f>
        <v>Saturday</v>
      </c>
      <c r="C788" s="94">
        <f ca="1">C758+1</f>
        <v>46109</v>
      </c>
      <c r="D788" s="107">
        <f ca="1">INDIRECT("'" &amp; UPPER(LEFT(TEXT($D$3,"mmmm"),3)) &amp; "'!AB11")</f>
        <v>0</v>
      </c>
      <c r="E788" s="147"/>
      <c r="F788" s="148"/>
      <c r="G788" s="148"/>
      <c r="H788" s="148"/>
      <c r="I788" s="148"/>
      <c r="J788" s="148"/>
      <c r="K788" s="148"/>
      <c r="L788" s="148"/>
      <c r="M788" s="148"/>
      <c r="N788" s="148"/>
      <c r="O788" s="148"/>
      <c r="P788" s="149"/>
    </row>
    <row r="789" spans="1:16" ht="15" hidden="1" customHeight="1" x14ac:dyDescent="0.25">
      <c r="A789" s="44" t="str">
        <f ca="1">IF(MONTH(C789)=MONTH(D$3),RIGHT('Yearly Info'!A$15,LEN('Yearly Info'!A$15)-4),"")</f>
        <v xml:space="preserve"> MDEQ</v>
      </c>
      <c r="B789" s="145"/>
      <c r="C789" s="42">
        <f ca="1">C788</f>
        <v>46109</v>
      </c>
      <c r="D789" s="107">
        <f ca="1">INDIRECT("'" &amp; UPPER(LEFT(TEXT($D$3,"mmmm"),3)) &amp; "'!AB12")</f>
        <v>0</v>
      </c>
      <c r="E789" s="147"/>
      <c r="F789" s="148"/>
      <c r="G789" s="148"/>
      <c r="H789" s="148"/>
      <c r="I789" s="148"/>
      <c r="J789" s="148"/>
      <c r="K789" s="148"/>
      <c r="L789" s="148"/>
      <c r="M789" s="148"/>
      <c r="N789" s="148"/>
      <c r="O789" s="148"/>
      <c r="P789" s="149"/>
    </row>
    <row r="790" spans="1:16" ht="15" hidden="1" customHeight="1" x14ac:dyDescent="0.25">
      <c r="A790" s="44" t="str">
        <f ca="1">IF(MONTH(C790)=MONTH(D$3),RIGHT('Yearly Info'!A$16,LEN('Yearly Info'!A$16)-4),"")</f>
        <v xml:space="preserve"> RICS Idea Portal</v>
      </c>
      <c r="B790" s="145"/>
      <c r="C790" s="42">
        <f t="shared" ref="C790:C817" ca="1" si="28">C789</f>
        <v>46109</v>
      </c>
      <c r="D790" s="107">
        <f ca="1">INDIRECT("'" &amp; UPPER(LEFT(TEXT($D$3,"mmmm"),3)) &amp; "'!AB13")</f>
        <v>0</v>
      </c>
      <c r="E790" s="147"/>
      <c r="F790" s="148"/>
      <c r="G790" s="148"/>
      <c r="H790" s="148"/>
      <c r="I790" s="148"/>
      <c r="J790" s="148"/>
      <c r="K790" s="148"/>
      <c r="L790" s="148"/>
      <c r="M790" s="148"/>
      <c r="N790" s="148"/>
      <c r="O790" s="148"/>
      <c r="P790" s="149"/>
    </row>
    <row r="791" spans="1:16" ht="15" customHeight="1" x14ac:dyDescent="0.25">
      <c r="A791" s="44" t="str">
        <f ca="1">IF(MONTH(C791)=MONTH(D$3),RIGHT('Yearly Info'!A$17,LEN('Yearly Info'!A$17)-4),"")</f>
        <v xml:space="preserve"> MSWIS</v>
      </c>
      <c r="B791" s="145"/>
      <c r="C791" s="42">
        <f t="shared" ca="1" si="28"/>
        <v>46109</v>
      </c>
      <c r="D791" s="107">
        <f ca="1">INDIRECT("'" &amp; UPPER(LEFT(TEXT($D$3,"mmmm"),3)) &amp; "'!AB14")</f>
        <v>0</v>
      </c>
      <c r="E791" s="147"/>
      <c r="F791" s="148"/>
      <c r="G791" s="148"/>
      <c r="H791" s="148"/>
      <c r="I791" s="148"/>
      <c r="J791" s="148"/>
      <c r="K791" s="148"/>
      <c r="L791" s="148"/>
      <c r="M791" s="148"/>
      <c r="N791" s="148"/>
      <c r="O791" s="148"/>
      <c r="P791" s="149"/>
    </row>
    <row r="792" spans="1:16" ht="15" hidden="1" customHeight="1" x14ac:dyDescent="0.25">
      <c r="A792" s="44" t="str">
        <f ca="1">IF(MONTH(C792)=MONTH(D$3),RIGHT('Yearly Info'!A$18,LEN('Yearly Info'!A$18)-4),"")</f>
        <v xml:space="preserve"> GeoSpatial</v>
      </c>
      <c r="B792" s="145"/>
      <c r="C792" s="42">
        <f t="shared" ca="1" si="28"/>
        <v>46109</v>
      </c>
      <c r="D792" s="107">
        <f ca="1">INDIRECT("'" &amp; UPPER(LEFT(TEXT($D$3,"mmmm"),3)) &amp; "'!AB15")</f>
        <v>0</v>
      </c>
      <c r="E792" s="147"/>
      <c r="F792" s="148"/>
      <c r="G792" s="148"/>
      <c r="H792" s="148"/>
      <c r="I792" s="148"/>
      <c r="J792" s="148"/>
      <c r="K792" s="148"/>
      <c r="L792" s="148"/>
      <c r="M792" s="148"/>
      <c r="N792" s="148"/>
      <c r="O792" s="148"/>
      <c r="P792" s="149"/>
    </row>
    <row r="793" spans="1:16" ht="15" hidden="1" customHeight="1" x14ac:dyDescent="0.25">
      <c r="A793" s="44" t="str">
        <f ca="1">IF(MONTH(C793)=MONTH(D$3),RIGHT('Yearly Info'!A$19,LEN('Yearly Info'!A$19)-4),"")</f>
        <v xml:space="preserve"> RICS Dashboard</v>
      </c>
      <c r="B793" s="145"/>
      <c r="C793" s="42">
        <f t="shared" ca="1" si="28"/>
        <v>46109</v>
      </c>
      <c r="D793" s="107">
        <f ca="1">INDIRECT("'" &amp; UPPER(LEFT(TEXT($D$3,"mmmm"),3)) &amp; "'!AB16")</f>
        <v>0</v>
      </c>
      <c r="E793" s="153"/>
      <c r="F793" s="154"/>
      <c r="G793" s="154"/>
      <c r="H793" s="154"/>
      <c r="I793" s="154"/>
      <c r="J793" s="154"/>
      <c r="K793" s="154"/>
      <c r="L793" s="154"/>
      <c r="M793" s="154"/>
      <c r="N793" s="154"/>
      <c r="O793" s="154"/>
      <c r="P793" s="155"/>
    </row>
    <row r="794" spans="1:16" ht="15" hidden="1" customHeight="1" x14ac:dyDescent="0.25">
      <c r="A794" s="44" t="str">
        <f ca="1">IF(MONTH(C794)=MONTH(D$3),RIGHT('Yearly Info'!A$20,LEN('Yearly Info'!A$20)-4),"")</f>
        <v xml:space="preserve"> MDWFP NRIS</v>
      </c>
      <c r="B794" s="145"/>
      <c r="C794" s="42">
        <f t="shared" ca="1" si="28"/>
        <v>46109</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 MRVA 4 CLOSED</v>
      </c>
      <c r="B795" s="145"/>
      <c r="C795" s="42">
        <f t="shared" ca="1" si="28"/>
        <v>46109</v>
      </c>
      <c r="D795" s="107">
        <f ca="1">INDIRECT("'" &amp; UPPER(LEFT(TEXT($D$3,"mmmm"),3)) &amp; "'!AB18")</f>
        <v>0</v>
      </c>
      <c r="E795" s="147"/>
      <c r="F795" s="148"/>
      <c r="G795" s="148"/>
      <c r="H795" s="148"/>
      <c r="I795" s="148"/>
      <c r="J795" s="148"/>
      <c r="K795" s="148"/>
      <c r="L795" s="148"/>
      <c r="M795" s="148"/>
      <c r="N795" s="148"/>
      <c r="O795" s="148"/>
      <c r="P795" s="149"/>
    </row>
    <row r="796" spans="1:16" ht="15" hidden="1" customHeight="1" x14ac:dyDescent="0.25">
      <c r="A796" s="44" t="str">
        <f ca="1">IF(MONTH(C796)=MONTH(D$3),RIGHT('Yearly Info'!A$22,LEN('Yearly Info'!A$22)-4),"")</f>
        <v xml:space="preserve"> Tackett</v>
      </c>
      <c r="B796" s="145"/>
      <c r="C796" s="42">
        <f t="shared" ca="1" si="28"/>
        <v>46109</v>
      </c>
      <c r="D796" s="107">
        <f ca="1">INDIRECT("'" &amp; UPPER(LEFT(TEXT($D$3,"mmmm"),3)) &amp; "'!AB19")</f>
        <v>0</v>
      </c>
      <c r="E796" s="147"/>
      <c r="F796" s="148"/>
      <c r="G796" s="148"/>
      <c r="H796" s="148"/>
      <c r="I796" s="148"/>
      <c r="J796" s="148"/>
      <c r="K796" s="148"/>
      <c r="L796" s="148"/>
      <c r="M796" s="148"/>
      <c r="N796" s="148"/>
      <c r="O796" s="148"/>
      <c r="P796" s="149"/>
    </row>
    <row r="797" spans="1:16" ht="15" hidden="1" customHeight="1" x14ac:dyDescent="0.25">
      <c r="A797" s="44" t="e">
        <f ca="1">IF(MONTH(C797)=MONTH(D$3),RIGHT('Yearly Info'!A$23,LEN('Yearly Info'!A$23)-4),"")</f>
        <v>#VALUE!</v>
      </c>
      <c r="B797" s="145"/>
      <c r="C797" s="42">
        <f t="shared" ca="1" si="28"/>
        <v>46109</v>
      </c>
      <c r="D797" s="107">
        <f ca="1">INDIRECT("'" &amp; UPPER(LEFT(TEXT($D$3,"mmmm"),3)) &amp; "'!AB20")</f>
        <v>0</v>
      </c>
      <c r="E797" s="160"/>
      <c r="F797" s="148"/>
      <c r="G797" s="148"/>
      <c r="H797" s="148"/>
      <c r="I797" s="148"/>
      <c r="J797" s="148"/>
      <c r="K797" s="148"/>
      <c r="L797" s="148"/>
      <c r="M797" s="148"/>
      <c r="N797" s="148"/>
      <c r="O797" s="148"/>
      <c r="P797" s="149"/>
    </row>
    <row r="798" spans="1:16" ht="15" hidden="1" customHeight="1" x14ac:dyDescent="0.25">
      <c r="A798" s="44" t="e">
        <f ca="1">IF(MONTH(C798)=MONTH(D$3),RIGHT('Yearly Info'!A$24,LEN('Yearly Info'!A$24)-4),"")</f>
        <v>#VALUE!</v>
      </c>
      <c r="B798" s="145"/>
      <c r="C798" s="42">
        <f t="shared" ca="1" si="28"/>
        <v>46109</v>
      </c>
      <c r="D798" s="107">
        <f ca="1">INDIRECT("'" &amp; UPPER(LEFT(TEXT($D$3,"mmmm"),3)) &amp; "'!AB21")</f>
        <v>0</v>
      </c>
      <c r="E798" s="147"/>
      <c r="F798" s="148"/>
      <c r="G798" s="148"/>
      <c r="H798" s="148"/>
      <c r="I798" s="148"/>
      <c r="J798" s="148"/>
      <c r="K798" s="148"/>
      <c r="L798" s="148"/>
      <c r="M798" s="148"/>
      <c r="N798" s="148"/>
      <c r="O798" s="148"/>
      <c r="P798" s="149"/>
    </row>
    <row r="799" spans="1:16" ht="15" hidden="1" customHeight="1" x14ac:dyDescent="0.25">
      <c r="A799" s="44" t="e">
        <f ca="1">IF(MONTH(C799)=MONTH(D$3),RIGHT('Yearly Info'!A$25,LEN('Yearly Info'!A$25)-4),"")</f>
        <v>#VALUE!</v>
      </c>
      <c r="B799" s="145"/>
      <c r="C799" s="42">
        <f t="shared" ca="1" si="28"/>
        <v>46109</v>
      </c>
      <c r="D799" s="107">
        <f ca="1">INDIRECT("'" &amp; UPPER(LEFT(TEXT($D$3,"mmmm"),3)) &amp; "'!AB22")</f>
        <v>0</v>
      </c>
      <c r="E799" s="147"/>
      <c r="F799" s="148"/>
      <c r="G799" s="148"/>
      <c r="H799" s="148"/>
      <c r="I799" s="148"/>
      <c r="J799" s="148"/>
      <c r="K799" s="148"/>
      <c r="L799" s="148"/>
      <c r="M799" s="148"/>
      <c r="N799" s="148"/>
      <c r="O799" s="148"/>
      <c r="P799" s="149"/>
    </row>
    <row r="800" spans="1:16" ht="15" hidden="1" customHeight="1" x14ac:dyDescent="0.25">
      <c r="A800" s="44" t="e">
        <f ca="1">IF(MONTH(C800)=MONTH(D$3),RIGHT('Yearly Info'!A$26,LEN('Yearly Info'!A$26)-4),"")</f>
        <v>#VALUE!</v>
      </c>
      <c r="B800" s="145"/>
      <c r="C800" s="42">
        <f t="shared" ca="1" si="28"/>
        <v>46109</v>
      </c>
      <c r="D800" s="107">
        <f ca="1">INDIRECT("'" &amp; UPPER(LEFT(TEXT($D$3,"mmmm"),3)) &amp; "'!AB23")</f>
        <v>0</v>
      </c>
      <c r="E800" s="147"/>
      <c r="F800" s="148"/>
      <c r="G800" s="148"/>
      <c r="H800" s="148"/>
      <c r="I800" s="148"/>
      <c r="J800" s="148"/>
      <c r="K800" s="148"/>
      <c r="L800" s="148"/>
      <c r="M800" s="148"/>
      <c r="N800" s="148"/>
      <c r="O800" s="148"/>
      <c r="P800" s="149"/>
    </row>
    <row r="801" spans="1:16" ht="15" hidden="1" customHeight="1" x14ac:dyDescent="0.25">
      <c r="A801" s="44" t="e">
        <f ca="1">IF(MONTH(C801)=MONTH(D$3),RIGHT('Yearly Info'!A$27,LEN('Yearly Info'!A$27)-4),"")</f>
        <v>#VALUE!</v>
      </c>
      <c r="B801" s="145"/>
      <c r="C801" s="42">
        <f t="shared" ca="1" si="28"/>
        <v>46109</v>
      </c>
      <c r="D801" s="107">
        <f ca="1">INDIRECT("'" &amp; UPPER(LEFT(TEXT($D$3,"mmmm"),3)) &amp; "'!AB24")</f>
        <v>0</v>
      </c>
      <c r="E801" s="147"/>
      <c r="F801" s="148"/>
      <c r="G801" s="148"/>
      <c r="H801" s="148"/>
      <c r="I801" s="148"/>
      <c r="J801" s="148"/>
      <c r="K801" s="148"/>
      <c r="L801" s="148"/>
      <c r="M801" s="148"/>
      <c r="N801" s="148"/>
      <c r="O801" s="148"/>
      <c r="P801" s="149"/>
    </row>
    <row r="802" spans="1:16" ht="15" hidden="1" customHeight="1" x14ac:dyDescent="0.25">
      <c r="A802" s="44" t="e">
        <f ca="1">IF(MONTH(C802)=MONTH(D$3),RIGHT('Yearly Info'!A$28,LEN('Yearly Info'!A$28)-4),"")</f>
        <v>#VALUE!</v>
      </c>
      <c r="B802" s="145"/>
      <c r="C802" s="42">
        <f t="shared" ca="1" si="28"/>
        <v>46109</v>
      </c>
      <c r="D802" s="107">
        <f ca="1">INDIRECT("'" &amp; UPPER(LEFT(TEXT($D$3,"mmmm"),3)) &amp; "'!AB25")</f>
        <v>0</v>
      </c>
      <c r="E802" s="147"/>
      <c r="F802" s="148"/>
      <c r="G802" s="148"/>
      <c r="H802" s="148"/>
      <c r="I802" s="148"/>
      <c r="J802" s="148"/>
      <c r="K802" s="148"/>
      <c r="L802" s="148"/>
      <c r="M802" s="148"/>
      <c r="N802" s="148"/>
      <c r="O802" s="148"/>
      <c r="P802" s="149"/>
    </row>
    <row r="803" spans="1:16" ht="15" hidden="1" customHeight="1" x14ac:dyDescent="0.25">
      <c r="A803" s="44" t="e">
        <f ca="1">IF(MONTH(C803)=MONTH(D$3),RIGHT('Yearly Info'!A$29,LEN('Yearly Info'!A$29)-4),"")</f>
        <v>#VALUE!</v>
      </c>
      <c r="B803" s="145"/>
      <c r="C803" s="42">
        <f t="shared" ca="1" si="28"/>
        <v>46109</v>
      </c>
      <c r="D803" s="107">
        <f ca="1">INDIRECT("'" &amp; UPPER(LEFT(TEXT($D$3,"mmmm"),3)) &amp; "'!AB26")</f>
        <v>0</v>
      </c>
      <c r="E803" s="147"/>
      <c r="F803" s="148"/>
      <c r="G803" s="148"/>
      <c r="H803" s="148"/>
      <c r="I803" s="148"/>
      <c r="J803" s="148"/>
      <c r="K803" s="148"/>
      <c r="L803" s="148"/>
      <c r="M803" s="148"/>
      <c r="N803" s="148"/>
      <c r="O803" s="148"/>
      <c r="P803" s="149"/>
    </row>
    <row r="804" spans="1:16" ht="15" hidden="1" customHeight="1" x14ac:dyDescent="0.25">
      <c r="A804" s="44" t="e">
        <f ca="1">IF(MONTH(C804)=MONTH(D$3),RIGHT('Yearly Info'!A$30,LEN('Yearly Info'!A$30)-4),"")</f>
        <v>#VALUE!</v>
      </c>
      <c r="B804" s="145"/>
      <c r="C804" s="42">
        <f t="shared" ca="1" si="28"/>
        <v>46109</v>
      </c>
      <c r="D804" s="107">
        <f ca="1">INDIRECT("'" &amp; UPPER(LEFT(TEXT($D$3,"mmmm"),3)) &amp; "'!AB27")</f>
        <v>0</v>
      </c>
      <c r="E804" s="147"/>
      <c r="F804" s="148"/>
      <c r="G804" s="148"/>
      <c r="H804" s="148"/>
      <c r="I804" s="148"/>
      <c r="J804" s="148"/>
      <c r="K804" s="148"/>
      <c r="L804" s="148"/>
      <c r="M804" s="148"/>
      <c r="N804" s="148"/>
      <c r="O804" s="148"/>
      <c r="P804" s="149"/>
    </row>
    <row r="805" spans="1:16" ht="15" hidden="1" customHeight="1" x14ac:dyDescent="0.25">
      <c r="A805" s="44" t="e">
        <f ca="1">IF(MONTH(C805)=MONTH(D$3),RIGHT('Yearly Info'!A$31,LEN('Yearly Info'!A$31)-4),"")</f>
        <v>#VALUE!</v>
      </c>
      <c r="B805" s="145"/>
      <c r="C805" s="42">
        <f t="shared" ca="1" si="28"/>
        <v>46109</v>
      </c>
      <c r="D805" s="107">
        <f ca="1">INDIRECT("'" &amp; UPPER(LEFT(TEXT($D$3,"mmmm"),3)) &amp; "'!AB28")</f>
        <v>0</v>
      </c>
      <c r="E805" s="147"/>
      <c r="F805" s="148"/>
      <c r="G805" s="148"/>
      <c r="H805" s="148"/>
      <c r="I805" s="148"/>
      <c r="J805" s="148"/>
      <c r="K805" s="148"/>
      <c r="L805" s="148"/>
      <c r="M805" s="148"/>
      <c r="N805" s="148"/>
      <c r="O805" s="148"/>
      <c r="P805" s="149"/>
    </row>
    <row r="806" spans="1:16" ht="15" hidden="1" customHeight="1" x14ac:dyDescent="0.25">
      <c r="A806" s="44" t="e">
        <f ca="1">IF(MONTH(C806)=MONTH(D$3),RIGHT('Yearly Info'!A$32,LEN('Yearly Info'!A$32)-4),"")</f>
        <v>#VALUE!</v>
      </c>
      <c r="B806" s="145"/>
      <c r="C806" s="42">
        <f t="shared" ca="1" si="28"/>
        <v>46109</v>
      </c>
      <c r="D806" s="107">
        <f ca="1">INDIRECT("'" &amp; UPPER(LEFT(TEXT($D$3,"mmmm"),3)) &amp; "'!AB29")</f>
        <v>0</v>
      </c>
      <c r="E806" s="147"/>
      <c r="F806" s="148"/>
      <c r="G806" s="148"/>
      <c r="H806" s="148"/>
      <c r="I806" s="148"/>
      <c r="J806" s="148"/>
      <c r="K806" s="148"/>
      <c r="L806" s="148"/>
      <c r="M806" s="148"/>
      <c r="N806" s="148"/>
      <c r="O806" s="148"/>
      <c r="P806" s="149"/>
    </row>
    <row r="807" spans="1:16" ht="15" hidden="1" customHeight="1" x14ac:dyDescent="0.25">
      <c r="A807" s="44" t="e">
        <f ca="1">IF(MONTH(C807)=MONTH(D$3),RIGHT('Yearly Info'!A$33,LEN('Yearly Info'!A$33)-4),"")</f>
        <v>#VALUE!</v>
      </c>
      <c r="B807" s="145"/>
      <c r="C807" s="42">
        <f t="shared" ca="1" si="28"/>
        <v>46109</v>
      </c>
      <c r="D807" s="107">
        <f ca="1">INDIRECT("'" &amp; UPPER(LEFT(TEXT($D$3,"mmmm"),3)) &amp; "'!AB30")</f>
        <v>0</v>
      </c>
      <c r="E807" s="147"/>
      <c r="F807" s="148"/>
      <c r="G807" s="148"/>
      <c r="H807" s="148"/>
      <c r="I807" s="148"/>
      <c r="J807" s="148"/>
      <c r="K807" s="148"/>
      <c r="L807" s="148"/>
      <c r="M807" s="148"/>
      <c r="N807" s="148"/>
      <c r="O807" s="148"/>
      <c r="P807" s="149"/>
    </row>
    <row r="808" spans="1:16" ht="15" hidden="1" customHeight="1" x14ac:dyDescent="0.25">
      <c r="A808" s="44" t="e">
        <f ca="1">IF(MONTH(C808)=MONTH(D$3),RIGHT('Yearly Info'!A$34,LEN('Yearly Info'!A$34)-4),"")</f>
        <v>#VALUE!</v>
      </c>
      <c r="B808" s="145"/>
      <c r="C808" s="42">
        <f t="shared" ca="1" si="28"/>
        <v>46109</v>
      </c>
      <c r="D808" s="107">
        <f ca="1">INDIRECT("'" &amp; UPPER(LEFT(TEXT($D$3,"mmmm"),3)) &amp; "'!AB31")</f>
        <v>0</v>
      </c>
      <c r="E808" s="147"/>
      <c r="F808" s="148"/>
      <c r="G808" s="148"/>
      <c r="H808" s="148"/>
      <c r="I808" s="148"/>
      <c r="J808" s="148"/>
      <c r="K808" s="148"/>
      <c r="L808" s="148"/>
      <c r="M808" s="148"/>
      <c r="N808" s="148"/>
      <c r="O808" s="148"/>
      <c r="P808" s="149"/>
    </row>
    <row r="809" spans="1:16" ht="15" hidden="1" customHeight="1" x14ac:dyDescent="0.25">
      <c r="A809" s="44" t="e">
        <f ca="1">IF(MONTH(C809)=MONTH(D$3),RIGHT('Yearly Info'!A$35,LEN('Yearly Info'!A$35)-4),"")</f>
        <v>#VALUE!</v>
      </c>
      <c r="B809" s="145"/>
      <c r="C809" s="42">
        <f t="shared" ca="1" si="28"/>
        <v>46109</v>
      </c>
      <c r="D809" s="107">
        <f ca="1">INDIRECT("'" &amp; UPPER(LEFT(TEXT($D$3,"mmmm"),3)) &amp; "'!AB32")</f>
        <v>0</v>
      </c>
      <c r="E809" s="147"/>
      <c r="F809" s="148"/>
      <c r="G809" s="148"/>
      <c r="H809" s="148"/>
      <c r="I809" s="148"/>
      <c r="J809" s="148"/>
      <c r="K809" s="148"/>
      <c r="L809" s="148"/>
      <c r="M809" s="148"/>
      <c r="N809" s="148"/>
      <c r="O809" s="148"/>
      <c r="P809" s="149"/>
    </row>
    <row r="810" spans="1:16" ht="15" hidden="1" customHeight="1" x14ac:dyDescent="0.25">
      <c r="A810" s="44" t="e">
        <f ca="1">IF(MONTH(C810)=MONTH(D$3),RIGHT('Yearly Info'!A$36,LEN('Yearly Info'!A$36)-4),"")</f>
        <v>#VALUE!</v>
      </c>
      <c r="B810" s="145"/>
      <c r="C810" s="42">
        <f t="shared" ca="1" si="28"/>
        <v>46109</v>
      </c>
      <c r="D810" s="107">
        <f ca="1">INDIRECT("'" &amp; UPPER(LEFT(TEXT($D$3,"mmmm"),3)) &amp; "'!AB33")</f>
        <v>0</v>
      </c>
      <c r="E810" s="153"/>
      <c r="F810" s="154"/>
      <c r="G810" s="154"/>
      <c r="H810" s="154"/>
      <c r="I810" s="154"/>
      <c r="J810" s="154"/>
      <c r="K810" s="154"/>
      <c r="L810" s="154"/>
      <c r="M810" s="154"/>
      <c r="N810" s="154"/>
      <c r="O810" s="154"/>
      <c r="P810" s="155"/>
    </row>
    <row r="811" spans="1:16" ht="15" hidden="1" customHeight="1" x14ac:dyDescent="0.25">
      <c r="A811" s="44" t="e">
        <f ca="1">IF(MONTH(C811)=MONTH(D$3),RIGHT('Yearly Info'!A$37,LEN('Yearly Info'!A$37)-4),"")</f>
        <v>#VALUE!</v>
      </c>
      <c r="B811" s="145"/>
      <c r="C811" s="42">
        <f t="shared" ca="1" si="28"/>
        <v>46109</v>
      </c>
      <c r="D811" s="107">
        <f ca="1">INDIRECT("'" &amp; UPPER(LEFT(TEXT($D$3,"mmmm"),3)) &amp; "'!AB34")</f>
        <v>0</v>
      </c>
      <c r="E811" s="147"/>
      <c r="F811" s="148"/>
      <c r="G811" s="148"/>
      <c r="H811" s="148"/>
      <c r="I811" s="148"/>
      <c r="J811" s="148"/>
      <c r="K811" s="148"/>
      <c r="L811" s="148"/>
      <c r="M811" s="148"/>
      <c r="N811" s="148"/>
      <c r="O811" s="148"/>
      <c r="P811" s="149"/>
    </row>
    <row r="812" spans="1:16" ht="15" hidden="1" customHeight="1" x14ac:dyDescent="0.25">
      <c r="A812" s="44" t="e">
        <f ca="1">IF(MONTH(C812)=MONTH(D$3),RIGHT('Yearly Info'!A$38,LEN('Yearly Info'!A$38)-4),"")</f>
        <v>#VALUE!</v>
      </c>
      <c r="B812" s="145"/>
      <c r="C812" s="42">
        <f t="shared" ca="1" si="28"/>
        <v>46109</v>
      </c>
      <c r="D812" s="107">
        <f ca="1">INDIRECT("'" &amp; UPPER(LEFT(TEXT($D$3,"mmmm"),3)) &amp; "'!AB35")</f>
        <v>0</v>
      </c>
      <c r="E812" s="147"/>
      <c r="F812" s="148"/>
      <c r="G812" s="148"/>
      <c r="H812" s="148"/>
      <c r="I812" s="148"/>
      <c r="J812" s="148"/>
      <c r="K812" s="148"/>
      <c r="L812" s="148"/>
      <c r="M812" s="148"/>
      <c r="N812" s="148"/>
      <c r="O812" s="148"/>
      <c r="P812" s="149"/>
    </row>
    <row r="813" spans="1:16" ht="15" hidden="1" customHeight="1" x14ac:dyDescent="0.25">
      <c r="A813" s="44" t="e">
        <f ca="1">IF(MONTH(C813)=MONTH(D$3),RIGHT('Yearly Info'!A$39,LEN('Yearly Info'!A$39)-4),"")</f>
        <v>#VALUE!</v>
      </c>
      <c r="B813" s="145"/>
      <c r="C813" s="42">
        <f t="shared" ca="1" si="28"/>
        <v>46109</v>
      </c>
      <c r="D813" s="107">
        <f ca="1">INDIRECT("'" &amp; UPPER(LEFT(TEXT($D$3,"mmmm"),3)) &amp; "'!AB36")</f>
        <v>0</v>
      </c>
      <c r="E813" s="147"/>
      <c r="F813" s="148"/>
      <c r="G813" s="148"/>
      <c r="H813" s="148"/>
      <c r="I813" s="148"/>
      <c r="J813" s="148"/>
      <c r="K813" s="148"/>
      <c r="L813" s="148"/>
      <c r="M813" s="148"/>
      <c r="N813" s="148"/>
      <c r="O813" s="148"/>
      <c r="P813" s="149"/>
    </row>
    <row r="814" spans="1:16" ht="15" hidden="1" customHeight="1" thickBot="1" x14ac:dyDescent="0.3">
      <c r="A814" s="45" t="e">
        <f ca="1">IF(MONTH(C814)=MONTH(D$3),RIGHT('Yearly Info'!A$40,LEN('Yearly Info'!A$40)-4),"")</f>
        <v>#VALUE!</v>
      </c>
      <c r="B814" s="145"/>
      <c r="C814" s="42">
        <f t="shared" ca="1" si="28"/>
        <v>46109</v>
      </c>
      <c r="D814" s="107">
        <f ca="1">INDIRECT("'" &amp; UPPER(LEFT(TEXT($D$3,"mmmm"),3)) &amp; "'!AB37")</f>
        <v>0</v>
      </c>
      <c r="E814" s="147"/>
      <c r="F814" s="148"/>
      <c r="G814" s="148"/>
      <c r="H814" s="148"/>
      <c r="I814" s="148"/>
      <c r="J814" s="148"/>
      <c r="K814" s="148"/>
      <c r="L814" s="148"/>
      <c r="M814" s="148"/>
      <c r="N814" s="148"/>
      <c r="O814" s="148"/>
      <c r="P814" s="149"/>
    </row>
    <row r="815" spans="1:16" ht="15" hidden="1" customHeight="1" thickBot="1" x14ac:dyDescent="0.3">
      <c r="A815" s="45" t="str">
        <f ca="1">IF(MONTH(C815)=MONTH(D$3),RIGHT('Yearly Info'!A$41,LEN('Yearly Info'!A$41)-4),"")</f>
        <v xml:space="preserve"> </v>
      </c>
      <c r="B815" s="145"/>
      <c r="C815" s="42">
        <f t="shared" ca="1" si="28"/>
        <v>46109</v>
      </c>
      <c r="D815" s="107">
        <f ca="1">INDIRECT("'" &amp; UPPER(LEFT(TEXT($D$3,"mmmm"),3)) &amp; "'!AB38")</f>
        <v>0</v>
      </c>
      <c r="E815" s="147"/>
      <c r="F815" s="148"/>
      <c r="G815" s="148"/>
      <c r="H815" s="148"/>
      <c r="I815" s="148"/>
      <c r="J815" s="148"/>
      <c r="K815" s="148"/>
      <c r="L815" s="148"/>
      <c r="M815" s="148"/>
      <c r="N815" s="148"/>
      <c r="O815" s="148"/>
      <c r="P815" s="149"/>
    </row>
    <row r="816" spans="1:16" ht="15" hidden="1" customHeight="1" thickBot="1" x14ac:dyDescent="0.3">
      <c r="A816" s="45" t="str">
        <f ca="1">IF(MONTH(C816)=MONTH(D$3),RIGHT('Yearly Info'!A$42,LEN('Yearly Info'!A$42)-4),"")</f>
        <v xml:space="preserve"> </v>
      </c>
      <c r="B816" s="145"/>
      <c r="C816" s="42">
        <f t="shared" ca="1" si="28"/>
        <v>46109</v>
      </c>
      <c r="D816" s="107">
        <f ca="1">INDIRECT("'" &amp; UPPER(LEFT(TEXT($D$3,"mmmm"),3)) &amp; "'!AB39")</f>
        <v>0</v>
      </c>
      <c r="E816" s="147"/>
      <c r="F816" s="148"/>
      <c r="G816" s="148"/>
      <c r="H816" s="148"/>
      <c r="I816" s="148"/>
      <c r="J816" s="148"/>
      <c r="K816" s="148"/>
      <c r="L816" s="148"/>
      <c r="M816" s="148"/>
      <c r="N816" s="148"/>
      <c r="O816" s="148"/>
      <c r="P816" s="149"/>
    </row>
    <row r="817" spans="1:16" ht="15" hidden="1" customHeight="1" thickBot="1" x14ac:dyDescent="0.3">
      <c r="A817" s="45" t="str">
        <f ca="1">IF(MONTH(C817)=MONTH(D$3),RIGHT('Yearly Info'!A$43,LEN('Yearly Info'!A$43)-4),"")</f>
        <v xml:space="preserve"> </v>
      </c>
      <c r="B817" s="146"/>
      <c r="C817" s="42">
        <f t="shared" ca="1" si="28"/>
        <v>46109</v>
      </c>
      <c r="D817" s="107">
        <f ca="1">INDIRECT("'" &amp; UPPER(LEFT(TEXT($D$3,"mmmm"),3)) &amp; "'!AB40")</f>
        <v>0</v>
      </c>
      <c r="E817" s="150"/>
      <c r="F817" s="151"/>
      <c r="G817" s="151"/>
      <c r="H817" s="151"/>
      <c r="I817" s="151"/>
      <c r="J817" s="151"/>
      <c r="K817" s="151"/>
      <c r="L817" s="151"/>
      <c r="M817" s="151"/>
      <c r="N817" s="151"/>
      <c r="O817" s="151"/>
      <c r="P817" s="152"/>
    </row>
    <row r="818" spans="1:16" ht="15" hidden="1" customHeight="1" x14ac:dyDescent="0.25">
      <c r="A818" s="44" t="str">
        <f ca="1">IF(MONTH(C818)=MONTH(D$3),RIGHT('Yearly Info'!A$14,LEN('Yearly Info'!A$14)-4),"")</f>
        <v xml:space="preserve"> RICS Support for MDEQ</v>
      </c>
      <c r="B818" s="145" t="str">
        <f ca="1">TEXT(C818,"dddd")</f>
        <v>Sunday</v>
      </c>
      <c r="C818" s="94">
        <f ca="1">C788+1</f>
        <v>46110</v>
      </c>
      <c r="D818" s="107">
        <f ca="1">INDIRECT("'" &amp; UPPER(LEFT(TEXT($D$3,"mmmm"),3)) &amp; "'!AC11")</f>
        <v>0</v>
      </c>
      <c r="E818" s="147"/>
      <c r="F818" s="148"/>
      <c r="G818" s="148"/>
      <c r="H818" s="148"/>
      <c r="I818" s="148"/>
      <c r="J818" s="148"/>
      <c r="K818" s="148"/>
      <c r="L818" s="148"/>
      <c r="M818" s="148"/>
      <c r="N818" s="148"/>
      <c r="O818" s="148"/>
      <c r="P818" s="149"/>
    </row>
    <row r="819" spans="1:16" ht="15" hidden="1" customHeight="1" x14ac:dyDescent="0.25">
      <c r="A819" s="44" t="str">
        <f ca="1">IF(MONTH(C819)=MONTH(D$3),RIGHT('Yearly Info'!A$15,LEN('Yearly Info'!A$15)-4),"")</f>
        <v xml:space="preserve"> MDEQ</v>
      </c>
      <c r="B819" s="145"/>
      <c r="C819" s="42">
        <f ca="1">C818</f>
        <v>46110</v>
      </c>
      <c r="D819" s="107">
        <f ca="1">INDIRECT("'" &amp; UPPER(LEFT(TEXT($D$3,"mmmm"),3)) &amp; "'!AC12")</f>
        <v>0</v>
      </c>
      <c r="E819" s="147"/>
      <c r="F819" s="148"/>
      <c r="G819" s="148"/>
      <c r="H819" s="148"/>
      <c r="I819" s="148"/>
      <c r="J819" s="148"/>
      <c r="K819" s="148"/>
      <c r="L819" s="148"/>
      <c r="M819" s="148"/>
      <c r="N819" s="148"/>
      <c r="O819" s="148"/>
      <c r="P819" s="149"/>
    </row>
    <row r="820" spans="1:16" ht="15" hidden="1" customHeight="1" thickBot="1" x14ac:dyDescent="0.3">
      <c r="A820" s="44" t="str">
        <f ca="1">IF(MONTH(C820)=MONTH(D$3),RIGHT('Yearly Info'!A$16,LEN('Yearly Info'!A$16)-4),"")</f>
        <v xml:space="preserve"> RICS Idea Portal</v>
      </c>
      <c r="B820" s="145"/>
      <c r="C820" s="42">
        <f t="shared" ref="C820:C847" ca="1" si="29">C819</f>
        <v>46110</v>
      </c>
      <c r="D820" s="107">
        <f ca="1">INDIRECT("'" &amp; UPPER(LEFT(TEXT($D$3,"mmmm"),3)) &amp; "'!AC13")</f>
        <v>0</v>
      </c>
      <c r="E820" s="147"/>
      <c r="F820" s="148"/>
      <c r="G820" s="148"/>
      <c r="H820" s="148"/>
      <c r="I820" s="148"/>
      <c r="J820" s="148"/>
      <c r="K820" s="148"/>
      <c r="L820" s="148"/>
      <c r="M820" s="148"/>
      <c r="N820" s="148"/>
      <c r="O820" s="148"/>
      <c r="P820" s="149"/>
    </row>
    <row r="821" spans="1:16" ht="15" customHeight="1" x14ac:dyDescent="0.25">
      <c r="A821" s="44" t="str">
        <f ca="1">IF(MONTH(C821)=MONTH(D$3),RIGHT('Yearly Info'!A$17,LEN('Yearly Info'!A$17)-4),"")</f>
        <v xml:space="preserve"> MSWIS</v>
      </c>
      <c r="B821" s="145"/>
      <c r="C821" s="42">
        <f t="shared" ca="1" si="29"/>
        <v>46110</v>
      </c>
      <c r="D821" s="107">
        <f ca="1">INDIRECT("'" &amp; UPPER(LEFT(TEXT($D$3,"mmmm"),3)) &amp; "'!AC14")</f>
        <v>0</v>
      </c>
      <c r="E821" s="147"/>
      <c r="F821" s="148"/>
      <c r="G821" s="148"/>
      <c r="H821" s="148"/>
      <c r="I821" s="148"/>
      <c r="J821" s="148"/>
      <c r="K821" s="148"/>
      <c r="L821" s="148"/>
      <c r="M821" s="148"/>
      <c r="N821" s="148"/>
      <c r="O821" s="148"/>
      <c r="P821" s="149"/>
    </row>
    <row r="822" spans="1:16" ht="15" hidden="1" customHeight="1" x14ac:dyDescent="0.25">
      <c r="A822" s="44" t="str">
        <f ca="1">IF(MONTH(C822)=MONTH(D$3),RIGHT('Yearly Info'!A$18,LEN('Yearly Info'!A$18)-4),"")</f>
        <v xml:space="preserve"> GeoSpatial</v>
      </c>
      <c r="B822" s="145"/>
      <c r="C822" s="42">
        <f t="shared" ca="1" si="29"/>
        <v>46110</v>
      </c>
      <c r="D822" s="107">
        <f ca="1">INDIRECT("'" &amp; UPPER(LEFT(TEXT($D$3,"mmmm"),3)) &amp; "'!AC15")</f>
        <v>0</v>
      </c>
      <c r="E822" s="147"/>
      <c r="F822" s="148"/>
      <c r="G822" s="148"/>
      <c r="H822" s="148"/>
      <c r="I822" s="148"/>
      <c r="J822" s="148"/>
      <c r="K822" s="148"/>
      <c r="L822" s="148"/>
      <c r="M822" s="148"/>
      <c r="N822" s="148"/>
      <c r="O822" s="148"/>
      <c r="P822" s="149"/>
    </row>
    <row r="823" spans="1:16" ht="15" hidden="1" customHeight="1" thickBot="1" x14ac:dyDescent="0.3">
      <c r="A823" s="44" t="str">
        <f ca="1">IF(MONTH(C823)=MONTH(D$3),RIGHT('Yearly Info'!A$19,LEN('Yearly Info'!A$19)-4),"")</f>
        <v xml:space="preserve"> RICS Dashboard</v>
      </c>
      <c r="B823" s="145"/>
      <c r="C823" s="42">
        <f t="shared" ca="1" si="29"/>
        <v>46110</v>
      </c>
      <c r="D823" s="107">
        <f ca="1">INDIRECT("'" &amp; UPPER(LEFT(TEXT($D$3,"mmmm"),3)) &amp; "'!AC16")</f>
        <v>0</v>
      </c>
      <c r="E823" s="153"/>
      <c r="F823" s="154"/>
      <c r="G823" s="154"/>
      <c r="H823" s="154"/>
      <c r="I823" s="154"/>
      <c r="J823" s="154"/>
      <c r="K823" s="154"/>
      <c r="L823" s="154"/>
      <c r="M823" s="154"/>
      <c r="N823" s="154"/>
      <c r="O823" s="154"/>
      <c r="P823" s="155"/>
    </row>
    <row r="824" spans="1:16" ht="15" hidden="1" customHeight="1" x14ac:dyDescent="0.25">
      <c r="A824" s="44" t="str">
        <f ca="1">IF(MONTH(C824)=MONTH(D$3),RIGHT('Yearly Info'!A$20,LEN('Yearly Info'!A$20)-4),"")</f>
        <v xml:space="preserve"> MDWFP NRIS</v>
      </c>
      <c r="B824" s="145"/>
      <c r="C824" s="42">
        <f t="shared" ca="1" si="29"/>
        <v>46110</v>
      </c>
      <c r="D824" s="107">
        <f ca="1">INDIRECT("'" &amp; UPPER(LEFT(TEXT($D$3,"mmmm"),3)) &amp; "'!AC17")</f>
        <v>0</v>
      </c>
      <c r="E824" s="147"/>
      <c r="F824" s="148"/>
      <c r="G824" s="148"/>
      <c r="H824" s="148"/>
      <c r="I824" s="148"/>
      <c r="J824" s="148"/>
      <c r="K824" s="148"/>
      <c r="L824" s="148"/>
      <c r="M824" s="148"/>
      <c r="N824" s="148"/>
      <c r="O824" s="148"/>
      <c r="P824" s="149"/>
    </row>
    <row r="825" spans="1:16" ht="15" customHeight="1" x14ac:dyDescent="0.25">
      <c r="A825" s="44" t="str">
        <f ca="1">IF(MONTH(C825)=MONTH(D$3),RIGHT('Yearly Info'!A$21,LEN('Yearly Info'!A$21)-4),"")</f>
        <v xml:space="preserve"> MSWIS MRVA 4 CLOSED</v>
      </c>
      <c r="B825" s="145"/>
      <c r="C825" s="42">
        <f t="shared" ca="1" si="29"/>
        <v>46110</v>
      </c>
      <c r="D825" s="107">
        <f ca="1">INDIRECT("'" &amp; UPPER(LEFT(TEXT($D$3,"mmmm"),3)) &amp; "'!AC18")</f>
        <v>0</v>
      </c>
      <c r="E825" s="147"/>
      <c r="F825" s="148"/>
      <c r="G825" s="148"/>
      <c r="H825" s="148"/>
      <c r="I825" s="148"/>
      <c r="J825" s="148"/>
      <c r="K825" s="148"/>
      <c r="L825" s="148"/>
      <c r="M825" s="148"/>
      <c r="N825" s="148"/>
      <c r="O825" s="148"/>
      <c r="P825" s="149"/>
    </row>
    <row r="826" spans="1:16" ht="15" hidden="1" customHeight="1" x14ac:dyDescent="0.25">
      <c r="A826" s="44" t="str">
        <f ca="1">IF(MONTH(C826)=MONTH(D$3),RIGHT('Yearly Info'!A$22,LEN('Yearly Info'!A$22)-4),"")</f>
        <v xml:space="preserve"> Tackett</v>
      </c>
      <c r="B826" s="145"/>
      <c r="C826" s="42">
        <f t="shared" ca="1" si="29"/>
        <v>46110</v>
      </c>
      <c r="D826" s="107">
        <f ca="1">INDIRECT("'" &amp; UPPER(LEFT(TEXT($D$3,"mmmm"),3)) &amp; "'!AC19")</f>
        <v>0</v>
      </c>
      <c r="E826" s="147"/>
      <c r="F826" s="148"/>
      <c r="G826" s="148"/>
      <c r="H826" s="148"/>
      <c r="I826" s="148"/>
      <c r="J826" s="148"/>
      <c r="K826" s="148"/>
      <c r="L826" s="148"/>
      <c r="M826" s="148"/>
      <c r="N826" s="148"/>
      <c r="O826" s="148"/>
      <c r="P826" s="149"/>
    </row>
    <row r="827" spans="1:16" ht="15" hidden="1" customHeight="1" x14ac:dyDescent="0.25">
      <c r="A827" s="44" t="e">
        <f ca="1">IF(MONTH(C827)=MONTH(D$3),RIGHT('Yearly Info'!A$23,LEN('Yearly Info'!A$23)-4),"")</f>
        <v>#VALUE!</v>
      </c>
      <c r="B827" s="145"/>
      <c r="C827" s="42">
        <f t="shared" ca="1" si="29"/>
        <v>46110</v>
      </c>
      <c r="D827" s="107">
        <f ca="1">INDIRECT("'" &amp; UPPER(LEFT(TEXT($D$3,"mmmm"),3)) &amp; "'!AC20")</f>
        <v>0</v>
      </c>
      <c r="E827" s="147"/>
      <c r="F827" s="148"/>
      <c r="G827" s="148"/>
      <c r="H827" s="148"/>
      <c r="I827" s="148"/>
      <c r="J827" s="148"/>
      <c r="K827" s="148"/>
      <c r="L827" s="148"/>
      <c r="M827" s="148"/>
      <c r="N827" s="148"/>
      <c r="O827" s="148"/>
      <c r="P827" s="149"/>
    </row>
    <row r="828" spans="1:16" ht="15" hidden="1" customHeight="1" x14ac:dyDescent="0.25">
      <c r="A828" s="44" t="e">
        <f ca="1">IF(MONTH(C828)=MONTH(D$3),RIGHT('Yearly Info'!A$24,LEN('Yearly Info'!A$24)-4),"")</f>
        <v>#VALUE!</v>
      </c>
      <c r="B828" s="145"/>
      <c r="C828" s="42">
        <f t="shared" ca="1" si="29"/>
        <v>46110</v>
      </c>
      <c r="D828" s="107">
        <f ca="1">INDIRECT("'" &amp; UPPER(LEFT(TEXT($D$3,"mmmm"),3)) &amp; "'!AC21")</f>
        <v>0</v>
      </c>
      <c r="E828" s="147"/>
      <c r="F828" s="148"/>
      <c r="G828" s="148"/>
      <c r="H828" s="148"/>
      <c r="I828" s="148"/>
      <c r="J828" s="148"/>
      <c r="K828" s="148"/>
      <c r="L828" s="148"/>
      <c r="M828" s="148"/>
      <c r="N828" s="148"/>
      <c r="O828" s="148"/>
      <c r="P828" s="149"/>
    </row>
    <row r="829" spans="1:16" ht="15" hidden="1" customHeight="1" x14ac:dyDescent="0.25">
      <c r="A829" s="44" t="e">
        <f ca="1">IF(MONTH(C829)=MONTH(D$3),RIGHT('Yearly Info'!A$25,LEN('Yearly Info'!A$25)-4),"")</f>
        <v>#VALUE!</v>
      </c>
      <c r="B829" s="145"/>
      <c r="C829" s="42">
        <f t="shared" ca="1" si="29"/>
        <v>46110</v>
      </c>
      <c r="D829" s="107">
        <f ca="1">INDIRECT("'" &amp; UPPER(LEFT(TEXT($D$3,"mmmm"),3)) &amp; "'!AC22")</f>
        <v>0</v>
      </c>
      <c r="E829" s="147"/>
      <c r="F829" s="148"/>
      <c r="G829" s="148"/>
      <c r="H829" s="148"/>
      <c r="I829" s="148"/>
      <c r="J829" s="148"/>
      <c r="K829" s="148"/>
      <c r="L829" s="148"/>
      <c r="M829" s="148"/>
      <c r="N829" s="148"/>
      <c r="O829" s="148"/>
      <c r="P829" s="149"/>
    </row>
    <row r="830" spans="1:16" ht="15" hidden="1" customHeight="1" x14ac:dyDescent="0.25">
      <c r="A830" s="44" t="e">
        <f ca="1">IF(MONTH(C830)=MONTH(D$3),RIGHT('Yearly Info'!A$26,LEN('Yearly Info'!A$26)-4),"")</f>
        <v>#VALUE!</v>
      </c>
      <c r="B830" s="145"/>
      <c r="C830" s="42">
        <f t="shared" ca="1" si="29"/>
        <v>46110</v>
      </c>
      <c r="D830" s="107">
        <f ca="1">INDIRECT("'" &amp; UPPER(LEFT(TEXT($D$3,"mmmm"),3)) &amp; "'!AC23")</f>
        <v>0</v>
      </c>
      <c r="E830" s="147"/>
      <c r="F830" s="148"/>
      <c r="G830" s="148"/>
      <c r="H830" s="148"/>
      <c r="I830" s="148"/>
      <c r="J830" s="148"/>
      <c r="K830" s="148"/>
      <c r="L830" s="148"/>
      <c r="M830" s="148"/>
      <c r="N830" s="148"/>
      <c r="O830" s="148"/>
      <c r="P830" s="149"/>
    </row>
    <row r="831" spans="1:16" ht="15" hidden="1" customHeight="1" x14ac:dyDescent="0.25">
      <c r="A831" s="44" t="e">
        <f ca="1">IF(MONTH(C831)=MONTH(D$3),RIGHT('Yearly Info'!A$27,LEN('Yearly Info'!A$27)-4),"")</f>
        <v>#VALUE!</v>
      </c>
      <c r="B831" s="145"/>
      <c r="C831" s="42">
        <f t="shared" ca="1" si="29"/>
        <v>46110</v>
      </c>
      <c r="D831" s="107">
        <f ca="1">INDIRECT("'" &amp; UPPER(LEFT(TEXT($D$3,"mmmm"),3)) &amp; "'!AC24")</f>
        <v>0</v>
      </c>
      <c r="E831" s="147"/>
      <c r="F831" s="148"/>
      <c r="G831" s="148"/>
      <c r="H831" s="148"/>
      <c r="I831" s="148"/>
      <c r="J831" s="148"/>
      <c r="K831" s="148"/>
      <c r="L831" s="148"/>
      <c r="M831" s="148"/>
      <c r="N831" s="148"/>
      <c r="O831" s="148"/>
      <c r="P831" s="149"/>
    </row>
    <row r="832" spans="1:16" ht="15" hidden="1" customHeight="1" x14ac:dyDescent="0.25">
      <c r="A832" s="44" t="e">
        <f ca="1">IF(MONTH(C832)=MONTH(D$3),RIGHT('Yearly Info'!A$28,LEN('Yearly Info'!A$28)-4),"")</f>
        <v>#VALUE!</v>
      </c>
      <c r="B832" s="145"/>
      <c r="C832" s="42">
        <f t="shared" ca="1" si="29"/>
        <v>46110</v>
      </c>
      <c r="D832" s="107">
        <f ca="1">INDIRECT("'" &amp; UPPER(LEFT(TEXT($D$3,"mmmm"),3)) &amp; "'!AC25")</f>
        <v>0</v>
      </c>
      <c r="E832" s="147"/>
      <c r="F832" s="148"/>
      <c r="G832" s="148"/>
      <c r="H832" s="148"/>
      <c r="I832" s="148"/>
      <c r="J832" s="148"/>
      <c r="K832" s="148"/>
      <c r="L832" s="148"/>
      <c r="M832" s="148"/>
      <c r="N832" s="148"/>
      <c r="O832" s="148"/>
      <c r="P832" s="149"/>
    </row>
    <row r="833" spans="1:16" ht="15" hidden="1" customHeight="1" x14ac:dyDescent="0.25">
      <c r="A833" s="44" t="e">
        <f ca="1">IF(MONTH(C833)=MONTH(D$3),RIGHT('Yearly Info'!A$29,LEN('Yearly Info'!A$29)-4),"")</f>
        <v>#VALUE!</v>
      </c>
      <c r="B833" s="145"/>
      <c r="C833" s="42">
        <f t="shared" ca="1" si="29"/>
        <v>46110</v>
      </c>
      <c r="D833" s="107">
        <f ca="1">INDIRECT("'" &amp; UPPER(LEFT(TEXT($D$3,"mmmm"),3)) &amp; "'!AC26")</f>
        <v>0</v>
      </c>
      <c r="E833" s="147"/>
      <c r="F833" s="148"/>
      <c r="G833" s="148"/>
      <c r="H833" s="148"/>
      <c r="I833" s="148"/>
      <c r="J833" s="148"/>
      <c r="K833" s="148"/>
      <c r="L833" s="148"/>
      <c r="M833" s="148"/>
      <c r="N833" s="148"/>
      <c r="O833" s="148"/>
      <c r="P833" s="149"/>
    </row>
    <row r="834" spans="1:16" ht="15" hidden="1" customHeight="1" x14ac:dyDescent="0.25">
      <c r="A834" s="44" t="e">
        <f ca="1">IF(MONTH(C834)=MONTH(D$3),RIGHT('Yearly Info'!A$30,LEN('Yearly Info'!A$30)-4),"")</f>
        <v>#VALUE!</v>
      </c>
      <c r="B834" s="145"/>
      <c r="C834" s="42">
        <f t="shared" ca="1" si="29"/>
        <v>46110</v>
      </c>
      <c r="D834" s="107">
        <f ca="1">INDIRECT("'" &amp; UPPER(LEFT(TEXT($D$3,"mmmm"),3)) &amp; "'!AC27")</f>
        <v>0</v>
      </c>
      <c r="E834" s="147"/>
      <c r="F834" s="148"/>
      <c r="G834" s="148"/>
      <c r="H834" s="148"/>
      <c r="I834" s="148"/>
      <c r="J834" s="148"/>
      <c r="K834" s="148"/>
      <c r="L834" s="148"/>
      <c r="M834" s="148"/>
      <c r="N834" s="148"/>
      <c r="O834" s="148"/>
      <c r="P834" s="149"/>
    </row>
    <row r="835" spans="1:16" ht="15" hidden="1" customHeight="1" x14ac:dyDescent="0.25">
      <c r="A835" s="44" t="e">
        <f ca="1">IF(MONTH(C835)=MONTH(D$3),RIGHT('Yearly Info'!A$31,LEN('Yearly Info'!A$31)-4),"")</f>
        <v>#VALUE!</v>
      </c>
      <c r="B835" s="145"/>
      <c r="C835" s="42">
        <f t="shared" ca="1" si="29"/>
        <v>46110</v>
      </c>
      <c r="D835" s="107">
        <f ca="1">INDIRECT("'" &amp; UPPER(LEFT(TEXT($D$3,"mmmm"),3)) &amp; "'!AC28")</f>
        <v>0</v>
      </c>
      <c r="E835" s="147"/>
      <c r="F835" s="148"/>
      <c r="G835" s="148"/>
      <c r="H835" s="148"/>
      <c r="I835" s="148"/>
      <c r="J835" s="148"/>
      <c r="K835" s="148"/>
      <c r="L835" s="148"/>
      <c r="M835" s="148"/>
      <c r="N835" s="148"/>
      <c r="O835" s="148"/>
      <c r="P835" s="149"/>
    </row>
    <row r="836" spans="1:16" ht="15" hidden="1" customHeight="1" x14ac:dyDescent="0.25">
      <c r="A836" s="44" t="e">
        <f ca="1">IF(MONTH(C836)=MONTH(D$3),RIGHT('Yearly Info'!A$32,LEN('Yearly Info'!A$32)-4),"")</f>
        <v>#VALUE!</v>
      </c>
      <c r="B836" s="145"/>
      <c r="C836" s="42">
        <f t="shared" ca="1" si="29"/>
        <v>46110</v>
      </c>
      <c r="D836" s="107">
        <f ca="1">INDIRECT("'" &amp; UPPER(LEFT(TEXT($D$3,"mmmm"),3)) &amp; "'!AC29")</f>
        <v>0</v>
      </c>
      <c r="E836" s="147"/>
      <c r="F836" s="148"/>
      <c r="G836" s="148"/>
      <c r="H836" s="148"/>
      <c r="I836" s="148"/>
      <c r="J836" s="148"/>
      <c r="K836" s="148"/>
      <c r="L836" s="148"/>
      <c r="M836" s="148"/>
      <c r="N836" s="148"/>
      <c r="O836" s="148"/>
      <c r="P836" s="149"/>
    </row>
    <row r="837" spans="1:16" ht="15" hidden="1" customHeight="1" x14ac:dyDescent="0.25">
      <c r="A837" s="44" t="e">
        <f ca="1">IF(MONTH(C837)=MONTH(D$3),RIGHT('Yearly Info'!A$33,LEN('Yearly Info'!A$33)-4),"")</f>
        <v>#VALUE!</v>
      </c>
      <c r="B837" s="145"/>
      <c r="C837" s="42">
        <f t="shared" ca="1" si="29"/>
        <v>46110</v>
      </c>
      <c r="D837" s="107">
        <f ca="1">INDIRECT("'" &amp; UPPER(LEFT(TEXT($D$3,"mmmm"),3)) &amp; "'!AC30")</f>
        <v>0</v>
      </c>
      <c r="E837" s="147"/>
      <c r="F837" s="148"/>
      <c r="G837" s="148"/>
      <c r="H837" s="148"/>
      <c r="I837" s="148"/>
      <c r="J837" s="148"/>
      <c r="K837" s="148"/>
      <c r="L837" s="148"/>
      <c r="M837" s="148"/>
      <c r="N837" s="148"/>
      <c r="O837" s="148"/>
      <c r="P837" s="149"/>
    </row>
    <row r="838" spans="1:16" ht="15" hidden="1" customHeight="1" x14ac:dyDescent="0.25">
      <c r="A838" s="44" t="e">
        <f ca="1">IF(MONTH(C838)=MONTH(D$3),RIGHT('Yearly Info'!A$34,LEN('Yearly Info'!A$34)-4),"")</f>
        <v>#VALUE!</v>
      </c>
      <c r="B838" s="145"/>
      <c r="C838" s="42">
        <f t="shared" ca="1" si="29"/>
        <v>46110</v>
      </c>
      <c r="D838" s="107">
        <f ca="1">INDIRECT("'" &amp; UPPER(LEFT(TEXT($D$3,"mmmm"),3)) &amp; "'!AC31")</f>
        <v>0</v>
      </c>
      <c r="E838" s="147"/>
      <c r="F838" s="148"/>
      <c r="G838" s="148"/>
      <c r="H838" s="148"/>
      <c r="I838" s="148"/>
      <c r="J838" s="148"/>
      <c r="K838" s="148"/>
      <c r="L838" s="148"/>
      <c r="M838" s="148"/>
      <c r="N838" s="148"/>
      <c r="O838" s="148"/>
      <c r="P838" s="149"/>
    </row>
    <row r="839" spans="1:16" ht="15" hidden="1" customHeight="1" x14ac:dyDescent="0.25">
      <c r="A839" s="44" t="e">
        <f ca="1">IF(MONTH(C839)=MONTH(D$3),RIGHT('Yearly Info'!A$35,LEN('Yearly Info'!A$35)-4),"")</f>
        <v>#VALUE!</v>
      </c>
      <c r="B839" s="145"/>
      <c r="C839" s="42">
        <f t="shared" ca="1" si="29"/>
        <v>46110</v>
      </c>
      <c r="D839" s="107">
        <f ca="1">INDIRECT("'" &amp; UPPER(LEFT(TEXT($D$3,"mmmm"),3)) &amp; "'!AC32")</f>
        <v>0</v>
      </c>
      <c r="E839" s="147"/>
      <c r="F839" s="148"/>
      <c r="G839" s="148"/>
      <c r="H839" s="148"/>
      <c r="I839" s="148"/>
      <c r="J839" s="148"/>
      <c r="K839" s="148"/>
      <c r="L839" s="148"/>
      <c r="M839" s="148"/>
      <c r="N839" s="148"/>
      <c r="O839" s="148"/>
      <c r="P839" s="149"/>
    </row>
    <row r="840" spans="1:16" ht="15" hidden="1" customHeight="1" x14ac:dyDescent="0.25">
      <c r="A840" s="44" t="e">
        <f ca="1">IF(MONTH(C840)=MONTH(D$3),RIGHT('Yearly Info'!A$36,LEN('Yearly Info'!A$36)-4),"")</f>
        <v>#VALUE!</v>
      </c>
      <c r="B840" s="145"/>
      <c r="C840" s="42">
        <f t="shared" ca="1" si="29"/>
        <v>46110</v>
      </c>
      <c r="D840" s="107">
        <f ca="1">INDIRECT("'" &amp; UPPER(LEFT(TEXT($D$3,"mmmm"),3)) &amp; "'!AC33")</f>
        <v>0</v>
      </c>
      <c r="E840" s="147"/>
      <c r="F840" s="148"/>
      <c r="G840" s="148"/>
      <c r="H840" s="148"/>
      <c r="I840" s="148"/>
      <c r="J840" s="148"/>
      <c r="K840" s="148"/>
      <c r="L840" s="148"/>
      <c r="M840" s="148"/>
      <c r="N840" s="148"/>
      <c r="O840" s="148"/>
      <c r="P840" s="149"/>
    </row>
    <row r="841" spans="1:16" ht="15" hidden="1" customHeight="1" x14ac:dyDescent="0.25">
      <c r="A841" s="44" t="e">
        <f ca="1">IF(MONTH(C841)=MONTH(D$3),RIGHT('Yearly Info'!A$37,LEN('Yearly Info'!A$37)-4),"")</f>
        <v>#VALUE!</v>
      </c>
      <c r="B841" s="145"/>
      <c r="C841" s="42">
        <f t="shared" ca="1" si="29"/>
        <v>46110</v>
      </c>
      <c r="D841" s="107">
        <f ca="1">INDIRECT("'" &amp; UPPER(LEFT(TEXT($D$3,"mmmm"),3)) &amp; "'!AC34")</f>
        <v>0</v>
      </c>
      <c r="E841" s="147"/>
      <c r="F841" s="148"/>
      <c r="G841" s="148"/>
      <c r="H841" s="148"/>
      <c r="I841" s="148"/>
      <c r="J841" s="148"/>
      <c r="K841" s="148"/>
      <c r="L841" s="148"/>
      <c r="M841" s="148"/>
      <c r="N841" s="148"/>
      <c r="O841" s="148"/>
      <c r="P841" s="149"/>
    </row>
    <row r="842" spans="1:16" ht="15" hidden="1" customHeight="1" x14ac:dyDescent="0.25">
      <c r="A842" s="44" t="e">
        <f ca="1">IF(MONTH(C842)=MONTH(D$3),RIGHT('Yearly Info'!A$38,LEN('Yearly Info'!A$38)-4),"")</f>
        <v>#VALUE!</v>
      </c>
      <c r="B842" s="145"/>
      <c r="C842" s="42">
        <f t="shared" ca="1" si="29"/>
        <v>46110</v>
      </c>
      <c r="D842" s="107">
        <f ca="1">INDIRECT("'" &amp; UPPER(LEFT(TEXT($D$3,"mmmm"),3)) &amp; "'!AC35")</f>
        <v>0</v>
      </c>
      <c r="E842" s="147"/>
      <c r="F842" s="148"/>
      <c r="G842" s="148"/>
      <c r="H842" s="148"/>
      <c r="I842" s="148"/>
      <c r="J842" s="148"/>
      <c r="K842" s="148"/>
      <c r="L842" s="148"/>
      <c r="M842" s="148"/>
      <c r="N842" s="148"/>
      <c r="O842" s="148"/>
      <c r="P842" s="149"/>
    </row>
    <row r="843" spans="1:16" ht="15" hidden="1" customHeight="1" x14ac:dyDescent="0.25">
      <c r="A843" s="44" t="e">
        <f ca="1">IF(MONTH(C843)=MONTH(D$3),RIGHT('Yearly Info'!A$39,LEN('Yearly Info'!A$39)-4),"")</f>
        <v>#VALUE!</v>
      </c>
      <c r="B843" s="145"/>
      <c r="C843" s="42">
        <f t="shared" ca="1" si="29"/>
        <v>46110</v>
      </c>
      <c r="D843" s="107">
        <f ca="1">INDIRECT("'" &amp; UPPER(LEFT(TEXT($D$3,"mmmm"),3)) &amp; "'!AC36")</f>
        <v>0</v>
      </c>
      <c r="E843" s="147"/>
      <c r="F843" s="148"/>
      <c r="G843" s="148"/>
      <c r="H843" s="148"/>
      <c r="I843" s="148"/>
      <c r="J843" s="148"/>
      <c r="K843" s="148"/>
      <c r="L843" s="148"/>
      <c r="M843" s="148"/>
      <c r="N843" s="148"/>
      <c r="O843" s="148"/>
      <c r="P843" s="149"/>
    </row>
    <row r="844" spans="1:16" ht="15" hidden="1" customHeight="1" thickBot="1" x14ac:dyDescent="0.3">
      <c r="A844" s="45" t="e">
        <f ca="1">IF(MONTH(C844)=MONTH(D$3),RIGHT('Yearly Info'!A$40,LEN('Yearly Info'!A$40)-4),"")</f>
        <v>#VALUE!</v>
      </c>
      <c r="B844" s="145"/>
      <c r="C844" s="42">
        <f t="shared" ca="1" si="29"/>
        <v>46110</v>
      </c>
      <c r="D844" s="107">
        <f ca="1">INDIRECT("'" &amp; UPPER(LEFT(TEXT($D$3,"mmmm"),3)) &amp; "'!AC37")</f>
        <v>0</v>
      </c>
      <c r="E844" s="147"/>
      <c r="F844" s="148"/>
      <c r="G844" s="148"/>
      <c r="H844" s="148"/>
      <c r="I844" s="148"/>
      <c r="J844" s="148"/>
      <c r="K844" s="148"/>
      <c r="L844" s="148"/>
      <c r="M844" s="148"/>
      <c r="N844" s="148"/>
      <c r="O844" s="148"/>
      <c r="P844" s="149"/>
    </row>
    <row r="845" spans="1:16" ht="15" hidden="1" customHeight="1" thickBot="1" x14ac:dyDescent="0.3">
      <c r="A845" s="45" t="str">
        <f ca="1">IF(MONTH(C845)=MONTH(D$3),RIGHT('Yearly Info'!A$41,LEN('Yearly Info'!A$41)-4),"")</f>
        <v xml:space="preserve"> </v>
      </c>
      <c r="B845" s="145"/>
      <c r="C845" s="42">
        <f t="shared" ca="1" si="29"/>
        <v>46110</v>
      </c>
      <c r="D845" s="107">
        <f ca="1">INDIRECT("'" &amp; UPPER(LEFT(TEXT($D$3,"mmmm"),3)) &amp; "'!AC38")</f>
        <v>0</v>
      </c>
      <c r="E845" s="147"/>
      <c r="F845" s="148"/>
      <c r="G845" s="148"/>
      <c r="H845" s="148"/>
      <c r="I845" s="148"/>
      <c r="J845" s="148"/>
      <c r="K845" s="148"/>
      <c r="L845" s="148"/>
      <c r="M845" s="148"/>
      <c r="N845" s="148"/>
      <c r="O845" s="148"/>
      <c r="P845" s="149"/>
    </row>
    <row r="846" spans="1:16" ht="15" hidden="1" customHeight="1" thickBot="1" x14ac:dyDescent="0.3">
      <c r="A846" s="45" t="str">
        <f ca="1">IF(MONTH(C846)=MONTH(D$3),RIGHT('Yearly Info'!A$42,LEN('Yearly Info'!A$42)-4),"")</f>
        <v xml:space="preserve"> </v>
      </c>
      <c r="B846" s="145"/>
      <c r="C846" s="42">
        <f t="shared" ca="1" si="29"/>
        <v>46110</v>
      </c>
      <c r="D846" s="107">
        <f ca="1">INDIRECT("'" &amp; UPPER(LEFT(TEXT($D$3,"mmmm"),3)) &amp; "'!AC39")</f>
        <v>0</v>
      </c>
      <c r="E846" s="147"/>
      <c r="F846" s="148"/>
      <c r="G846" s="148"/>
      <c r="H846" s="148"/>
      <c r="I846" s="148"/>
      <c r="J846" s="148"/>
      <c r="K846" s="148"/>
      <c r="L846" s="148"/>
      <c r="M846" s="148"/>
      <c r="N846" s="148"/>
      <c r="O846" s="148"/>
      <c r="P846" s="149"/>
    </row>
    <row r="847" spans="1:16" ht="15" hidden="1" customHeight="1" thickBot="1" x14ac:dyDescent="0.3">
      <c r="A847" s="45" t="str">
        <f ca="1">IF(MONTH(C847)=MONTH(D$3),RIGHT('Yearly Info'!A$43,LEN('Yearly Info'!A$43)-4),"")</f>
        <v xml:space="preserve"> </v>
      </c>
      <c r="B847" s="146"/>
      <c r="C847" s="42">
        <f t="shared" ca="1" si="29"/>
        <v>46110</v>
      </c>
      <c r="D847" s="107">
        <f ca="1">INDIRECT("'" &amp; UPPER(LEFT(TEXT($D$3,"mmmm"),3)) &amp; "'!AC40")</f>
        <v>0</v>
      </c>
      <c r="E847" s="150"/>
      <c r="F847" s="151"/>
      <c r="G847" s="151"/>
      <c r="H847" s="151"/>
      <c r="I847" s="151"/>
      <c r="J847" s="151"/>
      <c r="K847" s="151"/>
      <c r="L847" s="151"/>
      <c r="M847" s="151"/>
      <c r="N847" s="151"/>
      <c r="O847" s="151"/>
      <c r="P847" s="152"/>
    </row>
    <row r="848" spans="1:16" ht="15" hidden="1" customHeight="1" x14ac:dyDescent="0.25">
      <c r="A848" s="44" t="str">
        <f ca="1">IF(MONTH(C848)=MONTH(D$3),RIGHT('Yearly Info'!A$14,LEN('Yearly Info'!A$14)-4),"")</f>
        <v xml:space="preserve"> RICS Support for MDEQ</v>
      </c>
      <c r="B848" s="159" t="str">
        <f ca="1">TEXT(C848,"dddd")</f>
        <v>Monday</v>
      </c>
      <c r="C848" s="96">
        <f ca="1">C758+3</f>
        <v>46111</v>
      </c>
      <c r="D848" s="54">
        <f ca="1">INDIRECT("'" &amp; UPPER(LEFT(TEXT($D$3,"mmmm"),3)) &amp; "'!AD11")</f>
        <v>2</v>
      </c>
      <c r="E848" s="147" t="s">
        <v>96</v>
      </c>
      <c r="F848" s="148"/>
      <c r="G848" s="148"/>
      <c r="H848" s="148"/>
      <c r="I848" s="148"/>
      <c r="J848" s="148"/>
      <c r="K848" s="148"/>
      <c r="L848" s="148"/>
      <c r="M848" s="148"/>
      <c r="N848" s="148"/>
      <c r="O848" s="148"/>
      <c r="P848" s="149"/>
    </row>
    <row r="849" spans="1:16" ht="15" hidden="1" customHeight="1" x14ac:dyDescent="0.25">
      <c r="A849" s="44" t="str">
        <f ca="1">IF(MONTH(C849)=MONTH(D$3),RIGHT('Yearly Info'!A$15,LEN('Yearly Info'!A$15)-4),"")</f>
        <v xml:space="preserve"> MDEQ</v>
      </c>
      <c r="B849" s="145"/>
      <c r="C849" s="42">
        <f ca="1">C848</f>
        <v>46111</v>
      </c>
      <c r="D849" s="54">
        <f ca="1">INDIRECT("'" &amp; UPPER(LEFT(TEXT($D$3,"mmmm"),3)) &amp; "'!AD12")</f>
        <v>0</v>
      </c>
      <c r="E849" s="147"/>
      <c r="F849" s="148"/>
      <c r="G849" s="148"/>
      <c r="H849" s="148"/>
      <c r="I849" s="148"/>
      <c r="J849" s="148"/>
      <c r="K849" s="148"/>
      <c r="L849" s="148"/>
      <c r="M849" s="148"/>
      <c r="N849" s="148"/>
      <c r="O849" s="148"/>
      <c r="P849" s="149"/>
    </row>
    <row r="850" spans="1:16" ht="15" hidden="1" customHeight="1" x14ac:dyDescent="0.25">
      <c r="A850" s="44" t="str">
        <f ca="1">IF(MONTH(C850)=MONTH(D$3),RIGHT('Yearly Info'!A$16,LEN('Yearly Info'!A$16)-4),"")</f>
        <v xml:space="preserve"> RICS Idea Portal</v>
      </c>
      <c r="B850" s="145"/>
      <c r="C850" s="42">
        <f t="shared" ref="C850:C877" ca="1" si="30">C849</f>
        <v>46111</v>
      </c>
      <c r="D850" s="54">
        <f ca="1">INDIRECT("'" &amp; UPPER(LEFT(TEXT($D$3,"mmmm"),3)) &amp; "'!AD13")</f>
        <v>0</v>
      </c>
      <c r="E850" s="147"/>
      <c r="F850" s="148"/>
      <c r="G850" s="148"/>
      <c r="H850" s="148"/>
      <c r="I850" s="148"/>
      <c r="J850" s="148"/>
      <c r="K850" s="148"/>
      <c r="L850" s="148"/>
      <c r="M850" s="148"/>
      <c r="N850" s="148"/>
      <c r="O850" s="148"/>
      <c r="P850" s="149"/>
    </row>
    <row r="851" spans="1:16" ht="15" customHeight="1" x14ac:dyDescent="0.25">
      <c r="A851" s="44" t="str">
        <f ca="1">IF(MONTH(C851)=MONTH(D$3),RIGHT('Yearly Info'!A$17,LEN('Yearly Info'!A$17)-4),"")</f>
        <v xml:space="preserve"> MSWIS</v>
      </c>
      <c r="B851" s="145"/>
      <c r="C851" s="42">
        <f t="shared" ca="1" si="30"/>
        <v>46111</v>
      </c>
      <c r="D851" s="54">
        <f ca="1">INDIRECT("'" &amp; UPPER(LEFT(TEXT($D$3,"mmmm"),3)) &amp; "'!AD14")</f>
        <v>8</v>
      </c>
      <c r="E851" s="147" t="s">
        <v>94</v>
      </c>
      <c r="F851" s="148"/>
      <c r="G851" s="148"/>
      <c r="H851" s="148"/>
      <c r="I851" s="148"/>
      <c r="J851" s="148"/>
      <c r="K851" s="148"/>
      <c r="L851" s="148"/>
      <c r="M851" s="148"/>
      <c r="N851" s="148"/>
      <c r="O851" s="148"/>
      <c r="P851" s="149"/>
    </row>
    <row r="852" spans="1:16" ht="15" hidden="1" customHeight="1" x14ac:dyDescent="0.25">
      <c r="A852" s="44" t="str">
        <f ca="1">IF(MONTH(C852)=MONTH(D$3),RIGHT('Yearly Info'!A$18,LEN('Yearly Info'!A$18)-4),"")</f>
        <v xml:space="preserve"> GeoSpatial</v>
      </c>
      <c r="B852" s="145"/>
      <c r="C852" s="42">
        <f t="shared" ca="1" si="30"/>
        <v>46111</v>
      </c>
      <c r="D852" s="54">
        <f ca="1">INDIRECT("'" &amp; UPPER(LEFT(TEXT($D$3,"mmmm"),3)) &amp; "'!AD15")</f>
        <v>0</v>
      </c>
      <c r="E852" s="147"/>
      <c r="F852" s="148"/>
      <c r="G852" s="148"/>
      <c r="H852" s="148"/>
      <c r="I852" s="148"/>
      <c r="J852" s="148"/>
      <c r="K852" s="148"/>
      <c r="L852" s="148"/>
      <c r="M852" s="148"/>
      <c r="N852" s="148"/>
      <c r="O852" s="148"/>
      <c r="P852" s="149"/>
    </row>
    <row r="853" spans="1:16" ht="15" hidden="1" customHeight="1" x14ac:dyDescent="0.25">
      <c r="A853" s="44" t="str">
        <f ca="1">IF(MONTH(C853)=MONTH(D$3),RIGHT('Yearly Info'!A$19,LEN('Yearly Info'!A$19)-4),"")</f>
        <v xml:space="preserve"> RICS Dashboard</v>
      </c>
      <c r="B853" s="145"/>
      <c r="C853" s="42">
        <f t="shared" ca="1" si="30"/>
        <v>46111</v>
      </c>
      <c r="D853" s="54">
        <f ca="1">INDIRECT("'" &amp; UPPER(LEFT(TEXT($D$3,"mmmm"),3)) &amp; "'!AD16")</f>
        <v>0</v>
      </c>
      <c r="E853" s="147"/>
      <c r="F853" s="148"/>
      <c r="G853" s="148"/>
      <c r="H853" s="148"/>
      <c r="I853" s="148"/>
      <c r="J853" s="148"/>
      <c r="K853" s="148"/>
      <c r="L853" s="148"/>
      <c r="M853" s="148"/>
      <c r="N853" s="148"/>
      <c r="O853" s="148"/>
      <c r="P853" s="149"/>
    </row>
    <row r="854" spans="1:16" ht="15" hidden="1" customHeight="1" x14ac:dyDescent="0.25">
      <c r="A854" s="44" t="str">
        <f ca="1">IF(MONTH(C854)=MONTH(D$3),RIGHT('Yearly Info'!A$20,LEN('Yearly Info'!A$20)-4),"")</f>
        <v xml:space="preserve"> MDWFP NRIS</v>
      </c>
      <c r="B854" s="145"/>
      <c r="C854" s="42">
        <f t="shared" ca="1" si="30"/>
        <v>46111</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xml:space="preserve"> MSWIS MRVA 4 CLOSED</v>
      </c>
      <c r="B855" s="145"/>
      <c r="C855" s="42">
        <f t="shared" ca="1" si="30"/>
        <v>46111</v>
      </c>
      <c r="D855" s="54">
        <f ca="1">INDIRECT("'" &amp; UPPER(LEFT(TEXT($D$3,"mmmm"),3)) &amp; "'!AD18")</f>
        <v>0</v>
      </c>
      <c r="E855" s="156"/>
      <c r="F855" s="148"/>
      <c r="G855" s="148"/>
      <c r="H855" s="148"/>
      <c r="I855" s="148"/>
      <c r="J855" s="148"/>
      <c r="K855" s="148"/>
      <c r="L855" s="148"/>
      <c r="M855" s="148"/>
      <c r="N855" s="148"/>
      <c r="O855" s="148"/>
      <c r="P855" s="149"/>
    </row>
    <row r="856" spans="1:16" ht="15" hidden="1" customHeight="1" x14ac:dyDescent="0.25">
      <c r="A856" s="44" t="str">
        <f ca="1">IF(MONTH(C856)=MONTH(D$3),RIGHT('Yearly Info'!A$22,LEN('Yearly Info'!A$22)-4),"")</f>
        <v xml:space="preserve"> Tackett</v>
      </c>
      <c r="B856" s="145"/>
      <c r="C856" s="42">
        <f t="shared" ca="1" si="30"/>
        <v>46111</v>
      </c>
      <c r="D856" s="54">
        <f ca="1">INDIRECT("'" &amp; UPPER(LEFT(TEXT($D$3,"mmmm"),3)) &amp; "'!AD19")</f>
        <v>0</v>
      </c>
      <c r="E856" s="147"/>
      <c r="F856" s="148"/>
      <c r="G856" s="148"/>
      <c r="H856" s="148"/>
      <c r="I856" s="148"/>
      <c r="J856" s="148"/>
      <c r="K856" s="148"/>
      <c r="L856" s="148"/>
      <c r="M856" s="148"/>
      <c r="N856" s="148"/>
      <c r="O856" s="148"/>
      <c r="P856" s="149"/>
    </row>
    <row r="857" spans="1:16" ht="15" hidden="1" customHeight="1" x14ac:dyDescent="0.25">
      <c r="A857" s="44" t="e">
        <f ca="1">IF(MONTH(C857)=MONTH(D$3),RIGHT('Yearly Info'!A$23,LEN('Yearly Info'!A$23)-4),"")</f>
        <v>#VALUE!</v>
      </c>
      <c r="B857" s="145"/>
      <c r="C857" s="42">
        <f t="shared" ca="1" si="30"/>
        <v>46111</v>
      </c>
      <c r="D857" s="54">
        <f ca="1">INDIRECT("'" &amp; UPPER(LEFT(TEXT($D$3,"mmmm"),3)) &amp; "'!AD20")</f>
        <v>0</v>
      </c>
      <c r="E857" s="147"/>
      <c r="F857" s="148"/>
      <c r="G857" s="148"/>
      <c r="H857" s="148"/>
      <c r="I857" s="148"/>
      <c r="J857" s="148"/>
      <c r="K857" s="148"/>
      <c r="L857" s="148"/>
      <c r="M857" s="148"/>
      <c r="N857" s="148"/>
      <c r="O857" s="148"/>
      <c r="P857" s="149"/>
    </row>
    <row r="858" spans="1:16" ht="15" hidden="1" customHeight="1" x14ac:dyDescent="0.25">
      <c r="A858" s="44" t="e">
        <f ca="1">IF(MONTH(C858)=MONTH(D$3),RIGHT('Yearly Info'!A$24,LEN('Yearly Info'!A$24)-4),"")</f>
        <v>#VALUE!</v>
      </c>
      <c r="B858" s="145"/>
      <c r="C858" s="42">
        <f t="shared" ca="1" si="30"/>
        <v>46111</v>
      </c>
      <c r="D858" s="54">
        <f ca="1">INDIRECT("'" &amp; UPPER(LEFT(TEXT($D$3,"mmmm"),3)) &amp; "'!AD21")</f>
        <v>0</v>
      </c>
      <c r="E858" s="147"/>
      <c r="F858" s="148"/>
      <c r="G858" s="148"/>
      <c r="H858" s="148"/>
      <c r="I858" s="148"/>
      <c r="J858" s="148"/>
      <c r="K858" s="148"/>
      <c r="L858" s="148"/>
      <c r="M858" s="148"/>
      <c r="N858" s="148"/>
      <c r="O858" s="148"/>
      <c r="P858" s="149"/>
    </row>
    <row r="859" spans="1:16" ht="15" hidden="1" customHeight="1" x14ac:dyDescent="0.25">
      <c r="A859" s="44" t="e">
        <f ca="1">IF(MONTH(C859)=MONTH(D$3),RIGHT('Yearly Info'!A$25,LEN('Yearly Info'!A$25)-4),"")</f>
        <v>#VALUE!</v>
      </c>
      <c r="B859" s="145"/>
      <c r="C859" s="42">
        <f t="shared" ca="1" si="30"/>
        <v>46111</v>
      </c>
      <c r="D859" s="54">
        <f ca="1">INDIRECT("'" &amp; UPPER(LEFT(TEXT($D$3,"mmmm"),3)) &amp; "'!AD22")</f>
        <v>0</v>
      </c>
      <c r="E859" s="147"/>
      <c r="F859" s="148"/>
      <c r="G859" s="148"/>
      <c r="H859" s="148"/>
      <c r="I859" s="148"/>
      <c r="J859" s="148"/>
      <c r="K859" s="148"/>
      <c r="L859" s="148"/>
      <c r="M859" s="148"/>
      <c r="N859" s="148"/>
      <c r="O859" s="148"/>
      <c r="P859" s="149"/>
    </row>
    <row r="860" spans="1:16" ht="15" hidden="1" customHeight="1" x14ac:dyDescent="0.25">
      <c r="A860" s="44" t="e">
        <f ca="1">IF(MONTH(C860)=MONTH(D$3),RIGHT('Yearly Info'!A$26,LEN('Yearly Info'!A$26)-4),"")</f>
        <v>#VALUE!</v>
      </c>
      <c r="B860" s="145"/>
      <c r="C860" s="42">
        <f t="shared" ca="1" si="30"/>
        <v>46111</v>
      </c>
      <c r="D860" s="54">
        <f ca="1">INDIRECT("'" &amp; UPPER(LEFT(TEXT($D$3,"mmmm"),3)) &amp; "'!AD23")</f>
        <v>0</v>
      </c>
      <c r="E860" s="147"/>
      <c r="F860" s="148"/>
      <c r="G860" s="148"/>
      <c r="H860" s="148"/>
      <c r="I860" s="148"/>
      <c r="J860" s="148"/>
      <c r="K860" s="148"/>
      <c r="L860" s="148"/>
      <c r="M860" s="148"/>
      <c r="N860" s="148"/>
      <c r="O860" s="148"/>
      <c r="P860" s="149"/>
    </row>
    <row r="861" spans="1:16" ht="15" hidden="1" customHeight="1" x14ac:dyDescent="0.25">
      <c r="A861" s="44" t="e">
        <f ca="1">IF(MONTH(C861)=MONTH(D$3),RIGHT('Yearly Info'!A$27,LEN('Yearly Info'!A$27)-4),"")</f>
        <v>#VALUE!</v>
      </c>
      <c r="B861" s="145"/>
      <c r="C861" s="42">
        <f t="shared" ca="1" si="30"/>
        <v>46111</v>
      </c>
      <c r="D861" s="54">
        <f ca="1">INDIRECT("'" &amp; UPPER(LEFT(TEXT($D$3,"mmmm"),3)) &amp; "'!AD24")</f>
        <v>0</v>
      </c>
      <c r="E861" s="147"/>
      <c r="F861" s="148"/>
      <c r="G861" s="148"/>
      <c r="H861" s="148"/>
      <c r="I861" s="148"/>
      <c r="J861" s="148"/>
      <c r="K861" s="148"/>
      <c r="L861" s="148"/>
      <c r="M861" s="148"/>
      <c r="N861" s="148"/>
      <c r="O861" s="148"/>
      <c r="P861" s="149"/>
    </row>
    <row r="862" spans="1:16" ht="15" hidden="1" customHeight="1" x14ac:dyDescent="0.25">
      <c r="A862" s="44" t="e">
        <f ca="1">IF(MONTH(C862)=MONTH(D$3),RIGHT('Yearly Info'!A$28,LEN('Yearly Info'!A$28)-4),"")</f>
        <v>#VALUE!</v>
      </c>
      <c r="B862" s="145"/>
      <c r="C862" s="42">
        <f t="shared" ca="1" si="30"/>
        <v>46111</v>
      </c>
      <c r="D862" s="54">
        <f ca="1">INDIRECT("'" &amp; UPPER(LEFT(TEXT($D$3,"mmmm"),3)) &amp; "'!AD25")</f>
        <v>0</v>
      </c>
      <c r="E862" s="147"/>
      <c r="F862" s="148"/>
      <c r="G862" s="148"/>
      <c r="H862" s="148"/>
      <c r="I862" s="148"/>
      <c r="J862" s="148"/>
      <c r="K862" s="148"/>
      <c r="L862" s="148"/>
      <c r="M862" s="148"/>
      <c r="N862" s="148"/>
      <c r="O862" s="148"/>
      <c r="P862" s="149"/>
    </row>
    <row r="863" spans="1:16" ht="15" hidden="1" customHeight="1" x14ac:dyDescent="0.25">
      <c r="A863" s="44" t="e">
        <f ca="1">IF(MONTH(C863)=MONTH(D$3),RIGHT('Yearly Info'!A$29,LEN('Yearly Info'!A$29)-4),"")</f>
        <v>#VALUE!</v>
      </c>
      <c r="B863" s="145"/>
      <c r="C863" s="42">
        <f t="shared" ca="1" si="30"/>
        <v>46111</v>
      </c>
      <c r="D863" s="54">
        <f ca="1">INDIRECT("'" &amp; UPPER(LEFT(TEXT($D$3,"mmmm"),3)) &amp; "'!AD26")</f>
        <v>0</v>
      </c>
      <c r="E863" s="147"/>
      <c r="F863" s="148"/>
      <c r="G863" s="148"/>
      <c r="H863" s="148"/>
      <c r="I863" s="148"/>
      <c r="J863" s="148"/>
      <c r="K863" s="148"/>
      <c r="L863" s="148"/>
      <c r="M863" s="148"/>
      <c r="N863" s="148"/>
      <c r="O863" s="148"/>
      <c r="P863" s="149"/>
    </row>
    <row r="864" spans="1:16" ht="15" hidden="1" customHeight="1" x14ac:dyDescent="0.25">
      <c r="A864" s="44" t="e">
        <f ca="1">IF(MONTH(C864)=MONTH(D$3),RIGHT('Yearly Info'!A$30,LEN('Yearly Info'!A$30)-4),"")</f>
        <v>#VALUE!</v>
      </c>
      <c r="B864" s="145"/>
      <c r="C864" s="42">
        <f t="shared" ca="1" si="30"/>
        <v>46111</v>
      </c>
      <c r="D864" s="54">
        <f ca="1">INDIRECT("'" &amp; UPPER(LEFT(TEXT($D$3,"mmmm"),3)) &amp; "'!AD27")</f>
        <v>0</v>
      </c>
      <c r="E864" s="147"/>
      <c r="F864" s="148"/>
      <c r="G864" s="148"/>
      <c r="H864" s="148"/>
      <c r="I864" s="148"/>
      <c r="J864" s="148"/>
      <c r="K864" s="148"/>
      <c r="L864" s="148"/>
      <c r="M864" s="148"/>
      <c r="N864" s="148"/>
      <c r="O864" s="148"/>
      <c r="P864" s="149"/>
    </row>
    <row r="865" spans="1:16" ht="15" hidden="1" customHeight="1" x14ac:dyDescent="0.25">
      <c r="A865" s="44" t="e">
        <f ca="1">IF(MONTH(C865)=MONTH(D$3),RIGHT('Yearly Info'!A$31,LEN('Yearly Info'!A$31)-4),"")</f>
        <v>#VALUE!</v>
      </c>
      <c r="B865" s="145"/>
      <c r="C865" s="42">
        <f t="shared" ca="1" si="30"/>
        <v>46111</v>
      </c>
      <c r="D865" s="54">
        <f ca="1">INDIRECT("'" &amp; UPPER(LEFT(TEXT($D$3,"mmmm"),3)) &amp; "'!AD28")</f>
        <v>0</v>
      </c>
      <c r="E865" s="147"/>
      <c r="F865" s="148"/>
      <c r="G865" s="148"/>
      <c r="H865" s="148"/>
      <c r="I865" s="148"/>
      <c r="J865" s="148"/>
      <c r="K865" s="148"/>
      <c r="L865" s="148"/>
      <c r="M865" s="148"/>
      <c r="N865" s="148"/>
      <c r="O865" s="148"/>
      <c r="P865" s="149"/>
    </row>
    <row r="866" spans="1:16" ht="15" hidden="1" customHeight="1" x14ac:dyDescent="0.25">
      <c r="A866" s="44" t="e">
        <f ca="1">IF(MONTH(C866)=MONTH(D$3),RIGHT('Yearly Info'!A$32,LEN('Yearly Info'!A$32)-4),"")</f>
        <v>#VALUE!</v>
      </c>
      <c r="B866" s="145"/>
      <c r="C866" s="42">
        <f t="shared" ca="1" si="30"/>
        <v>46111</v>
      </c>
      <c r="D866" s="54">
        <f ca="1">INDIRECT("'" &amp; UPPER(LEFT(TEXT($D$3,"mmmm"),3)) &amp; "'!AD29")</f>
        <v>0</v>
      </c>
      <c r="E866" s="147"/>
      <c r="F866" s="148"/>
      <c r="G866" s="148"/>
      <c r="H866" s="148"/>
      <c r="I866" s="148"/>
      <c r="J866" s="148"/>
      <c r="K866" s="148"/>
      <c r="L866" s="148"/>
      <c r="M866" s="148"/>
      <c r="N866" s="148"/>
      <c r="O866" s="148"/>
      <c r="P866" s="149"/>
    </row>
    <row r="867" spans="1:16" ht="15" hidden="1" customHeight="1" x14ac:dyDescent="0.25">
      <c r="A867" s="44" t="e">
        <f ca="1">IF(MONTH(C867)=MONTH(D$3),RIGHT('Yearly Info'!A$33,LEN('Yearly Info'!A$33)-4),"")</f>
        <v>#VALUE!</v>
      </c>
      <c r="B867" s="145"/>
      <c r="C867" s="42">
        <f t="shared" ca="1" si="30"/>
        <v>46111</v>
      </c>
      <c r="D867" s="54">
        <f ca="1">INDIRECT("'" &amp; UPPER(LEFT(TEXT($D$3,"mmmm"),3)) &amp; "'!AD30")</f>
        <v>0</v>
      </c>
      <c r="E867" s="147"/>
      <c r="F867" s="148"/>
      <c r="G867" s="148"/>
      <c r="H867" s="148"/>
      <c r="I867" s="148"/>
      <c r="J867" s="148"/>
      <c r="K867" s="148"/>
      <c r="L867" s="148"/>
      <c r="M867" s="148"/>
      <c r="N867" s="148"/>
      <c r="O867" s="148"/>
      <c r="P867" s="149"/>
    </row>
    <row r="868" spans="1:16" ht="15" hidden="1" customHeight="1" x14ac:dyDescent="0.25">
      <c r="A868" s="44" t="e">
        <f ca="1">IF(MONTH(C868)=MONTH(D$3),RIGHT('Yearly Info'!A$34,LEN('Yearly Info'!A$34)-4),"")</f>
        <v>#VALUE!</v>
      </c>
      <c r="B868" s="145"/>
      <c r="C868" s="42">
        <f t="shared" ca="1" si="30"/>
        <v>46111</v>
      </c>
      <c r="D868" s="54">
        <f ca="1">INDIRECT("'" &amp; UPPER(LEFT(TEXT($D$3,"mmmm"),3)) &amp; "'!AD31")</f>
        <v>0</v>
      </c>
      <c r="E868" s="147"/>
      <c r="F868" s="148"/>
      <c r="G868" s="148"/>
      <c r="H868" s="148"/>
      <c r="I868" s="148"/>
      <c r="J868" s="148"/>
      <c r="K868" s="148"/>
      <c r="L868" s="148"/>
      <c r="M868" s="148"/>
      <c r="N868" s="148"/>
      <c r="O868" s="148"/>
      <c r="P868" s="149"/>
    </row>
    <row r="869" spans="1:16" ht="15" hidden="1" customHeight="1" x14ac:dyDescent="0.25">
      <c r="A869" s="44" t="e">
        <f ca="1">IF(MONTH(C869)=MONTH(D$3),RIGHT('Yearly Info'!A$35,LEN('Yearly Info'!A$35)-4),"")</f>
        <v>#VALUE!</v>
      </c>
      <c r="B869" s="145"/>
      <c r="C869" s="42">
        <f t="shared" ca="1" si="30"/>
        <v>46111</v>
      </c>
      <c r="D869" s="54">
        <f ca="1">INDIRECT("'" &amp; UPPER(LEFT(TEXT($D$3,"mmmm"),3)) &amp; "'!AD32")</f>
        <v>0</v>
      </c>
      <c r="E869" s="147"/>
      <c r="F869" s="148"/>
      <c r="G869" s="148"/>
      <c r="H869" s="148"/>
      <c r="I869" s="148"/>
      <c r="J869" s="148"/>
      <c r="K869" s="148"/>
      <c r="L869" s="148"/>
      <c r="M869" s="148"/>
      <c r="N869" s="148"/>
      <c r="O869" s="148"/>
      <c r="P869" s="149"/>
    </row>
    <row r="870" spans="1:16" ht="15" hidden="1" customHeight="1" x14ac:dyDescent="0.25">
      <c r="A870" s="44" t="e">
        <f ca="1">IF(MONTH(C870)=MONTH(D$3),RIGHT('Yearly Info'!A$36,LEN('Yearly Info'!A$36)-4),"")</f>
        <v>#VALUE!</v>
      </c>
      <c r="B870" s="145"/>
      <c r="C870" s="42">
        <f t="shared" ca="1" si="30"/>
        <v>46111</v>
      </c>
      <c r="D870" s="54">
        <f ca="1">INDIRECT("'" &amp; UPPER(LEFT(TEXT($D$3,"mmmm"),3)) &amp; "'!AD33")</f>
        <v>0</v>
      </c>
      <c r="E870" s="153"/>
      <c r="F870" s="154"/>
      <c r="G870" s="154"/>
      <c r="H870" s="154"/>
      <c r="I870" s="154"/>
      <c r="J870" s="154"/>
      <c r="K870" s="154"/>
      <c r="L870" s="154"/>
      <c r="M870" s="154"/>
      <c r="N870" s="154"/>
      <c r="O870" s="154"/>
      <c r="P870" s="155"/>
    </row>
    <row r="871" spans="1:16" ht="15" hidden="1" customHeight="1" x14ac:dyDescent="0.25">
      <c r="A871" s="44" t="e">
        <f ca="1">IF(MONTH(C871)=MONTH(D$3),RIGHT('Yearly Info'!A$37,LEN('Yearly Info'!A$37)-4),"")</f>
        <v>#VALUE!</v>
      </c>
      <c r="B871" s="145"/>
      <c r="C871" s="42">
        <f t="shared" ca="1" si="30"/>
        <v>46111</v>
      </c>
      <c r="D871" s="54">
        <f ca="1">INDIRECT("'" &amp; UPPER(LEFT(TEXT($D$3,"mmmm"),3)) &amp; "'!AD34")</f>
        <v>0</v>
      </c>
      <c r="E871" s="147"/>
      <c r="F871" s="148"/>
      <c r="G871" s="148"/>
      <c r="H871" s="148"/>
      <c r="I871" s="148"/>
      <c r="J871" s="148"/>
      <c r="K871" s="148"/>
      <c r="L871" s="148"/>
      <c r="M871" s="148"/>
      <c r="N871" s="148"/>
      <c r="O871" s="148"/>
      <c r="P871" s="149"/>
    </row>
    <row r="872" spans="1:16" ht="15" hidden="1" customHeight="1" x14ac:dyDescent="0.25">
      <c r="A872" s="44" t="e">
        <f ca="1">IF(MONTH(C872)=MONTH(D$3),RIGHT('Yearly Info'!A$38,LEN('Yearly Info'!A$38)-4),"")</f>
        <v>#VALUE!</v>
      </c>
      <c r="B872" s="145"/>
      <c r="C872" s="42">
        <f t="shared" ca="1" si="30"/>
        <v>46111</v>
      </c>
      <c r="D872" s="54">
        <f ca="1">INDIRECT("'" &amp; UPPER(LEFT(TEXT($D$3,"mmmm"),3)) &amp; "'!AD35")</f>
        <v>0</v>
      </c>
      <c r="E872" s="147"/>
      <c r="F872" s="148"/>
      <c r="G872" s="148"/>
      <c r="H872" s="148"/>
      <c r="I872" s="148"/>
      <c r="J872" s="148"/>
      <c r="K872" s="148"/>
      <c r="L872" s="148"/>
      <c r="M872" s="148"/>
      <c r="N872" s="148"/>
      <c r="O872" s="148"/>
      <c r="P872" s="149"/>
    </row>
    <row r="873" spans="1:16" ht="15" hidden="1" customHeight="1" x14ac:dyDescent="0.25">
      <c r="A873" s="44" t="e">
        <f ca="1">IF(MONTH(C873)=MONTH(D$3),RIGHT('Yearly Info'!A$39,LEN('Yearly Info'!A$39)-4),"")</f>
        <v>#VALUE!</v>
      </c>
      <c r="B873" s="145"/>
      <c r="C873" s="42">
        <f t="shared" ca="1" si="30"/>
        <v>46111</v>
      </c>
      <c r="D873" s="54">
        <f ca="1">INDIRECT("'" &amp; UPPER(LEFT(TEXT($D$3,"mmmm"),3)) &amp; "'!AD36")</f>
        <v>0</v>
      </c>
      <c r="E873" s="147"/>
      <c r="F873" s="148"/>
      <c r="G873" s="148"/>
      <c r="H873" s="148"/>
      <c r="I873" s="148"/>
      <c r="J873" s="148"/>
      <c r="K873" s="148"/>
      <c r="L873" s="148"/>
      <c r="M873" s="148"/>
      <c r="N873" s="148"/>
      <c r="O873" s="148"/>
      <c r="P873" s="149"/>
    </row>
    <row r="874" spans="1:16" ht="15" hidden="1" customHeight="1" thickBot="1" x14ac:dyDescent="0.3">
      <c r="A874" s="45" t="e">
        <f ca="1">IF(MONTH(C874)=MONTH(D$3),RIGHT('Yearly Info'!A$40,LEN('Yearly Info'!A$40)-4),"")</f>
        <v>#VALUE!</v>
      </c>
      <c r="B874" s="145"/>
      <c r="C874" s="42">
        <f t="shared" ca="1" si="30"/>
        <v>46111</v>
      </c>
      <c r="D874" s="54">
        <f ca="1">INDIRECT("'" &amp; UPPER(LEFT(TEXT($D$3,"mmmm"),3)) &amp; "'!AD37")</f>
        <v>0</v>
      </c>
      <c r="E874" s="147"/>
      <c r="F874" s="148"/>
      <c r="G874" s="148"/>
      <c r="H874" s="148"/>
      <c r="I874" s="148"/>
      <c r="J874" s="148"/>
      <c r="K874" s="148"/>
      <c r="L874" s="148"/>
      <c r="M874" s="148"/>
      <c r="N874" s="148"/>
      <c r="O874" s="148"/>
      <c r="P874" s="149"/>
    </row>
    <row r="875" spans="1:16" ht="15" hidden="1" customHeight="1" thickBot="1" x14ac:dyDescent="0.3">
      <c r="A875" s="45" t="str">
        <f ca="1">IF(MONTH(C875)=MONTH(D$3),RIGHT('Yearly Info'!A$41,LEN('Yearly Info'!A$41)-4),"")</f>
        <v xml:space="preserve"> </v>
      </c>
      <c r="B875" s="145"/>
      <c r="C875" s="42">
        <f t="shared" ca="1" si="30"/>
        <v>46111</v>
      </c>
      <c r="D875" s="54">
        <f ca="1">INDIRECT("'" &amp; UPPER(LEFT(TEXT($D$3,"mmmm"),3)) &amp; "'!AD38")</f>
        <v>0</v>
      </c>
      <c r="E875" s="147"/>
      <c r="F875" s="148"/>
      <c r="G875" s="148"/>
      <c r="H875" s="148"/>
      <c r="I875" s="148"/>
      <c r="J875" s="148"/>
      <c r="K875" s="148"/>
      <c r="L875" s="148"/>
      <c r="M875" s="148"/>
      <c r="N875" s="148"/>
      <c r="O875" s="148"/>
      <c r="P875" s="149"/>
    </row>
    <row r="876" spans="1:16" ht="15" hidden="1" customHeight="1" thickBot="1" x14ac:dyDescent="0.3">
      <c r="A876" s="45" t="str">
        <f ca="1">IF(MONTH(C876)=MONTH(D$3),RIGHT('Yearly Info'!A$42,LEN('Yearly Info'!A$42)-4),"")</f>
        <v xml:space="preserve"> </v>
      </c>
      <c r="B876" s="145"/>
      <c r="C876" s="42">
        <f t="shared" ca="1" si="30"/>
        <v>46111</v>
      </c>
      <c r="D876" s="54">
        <f ca="1">INDIRECT("'" &amp; UPPER(LEFT(TEXT($D$3,"mmmm"),3)) &amp; "'!AD39")</f>
        <v>0</v>
      </c>
      <c r="E876" s="147"/>
      <c r="F876" s="148"/>
      <c r="G876" s="148"/>
      <c r="H876" s="148"/>
      <c r="I876" s="148"/>
      <c r="J876" s="148"/>
      <c r="K876" s="148"/>
      <c r="L876" s="148"/>
      <c r="M876" s="148"/>
      <c r="N876" s="148"/>
      <c r="O876" s="148"/>
      <c r="P876" s="149"/>
    </row>
    <row r="877" spans="1:16" ht="15" hidden="1" customHeight="1" thickBot="1" x14ac:dyDescent="0.3">
      <c r="A877" s="45" t="str">
        <f ca="1">IF(MONTH(C877)=MONTH(D$3),RIGHT('Yearly Info'!A$43,LEN('Yearly Info'!A$43)-4),"")</f>
        <v xml:space="preserve"> </v>
      </c>
      <c r="B877" s="146"/>
      <c r="C877" s="42">
        <f t="shared" ca="1" si="30"/>
        <v>46111</v>
      </c>
      <c r="D877" s="55">
        <f ca="1">INDIRECT("'" &amp; UPPER(LEFT(TEXT($D$3,"mmmm"),3)) &amp; "'!AD40")</f>
        <v>0</v>
      </c>
      <c r="E877" s="150"/>
      <c r="F877" s="151"/>
      <c r="G877" s="151"/>
      <c r="H877" s="151"/>
      <c r="I877" s="151"/>
      <c r="J877" s="151"/>
      <c r="K877" s="151"/>
      <c r="L877" s="151"/>
      <c r="M877" s="151"/>
      <c r="N877" s="151"/>
      <c r="O877" s="151"/>
      <c r="P877" s="152"/>
    </row>
    <row r="878" spans="1:16" ht="15" hidden="1" customHeight="1" x14ac:dyDescent="0.25">
      <c r="A878" s="44" t="str">
        <f ca="1">IF(MONTH(C878)=MONTH(D$3),RIGHT('Yearly Info'!A$14,LEN('Yearly Info'!A$14)-4),"")</f>
        <v xml:space="preserve"> RICS Support for MDEQ</v>
      </c>
      <c r="B878" s="145" t="str">
        <f ca="1">TEXT(C878,"dddd")</f>
        <v>Tuesday</v>
      </c>
      <c r="C878" s="94">
        <f ca="1">C848+1</f>
        <v>46112</v>
      </c>
      <c r="D878" s="54">
        <f ca="1">INDIRECT("'" &amp; UPPER(LEFT(TEXT($D$3,"mmmm"),3)) &amp; "'!AE11")</f>
        <v>0</v>
      </c>
      <c r="E878" s="147"/>
      <c r="F878" s="148"/>
      <c r="G878" s="148"/>
      <c r="H878" s="148"/>
      <c r="I878" s="148"/>
      <c r="J878" s="148"/>
      <c r="K878" s="148"/>
      <c r="L878" s="148"/>
      <c r="M878" s="148"/>
      <c r="N878" s="148"/>
      <c r="O878" s="148"/>
      <c r="P878" s="149"/>
    </row>
    <row r="879" spans="1:16" ht="15" hidden="1" customHeight="1" x14ac:dyDescent="0.25">
      <c r="A879" s="44" t="str">
        <f ca="1">IF(MONTH(C879)=MONTH(D$3),RIGHT('Yearly Info'!A$15,LEN('Yearly Info'!A$15)-4),"")</f>
        <v xml:space="preserve"> MDEQ</v>
      </c>
      <c r="B879" s="145"/>
      <c r="C879" s="42">
        <f ca="1">C878</f>
        <v>46112</v>
      </c>
      <c r="D879" s="54">
        <f ca="1">INDIRECT("'" &amp; UPPER(LEFT(TEXT($D$3,"mmmm"),3)) &amp; "'!AE12")</f>
        <v>0</v>
      </c>
      <c r="E879" s="147"/>
      <c r="F879" s="148"/>
      <c r="G879" s="148"/>
      <c r="H879" s="148"/>
      <c r="I879" s="148"/>
      <c r="J879" s="148"/>
      <c r="K879" s="148"/>
      <c r="L879" s="148"/>
      <c r="M879" s="148"/>
      <c r="N879" s="148"/>
      <c r="O879" s="148"/>
      <c r="P879" s="149"/>
    </row>
    <row r="880" spans="1:16" ht="15" hidden="1" customHeight="1" x14ac:dyDescent="0.25">
      <c r="A880" s="44" t="str">
        <f ca="1">IF(MONTH(C880)=MONTH(D$3),RIGHT('Yearly Info'!A$16,LEN('Yearly Info'!A$16)-4),"")</f>
        <v xml:space="preserve"> RICS Idea Portal</v>
      </c>
      <c r="B880" s="145"/>
      <c r="C880" s="42">
        <f t="shared" ref="C880:C907" ca="1" si="31">C879</f>
        <v>46112</v>
      </c>
      <c r="D880" s="54">
        <f ca="1">INDIRECT("'" &amp; UPPER(LEFT(TEXT($D$3,"mmmm"),3)) &amp; "'!AE13")</f>
        <v>0</v>
      </c>
      <c r="E880" s="147"/>
      <c r="F880" s="148"/>
      <c r="G880" s="148"/>
      <c r="H880" s="148"/>
      <c r="I880" s="148"/>
      <c r="J880" s="148"/>
      <c r="K880" s="148"/>
      <c r="L880" s="148"/>
      <c r="M880" s="148"/>
      <c r="N880" s="148"/>
      <c r="O880" s="148"/>
      <c r="P880" s="149"/>
    </row>
    <row r="881" spans="1:16" ht="15" customHeight="1" x14ac:dyDescent="0.25">
      <c r="A881" s="44" t="str">
        <f ca="1">IF(MONTH(C881)=MONTH(D$3),RIGHT('Yearly Info'!A$17,LEN('Yearly Info'!A$17)-4),"")</f>
        <v xml:space="preserve"> MSWIS</v>
      </c>
      <c r="B881" s="145"/>
      <c r="C881" s="42">
        <f t="shared" ca="1" si="31"/>
        <v>46112</v>
      </c>
      <c r="D881" s="54">
        <f ca="1">INDIRECT("'" &amp; UPPER(LEFT(TEXT($D$3,"mmmm"),3)) &amp; "'!AE14")</f>
        <v>4</v>
      </c>
      <c r="E881" s="147" t="s">
        <v>94</v>
      </c>
      <c r="F881" s="148"/>
      <c r="G881" s="148"/>
      <c r="H881" s="148"/>
      <c r="I881" s="148"/>
      <c r="J881" s="148"/>
      <c r="K881" s="148"/>
      <c r="L881" s="148"/>
      <c r="M881" s="148"/>
      <c r="N881" s="148"/>
      <c r="O881" s="148"/>
      <c r="P881" s="149"/>
    </row>
    <row r="882" spans="1:16" ht="15" hidden="1" customHeight="1" x14ac:dyDescent="0.25">
      <c r="A882" s="44" t="str">
        <f ca="1">IF(MONTH(C882)=MONTH(D$3),RIGHT('Yearly Info'!A$18,LEN('Yearly Info'!A$18)-4),"")</f>
        <v xml:space="preserve"> GeoSpatial</v>
      </c>
      <c r="B882" s="145"/>
      <c r="C882" s="42">
        <f t="shared" ca="1" si="31"/>
        <v>46112</v>
      </c>
      <c r="D882" s="54">
        <f ca="1">INDIRECT("'" &amp; UPPER(LEFT(TEXT($D$3,"mmmm"),3)) &amp; "'!AE15")</f>
        <v>0</v>
      </c>
      <c r="E882" s="147"/>
      <c r="F882" s="148"/>
      <c r="G882" s="148"/>
      <c r="H882" s="148"/>
      <c r="I882" s="148"/>
      <c r="J882" s="148"/>
      <c r="K882" s="148"/>
      <c r="L882" s="148"/>
      <c r="M882" s="148"/>
      <c r="N882" s="148"/>
      <c r="O882" s="148"/>
      <c r="P882" s="149"/>
    </row>
    <row r="883" spans="1:16" ht="15" hidden="1" customHeight="1" x14ac:dyDescent="0.25">
      <c r="A883" s="44" t="str">
        <f ca="1">IF(MONTH(C883)=MONTH(D$3),RIGHT('Yearly Info'!A$19,LEN('Yearly Info'!A$19)-4),"")</f>
        <v xml:space="preserve"> RICS Dashboard</v>
      </c>
      <c r="B883" s="145"/>
      <c r="C883" s="42">
        <f t="shared" ca="1" si="31"/>
        <v>46112</v>
      </c>
      <c r="D883" s="54">
        <f ca="1">INDIRECT("'" &amp; UPPER(LEFT(TEXT($D$3,"mmmm"),3)) &amp; "'!AE16")</f>
        <v>0</v>
      </c>
      <c r="E883" s="153"/>
      <c r="F883" s="154"/>
      <c r="G883" s="154"/>
      <c r="H883" s="154"/>
      <c r="I883" s="154"/>
      <c r="J883" s="154"/>
      <c r="K883" s="154"/>
      <c r="L883" s="154"/>
      <c r="M883" s="154"/>
      <c r="N883" s="154"/>
      <c r="O883" s="154"/>
      <c r="P883" s="155"/>
    </row>
    <row r="884" spans="1:16" ht="15" hidden="1" customHeight="1" x14ac:dyDescent="0.25">
      <c r="A884" s="44" t="str">
        <f ca="1">IF(MONTH(C884)=MONTH(D$3),RIGHT('Yearly Info'!A$20,LEN('Yearly Info'!A$20)-4),"")</f>
        <v xml:space="preserve"> MDWFP NRIS</v>
      </c>
      <c r="B884" s="145"/>
      <c r="C884" s="42">
        <f t="shared" ca="1" si="31"/>
        <v>46112</v>
      </c>
      <c r="D884" s="54">
        <f ca="1">INDIRECT("'" &amp; UPPER(LEFT(TEXT($D$3,"mmmm"),3)) &amp; "'!AE17")</f>
        <v>0</v>
      </c>
      <c r="E884" s="153"/>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xml:space="preserve"> MSWIS MRVA 4 CLOSED</v>
      </c>
      <c r="B885" s="145"/>
      <c r="C885" s="42">
        <f t="shared" ca="1" si="31"/>
        <v>46112</v>
      </c>
      <c r="D885" s="54">
        <f ca="1">INDIRECT("'" &amp; UPPER(LEFT(TEXT($D$3,"mmmm"),3)) &amp; "'!AE18")</f>
        <v>0</v>
      </c>
      <c r="E885" s="156"/>
      <c r="F885" s="148"/>
      <c r="G885" s="148"/>
      <c r="H885" s="148"/>
      <c r="I885" s="148"/>
      <c r="J885" s="148"/>
      <c r="K885" s="148"/>
      <c r="L885" s="148"/>
      <c r="M885" s="148"/>
      <c r="N885" s="148"/>
      <c r="O885" s="148"/>
      <c r="P885" s="149"/>
    </row>
    <row r="886" spans="1:16" ht="15" hidden="1" customHeight="1" x14ac:dyDescent="0.25">
      <c r="A886" s="44" t="str">
        <f ca="1">IF(MONTH(C886)=MONTH(D$3),RIGHT('Yearly Info'!A$22,LEN('Yearly Info'!A$22)-4),"")</f>
        <v xml:space="preserve"> Tackett</v>
      </c>
      <c r="B886" s="145"/>
      <c r="C886" s="42">
        <f t="shared" ca="1" si="31"/>
        <v>46112</v>
      </c>
      <c r="D886" s="54">
        <f ca="1">INDIRECT("'" &amp; UPPER(LEFT(TEXT($D$3,"mmmm"),3)) &amp; "'!AE19")</f>
        <v>0</v>
      </c>
      <c r="E886" s="147"/>
      <c r="F886" s="148"/>
      <c r="G886" s="148"/>
      <c r="H886" s="148"/>
      <c r="I886" s="148"/>
      <c r="J886" s="148"/>
      <c r="K886" s="148"/>
      <c r="L886" s="148"/>
      <c r="M886" s="148"/>
      <c r="N886" s="148"/>
      <c r="O886" s="148"/>
      <c r="P886" s="149"/>
    </row>
    <row r="887" spans="1:16" ht="15" hidden="1" customHeight="1" x14ac:dyDescent="0.25">
      <c r="A887" s="44" t="e">
        <f ca="1">IF(MONTH(C887)=MONTH(D$3),RIGHT('Yearly Info'!A$23,LEN('Yearly Info'!A$23)-4),"")</f>
        <v>#VALUE!</v>
      </c>
      <c r="B887" s="145"/>
      <c r="C887" s="42">
        <f t="shared" ca="1" si="31"/>
        <v>46112</v>
      </c>
      <c r="D887" s="54">
        <f ca="1">INDIRECT("'" &amp; UPPER(LEFT(TEXT($D$3,"mmmm"),3)) &amp; "'!AE20")</f>
        <v>0</v>
      </c>
      <c r="E887" s="147"/>
      <c r="F887" s="148"/>
      <c r="G887" s="148"/>
      <c r="H887" s="148"/>
      <c r="I887" s="148"/>
      <c r="J887" s="148"/>
      <c r="K887" s="148"/>
      <c r="L887" s="148"/>
      <c r="M887" s="148"/>
      <c r="N887" s="148"/>
      <c r="O887" s="148"/>
      <c r="P887" s="149"/>
    </row>
    <row r="888" spans="1:16" ht="15" hidden="1" customHeight="1" x14ac:dyDescent="0.25">
      <c r="A888" s="44" t="e">
        <f ca="1">IF(MONTH(C888)=MONTH(D$3),RIGHT('Yearly Info'!A$24,LEN('Yearly Info'!A$24)-4),"")</f>
        <v>#VALUE!</v>
      </c>
      <c r="B888" s="145"/>
      <c r="C888" s="42">
        <f t="shared" ca="1" si="31"/>
        <v>46112</v>
      </c>
      <c r="D888" s="54">
        <f ca="1">INDIRECT("'" &amp; UPPER(LEFT(TEXT($D$3,"mmmm"),3)) &amp; "'!AE21")</f>
        <v>0</v>
      </c>
      <c r="E888" s="147"/>
      <c r="F888" s="148"/>
      <c r="G888" s="148"/>
      <c r="H888" s="148"/>
      <c r="I888" s="148"/>
      <c r="J888" s="148"/>
      <c r="K888" s="148"/>
      <c r="L888" s="148"/>
      <c r="M888" s="148"/>
      <c r="N888" s="148"/>
      <c r="O888" s="148"/>
      <c r="P888" s="149"/>
    </row>
    <row r="889" spans="1:16" ht="15" hidden="1" customHeight="1" x14ac:dyDescent="0.25">
      <c r="A889" s="44" t="e">
        <f ca="1">IF(MONTH(C889)=MONTH(D$3),RIGHT('Yearly Info'!A$25,LEN('Yearly Info'!A$25)-4),"")</f>
        <v>#VALUE!</v>
      </c>
      <c r="B889" s="145"/>
      <c r="C889" s="42">
        <f t="shared" ca="1" si="31"/>
        <v>46112</v>
      </c>
      <c r="D889" s="54">
        <f ca="1">INDIRECT("'" &amp; UPPER(LEFT(TEXT($D$3,"mmmm"),3)) &amp; "'!AE22")</f>
        <v>0</v>
      </c>
      <c r="E889" s="147"/>
      <c r="F889" s="148"/>
      <c r="G889" s="148"/>
      <c r="H889" s="148"/>
      <c r="I889" s="148"/>
      <c r="J889" s="148"/>
      <c r="K889" s="148"/>
      <c r="L889" s="148"/>
      <c r="M889" s="148"/>
      <c r="N889" s="148"/>
      <c r="O889" s="148"/>
      <c r="P889" s="149"/>
    </row>
    <row r="890" spans="1:16" ht="15" hidden="1" customHeight="1" x14ac:dyDescent="0.25">
      <c r="A890" s="44" t="e">
        <f ca="1">IF(MONTH(C890)=MONTH(D$3),RIGHT('Yearly Info'!A$26,LEN('Yearly Info'!A$26)-4),"")</f>
        <v>#VALUE!</v>
      </c>
      <c r="B890" s="145"/>
      <c r="C890" s="42">
        <f t="shared" ca="1" si="31"/>
        <v>46112</v>
      </c>
      <c r="D890" s="54">
        <f ca="1">INDIRECT("'" &amp; UPPER(LEFT(TEXT($D$3,"mmmm"),3)) &amp; "'!AE23")</f>
        <v>0</v>
      </c>
      <c r="E890" s="147"/>
      <c r="F890" s="148"/>
      <c r="G890" s="148"/>
      <c r="H890" s="148"/>
      <c r="I890" s="148"/>
      <c r="J890" s="148"/>
      <c r="K890" s="148"/>
      <c r="L890" s="148"/>
      <c r="M890" s="148"/>
      <c r="N890" s="148"/>
      <c r="O890" s="148"/>
      <c r="P890" s="149"/>
    </row>
    <row r="891" spans="1:16" ht="15" hidden="1" customHeight="1" x14ac:dyDescent="0.25">
      <c r="A891" s="44" t="e">
        <f ca="1">IF(MONTH(C891)=MONTH(D$3),RIGHT('Yearly Info'!A$27,LEN('Yearly Info'!A$27)-4),"")</f>
        <v>#VALUE!</v>
      </c>
      <c r="B891" s="145"/>
      <c r="C891" s="42">
        <f t="shared" ca="1" si="31"/>
        <v>46112</v>
      </c>
      <c r="D891" s="54">
        <f ca="1">INDIRECT("'" &amp; UPPER(LEFT(TEXT($D$3,"mmmm"),3)) &amp; "'!AE24")</f>
        <v>0</v>
      </c>
      <c r="E891" s="147"/>
      <c r="F891" s="148"/>
      <c r="G891" s="148"/>
      <c r="H891" s="148"/>
      <c r="I891" s="148"/>
      <c r="J891" s="148"/>
      <c r="K891" s="148"/>
      <c r="L891" s="148"/>
      <c r="M891" s="148"/>
      <c r="N891" s="148"/>
      <c r="O891" s="148"/>
      <c r="P891" s="149"/>
    </row>
    <row r="892" spans="1:16" ht="15" hidden="1" customHeight="1" x14ac:dyDescent="0.25">
      <c r="A892" s="44" t="e">
        <f ca="1">IF(MONTH(C892)=MONTH(D$3),RIGHT('Yearly Info'!A$28,LEN('Yearly Info'!A$28)-4),"")</f>
        <v>#VALUE!</v>
      </c>
      <c r="B892" s="145"/>
      <c r="C892" s="42">
        <f t="shared" ca="1" si="31"/>
        <v>46112</v>
      </c>
      <c r="D892" s="54">
        <f ca="1">INDIRECT("'" &amp; UPPER(LEFT(TEXT($D$3,"mmmm"),3)) &amp; "'!AE25")</f>
        <v>0</v>
      </c>
      <c r="E892" s="147"/>
      <c r="F892" s="148"/>
      <c r="G892" s="148"/>
      <c r="H892" s="148"/>
      <c r="I892" s="148"/>
      <c r="J892" s="148"/>
      <c r="K892" s="148"/>
      <c r="L892" s="148"/>
      <c r="M892" s="148"/>
      <c r="N892" s="148"/>
      <c r="O892" s="148"/>
      <c r="P892" s="149"/>
    </row>
    <row r="893" spans="1:16" ht="15" hidden="1" customHeight="1" x14ac:dyDescent="0.25">
      <c r="A893" s="44" t="e">
        <f ca="1">IF(MONTH(C893)=MONTH(D$3),RIGHT('Yearly Info'!A$29,LEN('Yearly Info'!A$29)-4),"")</f>
        <v>#VALUE!</v>
      </c>
      <c r="B893" s="145"/>
      <c r="C893" s="42">
        <f t="shared" ca="1" si="31"/>
        <v>46112</v>
      </c>
      <c r="D893" s="54">
        <f ca="1">INDIRECT("'" &amp; UPPER(LEFT(TEXT($D$3,"mmmm"),3)) &amp; "'!AE26")</f>
        <v>0</v>
      </c>
      <c r="E893" s="147"/>
      <c r="F893" s="148"/>
      <c r="G893" s="148"/>
      <c r="H893" s="148"/>
      <c r="I893" s="148"/>
      <c r="J893" s="148"/>
      <c r="K893" s="148"/>
      <c r="L893" s="148"/>
      <c r="M893" s="148"/>
      <c r="N893" s="148"/>
      <c r="O893" s="148"/>
      <c r="P893" s="149"/>
    </row>
    <row r="894" spans="1:16" ht="15" hidden="1" customHeight="1" x14ac:dyDescent="0.25">
      <c r="A894" s="44" t="e">
        <f ca="1">IF(MONTH(C894)=MONTH(D$3),RIGHT('Yearly Info'!A$30,LEN('Yearly Info'!A$30)-4),"")</f>
        <v>#VALUE!</v>
      </c>
      <c r="B894" s="145"/>
      <c r="C894" s="42">
        <f t="shared" ca="1" si="31"/>
        <v>46112</v>
      </c>
      <c r="D894" s="54">
        <f ca="1">INDIRECT("'" &amp; UPPER(LEFT(TEXT($D$3,"mmmm"),3)) &amp; "'!AE27")</f>
        <v>0</v>
      </c>
      <c r="E894" s="147"/>
      <c r="F894" s="148"/>
      <c r="G894" s="148"/>
      <c r="H894" s="148"/>
      <c r="I894" s="148"/>
      <c r="J894" s="148"/>
      <c r="K894" s="148"/>
      <c r="L894" s="148"/>
      <c r="M894" s="148"/>
      <c r="N894" s="148"/>
      <c r="O894" s="148"/>
      <c r="P894" s="149"/>
    </row>
    <row r="895" spans="1:16" ht="15" hidden="1" customHeight="1" x14ac:dyDescent="0.25">
      <c r="A895" s="44" t="e">
        <f ca="1">IF(MONTH(C895)=MONTH(D$3),RIGHT('Yearly Info'!A$31,LEN('Yearly Info'!A$31)-4),"")</f>
        <v>#VALUE!</v>
      </c>
      <c r="B895" s="145"/>
      <c r="C895" s="42">
        <f t="shared" ca="1" si="31"/>
        <v>46112</v>
      </c>
      <c r="D895" s="54">
        <f ca="1">INDIRECT("'" &amp; UPPER(LEFT(TEXT($D$3,"mmmm"),3)) &amp; "'!AE28")</f>
        <v>0</v>
      </c>
      <c r="E895" s="147"/>
      <c r="F895" s="148"/>
      <c r="G895" s="148"/>
      <c r="H895" s="148"/>
      <c r="I895" s="148"/>
      <c r="J895" s="148"/>
      <c r="K895" s="148"/>
      <c r="L895" s="148"/>
      <c r="M895" s="148"/>
      <c r="N895" s="148"/>
      <c r="O895" s="148"/>
      <c r="P895" s="149"/>
    </row>
    <row r="896" spans="1:16" ht="15" hidden="1" customHeight="1" x14ac:dyDescent="0.25">
      <c r="A896" s="44" t="e">
        <f ca="1">IF(MONTH(C896)=MONTH(D$3),RIGHT('Yearly Info'!A$32,LEN('Yearly Info'!A$32)-4),"")</f>
        <v>#VALUE!</v>
      </c>
      <c r="B896" s="145"/>
      <c r="C896" s="42">
        <f t="shared" ca="1" si="31"/>
        <v>46112</v>
      </c>
      <c r="D896" s="54">
        <f ca="1">INDIRECT("'" &amp; UPPER(LEFT(TEXT($D$3,"mmmm"),3)) &amp; "'!AE29")</f>
        <v>0</v>
      </c>
      <c r="E896" s="147"/>
      <c r="F896" s="148"/>
      <c r="G896" s="148"/>
      <c r="H896" s="148"/>
      <c r="I896" s="148"/>
      <c r="J896" s="148"/>
      <c r="K896" s="148"/>
      <c r="L896" s="148"/>
      <c r="M896" s="148"/>
      <c r="N896" s="148"/>
      <c r="O896" s="148"/>
      <c r="P896" s="149"/>
    </row>
    <row r="897" spans="1:16" ht="15" hidden="1" customHeight="1" x14ac:dyDescent="0.25">
      <c r="A897" s="44" t="e">
        <f ca="1">IF(MONTH(C897)=MONTH(D$3),RIGHT('Yearly Info'!A$33,LEN('Yearly Info'!A$33)-4),"")</f>
        <v>#VALUE!</v>
      </c>
      <c r="B897" s="145"/>
      <c r="C897" s="42">
        <f t="shared" ca="1" si="31"/>
        <v>46112</v>
      </c>
      <c r="D897" s="54">
        <f ca="1">INDIRECT("'" &amp; UPPER(LEFT(TEXT($D$3,"mmmm"),3)) &amp; "'!AE30")</f>
        <v>0</v>
      </c>
      <c r="E897" s="147"/>
      <c r="F897" s="148"/>
      <c r="G897" s="148"/>
      <c r="H897" s="148"/>
      <c r="I897" s="148"/>
      <c r="J897" s="148"/>
      <c r="K897" s="148"/>
      <c r="L897" s="148"/>
      <c r="M897" s="148"/>
      <c r="N897" s="148"/>
      <c r="O897" s="148"/>
      <c r="P897" s="149"/>
    </row>
    <row r="898" spans="1:16" ht="15" hidden="1" customHeight="1" x14ac:dyDescent="0.25">
      <c r="A898" s="44" t="e">
        <f ca="1">IF(MONTH(C898)=MONTH(D$3),RIGHT('Yearly Info'!A$34,LEN('Yearly Info'!A$34)-4),"")</f>
        <v>#VALUE!</v>
      </c>
      <c r="B898" s="145"/>
      <c r="C898" s="42">
        <f t="shared" ca="1" si="31"/>
        <v>46112</v>
      </c>
      <c r="D898" s="54">
        <f ca="1">INDIRECT("'" &amp; UPPER(LEFT(TEXT($D$3,"mmmm"),3)) &amp; "'!AE31")</f>
        <v>0</v>
      </c>
      <c r="E898" s="147"/>
      <c r="F898" s="148"/>
      <c r="G898" s="148"/>
      <c r="H898" s="148"/>
      <c r="I898" s="148"/>
      <c r="J898" s="148"/>
      <c r="K898" s="148"/>
      <c r="L898" s="148"/>
      <c r="M898" s="148"/>
      <c r="N898" s="148"/>
      <c r="O898" s="148"/>
      <c r="P898" s="149"/>
    </row>
    <row r="899" spans="1:16" ht="15" hidden="1" customHeight="1" x14ac:dyDescent="0.25">
      <c r="A899" s="44" t="e">
        <f ca="1">IF(MONTH(C899)=MONTH(D$3),RIGHT('Yearly Info'!A$35,LEN('Yearly Info'!A$35)-4),"")</f>
        <v>#VALUE!</v>
      </c>
      <c r="B899" s="145"/>
      <c r="C899" s="42">
        <f t="shared" ca="1" si="31"/>
        <v>46112</v>
      </c>
      <c r="D899" s="54">
        <f ca="1">INDIRECT("'" &amp; UPPER(LEFT(TEXT($D$3,"mmmm"),3)) &amp; "'!AE32")</f>
        <v>0</v>
      </c>
      <c r="E899" s="147"/>
      <c r="F899" s="148"/>
      <c r="G899" s="148"/>
      <c r="H899" s="148"/>
      <c r="I899" s="148"/>
      <c r="J899" s="148"/>
      <c r="K899" s="148"/>
      <c r="L899" s="148"/>
      <c r="M899" s="148"/>
      <c r="N899" s="148"/>
      <c r="O899" s="148"/>
      <c r="P899" s="149"/>
    </row>
    <row r="900" spans="1:16" ht="15" hidden="1" customHeight="1" x14ac:dyDescent="0.25">
      <c r="A900" s="44" t="e">
        <f ca="1">IF(MONTH(C900)=MONTH(D$3),RIGHT('Yearly Info'!A$36,LEN('Yearly Info'!A$36)-4),"")</f>
        <v>#VALUE!</v>
      </c>
      <c r="B900" s="145"/>
      <c r="C900" s="42">
        <f t="shared" ca="1" si="31"/>
        <v>46112</v>
      </c>
      <c r="D900" s="54">
        <f ca="1">INDIRECT("'" &amp; UPPER(LEFT(TEXT($D$3,"mmmm"),3)) &amp; "'!AE33")</f>
        <v>0</v>
      </c>
      <c r="E900" s="153"/>
      <c r="F900" s="154"/>
      <c r="G900" s="154"/>
      <c r="H900" s="154"/>
      <c r="I900" s="154"/>
      <c r="J900" s="154"/>
      <c r="K900" s="154"/>
      <c r="L900" s="154"/>
      <c r="M900" s="154"/>
      <c r="N900" s="154"/>
      <c r="O900" s="154"/>
      <c r="P900" s="155"/>
    </row>
    <row r="901" spans="1:16" ht="15" hidden="1" customHeight="1" x14ac:dyDescent="0.25">
      <c r="A901" s="44" t="e">
        <f ca="1">IF(MONTH(C901)=MONTH(D$3),RIGHT('Yearly Info'!A$37,LEN('Yearly Info'!A$37)-4),"")</f>
        <v>#VALUE!</v>
      </c>
      <c r="B901" s="145"/>
      <c r="C901" s="42">
        <f t="shared" ca="1" si="31"/>
        <v>46112</v>
      </c>
      <c r="D901" s="54">
        <f ca="1">INDIRECT("'" &amp; UPPER(LEFT(TEXT($D$3,"mmmm"),3)) &amp; "'!AE34")</f>
        <v>0</v>
      </c>
      <c r="E901" s="147"/>
      <c r="F901" s="148"/>
      <c r="G901" s="148"/>
      <c r="H901" s="148"/>
      <c r="I901" s="148"/>
      <c r="J901" s="148"/>
      <c r="K901" s="148"/>
      <c r="L901" s="148"/>
      <c r="M901" s="148"/>
      <c r="N901" s="148"/>
      <c r="O901" s="148"/>
      <c r="P901" s="149"/>
    </row>
    <row r="902" spans="1:16" ht="15" hidden="1" customHeight="1" x14ac:dyDescent="0.25">
      <c r="A902" s="44" t="e">
        <f ca="1">IF(MONTH(C902)=MONTH(D$3),RIGHT('Yearly Info'!A$38,LEN('Yearly Info'!A$38)-4),"")</f>
        <v>#VALUE!</v>
      </c>
      <c r="B902" s="145"/>
      <c r="C902" s="42">
        <f t="shared" ca="1" si="31"/>
        <v>46112</v>
      </c>
      <c r="D902" s="54">
        <f ca="1">INDIRECT("'" &amp; UPPER(LEFT(TEXT($D$3,"mmmm"),3)) &amp; "'!AE35")</f>
        <v>0</v>
      </c>
      <c r="E902" s="147"/>
      <c r="F902" s="148"/>
      <c r="G902" s="148"/>
      <c r="H902" s="148"/>
      <c r="I902" s="148"/>
      <c r="J902" s="148"/>
      <c r="K902" s="148"/>
      <c r="L902" s="148"/>
      <c r="M902" s="148"/>
      <c r="N902" s="148"/>
      <c r="O902" s="148"/>
      <c r="P902" s="149"/>
    </row>
    <row r="903" spans="1:16" ht="15" hidden="1" customHeight="1" x14ac:dyDescent="0.25">
      <c r="A903" s="44" t="e">
        <f ca="1">IF(MONTH(C903)=MONTH(D$3),RIGHT('Yearly Info'!A$39,LEN('Yearly Info'!A$39)-4),"")</f>
        <v>#VALUE!</v>
      </c>
      <c r="B903" s="145"/>
      <c r="C903" s="42">
        <f t="shared" ca="1" si="31"/>
        <v>46112</v>
      </c>
      <c r="D903" s="54">
        <f ca="1">INDIRECT("'" &amp; UPPER(LEFT(TEXT($D$3,"mmmm"),3)) &amp; "'!AE36")</f>
        <v>0</v>
      </c>
      <c r="E903" s="147"/>
      <c r="F903" s="148"/>
      <c r="G903" s="148"/>
      <c r="H903" s="148"/>
      <c r="I903" s="148"/>
      <c r="J903" s="148"/>
      <c r="K903" s="148"/>
      <c r="L903" s="148"/>
      <c r="M903" s="148"/>
      <c r="N903" s="148"/>
      <c r="O903" s="148"/>
      <c r="P903" s="149"/>
    </row>
    <row r="904" spans="1:16" ht="15" hidden="1" customHeight="1" thickBot="1" x14ac:dyDescent="0.3">
      <c r="A904" s="45" t="e">
        <f ca="1">IF(MONTH(C904)=MONTH(D$3),RIGHT('Yearly Info'!A$40,LEN('Yearly Info'!A$40)-4),"")</f>
        <v>#VALUE!</v>
      </c>
      <c r="B904" s="145"/>
      <c r="C904" s="42">
        <f t="shared" ca="1" si="31"/>
        <v>46112</v>
      </c>
      <c r="D904" s="54">
        <f ca="1">INDIRECT("'" &amp; UPPER(LEFT(TEXT($D$3,"mmmm"),3)) &amp; "'!AE37")</f>
        <v>0</v>
      </c>
      <c r="E904" s="147"/>
      <c r="F904" s="148"/>
      <c r="G904" s="148"/>
      <c r="H904" s="148"/>
      <c r="I904" s="148"/>
      <c r="J904" s="148"/>
      <c r="K904" s="148"/>
      <c r="L904" s="148"/>
      <c r="M904" s="148"/>
      <c r="N904" s="148"/>
      <c r="O904" s="148"/>
      <c r="P904" s="149"/>
    </row>
    <row r="905" spans="1:16" ht="15" hidden="1" customHeight="1" thickBot="1" x14ac:dyDescent="0.3">
      <c r="A905" s="45" t="str">
        <f ca="1">IF(MONTH(C905)=MONTH(D$3),RIGHT('Yearly Info'!A$41,LEN('Yearly Info'!A$41)-4),"")</f>
        <v xml:space="preserve"> </v>
      </c>
      <c r="B905" s="145"/>
      <c r="C905" s="42">
        <f t="shared" ca="1" si="31"/>
        <v>46112</v>
      </c>
      <c r="D905" s="54">
        <f ca="1">INDIRECT("'" &amp; UPPER(LEFT(TEXT($D$3,"mmmm"),3)) &amp; "'!AE38")</f>
        <v>0</v>
      </c>
      <c r="E905" s="147"/>
      <c r="F905" s="148"/>
      <c r="G905" s="148"/>
      <c r="H905" s="148"/>
      <c r="I905" s="148"/>
      <c r="J905" s="148"/>
      <c r="K905" s="148"/>
      <c r="L905" s="148"/>
      <c r="M905" s="148"/>
      <c r="N905" s="148"/>
      <c r="O905" s="148"/>
      <c r="P905" s="149"/>
    </row>
    <row r="906" spans="1:16" ht="15" hidden="1" customHeight="1" thickBot="1" x14ac:dyDescent="0.3">
      <c r="A906" s="45" t="str">
        <f ca="1">IF(MONTH(C906)=MONTH(D$3),RIGHT('Yearly Info'!A$42,LEN('Yearly Info'!A$42)-4),"")</f>
        <v xml:space="preserve"> </v>
      </c>
      <c r="B906" s="145"/>
      <c r="C906" s="42">
        <f t="shared" ca="1" si="31"/>
        <v>46112</v>
      </c>
      <c r="D906" s="54">
        <f ca="1">INDIRECT("'" &amp; UPPER(LEFT(TEXT($D$3,"mmmm"),3)) &amp; "'!AE39")</f>
        <v>0</v>
      </c>
      <c r="E906" s="147"/>
      <c r="F906" s="148"/>
      <c r="G906" s="148"/>
      <c r="H906" s="148"/>
      <c r="I906" s="148"/>
      <c r="J906" s="148"/>
      <c r="K906" s="148"/>
      <c r="L906" s="148"/>
      <c r="M906" s="148"/>
      <c r="N906" s="148"/>
      <c r="O906" s="148"/>
      <c r="P906" s="149"/>
    </row>
    <row r="907" spans="1:16" ht="15" hidden="1" customHeight="1" thickBot="1" x14ac:dyDescent="0.3">
      <c r="A907" s="45" t="str">
        <f ca="1">IF(MONTH(C907)=MONTH(D$3),RIGHT('Yearly Info'!A$43,LEN('Yearly Info'!A$43)-4),"")</f>
        <v xml:space="preserve"> </v>
      </c>
      <c r="B907" s="146"/>
      <c r="C907" s="42">
        <f t="shared" ca="1" si="31"/>
        <v>46112</v>
      </c>
      <c r="D907" s="55">
        <f ca="1">INDIRECT("'" &amp; UPPER(LEFT(TEXT($D$3,"mmmm"),3)) &amp; "'!AE40")</f>
        <v>0</v>
      </c>
      <c r="E907" s="150"/>
      <c r="F907" s="151"/>
      <c r="G907" s="151"/>
      <c r="H907" s="151"/>
      <c r="I907" s="151"/>
      <c r="J907" s="151"/>
      <c r="K907" s="151"/>
      <c r="L907" s="151"/>
      <c r="M907" s="151"/>
      <c r="N907" s="151"/>
      <c r="O907" s="151"/>
      <c r="P907" s="152"/>
    </row>
    <row r="908" spans="1:16" ht="15" hidden="1" customHeight="1" x14ac:dyDescent="0.25">
      <c r="A908" s="44" t="str">
        <f ca="1">IF(MONTH(C908)=MONTH(D$3),RIGHT('Yearly Info'!A$14,LEN('Yearly Info'!A$14)-4),"")</f>
        <v/>
      </c>
      <c r="B908" s="159" t="str">
        <f ca="1">TEXT(C908,"dddd")</f>
        <v>Wednesday</v>
      </c>
      <c r="C908" s="96">
        <f ca="1">C878+1</f>
        <v>46113</v>
      </c>
      <c r="D908" s="54">
        <f ca="1">INDIRECT("'" &amp; UPPER(LEFT(TEXT($D$3,"mmmm"),3)) &amp; "'!AF11")</f>
        <v>0</v>
      </c>
      <c r="E908" s="147"/>
      <c r="F908" s="148"/>
      <c r="G908" s="148"/>
      <c r="H908" s="148"/>
      <c r="I908" s="148"/>
      <c r="J908" s="148"/>
      <c r="K908" s="148"/>
      <c r="L908" s="148"/>
      <c r="M908" s="148"/>
      <c r="N908" s="148"/>
      <c r="O908" s="148"/>
      <c r="P908" s="149"/>
    </row>
    <row r="909" spans="1:16" ht="15" hidden="1" customHeight="1" x14ac:dyDescent="0.25">
      <c r="A909" s="44" t="str">
        <f ca="1">IF(MONTH(C909)=MONTH(D$3),RIGHT('Yearly Info'!A$15,LEN('Yearly Info'!A$15)-4),"")</f>
        <v/>
      </c>
      <c r="B909" s="145"/>
      <c r="C909" s="42">
        <f ca="1">C908</f>
        <v>46113</v>
      </c>
      <c r="D909" s="54">
        <f ca="1">INDIRECT("'" &amp; UPPER(LEFT(TEXT($D$3,"mmmm"),3)) &amp; "'!AF12")</f>
        <v>0</v>
      </c>
      <c r="E909" s="147"/>
      <c r="F909" s="148"/>
      <c r="G909" s="148"/>
      <c r="H909" s="148"/>
      <c r="I909" s="148"/>
      <c r="J909" s="148"/>
      <c r="K909" s="148"/>
      <c r="L909" s="148"/>
      <c r="M909" s="148"/>
      <c r="N909" s="148"/>
      <c r="O909" s="148"/>
      <c r="P909" s="149"/>
    </row>
    <row r="910" spans="1:16" ht="15" hidden="1" customHeight="1" x14ac:dyDescent="0.25">
      <c r="A910" s="44" t="str">
        <f ca="1">IF(MONTH(C910)=MONTH(D$3),RIGHT('Yearly Info'!A$16,LEN('Yearly Info'!A$16)-4),"")</f>
        <v/>
      </c>
      <c r="B910" s="145"/>
      <c r="C910" s="42">
        <f t="shared" ref="C910:C936" ca="1" si="32">C909</f>
        <v>46113</v>
      </c>
      <c r="D910" s="54">
        <f ca="1">INDIRECT("'" &amp; UPPER(LEFT(TEXT($D$3,"mmmm"),3)) &amp; "'!AF13")</f>
        <v>0</v>
      </c>
      <c r="E910" s="147"/>
      <c r="F910" s="148"/>
      <c r="G910" s="148"/>
      <c r="H910" s="148"/>
      <c r="I910" s="148"/>
      <c r="J910" s="148"/>
      <c r="K910" s="148"/>
      <c r="L910" s="148"/>
      <c r="M910" s="148"/>
      <c r="N910" s="148"/>
      <c r="O910" s="148"/>
      <c r="P910" s="149"/>
    </row>
    <row r="911" spans="1:16" ht="15" hidden="1" customHeight="1" x14ac:dyDescent="0.25">
      <c r="A911" s="44" t="str">
        <f ca="1">IF(MONTH(C911)=MONTH(D$3),RIGHT('Yearly Info'!A$17,LEN('Yearly Info'!A$17)-4),"")</f>
        <v/>
      </c>
      <c r="B911" s="145"/>
      <c r="C911" s="42">
        <f t="shared" ca="1" si="32"/>
        <v>46113</v>
      </c>
      <c r="D911" s="54">
        <f ca="1">INDIRECT("'" &amp; UPPER(LEFT(TEXT($D$3,"mmmm"),3)) &amp; "'!AF14")</f>
        <v>0</v>
      </c>
      <c r="E911" s="147"/>
      <c r="F911" s="148"/>
      <c r="G911" s="148"/>
      <c r="H911" s="148"/>
      <c r="I911" s="148"/>
      <c r="J911" s="148"/>
      <c r="K911" s="148"/>
      <c r="L911" s="148"/>
      <c r="M911" s="148"/>
      <c r="N911" s="148"/>
      <c r="O911" s="148"/>
      <c r="P911" s="149"/>
    </row>
    <row r="912" spans="1:16" ht="15" hidden="1" customHeight="1" x14ac:dyDescent="0.25">
      <c r="A912" s="44" t="str">
        <f ca="1">IF(MONTH(C912)=MONTH(D$3),RIGHT('Yearly Info'!A$18,LEN('Yearly Info'!A$18)-4),"")</f>
        <v/>
      </c>
      <c r="B912" s="145"/>
      <c r="C912" s="42">
        <f t="shared" ca="1" si="32"/>
        <v>46113</v>
      </c>
      <c r="D912" s="54">
        <f ca="1">INDIRECT("'" &amp; UPPER(LEFT(TEXT($D$3,"mmmm"),3)) &amp; "'!AF15")</f>
        <v>0</v>
      </c>
      <c r="E912" s="147"/>
      <c r="F912" s="148"/>
      <c r="G912" s="148"/>
      <c r="H912" s="148"/>
      <c r="I912" s="148"/>
      <c r="J912" s="148"/>
      <c r="K912" s="148"/>
      <c r="L912" s="148"/>
      <c r="M912" s="148"/>
      <c r="N912" s="148"/>
      <c r="O912" s="148"/>
      <c r="P912" s="149"/>
    </row>
    <row r="913" spans="1:16" ht="15" hidden="1" customHeight="1" x14ac:dyDescent="0.25">
      <c r="A913" s="44" t="str">
        <f ca="1">IF(MONTH(C913)=MONTH(D$3),RIGHT('Yearly Info'!A$19,LEN('Yearly Info'!A$19)-4),"")</f>
        <v/>
      </c>
      <c r="B913" s="145"/>
      <c r="C913" s="42">
        <f t="shared" ca="1" si="32"/>
        <v>46113</v>
      </c>
      <c r="D913" s="54">
        <f ca="1">INDIRECT("'" &amp; UPPER(LEFT(TEXT($D$3,"mmmm"),3)) &amp; "'!AF16")</f>
        <v>0</v>
      </c>
      <c r="E913" s="153"/>
      <c r="F913" s="154"/>
      <c r="G913" s="154"/>
      <c r="H913" s="154"/>
      <c r="I913" s="154"/>
      <c r="J913" s="154"/>
      <c r="K913" s="154"/>
      <c r="L913" s="154"/>
      <c r="M913" s="154"/>
      <c r="N913" s="154"/>
      <c r="O913" s="154"/>
      <c r="P913" s="155"/>
    </row>
    <row r="914" spans="1:16" ht="15" hidden="1" customHeight="1" x14ac:dyDescent="0.25">
      <c r="A914" s="44" t="str">
        <f ca="1">IF(MONTH(C914)=MONTH(D$3),RIGHT('Yearly Info'!A$20,LEN('Yearly Info'!A$20)-4),"")</f>
        <v/>
      </c>
      <c r="B914" s="145"/>
      <c r="C914" s="42">
        <f t="shared" ca="1" si="32"/>
        <v>46113</v>
      </c>
      <c r="D914" s="54">
        <f ca="1">INDIRECT("'" &amp; UPPER(LEFT(TEXT($D$3,"mmmm"),3)) &amp; "'!AF17")</f>
        <v>0</v>
      </c>
      <c r="E914" s="147"/>
      <c r="F914" s="148"/>
      <c r="G914" s="148"/>
      <c r="H914" s="148"/>
      <c r="I914" s="148"/>
      <c r="J914" s="148"/>
      <c r="K914" s="148"/>
      <c r="L914" s="148"/>
      <c r="M914" s="148"/>
      <c r="N914" s="148"/>
      <c r="O914" s="148"/>
      <c r="P914" s="149"/>
    </row>
    <row r="915" spans="1:16" ht="15" hidden="1" customHeight="1" x14ac:dyDescent="0.25">
      <c r="A915" s="44" t="str">
        <f ca="1">IF(MONTH(C915)=MONTH(D$3),RIGHT('Yearly Info'!A$21,LEN('Yearly Info'!A$21)-4),"")</f>
        <v/>
      </c>
      <c r="B915" s="145"/>
      <c r="C915" s="42">
        <f t="shared" ca="1" si="32"/>
        <v>46113</v>
      </c>
      <c r="D915" s="54">
        <f ca="1">INDIRECT("'" &amp; UPPER(LEFT(TEXT($D$3,"mmmm"),3)) &amp; "'!AF18")</f>
        <v>0</v>
      </c>
      <c r="E915" s="147"/>
      <c r="F915" s="148"/>
      <c r="G915" s="148"/>
      <c r="H915" s="148"/>
      <c r="I915" s="148"/>
      <c r="J915" s="148"/>
      <c r="K915" s="148"/>
      <c r="L915" s="148"/>
      <c r="M915" s="148"/>
      <c r="N915" s="148"/>
      <c r="O915" s="148"/>
      <c r="P915" s="149"/>
    </row>
    <row r="916" spans="1:16" ht="15" hidden="1" customHeight="1" x14ac:dyDescent="0.25">
      <c r="A916" s="44" t="str">
        <f ca="1">IF(MONTH(C916)=MONTH(D$3),RIGHT('Yearly Info'!A$22,LEN('Yearly Info'!A$22)-4),"")</f>
        <v/>
      </c>
      <c r="B916" s="145"/>
      <c r="C916" s="42">
        <f t="shared" ca="1" si="32"/>
        <v>46113</v>
      </c>
      <c r="D916" s="54">
        <f ca="1">INDIRECT("'" &amp; UPPER(LEFT(TEXT($D$3,"mmmm"),3)) &amp; "'!AF19")</f>
        <v>0</v>
      </c>
      <c r="E916" s="147"/>
      <c r="F916" s="148"/>
      <c r="G916" s="148"/>
      <c r="H916" s="148"/>
      <c r="I916" s="148"/>
      <c r="J916" s="148"/>
      <c r="K916" s="148"/>
      <c r="L916" s="148"/>
      <c r="M916" s="148"/>
      <c r="N916" s="148"/>
      <c r="O916" s="148"/>
      <c r="P916" s="149"/>
    </row>
    <row r="917" spans="1:16" ht="15" hidden="1" customHeight="1" x14ac:dyDescent="0.25">
      <c r="A917" s="44" t="str">
        <f ca="1">IF(MONTH(C917)=MONTH(D$3),RIGHT('Yearly Info'!A$23,LEN('Yearly Info'!A$23)-4),"")</f>
        <v/>
      </c>
      <c r="B917" s="145"/>
      <c r="C917" s="42">
        <f t="shared" ca="1" si="32"/>
        <v>46113</v>
      </c>
      <c r="D917" s="54">
        <f ca="1">INDIRECT("'" &amp; UPPER(LEFT(TEXT($D$3,"mmmm"),3)) &amp; "'!AF20")</f>
        <v>0</v>
      </c>
      <c r="E917" s="147"/>
      <c r="F917" s="148"/>
      <c r="G917" s="148"/>
      <c r="H917" s="148"/>
      <c r="I917" s="148"/>
      <c r="J917" s="148"/>
      <c r="K917" s="148"/>
      <c r="L917" s="148"/>
      <c r="M917" s="148"/>
      <c r="N917" s="148"/>
      <c r="O917" s="148"/>
      <c r="P917" s="149"/>
    </row>
    <row r="918" spans="1:16" ht="15" hidden="1" customHeight="1" x14ac:dyDescent="0.25">
      <c r="A918" s="44" t="str">
        <f ca="1">IF(MONTH(C918)=MONTH(D$3),RIGHT('Yearly Info'!A$24,LEN('Yearly Info'!A$24)-4),"")</f>
        <v/>
      </c>
      <c r="B918" s="145"/>
      <c r="C918" s="42">
        <f t="shared" ca="1" si="32"/>
        <v>46113</v>
      </c>
      <c r="D918" s="54">
        <f ca="1">INDIRECT("'" &amp; UPPER(LEFT(TEXT($D$3,"mmmm"),3)) &amp; "'!AF21")</f>
        <v>0</v>
      </c>
      <c r="E918" s="147"/>
      <c r="F918" s="148"/>
      <c r="G918" s="148"/>
      <c r="H918" s="148"/>
      <c r="I918" s="148"/>
      <c r="J918" s="148"/>
      <c r="K918" s="148"/>
      <c r="L918" s="148"/>
      <c r="M918" s="148"/>
      <c r="N918" s="148"/>
      <c r="O918" s="148"/>
      <c r="P918" s="149"/>
    </row>
    <row r="919" spans="1:16" ht="15" hidden="1" customHeight="1" x14ac:dyDescent="0.25">
      <c r="A919" s="44" t="str">
        <f ca="1">IF(MONTH(C919)=MONTH(D$3),RIGHT('Yearly Info'!A$25,LEN('Yearly Info'!A$25)-4),"")</f>
        <v/>
      </c>
      <c r="B919" s="145"/>
      <c r="C919" s="42">
        <f t="shared" ca="1" si="32"/>
        <v>46113</v>
      </c>
      <c r="D919" s="54">
        <f ca="1">INDIRECT("'" &amp; UPPER(LEFT(TEXT($D$3,"mmmm"),3)) &amp; "'!AF22")</f>
        <v>0</v>
      </c>
      <c r="E919" s="147"/>
      <c r="F919" s="148"/>
      <c r="G919" s="148"/>
      <c r="H919" s="148"/>
      <c r="I919" s="148"/>
      <c r="J919" s="148"/>
      <c r="K919" s="148"/>
      <c r="L919" s="148"/>
      <c r="M919" s="148"/>
      <c r="N919" s="148"/>
      <c r="O919" s="148"/>
      <c r="P919" s="149"/>
    </row>
    <row r="920" spans="1:16" ht="15" hidden="1" customHeight="1" x14ac:dyDescent="0.25">
      <c r="A920" s="44" t="str">
        <f ca="1">IF(MONTH(C920)=MONTH(D$3),RIGHT('Yearly Info'!A$26,LEN('Yearly Info'!A$26)-4),"")</f>
        <v/>
      </c>
      <c r="B920" s="145"/>
      <c r="C920" s="42">
        <f t="shared" ca="1" si="32"/>
        <v>46113</v>
      </c>
      <c r="D920" s="54">
        <f ca="1">INDIRECT("'" &amp; UPPER(LEFT(TEXT($D$3,"mmmm"),3)) &amp; "'!AF23")</f>
        <v>0</v>
      </c>
      <c r="E920" s="147"/>
      <c r="F920" s="148"/>
      <c r="G920" s="148"/>
      <c r="H920" s="148"/>
      <c r="I920" s="148"/>
      <c r="J920" s="148"/>
      <c r="K920" s="148"/>
      <c r="L920" s="148"/>
      <c r="M920" s="148"/>
      <c r="N920" s="148"/>
      <c r="O920" s="148"/>
      <c r="P920" s="149"/>
    </row>
    <row r="921" spans="1:16" hidden="1" x14ac:dyDescent="0.25">
      <c r="A921" s="44" t="str">
        <f ca="1">IF(MONTH(C921)=MONTH(D$3),RIGHT('Yearly Info'!A$27,LEN('Yearly Info'!A$27)-4),"")</f>
        <v/>
      </c>
      <c r="B921" s="145"/>
      <c r="C921" s="42">
        <f t="shared" ca="1" si="32"/>
        <v>46113</v>
      </c>
      <c r="D921" s="54">
        <f ca="1">INDIRECT("'" &amp; UPPER(LEFT(TEXT($D$3,"mmmm"),3)) &amp; "'!AF24")</f>
        <v>0</v>
      </c>
      <c r="E921" s="147"/>
      <c r="F921" s="148"/>
      <c r="G921" s="148"/>
      <c r="H921" s="148"/>
      <c r="I921" s="148"/>
      <c r="J921" s="148"/>
      <c r="K921" s="148"/>
      <c r="L921" s="148"/>
      <c r="M921" s="148"/>
      <c r="N921" s="148"/>
      <c r="O921" s="148"/>
      <c r="P921" s="149"/>
    </row>
    <row r="922" spans="1:16" hidden="1" x14ac:dyDescent="0.25">
      <c r="A922" s="44" t="str">
        <f ca="1">IF(MONTH(C922)=MONTH(D$3),RIGHT('Yearly Info'!A$28,LEN('Yearly Info'!A$28)-4),"")</f>
        <v/>
      </c>
      <c r="B922" s="145"/>
      <c r="C922" s="42">
        <f t="shared" ca="1" si="32"/>
        <v>46113</v>
      </c>
      <c r="D922" s="54">
        <f ca="1">INDIRECT("'" &amp; UPPER(LEFT(TEXT($D$3,"mmmm"),3)) &amp; "'!AF25")</f>
        <v>0</v>
      </c>
      <c r="E922" s="147"/>
      <c r="F922" s="148"/>
      <c r="G922" s="148"/>
      <c r="H922" s="148"/>
      <c r="I922" s="148"/>
      <c r="J922" s="148"/>
      <c r="K922" s="148"/>
      <c r="L922" s="148"/>
      <c r="M922" s="148"/>
      <c r="N922" s="148"/>
      <c r="O922" s="148"/>
      <c r="P922" s="149"/>
    </row>
    <row r="923" spans="1:16" ht="14.45" hidden="1" customHeight="1" x14ac:dyDescent="0.25">
      <c r="A923" s="44" t="str">
        <f ca="1">IF(MONTH(C923)=MONTH(D$3),RIGHT('Yearly Info'!A$29,LEN('Yearly Info'!A$29)-4),"")</f>
        <v/>
      </c>
      <c r="B923" s="145"/>
      <c r="C923" s="42">
        <f t="shared" ca="1" si="32"/>
        <v>46113</v>
      </c>
      <c r="D923" s="54">
        <f ca="1">INDIRECT("'" &amp; UPPER(LEFT(TEXT($D$3,"mmmm"),3)) &amp; "'!AF26")</f>
        <v>0</v>
      </c>
      <c r="E923" s="147"/>
      <c r="F923" s="148"/>
      <c r="G923" s="148"/>
      <c r="H923" s="148"/>
      <c r="I923" s="148"/>
      <c r="J923" s="148"/>
      <c r="K923" s="148"/>
      <c r="L923" s="148"/>
      <c r="M923" s="148"/>
      <c r="N923" s="148"/>
      <c r="O923" s="148"/>
      <c r="P923" s="149"/>
    </row>
    <row r="924" spans="1:16" ht="15" hidden="1" customHeight="1" x14ac:dyDescent="0.25">
      <c r="A924" s="44" t="str">
        <f ca="1">IF(MONTH(C924)=MONTH(D$3),RIGHT('Yearly Info'!A$30,LEN('Yearly Info'!A$30)-4),"")</f>
        <v/>
      </c>
      <c r="B924" s="145"/>
      <c r="C924" s="42">
        <f t="shared" ca="1" si="32"/>
        <v>46113</v>
      </c>
      <c r="D924" s="54">
        <f ca="1">INDIRECT("'" &amp; UPPER(LEFT(TEXT($D$3,"mmmm"),3)) &amp; "'!AF27")</f>
        <v>0</v>
      </c>
      <c r="E924" s="147"/>
      <c r="F924" s="148"/>
      <c r="G924" s="148"/>
      <c r="H924" s="148"/>
      <c r="I924" s="148"/>
      <c r="J924" s="148"/>
      <c r="K924" s="148"/>
      <c r="L924" s="148"/>
      <c r="M924" s="148"/>
      <c r="N924" s="148"/>
      <c r="O924" s="148"/>
      <c r="P924" s="149"/>
    </row>
    <row r="925" spans="1:16" ht="15" hidden="1" customHeight="1" x14ac:dyDescent="0.25">
      <c r="A925" s="44" t="str">
        <f ca="1">IF(MONTH(C925)=MONTH(D$3),RIGHT('Yearly Info'!A$31,LEN('Yearly Info'!A$31)-4),"")</f>
        <v/>
      </c>
      <c r="B925" s="145"/>
      <c r="C925" s="42">
        <f t="shared" ca="1" si="32"/>
        <v>46113</v>
      </c>
      <c r="D925" s="54">
        <f ca="1">INDIRECT("'" &amp; UPPER(LEFT(TEXT($D$3,"mmmm"),3)) &amp; "'!AF28")</f>
        <v>0</v>
      </c>
      <c r="E925" s="147"/>
      <c r="F925" s="148"/>
      <c r="G925" s="148"/>
      <c r="H925" s="148"/>
      <c r="I925" s="148"/>
      <c r="J925" s="148"/>
      <c r="K925" s="148"/>
      <c r="L925" s="148"/>
      <c r="M925" s="148"/>
      <c r="N925" s="148"/>
      <c r="O925" s="148"/>
      <c r="P925" s="149"/>
    </row>
    <row r="926" spans="1:16" ht="15" hidden="1" customHeight="1" x14ac:dyDescent="0.25">
      <c r="A926" s="44" t="str">
        <f ca="1">IF(MONTH(C926)=MONTH(D$3),RIGHT('Yearly Info'!A$32,LEN('Yearly Info'!A$32)-4),"")</f>
        <v/>
      </c>
      <c r="B926" s="145"/>
      <c r="C926" s="42">
        <f t="shared" ca="1" si="32"/>
        <v>46113</v>
      </c>
      <c r="D926" s="54">
        <f ca="1">INDIRECT("'" &amp; UPPER(LEFT(TEXT($D$3,"mmmm"),3)) &amp; "'!AF29")</f>
        <v>0</v>
      </c>
      <c r="E926" s="147"/>
      <c r="F926" s="148"/>
      <c r="G926" s="148"/>
      <c r="H926" s="148"/>
      <c r="I926" s="148"/>
      <c r="J926" s="148"/>
      <c r="K926" s="148"/>
      <c r="L926" s="148"/>
      <c r="M926" s="148"/>
      <c r="N926" s="148"/>
      <c r="O926" s="148"/>
      <c r="P926" s="149"/>
    </row>
    <row r="927" spans="1:16" ht="15" hidden="1" customHeight="1" x14ac:dyDescent="0.25">
      <c r="A927" s="44" t="str">
        <f ca="1">IF(MONTH(C927)=MONTH(D$3),RIGHT('Yearly Info'!A$33,LEN('Yearly Info'!A$33)-4),"")</f>
        <v/>
      </c>
      <c r="B927" s="145"/>
      <c r="C927" s="42">
        <f t="shared" ca="1" si="32"/>
        <v>46113</v>
      </c>
      <c r="D927" s="54">
        <f ca="1">INDIRECT("'" &amp; UPPER(LEFT(TEXT($D$3,"mmmm"),3)) &amp; "'!AF30")</f>
        <v>0</v>
      </c>
      <c r="E927" s="147"/>
      <c r="F927" s="148"/>
      <c r="G927" s="148"/>
      <c r="H927" s="148"/>
      <c r="I927" s="148"/>
      <c r="J927" s="148"/>
      <c r="K927" s="148"/>
      <c r="L927" s="148"/>
      <c r="M927" s="148"/>
      <c r="N927" s="148"/>
      <c r="O927" s="148"/>
      <c r="P927" s="149"/>
    </row>
    <row r="928" spans="1:16" ht="15" hidden="1" customHeight="1" x14ac:dyDescent="0.25">
      <c r="A928" s="44" t="str">
        <f ca="1">IF(MONTH(C928)=MONTH(D$3),RIGHT('Yearly Info'!A$34,LEN('Yearly Info'!A$34)-4),"")</f>
        <v/>
      </c>
      <c r="B928" s="145"/>
      <c r="C928" s="42">
        <f t="shared" ca="1" si="32"/>
        <v>46113</v>
      </c>
      <c r="D928" s="54">
        <f ca="1">INDIRECT("'" &amp; UPPER(LEFT(TEXT($D$3,"mmmm"),3)) &amp; "'!AF31")</f>
        <v>0</v>
      </c>
      <c r="E928" s="147"/>
      <c r="F928" s="148"/>
      <c r="G928" s="148"/>
      <c r="H928" s="148"/>
      <c r="I928" s="148"/>
      <c r="J928" s="148"/>
      <c r="K928" s="148"/>
      <c r="L928" s="148"/>
      <c r="M928" s="148"/>
      <c r="N928" s="148"/>
      <c r="O928" s="148"/>
      <c r="P928" s="149"/>
    </row>
    <row r="929" spans="1:16" ht="15" hidden="1" customHeight="1" x14ac:dyDescent="0.25">
      <c r="A929" s="44" t="str">
        <f ca="1">IF(MONTH(C929)=MONTH(D$3),RIGHT('Yearly Info'!A$35,LEN('Yearly Info'!A$35)-4),"")</f>
        <v/>
      </c>
      <c r="B929" s="145"/>
      <c r="C929" s="42">
        <f t="shared" ca="1" si="32"/>
        <v>46113</v>
      </c>
      <c r="D929" s="54">
        <f ca="1">INDIRECT("'" &amp; UPPER(LEFT(TEXT($D$3,"mmmm"),3)) &amp; "'!AF32")</f>
        <v>0</v>
      </c>
      <c r="E929" s="147"/>
      <c r="F929" s="148"/>
      <c r="G929" s="148"/>
      <c r="H929" s="148"/>
      <c r="I929" s="148"/>
      <c r="J929" s="148"/>
      <c r="K929" s="148"/>
      <c r="L929" s="148"/>
      <c r="M929" s="148"/>
      <c r="N929" s="148"/>
      <c r="O929" s="148"/>
      <c r="P929" s="149"/>
    </row>
    <row r="930" spans="1:16" ht="15" hidden="1" customHeight="1" x14ac:dyDescent="0.25">
      <c r="A930" s="44" t="str">
        <f ca="1">IF(MONTH(C930)=MONTH(D$3),RIGHT('Yearly Info'!A$36,LEN('Yearly Info'!A$36)-4),"")</f>
        <v/>
      </c>
      <c r="B930" s="145"/>
      <c r="C930" s="42">
        <f t="shared" ca="1" si="32"/>
        <v>46113</v>
      </c>
      <c r="D930" s="54">
        <f ca="1">INDIRECT("'" &amp; UPPER(LEFT(TEXT($D$3,"mmmm"),3)) &amp; "'!AF33")</f>
        <v>0</v>
      </c>
      <c r="E930" s="147"/>
      <c r="F930" s="148"/>
      <c r="G930" s="148"/>
      <c r="H930" s="148"/>
      <c r="I930" s="148"/>
      <c r="J930" s="148"/>
      <c r="K930" s="148"/>
      <c r="L930" s="148"/>
      <c r="M930" s="148"/>
      <c r="N930" s="148"/>
      <c r="O930" s="148"/>
      <c r="P930" s="149"/>
    </row>
    <row r="931" spans="1:16" ht="15" hidden="1" customHeight="1" x14ac:dyDescent="0.25">
      <c r="A931" s="44" t="str">
        <f ca="1">IF(MONTH(C931)=MONTH(D$3),RIGHT('Yearly Info'!A$37,LEN('Yearly Info'!A$37)-4),"")</f>
        <v/>
      </c>
      <c r="B931" s="145"/>
      <c r="C931" s="42">
        <f t="shared" ca="1" si="32"/>
        <v>46113</v>
      </c>
      <c r="D931" s="54">
        <f ca="1">INDIRECT("'" &amp; UPPER(LEFT(TEXT($D$3,"mmmm"),3)) &amp; "'!AF34")</f>
        <v>0</v>
      </c>
      <c r="E931" s="147"/>
      <c r="F931" s="148"/>
      <c r="G931" s="148"/>
      <c r="H931" s="148"/>
      <c r="I931" s="148"/>
      <c r="J931" s="148"/>
      <c r="K931" s="148"/>
      <c r="L931" s="148"/>
      <c r="M931" s="148"/>
      <c r="N931" s="148"/>
      <c r="O931" s="148"/>
      <c r="P931" s="149"/>
    </row>
    <row r="932" spans="1:16" ht="15" hidden="1" customHeight="1" x14ac:dyDescent="0.25">
      <c r="A932" s="44" t="str">
        <f ca="1">IF(MONTH(C932)=MONTH(D$3),RIGHT('Yearly Info'!A$38,LEN('Yearly Info'!A$38)-4),"")</f>
        <v/>
      </c>
      <c r="B932" s="145"/>
      <c r="C932" s="42">
        <f t="shared" ca="1" si="32"/>
        <v>46113</v>
      </c>
      <c r="D932" s="54">
        <f ca="1">INDIRECT("'" &amp; UPPER(LEFT(TEXT($D$3,"mmmm"),3)) &amp; "'!AF35")</f>
        <v>0</v>
      </c>
      <c r="E932" s="147"/>
      <c r="F932" s="148"/>
      <c r="G932" s="148"/>
      <c r="H932" s="148"/>
      <c r="I932" s="148"/>
      <c r="J932" s="148"/>
      <c r="K932" s="148"/>
      <c r="L932" s="148"/>
      <c r="M932" s="148"/>
      <c r="N932" s="148"/>
      <c r="O932" s="148"/>
      <c r="P932" s="149"/>
    </row>
    <row r="933" spans="1:16" ht="15" hidden="1" customHeight="1" x14ac:dyDescent="0.25">
      <c r="A933" s="44" t="str">
        <f ca="1">IF(MONTH(C933)=MONTH(D$3),RIGHT('Yearly Info'!A$39,LEN('Yearly Info'!A$39)-4),"")</f>
        <v/>
      </c>
      <c r="B933" s="145"/>
      <c r="C933" s="42">
        <f t="shared" ca="1" si="32"/>
        <v>46113</v>
      </c>
      <c r="D933" s="54">
        <f ca="1">INDIRECT("'" &amp; UPPER(LEFT(TEXT($D$3,"mmmm"),3)) &amp; "'!AF36")</f>
        <v>0</v>
      </c>
      <c r="E933" s="147"/>
      <c r="F933" s="148"/>
      <c r="G933" s="148"/>
      <c r="H933" s="148"/>
      <c r="I933" s="148"/>
      <c r="J933" s="148"/>
      <c r="K933" s="148"/>
      <c r="L933" s="148"/>
      <c r="M933" s="148"/>
      <c r="N933" s="148"/>
      <c r="O933" s="148"/>
      <c r="P933" s="149"/>
    </row>
    <row r="934" spans="1:16" ht="15" hidden="1" customHeight="1" thickBot="1" x14ac:dyDescent="0.3">
      <c r="A934" s="45" t="str">
        <f ca="1">IF(MONTH(C934)=MONTH(D$3),RIGHT('Yearly Info'!A$40,LEN('Yearly Info'!A$40)-4),"")</f>
        <v/>
      </c>
      <c r="B934" s="145"/>
      <c r="C934" s="42">
        <f t="shared" ca="1" si="32"/>
        <v>46113</v>
      </c>
      <c r="D934" s="54">
        <f ca="1">INDIRECT("'" &amp; UPPER(LEFT(TEXT($D$3,"mmmm"),3)) &amp; "'!AF37")</f>
        <v>0</v>
      </c>
      <c r="E934" s="147"/>
      <c r="F934" s="148"/>
      <c r="G934" s="148"/>
      <c r="H934" s="148"/>
      <c r="I934" s="148"/>
      <c r="J934" s="148"/>
      <c r="K934" s="148"/>
      <c r="L934" s="148"/>
      <c r="M934" s="148"/>
      <c r="N934" s="148"/>
      <c r="O934" s="148"/>
      <c r="P934" s="149"/>
    </row>
    <row r="935" spans="1:16" ht="15" hidden="1" customHeight="1" thickBot="1" x14ac:dyDescent="0.3">
      <c r="A935" s="45" t="str">
        <f ca="1">IF(MONTH(C935)=MONTH(D$3),RIGHT('Yearly Info'!A$41,LEN('Yearly Info'!A$41)-4),"")</f>
        <v/>
      </c>
      <c r="B935" s="145"/>
      <c r="C935" s="42">
        <f t="shared" ca="1" si="32"/>
        <v>46113</v>
      </c>
      <c r="D935" s="54">
        <f ca="1">INDIRECT("'" &amp; UPPER(LEFT(TEXT($D$3,"mmmm"),3)) &amp; "'!AF38")</f>
        <v>0</v>
      </c>
      <c r="E935" s="147"/>
      <c r="F935" s="148"/>
      <c r="G935" s="148"/>
      <c r="H935" s="148"/>
      <c r="I935" s="148"/>
      <c r="J935" s="148"/>
      <c r="K935" s="148"/>
      <c r="L935" s="148"/>
      <c r="M935" s="148"/>
      <c r="N935" s="148"/>
      <c r="O935" s="148"/>
      <c r="P935" s="149"/>
    </row>
    <row r="936" spans="1:16" ht="15" hidden="1" customHeight="1" thickBot="1" x14ac:dyDescent="0.3">
      <c r="A936" s="45" t="str">
        <f ca="1">IF(MONTH(C936)=MONTH(D$3),RIGHT('Yearly Info'!A$42,LEN('Yearly Info'!A$42)-4),"")</f>
        <v/>
      </c>
      <c r="B936" s="145"/>
      <c r="C936" s="42">
        <f t="shared" ca="1" si="32"/>
        <v>46113</v>
      </c>
      <c r="D936" s="54">
        <f ca="1">INDIRECT("'" &amp; UPPER(LEFT(TEXT($D$3,"mmmm"),3)) &amp; "'!AF39")</f>
        <v>0</v>
      </c>
      <c r="E936" s="147"/>
      <c r="F936" s="148"/>
      <c r="G936" s="148"/>
      <c r="H936" s="148"/>
      <c r="I936" s="148"/>
      <c r="J936" s="148"/>
      <c r="K936" s="148"/>
      <c r="L936" s="148"/>
      <c r="M936" s="148"/>
      <c r="N936" s="148"/>
      <c r="O936" s="148"/>
      <c r="P936" s="149"/>
    </row>
    <row r="937" spans="1:16" ht="15" hidden="1" customHeight="1" thickBot="1" x14ac:dyDescent="0.3">
      <c r="A937" s="45" t="str">
        <f ca="1">IF(MONTH(C937)=MONTH(D$3),RIGHT('Yearly Info'!A$43,LEN('Yearly Info'!A$43)-4),"")</f>
        <v/>
      </c>
      <c r="B937" s="146"/>
      <c r="C937" s="42">
        <f ca="1">C936</f>
        <v>46113</v>
      </c>
      <c r="D937" s="55">
        <f ca="1">INDIRECT("'" &amp; UPPER(LEFT(TEXT($D$3,"mmmm"),3)) &amp; "'!AF40")</f>
        <v>0</v>
      </c>
      <c r="E937" s="150"/>
      <c r="F937" s="151"/>
      <c r="G937" s="151"/>
      <c r="H937" s="151"/>
      <c r="I937" s="151"/>
      <c r="J937" s="151"/>
      <c r="K937" s="151"/>
      <c r="L937" s="151"/>
      <c r="M937" s="151"/>
      <c r="N937" s="151"/>
      <c r="O937" s="151"/>
      <c r="P937" s="152"/>
    </row>
    <row r="938" spans="1:16" ht="15" hidden="1" customHeight="1" x14ac:dyDescent="0.25">
      <c r="A938" s="44" t="str">
        <f ca="1">IF(MONTH(C938)=MONTH(D$3),RIGHT('Yearly Info'!A$14,LEN('Yearly Info'!A$14)-4),"")</f>
        <v/>
      </c>
      <c r="B938" s="159" t="str">
        <f ca="1">TEXT(C938,"dddd")</f>
        <v>Thursday</v>
      </c>
      <c r="C938" s="96">
        <f ca="1">C908+1</f>
        <v>46114</v>
      </c>
      <c r="D938" s="54">
        <f ca="1">INDIRECT("'" &amp; UPPER(LEFT(TEXT($D$3,"mmmm"),3)) &amp; "'!AG11")</f>
        <v>0</v>
      </c>
      <c r="E938" s="147"/>
      <c r="F938" s="148"/>
      <c r="G938" s="148"/>
      <c r="H938" s="148"/>
      <c r="I938" s="148"/>
      <c r="J938" s="148"/>
      <c r="K938" s="148"/>
      <c r="L938" s="148"/>
      <c r="M938" s="148"/>
      <c r="N938" s="148"/>
      <c r="O938" s="148"/>
      <c r="P938" s="149"/>
    </row>
    <row r="939" spans="1:16" ht="15" hidden="1" customHeight="1" x14ac:dyDescent="0.25">
      <c r="A939" s="44" t="str">
        <f ca="1">IF(MONTH(C939)=MONTH(D$3),RIGHT('Yearly Info'!A$15,LEN('Yearly Info'!A$15)-4),"")</f>
        <v/>
      </c>
      <c r="B939" s="145"/>
      <c r="C939" s="42">
        <f ca="1">C938</f>
        <v>46114</v>
      </c>
      <c r="D939" s="54">
        <f ca="1">INDIRECT("'" &amp; UPPER(LEFT(TEXT($D$3,"mmmm"),3)) &amp; "'!AG12")</f>
        <v>0</v>
      </c>
      <c r="E939" s="147"/>
      <c r="F939" s="148"/>
      <c r="G939" s="148"/>
      <c r="H939" s="148"/>
      <c r="I939" s="148"/>
      <c r="J939" s="148"/>
      <c r="K939" s="148"/>
      <c r="L939" s="148"/>
      <c r="M939" s="148"/>
      <c r="N939" s="148"/>
      <c r="O939" s="148"/>
      <c r="P939" s="149"/>
    </row>
    <row r="940" spans="1:16" ht="15" hidden="1" customHeight="1" x14ac:dyDescent="0.25">
      <c r="A940" s="44" t="str">
        <f ca="1">IF(MONTH(C940)=MONTH(D$3),RIGHT('Yearly Info'!A$16,LEN('Yearly Info'!A$16)-4),"")</f>
        <v/>
      </c>
      <c r="B940" s="145"/>
      <c r="C940" s="42">
        <f t="shared" ref="C940:C967" ca="1" si="33">C939</f>
        <v>46114</v>
      </c>
      <c r="D940" s="54">
        <f ca="1">INDIRECT("'" &amp; UPPER(LEFT(TEXT($D$3,"mmmm"),3)) &amp; "'!AG13")</f>
        <v>0</v>
      </c>
      <c r="E940" s="147"/>
      <c r="F940" s="148"/>
      <c r="G940" s="148"/>
      <c r="H940" s="148"/>
      <c r="I940" s="148"/>
      <c r="J940" s="148"/>
      <c r="K940" s="148"/>
      <c r="L940" s="148"/>
      <c r="M940" s="148"/>
      <c r="N940" s="148"/>
      <c r="O940" s="148"/>
      <c r="P940" s="149"/>
    </row>
    <row r="941" spans="1:16" ht="15" hidden="1" customHeight="1" x14ac:dyDescent="0.25">
      <c r="A941" s="44" t="str">
        <f ca="1">IF(MONTH(C941)=MONTH(D$3),RIGHT('Yearly Info'!A$17,LEN('Yearly Info'!A$17)-4),"")</f>
        <v/>
      </c>
      <c r="B941" s="145"/>
      <c r="C941" s="42">
        <f t="shared" ca="1" si="33"/>
        <v>46114</v>
      </c>
      <c r="D941" s="54">
        <f ca="1">INDIRECT("'" &amp; UPPER(LEFT(TEXT($D$3,"mmmm"),3)) &amp; "'!AG14")</f>
        <v>0</v>
      </c>
      <c r="E941" s="147"/>
      <c r="F941" s="148"/>
      <c r="G941" s="148"/>
      <c r="H941" s="148"/>
      <c r="I941" s="148"/>
      <c r="J941" s="148"/>
      <c r="K941" s="148"/>
      <c r="L941" s="148"/>
      <c r="M941" s="148"/>
      <c r="N941" s="148"/>
      <c r="O941" s="148"/>
      <c r="P941" s="149"/>
    </row>
    <row r="942" spans="1:16" ht="15" hidden="1" customHeight="1" x14ac:dyDescent="0.25">
      <c r="A942" s="44" t="str">
        <f ca="1">IF(MONTH(C942)=MONTH(D$3),RIGHT('Yearly Info'!A$18,LEN('Yearly Info'!A$18)-4),"")</f>
        <v/>
      </c>
      <c r="B942" s="145"/>
      <c r="C942" s="42">
        <f t="shared" ca="1" si="33"/>
        <v>46114</v>
      </c>
      <c r="D942" s="54">
        <f ca="1">INDIRECT("'" &amp; UPPER(LEFT(TEXT($D$3,"mmmm"),3)) &amp; "'!AG15")</f>
        <v>0</v>
      </c>
      <c r="E942" s="147"/>
      <c r="F942" s="148"/>
      <c r="G942" s="148"/>
      <c r="H942" s="148"/>
      <c r="I942" s="148"/>
      <c r="J942" s="148"/>
      <c r="K942" s="148"/>
      <c r="L942" s="148"/>
      <c r="M942" s="148"/>
      <c r="N942" s="148"/>
      <c r="O942" s="148"/>
      <c r="P942" s="149"/>
    </row>
    <row r="943" spans="1:16" ht="15" hidden="1" customHeight="1" x14ac:dyDescent="0.25">
      <c r="A943" s="44" t="str">
        <f ca="1">IF(MONTH(C943)=MONTH(D$3),RIGHT('Yearly Info'!A$19,LEN('Yearly Info'!A$19)-4),"")</f>
        <v/>
      </c>
      <c r="B943" s="145"/>
      <c r="C943" s="42">
        <f t="shared" ca="1" si="33"/>
        <v>46114</v>
      </c>
      <c r="D943" s="54">
        <f ca="1">INDIRECT("'" &amp; UPPER(LEFT(TEXT($D$3,"mmmm"),3)) &amp; "'!AG16")</f>
        <v>0</v>
      </c>
      <c r="E943" s="153"/>
      <c r="F943" s="154"/>
      <c r="G943" s="154"/>
      <c r="H943" s="154"/>
      <c r="I943" s="154"/>
      <c r="J943" s="154"/>
      <c r="K943" s="154"/>
      <c r="L943" s="154"/>
      <c r="M943" s="154"/>
      <c r="N943" s="154"/>
      <c r="O943" s="154"/>
      <c r="P943" s="155"/>
    </row>
    <row r="944" spans="1:16" ht="15" hidden="1" customHeight="1" x14ac:dyDescent="0.25">
      <c r="A944" s="44" t="str">
        <f ca="1">IF(MONTH(C944)=MONTH(D$3),RIGHT('Yearly Info'!A$20,LEN('Yearly Info'!A$20)-4),"")</f>
        <v/>
      </c>
      <c r="B944" s="145"/>
      <c r="C944" s="42">
        <f t="shared" ca="1" si="33"/>
        <v>46114</v>
      </c>
      <c r="D944" s="54">
        <f ca="1">INDIRECT("'" &amp; UPPER(LEFT(TEXT($D$3,"mmmm"),3)) &amp; "'!AG17")</f>
        <v>0</v>
      </c>
      <c r="E944" s="153"/>
      <c r="F944" s="154"/>
      <c r="G944" s="154"/>
      <c r="H944" s="154"/>
      <c r="I944" s="154"/>
      <c r="J944" s="154"/>
      <c r="K944" s="154"/>
      <c r="L944" s="154"/>
      <c r="M944" s="154"/>
      <c r="N944" s="154"/>
      <c r="O944" s="154"/>
      <c r="P944" s="155"/>
    </row>
    <row r="945" spans="1:16" ht="15" hidden="1" customHeight="1" x14ac:dyDescent="0.25">
      <c r="A945" s="44" t="str">
        <f ca="1">IF(MONTH(C945)=MONTH(D$3),RIGHT('Yearly Info'!A$21,LEN('Yearly Info'!A$21)-4),"")</f>
        <v/>
      </c>
      <c r="B945" s="145"/>
      <c r="C945" s="42">
        <f t="shared" ca="1" si="33"/>
        <v>46114</v>
      </c>
      <c r="D945" s="54">
        <f ca="1">INDIRECT("'" &amp; UPPER(LEFT(TEXT($D$3,"mmmm"),3)) &amp; "'!AG18")</f>
        <v>0</v>
      </c>
      <c r="E945" s="147"/>
      <c r="F945" s="148"/>
      <c r="G945" s="148"/>
      <c r="H945" s="148"/>
      <c r="I945" s="148"/>
      <c r="J945" s="148"/>
      <c r="K945" s="148"/>
      <c r="L945" s="148"/>
      <c r="M945" s="148"/>
      <c r="N945" s="148"/>
      <c r="O945" s="148"/>
      <c r="P945" s="149"/>
    </row>
    <row r="946" spans="1:16" ht="15" hidden="1" customHeight="1" x14ac:dyDescent="0.25">
      <c r="A946" s="44" t="str">
        <f ca="1">IF(MONTH(C946)=MONTH(D$3),RIGHT('Yearly Info'!A$22,LEN('Yearly Info'!A$22)-4),"")</f>
        <v/>
      </c>
      <c r="B946" s="145"/>
      <c r="C946" s="42">
        <f t="shared" ca="1" si="33"/>
        <v>46114</v>
      </c>
      <c r="D946" s="54">
        <f ca="1">INDIRECT("'" &amp; UPPER(LEFT(TEXT($D$3,"mmmm"),3)) &amp; "'!AG19")</f>
        <v>0</v>
      </c>
      <c r="E946" s="147"/>
      <c r="F946" s="148"/>
      <c r="G946" s="148"/>
      <c r="H946" s="148"/>
      <c r="I946" s="148"/>
      <c r="J946" s="148"/>
      <c r="K946" s="148"/>
      <c r="L946" s="148"/>
      <c r="M946" s="148"/>
      <c r="N946" s="148"/>
      <c r="O946" s="148"/>
      <c r="P946" s="149"/>
    </row>
    <row r="947" spans="1:16" ht="15" hidden="1" customHeight="1" x14ac:dyDescent="0.25">
      <c r="A947" s="44" t="str">
        <f ca="1">IF(MONTH(C947)=MONTH(D$3),RIGHT('Yearly Info'!A$23,LEN('Yearly Info'!A$23)-4),"")</f>
        <v/>
      </c>
      <c r="B947" s="145"/>
      <c r="C947" s="42">
        <f t="shared" ca="1" si="33"/>
        <v>46114</v>
      </c>
      <c r="D947" s="54">
        <f ca="1">INDIRECT("'" &amp; UPPER(LEFT(TEXT($D$3,"mmmm"),3)) &amp; "'!AG20")</f>
        <v>0</v>
      </c>
      <c r="E947" s="147"/>
      <c r="F947" s="148"/>
      <c r="G947" s="148"/>
      <c r="H947" s="148"/>
      <c r="I947" s="148"/>
      <c r="J947" s="148"/>
      <c r="K947" s="148"/>
      <c r="L947" s="148"/>
      <c r="M947" s="148"/>
      <c r="N947" s="148"/>
      <c r="O947" s="148"/>
      <c r="P947" s="149"/>
    </row>
    <row r="948" spans="1:16" ht="15" hidden="1" customHeight="1" x14ac:dyDescent="0.25">
      <c r="A948" s="44" t="str">
        <f ca="1">IF(MONTH(C948)=MONTH(D$3),RIGHT('Yearly Info'!A$24,LEN('Yearly Info'!A$24)-4),"")</f>
        <v/>
      </c>
      <c r="B948" s="145"/>
      <c r="C948" s="42">
        <f t="shared" ca="1" si="33"/>
        <v>46114</v>
      </c>
      <c r="D948" s="54">
        <f ca="1">INDIRECT("'" &amp; UPPER(LEFT(TEXT($D$3,"mmmm"),3)) &amp; "'!AG21")</f>
        <v>0</v>
      </c>
      <c r="E948" s="147"/>
      <c r="F948" s="148"/>
      <c r="G948" s="148"/>
      <c r="H948" s="148"/>
      <c r="I948" s="148"/>
      <c r="J948" s="148"/>
      <c r="K948" s="148"/>
      <c r="L948" s="148"/>
      <c r="M948" s="148"/>
      <c r="N948" s="148"/>
      <c r="O948" s="148"/>
      <c r="P948" s="149"/>
    </row>
    <row r="949" spans="1:16" ht="15" hidden="1" customHeight="1" x14ac:dyDescent="0.25">
      <c r="A949" s="44" t="str">
        <f ca="1">IF(MONTH(C949)=MONTH(D$3),RIGHT('Yearly Info'!A$25,LEN('Yearly Info'!A$25)-4),"")</f>
        <v/>
      </c>
      <c r="B949" s="145"/>
      <c r="C949" s="42">
        <f t="shared" ca="1" si="33"/>
        <v>46114</v>
      </c>
      <c r="D949" s="54">
        <f ca="1">INDIRECT("'" &amp; UPPER(LEFT(TEXT($D$3,"mmmm"),3)) &amp; "'!AG22")</f>
        <v>0</v>
      </c>
      <c r="E949" s="147"/>
      <c r="F949" s="148"/>
      <c r="G949" s="148"/>
      <c r="H949" s="148"/>
      <c r="I949" s="148"/>
      <c r="J949" s="148"/>
      <c r="K949" s="148"/>
      <c r="L949" s="148"/>
      <c r="M949" s="148"/>
      <c r="N949" s="148"/>
      <c r="O949" s="148"/>
      <c r="P949" s="149"/>
    </row>
    <row r="950" spans="1:16" ht="15" hidden="1" customHeight="1" x14ac:dyDescent="0.25">
      <c r="A950" s="44" t="str">
        <f ca="1">IF(MONTH(C950)=MONTH(D$3),RIGHT('Yearly Info'!A$26,LEN('Yearly Info'!A$26)-4),"")</f>
        <v/>
      </c>
      <c r="B950" s="145"/>
      <c r="C950" s="42">
        <f t="shared" ca="1" si="33"/>
        <v>46114</v>
      </c>
      <c r="D950" s="54">
        <f ca="1">INDIRECT("'" &amp; UPPER(LEFT(TEXT($D$3,"mmmm"),3)) &amp; "'!AG23")</f>
        <v>0</v>
      </c>
      <c r="E950" s="147"/>
      <c r="F950" s="148"/>
      <c r="G950" s="148"/>
      <c r="H950" s="148"/>
      <c r="I950" s="148"/>
      <c r="J950" s="148"/>
      <c r="K950" s="148"/>
      <c r="L950" s="148"/>
      <c r="M950" s="148"/>
      <c r="N950" s="148"/>
      <c r="O950" s="148"/>
      <c r="P950" s="149"/>
    </row>
    <row r="951" spans="1:16" ht="15" hidden="1" customHeight="1" x14ac:dyDescent="0.25">
      <c r="A951" s="44" t="str">
        <f ca="1">IF(MONTH(C951)=MONTH(D$3),RIGHT('Yearly Info'!A$27,LEN('Yearly Info'!A$27)-4),"")</f>
        <v/>
      </c>
      <c r="B951" s="145"/>
      <c r="C951" s="42">
        <f t="shared" ca="1" si="33"/>
        <v>46114</v>
      </c>
      <c r="D951" s="54">
        <f ca="1">INDIRECT("'" &amp; UPPER(LEFT(TEXT($D$3,"mmmm"),3)) &amp; "'!AG24")</f>
        <v>0</v>
      </c>
      <c r="E951" s="147"/>
      <c r="F951" s="148"/>
      <c r="G951" s="148"/>
      <c r="H951" s="148"/>
      <c r="I951" s="148"/>
      <c r="J951" s="148"/>
      <c r="K951" s="148"/>
      <c r="L951" s="148"/>
      <c r="M951" s="148"/>
      <c r="N951" s="148"/>
      <c r="O951" s="148"/>
      <c r="P951" s="149"/>
    </row>
    <row r="952" spans="1:16" ht="15" hidden="1" customHeight="1" x14ac:dyDescent="0.25">
      <c r="A952" s="44" t="str">
        <f ca="1">IF(MONTH(C952)=MONTH(D$3),RIGHT('Yearly Info'!A$28,LEN('Yearly Info'!A$28)-4),"")</f>
        <v/>
      </c>
      <c r="B952" s="145"/>
      <c r="C952" s="42">
        <f t="shared" ca="1" si="33"/>
        <v>46114</v>
      </c>
      <c r="D952" s="54">
        <f ca="1">INDIRECT("'" &amp; UPPER(LEFT(TEXT($D$3,"mmmm"),3)) &amp; "'!AG25")</f>
        <v>0</v>
      </c>
      <c r="E952" s="147"/>
      <c r="F952" s="148"/>
      <c r="G952" s="148"/>
      <c r="H952" s="148"/>
      <c r="I952" s="148"/>
      <c r="J952" s="148"/>
      <c r="K952" s="148"/>
      <c r="L952" s="148"/>
      <c r="M952" s="148"/>
      <c r="N952" s="148"/>
      <c r="O952" s="148"/>
      <c r="P952" s="149"/>
    </row>
    <row r="953" spans="1:16" ht="15" hidden="1" customHeight="1" x14ac:dyDescent="0.25">
      <c r="A953" s="44" t="str">
        <f ca="1">IF(MONTH(C953)=MONTH(D$3),RIGHT('Yearly Info'!A$29,LEN('Yearly Info'!A$29)-4),"")</f>
        <v/>
      </c>
      <c r="B953" s="145"/>
      <c r="C953" s="42">
        <f t="shared" ca="1" si="33"/>
        <v>46114</v>
      </c>
      <c r="D953" s="54">
        <f ca="1">INDIRECT("'" &amp; UPPER(LEFT(TEXT($D$3,"mmmm"),3)) &amp; "'!AG26")</f>
        <v>0</v>
      </c>
      <c r="E953" s="147"/>
      <c r="F953" s="148"/>
      <c r="G953" s="148"/>
      <c r="H953" s="148"/>
      <c r="I953" s="148"/>
      <c r="J953" s="148"/>
      <c r="K953" s="148"/>
      <c r="L953" s="148"/>
      <c r="M953" s="148"/>
      <c r="N953" s="148"/>
      <c r="O953" s="148"/>
      <c r="P953" s="149"/>
    </row>
    <row r="954" spans="1:16" ht="15" hidden="1" customHeight="1" x14ac:dyDescent="0.25">
      <c r="A954" s="44" t="str">
        <f ca="1">IF(MONTH(C954)=MONTH(D$3),RIGHT('Yearly Info'!A$30,LEN('Yearly Info'!A$30)-4),"")</f>
        <v/>
      </c>
      <c r="B954" s="145"/>
      <c r="C954" s="42">
        <f t="shared" ca="1" si="33"/>
        <v>46114</v>
      </c>
      <c r="D954" s="54">
        <f ca="1">INDIRECT("'" &amp; UPPER(LEFT(TEXT($D$3,"mmmm"),3)) &amp; "'!AG27")</f>
        <v>0</v>
      </c>
      <c r="E954" s="147"/>
      <c r="F954" s="148"/>
      <c r="G954" s="148"/>
      <c r="H954" s="148"/>
      <c r="I954" s="148"/>
      <c r="J954" s="148"/>
      <c r="K954" s="148"/>
      <c r="L954" s="148"/>
      <c r="M954" s="148"/>
      <c r="N954" s="148"/>
      <c r="O954" s="148"/>
      <c r="P954" s="149"/>
    </row>
    <row r="955" spans="1:16" ht="15" hidden="1" customHeight="1" x14ac:dyDescent="0.25">
      <c r="A955" s="44" t="str">
        <f ca="1">IF(MONTH(C955)=MONTH(D$3),RIGHT('Yearly Info'!A$31,LEN('Yearly Info'!A$31)-4),"")</f>
        <v/>
      </c>
      <c r="B955" s="145"/>
      <c r="C955" s="42">
        <f t="shared" ca="1" si="33"/>
        <v>46114</v>
      </c>
      <c r="D955" s="54">
        <f ca="1">INDIRECT("'" &amp; UPPER(LEFT(TEXT($D$3,"mmmm"),3)) &amp; "'!AG28")</f>
        <v>0</v>
      </c>
      <c r="E955" s="147"/>
      <c r="F955" s="148"/>
      <c r="G955" s="148"/>
      <c r="H955" s="148"/>
      <c r="I955" s="148"/>
      <c r="J955" s="148"/>
      <c r="K955" s="148"/>
      <c r="L955" s="148"/>
      <c r="M955" s="148"/>
      <c r="N955" s="148"/>
      <c r="O955" s="148"/>
      <c r="P955" s="149"/>
    </row>
    <row r="956" spans="1:16" ht="15" hidden="1" customHeight="1" x14ac:dyDescent="0.25">
      <c r="A956" s="44" t="str">
        <f ca="1">IF(MONTH(C956)=MONTH(D$3),RIGHT('Yearly Info'!A$32,LEN('Yearly Info'!A$32)-4),"")</f>
        <v/>
      </c>
      <c r="B956" s="145"/>
      <c r="C956" s="42">
        <f t="shared" ca="1" si="33"/>
        <v>46114</v>
      </c>
      <c r="D956" s="54">
        <f ca="1">INDIRECT("'" &amp; UPPER(LEFT(TEXT($D$3,"mmmm"),3)) &amp; "'!AG29")</f>
        <v>0</v>
      </c>
      <c r="E956" s="147"/>
      <c r="F956" s="148"/>
      <c r="G956" s="148"/>
      <c r="H956" s="148"/>
      <c r="I956" s="148"/>
      <c r="J956" s="148"/>
      <c r="K956" s="148"/>
      <c r="L956" s="148"/>
      <c r="M956" s="148"/>
      <c r="N956" s="148"/>
      <c r="O956" s="148"/>
      <c r="P956" s="149"/>
    </row>
    <row r="957" spans="1:16" ht="15" hidden="1" customHeight="1" x14ac:dyDescent="0.25">
      <c r="A957" s="44" t="str">
        <f ca="1">IF(MONTH(C957)=MONTH(D$3),RIGHT('Yearly Info'!A$33,LEN('Yearly Info'!A$33)-4),"")</f>
        <v/>
      </c>
      <c r="B957" s="145"/>
      <c r="C957" s="42">
        <f t="shared" ca="1" si="33"/>
        <v>46114</v>
      </c>
      <c r="D957" s="54">
        <f ca="1">INDIRECT("'" &amp; UPPER(LEFT(TEXT($D$3,"mmmm"),3)) &amp; "'!AG30")</f>
        <v>0</v>
      </c>
      <c r="E957" s="147"/>
      <c r="F957" s="148"/>
      <c r="G957" s="148"/>
      <c r="H957" s="148"/>
      <c r="I957" s="148"/>
      <c r="J957" s="148"/>
      <c r="K957" s="148"/>
      <c r="L957" s="148"/>
      <c r="M957" s="148"/>
      <c r="N957" s="148"/>
      <c r="O957" s="148"/>
      <c r="P957" s="149"/>
    </row>
    <row r="958" spans="1:16" ht="15" hidden="1" customHeight="1" x14ac:dyDescent="0.25">
      <c r="A958" s="44" t="str">
        <f ca="1">IF(MONTH(C958)=MONTH(D$3),RIGHT('Yearly Info'!A$34,LEN('Yearly Info'!A$34)-4),"")</f>
        <v/>
      </c>
      <c r="B958" s="145"/>
      <c r="C958" s="42">
        <f t="shared" ca="1" si="33"/>
        <v>46114</v>
      </c>
      <c r="D958" s="54">
        <f ca="1">INDIRECT("'" &amp; UPPER(LEFT(TEXT($D$3,"mmmm"),3)) &amp; "'!AG31")</f>
        <v>0</v>
      </c>
      <c r="E958" s="147"/>
      <c r="F958" s="148"/>
      <c r="G958" s="148"/>
      <c r="H958" s="148"/>
      <c r="I958" s="148"/>
      <c r="J958" s="148"/>
      <c r="K958" s="148"/>
      <c r="L958" s="148"/>
      <c r="M958" s="148"/>
      <c r="N958" s="148"/>
      <c r="O958" s="148"/>
      <c r="P958" s="149"/>
    </row>
    <row r="959" spans="1:16" ht="15" hidden="1" customHeight="1" x14ac:dyDescent="0.25">
      <c r="A959" s="44" t="str">
        <f ca="1">IF(MONTH(C959)=MONTH(D$3),RIGHT('Yearly Info'!A$35,LEN('Yearly Info'!A$35)-4),"")</f>
        <v/>
      </c>
      <c r="B959" s="145"/>
      <c r="C959" s="42">
        <f t="shared" ca="1" si="33"/>
        <v>46114</v>
      </c>
      <c r="D959" s="54">
        <f ca="1">INDIRECT("'" &amp; UPPER(LEFT(TEXT($D$3,"mmmm"),3)) &amp; "'!AG32")</f>
        <v>0</v>
      </c>
      <c r="E959" s="147"/>
      <c r="F959" s="148"/>
      <c r="G959" s="148"/>
      <c r="H959" s="148"/>
      <c r="I959" s="148"/>
      <c r="J959" s="148"/>
      <c r="K959" s="148"/>
      <c r="L959" s="148"/>
      <c r="M959" s="148"/>
      <c r="N959" s="148"/>
      <c r="O959" s="148"/>
      <c r="P959" s="149"/>
    </row>
    <row r="960" spans="1:16" ht="15" hidden="1" customHeight="1" x14ac:dyDescent="0.25">
      <c r="A960" s="44" t="str">
        <f ca="1">IF(MONTH(C960)=MONTH(D$3),RIGHT('Yearly Info'!A$36,LEN('Yearly Info'!A$36)-4),"")</f>
        <v/>
      </c>
      <c r="B960" s="145"/>
      <c r="C960" s="42">
        <f t="shared" ca="1" si="33"/>
        <v>46114</v>
      </c>
      <c r="D960" s="54">
        <f ca="1">INDIRECT("'" &amp; UPPER(LEFT(TEXT($D$3,"mmmm"),3)) &amp; "'!AG33")</f>
        <v>0</v>
      </c>
      <c r="E960" s="147"/>
      <c r="F960" s="148"/>
      <c r="G960" s="148"/>
      <c r="H960" s="148"/>
      <c r="I960" s="148"/>
      <c r="J960" s="148"/>
      <c r="K960" s="148"/>
      <c r="L960" s="148"/>
      <c r="M960" s="148"/>
      <c r="N960" s="148"/>
      <c r="O960" s="148"/>
      <c r="P960" s="149"/>
    </row>
    <row r="961" spans="1:16" ht="15" hidden="1" customHeight="1" x14ac:dyDescent="0.25">
      <c r="A961" s="44" t="str">
        <f ca="1">IF(MONTH(C961)=MONTH(D$3),RIGHT('Yearly Info'!A$37,LEN('Yearly Info'!A$37)-4),"")</f>
        <v/>
      </c>
      <c r="B961" s="145"/>
      <c r="C961" s="42">
        <f t="shared" ca="1" si="33"/>
        <v>46114</v>
      </c>
      <c r="D961" s="54">
        <f ca="1">INDIRECT("'" &amp; UPPER(LEFT(TEXT($D$3,"mmmm"),3)) &amp; "'!AG34")</f>
        <v>0</v>
      </c>
      <c r="E961" s="147"/>
      <c r="F961" s="148"/>
      <c r="G961" s="148"/>
      <c r="H961" s="148"/>
      <c r="I961" s="148"/>
      <c r="J961" s="148"/>
      <c r="K961" s="148"/>
      <c r="L961" s="148"/>
      <c r="M961" s="148"/>
      <c r="N961" s="148"/>
      <c r="O961" s="148"/>
      <c r="P961" s="149"/>
    </row>
    <row r="962" spans="1:16" ht="15" hidden="1" customHeight="1" x14ac:dyDescent="0.25">
      <c r="A962" s="44" t="str">
        <f ca="1">IF(MONTH(C962)=MONTH(D$3),RIGHT('Yearly Info'!A$38,LEN('Yearly Info'!A$38)-4),"")</f>
        <v/>
      </c>
      <c r="B962" s="145"/>
      <c r="C962" s="42">
        <f t="shared" ca="1" si="33"/>
        <v>46114</v>
      </c>
      <c r="D962" s="54">
        <f ca="1">INDIRECT("'" &amp; UPPER(LEFT(TEXT($D$3,"mmmm"),3)) &amp; "'!AG35")</f>
        <v>0</v>
      </c>
      <c r="E962" s="147"/>
      <c r="F962" s="148"/>
      <c r="G962" s="148"/>
      <c r="H962" s="148"/>
      <c r="I962" s="148"/>
      <c r="J962" s="148"/>
      <c r="K962" s="148"/>
      <c r="L962" s="148"/>
      <c r="M962" s="148"/>
      <c r="N962" s="148"/>
      <c r="O962" s="148"/>
      <c r="P962" s="149"/>
    </row>
    <row r="963" spans="1:16" ht="15" hidden="1" customHeight="1" x14ac:dyDescent="0.25">
      <c r="A963" s="44" t="str">
        <f ca="1">IF(MONTH(C963)=MONTH(D$3),RIGHT('Yearly Info'!A$39,LEN('Yearly Info'!A$39)-4),"")</f>
        <v/>
      </c>
      <c r="B963" s="145"/>
      <c r="C963" s="42">
        <f t="shared" ca="1" si="33"/>
        <v>46114</v>
      </c>
      <c r="D963" s="54">
        <f ca="1">INDIRECT("'" &amp; UPPER(LEFT(TEXT($D$3,"mmmm"),3)) &amp; "'!AG36")</f>
        <v>0</v>
      </c>
      <c r="E963" s="147"/>
      <c r="F963" s="148"/>
      <c r="G963" s="148"/>
      <c r="H963" s="148"/>
      <c r="I963" s="148"/>
      <c r="J963" s="148"/>
      <c r="K963" s="148"/>
      <c r="L963" s="148"/>
      <c r="M963" s="148"/>
      <c r="N963" s="148"/>
      <c r="O963" s="148"/>
      <c r="P963" s="149"/>
    </row>
    <row r="964" spans="1:16" ht="15" hidden="1" customHeight="1" thickBot="1" x14ac:dyDescent="0.3">
      <c r="A964" s="45" t="str">
        <f ca="1">IF(MONTH(C964)=MONTH(D$3),RIGHT('Yearly Info'!A$40,LEN('Yearly Info'!A$40)-4),"")</f>
        <v/>
      </c>
      <c r="B964" s="145"/>
      <c r="C964" s="42">
        <f t="shared" ca="1" si="33"/>
        <v>46114</v>
      </c>
      <c r="D964" s="54">
        <f ca="1">INDIRECT("'" &amp; UPPER(LEFT(TEXT($D$3,"mmmm"),3)) &amp; "'!AG37")</f>
        <v>0</v>
      </c>
      <c r="E964" s="147"/>
      <c r="F964" s="148"/>
      <c r="G964" s="148"/>
      <c r="H964" s="148"/>
      <c r="I964" s="148"/>
      <c r="J964" s="148"/>
      <c r="K964" s="148"/>
      <c r="L964" s="148"/>
      <c r="M964" s="148"/>
      <c r="N964" s="148"/>
      <c r="O964" s="148"/>
      <c r="P964" s="149"/>
    </row>
    <row r="965" spans="1:16" ht="15" hidden="1" customHeight="1" thickBot="1" x14ac:dyDescent="0.3">
      <c r="A965" s="45" t="str">
        <f ca="1">IF(MONTH(C965)=MONTH(D$3),RIGHT('Yearly Info'!A$41,LEN('Yearly Info'!A$41)-4),"")</f>
        <v/>
      </c>
      <c r="B965" s="145"/>
      <c r="C965" s="42">
        <f t="shared" ca="1" si="33"/>
        <v>46114</v>
      </c>
      <c r="D965" s="54">
        <f ca="1">INDIRECT("'" &amp; UPPER(LEFT(TEXT($D$3,"mmmm"),3)) &amp; "'!AG38")</f>
        <v>0</v>
      </c>
      <c r="E965" s="147"/>
      <c r="F965" s="148"/>
      <c r="G965" s="148"/>
      <c r="H965" s="148"/>
      <c r="I965" s="148"/>
      <c r="J965" s="148"/>
      <c r="K965" s="148"/>
      <c r="L965" s="148"/>
      <c r="M965" s="148"/>
      <c r="N965" s="148"/>
      <c r="O965" s="148"/>
      <c r="P965" s="149"/>
    </row>
    <row r="966" spans="1:16" ht="15" hidden="1" customHeight="1" thickBot="1" x14ac:dyDescent="0.3">
      <c r="A966" s="45" t="str">
        <f ca="1">IF(MONTH(C966)=MONTH(D$3),RIGHT('Yearly Info'!A$42,LEN('Yearly Info'!A$42)-4),"")</f>
        <v/>
      </c>
      <c r="B966" s="145"/>
      <c r="C966" s="42">
        <f t="shared" ca="1" si="33"/>
        <v>46114</v>
      </c>
      <c r="D966" s="54">
        <f ca="1">INDIRECT("'" &amp; UPPER(LEFT(TEXT($D$3,"mmmm"),3)) &amp; "'!AG39")</f>
        <v>0</v>
      </c>
      <c r="E966" s="147"/>
      <c r="F966" s="148"/>
      <c r="G966" s="148"/>
      <c r="H966" s="148"/>
      <c r="I966" s="148"/>
      <c r="J966" s="148"/>
      <c r="K966" s="148"/>
      <c r="L966" s="148"/>
      <c r="M966" s="148"/>
      <c r="N966" s="148"/>
      <c r="O966" s="148"/>
      <c r="P966" s="149"/>
    </row>
    <row r="967" spans="1:16" ht="15" hidden="1" customHeight="1" thickBot="1" x14ac:dyDescent="0.3">
      <c r="A967" s="45" t="str">
        <f ca="1">IF(MONTH(C967)=MONTH(D$3),RIGHT('Yearly Info'!A$43,LEN('Yearly Info'!A$43)-4),"")</f>
        <v/>
      </c>
      <c r="B967" s="146"/>
      <c r="C967" s="42">
        <f t="shared" ca="1" si="33"/>
        <v>46114</v>
      </c>
      <c r="D967" s="55">
        <f ca="1">INDIRECT("'" &amp; UPPER(LEFT(TEXT($D$3,"mmmm"),3)) &amp; "'!AG40")</f>
        <v>0</v>
      </c>
      <c r="E967" s="150"/>
      <c r="F967" s="151"/>
      <c r="G967" s="151"/>
      <c r="H967" s="151"/>
      <c r="I967" s="151"/>
      <c r="J967" s="151"/>
      <c r="K967" s="151"/>
      <c r="L967" s="151"/>
      <c r="M967" s="151"/>
      <c r="N967" s="151"/>
      <c r="O967" s="151"/>
      <c r="P967" s="152"/>
    </row>
    <row r="968" spans="1:16" ht="15" hidden="1" customHeight="1" x14ac:dyDescent="0.25">
      <c r="A968" s="44" t="str">
        <f ca="1">IF(MONTH(C968)=MONTH(D$3),RIGHT('Yearly Info'!A$14,LEN('Yearly Info'!A$14)-4),"")</f>
        <v/>
      </c>
      <c r="B968" s="159" t="str">
        <f ca="1">TEXT(C968,"dddd")</f>
        <v>Friday</v>
      </c>
      <c r="C968" s="96">
        <f ca="1">C938+1</f>
        <v>46115</v>
      </c>
      <c r="D968" s="54">
        <f ca="1">INDIRECT("'" &amp; UPPER(LEFT(TEXT($D$3,"mmmm"),3)) &amp; "'!AH11")</f>
        <v>0</v>
      </c>
      <c r="E968" s="147"/>
      <c r="F968" s="148"/>
      <c r="G968" s="148"/>
      <c r="H968" s="148"/>
      <c r="I968" s="148"/>
      <c r="J968" s="148"/>
      <c r="K968" s="148"/>
      <c r="L968" s="148"/>
      <c r="M968" s="148"/>
      <c r="N968" s="148"/>
      <c r="O968" s="148"/>
      <c r="P968" s="149"/>
    </row>
    <row r="969" spans="1:16" ht="15" hidden="1" customHeight="1" x14ac:dyDescent="0.25">
      <c r="A969" s="44" t="str">
        <f ca="1">IF(MONTH(C969)=MONTH(D$3),RIGHT('Yearly Info'!A$15,LEN('Yearly Info'!A$15)-4),"")</f>
        <v/>
      </c>
      <c r="B969" s="145"/>
      <c r="C969" s="42">
        <f ca="1">C968</f>
        <v>46115</v>
      </c>
      <c r="D969" s="54">
        <f ca="1">INDIRECT("'" &amp; UPPER(LEFT(TEXT($D$3,"mmmm"),3)) &amp; "'!AH12")</f>
        <v>0</v>
      </c>
      <c r="E969" s="147"/>
      <c r="F969" s="148"/>
      <c r="G969" s="148"/>
      <c r="H969" s="148"/>
      <c r="I969" s="148"/>
      <c r="J969" s="148"/>
      <c r="K969" s="148"/>
      <c r="L969" s="148"/>
      <c r="M969" s="148"/>
      <c r="N969" s="148"/>
      <c r="O969" s="148"/>
      <c r="P969" s="149"/>
    </row>
    <row r="970" spans="1:16" ht="15" hidden="1" customHeight="1" x14ac:dyDescent="0.25">
      <c r="A970" s="44" t="str">
        <f ca="1">IF(MONTH(C970)=MONTH(D$3),RIGHT('Yearly Info'!A$16,LEN('Yearly Info'!A$16)-4),"")</f>
        <v/>
      </c>
      <c r="B970" s="145"/>
      <c r="C970" s="42">
        <f t="shared" ref="C970:C997" ca="1" si="34">C969</f>
        <v>46115</v>
      </c>
      <c r="D970" s="54">
        <f ca="1">INDIRECT("'" &amp; UPPER(LEFT(TEXT($D$3,"mmmm"),3)) &amp; "'!AH13")</f>
        <v>0</v>
      </c>
      <c r="E970" s="147"/>
      <c r="F970" s="148"/>
      <c r="G970" s="148"/>
      <c r="H970" s="148"/>
      <c r="I970" s="148"/>
      <c r="J970" s="148"/>
      <c r="K970" s="148"/>
      <c r="L970" s="148"/>
      <c r="M970" s="148"/>
      <c r="N970" s="148"/>
      <c r="O970" s="148"/>
      <c r="P970" s="149"/>
    </row>
    <row r="971" spans="1:16" ht="15" hidden="1" customHeight="1" x14ac:dyDescent="0.25">
      <c r="A971" s="44" t="str">
        <f ca="1">IF(MONTH(C971)=MONTH(D$3),RIGHT('Yearly Info'!A$17,LEN('Yearly Info'!A$17)-4),"")</f>
        <v/>
      </c>
      <c r="B971" s="145"/>
      <c r="C971" s="42">
        <f t="shared" ca="1" si="34"/>
        <v>46115</v>
      </c>
      <c r="D971" s="54">
        <f ca="1">INDIRECT("'" &amp; UPPER(LEFT(TEXT($D$3,"mmmm"),3)) &amp; "'!AH14")</f>
        <v>0</v>
      </c>
      <c r="E971" s="147"/>
      <c r="F971" s="148"/>
      <c r="G971" s="148"/>
      <c r="H971" s="148"/>
      <c r="I971" s="148"/>
      <c r="J971" s="148"/>
      <c r="K971" s="148"/>
      <c r="L971" s="148"/>
      <c r="M971" s="148"/>
      <c r="N971" s="148"/>
      <c r="O971" s="148"/>
      <c r="P971" s="149"/>
    </row>
    <row r="972" spans="1:16" ht="15" hidden="1" customHeight="1" x14ac:dyDescent="0.25">
      <c r="A972" s="44" t="str">
        <f ca="1">IF(MONTH(C972)=MONTH(D$3),RIGHT('Yearly Info'!A$18,LEN('Yearly Info'!A$18)-4),"")</f>
        <v/>
      </c>
      <c r="B972" s="145"/>
      <c r="C972" s="42">
        <f t="shared" ca="1" si="34"/>
        <v>46115</v>
      </c>
      <c r="D972" s="54">
        <f ca="1">INDIRECT("'" &amp; UPPER(LEFT(TEXT($D$3,"mmmm"),3)) &amp; "'!AH15")</f>
        <v>0</v>
      </c>
      <c r="E972" s="147"/>
      <c r="F972" s="148"/>
      <c r="G972" s="148"/>
      <c r="H972" s="148"/>
      <c r="I972" s="148"/>
      <c r="J972" s="148"/>
      <c r="K972" s="148"/>
      <c r="L972" s="148"/>
      <c r="M972" s="148"/>
      <c r="N972" s="148"/>
      <c r="O972" s="148"/>
      <c r="P972" s="149"/>
    </row>
    <row r="973" spans="1:16" ht="15" hidden="1" customHeight="1" x14ac:dyDescent="0.25">
      <c r="A973" s="44" t="str">
        <f ca="1">IF(MONTH(C973)=MONTH(D$3),RIGHT('Yearly Info'!A$19,LEN('Yearly Info'!A$19)-4),"")</f>
        <v/>
      </c>
      <c r="B973" s="145"/>
      <c r="C973" s="42">
        <f t="shared" ca="1" si="34"/>
        <v>46115</v>
      </c>
      <c r="D973" s="54">
        <f ca="1">INDIRECT("'" &amp; UPPER(LEFT(TEXT($D$3,"mmmm"),3)) &amp; "'!AH16")</f>
        <v>0</v>
      </c>
      <c r="E973" s="153"/>
      <c r="F973" s="154"/>
      <c r="G973" s="154"/>
      <c r="H973" s="154"/>
      <c r="I973" s="154"/>
      <c r="J973" s="154"/>
      <c r="K973" s="154"/>
      <c r="L973" s="154"/>
      <c r="M973" s="154"/>
      <c r="N973" s="154"/>
      <c r="O973" s="154"/>
      <c r="P973" s="155"/>
    </row>
    <row r="974" spans="1:16" ht="15" hidden="1" customHeight="1" x14ac:dyDescent="0.25">
      <c r="A974" s="44" t="str">
        <f ca="1">IF(MONTH(C974)=MONTH(D$3),RIGHT('Yearly Info'!A$20,LEN('Yearly Info'!A$20)-4),"")</f>
        <v/>
      </c>
      <c r="B974" s="145"/>
      <c r="C974" s="42">
        <f t="shared" ca="1" si="34"/>
        <v>46115</v>
      </c>
      <c r="D974" s="54">
        <f ca="1">INDIRECT("'" &amp; UPPER(LEFT(TEXT($D$3,"mmmm"),3)) &amp; "'!AH17")</f>
        <v>0</v>
      </c>
      <c r="E974" s="153"/>
      <c r="F974" s="154"/>
      <c r="G974" s="154"/>
      <c r="H974" s="154"/>
      <c r="I974" s="154"/>
      <c r="J974" s="154"/>
      <c r="K974" s="154"/>
      <c r="L974" s="154"/>
      <c r="M974" s="154"/>
      <c r="N974" s="154"/>
      <c r="O974" s="154"/>
      <c r="P974" s="155"/>
    </row>
    <row r="975" spans="1:16" ht="15" hidden="1" customHeight="1" x14ac:dyDescent="0.25">
      <c r="A975" s="44" t="str">
        <f ca="1">IF(MONTH(C975)=MONTH(D$3),RIGHT('Yearly Info'!A$21,LEN('Yearly Info'!A$21)-4),"")</f>
        <v/>
      </c>
      <c r="B975" s="145"/>
      <c r="C975" s="42">
        <f t="shared" ca="1" si="34"/>
        <v>46115</v>
      </c>
      <c r="D975" s="54">
        <f ca="1">INDIRECT("'" &amp; UPPER(LEFT(TEXT($D$3,"mmmm"),3)) &amp; "'!AH18")</f>
        <v>0</v>
      </c>
      <c r="E975" s="147"/>
      <c r="F975" s="148"/>
      <c r="G975" s="148"/>
      <c r="H975" s="148"/>
      <c r="I975" s="148"/>
      <c r="J975" s="148"/>
      <c r="K975" s="148"/>
      <c r="L975" s="148"/>
      <c r="M975" s="148"/>
      <c r="N975" s="148"/>
      <c r="O975" s="148"/>
      <c r="P975" s="149"/>
    </row>
    <row r="976" spans="1:16" ht="15" hidden="1" customHeight="1" x14ac:dyDescent="0.25">
      <c r="A976" s="44" t="str">
        <f ca="1">IF(MONTH(C976)=MONTH(D$3),RIGHT('Yearly Info'!A$22,LEN('Yearly Info'!A$22)-4),"")</f>
        <v/>
      </c>
      <c r="B976" s="145"/>
      <c r="C976" s="42">
        <f t="shared" ca="1" si="34"/>
        <v>46115</v>
      </c>
      <c r="D976" s="54">
        <f ca="1">INDIRECT("'" &amp; UPPER(LEFT(TEXT($D$3,"mmmm"),3)) &amp; "'!AH19")</f>
        <v>0</v>
      </c>
      <c r="E976" s="147"/>
      <c r="F976" s="148"/>
      <c r="G976" s="148"/>
      <c r="H976" s="148"/>
      <c r="I976" s="148"/>
      <c r="J976" s="148"/>
      <c r="K976" s="148"/>
      <c r="L976" s="148"/>
      <c r="M976" s="148"/>
      <c r="N976" s="148"/>
      <c r="O976" s="148"/>
      <c r="P976" s="149"/>
    </row>
    <row r="977" spans="1:16" ht="15" hidden="1" customHeight="1" x14ac:dyDescent="0.25">
      <c r="A977" s="44" t="str">
        <f ca="1">IF(MONTH(C977)=MONTH(D$3),RIGHT('Yearly Info'!A$23,LEN('Yearly Info'!A$23)-4),"")</f>
        <v/>
      </c>
      <c r="B977" s="145"/>
      <c r="C977" s="42">
        <f t="shared" ca="1" si="34"/>
        <v>46115</v>
      </c>
      <c r="D977" s="54">
        <f ca="1">INDIRECT("'" &amp; UPPER(LEFT(TEXT($D$3,"mmmm"),3)) &amp; "'!AH20")</f>
        <v>0</v>
      </c>
      <c r="E977" s="147"/>
      <c r="F977" s="148"/>
      <c r="G977" s="148"/>
      <c r="H977" s="148"/>
      <c r="I977" s="148"/>
      <c r="J977" s="148"/>
      <c r="K977" s="148"/>
      <c r="L977" s="148"/>
      <c r="M977" s="148"/>
      <c r="N977" s="148"/>
      <c r="O977" s="148"/>
      <c r="P977" s="149"/>
    </row>
    <row r="978" spans="1:16" ht="15" hidden="1" customHeight="1" x14ac:dyDescent="0.25">
      <c r="A978" s="44" t="str">
        <f ca="1">IF(MONTH(C978)=MONTH(D$3),RIGHT('Yearly Info'!A$24,LEN('Yearly Info'!A$24)-4),"")</f>
        <v/>
      </c>
      <c r="B978" s="145"/>
      <c r="C978" s="42">
        <f t="shared" ca="1" si="34"/>
        <v>46115</v>
      </c>
      <c r="D978" s="54">
        <f ca="1">INDIRECT("'" &amp; UPPER(LEFT(TEXT($D$3,"mmmm"),3)) &amp; "'!AH21")</f>
        <v>0</v>
      </c>
      <c r="E978" s="147"/>
      <c r="F978" s="148"/>
      <c r="G978" s="148"/>
      <c r="H978" s="148"/>
      <c r="I978" s="148"/>
      <c r="J978" s="148"/>
      <c r="K978" s="148"/>
      <c r="L978" s="148"/>
      <c r="M978" s="148"/>
      <c r="N978" s="148"/>
      <c r="O978" s="148"/>
      <c r="P978" s="149"/>
    </row>
    <row r="979" spans="1:16" ht="15" hidden="1" customHeight="1" x14ac:dyDescent="0.25">
      <c r="A979" s="44" t="str">
        <f ca="1">IF(MONTH(C979)=MONTH(D$3),RIGHT('Yearly Info'!A$25,LEN('Yearly Info'!A$25)-4),"")</f>
        <v/>
      </c>
      <c r="B979" s="145"/>
      <c r="C979" s="42">
        <f t="shared" ca="1" si="34"/>
        <v>46115</v>
      </c>
      <c r="D979" s="54">
        <f ca="1">INDIRECT("'" &amp; UPPER(LEFT(TEXT($D$3,"mmmm"),3)) &amp; "'!AH22")</f>
        <v>0</v>
      </c>
      <c r="E979" s="147"/>
      <c r="F979" s="148"/>
      <c r="G979" s="148"/>
      <c r="H979" s="148"/>
      <c r="I979" s="148"/>
      <c r="J979" s="148"/>
      <c r="K979" s="148"/>
      <c r="L979" s="148"/>
      <c r="M979" s="148"/>
      <c r="N979" s="148"/>
      <c r="O979" s="148"/>
      <c r="P979" s="149"/>
    </row>
    <row r="980" spans="1:16" ht="15" hidden="1" customHeight="1" x14ac:dyDescent="0.25">
      <c r="A980" s="44" t="str">
        <f ca="1">IF(MONTH(C980)=MONTH(D$3),RIGHT('Yearly Info'!A$26,LEN('Yearly Info'!A$26)-4),"")</f>
        <v/>
      </c>
      <c r="B980" s="145"/>
      <c r="C980" s="42">
        <f t="shared" ca="1" si="34"/>
        <v>46115</v>
      </c>
      <c r="D980" s="54">
        <f ca="1">INDIRECT("'" &amp; UPPER(LEFT(TEXT($D$3,"mmmm"),3)) &amp; "'!AH23")</f>
        <v>0</v>
      </c>
      <c r="E980" s="147"/>
      <c r="F980" s="148"/>
      <c r="G980" s="148"/>
      <c r="H980" s="148"/>
      <c r="I980" s="148"/>
      <c r="J980" s="148"/>
      <c r="K980" s="148"/>
      <c r="L980" s="148"/>
      <c r="M980" s="148"/>
      <c r="N980" s="148"/>
      <c r="O980" s="148"/>
      <c r="P980" s="149"/>
    </row>
    <row r="981" spans="1:16" ht="15" hidden="1" customHeight="1" x14ac:dyDescent="0.25">
      <c r="A981" s="44" t="str">
        <f ca="1">IF(MONTH(C981)=MONTH(D$3),RIGHT('Yearly Info'!A$27,LEN('Yearly Info'!A$27)-4),"")</f>
        <v/>
      </c>
      <c r="B981" s="145"/>
      <c r="C981" s="42">
        <f t="shared" ca="1" si="34"/>
        <v>46115</v>
      </c>
      <c r="D981" s="54">
        <f ca="1">INDIRECT("'" &amp; UPPER(LEFT(TEXT($D$3,"mmmm"),3)) &amp; "'!AH24")</f>
        <v>0</v>
      </c>
      <c r="E981" s="147"/>
      <c r="F981" s="148"/>
      <c r="G981" s="148"/>
      <c r="H981" s="148"/>
      <c r="I981" s="148"/>
      <c r="J981" s="148"/>
      <c r="K981" s="148"/>
      <c r="L981" s="148"/>
      <c r="M981" s="148"/>
      <c r="N981" s="148"/>
      <c r="O981" s="148"/>
      <c r="P981" s="149"/>
    </row>
    <row r="982" spans="1:16" ht="15" hidden="1" customHeight="1" x14ac:dyDescent="0.25">
      <c r="A982" s="44" t="str">
        <f ca="1">IF(MONTH(C982)=MONTH(D$3),RIGHT('Yearly Info'!A$28,LEN('Yearly Info'!A$28)-4),"")</f>
        <v/>
      </c>
      <c r="B982" s="145"/>
      <c r="C982" s="42">
        <f t="shared" ca="1" si="34"/>
        <v>46115</v>
      </c>
      <c r="D982" s="54">
        <f ca="1">INDIRECT("'" &amp; UPPER(LEFT(TEXT($D$3,"mmmm"),3)) &amp; "'!AH25")</f>
        <v>0</v>
      </c>
      <c r="E982" s="147"/>
      <c r="F982" s="148"/>
      <c r="G982" s="148"/>
      <c r="H982" s="148"/>
      <c r="I982" s="148"/>
      <c r="J982" s="148"/>
      <c r="K982" s="148"/>
      <c r="L982" s="148"/>
      <c r="M982" s="148"/>
      <c r="N982" s="148"/>
      <c r="O982" s="148"/>
      <c r="P982" s="149"/>
    </row>
    <row r="983" spans="1:16" ht="15" hidden="1" customHeight="1" x14ac:dyDescent="0.25">
      <c r="A983" s="44" t="str">
        <f ca="1">IF(MONTH(C983)=MONTH(D$3),RIGHT('Yearly Info'!A$29,LEN('Yearly Info'!A$29)-4),"")</f>
        <v/>
      </c>
      <c r="B983" s="145"/>
      <c r="C983" s="42">
        <f t="shared" ca="1" si="34"/>
        <v>46115</v>
      </c>
      <c r="D983" s="54">
        <f ca="1">INDIRECT("'" &amp; UPPER(LEFT(TEXT($D$3,"mmmm"),3)) &amp; "'!AH26")</f>
        <v>0</v>
      </c>
      <c r="E983" s="147"/>
      <c r="F983" s="148"/>
      <c r="G983" s="148"/>
      <c r="H983" s="148"/>
      <c r="I983" s="148"/>
      <c r="J983" s="148"/>
      <c r="K983" s="148"/>
      <c r="L983" s="148"/>
      <c r="M983" s="148"/>
      <c r="N983" s="148"/>
      <c r="O983" s="148"/>
      <c r="P983" s="149"/>
    </row>
    <row r="984" spans="1:16" ht="15" hidden="1" customHeight="1" x14ac:dyDescent="0.25">
      <c r="A984" s="44" t="str">
        <f ca="1">IF(MONTH(C984)=MONTH(D$3),RIGHT('Yearly Info'!A$30,LEN('Yearly Info'!A$30)-4),"")</f>
        <v/>
      </c>
      <c r="B984" s="145"/>
      <c r="C984" s="42">
        <f t="shared" ca="1" si="34"/>
        <v>46115</v>
      </c>
      <c r="D984" s="54">
        <f ca="1">INDIRECT("'" &amp; UPPER(LEFT(TEXT($D$3,"mmmm"),3)) &amp; "'!AH27")</f>
        <v>0</v>
      </c>
      <c r="E984" s="147"/>
      <c r="F984" s="148"/>
      <c r="G984" s="148"/>
      <c r="H984" s="148"/>
      <c r="I984" s="148"/>
      <c r="J984" s="148"/>
      <c r="K984" s="148"/>
      <c r="L984" s="148"/>
      <c r="M984" s="148"/>
      <c r="N984" s="148"/>
      <c r="O984" s="148"/>
      <c r="P984" s="149"/>
    </row>
    <row r="985" spans="1:16" ht="15" hidden="1" customHeight="1" x14ac:dyDescent="0.25">
      <c r="A985" s="44" t="str">
        <f ca="1">IF(MONTH(C985)=MONTH(D$3),RIGHT('Yearly Info'!A$31,LEN('Yearly Info'!A$31)-4),"")</f>
        <v/>
      </c>
      <c r="B985" s="145"/>
      <c r="C985" s="42">
        <f t="shared" ca="1" si="34"/>
        <v>46115</v>
      </c>
      <c r="D985" s="54">
        <f ca="1">INDIRECT("'" &amp; UPPER(LEFT(TEXT($D$3,"mmmm"),3)) &amp; "'!AH28")</f>
        <v>0</v>
      </c>
      <c r="E985" s="147"/>
      <c r="F985" s="148"/>
      <c r="G985" s="148"/>
      <c r="H985" s="148"/>
      <c r="I985" s="148"/>
      <c r="J985" s="148"/>
      <c r="K985" s="148"/>
      <c r="L985" s="148"/>
      <c r="M985" s="148"/>
      <c r="N985" s="148"/>
      <c r="O985" s="148"/>
      <c r="P985" s="149"/>
    </row>
    <row r="986" spans="1:16" ht="15" hidden="1" customHeight="1" x14ac:dyDescent="0.25">
      <c r="A986" s="44" t="str">
        <f ca="1">IF(MONTH(C986)=MONTH(D$3),RIGHT('Yearly Info'!A$32,LEN('Yearly Info'!A$32)-4),"")</f>
        <v/>
      </c>
      <c r="B986" s="145"/>
      <c r="C986" s="42">
        <f t="shared" ca="1" si="34"/>
        <v>46115</v>
      </c>
      <c r="D986" s="54">
        <f ca="1">INDIRECT("'" &amp; UPPER(LEFT(TEXT($D$3,"mmmm"),3)) &amp; "'!AH29")</f>
        <v>0</v>
      </c>
      <c r="E986" s="147"/>
      <c r="F986" s="148"/>
      <c r="G986" s="148"/>
      <c r="H986" s="148"/>
      <c r="I986" s="148"/>
      <c r="J986" s="148"/>
      <c r="K986" s="148"/>
      <c r="L986" s="148"/>
      <c r="M986" s="148"/>
      <c r="N986" s="148"/>
      <c r="O986" s="148"/>
      <c r="P986" s="149"/>
    </row>
    <row r="987" spans="1:16" ht="15" hidden="1" customHeight="1" x14ac:dyDescent="0.25">
      <c r="A987" s="44" t="str">
        <f ca="1">IF(MONTH(C987)=MONTH(D$3),RIGHT('Yearly Info'!A$33,LEN('Yearly Info'!A$33)-4),"")</f>
        <v/>
      </c>
      <c r="B987" s="145"/>
      <c r="C987" s="42">
        <f t="shared" ca="1" si="34"/>
        <v>46115</v>
      </c>
      <c r="D987" s="54">
        <f ca="1">INDIRECT("'" &amp; UPPER(LEFT(TEXT($D$3,"mmmm"),3)) &amp; "'!AH30")</f>
        <v>0</v>
      </c>
      <c r="E987" s="147"/>
      <c r="F987" s="148"/>
      <c r="G987" s="148"/>
      <c r="H987" s="148"/>
      <c r="I987" s="148"/>
      <c r="J987" s="148"/>
      <c r="K987" s="148"/>
      <c r="L987" s="148"/>
      <c r="M987" s="148"/>
      <c r="N987" s="148"/>
      <c r="O987" s="148"/>
      <c r="P987" s="149"/>
    </row>
    <row r="988" spans="1:16" ht="15" hidden="1" customHeight="1" x14ac:dyDescent="0.25">
      <c r="A988" s="44" t="str">
        <f ca="1">IF(MONTH(C988)=MONTH(D$3),RIGHT('Yearly Info'!A$34,LEN('Yearly Info'!A$34)-4),"")</f>
        <v/>
      </c>
      <c r="B988" s="145"/>
      <c r="C988" s="42">
        <f t="shared" ca="1" si="34"/>
        <v>46115</v>
      </c>
      <c r="D988" s="54">
        <f ca="1">INDIRECT("'" &amp; UPPER(LEFT(TEXT($D$3,"mmmm"),3)) &amp; "'!AH31")</f>
        <v>0</v>
      </c>
      <c r="E988" s="147"/>
      <c r="F988" s="148"/>
      <c r="G988" s="148"/>
      <c r="H988" s="148"/>
      <c r="I988" s="148"/>
      <c r="J988" s="148"/>
      <c r="K988" s="148"/>
      <c r="L988" s="148"/>
      <c r="M988" s="148"/>
      <c r="N988" s="148"/>
      <c r="O988" s="148"/>
      <c r="P988" s="149"/>
    </row>
    <row r="989" spans="1:16" ht="15" hidden="1" customHeight="1" thickBot="1" x14ac:dyDescent="0.3">
      <c r="A989" s="44" t="str">
        <f ca="1">IF(MONTH(C989)=MONTH(D$3),RIGHT('Yearly Info'!A$35,LEN('Yearly Info'!A$35)-4),"")</f>
        <v/>
      </c>
      <c r="B989" s="145"/>
      <c r="C989" s="42">
        <f t="shared" ca="1" si="34"/>
        <v>46115</v>
      </c>
      <c r="D989" s="55">
        <f ca="1">INDIRECT("'" &amp; UPPER(LEFT(TEXT($D$3,"mmmm"),3)) &amp; "'!AH32")</f>
        <v>0</v>
      </c>
      <c r="E989" s="147"/>
      <c r="F989" s="148"/>
      <c r="G989" s="148"/>
      <c r="H989" s="148"/>
      <c r="I989" s="148"/>
      <c r="J989" s="148"/>
      <c r="K989" s="148"/>
      <c r="L989" s="148"/>
      <c r="M989" s="148"/>
      <c r="N989" s="148"/>
      <c r="O989" s="148"/>
      <c r="P989" s="149"/>
    </row>
    <row r="990" spans="1:16" ht="15" hidden="1" customHeight="1" x14ac:dyDescent="0.25">
      <c r="A990" s="44" t="str">
        <f ca="1">IF(MONTH(C990)=MONTH(D$3),RIGHT('Yearly Info'!A$36,LEN('Yearly Info'!A$36)-4),"")</f>
        <v/>
      </c>
      <c r="B990" s="145"/>
      <c r="C990" s="42">
        <f t="shared" ca="1" si="34"/>
        <v>46115</v>
      </c>
      <c r="D990" s="54">
        <f ca="1">INDIRECT("'" &amp; UPPER(LEFT(TEXT($D$3,"mmmm"),3)) &amp; "'!AH33")</f>
        <v>0</v>
      </c>
      <c r="E990" s="147"/>
      <c r="F990" s="148"/>
      <c r="G990" s="148"/>
      <c r="H990" s="148"/>
      <c r="I990" s="148"/>
      <c r="J990" s="148"/>
      <c r="K990" s="148"/>
      <c r="L990" s="148"/>
      <c r="M990" s="148"/>
      <c r="N990" s="148"/>
      <c r="O990" s="148"/>
      <c r="P990" s="149"/>
    </row>
    <row r="991" spans="1:16" ht="15" hidden="1" customHeight="1" x14ac:dyDescent="0.25">
      <c r="A991" s="44" t="str">
        <f ca="1">IF(MONTH(C991)=MONTH(D$3),RIGHT('Yearly Info'!A$37,LEN('Yearly Info'!A$37)-4),"")</f>
        <v/>
      </c>
      <c r="B991" s="145"/>
      <c r="C991" s="42">
        <f t="shared" ca="1" si="34"/>
        <v>46115</v>
      </c>
      <c r="D991" s="54">
        <f ca="1">INDIRECT("'" &amp; UPPER(LEFT(TEXT($D$3,"mmmm"),3)) &amp; "'!AH34")</f>
        <v>0</v>
      </c>
      <c r="E991" s="147"/>
      <c r="F991" s="148"/>
      <c r="G991" s="148"/>
      <c r="H991" s="148"/>
      <c r="I991" s="148"/>
      <c r="J991" s="148"/>
      <c r="K991" s="148"/>
      <c r="L991" s="148"/>
      <c r="M991" s="148"/>
      <c r="N991" s="148"/>
      <c r="O991" s="148"/>
      <c r="P991" s="149"/>
    </row>
    <row r="992" spans="1:16" ht="15" hidden="1" customHeight="1" x14ac:dyDescent="0.25">
      <c r="A992" s="44" t="str">
        <f ca="1">IF(MONTH(C992)=MONTH(D$3),RIGHT('Yearly Info'!A$38,LEN('Yearly Info'!A$38)-4),"")</f>
        <v/>
      </c>
      <c r="B992" s="145"/>
      <c r="C992" s="42">
        <f t="shared" ca="1" si="34"/>
        <v>46115</v>
      </c>
      <c r="D992" s="54">
        <f ca="1">INDIRECT("'" &amp; UPPER(LEFT(TEXT($D$3,"mmmm"),3)) &amp; "'!AH35")</f>
        <v>0</v>
      </c>
      <c r="E992" s="147"/>
      <c r="F992" s="148"/>
      <c r="G992" s="148"/>
      <c r="H992" s="148"/>
      <c r="I992" s="148"/>
      <c r="J992" s="148"/>
      <c r="K992" s="148"/>
      <c r="L992" s="148"/>
      <c r="M992" s="148"/>
      <c r="N992" s="148"/>
      <c r="O992" s="148"/>
      <c r="P992" s="149"/>
    </row>
    <row r="993" spans="1:16" ht="15" hidden="1" customHeight="1" x14ac:dyDescent="0.25">
      <c r="A993" s="44" t="str">
        <f ca="1">IF(MONTH(C993)=MONTH(D$3),RIGHT('Yearly Info'!A$39,LEN('Yearly Info'!A$39)-4),"")</f>
        <v/>
      </c>
      <c r="B993" s="145"/>
      <c r="C993" s="42">
        <f t="shared" ca="1" si="34"/>
        <v>46115</v>
      </c>
      <c r="D993" s="54">
        <f ca="1">INDIRECT("'" &amp; UPPER(LEFT(TEXT($D$3,"mmmm"),3)) &amp; "'!AH36")</f>
        <v>0</v>
      </c>
      <c r="E993" s="147"/>
      <c r="F993" s="148"/>
      <c r="G993" s="148"/>
      <c r="H993" s="148"/>
      <c r="I993" s="148"/>
      <c r="J993" s="148"/>
      <c r="K993" s="148"/>
      <c r="L993" s="148"/>
      <c r="M993" s="148"/>
      <c r="N993" s="148"/>
      <c r="O993" s="148"/>
      <c r="P993" s="149"/>
    </row>
    <row r="994" spans="1:16" ht="15" hidden="1" customHeight="1" thickBot="1" x14ac:dyDescent="0.3">
      <c r="A994" s="45" t="str">
        <f ca="1">IF(MONTH(C994)=MONTH(D$3),RIGHT('Yearly Info'!A$40,LEN('Yearly Info'!A$40)-4),"")</f>
        <v/>
      </c>
      <c r="B994" s="145"/>
      <c r="C994" s="42">
        <f t="shared" ca="1" si="34"/>
        <v>46115</v>
      </c>
      <c r="D994" s="54">
        <f ca="1">INDIRECT("'" &amp; UPPER(LEFT(TEXT($D$3,"mmmm"),3)) &amp; "'!AH37")</f>
        <v>0</v>
      </c>
      <c r="E994" s="147"/>
      <c r="F994" s="148"/>
      <c r="G994" s="148"/>
      <c r="H994" s="148"/>
      <c r="I994" s="148"/>
      <c r="J994" s="148"/>
      <c r="K994" s="148"/>
      <c r="L994" s="148"/>
      <c r="M994" s="148"/>
      <c r="N994" s="148"/>
      <c r="O994" s="148"/>
      <c r="P994" s="149"/>
    </row>
    <row r="995" spans="1:16" ht="15" hidden="1" customHeight="1" thickBot="1" x14ac:dyDescent="0.3">
      <c r="A995" s="45" t="str">
        <f ca="1">IF(MONTH(C995)=MONTH(D$3),RIGHT('Yearly Info'!A$41,LEN('Yearly Info'!A$41)-4),"")</f>
        <v/>
      </c>
      <c r="B995" s="145"/>
      <c r="C995" s="42">
        <f t="shared" ca="1" si="34"/>
        <v>46115</v>
      </c>
      <c r="D995" s="54">
        <f ca="1">INDIRECT("'" &amp; UPPER(LEFT(TEXT($D$3,"mmmm"),3)) &amp; "'!AH38")</f>
        <v>0</v>
      </c>
      <c r="E995" s="147"/>
      <c r="F995" s="148"/>
      <c r="G995" s="148"/>
      <c r="H995" s="148"/>
      <c r="I995" s="148"/>
      <c r="J995" s="148"/>
      <c r="K995" s="148"/>
      <c r="L995" s="148"/>
      <c r="M995" s="148"/>
      <c r="N995" s="148"/>
      <c r="O995" s="148"/>
      <c r="P995" s="149"/>
    </row>
    <row r="996" spans="1:16" ht="15" hidden="1" customHeight="1" thickBot="1" x14ac:dyDescent="0.3">
      <c r="A996" s="45" t="str">
        <f ca="1">IF(MONTH(C996)=MONTH(D$3),RIGHT('Yearly Info'!A$42,LEN('Yearly Info'!A$42)-4),"")</f>
        <v/>
      </c>
      <c r="B996" s="145"/>
      <c r="C996" s="42">
        <f t="shared" ca="1" si="34"/>
        <v>46115</v>
      </c>
      <c r="D996" s="54">
        <f ca="1">INDIRECT("'" &amp; UPPER(LEFT(TEXT($D$3,"mmmm"),3)) &amp; "'!AH39")</f>
        <v>0</v>
      </c>
      <c r="E996" s="147"/>
      <c r="F996" s="148"/>
      <c r="G996" s="148"/>
      <c r="H996" s="148"/>
      <c r="I996" s="148"/>
      <c r="J996" s="148"/>
      <c r="K996" s="148"/>
      <c r="L996" s="148"/>
      <c r="M996" s="148"/>
      <c r="N996" s="148"/>
      <c r="O996" s="148"/>
      <c r="P996" s="149"/>
    </row>
    <row r="997" spans="1:16" ht="15" hidden="1" customHeight="1" thickBot="1" x14ac:dyDescent="0.3">
      <c r="A997" s="45" t="str">
        <f ca="1">IF(MONTH(C997)=MONTH(D$3),RIGHT('Yearly Info'!A$43,LEN('Yearly Info'!A$43)-4),"")</f>
        <v/>
      </c>
      <c r="B997" s="146"/>
      <c r="C997" s="42">
        <f t="shared" ca="1" si="34"/>
        <v>46115</v>
      </c>
      <c r="D997" s="55">
        <f ca="1">INDIRECT("'" &amp; UPPER(LEFT(TEXT($D$3,"mmmm"),3)) &amp; "'!AH40")</f>
        <v>0</v>
      </c>
      <c r="E997" s="150"/>
      <c r="F997" s="151"/>
      <c r="G997" s="151"/>
      <c r="H997" s="151"/>
      <c r="I997" s="151"/>
      <c r="J997" s="151"/>
      <c r="K997" s="151"/>
      <c r="L997" s="151"/>
      <c r="M997" s="151"/>
      <c r="N997" s="151"/>
      <c r="O997" s="151"/>
      <c r="P997" s="152"/>
    </row>
    <row r="998" spans="1:16" hidden="1" x14ac:dyDescent="0.25"/>
    <row r="999" spans="1:16" hidden="1" x14ac:dyDescent="0.25"/>
    <row r="1000" spans="1:16" ht="15.75" hidden="1" thickBot="1" x14ac:dyDescent="0.3">
      <c r="A1000" s="175" t="s">
        <v>6</v>
      </c>
      <c r="B1000" s="176"/>
      <c r="C1000" s="177">
        <f ca="1">SUM(D248:D997)</f>
        <v>145</v>
      </c>
      <c r="D1000" s="178"/>
      <c r="E1000" s="178"/>
    </row>
  </sheetData>
  <autoFilter ref="A1:A1000" xr:uid="{AB16BB6A-4E19-4575-ACAA-F46523137FAE}">
    <filterColumn colId="0">
      <filters>
        <filter val="MSWIS"/>
        <filter val="MSWIS MRVA 4"/>
      </filters>
    </filterColumn>
  </autoFilter>
  <mergeCells count="974">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32:P932"/>
    <mergeCell ref="E933:P933"/>
    <mergeCell ref="E934:P934"/>
    <mergeCell ref="E935:P935"/>
    <mergeCell ref="E924:P924"/>
    <mergeCell ref="E925:P925"/>
    <mergeCell ref="E926:P926"/>
    <mergeCell ref="E927:P927"/>
    <mergeCell ref="E928:P928"/>
    <mergeCell ref="E929:P929"/>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865:P865"/>
    <mergeCell ref="E866:P866"/>
    <mergeCell ref="E867:P867"/>
    <mergeCell ref="E868:P868"/>
    <mergeCell ref="E869:P869"/>
    <mergeCell ref="E885:P885"/>
    <mergeCell ref="E886:P886"/>
    <mergeCell ref="E887:P887"/>
    <mergeCell ref="E888:P888"/>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33:P833"/>
    <mergeCell ref="E834:P834"/>
    <mergeCell ref="E835:P835"/>
    <mergeCell ref="E836:P836"/>
    <mergeCell ref="E843:P843"/>
    <mergeCell ref="E844:P844"/>
    <mergeCell ref="E845:P845"/>
    <mergeCell ref="E846:P846"/>
    <mergeCell ref="E847:P847"/>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12:P812"/>
    <mergeCell ref="E813:P813"/>
    <mergeCell ref="E814:P814"/>
    <mergeCell ref="E815:P815"/>
    <mergeCell ref="E804:P804"/>
    <mergeCell ref="E805:P805"/>
    <mergeCell ref="E806:P806"/>
    <mergeCell ref="E807:P807"/>
    <mergeCell ref="E808:P808"/>
    <mergeCell ref="E809:P809"/>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45:P745"/>
    <mergeCell ref="E746:P746"/>
    <mergeCell ref="E747:P747"/>
    <mergeCell ref="E748:P748"/>
    <mergeCell ref="E749:P749"/>
    <mergeCell ref="E765:P765"/>
    <mergeCell ref="E766:P766"/>
    <mergeCell ref="E767:P767"/>
    <mergeCell ref="E768:P768"/>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13:P713"/>
    <mergeCell ref="E714:P714"/>
    <mergeCell ref="E715:P715"/>
    <mergeCell ref="E716:P716"/>
    <mergeCell ref="E723:P723"/>
    <mergeCell ref="E724:P724"/>
    <mergeCell ref="E725:P725"/>
    <mergeCell ref="E726:P726"/>
    <mergeCell ref="E727:P727"/>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692:P692"/>
    <mergeCell ref="E693:P693"/>
    <mergeCell ref="E694:P694"/>
    <mergeCell ref="E695:P695"/>
    <mergeCell ref="E684:P684"/>
    <mergeCell ref="E685:P685"/>
    <mergeCell ref="E686:P686"/>
    <mergeCell ref="E687:P687"/>
    <mergeCell ref="E688:P688"/>
    <mergeCell ref="E689:P689"/>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25:P625"/>
    <mergeCell ref="E626:P626"/>
    <mergeCell ref="E627:P627"/>
    <mergeCell ref="E628:P628"/>
    <mergeCell ref="E629:P629"/>
    <mergeCell ref="E645:P645"/>
    <mergeCell ref="E646:P646"/>
    <mergeCell ref="E647:P647"/>
    <mergeCell ref="E648:P648"/>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593:P593"/>
    <mergeCell ref="E594:P594"/>
    <mergeCell ref="E595:P595"/>
    <mergeCell ref="E596:P596"/>
    <mergeCell ref="E603:P603"/>
    <mergeCell ref="E604:P604"/>
    <mergeCell ref="E605:P605"/>
    <mergeCell ref="E606:P606"/>
    <mergeCell ref="E607:P607"/>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72:P572"/>
    <mergeCell ref="E573:P573"/>
    <mergeCell ref="E574:P574"/>
    <mergeCell ref="E575:P575"/>
    <mergeCell ref="E564:P564"/>
    <mergeCell ref="E565:P565"/>
    <mergeCell ref="E566:P566"/>
    <mergeCell ref="E567:P567"/>
    <mergeCell ref="E568:P568"/>
    <mergeCell ref="E569:P569"/>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05:P505"/>
    <mergeCell ref="E506:P506"/>
    <mergeCell ref="E507:P507"/>
    <mergeCell ref="E508:P508"/>
    <mergeCell ref="E509:P509"/>
    <mergeCell ref="E525:P525"/>
    <mergeCell ref="E526:P526"/>
    <mergeCell ref="E527:P527"/>
    <mergeCell ref="E528:P528"/>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473:P473"/>
    <mergeCell ref="E474:P474"/>
    <mergeCell ref="E475:P475"/>
    <mergeCell ref="E476:P476"/>
    <mergeCell ref="E483:P483"/>
    <mergeCell ref="E484:P484"/>
    <mergeCell ref="E485:P485"/>
    <mergeCell ref="E486:P486"/>
    <mergeCell ref="E487:P487"/>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52:P452"/>
    <mergeCell ref="E453:P453"/>
    <mergeCell ref="E454:P454"/>
    <mergeCell ref="E455:P455"/>
    <mergeCell ref="E444:P444"/>
    <mergeCell ref="E445:P445"/>
    <mergeCell ref="E446:P446"/>
    <mergeCell ref="E447:P447"/>
    <mergeCell ref="E448:P448"/>
    <mergeCell ref="E449:P449"/>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385:P385"/>
    <mergeCell ref="E386:P386"/>
    <mergeCell ref="E387:P387"/>
    <mergeCell ref="E388:P388"/>
    <mergeCell ref="E389:P389"/>
    <mergeCell ref="E405:P405"/>
    <mergeCell ref="E406:P406"/>
    <mergeCell ref="E407:P407"/>
    <mergeCell ref="E408:P408"/>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53:P353"/>
    <mergeCell ref="E354:P354"/>
    <mergeCell ref="E355:P355"/>
    <mergeCell ref="E356:P356"/>
    <mergeCell ref="E363:P363"/>
    <mergeCell ref="E364:P364"/>
    <mergeCell ref="E365:P365"/>
    <mergeCell ref="E366:P366"/>
    <mergeCell ref="E367:P367"/>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32:P332"/>
    <mergeCell ref="E333:P333"/>
    <mergeCell ref="E334:P334"/>
    <mergeCell ref="E335:P335"/>
    <mergeCell ref="E324:P324"/>
    <mergeCell ref="E325:P325"/>
    <mergeCell ref="E326:P326"/>
    <mergeCell ref="E327:P327"/>
    <mergeCell ref="E328:P328"/>
    <mergeCell ref="E329:P329"/>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265:P265"/>
    <mergeCell ref="E266:P266"/>
    <mergeCell ref="E267:P267"/>
    <mergeCell ref="E268:P268"/>
    <mergeCell ref="E269:P269"/>
    <mergeCell ref="E285:P285"/>
    <mergeCell ref="E286:P286"/>
    <mergeCell ref="E287:P287"/>
    <mergeCell ref="E288:P288"/>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33:P233"/>
    <mergeCell ref="E234:P234"/>
    <mergeCell ref="E235:P235"/>
    <mergeCell ref="E236:P236"/>
    <mergeCell ref="E243:P243"/>
    <mergeCell ref="E244:P244"/>
    <mergeCell ref="E245:P245"/>
    <mergeCell ref="E246:P246"/>
    <mergeCell ref="E247:P247"/>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92:P92"/>
    <mergeCell ref="E93:P93"/>
    <mergeCell ref="E94:P94"/>
    <mergeCell ref="E95:P95"/>
    <mergeCell ref="E96:P96"/>
    <mergeCell ref="E97:P97"/>
    <mergeCell ref="E86:P86"/>
    <mergeCell ref="E87:P87"/>
    <mergeCell ref="E88:P88"/>
    <mergeCell ref="E89:P89"/>
    <mergeCell ref="E90:P90"/>
    <mergeCell ref="E91:P91"/>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37:P37"/>
    <mergeCell ref="E26:P26"/>
    <mergeCell ref="E27:P27"/>
    <mergeCell ref="E28:P28"/>
    <mergeCell ref="E29:P29"/>
    <mergeCell ref="E30:P30"/>
    <mergeCell ref="E31:P31"/>
    <mergeCell ref="E47:P47"/>
    <mergeCell ref="E48:P48"/>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B2:C2"/>
    <mergeCell ref="D2:N2"/>
    <mergeCell ref="B3:C3"/>
    <mergeCell ref="D3:H3"/>
    <mergeCell ref="I3:J3"/>
    <mergeCell ref="K3:N3"/>
    <mergeCell ref="A5:A7"/>
    <mergeCell ref="B5:D7"/>
    <mergeCell ref="E5:P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092A9E85-B812-4B2B-8C38-6089D0810B0D}">
      <formula1>Projects</formula1>
    </dataValidation>
  </dataValidations>
  <pageMargins left="0.7" right="0.7" top="0.75" bottom="0.75" header="0.3" footer="0.3"/>
  <pageSetup scale="73"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3C556-CDF1-4EBA-B1B2-EFAB766FE332}">
  <sheetPr>
    <pageSetUpPr fitToPage="1"/>
  </sheetPr>
  <dimension ref="A1:AO94"/>
  <sheetViews>
    <sheetView showZeros="0" zoomScale="90" zoomScaleNormal="90" zoomScaleSheetLayoutView="75" workbookViewId="0">
      <selection activeCell="A17" sqref="A17:XFD17"/>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85" t="s">
        <v>0</v>
      </c>
      <c r="C2" s="185"/>
      <c r="D2" s="185"/>
      <c r="E2" s="185"/>
      <c r="F2" s="185"/>
      <c r="G2" s="185"/>
      <c r="H2" s="185"/>
      <c r="I2" s="185"/>
      <c r="J2" s="185"/>
      <c r="K2" s="185"/>
      <c r="L2" s="185"/>
      <c r="M2" s="185"/>
      <c r="N2" s="185"/>
      <c r="O2" s="185"/>
      <c r="P2" s="8"/>
      <c r="Q2" s="4"/>
      <c r="R2" s="4"/>
      <c r="S2" s="4"/>
      <c r="T2" s="4"/>
      <c r="U2" s="4"/>
      <c r="V2" s="4"/>
      <c r="W2" s="4"/>
      <c r="X2" s="4"/>
      <c r="Y2" s="6"/>
      <c r="Z2" s="4"/>
      <c r="AA2" s="7"/>
      <c r="AB2" s="4"/>
      <c r="AC2" s="4"/>
      <c r="AD2" s="4"/>
      <c r="AE2" s="4"/>
    </row>
    <row r="3" spans="1:41" ht="16.149999999999999" customHeight="1" x14ac:dyDescent="0.3">
      <c r="A3" s="4"/>
      <c r="B3" s="186" t="s">
        <v>1</v>
      </c>
      <c r="C3" s="186"/>
      <c r="D3" s="187" t="str">
        <f>'Yearly Info'!A45</f>
        <v>Don Woods</v>
      </c>
      <c r="E3" s="187"/>
      <c r="F3" s="187"/>
      <c r="G3" s="187"/>
      <c r="H3" s="187"/>
      <c r="I3" s="187"/>
      <c r="J3" s="187"/>
      <c r="K3" s="187"/>
      <c r="L3" s="187"/>
      <c r="M3" s="187"/>
      <c r="N3" s="187"/>
      <c r="O3" s="187"/>
      <c r="P3" s="9"/>
      <c r="Q3" s="10"/>
      <c r="R3" s="10"/>
      <c r="S3" s="9"/>
      <c r="T3" s="9"/>
      <c r="U3" s="9"/>
      <c r="V3" s="9"/>
      <c r="W3" s="9"/>
      <c r="X3" s="9"/>
      <c r="Y3" s="11"/>
      <c r="Z3" s="4"/>
      <c r="AA3" s="7"/>
      <c r="AB3" s="4"/>
      <c r="AC3" s="4"/>
      <c r="AD3" s="4"/>
      <c r="AE3" s="4"/>
    </row>
    <row r="4" spans="1:41" ht="16.149999999999999" customHeight="1" x14ac:dyDescent="0.3">
      <c r="A4" s="4"/>
      <c r="B4" s="186" t="s">
        <v>2</v>
      </c>
      <c r="C4" s="186"/>
      <c r="D4" s="188">
        <f>'Yearly Info'!D4</f>
        <v>46113</v>
      </c>
      <c r="E4" s="188"/>
      <c r="F4" s="188"/>
      <c r="G4" s="188"/>
      <c r="H4" s="188"/>
      <c r="I4" s="188"/>
      <c r="J4" s="186" t="s">
        <v>3</v>
      </c>
      <c r="K4" s="186"/>
      <c r="L4" s="197">
        <f>'Yearly Info'!B1</f>
        <v>2026</v>
      </c>
      <c r="M4" s="190"/>
      <c r="N4" s="190"/>
      <c r="O4" s="190"/>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81" t="s">
        <v>4</v>
      </c>
      <c r="B6" s="184" t="s">
        <v>5</v>
      </c>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4"/>
      <c r="AG6" s="29"/>
      <c r="AH6" s="29"/>
      <c r="AI6" s="19" t="s">
        <v>6</v>
      </c>
      <c r="AJ6" s="52"/>
    </row>
    <row r="7" spans="1:41" ht="18.75" customHeight="1" x14ac:dyDescent="0.3">
      <c r="A7" s="182"/>
      <c r="B7" s="47">
        <f>IF(WEEKDAY(D$4,2)&gt;5,D$4+8 - WEEKDAY(D$4,2),D$4-(WEEKDAY(D$4,2)-1))</f>
        <v>46111</v>
      </c>
      <c r="C7" s="47">
        <f>B7+1</f>
        <v>46112</v>
      </c>
      <c r="D7" s="47">
        <f t="shared" ref="D7:AH7" si="0">C7+1</f>
        <v>46113</v>
      </c>
      <c r="E7" s="47">
        <f t="shared" si="0"/>
        <v>46114</v>
      </c>
      <c r="F7" s="47">
        <f t="shared" si="0"/>
        <v>46115</v>
      </c>
      <c r="G7" s="47">
        <f t="shared" si="0"/>
        <v>46116</v>
      </c>
      <c r="H7" s="47">
        <f t="shared" si="0"/>
        <v>46117</v>
      </c>
      <c r="I7" s="47">
        <f t="shared" si="0"/>
        <v>46118</v>
      </c>
      <c r="J7" s="47">
        <f t="shared" si="0"/>
        <v>46119</v>
      </c>
      <c r="K7" s="47">
        <f t="shared" si="0"/>
        <v>46120</v>
      </c>
      <c r="L7" s="47">
        <f t="shared" si="0"/>
        <v>46121</v>
      </c>
      <c r="M7" s="47">
        <f t="shared" si="0"/>
        <v>46122</v>
      </c>
      <c r="N7" s="47">
        <f t="shared" si="0"/>
        <v>46123</v>
      </c>
      <c r="O7" s="47">
        <f t="shared" si="0"/>
        <v>46124</v>
      </c>
      <c r="P7" s="47">
        <f t="shared" si="0"/>
        <v>46125</v>
      </c>
      <c r="Q7" s="47">
        <f t="shared" si="0"/>
        <v>46126</v>
      </c>
      <c r="R7" s="47">
        <f t="shared" si="0"/>
        <v>46127</v>
      </c>
      <c r="S7" s="47">
        <f t="shared" si="0"/>
        <v>46128</v>
      </c>
      <c r="T7" s="47">
        <f t="shared" si="0"/>
        <v>46129</v>
      </c>
      <c r="U7" s="47">
        <f t="shared" si="0"/>
        <v>46130</v>
      </c>
      <c r="V7" s="47">
        <f t="shared" si="0"/>
        <v>46131</v>
      </c>
      <c r="W7" s="47">
        <f t="shared" si="0"/>
        <v>46132</v>
      </c>
      <c r="X7" s="47">
        <f t="shared" si="0"/>
        <v>46133</v>
      </c>
      <c r="Y7" s="47">
        <f t="shared" si="0"/>
        <v>46134</v>
      </c>
      <c r="Z7" s="47">
        <f t="shared" si="0"/>
        <v>46135</v>
      </c>
      <c r="AA7" s="47">
        <f t="shared" si="0"/>
        <v>46136</v>
      </c>
      <c r="AB7" s="47">
        <f t="shared" si="0"/>
        <v>46137</v>
      </c>
      <c r="AC7" s="47">
        <f t="shared" si="0"/>
        <v>46138</v>
      </c>
      <c r="AD7" s="47">
        <f t="shared" si="0"/>
        <v>46139</v>
      </c>
      <c r="AE7" s="47">
        <f t="shared" si="0"/>
        <v>46140</v>
      </c>
      <c r="AF7" s="47">
        <f t="shared" si="0"/>
        <v>46141</v>
      </c>
      <c r="AG7" s="48">
        <f t="shared" si="0"/>
        <v>46142</v>
      </c>
      <c r="AH7" s="49">
        <f t="shared" si="0"/>
        <v>46143</v>
      </c>
      <c r="AI7" s="18" t="s">
        <v>7</v>
      </c>
    </row>
    <row r="8" spans="1:41" ht="15.75" customHeight="1" thickBot="1" x14ac:dyDescent="0.3">
      <c r="A8" s="183"/>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 Support for MDEQ</v>
      </c>
      <c r="B11" s="65"/>
      <c r="C11" s="65"/>
      <c r="D11" s="65">
        <v>4</v>
      </c>
      <c r="E11" s="65">
        <v>2</v>
      </c>
      <c r="F11" s="65">
        <v>4</v>
      </c>
      <c r="G11" s="66"/>
      <c r="H11" s="67"/>
      <c r="I11" s="65"/>
      <c r="J11" s="65"/>
      <c r="K11" s="65"/>
      <c r="L11" s="65"/>
      <c r="M11" s="65"/>
      <c r="N11" s="66"/>
      <c r="O11" s="67"/>
      <c r="P11" s="65">
        <v>8</v>
      </c>
      <c r="Q11" s="65">
        <v>8</v>
      </c>
      <c r="R11" s="65">
        <v>8</v>
      </c>
      <c r="S11" s="65"/>
      <c r="T11" s="65"/>
      <c r="U11" s="66"/>
      <c r="V11" s="67"/>
      <c r="W11" s="65"/>
      <c r="X11" s="65"/>
      <c r="Y11" s="65"/>
      <c r="Z11" s="65">
        <v>7</v>
      </c>
      <c r="AA11" s="65">
        <v>2</v>
      </c>
      <c r="AB11" s="67"/>
      <c r="AC11" s="67"/>
      <c r="AD11" s="65"/>
      <c r="AE11" s="65"/>
      <c r="AF11" s="65"/>
      <c r="AG11" s="65"/>
      <c r="AH11" s="65"/>
      <c r="AI11" s="68">
        <f t="shared" ref="AI11:AI41" si="1">SUM(B11:AH11)</f>
        <v>43</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 Idea Portal</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v>
      </c>
      <c r="B14" s="65"/>
      <c r="C14" s="65"/>
      <c r="D14" s="65">
        <v>8</v>
      </c>
      <c r="E14" s="65">
        <v>3</v>
      </c>
      <c r="F14" s="65">
        <v>2</v>
      </c>
      <c r="G14" s="66"/>
      <c r="H14" s="67"/>
      <c r="I14" s="65"/>
      <c r="J14" s="65">
        <v>8</v>
      </c>
      <c r="K14" s="65">
        <v>8</v>
      </c>
      <c r="L14" s="65">
        <v>8</v>
      </c>
      <c r="M14" s="65"/>
      <c r="N14" s="66"/>
      <c r="O14" s="67"/>
      <c r="P14" s="65"/>
      <c r="Q14" s="65"/>
      <c r="R14" s="65">
        <v>2</v>
      </c>
      <c r="S14" s="65"/>
      <c r="T14" s="65">
        <v>8</v>
      </c>
      <c r="U14" s="66"/>
      <c r="V14" s="67"/>
      <c r="W14" s="65">
        <v>15</v>
      </c>
      <c r="X14" s="65"/>
      <c r="Y14" s="65">
        <v>8</v>
      </c>
      <c r="Z14" s="65">
        <v>2</v>
      </c>
      <c r="AA14" s="65"/>
      <c r="AB14" s="67"/>
      <c r="AC14" s="67"/>
      <c r="AD14" s="65"/>
      <c r="AE14" s="65"/>
      <c r="AF14" s="65"/>
      <c r="AG14" s="65">
        <v>2</v>
      </c>
      <c r="AH14" s="65"/>
      <c r="AI14" s="68">
        <f t="shared" si="1"/>
        <v>74</v>
      </c>
    </row>
    <row r="15" spans="1:41" x14ac:dyDescent="0.25">
      <c r="A15" s="90" t="str">
        <f>'Yearly Info'!A18</f>
        <v xml:space="preserve">     GeoSpatial</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 Dashboard</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MDWFP NRIS</v>
      </c>
      <c r="B17" s="65"/>
      <c r="C17" s="65"/>
      <c r="D17" s="65"/>
      <c r="E17" s="65"/>
      <c r="F17" s="65">
        <v>2</v>
      </c>
      <c r="G17" s="66"/>
      <c r="H17" s="67"/>
      <c r="I17" s="65">
        <v>8</v>
      </c>
      <c r="J17" s="65"/>
      <c r="K17" s="65"/>
      <c r="L17" s="65"/>
      <c r="M17" s="65">
        <v>8</v>
      </c>
      <c r="N17" s="66"/>
      <c r="O17" s="67"/>
      <c r="P17" s="65"/>
      <c r="Q17" s="97"/>
      <c r="R17" s="65"/>
      <c r="S17" s="65">
        <v>8</v>
      </c>
      <c r="T17" s="65"/>
      <c r="U17" s="66"/>
      <c r="V17" s="67"/>
      <c r="W17" s="65">
        <v>7</v>
      </c>
      <c r="X17" s="65">
        <v>4</v>
      </c>
      <c r="Y17" s="65">
        <v>2</v>
      </c>
      <c r="Z17" s="65"/>
      <c r="AA17" s="65"/>
      <c r="AB17" s="67"/>
      <c r="AC17" s="67"/>
      <c r="AD17" s="65"/>
      <c r="AE17" s="65"/>
      <c r="AF17" s="65">
        <v>6</v>
      </c>
      <c r="AG17" s="65"/>
      <c r="AH17" s="65"/>
      <c r="AI17" s="68">
        <f t="shared" si="1"/>
        <v>45</v>
      </c>
    </row>
    <row r="18" spans="1:35" x14ac:dyDescent="0.25">
      <c r="A18" s="90" t="str">
        <f>'Yearly Info'!A21</f>
        <v xml:space="preserve">     MSWIS MRVA 4 CLOSED</v>
      </c>
      <c r="B18" s="65"/>
      <c r="C18" s="65"/>
      <c r="D18" s="65"/>
      <c r="E18" s="65"/>
      <c r="F18" s="65"/>
      <c r="G18" s="66"/>
      <c r="H18" s="67"/>
      <c r="I18" s="65"/>
      <c r="J18" s="65"/>
      <c r="K18" s="65"/>
      <c r="L18" s="65"/>
      <c r="M18" s="65"/>
      <c r="N18" s="66"/>
      <c r="O18" s="67"/>
      <c r="P18" s="65"/>
      <c r="Q18" s="65"/>
      <c r="R18" s="65"/>
      <c r="S18" s="65"/>
      <c r="T18" s="65"/>
      <c r="U18" s="66"/>
      <c r="V18" s="67"/>
      <c r="W18" s="65"/>
      <c r="X18" s="65"/>
      <c r="Y18" s="65"/>
      <c r="Z18" s="65"/>
      <c r="AA18" s="65">
        <v>2</v>
      </c>
      <c r="AB18" s="67"/>
      <c r="AC18" s="67"/>
      <c r="AD18" s="65"/>
      <c r="AE18" s="65"/>
      <c r="AF18" s="65"/>
      <c r="AG18" s="65"/>
      <c r="AH18" s="65"/>
      <c r="AI18" s="68">
        <f t="shared" si="1"/>
        <v>2</v>
      </c>
    </row>
    <row r="19" spans="1:35" x14ac:dyDescent="0.25">
      <c r="A19" s="90" t="str">
        <f>'Yearly Info'!A22</f>
        <v xml:space="preserve">     Tackett</v>
      </c>
      <c r="B19" s="65"/>
      <c r="C19" s="65"/>
      <c r="D19" s="65"/>
      <c r="E19" s="65"/>
      <c r="F19" s="65"/>
      <c r="G19" s="66"/>
      <c r="H19" s="67"/>
      <c r="I19" s="65"/>
      <c r="J19" s="65"/>
      <c r="K19" s="65"/>
      <c r="L19" s="65"/>
      <c r="M19" s="65"/>
      <c r="N19" s="66"/>
      <c r="O19" s="67"/>
      <c r="P19" s="65"/>
      <c r="Q19" s="65"/>
      <c r="R19" s="65"/>
      <c r="S19" s="65"/>
      <c r="T19" s="65"/>
      <c r="U19" s="66"/>
      <c r="V19" s="67"/>
      <c r="W19" s="65"/>
      <c r="X19" s="65">
        <v>4</v>
      </c>
      <c r="Y19" s="65"/>
      <c r="Z19" s="65"/>
      <c r="AA19" s="65"/>
      <c r="AB19" s="67"/>
      <c r="AC19" s="67"/>
      <c r="AD19" s="65">
        <v>10</v>
      </c>
      <c r="AE19" s="65">
        <v>8</v>
      </c>
      <c r="AF19" s="65">
        <v>2</v>
      </c>
      <c r="AG19" s="65">
        <v>6</v>
      </c>
      <c r="AH19" s="65"/>
      <c r="AI19" s="68">
        <f t="shared" si="1"/>
        <v>30</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12</v>
      </c>
      <c r="E42" s="69">
        <f t="shared" si="2"/>
        <v>5</v>
      </c>
      <c r="F42" s="69">
        <f t="shared" si="2"/>
        <v>8</v>
      </c>
      <c r="G42" s="69">
        <f t="shared" si="2"/>
        <v>0</v>
      </c>
      <c r="H42" s="69">
        <f t="shared" si="2"/>
        <v>0</v>
      </c>
      <c r="I42" s="69">
        <f t="shared" si="2"/>
        <v>8</v>
      </c>
      <c r="J42" s="69">
        <f t="shared" si="2"/>
        <v>8</v>
      </c>
      <c r="K42" s="69">
        <f t="shared" si="2"/>
        <v>8</v>
      </c>
      <c r="L42" s="69">
        <f t="shared" si="2"/>
        <v>8</v>
      </c>
      <c r="M42" s="69">
        <f t="shared" si="2"/>
        <v>8</v>
      </c>
      <c r="N42" s="69">
        <f t="shared" si="2"/>
        <v>0</v>
      </c>
      <c r="O42" s="69">
        <f t="shared" si="2"/>
        <v>0</v>
      </c>
      <c r="P42" s="69">
        <f t="shared" si="2"/>
        <v>8</v>
      </c>
      <c r="Q42" s="69">
        <f t="shared" si="2"/>
        <v>8</v>
      </c>
      <c r="R42" s="69">
        <f t="shared" si="2"/>
        <v>10</v>
      </c>
      <c r="S42" s="69">
        <f t="shared" si="2"/>
        <v>8</v>
      </c>
      <c r="T42" s="69">
        <f t="shared" si="2"/>
        <v>8</v>
      </c>
      <c r="U42" s="69">
        <f t="shared" si="2"/>
        <v>0</v>
      </c>
      <c r="V42" s="69">
        <f t="shared" si="2"/>
        <v>0</v>
      </c>
      <c r="W42" s="69">
        <f t="shared" si="2"/>
        <v>22</v>
      </c>
      <c r="X42" s="69">
        <f t="shared" si="2"/>
        <v>8</v>
      </c>
      <c r="Y42" s="69">
        <f t="shared" si="2"/>
        <v>10</v>
      </c>
      <c r="Z42" s="69">
        <f t="shared" si="2"/>
        <v>9</v>
      </c>
      <c r="AA42" s="69">
        <f t="shared" si="2"/>
        <v>4</v>
      </c>
      <c r="AB42" s="69">
        <f t="shared" si="2"/>
        <v>0</v>
      </c>
      <c r="AC42" s="69">
        <f t="shared" si="2"/>
        <v>0</v>
      </c>
      <c r="AD42" s="69">
        <f t="shared" si="2"/>
        <v>10</v>
      </c>
      <c r="AE42" s="69">
        <f t="shared" si="2"/>
        <v>8</v>
      </c>
      <c r="AF42" s="69">
        <f>SUM(AF9:AF41)</f>
        <v>8</v>
      </c>
      <c r="AG42" s="69">
        <f t="shared" si="2"/>
        <v>8</v>
      </c>
      <c r="AH42" s="69">
        <f t="shared" si="2"/>
        <v>0</v>
      </c>
      <c r="AI42" s="71">
        <f>SUM(AI11:AI41)</f>
        <v>194</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0</v>
      </c>
    </row>
    <row r="44" spans="1:36" x14ac:dyDescent="0.25">
      <c r="A44" s="73"/>
      <c r="B44" s="191" t="s">
        <v>10</v>
      </c>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3"/>
      <c r="AI44" s="74">
        <f>IF(SUM(B48:AH48)-AI42-AI43&gt;0,SUM(B48:AH48)-AI42-AI43,0)</f>
        <v>0</v>
      </c>
    </row>
    <row r="45" spans="1:36" x14ac:dyDescent="0.25">
      <c r="A45" s="73"/>
      <c r="B45" s="191" t="s">
        <v>11</v>
      </c>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3"/>
      <c r="AI45" s="75">
        <f>IF(SUM(B48:AH48)-AI42-AI43&lt;0,(SUM(B48:AH48)-AI42-AI43)*-1,0)</f>
        <v>18</v>
      </c>
    </row>
    <row r="46" spans="1:36" x14ac:dyDescent="0.25">
      <c r="A46" s="92" t="s">
        <v>12</v>
      </c>
      <c r="B46" s="76">
        <f t="shared" ref="B46:AH46" si="3">SUM(B45,B43,B42)</f>
        <v>0</v>
      </c>
      <c r="C46" s="76">
        <f t="shared" si="3"/>
        <v>0</v>
      </c>
      <c r="D46" s="76">
        <f t="shared" si="3"/>
        <v>12</v>
      </c>
      <c r="E46" s="76">
        <f t="shared" si="3"/>
        <v>5</v>
      </c>
      <c r="F46" s="76">
        <f t="shared" si="3"/>
        <v>8</v>
      </c>
      <c r="G46" s="76">
        <f t="shared" si="3"/>
        <v>0</v>
      </c>
      <c r="H46" s="76">
        <f t="shared" si="3"/>
        <v>0</v>
      </c>
      <c r="I46" s="76">
        <f t="shared" si="3"/>
        <v>8</v>
      </c>
      <c r="J46" s="76">
        <f t="shared" si="3"/>
        <v>8</v>
      </c>
      <c r="K46" s="76">
        <f t="shared" si="3"/>
        <v>8</v>
      </c>
      <c r="L46" s="76">
        <f t="shared" si="3"/>
        <v>8</v>
      </c>
      <c r="M46" s="76">
        <f t="shared" si="3"/>
        <v>8</v>
      </c>
      <c r="N46" s="76">
        <f t="shared" si="3"/>
        <v>0</v>
      </c>
      <c r="O46" s="76">
        <f t="shared" si="3"/>
        <v>0</v>
      </c>
      <c r="P46" s="76">
        <f t="shared" si="3"/>
        <v>8</v>
      </c>
      <c r="Q46" s="76">
        <f t="shared" si="3"/>
        <v>8</v>
      </c>
      <c r="R46" s="76">
        <f t="shared" si="3"/>
        <v>10</v>
      </c>
      <c r="S46" s="76">
        <f t="shared" si="3"/>
        <v>8</v>
      </c>
      <c r="T46" s="76">
        <f t="shared" si="3"/>
        <v>8</v>
      </c>
      <c r="U46" s="76">
        <f t="shared" si="3"/>
        <v>0</v>
      </c>
      <c r="V46" s="76">
        <f t="shared" si="3"/>
        <v>0</v>
      </c>
      <c r="W46" s="76">
        <f t="shared" si="3"/>
        <v>22</v>
      </c>
      <c r="X46" s="76">
        <f t="shared" si="3"/>
        <v>8</v>
      </c>
      <c r="Y46" s="76">
        <f t="shared" si="3"/>
        <v>10</v>
      </c>
      <c r="Z46" s="76">
        <f t="shared" si="3"/>
        <v>9</v>
      </c>
      <c r="AA46" s="76">
        <f t="shared" si="3"/>
        <v>4</v>
      </c>
      <c r="AB46" s="76">
        <f t="shared" si="3"/>
        <v>0</v>
      </c>
      <c r="AC46" s="76">
        <f t="shared" si="3"/>
        <v>0</v>
      </c>
      <c r="AD46" s="76">
        <f t="shared" si="3"/>
        <v>10</v>
      </c>
      <c r="AE46" s="76">
        <f t="shared" si="3"/>
        <v>8</v>
      </c>
      <c r="AF46" s="76">
        <f t="shared" si="3"/>
        <v>8</v>
      </c>
      <c r="AG46" s="76">
        <f t="shared" si="3"/>
        <v>8</v>
      </c>
      <c r="AH46" s="76">
        <f t="shared" si="3"/>
        <v>0</v>
      </c>
      <c r="AI46" s="77">
        <f>SUM(B46:AH46)</f>
        <v>194</v>
      </c>
      <c r="AJ46" s="20"/>
    </row>
    <row r="47" spans="1:36" ht="15.75" customHeight="1" thickBot="1" x14ac:dyDescent="0.3">
      <c r="A47" s="93" t="s">
        <v>13</v>
      </c>
      <c r="B47" s="78" t="str">
        <f>IF(B8="Sun",SUM(B46),"")</f>
        <v/>
      </c>
      <c r="C47" s="78" t="str">
        <f>IF(C8="Sun",SUM(B46,C46),"")</f>
        <v/>
      </c>
      <c r="D47" s="78" t="str">
        <f>IF(D8="Sun",SUM(B46,C46,D46),"")</f>
        <v/>
      </c>
      <c r="E47" s="78" t="str">
        <f>IF(E8="Sun",SUM(B46,C46,D46,E46),"")</f>
        <v/>
      </c>
      <c r="F47" s="194">
        <f>SUM(B46:H46)</f>
        <v>25</v>
      </c>
      <c r="G47" s="195"/>
      <c r="H47" s="196"/>
      <c r="I47" s="78" t="str">
        <f>IF(I8="Sun",SUM(C46,D46,E46,F46,G46,H46,I46),"")</f>
        <v/>
      </c>
      <c r="J47" s="78" t="str">
        <f>IF(J8="Sun",SUM(D46,E46,F46,G46,H46,I46,J46),"")</f>
        <v/>
      </c>
      <c r="K47" s="78" t="str">
        <f>IF(K8="Sun",SUM(E46,F46,G46,H46,I46,J46,K46),"")</f>
        <v/>
      </c>
      <c r="L47" s="78" t="str">
        <f>IF(L8="Sun",SUM(F46,G46,H46,I46,J46,K46,L46),"")</f>
        <v/>
      </c>
      <c r="M47" s="194">
        <f>SUM(I46:O46)</f>
        <v>40</v>
      </c>
      <c r="N47" s="195"/>
      <c r="O47" s="196"/>
      <c r="P47" s="78" t="str">
        <f>IF(P8="Sun",SUM(J46,K46,L46,M46,N46,O46,P46),"")</f>
        <v/>
      </c>
      <c r="Q47" s="78" t="str">
        <f>IF(Q8="Sun",SUM(K46,L46,M46,N46,O46,P46,Q46),"")</f>
        <v/>
      </c>
      <c r="R47" s="78" t="str">
        <f>IF(R8="Sun",SUM(L46,M46,N46,O46,P46,Q46,R46),"")</f>
        <v/>
      </c>
      <c r="S47" s="78" t="str">
        <f>IF(S8="Sun",SUM(M46,N46,O46,P46,Q46,R46,S46),"")</f>
        <v/>
      </c>
      <c r="T47" s="194">
        <f>SUM(P46:V46)</f>
        <v>42</v>
      </c>
      <c r="U47" s="195"/>
      <c r="V47" s="196"/>
      <c r="W47" s="78" t="str">
        <f>IF(W8="Sun",SUM(Q46,R46,S46,T46,U46,V46,W46),"")</f>
        <v/>
      </c>
      <c r="X47" s="78" t="str">
        <f>IF(X8="Sun",SUM(R46,S46,T46,U46,V46,W46,X46),"")</f>
        <v/>
      </c>
      <c r="Y47" s="78" t="str">
        <f>IF(Y8="Sun",SUM(S46,T46,U46,V46,W46,X46,Y46),"")</f>
        <v/>
      </c>
      <c r="Z47" s="78" t="str">
        <f>IF(Z8="Sun",SUM(T46,U46,V46,W46,X46,Y46,Z46),"")</f>
        <v/>
      </c>
      <c r="AA47" s="194">
        <f>SUM(W46:AC46)</f>
        <v>53</v>
      </c>
      <c r="AB47" s="195"/>
      <c r="AC47" s="196"/>
      <c r="AD47" s="78" t="str">
        <f>IF(AD8="Sun",SUM(X46,Y46,Z46,AA46,AB46,AC46,AD46),"")</f>
        <v/>
      </c>
      <c r="AE47" s="78" t="str">
        <f>IF(AE8="Sun",SUM(Y46,Z46,AA46,AB46,AC46,AD46,AE46),"")</f>
        <v/>
      </c>
      <c r="AF47" s="78" t="str">
        <f>IF(AF8="Sun",SUM(Z46,AA46,AB46,AC46,AD46,AE46,AF46),"")</f>
        <v/>
      </c>
      <c r="AG47" s="78" t="str">
        <f>IF(AG8="Sun",SUM(AA46,AB46,AC46,AD46,AE46,AF46,AG46),"")</f>
        <v/>
      </c>
      <c r="AH47" s="79">
        <f>SUM(AD46:AH46)</f>
        <v>34</v>
      </c>
      <c r="AI47" s="80">
        <f>SUM(B47:AH47)</f>
        <v>194</v>
      </c>
    </row>
    <row r="48" spans="1:36" ht="0.75" customHeight="1" x14ac:dyDescent="0.25">
      <c r="B48">
        <f>IF(B7&gt;=$D$4,IF(B7&lt;=EOMONTH($D$4,0), IF(B8="S",0,IF(B8="S",0,8)),0),0)</f>
        <v>0</v>
      </c>
      <c r="C48">
        <f t="shared" ref="C48:AH48" si="4">IF(C7&gt;=$D$4,IF(C7&lt;=EOMONTH($D$4,0), IF(C8="S",0,IF(C8="S",0,8)),0),0)</f>
        <v>0</v>
      </c>
      <c r="D48">
        <f t="shared" si="4"/>
        <v>8</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8</v>
      </c>
      <c r="AF48">
        <f t="shared" si="4"/>
        <v>8</v>
      </c>
      <c r="AG48">
        <f t="shared" si="4"/>
        <v>8</v>
      </c>
      <c r="AH48">
        <f t="shared" si="4"/>
        <v>0</v>
      </c>
      <c r="AI48">
        <f>SUM(B48:AH48)</f>
        <v>176</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85" t="s">
        <v>0</v>
      </c>
      <c r="C53" s="185"/>
      <c r="D53" s="185"/>
      <c r="E53" s="185"/>
      <c r="F53" s="185"/>
      <c r="G53" s="185"/>
      <c r="H53" s="185"/>
      <c r="I53" s="185"/>
      <c r="J53" s="185"/>
      <c r="K53" s="185"/>
      <c r="L53" s="185"/>
      <c r="M53" s="185"/>
      <c r="N53" s="185"/>
      <c r="O53" s="185"/>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86" t="s">
        <v>1</v>
      </c>
      <c r="C54" s="186"/>
      <c r="D54" s="187" t="str">
        <f>D3</f>
        <v>Don Woods</v>
      </c>
      <c r="E54" s="187"/>
      <c r="F54" s="187"/>
      <c r="G54" s="187"/>
      <c r="H54" s="187"/>
      <c r="I54" s="187"/>
      <c r="J54" s="187"/>
      <c r="K54" s="187"/>
      <c r="L54" s="187"/>
      <c r="M54" s="187"/>
      <c r="N54" s="187"/>
      <c r="O54" s="187"/>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86" t="s">
        <v>2</v>
      </c>
      <c r="C55" s="186"/>
      <c r="D55" s="188">
        <f>D4</f>
        <v>46113</v>
      </c>
      <c r="E55" s="188"/>
      <c r="F55" s="188"/>
      <c r="G55" s="188"/>
      <c r="H55" s="188"/>
      <c r="I55" s="188"/>
      <c r="J55" s="186" t="s">
        <v>3</v>
      </c>
      <c r="K55" s="186"/>
      <c r="L55" s="189">
        <f>L4</f>
        <v>2026</v>
      </c>
      <c r="M55" s="190"/>
      <c r="N55" s="190"/>
      <c r="O55" s="190"/>
      <c r="P55" s="9"/>
      <c r="Q55" s="9"/>
      <c r="R55" s="179"/>
      <c r="S55" s="179"/>
      <c r="T55" s="179"/>
      <c r="U55" s="179"/>
      <c r="V55" s="33"/>
      <c r="W55" s="180"/>
      <c r="X55" s="180"/>
      <c r="Y55" s="180"/>
      <c r="Z55" s="180"/>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81" t="s">
        <v>4</v>
      </c>
      <c r="B57" s="184" t="s">
        <v>5</v>
      </c>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c r="AA57" s="184"/>
      <c r="AB57" s="184"/>
      <c r="AC57" s="184"/>
      <c r="AD57" s="184"/>
      <c r="AE57" s="184"/>
      <c r="AF57" s="184"/>
      <c r="AG57" s="29"/>
      <c r="AH57" s="29"/>
      <c r="AI57" s="19" t="s">
        <v>6</v>
      </c>
    </row>
    <row r="58" spans="1:35" ht="15.75" x14ac:dyDescent="0.3">
      <c r="A58" s="182"/>
      <c r="B58" s="47">
        <f>IF(WEEKDAY(D$4,2)&gt;5,D$4+8 - WEEKDAY(D$4,2),D$4-(WEEKDAY(D$4,2)-1))</f>
        <v>46111</v>
      </c>
      <c r="C58" s="47">
        <f>B58+1</f>
        <v>46112</v>
      </c>
      <c r="D58" s="47">
        <f t="shared" ref="D58:AH58" si="5">C58+1</f>
        <v>46113</v>
      </c>
      <c r="E58" s="47">
        <f t="shared" si="5"/>
        <v>46114</v>
      </c>
      <c r="F58" s="47">
        <f t="shared" si="5"/>
        <v>46115</v>
      </c>
      <c r="G58" s="47">
        <f t="shared" si="5"/>
        <v>46116</v>
      </c>
      <c r="H58" s="47">
        <f t="shared" si="5"/>
        <v>46117</v>
      </c>
      <c r="I58" s="47">
        <f t="shared" si="5"/>
        <v>46118</v>
      </c>
      <c r="J58" s="47">
        <f t="shared" si="5"/>
        <v>46119</v>
      </c>
      <c r="K58" s="47">
        <f t="shared" si="5"/>
        <v>46120</v>
      </c>
      <c r="L58" s="47">
        <f t="shared" si="5"/>
        <v>46121</v>
      </c>
      <c r="M58" s="47">
        <f t="shared" si="5"/>
        <v>46122</v>
      </c>
      <c r="N58" s="47">
        <f t="shared" si="5"/>
        <v>46123</v>
      </c>
      <c r="O58" s="47">
        <f t="shared" si="5"/>
        <v>46124</v>
      </c>
      <c r="P58" s="47">
        <f t="shared" si="5"/>
        <v>46125</v>
      </c>
      <c r="Q58" s="47">
        <f t="shared" si="5"/>
        <v>46126</v>
      </c>
      <c r="R58" s="47">
        <f t="shared" si="5"/>
        <v>46127</v>
      </c>
      <c r="S58" s="47">
        <f t="shared" si="5"/>
        <v>46128</v>
      </c>
      <c r="T58" s="47">
        <f t="shared" si="5"/>
        <v>46129</v>
      </c>
      <c r="U58" s="47">
        <f t="shared" si="5"/>
        <v>46130</v>
      </c>
      <c r="V58" s="47">
        <f t="shared" si="5"/>
        <v>46131</v>
      </c>
      <c r="W58" s="47">
        <f t="shared" si="5"/>
        <v>46132</v>
      </c>
      <c r="X58" s="47">
        <f t="shared" si="5"/>
        <v>46133</v>
      </c>
      <c r="Y58" s="47">
        <f t="shared" si="5"/>
        <v>46134</v>
      </c>
      <c r="Z58" s="47">
        <f t="shared" si="5"/>
        <v>46135</v>
      </c>
      <c r="AA58" s="47">
        <f t="shared" si="5"/>
        <v>46136</v>
      </c>
      <c r="AB58" s="47">
        <f t="shared" si="5"/>
        <v>46137</v>
      </c>
      <c r="AC58" s="47">
        <f t="shared" si="5"/>
        <v>46138</v>
      </c>
      <c r="AD58" s="47">
        <f t="shared" si="5"/>
        <v>46139</v>
      </c>
      <c r="AE58" s="47">
        <f t="shared" si="5"/>
        <v>46140</v>
      </c>
      <c r="AF58" s="47">
        <f t="shared" si="5"/>
        <v>46141</v>
      </c>
      <c r="AG58" s="48">
        <f t="shared" si="5"/>
        <v>46142</v>
      </c>
      <c r="AH58" s="49">
        <f t="shared" si="5"/>
        <v>46143</v>
      </c>
      <c r="AI58" s="18" t="s">
        <v>7</v>
      </c>
    </row>
    <row r="59" spans="1:35" ht="15.75" thickBot="1" x14ac:dyDescent="0.3">
      <c r="A59" s="183"/>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 Support for MDEQ</v>
      </c>
      <c r="B62" s="65">
        <f t="shared" si="7"/>
        <v>0</v>
      </c>
      <c r="C62" s="65">
        <f t="shared" si="7"/>
        <v>0</v>
      </c>
      <c r="D62" s="65">
        <f t="shared" si="7"/>
        <v>4</v>
      </c>
      <c r="E62" s="65">
        <v>4</v>
      </c>
      <c r="F62" s="65">
        <f t="shared" si="7"/>
        <v>4</v>
      </c>
      <c r="G62" s="67">
        <f t="shared" si="7"/>
        <v>0</v>
      </c>
      <c r="H62" s="67">
        <f t="shared" si="7"/>
        <v>0</v>
      </c>
      <c r="I62" s="65">
        <f t="shared" si="7"/>
        <v>0</v>
      </c>
      <c r="J62" s="65">
        <f t="shared" si="7"/>
        <v>0</v>
      </c>
      <c r="K62" s="65">
        <f t="shared" si="7"/>
        <v>0</v>
      </c>
      <c r="L62" s="65">
        <f t="shared" si="7"/>
        <v>0</v>
      </c>
      <c r="M62" s="65">
        <f t="shared" si="7"/>
        <v>0</v>
      </c>
      <c r="N62" s="67">
        <f t="shared" si="7"/>
        <v>0</v>
      </c>
      <c r="O62" s="67">
        <f t="shared" si="7"/>
        <v>0</v>
      </c>
      <c r="P62" s="65">
        <f t="shared" si="7"/>
        <v>8</v>
      </c>
      <c r="Q62" s="65">
        <f t="shared" ref="Q62:AH76" si="8">Q11</f>
        <v>8</v>
      </c>
      <c r="R62" s="65">
        <f t="shared" si="8"/>
        <v>8</v>
      </c>
      <c r="S62" s="65">
        <f t="shared" si="8"/>
        <v>0</v>
      </c>
      <c r="T62" s="65">
        <f t="shared" si="8"/>
        <v>0</v>
      </c>
      <c r="U62" s="67">
        <f t="shared" si="8"/>
        <v>0</v>
      </c>
      <c r="V62" s="67">
        <f t="shared" si="8"/>
        <v>0</v>
      </c>
      <c r="W62" s="65">
        <f t="shared" si="8"/>
        <v>0</v>
      </c>
      <c r="X62" s="65">
        <f t="shared" si="8"/>
        <v>0</v>
      </c>
      <c r="Y62" s="65">
        <f t="shared" si="8"/>
        <v>0</v>
      </c>
      <c r="Z62" s="65">
        <f t="shared" si="8"/>
        <v>7</v>
      </c>
      <c r="AA62" s="65">
        <v>4</v>
      </c>
      <c r="AB62" s="67">
        <f t="shared" si="8"/>
        <v>0</v>
      </c>
      <c r="AC62" s="67">
        <f t="shared" si="8"/>
        <v>0</v>
      </c>
      <c r="AD62" s="65">
        <f t="shared" si="8"/>
        <v>0</v>
      </c>
      <c r="AE62" s="65">
        <f t="shared" si="8"/>
        <v>0</v>
      </c>
      <c r="AF62" s="65">
        <f t="shared" si="8"/>
        <v>0</v>
      </c>
      <c r="AG62" s="65">
        <f t="shared" si="8"/>
        <v>0</v>
      </c>
      <c r="AH62" s="65">
        <f t="shared" si="8"/>
        <v>0</v>
      </c>
      <c r="AI62" s="68">
        <f t="shared" ref="AI62:AI83" si="9">SUM(B62:AH62)</f>
        <v>47</v>
      </c>
    </row>
    <row r="63" spans="1:35" hidden="1"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hidden="1" x14ac:dyDescent="0.25">
      <c r="A64" s="57" t="str">
        <f t="shared" si="7"/>
        <v xml:space="preserve">     RICS Idea Portal</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hidden="1" x14ac:dyDescent="0.25">
      <c r="A65" s="57" t="str">
        <f t="shared" si="7"/>
        <v xml:space="preserve">     MSWIS</v>
      </c>
      <c r="B65" s="65">
        <f t="shared" si="7"/>
        <v>0</v>
      </c>
      <c r="C65" s="65">
        <f t="shared" si="7"/>
        <v>0</v>
      </c>
      <c r="D65" s="65">
        <f t="shared" si="7"/>
        <v>8</v>
      </c>
      <c r="E65" s="65">
        <f t="shared" si="7"/>
        <v>3</v>
      </c>
      <c r="F65" s="65">
        <f t="shared" si="7"/>
        <v>2</v>
      </c>
      <c r="G65" s="67">
        <f t="shared" si="7"/>
        <v>0</v>
      </c>
      <c r="H65" s="67">
        <f t="shared" si="7"/>
        <v>0</v>
      </c>
      <c r="I65" s="65">
        <f t="shared" si="7"/>
        <v>0</v>
      </c>
      <c r="J65" s="65">
        <f t="shared" si="7"/>
        <v>8</v>
      </c>
      <c r="K65" s="65">
        <f t="shared" si="7"/>
        <v>8</v>
      </c>
      <c r="L65" s="65">
        <f t="shared" si="7"/>
        <v>8</v>
      </c>
      <c r="M65" s="65">
        <f t="shared" si="7"/>
        <v>0</v>
      </c>
      <c r="N65" s="67">
        <f t="shared" si="7"/>
        <v>0</v>
      </c>
      <c r="O65" s="67">
        <f t="shared" si="7"/>
        <v>0</v>
      </c>
      <c r="P65" s="65">
        <f t="shared" si="7"/>
        <v>0</v>
      </c>
      <c r="Q65" s="65">
        <f t="shared" si="8"/>
        <v>0</v>
      </c>
      <c r="R65" s="65">
        <f t="shared" si="8"/>
        <v>2</v>
      </c>
      <c r="S65" s="65">
        <f t="shared" si="8"/>
        <v>0</v>
      </c>
      <c r="T65" s="65">
        <f t="shared" si="8"/>
        <v>8</v>
      </c>
      <c r="U65" s="67">
        <f t="shared" si="8"/>
        <v>0</v>
      </c>
      <c r="V65" s="67">
        <f t="shared" si="8"/>
        <v>0</v>
      </c>
      <c r="W65" s="65">
        <f t="shared" si="8"/>
        <v>15</v>
      </c>
      <c r="X65" s="65">
        <f t="shared" si="8"/>
        <v>0</v>
      </c>
      <c r="Y65" s="65">
        <f t="shared" si="8"/>
        <v>8</v>
      </c>
      <c r="Z65" s="65">
        <f t="shared" si="8"/>
        <v>2</v>
      </c>
      <c r="AA65" s="65">
        <v>2</v>
      </c>
      <c r="AB65" s="67">
        <f t="shared" si="8"/>
        <v>0</v>
      </c>
      <c r="AC65" s="67">
        <f t="shared" si="8"/>
        <v>0</v>
      </c>
      <c r="AD65" s="65">
        <f t="shared" si="8"/>
        <v>0</v>
      </c>
      <c r="AE65" s="65">
        <f t="shared" si="8"/>
        <v>0</v>
      </c>
      <c r="AF65" s="65">
        <f t="shared" si="8"/>
        <v>0</v>
      </c>
      <c r="AG65" s="65">
        <f t="shared" si="8"/>
        <v>2</v>
      </c>
      <c r="AH65" s="65">
        <f t="shared" si="8"/>
        <v>0</v>
      </c>
      <c r="AI65" s="68">
        <f t="shared" si="9"/>
        <v>76</v>
      </c>
    </row>
    <row r="66" spans="1:35" hidden="1" x14ac:dyDescent="0.25">
      <c r="A66" s="57" t="str">
        <f t="shared" si="7"/>
        <v xml:space="preserve">     GeoSpatial</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hidden="1" x14ac:dyDescent="0.25">
      <c r="A67" s="57" t="str">
        <f t="shared" si="7"/>
        <v xml:space="preserve">     RICS Dashboard</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hidden="1" x14ac:dyDescent="0.25">
      <c r="A68" s="57" t="str">
        <f t="shared" si="7"/>
        <v xml:space="preserve">     MDWFP NRIS</v>
      </c>
      <c r="B68" s="65">
        <f t="shared" si="7"/>
        <v>0</v>
      </c>
      <c r="C68" s="65">
        <f t="shared" si="7"/>
        <v>0</v>
      </c>
      <c r="D68" s="65">
        <f t="shared" si="7"/>
        <v>0</v>
      </c>
      <c r="E68" s="65">
        <f t="shared" si="7"/>
        <v>0</v>
      </c>
      <c r="F68" s="65">
        <f t="shared" si="7"/>
        <v>2</v>
      </c>
      <c r="G68" s="67">
        <f t="shared" si="7"/>
        <v>0</v>
      </c>
      <c r="H68" s="67">
        <f t="shared" si="7"/>
        <v>0</v>
      </c>
      <c r="I68" s="65">
        <f t="shared" si="7"/>
        <v>8</v>
      </c>
      <c r="J68" s="65">
        <f t="shared" si="7"/>
        <v>0</v>
      </c>
      <c r="K68" s="65">
        <f t="shared" si="7"/>
        <v>0</v>
      </c>
      <c r="L68" s="65">
        <f t="shared" si="7"/>
        <v>0</v>
      </c>
      <c r="M68" s="65">
        <f t="shared" si="7"/>
        <v>8</v>
      </c>
      <c r="N68" s="67">
        <f t="shared" si="7"/>
        <v>0</v>
      </c>
      <c r="O68" s="67">
        <f t="shared" si="7"/>
        <v>0</v>
      </c>
      <c r="P68" s="65">
        <f t="shared" si="7"/>
        <v>0</v>
      </c>
      <c r="Q68" s="65">
        <f t="shared" si="8"/>
        <v>0</v>
      </c>
      <c r="R68" s="65">
        <f t="shared" si="8"/>
        <v>0</v>
      </c>
      <c r="S68" s="65">
        <f t="shared" si="8"/>
        <v>8</v>
      </c>
      <c r="T68" s="65">
        <f t="shared" si="8"/>
        <v>0</v>
      </c>
      <c r="U68" s="67">
        <f t="shared" si="8"/>
        <v>0</v>
      </c>
      <c r="V68" s="67">
        <f t="shared" si="8"/>
        <v>0</v>
      </c>
      <c r="W68" s="65">
        <f t="shared" si="8"/>
        <v>7</v>
      </c>
      <c r="X68" s="65">
        <f t="shared" si="8"/>
        <v>4</v>
      </c>
      <c r="Y68" s="65">
        <f t="shared" si="8"/>
        <v>2</v>
      </c>
      <c r="Z68" s="65">
        <f t="shared" si="8"/>
        <v>0</v>
      </c>
      <c r="AA68" s="65">
        <f t="shared" si="8"/>
        <v>0</v>
      </c>
      <c r="AB68" s="67">
        <f t="shared" si="8"/>
        <v>0</v>
      </c>
      <c r="AC68" s="67">
        <f t="shared" si="8"/>
        <v>0</v>
      </c>
      <c r="AD68" s="65">
        <f t="shared" si="8"/>
        <v>0</v>
      </c>
      <c r="AE68" s="65">
        <f t="shared" si="8"/>
        <v>0</v>
      </c>
      <c r="AF68" s="65">
        <f t="shared" si="8"/>
        <v>6</v>
      </c>
      <c r="AG68" s="65">
        <f t="shared" si="8"/>
        <v>0</v>
      </c>
      <c r="AH68" s="65">
        <f t="shared" si="8"/>
        <v>0</v>
      </c>
      <c r="AI68" s="68">
        <f t="shared" si="9"/>
        <v>45</v>
      </c>
    </row>
    <row r="69" spans="1:35" hidden="1" x14ac:dyDescent="0.25">
      <c r="A69" s="57" t="str">
        <f t="shared" si="7"/>
        <v xml:space="preserve">     MSWIS MRVA 4 CLOSED</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 t="shared" si="8"/>
        <v>0</v>
      </c>
      <c r="Z69" s="65">
        <f t="shared" si="8"/>
        <v>0</v>
      </c>
      <c r="AA69" s="65">
        <f t="shared" si="8"/>
        <v>2</v>
      </c>
      <c r="AB69" s="67">
        <f t="shared" si="8"/>
        <v>0</v>
      </c>
      <c r="AC69" s="67">
        <f t="shared" si="8"/>
        <v>0</v>
      </c>
      <c r="AD69" s="65">
        <f t="shared" si="8"/>
        <v>0</v>
      </c>
      <c r="AE69" s="65">
        <f t="shared" si="8"/>
        <v>0</v>
      </c>
      <c r="AF69" s="65">
        <f t="shared" si="8"/>
        <v>0</v>
      </c>
      <c r="AG69" s="65">
        <f t="shared" si="8"/>
        <v>0</v>
      </c>
      <c r="AH69" s="65">
        <f t="shared" si="8"/>
        <v>0</v>
      </c>
      <c r="AI69" s="68">
        <f t="shared" si="9"/>
        <v>2</v>
      </c>
    </row>
    <row r="70" spans="1:35" hidden="1" x14ac:dyDescent="0.25">
      <c r="A70" s="57" t="str">
        <f t="shared" si="7"/>
        <v xml:space="preserve">     Tackett</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0</v>
      </c>
      <c r="M70" s="65">
        <f t="shared" si="7"/>
        <v>0</v>
      </c>
      <c r="N70" s="67">
        <f t="shared" si="7"/>
        <v>0</v>
      </c>
      <c r="O70" s="67">
        <f t="shared" si="7"/>
        <v>0</v>
      </c>
      <c r="P70" s="65">
        <f t="shared" si="7"/>
        <v>0</v>
      </c>
      <c r="Q70" s="65">
        <f t="shared" si="8"/>
        <v>0</v>
      </c>
      <c r="R70" s="65">
        <f t="shared" si="8"/>
        <v>0</v>
      </c>
      <c r="S70" s="65">
        <f t="shared" si="8"/>
        <v>0</v>
      </c>
      <c r="T70" s="65">
        <f t="shared" si="8"/>
        <v>0</v>
      </c>
      <c r="U70" s="67">
        <f t="shared" si="8"/>
        <v>0</v>
      </c>
      <c r="V70" s="67">
        <f t="shared" si="8"/>
        <v>0</v>
      </c>
      <c r="W70" s="65">
        <f t="shared" si="8"/>
        <v>0</v>
      </c>
      <c r="X70" s="65">
        <f t="shared" si="8"/>
        <v>4</v>
      </c>
      <c r="Y70" s="65">
        <f t="shared" si="8"/>
        <v>0</v>
      </c>
      <c r="Z70" s="65">
        <f t="shared" si="8"/>
        <v>0</v>
      </c>
      <c r="AA70" s="65">
        <f t="shared" si="8"/>
        <v>0</v>
      </c>
      <c r="AB70" s="67">
        <f t="shared" si="8"/>
        <v>0</v>
      </c>
      <c r="AC70" s="67">
        <f t="shared" si="8"/>
        <v>0</v>
      </c>
      <c r="AD70" s="65">
        <f t="shared" si="8"/>
        <v>10</v>
      </c>
      <c r="AE70" s="65">
        <f t="shared" si="8"/>
        <v>8</v>
      </c>
      <c r="AF70" s="65">
        <f t="shared" si="8"/>
        <v>2</v>
      </c>
      <c r="AG70" s="65">
        <f t="shared" si="8"/>
        <v>6</v>
      </c>
      <c r="AH70" s="65">
        <f t="shared" si="8"/>
        <v>0</v>
      </c>
      <c r="AI70" s="68">
        <f t="shared" si="9"/>
        <v>30</v>
      </c>
    </row>
    <row r="71" spans="1:35" hidden="1"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hidden="1"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hidden="1"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hidden="1"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hidden="1"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hidden="1"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hidden="1"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hidden="1"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hidden="1"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hidden="1"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hidden="1"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hidden="1"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hidden="1"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hidden="1"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hidden="1"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hidden="1"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hidden="1"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hidden="1"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hidden="1"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hidden="1"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hidden="1"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hidden="1" thickBot="1" x14ac:dyDescent="0.3">
      <c r="A92" s="17" t="s">
        <v>8</v>
      </c>
      <c r="B92" s="69">
        <f>SUM(B60:B91)</f>
        <v>0</v>
      </c>
      <c r="C92" s="69">
        <f t="shared" ref="C92:AI92" si="19">SUM(C60:C91)</f>
        <v>0</v>
      </c>
      <c r="D92" s="69">
        <f t="shared" si="19"/>
        <v>12</v>
      </c>
      <c r="E92" s="69">
        <f t="shared" si="19"/>
        <v>7</v>
      </c>
      <c r="F92" s="69">
        <f t="shared" si="19"/>
        <v>8</v>
      </c>
      <c r="G92" s="69">
        <f t="shared" si="19"/>
        <v>0</v>
      </c>
      <c r="H92" s="69">
        <f t="shared" si="19"/>
        <v>0</v>
      </c>
      <c r="I92" s="69">
        <f t="shared" si="19"/>
        <v>8</v>
      </c>
      <c r="J92" s="69">
        <f t="shared" si="19"/>
        <v>8</v>
      </c>
      <c r="K92" s="69">
        <f t="shared" si="19"/>
        <v>8</v>
      </c>
      <c r="L92" s="69">
        <f t="shared" si="19"/>
        <v>8</v>
      </c>
      <c r="M92" s="69">
        <f t="shared" si="19"/>
        <v>8</v>
      </c>
      <c r="N92" s="69">
        <f t="shared" si="19"/>
        <v>0</v>
      </c>
      <c r="O92" s="69">
        <f t="shared" si="19"/>
        <v>0</v>
      </c>
      <c r="P92" s="69">
        <f t="shared" si="19"/>
        <v>8</v>
      </c>
      <c r="Q92" s="69">
        <f t="shared" si="19"/>
        <v>8</v>
      </c>
      <c r="R92" s="69">
        <f t="shared" si="19"/>
        <v>10</v>
      </c>
      <c r="S92" s="69">
        <f t="shared" si="19"/>
        <v>8</v>
      </c>
      <c r="T92" s="69">
        <f t="shared" si="19"/>
        <v>8</v>
      </c>
      <c r="U92" s="69">
        <f t="shared" si="19"/>
        <v>0</v>
      </c>
      <c r="V92" s="69">
        <f t="shared" si="19"/>
        <v>0</v>
      </c>
      <c r="W92" s="69">
        <f t="shared" si="19"/>
        <v>22</v>
      </c>
      <c r="X92" s="69">
        <f t="shared" si="19"/>
        <v>8</v>
      </c>
      <c r="Y92" s="69">
        <f t="shared" si="19"/>
        <v>10</v>
      </c>
      <c r="Z92" s="69">
        <f t="shared" si="19"/>
        <v>9</v>
      </c>
      <c r="AA92" s="69">
        <f t="shared" si="19"/>
        <v>8</v>
      </c>
      <c r="AB92" s="69">
        <f t="shared" si="19"/>
        <v>0</v>
      </c>
      <c r="AC92" s="69">
        <f t="shared" si="19"/>
        <v>0</v>
      </c>
      <c r="AD92" s="69">
        <f t="shared" si="19"/>
        <v>10</v>
      </c>
      <c r="AE92" s="69">
        <f t="shared" si="19"/>
        <v>8</v>
      </c>
      <c r="AF92" s="69">
        <f t="shared" si="19"/>
        <v>8</v>
      </c>
      <c r="AG92" s="69">
        <f t="shared" si="19"/>
        <v>8</v>
      </c>
      <c r="AH92" s="69">
        <f t="shared" si="19"/>
        <v>0</v>
      </c>
      <c r="AI92" s="99">
        <f t="shared" si="19"/>
        <v>200</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200</v>
      </c>
    </row>
    <row r="94" spans="1:35" hidden="1" x14ac:dyDescent="0.25"/>
  </sheetData>
  <dataConsolidate/>
  <mergeCells count="28">
    <mergeCell ref="R55:U55"/>
    <mergeCell ref="W55:Z55"/>
    <mergeCell ref="A57:A59"/>
    <mergeCell ref="B57:AD57"/>
    <mergeCell ref="AE57:AF57"/>
    <mergeCell ref="B53:O53"/>
    <mergeCell ref="B54:C54"/>
    <mergeCell ref="D54:O54"/>
    <mergeCell ref="B55:C55"/>
    <mergeCell ref="D55:I55"/>
    <mergeCell ref="J55:K55"/>
    <mergeCell ref="L55:O55"/>
    <mergeCell ref="A6:A8"/>
    <mergeCell ref="B6:AD6"/>
    <mergeCell ref="AE6:AF6"/>
    <mergeCell ref="B44:AH44"/>
    <mergeCell ref="B45:AH45"/>
    <mergeCell ref="F47:H47"/>
    <mergeCell ref="M47:O47"/>
    <mergeCell ref="T47:V47"/>
    <mergeCell ref="AA47:AC47"/>
    <mergeCell ref="B2:O2"/>
    <mergeCell ref="B3:C3"/>
    <mergeCell ref="D3:O3"/>
    <mergeCell ref="B4:C4"/>
    <mergeCell ref="D4:I4"/>
    <mergeCell ref="J4:K4"/>
    <mergeCell ref="L4:O4"/>
  </mergeCells>
  <conditionalFormatting sqref="B8 Q8:T8 W8:AA8 AD8:AH8">
    <cfRule type="expression" dxfId="1160" priority="17" stopIfTrue="1">
      <formula>$B$8="Sun"</formula>
    </cfRule>
    <cfRule type="expression" dxfId="1159" priority="14">
      <formula>B$7&gt;EOMONTH($D$4,0)</formula>
    </cfRule>
  </conditionalFormatting>
  <conditionalFormatting sqref="B47">
    <cfRule type="expression" dxfId="1158" priority="88" stopIfTrue="1">
      <formula>AND($B$8="Sun",$B$47&gt;40)</formula>
    </cfRule>
    <cfRule type="expression" dxfId="1157" priority="89" stopIfTrue="1">
      <formula>$B$8="Sun"</formula>
    </cfRule>
  </conditionalFormatting>
  <conditionalFormatting sqref="B62:B91">
    <cfRule type="expression" dxfId="1156" priority="78">
      <formula>B$7&lt;$D$4</formula>
    </cfRule>
    <cfRule type="expression" dxfId="1155" priority="126" stopIfTrue="1">
      <formula>B$59="Sun"</formula>
    </cfRule>
    <cfRule type="expression" dxfId="1154" priority="125" stopIfTrue="1">
      <formula>B$59="Sat"</formula>
    </cfRule>
    <cfRule type="expression" dxfId="1153" priority="124">
      <formula>B$7&gt;#REF!</formula>
    </cfRule>
  </conditionalFormatting>
  <conditionalFormatting sqref="B59:E59 G59:J59 L59:O59 Q59:T59 V59:Y59 AA59:AD59 AF59:AH59">
    <cfRule type="expression" dxfId="1152" priority="69">
      <formula>B$7&lt;$D$4</formula>
    </cfRule>
    <cfRule type="expression" dxfId="1151" priority="70">
      <formula>B$7&gt;EOMONTH($D$4,0)</formula>
    </cfRule>
    <cfRule type="expression" dxfId="1150" priority="71" stopIfTrue="1">
      <formula>$B$8="Sat"</formula>
    </cfRule>
    <cfRule type="expression" dxfId="1149" priority="72" stopIfTrue="1">
      <formula>$B$8="Sun"</formula>
    </cfRule>
  </conditionalFormatting>
  <conditionalFormatting sqref="B8:F8">
    <cfRule type="expression" dxfId="1148" priority="10">
      <formula>B$7&lt;$D$4</formula>
    </cfRule>
  </conditionalFormatting>
  <conditionalFormatting sqref="B10:F41 I10:M41 P10:T41 W10:AA41 AD10:AH41">
    <cfRule type="expression" dxfId="1147" priority="27" stopIfTrue="1">
      <formula>$B$8="Sun"</formula>
    </cfRule>
    <cfRule type="expression" dxfId="1146" priority="24">
      <formula>B$7&gt;EOMONTH($D$4,0)</formula>
    </cfRule>
  </conditionalFormatting>
  <conditionalFormatting sqref="B10:F41">
    <cfRule type="expression" dxfId="1145" priority="23">
      <formula>B$7&lt;$D$4</formula>
    </cfRule>
  </conditionalFormatting>
  <conditionalFormatting sqref="B42:AH42">
    <cfRule type="cellIs" dxfId="1134" priority="85" stopIfTrue="1" operator="greaterThan">
      <formula>8</formula>
    </cfRule>
  </conditionalFormatting>
  <conditionalFormatting sqref="B46:AI46">
    <cfRule type="cellIs" dxfId="1123" priority="84" stopIfTrue="1" operator="greaterThan">
      <formula>8</formula>
    </cfRule>
  </conditionalFormatting>
  <conditionalFormatting sqref="B92:AI92">
    <cfRule type="cellIs" dxfId="1122" priority="79" stopIfTrue="1" operator="greaterThan">
      <formula>8</formula>
    </cfRule>
  </conditionalFormatting>
  <conditionalFormatting sqref="C47">
    <cfRule type="expression" dxfId="1121" priority="90" stopIfTrue="1">
      <formula>AND($C$8="Sun",$C$47&gt;40)</formula>
    </cfRule>
    <cfRule type="expression" dxfId="1120" priority="91" stopIfTrue="1">
      <formula>$C$8="Sun"</formula>
    </cfRule>
  </conditionalFormatting>
  <conditionalFormatting sqref="C8:F8">
    <cfRule type="expression" dxfId="1119" priority="11">
      <formula>C$7&gt;EOMONTH($D$4,0)</formula>
    </cfRule>
    <cfRule type="expression" dxfId="1118" priority="12" stopIfTrue="1">
      <formula>$B$8="Sat"</formula>
    </cfRule>
    <cfRule type="expression" dxfId="1117" priority="13" stopIfTrue="1">
      <formula>$B$8="Sun"</formula>
    </cfRule>
  </conditionalFormatting>
  <conditionalFormatting sqref="C62:AC91">
    <cfRule type="expression" dxfId="1116" priority="127">
      <formula>C$7&gt;EOMONTH($D$55,0)</formula>
    </cfRule>
    <cfRule type="expression" dxfId="1115" priority="129" stopIfTrue="1">
      <formula>C$59="Sun"</formula>
    </cfRule>
    <cfRule type="expression" dxfId="1114" priority="77">
      <formula>C$7&lt;$D$4</formula>
    </cfRule>
    <cfRule type="expression" dxfId="1113" priority="128" stopIfTrue="1">
      <formula>C$59="Sat"</formula>
    </cfRule>
  </conditionalFormatting>
  <conditionalFormatting sqref="D47">
    <cfRule type="expression" dxfId="1112" priority="92" stopIfTrue="1">
      <formula>AND($D$8="Sun",$D$47&gt;40)</formula>
    </cfRule>
    <cfRule type="expression" dxfId="1111" priority="93" stopIfTrue="1">
      <formula>$D$8="Sun"</formula>
    </cfRule>
  </conditionalFormatting>
  <conditionalFormatting sqref="E47">
    <cfRule type="expression" dxfId="1110" priority="94" stopIfTrue="1">
      <formula>AND($E$8="Sun",$E$47&gt;40)</formula>
    </cfRule>
    <cfRule type="expression" dxfId="1109" priority="95" stopIfTrue="1">
      <formula>$E$8="Sun"</formula>
    </cfRule>
  </conditionalFormatting>
  <conditionalFormatting sqref="F47">
    <cfRule type="expression" dxfId="1108" priority="122" stopIfTrue="1">
      <formula>AND($F$8="Sun",$F$47&gt;40)</formula>
    </cfRule>
    <cfRule type="expression" dxfId="1107" priority="123" stopIfTrue="1">
      <formula>$F$8="Sun"</formula>
    </cfRule>
  </conditionalFormatting>
  <conditionalFormatting sqref="F59 K59 P59 U59 Z59 AE59">
    <cfRule type="expression" dxfId="1106" priority="48" stopIfTrue="1">
      <formula>OR(F$8="Sun",F$8="Sat")</formula>
    </cfRule>
  </conditionalFormatting>
  <conditionalFormatting sqref="G10:G41">
    <cfRule type="expression" dxfId="1105" priority="29" stopIfTrue="1">
      <formula>$G$8="Sun"</formula>
    </cfRule>
    <cfRule type="expression" dxfId="1104" priority="28" stopIfTrue="1">
      <formula>$G$8="Sat"</formula>
    </cfRule>
  </conditionalFormatting>
  <conditionalFormatting sqref="G8:H8 U8:V8 AB8:AC8">
    <cfRule type="expression" dxfId="1103" priority="18" stopIfTrue="1">
      <formula>OR(G$8="Sun",G$8="Sat")</formula>
    </cfRule>
  </conditionalFormatting>
  <conditionalFormatting sqref="H10:H41">
    <cfRule type="expression" dxfId="1102" priority="31" stopIfTrue="1">
      <formula>$H$8="Sun"</formula>
    </cfRule>
    <cfRule type="expression" dxfId="1101" priority="30" stopIfTrue="1">
      <formula>$H$8="Sat"</formula>
    </cfRule>
  </conditionalFormatting>
  <conditionalFormatting sqref="I47">
    <cfRule type="expression" dxfId="1100" priority="97" stopIfTrue="1">
      <formula>$I$8="Sun"</formula>
    </cfRule>
    <cfRule type="expression" dxfId="1099" priority="96" stopIfTrue="1">
      <formula>AND($I$8="Sun",$I$47&gt;40)</formula>
    </cfRule>
  </conditionalFormatting>
  <conditionalFormatting sqref="I11:K17">
    <cfRule type="expression" dxfId="1098" priority="21">
      <formula>I$7&lt;$D$4</formula>
    </cfRule>
  </conditionalFormatting>
  <conditionalFormatting sqref="I8:M8">
    <cfRule type="expression" dxfId="1097" priority="6">
      <formula>I$7&lt;$D$4</formula>
    </cfRule>
    <cfRule type="expression" dxfId="1096" priority="7">
      <formula>I$7&gt;EOMONTH($D$4,0)</formula>
    </cfRule>
    <cfRule type="expression" dxfId="1095" priority="8" stopIfTrue="1">
      <formula>$B$8="Sat"</formula>
    </cfRule>
    <cfRule type="expression" dxfId="1094" priority="9" stopIfTrue="1">
      <formula>$B$8="Sun"</formula>
    </cfRule>
  </conditionalFormatting>
  <conditionalFormatting sqref="I10:M41">
    <cfRule type="expression" dxfId="1093" priority="22">
      <formula>I$7&lt;$D$4</formula>
    </cfRule>
  </conditionalFormatting>
  <conditionalFormatting sqref="J47">
    <cfRule type="expression" dxfId="1092" priority="98" stopIfTrue="1">
      <formula>AND($J$8="Sun",$J$47&gt;40)</formula>
    </cfRule>
    <cfRule type="expression" dxfId="1091" priority="99" stopIfTrue="1">
      <formula>$J$8="Sun"</formula>
    </cfRule>
  </conditionalFormatting>
  <conditionalFormatting sqref="K47">
    <cfRule type="expression" dxfId="1090" priority="101" stopIfTrue="1">
      <formula>$K$8="Sun"</formula>
    </cfRule>
    <cfRule type="expression" dxfId="1089" priority="100" stopIfTrue="1">
      <formula>AND($K$8="Sun",$K$47&gt;40)</formula>
    </cfRule>
  </conditionalFormatting>
  <conditionalFormatting sqref="L11:L13">
    <cfRule type="expression" dxfId="1088" priority="20">
      <formula>L$7&lt;$D$4</formula>
    </cfRule>
  </conditionalFormatting>
  <conditionalFormatting sqref="L47">
    <cfRule type="expression" dxfId="1087" priority="102" stopIfTrue="1">
      <formula>AND($L$8="Sun",$L$47&gt;40)</formula>
    </cfRule>
    <cfRule type="expression" dxfId="1086" priority="103" stopIfTrue="1">
      <formula>$L$8="Sun"</formula>
    </cfRule>
  </conditionalFormatting>
  <conditionalFormatting sqref="M47">
    <cfRule type="expression" dxfId="1085" priority="46" stopIfTrue="1">
      <formula>AND($F$8="Sun",$F$47&gt;40)</formula>
    </cfRule>
    <cfRule type="expression" dxfId="1084" priority="47" stopIfTrue="1">
      <formula>$F$8="Sun"</formula>
    </cfRule>
  </conditionalFormatting>
  <conditionalFormatting sqref="N10:N41">
    <cfRule type="expression" dxfId="1083" priority="35" stopIfTrue="1">
      <formula>$N$8="Sun"</formula>
    </cfRule>
    <cfRule type="expression" dxfId="1082" priority="32" stopIfTrue="1">
      <formula>$N$8="Sat"</formula>
    </cfRule>
  </conditionalFormatting>
  <conditionalFormatting sqref="N8:O8">
    <cfRule type="expression" dxfId="1081" priority="1" stopIfTrue="1">
      <formula>OR(N$8="Sun",N$8="Sat")</formula>
    </cfRule>
  </conditionalFormatting>
  <conditionalFormatting sqref="O10:O41">
    <cfRule type="expression" dxfId="1080" priority="34" stopIfTrue="1">
      <formula>$O$8="Sun"</formula>
    </cfRule>
    <cfRule type="expression" dxfId="1079" priority="33" stopIfTrue="1">
      <formula>$O$8="Sat"</formula>
    </cfRule>
  </conditionalFormatting>
  <conditionalFormatting sqref="P8">
    <cfRule type="expression" dxfId="1078" priority="3">
      <formula>P$7&gt;EOMONTH($D$4,0)</formula>
    </cfRule>
    <cfRule type="expression" dxfId="1077" priority="4" stopIfTrue="1">
      <formula>$B$8="Sat"</formula>
    </cfRule>
    <cfRule type="expression" dxfId="1076" priority="5" stopIfTrue="1">
      <formula>$B$8="Sun"</formula>
    </cfRule>
  </conditionalFormatting>
  <conditionalFormatting sqref="P11:P17">
    <cfRule type="expression" dxfId="1075" priority="19">
      <formula>P$7&lt;$D$4</formula>
    </cfRule>
  </conditionalFormatting>
  <conditionalFormatting sqref="P47">
    <cfRule type="expression" dxfId="1074" priority="104" stopIfTrue="1">
      <formula>AND($P$8="Sun",$P$47&gt;40)</formula>
    </cfRule>
    <cfRule type="expression" dxfId="1073" priority="105" stopIfTrue="1">
      <formula>$P$8="Sun"</formula>
    </cfRule>
  </conditionalFormatting>
  <conditionalFormatting sqref="P8:T8">
    <cfRule type="expression" dxfId="1072" priority="2">
      <formula>P$7&lt;$D$4</formula>
    </cfRule>
  </conditionalFormatting>
  <conditionalFormatting sqref="P10:T41 W10:AA41 AD10:AH41 B10:F41 I10:M41">
    <cfRule type="expression" dxfId="1071" priority="26" stopIfTrue="1">
      <formula>$B$8="Sat"</formula>
    </cfRule>
  </conditionalFormatting>
  <conditionalFormatting sqref="P10:T41 W10:AA41 AD10:AH41">
    <cfRule type="expression" dxfId="1070" priority="25">
      <formula>P$7&lt;$D$4</formula>
    </cfRule>
  </conditionalFormatting>
  <conditionalFormatting sqref="Q47">
    <cfRule type="expression" dxfId="1069" priority="106" stopIfTrue="1">
      <formula>AND($Q$8="Sun",$Q$47&gt;40)</formula>
    </cfRule>
    <cfRule type="expression" dxfId="1068" priority="107" stopIfTrue="1">
      <formula>$Q$8="Sun"</formula>
    </cfRule>
  </conditionalFormatting>
  <conditionalFormatting sqref="R47">
    <cfRule type="expression" dxfId="1067" priority="109" stopIfTrue="1">
      <formula>$R$8="Sun"</formula>
    </cfRule>
    <cfRule type="expression" dxfId="1066" priority="108" stopIfTrue="1">
      <formula>AND($R$8="Sun",$R$47&gt;40)</formula>
    </cfRule>
  </conditionalFormatting>
  <conditionalFormatting sqref="S47">
    <cfRule type="expression" dxfId="1065" priority="111" stopIfTrue="1">
      <formula>$S$8="Sun"</formula>
    </cfRule>
    <cfRule type="expression" dxfId="1064" priority="110" stopIfTrue="1">
      <formula>AND($S$8="Sun",$S$47&gt;40)</formula>
    </cfRule>
  </conditionalFormatting>
  <conditionalFormatting sqref="T47">
    <cfRule type="expression" dxfId="1063" priority="45" stopIfTrue="1">
      <formula>$F$8="Sun"</formula>
    </cfRule>
    <cfRule type="expression" dxfId="1062" priority="44" stopIfTrue="1">
      <formula>AND($F$8="Sun",$F$47&gt;40)</formula>
    </cfRule>
  </conditionalFormatting>
  <conditionalFormatting sqref="U10:U41">
    <cfRule type="expression" dxfId="1061" priority="36" stopIfTrue="1">
      <formula>$U$8="Sun"</formula>
    </cfRule>
  </conditionalFormatting>
  <conditionalFormatting sqref="V10:V41">
    <cfRule type="expression" dxfId="1060" priority="37" stopIfTrue="1">
      <formula>$V$8="Sat"</formula>
    </cfRule>
    <cfRule type="expression" dxfId="1059" priority="38" stopIfTrue="1">
      <formula>$V$8="Sun"</formula>
    </cfRule>
  </conditionalFormatting>
  <conditionalFormatting sqref="W47">
    <cfRule type="expression" dxfId="1058" priority="112" stopIfTrue="1">
      <formula>AND($W$8="Sun",$W$47&gt;40)</formula>
    </cfRule>
    <cfRule type="expression" dxfId="1057" priority="113" stopIfTrue="1">
      <formula>$W$8="Sun"</formula>
    </cfRule>
  </conditionalFormatting>
  <conditionalFormatting sqref="W8:AA8 AD8:AH8 B8 Q8:T8">
    <cfRule type="expression" dxfId="1056" priority="16" stopIfTrue="1">
      <formula>$B$8="Sat"</formula>
    </cfRule>
  </conditionalFormatting>
  <conditionalFormatting sqref="W8:AA8 AD8:AH8">
    <cfRule type="expression" dxfId="1055" priority="15">
      <formula>W$7&lt;$D$4</formula>
    </cfRule>
  </conditionalFormatting>
  <conditionalFormatting sqref="X47">
    <cfRule type="expression" dxfId="1054" priority="114" stopIfTrue="1">
      <formula>AND($X$8="Sun",$X$47&gt;40)</formula>
    </cfRule>
  </conditionalFormatting>
  <conditionalFormatting sqref="Y47">
    <cfRule type="expression" dxfId="1053" priority="115" stopIfTrue="1">
      <formula>AND($Y$8="Sun",$Y$47&gt;40)</formula>
    </cfRule>
    <cfRule type="expression" dxfId="1052" priority="116" stopIfTrue="1">
      <formula>$Y$8="Sun"</formula>
    </cfRule>
  </conditionalFormatting>
  <conditionalFormatting sqref="Z47">
    <cfRule type="expression" dxfId="1051" priority="117" stopIfTrue="1">
      <formula>AND($Z$8="Sun",$Z$47&gt;40)</formula>
    </cfRule>
    <cfRule type="expression" dxfId="1050" priority="118" stopIfTrue="1">
      <formula>$Z$8="Sun"</formula>
    </cfRule>
  </conditionalFormatting>
  <conditionalFormatting sqref="AA47">
    <cfRule type="expression" dxfId="1049" priority="42" stopIfTrue="1">
      <formula>AND($F$8="Sun",$F$47&gt;40)</formula>
    </cfRule>
    <cfRule type="expression" dxfId="1048" priority="43" stopIfTrue="1">
      <formula>$F$8="Sun"</formula>
    </cfRule>
  </conditionalFormatting>
  <conditionalFormatting sqref="AB10:AB41">
    <cfRule type="expression" dxfId="1047" priority="39" stopIfTrue="1">
      <formula>$AB$8="Sun"</formula>
    </cfRule>
  </conditionalFormatting>
  <conditionalFormatting sqref="AC10:AC41">
    <cfRule type="expression" dxfId="1046" priority="40" stopIfTrue="1">
      <formula>$AC$8="Sat"</formula>
    </cfRule>
    <cfRule type="expression" dxfId="1045" priority="41" stopIfTrue="1">
      <formula>$AC$8="Sun"</formula>
    </cfRule>
  </conditionalFormatting>
  <conditionalFormatting sqref="AD47">
    <cfRule type="expression" dxfId="1044" priority="119" stopIfTrue="1">
      <formula>AND($AD$8="Sun",$AD$47&gt;40)</formula>
    </cfRule>
    <cfRule type="expression" dxfId="1043" priority="120" stopIfTrue="1">
      <formula>$AD$8="Sun"</formula>
    </cfRule>
  </conditionalFormatting>
  <conditionalFormatting sqref="AD62:AH91">
    <cfRule type="expression" dxfId="1042" priority="76" stopIfTrue="1">
      <formula>$B$8="Sun"</formula>
    </cfRule>
    <cfRule type="expression" dxfId="1041" priority="75" stopIfTrue="1">
      <formula>$B$8="Sat"</formula>
    </cfRule>
    <cfRule type="expression" dxfId="1040" priority="74">
      <formula>AD$7&lt;$D$4</formula>
    </cfRule>
    <cfRule type="expression" dxfId="1039" priority="73">
      <formula>AD$58&gt;EOMONTH($D$55,0)</formula>
    </cfRule>
  </conditionalFormatting>
  <conditionalFormatting sqref="AE9 AI10:AI45">
    <cfRule type="cellIs" dxfId="1038" priority="86" stopIfTrue="1" operator="greaterThan">
      <formula>0</formula>
    </cfRule>
  </conditionalFormatting>
  <conditionalFormatting sqref="AE60 AI61:AI91">
    <cfRule type="cellIs" dxfId="1037" priority="80" stopIfTrue="1" operator="greaterThan">
      <formula>0</formula>
    </cfRule>
  </conditionalFormatting>
  <conditionalFormatting sqref="AE47:AG47">
    <cfRule type="expression" dxfId="1036" priority="83" stopIfTrue="1">
      <formula>$AE$8="Sun"</formula>
    </cfRule>
    <cfRule type="expression" dxfId="1035" priority="82" stopIfTrue="1">
      <formula>AND($AE$8="Sun",$AE$47&gt;40)</formula>
    </cfRule>
  </conditionalFormatting>
  <conditionalFormatting sqref="AH47">
    <cfRule type="expression" dxfId="1034" priority="121" stopIfTrue="1">
      <formula>$AF$8="Sun"</formula>
    </cfRule>
  </conditionalFormatting>
  <conditionalFormatting sqref="AI47">
    <cfRule type="cellIs" dxfId="1033" priority="87" stopIfTrue="1" operator="greaterThan">
      <formula>0</formula>
    </cfRule>
  </conditionalFormatting>
  <conditionalFormatting sqref="AI93">
    <cfRule type="cellIs" dxfId="1032"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5241BC21-238D-4621-BE80-25C4FF21C17C}">
            <xm:f>B$7='Yearly Info'!$C$4</xm:f>
            <x14:dxf>
              <fill>
                <patternFill>
                  <bgColor rgb="FFFFCC99"/>
                </patternFill>
              </fill>
            </x14:dxf>
          </x14:cfRule>
          <x14:cfRule type="expression" priority="62" stopIfTrue="1" id="{1A7E39C5-D458-4B62-B514-CAE2EA7ECD1C}">
            <xm:f>B$7='Yearly Info'!$C$5</xm:f>
            <x14:dxf>
              <fill>
                <patternFill>
                  <bgColor rgb="FFFFCC99"/>
                </patternFill>
              </fill>
            </x14:dxf>
          </x14:cfRule>
          <x14:cfRule type="expression" priority="63" stopIfTrue="1" id="{6BE3F6C0-ECE2-46D9-B85B-BBA58FF5DD86}">
            <xm:f>B$7='Yearly Info'!$C$6</xm:f>
            <x14:dxf>
              <fill>
                <patternFill>
                  <bgColor rgb="FFFFCC99"/>
                </patternFill>
              </fill>
            </x14:dxf>
          </x14:cfRule>
          <x14:cfRule type="expression" priority="64" stopIfTrue="1" id="{4B994E64-9F7C-4889-A46F-F9BD6C278D9C}">
            <xm:f>B$7='Yearly Info'!$C$7</xm:f>
            <x14:dxf>
              <fill>
                <patternFill>
                  <bgColor rgb="FFFFCC99"/>
                </patternFill>
              </fill>
            </x14:dxf>
          </x14:cfRule>
          <x14:cfRule type="expression" priority="67" stopIfTrue="1" id="{BF185804-6AD9-4AF4-95F6-DA8C1AB5D3BF}">
            <xm:f>B$7='Yearly Info'!$C$10</xm:f>
            <x14:dxf>
              <fill>
                <patternFill>
                  <bgColor rgb="FFFFCC99"/>
                </patternFill>
              </fill>
            </x14:dxf>
          </x14:cfRule>
          <x14:cfRule type="expression" priority="66" stopIfTrue="1" id="{F8030E44-ACED-49E7-A89C-8EA210F96498}">
            <xm:f>B$7='Yearly Info'!$C$9</xm:f>
            <x14:dxf>
              <fill>
                <patternFill>
                  <bgColor rgb="FFFFCC99"/>
                </patternFill>
              </fill>
            </x14:dxf>
          </x14:cfRule>
          <x14:cfRule type="expression" priority="65" stopIfTrue="1" id="{37EECCB7-93D8-4B03-822E-3521223CD11A}">
            <xm:f>B$7='Yearly Info'!$C$8</xm:f>
            <x14:dxf>
              <fill>
                <patternFill>
                  <bgColor rgb="FFFFCC99"/>
                </patternFill>
              </fill>
            </x14:dxf>
          </x14:cfRule>
          <x14:cfRule type="expression" priority="59" stopIfTrue="1" id="{19B84EFF-C7A6-4AFC-9CDE-2704628818D9}">
            <xm:f>B$7='Yearly Info'!$C$2</xm:f>
            <x14:dxf>
              <fill>
                <patternFill>
                  <bgColor rgb="FFFFCC99"/>
                </patternFill>
              </fill>
            </x14:dxf>
          </x14:cfRule>
          <x14:cfRule type="expression" priority="60" stopIfTrue="1" id="{6F83CC4F-4CC0-483C-895E-BD0A625FA627}">
            <xm:f>B$7='Yearly Info'!$C$3</xm:f>
            <x14:dxf>
              <fill>
                <patternFill>
                  <bgColor rgb="FFFFCC99"/>
                </patternFill>
              </fill>
            </x14:dxf>
          </x14:cfRule>
          <x14:cfRule type="expression" priority="68" id="{936BF57D-216F-4CDF-9822-A6237F256B8E}">
            <xm:f>B$7='Yearly Info'!$C$11</xm:f>
            <x14:dxf>
              <fill>
                <patternFill>
                  <bgColor rgb="FFFFCC99"/>
                </patternFill>
              </fill>
            </x14:dxf>
          </x14:cfRule>
          <xm:sqref>B7:AH7</xm:sqref>
        </x14:conditionalFormatting>
        <x14:conditionalFormatting xmlns:xm="http://schemas.microsoft.com/office/excel/2006/main">
          <x14:cfRule type="expression" priority="53" stopIfTrue="1" id="{7757A50A-1D05-4ED2-986F-C891E13834E6}">
            <xm:f>B$7='Yearly Info'!$C$6</xm:f>
            <x14:dxf>
              <fill>
                <patternFill>
                  <bgColor rgb="FFFFCC99"/>
                </patternFill>
              </fill>
            </x14:dxf>
          </x14:cfRule>
          <x14:cfRule type="expression" priority="50" stopIfTrue="1" id="{2A7B512F-3CE3-4654-B38D-6467BD79098F}">
            <xm:f>B$7='Yearly Info'!$C$3</xm:f>
            <x14:dxf>
              <fill>
                <patternFill>
                  <bgColor rgb="FFFFCC99"/>
                </patternFill>
              </fill>
            </x14:dxf>
          </x14:cfRule>
          <x14:cfRule type="expression" priority="55" stopIfTrue="1" id="{7E16CA7A-A992-4BAB-A2BD-2F992DF85B57}">
            <xm:f>B$7='Yearly Info'!$C$8</xm:f>
            <x14:dxf>
              <fill>
                <patternFill>
                  <bgColor rgb="FFFFCC99"/>
                </patternFill>
              </fill>
            </x14:dxf>
          </x14:cfRule>
          <x14:cfRule type="expression" priority="49" stopIfTrue="1" id="{2C81A47B-0A28-4877-9FBB-40579AD56DD1}">
            <xm:f>B$7='Yearly Info'!$C$2</xm:f>
            <x14:dxf>
              <fill>
                <patternFill>
                  <bgColor rgb="FFFFCC99"/>
                </patternFill>
              </fill>
            </x14:dxf>
          </x14:cfRule>
          <x14:cfRule type="expression" priority="54" stopIfTrue="1" id="{D553E71E-7B41-4EF3-A89A-4B43313F133B}">
            <xm:f>B$7='Yearly Info'!$C$7</xm:f>
            <x14:dxf>
              <fill>
                <patternFill>
                  <bgColor rgb="FFFFCC99"/>
                </patternFill>
              </fill>
            </x14:dxf>
          </x14:cfRule>
          <x14:cfRule type="expression" priority="52" stopIfTrue="1" id="{2F33DD6D-656C-46F2-816A-D30F947D20E6}">
            <xm:f>B$7='Yearly Info'!$C$5</xm:f>
            <x14:dxf>
              <fill>
                <patternFill>
                  <bgColor rgb="FFFFCC99"/>
                </patternFill>
              </fill>
            </x14:dxf>
          </x14:cfRule>
          <x14:cfRule type="expression" priority="51" stopIfTrue="1" id="{6B994D52-206C-4973-9A77-0A15575B59A4}">
            <xm:f>B$7='Yearly Info'!$C$4</xm:f>
            <x14:dxf>
              <fill>
                <patternFill>
                  <bgColor rgb="FFFFCC99"/>
                </patternFill>
              </fill>
            </x14:dxf>
          </x14:cfRule>
          <x14:cfRule type="expression" priority="56" stopIfTrue="1" id="{C7529AF4-9976-4C76-BC85-C58D7B68C5CF}">
            <xm:f>B$7='Yearly Info'!$C$9</xm:f>
            <x14:dxf>
              <fill>
                <patternFill>
                  <bgColor rgb="FFFFCC99"/>
                </patternFill>
              </fill>
            </x14:dxf>
          </x14:cfRule>
          <x14:cfRule type="expression" priority="57" stopIfTrue="1" id="{2468C216-8611-4643-90BA-05B56AB36CEF}">
            <xm:f>B$7='Yearly Info'!$C$10</xm:f>
            <x14:dxf>
              <fill>
                <patternFill>
                  <bgColor rgb="FFFFCC99"/>
                </patternFill>
              </fill>
            </x14:dxf>
          </x14:cfRule>
          <x14:cfRule type="expression" priority="58" id="{3F940491-D397-4840-A513-03CAE94D458A}">
            <xm:f>B$7='Yearly Info'!$C$11</xm:f>
            <x14:dxf>
              <fill>
                <patternFill>
                  <bgColor rgb="FFFFCC99"/>
                </patternFill>
              </fill>
            </x14:dxf>
          </x14:cfRule>
          <xm:sqref>B58:AH58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410D0-D853-459C-B752-8828B61256B3}">
  <sheetPr filterMode="1">
    <pageSetUpPr fitToPage="1"/>
  </sheetPr>
  <dimension ref="A1:AG1000"/>
  <sheetViews>
    <sheetView topLeftCell="A466" zoomScaleNormal="100" workbookViewId="0">
      <selection activeCell="E676" sqref="E676:P676"/>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hidden="1" x14ac:dyDescent="0.25">
      <c r="A2" s="35"/>
      <c r="B2" s="121" t="s">
        <v>1</v>
      </c>
      <c r="C2" s="121"/>
      <c r="D2" s="122" t="str">
        <f>'Yearly Info'!A45</f>
        <v>Don Woods</v>
      </c>
      <c r="E2" s="122" t="e">
        <f t="shared" ref="E2:N2" ca="1" si="0">INDIRECT("'" &amp; $Q$1 &amp; "'!D11")</f>
        <v>#REF!</v>
      </c>
      <c r="F2" s="122" t="e">
        <f t="shared" ca="1" si="0"/>
        <v>#REF!</v>
      </c>
      <c r="G2" s="122" t="e">
        <f t="shared" ca="1" si="0"/>
        <v>#REF!</v>
      </c>
      <c r="H2" s="122" t="e">
        <f t="shared" ca="1" si="0"/>
        <v>#REF!</v>
      </c>
      <c r="I2" s="122" t="e">
        <f t="shared" ca="1" si="0"/>
        <v>#REF!</v>
      </c>
      <c r="J2" s="122" t="e">
        <f t="shared" ca="1" si="0"/>
        <v>#REF!</v>
      </c>
      <c r="K2" s="122" t="e">
        <f t="shared" ca="1" si="0"/>
        <v>#REF!</v>
      </c>
      <c r="L2" s="122" t="e">
        <f t="shared" ca="1" si="0"/>
        <v>#REF!</v>
      </c>
      <c r="M2" s="122" t="e">
        <f t="shared" ca="1" si="0"/>
        <v>#REF!</v>
      </c>
      <c r="N2" s="122" t="e">
        <f t="shared" ca="1" si="0"/>
        <v>#REF!</v>
      </c>
      <c r="O2" s="28"/>
    </row>
    <row r="3" spans="1:33" ht="15.75" hidden="1" x14ac:dyDescent="0.25">
      <c r="A3" s="35"/>
      <c r="B3" s="121" t="s">
        <v>2</v>
      </c>
      <c r="C3" s="121"/>
      <c r="D3" s="123">
        <f>'Yearly Info'!D4</f>
        <v>46113</v>
      </c>
      <c r="E3" s="123">
        <f t="shared" ref="E3:H3" ca="1" si="1">INDIRECT("'" &amp; LEFT(UPPER(MID(CELL("filename"),(FIND("]",CELL("filename"))+1),50)),3) &amp; "'!$D$4")</f>
        <v>46204</v>
      </c>
      <c r="F3" s="123">
        <f t="shared" ca="1" si="1"/>
        <v>46204</v>
      </c>
      <c r="G3" s="123">
        <f t="shared" ca="1" si="1"/>
        <v>46204</v>
      </c>
      <c r="H3" s="123">
        <f t="shared" ca="1" si="1"/>
        <v>46204</v>
      </c>
      <c r="I3" s="124" t="s">
        <v>3</v>
      </c>
      <c r="J3" s="124"/>
      <c r="K3" s="125">
        <f>'Yearly Info'!B1</f>
        <v>2026</v>
      </c>
      <c r="L3" s="126"/>
      <c r="M3" s="126"/>
      <c r="N3" s="126"/>
      <c r="O3" s="28"/>
    </row>
    <row r="4" spans="1:33" ht="15.75" hidden="1" x14ac:dyDescent="0.25">
      <c r="A4" s="35"/>
      <c r="B4" s="35"/>
      <c r="C4" s="38"/>
      <c r="D4" s="39"/>
      <c r="E4" s="39"/>
      <c r="F4" s="39"/>
      <c r="G4" s="39"/>
      <c r="H4" s="39"/>
      <c r="I4" s="64"/>
      <c r="J4" s="64"/>
      <c r="K4" s="40"/>
      <c r="L4" s="41"/>
      <c r="M4" s="41"/>
      <c r="N4" s="41"/>
      <c r="O4" s="28"/>
    </row>
    <row r="5" spans="1:33" ht="15" hidden="1" customHeight="1" x14ac:dyDescent="0.25">
      <c r="A5" s="127" t="s">
        <v>15</v>
      </c>
      <c r="B5" s="129" t="s">
        <v>16</v>
      </c>
      <c r="C5" s="130"/>
      <c r="D5" s="131"/>
      <c r="E5" s="138" t="s">
        <v>17</v>
      </c>
      <c r="F5" s="139"/>
      <c r="G5" s="139"/>
      <c r="H5" s="139"/>
      <c r="I5" s="139"/>
      <c r="J5" s="139"/>
      <c r="K5" s="139"/>
      <c r="L5" s="139"/>
      <c r="M5" s="139"/>
      <c r="N5" s="139"/>
      <c r="O5" s="139"/>
      <c r="P5" s="140"/>
    </row>
    <row r="6" spans="1:33" ht="11.25" hidden="1" customHeight="1" x14ac:dyDescent="0.25">
      <c r="A6" s="128"/>
      <c r="B6" s="132"/>
      <c r="C6" s="133"/>
      <c r="D6" s="134"/>
      <c r="E6" s="141"/>
      <c r="F6" s="142"/>
      <c r="G6" s="142"/>
      <c r="H6" s="142"/>
      <c r="I6" s="142"/>
      <c r="J6" s="142"/>
      <c r="K6" s="142"/>
      <c r="L6" s="142"/>
      <c r="M6" s="142"/>
      <c r="N6" s="142"/>
      <c r="O6" s="142"/>
      <c r="P6" s="143"/>
    </row>
    <row r="7" spans="1:33" ht="9.75" hidden="1" customHeight="1" x14ac:dyDescent="0.25">
      <c r="A7" s="128"/>
      <c r="B7" s="135"/>
      <c r="C7" s="136"/>
      <c r="D7" s="137"/>
      <c r="E7" s="141"/>
      <c r="F7" s="142"/>
      <c r="G7" s="142"/>
      <c r="H7" s="142"/>
      <c r="I7" s="142"/>
      <c r="J7" s="142"/>
      <c r="K7" s="142"/>
      <c r="L7" s="142"/>
      <c r="M7" s="142"/>
      <c r="N7" s="142"/>
      <c r="O7" s="142"/>
      <c r="P7" s="143"/>
    </row>
    <row r="8" spans="1:33" ht="15" hidden="1" customHeight="1" x14ac:dyDescent="0.25">
      <c r="A8" s="44" t="str">
        <f ca="1">IF(MONTH(C8)=MONTH(D$3),RIGHT('Yearly Info'!A$14,LEN('Yearly Info'!A$14)-4),"")</f>
        <v/>
      </c>
      <c r="B8" s="144" t="str">
        <f ca="1">TEXT(C8,"dddd")</f>
        <v>Monday</v>
      </c>
      <c r="C8" s="42">
        <f ca="1">INDIRECT("'" &amp; UPPER(LEFT(TEXT($D$3,"mmmm"),3)) &amp; "'!B7")</f>
        <v>46111</v>
      </c>
      <c r="D8" s="54">
        <f ca="1">INDIRECT("'" &amp; UPPER(LEFT(TEXT($D$3,"mmmm"),3)) &amp; "'!B11")</f>
        <v>0</v>
      </c>
      <c r="E8" s="147"/>
      <c r="F8" s="148"/>
      <c r="G8" s="148"/>
      <c r="H8" s="148"/>
      <c r="I8" s="148"/>
      <c r="J8" s="148"/>
      <c r="K8" s="148"/>
      <c r="L8" s="148"/>
      <c r="M8" s="148"/>
      <c r="N8" s="148"/>
      <c r="O8" s="148"/>
      <c r="P8" s="149"/>
    </row>
    <row r="9" spans="1:33" ht="15" hidden="1" customHeight="1" x14ac:dyDescent="0.25">
      <c r="A9" s="44" t="str">
        <f ca="1">IF(MONTH(C9)=MONTH(D$3),RIGHT('Yearly Info'!A$15,LEN('Yearly Info'!A$15)-4),"")</f>
        <v/>
      </c>
      <c r="B9" s="145"/>
      <c r="C9" s="42">
        <f ca="1">C8</f>
        <v>46111</v>
      </c>
      <c r="D9" s="54">
        <f ca="1">INDIRECT("'" &amp; UPPER(LEFT(TEXT($D$3,"mmmm"),3)) &amp; "'!B12")</f>
        <v>0</v>
      </c>
      <c r="E9" s="147"/>
      <c r="F9" s="148"/>
      <c r="G9" s="148"/>
      <c r="H9" s="148"/>
      <c r="I9" s="148"/>
      <c r="J9" s="148"/>
      <c r="K9" s="148"/>
      <c r="L9" s="148"/>
      <c r="M9" s="148"/>
      <c r="N9" s="148"/>
      <c r="O9" s="148"/>
      <c r="P9" s="149"/>
    </row>
    <row r="10" spans="1:33" ht="15" hidden="1" customHeight="1" x14ac:dyDescent="0.25">
      <c r="A10" s="44" t="str">
        <f ca="1">IF(MONTH(C10)=MONTH(D$3),RIGHT('Yearly Info'!A$16,LEN('Yearly Info'!A$16)-4),"")</f>
        <v/>
      </c>
      <c r="B10" s="145"/>
      <c r="C10" s="42">
        <f t="shared" ref="C10:C37" ca="1" si="2">C9</f>
        <v>46111</v>
      </c>
      <c r="D10" s="54">
        <f ca="1">INDIRECT("'" &amp; UPPER(LEFT(TEXT($D$3,"mmmm"),3)) &amp; "'!B13")</f>
        <v>0</v>
      </c>
      <c r="E10" s="147"/>
      <c r="F10" s="148"/>
      <c r="G10" s="148"/>
      <c r="H10" s="148"/>
      <c r="I10" s="148"/>
      <c r="J10" s="148"/>
      <c r="K10" s="148"/>
      <c r="L10" s="148"/>
      <c r="M10" s="148"/>
      <c r="N10" s="148"/>
      <c r="O10" s="148"/>
      <c r="P10" s="149"/>
    </row>
    <row r="11" spans="1:33" ht="15" hidden="1" customHeight="1" x14ac:dyDescent="0.25">
      <c r="A11" s="44" t="str">
        <f ca="1">IF(MONTH(C11)=MONTH(D$3),RIGHT('Yearly Info'!A$17,LEN('Yearly Info'!A$17)-4),"")</f>
        <v/>
      </c>
      <c r="B11" s="145"/>
      <c r="C11" s="42">
        <f t="shared" ca="1" si="2"/>
        <v>46111</v>
      </c>
      <c r="D11" s="54">
        <f ca="1">INDIRECT("'" &amp; UPPER(LEFT(TEXT($D$3,"mmmm"),3)) &amp; "'!B14")</f>
        <v>0</v>
      </c>
      <c r="E11" s="147"/>
      <c r="F11" s="148"/>
      <c r="G11" s="148"/>
      <c r="H11" s="148"/>
      <c r="I11" s="148"/>
      <c r="J11" s="148"/>
      <c r="K11" s="148"/>
      <c r="L11" s="148"/>
      <c r="M11" s="148"/>
      <c r="N11" s="148"/>
      <c r="O11" s="148"/>
      <c r="P11" s="149"/>
    </row>
    <row r="12" spans="1:33" ht="15" hidden="1" customHeight="1" x14ac:dyDescent="0.25">
      <c r="A12" s="44" t="str">
        <f ca="1">IF(MONTH(C12)=MONTH(D$3),RIGHT('Yearly Info'!A$18,LEN('Yearly Info'!A$18)-4),"")</f>
        <v/>
      </c>
      <c r="B12" s="145"/>
      <c r="C12" s="42">
        <f t="shared" ca="1" si="2"/>
        <v>46111</v>
      </c>
      <c r="D12" s="54">
        <f ca="1">INDIRECT("'" &amp; UPPER(LEFT(TEXT($D$3,"mmmm"),3)) &amp; "'!B15")</f>
        <v>0</v>
      </c>
      <c r="E12" s="147"/>
      <c r="F12" s="148"/>
      <c r="G12" s="148"/>
      <c r="H12" s="148"/>
      <c r="I12" s="148"/>
      <c r="J12" s="148"/>
      <c r="K12" s="148"/>
      <c r="L12" s="148"/>
      <c r="M12" s="148"/>
      <c r="N12" s="148"/>
      <c r="O12" s="148"/>
      <c r="P12" s="149"/>
    </row>
    <row r="13" spans="1:33" ht="15" hidden="1" customHeight="1" x14ac:dyDescent="0.25">
      <c r="A13" s="44" t="str">
        <f ca="1">IF(MONTH(C13)=MONTH(D$3),RIGHT('Yearly Info'!A$19,LEN('Yearly Info'!A$19)-4),"")</f>
        <v/>
      </c>
      <c r="B13" s="145"/>
      <c r="C13" s="42">
        <f t="shared" ca="1" si="2"/>
        <v>46111</v>
      </c>
      <c r="D13" s="54">
        <f ca="1">INDIRECT("'" &amp; UPPER(LEFT(TEXT($D$3,"mmmm"),3)) &amp; "'!B16")</f>
        <v>0</v>
      </c>
      <c r="E13" s="147"/>
      <c r="F13" s="148"/>
      <c r="G13" s="148"/>
      <c r="H13" s="148"/>
      <c r="I13" s="148"/>
      <c r="J13" s="148"/>
      <c r="K13" s="148"/>
      <c r="L13" s="148"/>
      <c r="M13" s="148"/>
      <c r="N13" s="148"/>
      <c r="O13" s="148"/>
      <c r="P13" s="149"/>
    </row>
    <row r="14" spans="1:33" ht="15" hidden="1" customHeight="1" x14ac:dyDescent="0.25">
      <c r="A14" s="44" t="str">
        <f ca="1">IF(MONTH(C14)=MONTH(D$3),RIGHT('Yearly Info'!A$20,LEN('Yearly Info'!A$20)-4),"")</f>
        <v/>
      </c>
      <c r="B14" s="145"/>
      <c r="C14" s="42">
        <f t="shared" ca="1" si="2"/>
        <v>46111</v>
      </c>
      <c r="D14" s="54">
        <f ca="1">INDIRECT("'" &amp; UPPER(LEFT(TEXT($D$3,"mmmm"),3)) &amp; "'!B17")</f>
        <v>0</v>
      </c>
      <c r="E14" s="147"/>
      <c r="F14" s="148"/>
      <c r="G14" s="148"/>
      <c r="H14" s="148"/>
      <c r="I14" s="148"/>
      <c r="J14" s="148"/>
      <c r="K14" s="148"/>
      <c r="L14" s="148"/>
      <c r="M14" s="148"/>
      <c r="N14" s="148"/>
      <c r="O14" s="148"/>
      <c r="P14" s="149"/>
    </row>
    <row r="15" spans="1:33" ht="15" hidden="1" customHeight="1" x14ac:dyDescent="0.25">
      <c r="A15" s="44" t="str">
        <f ca="1">IF(MONTH(C15)=MONTH(D$3),RIGHT('Yearly Info'!A$21,LEN('Yearly Info'!A$21)-4),"")</f>
        <v/>
      </c>
      <c r="B15" s="145"/>
      <c r="C15" s="42">
        <f t="shared" ca="1" si="2"/>
        <v>46111</v>
      </c>
      <c r="D15" s="54">
        <f ca="1">INDIRECT("'" &amp; UPPER(LEFT(TEXT($D$3,"mmmm"),3)) &amp; "'!B18")</f>
        <v>0</v>
      </c>
      <c r="E15" s="147"/>
      <c r="F15" s="148"/>
      <c r="G15" s="148"/>
      <c r="H15" s="148"/>
      <c r="I15" s="148"/>
      <c r="J15" s="148"/>
      <c r="K15" s="148"/>
      <c r="L15" s="148"/>
      <c r="M15" s="148"/>
      <c r="N15" s="148"/>
      <c r="O15" s="148"/>
      <c r="P15" s="149"/>
      <c r="AG15" t="s">
        <v>18</v>
      </c>
    </row>
    <row r="16" spans="1:33" ht="15" hidden="1" customHeight="1" x14ac:dyDescent="0.25">
      <c r="A16" s="44" t="str">
        <f ca="1">IF(MONTH(C16)=MONTH(D$3),RIGHT('Yearly Info'!A$22,LEN('Yearly Info'!A$22)-4),"")</f>
        <v/>
      </c>
      <c r="B16" s="145"/>
      <c r="C16" s="42">
        <f t="shared" ca="1" si="2"/>
        <v>46111</v>
      </c>
      <c r="D16" s="54">
        <f ca="1">INDIRECT("'" &amp; UPPER(LEFT(TEXT($D$3,"mmmm"),3)) &amp; "'!B19")</f>
        <v>0</v>
      </c>
      <c r="E16" s="147"/>
      <c r="F16" s="148"/>
      <c r="G16" s="148"/>
      <c r="H16" s="148"/>
      <c r="I16" s="148"/>
      <c r="J16" s="148"/>
      <c r="K16" s="148"/>
      <c r="L16" s="148"/>
      <c r="M16" s="148"/>
      <c r="N16" s="148"/>
      <c r="O16" s="148"/>
      <c r="P16" s="149"/>
    </row>
    <row r="17" spans="1:32" ht="15" hidden="1" customHeight="1" x14ac:dyDescent="0.25">
      <c r="A17" s="44" t="str">
        <f ca="1">IF(MONTH(C17)=MONTH(D$3),RIGHT('Yearly Info'!A$23,LEN('Yearly Info'!A$23)-4),"")</f>
        <v/>
      </c>
      <c r="B17" s="145"/>
      <c r="C17" s="42">
        <f t="shared" ca="1" si="2"/>
        <v>46111</v>
      </c>
      <c r="D17" s="54">
        <f ca="1">INDIRECT("'" &amp; UPPER(LEFT(TEXT($D$3,"mmmm"),3)) &amp; "'!B20")</f>
        <v>0</v>
      </c>
      <c r="E17" s="147"/>
      <c r="F17" s="148"/>
      <c r="G17" s="148"/>
      <c r="H17" s="148"/>
      <c r="I17" s="148"/>
      <c r="J17" s="148"/>
      <c r="K17" s="148"/>
      <c r="L17" s="148"/>
      <c r="M17" s="148"/>
      <c r="N17" s="148"/>
      <c r="O17" s="148"/>
      <c r="P17" s="149"/>
    </row>
    <row r="18" spans="1:32" ht="15" hidden="1" customHeight="1" x14ac:dyDescent="0.25">
      <c r="A18" s="44" t="str">
        <f ca="1">IF(MONTH(C18)=MONTH(D$3),RIGHT('Yearly Info'!A$24,LEN('Yearly Info'!A$24)-4),"")</f>
        <v/>
      </c>
      <c r="B18" s="145"/>
      <c r="C18" s="42">
        <f t="shared" ca="1" si="2"/>
        <v>46111</v>
      </c>
      <c r="D18" s="54">
        <f ca="1">INDIRECT("'" &amp; UPPER(LEFT(TEXT($D$3,"mmmm"),3)) &amp; "'!B21")</f>
        <v>0</v>
      </c>
      <c r="E18" s="147"/>
      <c r="F18" s="148"/>
      <c r="G18" s="148"/>
      <c r="H18" s="148"/>
      <c r="I18" s="148"/>
      <c r="J18" s="148"/>
      <c r="K18" s="148"/>
      <c r="L18" s="148"/>
      <c r="M18" s="148"/>
      <c r="N18" s="148"/>
      <c r="O18" s="148"/>
      <c r="P18" s="149"/>
      <c r="AF18" t="s">
        <v>19</v>
      </c>
    </row>
    <row r="19" spans="1:32" ht="15" hidden="1" customHeight="1" x14ac:dyDescent="0.25">
      <c r="A19" s="44" t="str">
        <f ca="1">IF(MONTH(C19)=MONTH(D$3),RIGHT('Yearly Info'!A$25,LEN('Yearly Info'!A$25)-4),"")</f>
        <v/>
      </c>
      <c r="B19" s="145"/>
      <c r="C19" s="42">
        <f t="shared" ca="1" si="2"/>
        <v>46111</v>
      </c>
      <c r="D19" s="54">
        <f ca="1">INDIRECT("'" &amp; UPPER(LEFT(TEXT($D$3,"mmmm"),3)) &amp; "'!B22")</f>
        <v>0</v>
      </c>
      <c r="E19" s="147"/>
      <c r="F19" s="148"/>
      <c r="G19" s="148"/>
      <c r="H19" s="148"/>
      <c r="I19" s="148"/>
      <c r="J19" s="148"/>
      <c r="K19" s="148"/>
      <c r="L19" s="148"/>
      <c r="M19" s="148"/>
      <c r="N19" s="148"/>
      <c r="O19" s="148"/>
      <c r="P19" s="149"/>
    </row>
    <row r="20" spans="1:32" ht="15" hidden="1" customHeight="1" x14ac:dyDescent="0.25">
      <c r="A20" s="44" t="str">
        <f ca="1">IF(MONTH(C20)=MONTH(D$3),RIGHT('Yearly Info'!A$26,LEN('Yearly Info'!A$26)-4),"")</f>
        <v/>
      </c>
      <c r="B20" s="145"/>
      <c r="C20" s="42">
        <f t="shared" ca="1" si="2"/>
        <v>46111</v>
      </c>
      <c r="D20" s="54">
        <f ca="1">INDIRECT("'" &amp; UPPER(LEFT(TEXT($D$3,"mmmm"),3)) &amp; "'!B23")</f>
        <v>0</v>
      </c>
      <c r="E20" s="147"/>
      <c r="F20" s="148"/>
      <c r="G20" s="148"/>
      <c r="H20" s="148"/>
      <c r="I20" s="148"/>
      <c r="J20" s="148"/>
      <c r="K20" s="148"/>
      <c r="L20" s="148"/>
      <c r="M20" s="148"/>
      <c r="N20" s="148"/>
      <c r="O20" s="148"/>
      <c r="P20" s="149"/>
    </row>
    <row r="21" spans="1:32" ht="15" hidden="1" customHeight="1" x14ac:dyDescent="0.25">
      <c r="A21" s="44" t="str">
        <f ca="1">IF(MONTH(C21)=MONTH(D$3),RIGHT('Yearly Info'!A$27,LEN('Yearly Info'!A$27)-4),"")</f>
        <v/>
      </c>
      <c r="B21" s="145"/>
      <c r="C21" s="42">
        <f t="shared" ca="1" si="2"/>
        <v>46111</v>
      </c>
      <c r="D21" s="54">
        <f ca="1">INDIRECT("'" &amp; UPPER(LEFT(TEXT($D$3,"mmmm"),3)) &amp; "'!B24")</f>
        <v>0</v>
      </c>
      <c r="E21" s="147"/>
      <c r="F21" s="148"/>
      <c r="G21" s="148"/>
      <c r="H21" s="148"/>
      <c r="I21" s="148"/>
      <c r="J21" s="148"/>
      <c r="K21" s="148"/>
      <c r="L21" s="148"/>
      <c r="M21" s="148"/>
      <c r="N21" s="148"/>
      <c r="O21" s="148"/>
      <c r="P21" s="149"/>
    </row>
    <row r="22" spans="1:32" ht="15" hidden="1" customHeight="1" x14ac:dyDescent="0.25">
      <c r="A22" s="44" t="str">
        <f ca="1">IF(MONTH(C22)=MONTH(D$3),RIGHT('Yearly Info'!A$28,LEN('Yearly Info'!A$28)-4),"")</f>
        <v/>
      </c>
      <c r="B22" s="145"/>
      <c r="C22" s="42">
        <f t="shared" ca="1" si="2"/>
        <v>46111</v>
      </c>
      <c r="D22" s="54">
        <f ca="1">INDIRECT("'" &amp; UPPER(LEFT(TEXT($D$3,"mmmm"),3)) &amp; "'!B25")</f>
        <v>0</v>
      </c>
      <c r="E22" s="147"/>
      <c r="F22" s="148"/>
      <c r="G22" s="148"/>
      <c r="H22" s="148"/>
      <c r="I22" s="148"/>
      <c r="J22" s="148"/>
      <c r="K22" s="148"/>
      <c r="L22" s="148"/>
      <c r="M22" s="148"/>
      <c r="N22" s="148"/>
      <c r="O22" s="148"/>
      <c r="P22" s="149"/>
    </row>
    <row r="23" spans="1:32" ht="15" hidden="1" customHeight="1" x14ac:dyDescent="0.25">
      <c r="A23" s="44" t="str">
        <f ca="1">IF(MONTH(C23)=MONTH(D$3),RIGHT('Yearly Info'!A$29,LEN('Yearly Info'!A$29)-4),"")</f>
        <v/>
      </c>
      <c r="B23" s="145"/>
      <c r="C23" s="42">
        <f t="shared" ca="1" si="2"/>
        <v>46111</v>
      </c>
      <c r="D23" s="54">
        <f ca="1">INDIRECT("'" &amp; UPPER(LEFT(TEXT($D$3,"mmmm"),3)) &amp; "'!B26")</f>
        <v>0</v>
      </c>
      <c r="E23" s="147"/>
      <c r="F23" s="148"/>
      <c r="G23" s="148"/>
      <c r="H23" s="148"/>
      <c r="I23" s="148"/>
      <c r="J23" s="148"/>
      <c r="K23" s="148"/>
      <c r="L23" s="148"/>
      <c r="M23" s="148"/>
      <c r="N23" s="148"/>
      <c r="O23" s="148"/>
      <c r="P23" s="149"/>
      <c r="AB23" t="s">
        <v>20</v>
      </c>
    </row>
    <row r="24" spans="1:32" ht="15" hidden="1" customHeight="1" x14ac:dyDescent="0.25">
      <c r="A24" s="44" t="str">
        <f ca="1">IF(MONTH(C24)=MONTH(D$3),RIGHT('Yearly Info'!A$30,LEN('Yearly Info'!A$30)-4),"")</f>
        <v/>
      </c>
      <c r="B24" s="145"/>
      <c r="C24" s="42">
        <f t="shared" ca="1" si="2"/>
        <v>46111</v>
      </c>
      <c r="D24" s="54">
        <f ca="1">INDIRECT("'" &amp; UPPER(LEFT(TEXT($D$3,"mmmm"),3)) &amp; "'!B27")</f>
        <v>0</v>
      </c>
      <c r="E24" s="147"/>
      <c r="F24" s="148"/>
      <c r="G24" s="148"/>
      <c r="H24" s="148"/>
      <c r="I24" s="148"/>
      <c r="J24" s="148"/>
      <c r="K24" s="148"/>
      <c r="L24" s="148"/>
      <c r="M24" s="148"/>
      <c r="N24" s="148"/>
      <c r="O24" s="148"/>
      <c r="P24" s="149"/>
    </row>
    <row r="25" spans="1:32" ht="15" hidden="1" customHeight="1" x14ac:dyDescent="0.25">
      <c r="A25" s="44" t="str">
        <f ca="1">IF(MONTH(C25)=MONTH(D$3),RIGHT('Yearly Info'!A$31,LEN('Yearly Info'!A$31)-4),"")</f>
        <v/>
      </c>
      <c r="B25" s="145"/>
      <c r="C25" s="42">
        <f t="shared" ca="1" si="2"/>
        <v>46111</v>
      </c>
      <c r="D25" s="54">
        <f ca="1">INDIRECT("'" &amp; UPPER(LEFT(TEXT($D$3,"mmmm"),3)) &amp; "'!B28")</f>
        <v>0</v>
      </c>
      <c r="E25" s="147"/>
      <c r="F25" s="148"/>
      <c r="G25" s="148"/>
      <c r="H25" s="148"/>
      <c r="I25" s="148"/>
      <c r="J25" s="148"/>
      <c r="K25" s="148"/>
      <c r="L25" s="148"/>
      <c r="M25" s="148"/>
      <c r="N25" s="148"/>
      <c r="O25" s="148"/>
      <c r="P25" s="149"/>
    </row>
    <row r="26" spans="1:32" ht="15" hidden="1" customHeight="1" x14ac:dyDescent="0.25">
      <c r="A26" s="44" t="str">
        <f ca="1">IF(MONTH(C26)=MONTH(D$3),RIGHT('Yearly Info'!A$32,LEN('Yearly Info'!A$32)-4),"")</f>
        <v/>
      </c>
      <c r="B26" s="145"/>
      <c r="C26" s="42">
        <f t="shared" ca="1" si="2"/>
        <v>46111</v>
      </c>
      <c r="D26" s="54">
        <f ca="1">INDIRECT("'" &amp; UPPER(LEFT(TEXT($D$3,"mmmm"),3)) &amp; "'!B29")</f>
        <v>0</v>
      </c>
      <c r="E26" s="147"/>
      <c r="F26" s="148"/>
      <c r="G26" s="148"/>
      <c r="H26" s="148"/>
      <c r="I26" s="148"/>
      <c r="J26" s="148"/>
      <c r="K26" s="148"/>
      <c r="L26" s="148"/>
      <c r="M26" s="148"/>
      <c r="N26" s="148"/>
      <c r="O26" s="148"/>
      <c r="P26" s="149"/>
    </row>
    <row r="27" spans="1:32" ht="15" hidden="1" customHeight="1" x14ac:dyDescent="0.25">
      <c r="A27" s="44" t="str">
        <f ca="1">IF(MONTH(C27)=MONTH(D$3),RIGHT('Yearly Info'!A$33,LEN('Yearly Info'!A$33)-4),"")</f>
        <v/>
      </c>
      <c r="B27" s="145"/>
      <c r="C27" s="42">
        <f t="shared" ca="1" si="2"/>
        <v>46111</v>
      </c>
      <c r="D27" s="54">
        <f ca="1">INDIRECT("'" &amp; UPPER(LEFT(TEXT($D$3,"mmmm"),3)) &amp; "'!B30")</f>
        <v>0</v>
      </c>
      <c r="E27" s="147"/>
      <c r="F27" s="148"/>
      <c r="G27" s="148"/>
      <c r="H27" s="148"/>
      <c r="I27" s="148"/>
      <c r="J27" s="148"/>
      <c r="K27" s="148"/>
      <c r="L27" s="148"/>
      <c r="M27" s="148"/>
      <c r="N27" s="148"/>
      <c r="O27" s="148"/>
      <c r="P27" s="149"/>
    </row>
    <row r="28" spans="1:32" ht="15" hidden="1" customHeight="1" x14ac:dyDescent="0.25">
      <c r="A28" s="44" t="str">
        <f ca="1">IF(MONTH(C28)=MONTH(D$3),RIGHT('Yearly Info'!A$34,LEN('Yearly Info'!A$34)-4),"")</f>
        <v/>
      </c>
      <c r="B28" s="145"/>
      <c r="C28" s="42">
        <f t="shared" ca="1" si="2"/>
        <v>46111</v>
      </c>
      <c r="D28" s="54">
        <f ca="1">INDIRECT("'" &amp; UPPER(LEFT(TEXT($D$3,"mmmm"),3)) &amp; "'!B31")</f>
        <v>0</v>
      </c>
      <c r="E28" s="147"/>
      <c r="F28" s="148"/>
      <c r="G28" s="148"/>
      <c r="H28" s="148"/>
      <c r="I28" s="148"/>
      <c r="J28" s="148"/>
      <c r="K28" s="148"/>
      <c r="L28" s="148"/>
      <c r="M28" s="148"/>
      <c r="N28" s="148"/>
      <c r="O28" s="148"/>
      <c r="P28" s="149"/>
    </row>
    <row r="29" spans="1:32" ht="15" hidden="1" customHeight="1" x14ac:dyDescent="0.25">
      <c r="A29" s="44" t="str">
        <f ca="1">IF(MONTH(C29)=MONTH(D$3),RIGHT('Yearly Info'!A$35,LEN('Yearly Info'!A$35)-4),"")</f>
        <v/>
      </c>
      <c r="B29" s="145"/>
      <c r="C29" s="42">
        <f t="shared" ca="1" si="2"/>
        <v>46111</v>
      </c>
      <c r="D29" s="100">
        <f ca="1">INDIRECT("'" &amp; UPPER(LEFT(TEXT($D$3,"mmmm"),3)) &amp; "'!B32")</f>
        <v>0</v>
      </c>
      <c r="E29" s="147"/>
      <c r="F29" s="148"/>
      <c r="G29" s="148"/>
      <c r="H29" s="148"/>
      <c r="I29" s="148"/>
      <c r="J29" s="148"/>
      <c r="K29" s="148"/>
      <c r="L29" s="148"/>
      <c r="M29" s="148"/>
      <c r="N29" s="148"/>
      <c r="O29" s="148"/>
      <c r="P29" s="149"/>
    </row>
    <row r="30" spans="1:32" ht="15" hidden="1" customHeight="1" x14ac:dyDescent="0.25">
      <c r="A30" s="44" t="str">
        <f ca="1">IF(MONTH(C30)=MONTH(D$3),RIGHT('Yearly Info'!A$36,LEN('Yearly Info'!A$36)-4),"")</f>
        <v/>
      </c>
      <c r="B30" s="145"/>
      <c r="C30" s="42">
        <f t="shared" ca="1" si="2"/>
        <v>46111</v>
      </c>
      <c r="D30" s="100">
        <f ca="1">INDIRECT("'" &amp; UPPER(LEFT(TEXT($D$3,"mmmm"),3)) &amp; "'!B33")</f>
        <v>0</v>
      </c>
      <c r="E30" s="147"/>
      <c r="F30" s="148"/>
      <c r="G30" s="148"/>
      <c r="H30" s="148"/>
      <c r="I30" s="148"/>
      <c r="J30" s="148"/>
      <c r="K30" s="148"/>
      <c r="L30" s="148"/>
      <c r="M30" s="148"/>
      <c r="N30" s="148"/>
      <c r="O30" s="148"/>
      <c r="P30" s="149"/>
    </row>
    <row r="31" spans="1:32" ht="15" hidden="1" customHeight="1" x14ac:dyDescent="0.25">
      <c r="A31" s="44" t="str">
        <f ca="1">IF(MONTH(C31)=MONTH(D$3),RIGHT('Yearly Info'!A$37,LEN('Yearly Info'!A$37)-4),"")</f>
        <v/>
      </c>
      <c r="B31" s="145"/>
      <c r="C31" s="42">
        <f t="shared" ca="1" si="2"/>
        <v>46111</v>
      </c>
      <c r="D31" s="100">
        <f ca="1">INDIRECT("'" &amp; UPPER(LEFT(TEXT($D$3,"mmmm"),3)) &amp; "'!B34")</f>
        <v>0</v>
      </c>
      <c r="E31" s="147"/>
      <c r="F31" s="148"/>
      <c r="G31" s="148"/>
      <c r="H31" s="148"/>
      <c r="I31" s="148"/>
      <c r="J31" s="148"/>
      <c r="K31" s="148"/>
      <c r="L31" s="148"/>
      <c r="M31" s="148"/>
      <c r="N31" s="148"/>
      <c r="O31" s="148"/>
      <c r="P31" s="149"/>
    </row>
    <row r="32" spans="1:32" ht="15" hidden="1" customHeight="1" x14ac:dyDescent="0.25">
      <c r="A32" s="44" t="str">
        <f ca="1">IF(MONTH(C32)=MONTH(D$3),RIGHT('Yearly Info'!A$38,LEN('Yearly Info'!A$38)-4),"")</f>
        <v/>
      </c>
      <c r="B32" s="145"/>
      <c r="C32" s="42">
        <f t="shared" ca="1" si="2"/>
        <v>46111</v>
      </c>
      <c r="D32" s="100">
        <f ca="1">INDIRECT("'" &amp; UPPER(LEFT(TEXT($D$3,"mmmm"),3)) &amp; "'!B35")</f>
        <v>0</v>
      </c>
      <c r="E32" s="147"/>
      <c r="F32" s="148"/>
      <c r="G32" s="148"/>
      <c r="H32" s="148"/>
      <c r="I32" s="148"/>
      <c r="J32" s="148"/>
      <c r="K32" s="148"/>
      <c r="L32" s="148"/>
      <c r="M32" s="148"/>
      <c r="N32" s="148"/>
      <c r="O32" s="148"/>
      <c r="P32" s="149"/>
    </row>
    <row r="33" spans="1:16" ht="15" hidden="1" customHeight="1" x14ac:dyDescent="0.25">
      <c r="A33" s="44" t="str">
        <f ca="1">IF(MONTH(C33)=MONTH(D$3),RIGHT('Yearly Info'!A$39,LEN('Yearly Info'!A$39)-4),"")</f>
        <v/>
      </c>
      <c r="B33" s="145"/>
      <c r="C33" s="42">
        <f t="shared" ca="1" si="2"/>
        <v>46111</v>
      </c>
      <c r="D33" s="100">
        <f ca="1">INDIRECT("'" &amp; UPPER(LEFT(TEXT($D$3,"mmmm"),3)) &amp; "'!B36")</f>
        <v>0</v>
      </c>
      <c r="E33" s="147"/>
      <c r="F33" s="148"/>
      <c r="G33" s="148"/>
      <c r="H33" s="148"/>
      <c r="I33" s="148"/>
      <c r="J33" s="148"/>
      <c r="K33" s="148"/>
      <c r="L33" s="148"/>
      <c r="M33" s="148"/>
      <c r="N33" s="148"/>
      <c r="O33" s="148"/>
      <c r="P33" s="149"/>
    </row>
    <row r="34" spans="1:16" ht="15" hidden="1" customHeight="1" thickBot="1" x14ac:dyDescent="0.3">
      <c r="A34" s="45" t="str">
        <f ca="1">IF(MONTH(C34)=MONTH(D$3),RIGHT('Yearly Info'!A$40,LEN('Yearly Info'!A$40)-4),"")</f>
        <v/>
      </c>
      <c r="B34" s="145"/>
      <c r="C34" s="42">
        <f t="shared" ca="1" si="2"/>
        <v>46111</v>
      </c>
      <c r="D34" s="100">
        <f ca="1">INDIRECT("'" &amp; UPPER(LEFT(TEXT($D$3,"mmmm"),3)) &amp; "'!B37")</f>
        <v>0</v>
      </c>
      <c r="E34" s="147"/>
      <c r="F34" s="148"/>
      <c r="G34" s="148"/>
      <c r="H34" s="148"/>
      <c r="I34" s="148"/>
      <c r="J34" s="148"/>
      <c r="K34" s="148"/>
      <c r="L34" s="148"/>
      <c r="M34" s="148"/>
      <c r="N34" s="148"/>
      <c r="O34" s="148"/>
      <c r="P34" s="149"/>
    </row>
    <row r="35" spans="1:16" ht="15" hidden="1" customHeight="1" thickBot="1" x14ac:dyDescent="0.3">
      <c r="A35" s="45" t="str">
        <f ca="1">IF(MONTH(C35)=MONTH(D$3),RIGHT('Yearly Info'!A$41,LEN('Yearly Info'!A$41)-4),"")</f>
        <v/>
      </c>
      <c r="B35" s="145"/>
      <c r="C35" s="42">
        <f t="shared" ca="1" si="2"/>
        <v>46111</v>
      </c>
      <c r="D35" s="100">
        <f ca="1">INDIRECT("'" &amp; UPPER(LEFT(TEXT($D$3,"mmmm"),3)) &amp; "'!B38")</f>
        <v>0</v>
      </c>
      <c r="E35" s="147"/>
      <c r="F35" s="148"/>
      <c r="G35" s="148"/>
      <c r="H35" s="148"/>
      <c r="I35" s="148"/>
      <c r="J35" s="148"/>
      <c r="K35" s="148"/>
      <c r="L35" s="148"/>
      <c r="M35" s="148"/>
      <c r="N35" s="148"/>
      <c r="O35" s="148"/>
      <c r="P35" s="149"/>
    </row>
    <row r="36" spans="1:16" ht="15" hidden="1" customHeight="1" thickBot="1" x14ac:dyDescent="0.3">
      <c r="A36" s="45" t="str">
        <f ca="1">IF(MONTH(C36)=MONTH(D$3),RIGHT('Yearly Info'!A$42,LEN('Yearly Info'!A$42)-4),"")</f>
        <v/>
      </c>
      <c r="B36" s="145"/>
      <c r="C36" s="42">
        <f t="shared" ca="1" si="2"/>
        <v>46111</v>
      </c>
      <c r="D36" s="100">
        <f ca="1">INDIRECT("'" &amp; UPPER(LEFT(TEXT($D$3,"mmmm"),3)) &amp; "'!B39")</f>
        <v>0</v>
      </c>
      <c r="E36" s="147"/>
      <c r="F36" s="148"/>
      <c r="G36" s="148"/>
      <c r="H36" s="148"/>
      <c r="I36" s="148"/>
      <c r="J36" s="148"/>
      <c r="K36" s="148"/>
      <c r="L36" s="148"/>
      <c r="M36" s="148"/>
      <c r="N36" s="148"/>
      <c r="O36" s="148"/>
      <c r="P36" s="149"/>
    </row>
    <row r="37" spans="1:16" ht="15" hidden="1" customHeight="1" thickBot="1" x14ac:dyDescent="0.3">
      <c r="A37" s="45" t="str">
        <f ca="1">IF(MONTH(C37)=MONTH(D$3),RIGHT('Yearly Info'!A$43,LEN('Yearly Info'!A$43)-4),"")</f>
        <v/>
      </c>
      <c r="B37" s="146"/>
      <c r="C37" s="42">
        <f t="shared" ca="1" si="2"/>
        <v>46111</v>
      </c>
      <c r="D37" s="55">
        <f ca="1">INDIRECT("'" &amp; UPPER(LEFT(TEXT($D$3,"mmmm"),3)) &amp; "'!B40")</f>
        <v>0</v>
      </c>
      <c r="E37" s="150"/>
      <c r="F37" s="151"/>
      <c r="G37" s="151"/>
      <c r="H37" s="151"/>
      <c r="I37" s="151"/>
      <c r="J37" s="151"/>
      <c r="K37" s="151"/>
      <c r="L37" s="151"/>
      <c r="M37" s="151"/>
      <c r="N37" s="151"/>
      <c r="O37" s="151"/>
      <c r="P37" s="152"/>
    </row>
    <row r="38" spans="1:16" ht="15" hidden="1" customHeight="1" x14ac:dyDescent="0.25">
      <c r="A38" s="44" t="str">
        <f ca="1">IF(MONTH(C38)=MONTH(D$3),RIGHT('Yearly Info'!A$14,LEN('Yearly Info'!A$14)-4),"")</f>
        <v/>
      </c>
      <c r="B38" s="145" t="str">
        <f ca="1">TEXT(C38,"dddd")</f>
        <v>Tuesday</v>
      </c>
      <c r="C38" s="94">
        <f ca="1">C8+1</f>
        <v>46112</v>
      </c>
      <c r="D38" s="54">
        <f ca="1">INDIRECT("'" &amp; UPPER(TEXT($D$3,"mmm")) &amp; "'!C11")</f>
        <v>0</v>
      </c>
      <c r="E38" s="147"/>
      <c r="F38" s="148"/>
      <c r="G38" s="148"/>
      <c r="H38" s="148"/>
      <c r="I38" s="148"/>
      <c r="J38" s="148"/>
      <c r="K38" s="148"/>
      <c r="L38" s="148"/>
      <c r="M38" s="148"/>
      <c r="N38" s="148"/>
      <c r="O38" s="148"/>
      <c r="P38" s="149"/>
    </row>
    <row r="39" spans="1:16" ht="15" hidden="1" customHeight="1" x14ac:dyDescent="0.25">
      <c r="A39" s="44" t="str">
        <f ca="1">IF(MONTH(C39)=MONTH(D$3),RIGHT('Yearly Info'!A$15,LEN('Yearly Info'!A$15)-4),"")</f>
        <v/>
      </c>
      <c r="B39" s="145"/>
      <c r="C39" s="42">
        <f ca="1">C38</f>
        <v>46112</v>
      </c>
      <c r="D39" s="54">
        <f ca="1">INDIRECT("'" &amp; UPPER(LEFT(TEXT($D$3,"mmmm"),3)) &amp; "'!C12")</f>
        <v>0</v>
      </c>
      <c r="E39" s="147"/>
      <c r="F39" s="148"/>
      <c r="G39" s="148"/>
      <c r="H39" s="148"/>
      <c r="I39" s="148"/>
      <c r="J39" s="148"/>
      <c r="K39" s="148"/>
      <c r="L39" s="148"/>
      <c r="M39" s="148"/>
      <c r="N39" s="148"/>
      <c r="O39" s="148"/>
      <c r="P39" s="149"/>
    </row>
    <row r="40" spans="1:16" ht="15" hidden="1" customHeight="1" x14ac:dyDescent="0.25">
      <c r="A40" s="44" t="str">
        <f ca="1">IF(MONTH(C40)=MONTH(D$3),RIGHT('Yearly Info'!A$16,LEN('Yearly Info'!A$16)-4),"")</f>
        <v/>
      </c>
      <c r="B40" s="145"/>
      <c r="C40" s="42">
        <f t="shared" ref="C40:C66" ca="1" si="3">C39</f>
        <v>46112</v>
      </c>
      <c r="D40" s="54">
        <f ca="1">INDIRECT("'" &amp; UPPER(LEFT(TEXT($D$3,"mmmm"),3)) &amp; "'!C13")</f>
        <v>0</v>
      </c>
      <c r="E40" s="147"/>
      <c r="F40" s="148"/>
      <c r="G40" s="148"/>
      <c r="H40" s="148"/>
      <c r="I40" s="148"/>
      <c r="J40" s="148"/>
      <c r="K40" s="148"/>
      <c r="L40" s="148"/>
      <c r="M40" s="148"/>
      <c r="N40" s="148"/>
      <c r="O40" s="148"/>
      <c r="P40" s="149"/>
    </row>
    <row r="41" spans="1:16" ht="15" hidden="1" customHeight="1" x14ac:dyDescent="0.25">
      <c r="A41" s="44" t="str">
        <f ca="1">IF(MONTH(C41)=MONTH(D$3),RIGHT('Yearly Info'!A$17,LEN('Yearly Info'!A$17)-4),"")</f>
        <v/>
      </c>
      <c r="B41" s="145"/>
      <c r="C41" s="42">
        <f t="shared" ca="1" si="3"/>
        <v>46112</v>
      </c>
      <c r="D41" s="54">
        <f ca="1">INDIRECT("'" &amp; UPPER(LEFT(TEXT($D$3,"mmmm"),3)) &amp; "'!C14")</f>
        <v>0</v>
      </c>
      <c r="E41" s="147"/>
      <c r="F41" s="148"/>
      <c r="G41" s="148"/>
      <c r="H41" s="148"/>
      <c r="I41" s="148"/>
      <c r="J41" s="148"/>
      <c r="K41" s="148"/>
      <c r="L41" s="148"/>
      <c r="M41" s="148"/>
      <c r="N41" s="148"/>
      <c r="O41" s="148"/>
      <c r="P41" s="149"/>
    </row>
    <row r="42" spans="1:16" ht="15" hidden="1" customHeight="1" x14ac:dyDescent="0.25">
      <c r="A42" s="44" t="str">
        <f ca="1">IF(MONTH(C42)=MONTH(D$3),RIGHT('Yearly Info'!A$18,LEN('Yearly Info'!A$18)-4),"")</f>
        <v/>
      </c>
      <c r="B42" s="145"/>
      <c r="C42" s="42">
        <f t="shared" ca="1" si="3"/>
        <v>46112</v>
      </c>
      <c r="D42" s="54">
        <f ca="1">INDIRECT("'" &amp; UPPER(LEFT(TEXT($D$3,"mmmm"),3)) &amp; "'!C15")</f>
        <v>0</v>
      </c>
      <c r="E42" s="147"/>
      <c r="F42" s="148"/>
      <c r="G42" s="148"/>
      <c r="H42" s="148"/>
      <c r="I42" s="148"/>
      <c r="J42" s="148"/>
      <c r="K42" s="148"/>
      <c r="L42" s="148"/>
      <c r="M42" s="148"/>
      <c r="N42" s="148"/>
      <c r="O42" s="148"/>
      <c r="P42" s="149"/>
    </row>
    <row r="43" spans="1:16" ht="15" hidden="1" customHeight="1" x14ac:dyDescent="0.25">
      <c r="A43" s="44" t="str">
        <f ca="1">IF(MONTH(C43)=MONTH(D$3),RIGHT('Yearly Info'!A$19,LEN('Yearly Info'!A$19)-4),"")</f>
        <v/>
      </c>
      <c r="B43" s="145"/>
      <c r="C43" s="42">
        <f t="shared" ca="1" si="3"/>
        <v>46112</v>
      </c>
      <c r="D43" s="54">
        <f ca="1">INDIRECT("'" &amp; UPPER(LEFT(TEXT($D$3,"mmmm"),3)) &amp; "'!C16")</f>
        <v>0</v>
      </c>
      <c r="E43" s="153"/>
      <c r="F43" s="154"/>
      <c r="G43" s="154"/>
      <c r="H43" s="154"/>
      <c r="I43" s="154"/>
      <c r="J43" s="154"/>
      <c r="K43" s="154"/>
      <c r="L43" s="154"/>
      <c r="M43" s="154"/>
      <c r="N43" s="154"/>
      <c r="O43" s="154"/>
      <c r="P43" s="155"/>
    </row>
    <row r="44" spans="1:16" ht="15" hidden="1" customHeight="1" x14ac:dyDescent="0.25">
      <c r="A44" s="44" t="str">
        <f ca="1">IF(MONTH(C44)=MONTH(D$3),RIGHT('Yearly Info'!A$20,LEN('Yearly Info'!A$20)-4),"")</f>
        <v/>
      </c>
      <c r="B44" s="145"/>
      <c r="C44" s="42">
        <f t="shared" ca="1" si="3"/>
        <v>46112</v>
      </c>
      <c r="D44" s="54">
        <f ca="1">INDIRECT("'" &amp; UPPER(LEFT(TEXT($D$3,"mmmm"),3)) &amp; "'!C17")</f>
        <v>0</v>
      </c>
      <c r="E44" s="153"/>
      <c r="F44" s="154"/>
      <c r="G44" s="154"/>
      <c r="H44" s="154"/>
      <c r="I44" s="154"/>
      <c r="J44" s="154"/>
      <c r="K44" s="154"/>
      <c r="L44" s="154"/>
      <c r="M44" s="154"/>
      <c r="N44" s="154"/>
      <c r="O44" s="154"/>
      <c r="P44" s="155"/>
    </row>
    <row r="45" spans="1:16" ht="15" hidden="1" customHeight="1" x14ac:dyDescent="0.25">
      <c r="A45" s="44" t="str">
        <f ca="1">IF(MONTH(C45)=MONTH(D$3),RIGHT('Yearly Info'!A$21,LEN('Yearly Info'!A$21)-4),"")</f>
        <v/>
      </c>
      <c r="B45" s="145"/>
      <c r="C45" s="42">
        <f t="shared" ca="1" si="3"/>
        <v>46112</v>
      </c>
      <c r="D45" s="54">
        <f ca="1">INDIRECT("'" &amp; UPPER(LEFT(TEXT($D$3,"mmmm"),3)) &amp; "'!C18")</f>
        <v>0</v>
      </c>
      <c r="E45" s="147"/>
      <c r="F45" s="148"/>
      <c r="G45" s="148"/>
      <c r="H45" s="148"/>
      <c r="I45" s="148"/>
      <c r="J45" s="148"/>
      <c r="K45" s="148"/>
      <c r="L45" s="148"/>
      <c r="M45" s="148"/>
      <c r="N45" s="148"/>
      <c r="O45" s="148"/>
      <c r="P45" s="149"/>
    </row>
    <row r="46" spans="1:16" ht="15" hidden="1" customHeight="1" x14ac:dyDescent="0.25">
      <c r="A46" s="44" t="str">
        <f ca="1">IF(MONTH(C46)=MONTH(D$3),RIGHT('Yearly Info'!A$22,LEN('Yearly Info'!A$22)-4),"")</f>
        <v/>
      </c>
      <c r="B46" s="145"/>
      <c r="C46" s="42">
        <f t="shared" ca="1" si="3"/>
        <v>46112</v>
      </c>
      <c r="D46" s="54">
        <f ca="1">INDIRECT("'" &amp; UPPER(LEFT(TEXT($D$3,"mmmm"),3)) &amp; "'!C19")</f>
        <v>0</v>
      </c>
      <c r="E46" s="147"/>
      <c r="F46" s="148"/>
      <c r="G46" s="148"/>
      <c r="H46" s="148"/>
      <c r="I46" s="148"/>
      <c r="J46" s="148"/>
      <c r="K46" s="148"/>
      <c r="L46" s="148"/>
      <c r="M46" s="148"/>
      <c r="N46" s="148"/>
      <c r="O46" s="148"/>
      <c r="P46" s="149"/>
    </row>
    <row r="47" spans="1:16" ht="15" hidden="1" customHeight="1" x14ac:dyDescent="0.25">
      <c r="A47" s="44" t="str">
        <f ca="1">IF(MONTH(C47)=MONTH(D$3),RIGHT('Yearly Info'!A$23,LEN('Yearly Info'!A$23)-4),"")</f>
        <v/>
      </c>
      <c r="B47" s="145"/>
      <c r="C47" s="42">
        <f t="shared" ca="1" si="3"/>
        <v>46112</v>
      </c>
      <c r="D47" s="54">
        <f ca="1">INDIRECT("'" &amp; UPPER(LEFT(TEXT($D$3,"mmmm"),3)) &amp; "'!C20")</f>
        <v>0</v>
      </c>
      <c r="E47" s="147"/>
      <c r="F47" s="148"/>
      <c r="G47" s="148"/>
      <c r="H47" s="148"/>
      <c r="I47" s="148"/>
      <c r="J47" s="148"/>
      <c r="K47" s="148"/>
      <c r="L47" s="148"/>
      <c r="M47" s="148"/>
      <c r="N47" s="148"/>
      <c r="O47" s="148"/>
      <c r="P47" s="149"/>
    </row>
    <row r="48" spans="1:16" ht="15" hidden="1" customHeight="1" x14ac:dyDescent="0.25">
      <c r="A48" s="44" t="str">
        <f ca="1">IF(MONTH(C48)=MONTH(D$3),RIGHT('Yearly Info'!A$24,LEN('Yearly Info'!A$24)-4),"")</f>
        <v/>
      </c>
      <c r="B48" s="145"/>
      <c r="C48" s="42">
        <f t="shared" ca="1" si="3"/>
        <v>46112</v>
      </c>
      <c r="D48" s="54">
        <f ca="1">INDIRECT("'" &amp; UPPER(LEFT(TEXT($D$3,"mmmm"),3)) &amp; "'!C21")</f>
        <v>0</v>
      </c>
      <c r="E48" s="147"/>
      <c r="F48" s="148"/>
      <c r="G48" s="148"/>
      <c r="H48" s="148"/>
      <c r="I48" s="148"/>
      <c r="J48" s="148"/>
      <c r="K48" s="148"/>
      <c r="L48" s="148"/>
      <c r="M48" s="148"/>
      <c r="N48" s="148"/>
      <c r="O48" s="148"/>
      <c r="P48" s="149"/>
    </row>
    <row r="49" spans="1:16" ht="15" hidden="1" customHeight="1" x14ac:dyDescent="0.25">
      <c r="A49" s="44" t="str">
        <f ca="1">IF(MONTH(C49)=MONTH(D$3),RIGHT('Yearly Info'!A$25,LEN('Yearly Info'!A$25)-4),"")</f>
        <v/>
      </c>
      <c r="B49" s="145"/>
      <c r="C49" s="42">
        <f t="shared" ca="1" si="3"/>
        <v>46112</v>
      </c>
      <c r="D49" s="54">
        <f ca="1">INDIRECT("'" &amp; UPPER(LEFT(TEXT($D$3,"mmmm"),3)) &amp; "'!C22")</f>
        <v>0</v>
      </c>
      <c r="E49" s="147"/>
      <c r="F49" s="148"/>
      <c r="G49" s="148"/>
      <c r="H49" s="148"/>
      <c r="I49" s="148"/>
      <c r="J49" s="148"/>
      <c r="K49" s="148"/>
      <c r="L49" s="148"/>
      <c r="M49" s="148"/>
      <c r="N49" s="148"/>
      <c r="O49" s="148"/>
      <c r="P49" s="149"/>
    </row>
    <row r="50" spans="1:16" ht="15" hidden="1" customHeight="1" x14ac:dyDescent="0.25">
      <c r="A50" s="44" t="str">
        <f ca="1">IF(MONTH(C50)=MONTH(D$3),RIGHT('Yearly Info'!A$26,LEN('Yearly Info'!A$26)-4),"")</f>
        <v/>
      </c>
      <c r="B50" s="145"/>
      <c r="C50" s="42">
        <f t="shared" ca="1" si="3"/>
        <v>46112</v>
      </c>
      <c r="D50" s="54">
        <f ca="1">INDIRECT("'" &amp; UPPER(LEFT(TEXT($D$3,"mmmm"),3)) &amp; "'!C23")</f>
        <v>0</v>
      </c>
      <c r="E50" s="147"/>
      <c r="F50" s="148"/>
      <c r="G50" s="148"/>
      <c r="H50" s="148"/>
      <c r="I50" s="148"/>
      <c r="J50" s="148"/>
      <c r="K50" s="148"/>
      <c r="L50" s="148"/>
      <c r="M50" s="148"/>
      <c r="N50" s="148"/>
      <c r="O50" s="148"/>
      <c r="P50" s="149"/>
    </row>
    <row r="51" spans="1:16" ht="15" hidden="1" customHeight="1" x14ac:dyDescent="0.25">
      <c r="A51" s="44" t="str">
        <f ca="1">IF(MONTH(C51)=MONTH(D$3),RIGHT('Yearly Info'!A$27,LEN('Yearly Info'!A$27)-4),"")</f>
        <v/>
      </c>
      <c r="B51" s="145"/>
      <c r="C51" s="42">
        <f t="shared" ca="1" si="3"/>
        <v>46112</v>
      </c>
      <c r="D51" s="54">
        <f ca="1">INDIRECT("'" &amp; UPPER(LEFT(TEXT($D$3,"mmmm"),3)) &amp; "'!C24")</f>
        <v>0</v>
      </c>
      <c r="E51" s="147"/>
      <c r="F51" s="148"/>
      <c r="G51" s="148"/>
      <c r="H51" s="148"/>
      <c r="I51" s="148"/>
      <c r="J51" s="148"/>
      <c r="K51" s="148"/>
      <c r="L51" s="148"/>
      <c r="M51" s="148"/>
      <c r="N51" s="148"/>
      <c r="O51" s="148"/>
      <c r="P51" s="149"/>
    </row>
    <row r="52" spans="1:16" ht="15" hidden="1" customHeight="1" x14ac:dyDescent="0.25">
      <c r="A52" s="44" t="str">
        <f ca="1">IF(MONTH(C52)=MONTH(D$3),RIGHT('Yearly Info'!A$28,LEN('Yearly Info'!A$28)-4),"")</f>
        <v/>
      </c>
      <c r="B52" s="145"/>
      <c r="C52" s="42">
        <f t="shared" ca="1" si="3"/>
        <v>46112</v>
      </c>
      <c r="D52" s="54">
        <f ca="1">INDIRECT("'" &amp; UPPER(LEFT(TEXT($D$3,"mmmm"),3)) &amp; "'!C25")</f>
        <v>0</v>
      </c>
      <c r="E52" s="147"/>
      <c r="F52" s="148"/>
      <c r="G52" s="148"/>
      <c r="H52" s="148"/>
      <c r="I52" s="148"/>
      <c r="J52" s="148"/>
      <c r="K52" s="148"/>
      <c r="L52" s="148"/>
      <c r="M52" s="148"/>
      <c r="N52" s="148"/>
      <c r="O52" s="148"/>
      <c r="P52" s="149"/>
    </row>
    <row r="53" spans="1:16" ht="15" hidden="1" customHeight="1" x14ac:dyDescent="0.25">
      <c r="A53" s="44" t="str">
        <f ca="1">IF(MONTH(C53)=MONTH(D$3),RIGHT('Yearly Info'!A$29,LEN('Yearly Info'!A$29)-4),"")</f>
        <v/>
      </c>
      <c r="B53" s="145"/>
      <c r="C53" s="42">
        <f t="shared" ca="1" si="3"/>
        <v>46112</v>
      </c>
      <c r="D53" s="54">
        <f ca="1">INDIRECT("'" &amp; UPPER(LEFT(TEXT($D$3,"mmmm"),3)) &amp; "'!C26")</f>
        <v>0</v>
      </c>
      <c r="E53" s="147"/>
      <c r="F53" s="148"/>
      <c r="G53" s="148"/>
      <c r="H53" s="148"/>
      <c r="I53" s="148"/>
      <c r="J53" s="148"/>
      <c r="K53" s="148"/>
      <c r="L53" s="148"/>
      <c r="M53" s="148"/>
      <c r="N53" s="148"/>
      <c r="O53" s="148"/>
      <c r="P53" s="149"/>
    </row>
    <row r="54" spans="1:16" ht="15" hidden="1" customHeight="1" x14ac:dyDescent="0.25">
      <c r="A54" s="44" t="str">
        <f ca="1">IF(MONTH(C54)=MONTH(D$3),RIGHT('Yearly Info'!A$30,LEN('Yearly Info'!A$30)-4),"")</f>
        <v/>
      </c>
      <c r="B54" s="145"/>
      <c r="C54" s="42">
        <f t="shared" ca="1" si="3"/>
        <v>46112</v>
      </c>
      <c r="D54" s="54">
        <f ca="1">INDIRECT("'" &amp; UPPER(LEFT(TEXT($D$3,"mmmm"),3)) &amp; "'!C27")</f>
        <v>0</v>
      </c>
      <c r="E54" s="147"/>
      <c r="F54" s="148"/>
      <c r="G54" s="148"/>
      <c r="H54" s="148"/>
      <c r="I54" s="148"/>
      <c r="J54" s="148"/>
      <c r="K54" s="148"/>
      <c r="L54" s="148"/>
      <c r="M54" s="148"/>
      <c r="N54" s="148"/>
      <c r="O54" s="148"/>
      <c r="P54" s="149"/>
    </row>
    <row r="55" spans="1:16" ht="15" hidden="1" customHeight="1" x14ac:dyDescent="0.25">
      <c r="A55" s="44" t="str">
        <f ca="1">IF(MONTH(C55)=MONTH(D$3),RIGHT('Yearly Info'!A$31,LEN('Yearly Info'!A$31)-4),"")</f>
        <v/>
      </c>
      <c r="B55" s="145"/>
      <c r="C55" s="42">
        <f t="shared" ca="1" si="3"/>
        <v>46112</v>
      </c>
      <c r="D55" s="54">
        <f ca="1">INDIRECT("'" &amp; UPPER(LEFT(TEXT($D$3,"mmmm"),3)) &amp; "'!C28")</f>
        <v>0</v>
      </c>
      <c r="E55" s="147"/>
      <c r="F55" s="148"/>
      <c r="G55" s="148"/>
      <c r="H55" s="148"/>
      <c r="I55" s="148"/>
      <c r="J55" s="148"/>
      <c r="K55" s="148"/>
      <c r="L55" s="148"/>
      <c r="M55" s="148"/>
      <c r="N55" s="148"/>
      <c r="O55" s="148"/>
      <c r="P55" s="149"/>
    </row>
    <row r="56" spans="1:16" ht="15" hidden="1" customHeight="1" x14ac:dyDescent="0.25">
      <c r="A56" s="44" t="str">
        <f ca="1">IF(MONTH(C56)=MONTH(D$3),RIGHT('Yearly Info'!A$32,LEN('Yearly Info'!A$32)-4),"")</f>
        <v/>
      </c>
      <c r="B56" s="145"/>
      <c r="C56" s="42">
        <f ca="1">C55</f>
        <v>46112</v>
      </c>
      <c r="D56" s="54">
        <f ca="1">INDIRECT("'" &amp; UPPER(LEFT(TEXT($D$3,"mmmm"),3)) &amp; "'!C29")</f>
        <v>0</v>
      </c>
      <c r="E56" s="147"/>
      <c r="F56" s="148"/>
      <c r="G56" s="148"/>
      <c r="H56" s="148"/>
      <c r="I56" s="148"/>
      <c r="J56" s="148"/>
      <c r="K56" s="148"/>
      <c r="L56" s="148"/>
      <c r="M56" s="148"/>
      <c r="N56" s="148"/>
      <c r="O56" s="148"/>
      <c r="P56" s="149"/>
    </row>
    <row r="57" spans="1:16" ht="15" hidden="1" customHeight="1" x14ac:dyDescent="0.25">
      <c r="A57" s="44" t="str">
        <f ca="1">IF(MONTH(C57)=MONTH(D$3),RIGHT('Yearly Info'!A$33,LEN('Yearly Info'!A$33)-4),"")</f>
        <v/>
      </c>
      <c r="B57" s="145"/>
      <c r="C57" s="42">
        <f t="shared" ca="1" si="3"/>
        <v>46112</v>
      </c>
      <c r="D57" s="54">
        <f ca="1">INDIRECT("'" &amp; UPPER(LEFT(TEXT($D$3,"mmmm"),3)) &amp; "'!C30")</f>
        <v>0</v>
      </c>
      <c r="E57" s="147"/>
      <c r="F57" s="148"/>
      <c r="G57" s="148"/>
      <c r="H57" s="148"/>
      <c r="I57" s="148"/>
      <c r="J57" s="148"/>
      <c r="K57" s="148"/>
      <c r="L57" s="148"/>
      <c r="M57" s="148"/>
      <c r="N57" s="148"/>
      <c r="O57" s="148"/>
      <c r="P57" s="149"/>
    </row>
    <row r="58" spans="1:16" ht="15" hidden="1" customHeight="1" x14ac:dyDescent="0.25">
      <c r="A58" s="44" t="str">
        <f ca="1">IF(MONTH(C58)=MONTH(D$3),RIGHT('Yearly Info'!A$34,LEN('Yearly Info'!A$34)-4),"")</f>
        <v/>
      </c>
      <c r="B58" s="145"/>
      <c r="C58" s="42">
        <f t="shared" ca="1" si="3"/>
        <v>46112</v>
      </c>
      <c r="D58" s="54">
        <f ca="1">INDIRECT("'" &amp; UPPER(LEFT(TEXT($D$3,"mmmm"),3)) &amp; "'!C31")</f>
        <v>0</v>
      </c>
      <c r="E58" s="147"/>
      <c r="F58" s="148"/>
      <c r="G58" s="148"/>
      <c r="H58" s="148"/>
      <c r="I58" s="148"/>
      <c r="J58" s="148"/>
      <c r="K58" s="148"/>
      <c r="L58" s="148"/>
      <c r="M58" s="148"/>
      <c r="N58" s="148"/>
      <c r="O58" s="148"/>
      <c r="P58" s="149"/>
    </row>
    <row r="59" spans="1:16" ht="15" hidden="1" customHeight="1" x14ac:dyDescent="0.25">
      <c r="A59" s="44" t="str">
        <f ca="1">IF(MONTH(C59)=MONTH(D$3),RIGHT('Yearly Info'!A$35,LEN('Yearly Info'!A$35)-4),"")</f>
        <v/>
      </c>
      <c r="B59" s="145"/>
      <c r="C59" s="42">
        <f t="shared" ca="1" si="3"/>
        <v>46112</v>
      </c>
      <c r="D59" s="100">
        <f ca="1">INDIRECT("'" &amp; UPPER(LEFT(TEXT($D$3,"mmmm"),3)) &amp; "'!C32")</f>
        <v>0</v>
      </c>
      <c r="E59" s="147"/>
      <c r="F59" s="148"/>
      <c r="G59" s="148"/>
      <c r="H59" s="148"/>
      <c r="I59" s="148"/>
      <c r="J59" s="148"/>
      <c r="K59" s="148"/>
      <c r="L59" s="148"/>
      <c r="M59" s="148"/>
      <c r="N59" s="148"/>
      <c r="O59" s="148"/>
      <c r="P59" s="149"/>
    </row>
    <row r="60" spans="1:16" ht="15" hidden="1" customHeight="1" x14ac:dyDescent="0.25">
      <c r="A60" s="44" t="str">
        <f ca="1">IF(MONTH(C60)=MONTH(D$3),RIGHT('Yearly Info'!A$36,LEN('Yearly Info'!A$36)-4),"")</f>
        <v/>
      </c>
      <c r="B60" s="145"/>
      <c r="C60" s="42">
        <f t="shared" ca="1" si="3"/>
        <v>46112</v>
      </c>
      <c r="D60" s="100">
        <f ca="1">INDIRECT("'" &amp; UPPER(LEFT(TEXT($D$3,"mmmm"),3)) &amp; "'!C33")</f>
        <v>0</v>
      </c>
      <c r="E60" s="147"/>
      <c r="F60" s="148"/>
      <c r="G60" s="148"/>
      <c r="H60" s="148"/>
      <c r="I60" s="148"/>
      <c r="J60" s="148"/>
      <c r="K60" s="148"/>
      <c r="L60" s="148"/>
      <c r="M60" s="148"/>
      <c r="N60" s="148"/>
      <c r="O60" s="148"/>
      <c r="P60" s="149"/>
    </row>
    <row r="61" spans="1:16" ht="15" hidden="1" customHeight="1" x14ac:dyDescent="0.25">
      <c r="A61" s="44" t="str">
        <f ca="1">IF(MONTH(C61)=MONTH(D$3),RIGHT('Yearly Info'!A$37,LEN('Yearly Info'!A$37)-4),"")</f>
        <v/>
      </c>
      <c r="B61" s="145"/>
      <c r="C61" s="42">
        <f t="shared" ca="1" si="3"/>
        <v>46112</v>
      </c>
      <c r="D61" s="100">
        <f ca="1">INDIRECT("'" &amp; UPPER(LEFT(TEXT($D$3,"mmmm"),3)) &amp; "'!C34")</f>
        <v>0</v>
      </c>
      <c r="E61" s="147"/>
      <c r="F61" s="148"/>
      <c r="G61" s="148"/>
      <c r="H61" s="148"/>
      <c r="I61" s="148"/>
      <c r="J61" s="148"/>
      <c r="K61" s="148"/>
      <c r="L61" s="148"/>
      <c r="M61" s="148"/>
      <c r="N61" s="148"/>
      <c r="O61" s="148"/>
      <c r="P61" s="149"/>
    </row>
    <row r="62" spans="1:16" ht="15" hidden="1" customHeight="1" x14ac:dyDescent="0.25">
      <c r="A62" s="44" t="str">
        <f ca="1">IF(MONTH(C62)=MONTH(D$3),RIGHT('Yearly Info'!A$38,LEN('Yearly Info'!A$38)-4),"")</f>
        <v/>
      </c>
      <c r="B62" s="145"/>
      <c r="C62" s="42">
        <f t="shared" ca="1" si="3"/>
        <v>46112</v>
      </c>
      <c r="D62" s="100">
        <f ca="1">INDIRECT("'" &amp; UPPER(LEFT(TEXT($D$3,"mmmm"),3)) &amp; "'!C35")</f>
        <v>0</v>
      </c>
      <c r="E62" s="147"/>
      <c r="F62" s="148"/>
      <c r="G62" s="148"/>
      <c r="H62" s="148"/>
      <c r="I62" s="148"/>
      <c r="J62" s="148"/>
      <c r="K62" s="148"/>
      <c r="L62" s="148"/>
      <c r="M62" s="148"/>
      <c r="N62" s="148"/>
      <c r="O62" s="148"/>
      <c r="P62" s="149"/>
    </row>
    <row r="63" spans="1:16" ht="15" hidden="1" customHeight="1" x14ac:dyDescent="0.25">
      <c r="A63" s="44" t="str">
        <f ca="1">IF(MONTH(C63)=MONTH(D$3),RIGHT('Yearly Info'!A$39,LEN('Yearly Info'!A$39)-4),"")</f>
        <v/>
      </c>
      <c r="B63" s="145"/>
      <c r="C63" s="42">
        <f t="shared" ca="1" si="3"/>
        <v>46112</v>
      </c>
      <c r="D63" s="100">
        <f ca="1">INDIRECT("'" &amp; UPPER(LEFT(TEXT($D$3,"mmmm"),3)) &amp; "'!C36")</f>
        <v>0</v>
      </c>
      <c r="E63" s="147"/>
      <c r="F63" s="148"/>
      <c r="G63" s="148"/>
      <c r="H63" s="148"/>
      <c r="I63" s="148"/>
      <c r="J63" s="148"/>
      <c r="K63" s="148"/>
      <c r="L63" s="148"/>
      <c r="M63" s="148"/>
      <c r="N63" s="148"/>
      <c r="O63" s="148"/>
      <c r="P63" s="149"/>
    </row>
    <row r="64" spans="1:16" ht="15" hidden="1" customHeight="1" thickBot="1" x14ac:dyDescent="0.3">
      <c r="A64" s="45" t="str">
        <f ca="1">IF(MONTH(C64)=MONTH(D$3),RIGHT('Yearly Info'!A$40,LEN('Yearly Info'!A$40)-4),"")</f>
        <v/>
      </c>
      <c r="B64" s="145"/>
      <c r="C64" s="42">
        <f t="shared" ca="1" si="3"/>
        <v>46112</v>
      </c>
      <c r="D64" s="100">
        <f ca="1">INDIRECT("'" &amp; UPPER(LEFT(TEXT($D$3,"mmmm"),3)) &amp; "'!C37")</f>
        <v>0</v>
      </c>
      <c r="E64" s="147"/>
      <c r="F64" s="148"/>
      <c r="G64" s="148"/>
      <c r="H64" s="148"/>
      <c r="I64" s="148"/>
      <c r="J64" s="148"/>
      <c r="K64" s="148"/>
      <c r="L64" s="148"/>
      <c r="M64" s="148"/>
      <c r="N64" s="148"/>
      <c r="O64" s="148"/>
      <c r="P64" s="149"/>
    </row>
    <row r="65" spans="1:16" ht="15" hidden="1" customHeight="1" thickBot="1" x14ac:dyDescent="0.3">
      <c r="A65" s="45" t="str">
        <f ca="1">IF(MONTH(C65)=MONTH(D$3),RIGHT('Yearly Info'!A$41,LEN('Yearly Info'!A$41)-4),"")</f>
        <v/>
      </c>
      <c r="B65" s="145"/>
      <c r="C65" s="42">
        <f t="shared" ca="1" si="3"/>
        <v>46112</v>
      </c>
      <c r="D65" s="100">
        <f ca="1">INDIRECT("'" &amp; UPPER(LEFT(TEXT($D$3,"mmmm"),3)) &amp; "'!C38")</f>
        <v>0</v>
      </c>
      <c r="E65" s="147"/>
      <c r="F65" s="148"/>
      <c r="G65" s="148"/>
      <c r="H65" s="148"/>
      <c r="I65" s="148"/>
      <c r="J65" s="148"/>
      <c r="K65" s="148"/>
      <c r="L65" s="148"/>
      <c r="M65" s="148"/>
      <c r="N65" s="148"/>
      <c r="O65" s="148"/>
      <c r="P65" s="149"/>
    </row>
    <row r="66" spans="1:16" ht="15" hidden="1" customHeight="1" thickBot="1" x14ac:dyDescent="0.3">
      <c r="A66" s="45" t="str">
        <f ca="1">IF(MONTH(C66)=MONTH(D$3),RIGHT('Yearly Info'!A$42,LEN('Yearly Info'!A$42)-4),"")</f>
        <v/>
      </c>
      <c r="B66" s="145"/>
      <c r="C66" s="42">
        <f t="shared" ca="1" si="3"/>
        <v>46112</v>
      </c>
      <c r="D66" s="100">
        <f ca="1">INDIRECT("'" &amp; UPPER(LEFT(TEXT($D$3,"mmmm"),3)) &amp; "'!C39")</f>
        <v>0</v>
      </c>
      <c r="E66" s="147"/>
      <c r="F66" s="148"/>
      <c r="G66" s="148"/>
      <c r="H66" s="148"/>
      <c r="I66" s="148"/>
      <c r="J66" s="148"/>
      <c r="K66" s="148"/>
      <c r="L66" s="148"/>
      <c r="M66" s="148"/>
      <c r="N66" s="148"/>
      <c r="O66" s="148"/>
      <c r="P66" s="149"/>
    </row>
    <row r="67" spans="1:16" ht="15" hidden="1" customHeight="1" thickBot="1" x14ac:dyDescent="0.3">
      <c r="A67" s="45" t="str">
        <f ca="1">IF(MONTH(C67)=MONTH(D$3),RIGHT('Yearly Info'!A$43,LEN('Yearly Info'!A$43)-4),"")</f>
        <v/>
      </c>
      <c r="B67" s="146"/>
      <c r="C67" s="95">
        <f ca="1">C58</f>
        <v>46112</v>
      </c>
      <c r="D67" s="55">
        <f ca="1">INDIRECT("'" &amp; UPPER(LEFT(TEXT($D$3,"mmmm"),3)) &amp; "'!C40")</f>
        <v>0</v>
      </c>
      <c r="E67" s="150"/>
      <c r="F67" s="151"/>
      <c r="G67" s="151"/>
      <c r="H67" s="151"/>
      <c r="I67" s="151"/>
      <c r="J67" s="151"/>
      <c r="K67" s="151"/>
      <c r="L67" s="151"/>
      <c r="M67" s="151"/>
      <c r="N67" s="151"/>
      <c r="O67" s="151"/>
      <c r="P67" s="152"/>
    </row>
    <row r="68" spans="1:16" ht="15" hidden="1" customHeight="1" x14ac:dyDescent="0.25">
      <c r="A68" s="44" t="str">
        <f ca="1">IF(MONTH(C68)=MONTH(D$3),RIGHT('Yearly Info'!A$14,LEN('Yearly Info'!A$14)-4),"")</f>
        <v xml:space="preserve"> RICS Support for MDEQ</v>
      </c>
      <c r="B68" s="145" t="str">
        <f ca="1">TEXT(C68,"dddd")</f>
        <v>Wednesday</v>
      </c>
      <c r="C68" s="94">
        <f ca="1">C38+1</f>
        <v>46113</v>
      </c>
      <c r="D68" s="54">
        <f ca="1">INDIRECT("'" &amp; UPPER(LEFT(TEXT($D$3,"mmmm"),3)) &amp; "'!D11")</f>
        <v>4</v>
      </c>
      <c r="E68" s="147" t="s">
        <v>97</v>
      </c>
      <c r="F68" s="148"/>
      <c r="G68" s="148"/>
      <c r="H68" s="148"/>
      <c r="I68" s="148"/>
      <c r="J68" s="148"/>
      <c r="K68" s="148"/>
      <c r="L68" s="148"/>
      <c r="M68" s="148"/>
      <c r="N68" s="148"/>
      <c r="O68" s="148"/>
      <c r="P68" s="149"/>
    </row>
    <row r="69" spans="1:16" ht="15" hidden="1" customHeight="1" x14ac:dyDescent="0.25">
      <c r="A69" s="44" t="str">
        <f ca="1">IF(MONTH(C69)=MONTH(D$3),RIGHT('Yearly Info'!A$15,LEN('Yearly Info'!A$15)-4),"")</f>
        <v xml:space="preserve"> MDEQ</v>
      </c>
      <c r="B69" s="145"/>
      <c r="C69" s="42">
        <f ca="1">C68</f>
        <v>46113</v>
      </c>
      <c r="D69" s="54">
        <f ca="1">INDIRECT("'" &amp; UPPER(LEFT(TEXT($D$3,"mmmm"),3)) &amp; "'!D12")</f>
        <v>0</v>
      </c>
      <c r="E69" s="147"/>
      <c r="F69" s="148"/>
      <c r="G69" s="148"/>
      <c r="H69" s="148"/>
      <c r="I69" s="148"/>
      <c r="J69" s="148"/>
      <c r="K69" s="148"/>
      <c r="L69" s="148"/>
      <c r="M69" s="148"/>
      <c r="N69" s="148"/>
      <c r="O69" s="148"/>
      <c r="P69" s="149"/>
    </row>
    <row r="70" spans="1:16" ht="15" hidden="1" customHeight="1" x14ac:dyDescent="0.25">
      <c r="A70" s="44" t="str">
        <f ca="1">IF(MONTH(C70)=MONTH(D$3),RIGHT('Yearly Info'!A$16,LEN('Yearly Info'!A$16)-4),"")</f>
        <v xml:space="preserve"> RICS Idea Portal</v>
      </c>
      <c r="B70" s="145"/>
      <c r="C70" s="42">
        <f t="shared" ref="C70:C97" ca="1" si="4">C69</f>
        <v>46113</v>
      </c>
      <c r="D70" s="54">
        <f ca="1">INDIRECT("'" &amp; UPPER(LEFT(TEXT($D$3,"mmmm"),3)) &amp; "'!D13")</f>
        <v>0</v>
      </c>
      <c r="E70" s="147"/>
      <c r="F70" s="148"/>
      <c r="G70" s="148"/>
      <c r="H70" s="148"/>
      <c r="I70" s="148"/>
      <c r="J70" s="148"/>
      <c r="K70" s="148"/>
      <c r="L70" s="148"/>
      <c r="M70" s="148"/>
      <c r="N70" s="148"/>
      <c r="O70" s="148"/>
      <c r="P70" s="149"/>
    </row>
    <row r="71" spans="1:16" ht="15" hidden="1" customHeight="1" x14ac:dyDescent="0.25">
      <c r="A71" s="44" t="str">
        <f ca="1">IF(MONTH(C71)=MONTH(D$3),RIGHT('Yearly Info'!A$17,LEN('Yearly Info'!A$17)-4),"")</f>
        <v xml:space="preserve"> MSWIS</v>
      </c>
      <c r="B71" s="145"/>
      <c r="C71" s="42">
        <f t="shared" ca="1" si="4"/>
        <v>46113</v>
      </c>
      <c r="D71" s="54">
        <f ca="1">INDIRECT("'" &amp; UPPER(LEFT(TEXT($D$3,"mmmm"),3)) &amp; "'!D14")</f>
        <v>8</v>
      </c>
      <c r="E71" s="147" t="s">
        <v>98</v>
      </c>
      <c r="F71" s="148"/>
      <c r="G71" s="148"/>
      <c r="H71" s="148"/>
      <c r="I71" s="148"/>
      <c r="J71" s="148"/>
      <c r="K71" s="148"/>
      <c r="L71" s="148"/>
      <c r="M71" s="148"/>
      <c r="N71" s="148"/>
      <c r="O71" s="148"/>
      <c r="P71" s="149"/>
    </row>
    <row r="72" spans="1:16" ht="15" hidden="1" customHeight="1" x14ac:dyDescent="0.25">
      <c r="A72" s="44" t="str">
        <f ca="1">IF(MONTH(C72)=MONTH(D$3),RIGHT('Yearly Info'!A$18,LEN('Yearly Info'!A$18)-4),"")</f>
        <v xml:space="preserve"> GeoSpatial</v>
      </c>
      <c r="B72" s="145"/>
      <c r="C72" s="42">
        <f t="shared" ca="1" si="4"/>
        <v>46113</v>
      </c>
      <c r="D72" s="54">
        <f ca="1">INDIRECT("'" &amp; UPPER(LEFT(TEXT($D$3,"mmmm"),3)) &amp; "'!D15")</f>
        <v>0</v>
      </c>
      <c r="E72" s="156"/>
      <c r="F72" s="148"/>
      <c r="G72" s="148"/>
      <c r="H72" s="148"/>
      <c r="I72" s="148"/>
      <c r="J72" s="148"/>
      <c r="K72" s="148"/>
      <c r="L72" s="148"/>
      <c r="M72" s="148"/>
      <c r="N72" s="148"/>
      <c r="O72" s="148"/>
      <c r="P72" s="149"/>
    </row>
    <row r="73" spans="1:16" ht="15" hidden="1" customHeight="1" x14ac:dyDescent="0.25">
      <c r="A73" s="44" t="str">
        <f ca="1">IF(MONTH(C73)=MONTH(D$3),RIGHT('Yearly Info'!A$19,LEN('Yearly Info'!A$19)-4),"")</f>
        <v xml:space="preserve"> RICS Dashboard</v>
      </c>
      <c r="B73" s="145"/>
      <c r="C73" s="42">
        <f t="shared" ca="1" si="4"/>
        <v>46113</v>
      </c>
      <c r="D73" s="54">
        <f ca="1">INDIRECT("'" &amp; UPPER(LEFT(TEXT($D$3,"mmmm"),3)) &amp; "'!D16")</f>
        <v>0</v>
      </c>
      <c r="E73" s="147"/>
      <c r="F73" s="148"/>
      <c r="G73" s="148"/>
      <c r="H73" s="148"/>
      <c r="I73" s="148"/>
      <c r="J73" s="148"/>
      <c r="K73" s="148"/>
      <c r="L73" s="148"/>
      <c r="M73" s="148"/>
      <c r="N73" s="148"/>
      <c r="O73" s="148"/>
      <c r="P73" s="149"/>
    </row>
    <row r="74" spans="1:16" ht="15" hidden="1" customHeight="1" x14ac:dyDescent="0.25">
      <c r="A74" s="44" t="str">
        <f ca="1">IF(MONTH(C74)=MONTH(D$3),RIGHT('Yearly Info'!A$20,LEN('Yearly Info'!A$20)-4),"")</f>
        <v xml:space="preserve"> MDWFP NRIS</v>
      </c>
      <c r="B74" s="145"/>
      <c r="C74" s="42">
        <f t="shared" ca="1" si="4"/>
        <v>46113</v>
      </c>
      <c r="D74" s="54">
        <f ca="1">INDIRECT("'" &amp; UPPER(LEFT(TEXT($D$3,"mmmm"),3)) &amp; "'!D17")</f>
        <v>0</v>
      </c>
      <c r="E74" s="153"/>
      <c r="F74" s="154"/>
      <c r="G74" s="154"/>
      <c r="H74" s="154"/>
      <c r="I74" s="154"/>
      <c r="J74" s="154"/>
      <c r="K74" s="154"/>
      <c r="L74" s="154"/>
      <c r="M74" s="154"/>
      <c r="N74" s="154"/>
      <c r="O74" s="154"/>
      <c r="P74" s="155"/>
    </row>
    <row r="75" spans="1:16" ht="15" hidden="1" customHeight="1" x14ac:dyDescent="0.25">
      <c r="A75" s="44" t="str">
        <f ca="1">IF(MONTH(C75)=MONTH(D$3),RIGHT('Yearly Info'!A$21,LEN('Yearly Info'!A$21)-4),"")</f>
        <v xml:space="preserve"> MSWIS MRVA 4 CLOSED</v>
      </c>
      <c r="B75" s="145"/>
      <c r="C75" s="42">
        <f t="shared" ca="1" si="4"/>
        <v>46113</v>
      </c>
      <c r="D75" s="54">
        <f ca="1">INDIRECT("'" &amp; UPPER(LEFT(TEXT($D$3,"mmmm"),3)) &amp; "'!D18")</f>
        <v>0</v>
      </c>
      <c r="E75" s="147"/>
      <c r="F75" s="148"/>
      <c r="G75" s="148"/>
      <c r="H75" s="148"/>
      <c r="I75" s="148"/>
      <c r="J75" s="148"/>
      <c r="K75" s="148"/>
      <c r="L75" s="148"/>
      <c r="M75" s="148"/>
      <c r="N75" s="148"/>
      <c r="O75" s="148"/>
      <c r="P75" s="149"/>
    </row>
    <row r="76" spans="1:16" ht="15" customHeight="1" x14ac:dyDescent="0.25">
      <c r="A76" s="44" t="str">
        <f ca="1">IF(MONTH(C76)=MONTH(D$3),RIGHT('Yearly Info'!A$22,LEN('Yearly Info'!A$22)-4),"")</f>
        <v xml:space="preserve"> Tackett</v>
      </c>
      <c r="B76" s="145"/>
      <c r="C76" s="42">
        <f t="shared" ca="1" si="4"/>
        <v>46113</v>
      </c>
      <c r="D76" s="54">
        <f ca="1">INDIRECT("'" &amp; UPPER(LEFT(TEXT($D$3,"mmmm"),3)) &amp; "'!D19")</f>
        <v>0</v>
      </c>
      <c r="E76" s="147"/>
      <c r="F76" s="148"/>
      <c r="G76" s="148"/>
      <c r="H76" s="148"/>
      <c r="I76" s="148"/>
      <c r="J76" s="148"/>
      <c r="K76" s="148"/>
      <c r="L76" s="148"/>
      <c r="M76" s="148"/>
      <c r="N76" s="148"/>
      <c r="O76" s="148"/>
      <c r="P76" s="149"/>
    </row>
    <row r="77" spans="1:16" ht="15" hidden="1" customHeight="1" x14ac:dyDescent="0.25">
      <c r="A77" s="44" t="e">
        <f ca="1">IF(MONTH(C77)=MONTH(D$3),RIGHT('Yearly Info'!A$23,LEN('Yearly Info'!A$23)-4),"")</f>
        <v>#VALUE!</v>
      </c>
      <c r="B77" s="145"/>
      <c r="C77" s="42">
        <f t="shared" ca="1" si="4"/>
        <v>46113</v>
      </c>
      <c r="D77" s="54">
        <f ca="1">INDIRECT("'" &amp; UPPER(LEFT(TEXT($D$3,"mmmm"),3)) &amp; "'!D20")</f>
        <v>0</v>
      </c>
      <c r="E77" s="147"/>
      <c r="F77" s="148"/>
      <c r="G77" s="148"/>
      <c r="H77" s="148"/>
      <c r="I77" s="148"/>
      <c r="J77" s="148"/>
      <c r="K77" s="148"/>
      <c r="L77" s="148"/>
      <c r="M77" s="148"/>
      <c r="N77" s="148"/>
      <c r="O77" s="148"/>
      <c r="P77" s="149"/>
    </row>
    <row r="78" spans="1:16" ht="15" hidden="1" customHeight="1" x14ac:dyDescent="0.25">
      <c r="A78" s="44" t="e">
        <f ca="1">IF(MONTH(C78)=MONTH(D$3),RIGHT('Yearly Info'!A$24,LEN('Yearly Info'!A$24)-4),"")</f>
        <v>#VALUE!</v>
      </c>
      <c r="B78" s="145"/>
      <c r="C78" s="42">
        <f t="shared" ca="1" si="4"/>
        <v>46113</v>
      </c>
      <c r="D78" s="54">
        <f ca="1">INDIRECT("'" &amp; UPPER(LEFT(TEXT($D$3,"mmmm"),3)) &amp; "'!D21")</f>
        <v>0</v>
      </c>
      <c r="E78" s="147"/>
      <c r="F78" s="148"/>
      <c r="G78" s="148"/>
      <c r="H78" s="148"/>
      <c r="I78" s="148"/>
      <c r="J78" s="148"/>
      <c r="K78" s="148"/>
      <c r="L78" s="148"/>
      <c r="M78" s="148"/>
      <c r="N78" s="148"/>
      <c r="O78" s="148"/>
      <c r="P78" s="149"/>
    </row>
    <row r="79" spans="1:16" ht="15" hidden="1" customHeight="1" x14ac:dyDescent="0.25">
      <c r="A79" s="44" t="e">
        <f ca="1">IF(MONTH(C79)=MONTH(D$3),RIGHT('Yearly Info'!A$25,LEN('Yearly Info'!A$25)-4),"")</f>
        <v>#VALUE!</v>
      </c>
      <c r="B79" s="145"/>
      <c r="C79" s="42">
        <f t="shared" ca="1" si="4"/>
        <v>46113</v>
      </c>
      <c r="D79" s="54">
        <f ca="1">INDIRECT("'" &amp; UPPER(LEFT(TEXT($D$3,"mmmm"),3)) &amp; "'!D22")</f>
        <v>0</v>
      </c>
      <c r="E79" s="147"/>
      <c r="F79" s="148"/>
      <c r="G79" s="148"/>
      <c r="H79" s="148"/>
      <c r="I79" s="148"/>
      <c r="J79" s="148"/>
      <c r="K79" s="148"/>
      <c r="L79" s="148"/>
      <c r="M79" s="148"/>
      <c r="N79" s="148"/>
      <c r="O79" s="148"/>
      <c r="P79" s="149"/>
    </row>
    <row r="80" spans="1:16" ht="15" hidden="1" customHeight="1" x14ac:dyDescent="0.25">
      <c r="A80" s="44" t="e">
        <f ca="1">IF(MONTH(C80)=MONTH(D$3),RIGHT('Yearly Info'!A$26,LEN('Yearly Info'!A$26)-4),"")</f>
        <v>#VALUE!</v>
      </c>
      <c r="B80" s="145"/>
      <c r="C80" s="42">
        <f t="shared" ca="1" si="4"/>
        <v>46113</v>
      </c>
      <c r="D80" s="54">
        <f ca="1">INDIRECT("'" &amp; UPPER(LEFT(TEXT($D$3,"mmmm"),3)) &amp; "'!D23")</f>
        <v>0</v>
      </c>
      <c r="E80" s="147"/>
      <c r="F80" s="148"/>
      <c r="G80" s="148"/>
      <c r="H80" s="148"/>
      <c r="I80" s="148"/>
      <c r="J80" s="148"/>
      <c r="K80" s="148"/>
      <c r="L80" s="148"/>
      <c r="M80" s="148"/>
      <c r="N80" s="148"/>
      <c r="O80" s="148"/>
      <c r="P80" s="149"/>
    </row>
    <row r="81" spans="1:16" ht="15" hidden="1" customHeight="1" x14ac:dyDescent="0.25">
      <c r="A81" s="44" t="e">
        <f ca="1">IF(MONTH(C81)=MONTH(D$3),RIGHT('Yearly Info'!A$27,LEN('Yearly Info'!A$27)-4),"")</f>
        <v>#VALUE!</v>
      </c>
      <c r="B81" s="145"/>
      <c r="C81" s="42">
        <f t="shared" ca="1" si="4"/>
        <v>46113</v>
      </c>
      <c r="D81" s="54">
        <f ca="1">INDIRECT("'" &amp; UPPER(LEFT(TEXT($D$3,"mmmm"),3)) &amp; "'!D24")</f>
        <v>0</v>
      </c>
      <c r="E81" s="147"/>
      <c r="F81" s="148"/>
      <c r="G81" s="148"/>
      <c r="H81" s="148"/>
      <c r="I81" s="148"/>
      <c r="J81" s="148"/>
      <c r="K81" s="148"/>
      <c r="L81" s="148"/>
      <c r="M81" s="148"/>
      <c r="N81" s="148"/>
      <c r="O81" s="148"/>
      <c r="P81" s="149"/>
    </row>
    <row r="82" spans="1:16" ht="15" hidden="1" customHeight="1" x14ac:dyDescent="0.25">
      <c r="A82" s="44" t="e">
        <f ca="1">IF(MONTH(C82)=MONTH(D$3),RIGHT('Yearly Info'!A$28,LEN('Yearly Info'!A$28)-4),"")</f>
        <v>#VALUE!</v>
      </c>
      <c r="B82" s="145"/>
      <c r="C82" s="42">
        <f t="shared" ca="1" si="4"/>
        <v>46113</v>
      </c>
      <c r="D82" s="54">
        <f ca="1">INDIRECT("'" &amp; UPPER(LEFT(TEXT($D$3,"mmmm"),3)) &amp; "'!D25")</f>
        <v>0</v>
      </c>
      <c r="E82" s="147"/>
      <c r="F82" s="148"/>
      <c r="G82" s="148"/>
      <c r="H82" s="148"/>
      <c r="I82" s="148"/>
      <c r="J82" s="148"/>
      <c r="K82" s="148"/>
      <c r="L82" s="148"/>
      <c r="M82" s="148"/>
      <c r="N82" s="148"/>
      <c r="O82" s="148"/>
      <c r="P82" s="149"/>
    </row>
    <row r="83" spans="1:16" ht="15" hidden="1" customHeight="1" x14ac:dyDescent="0.25">
      <c r="A83" s="44" t="e">
        <f ca="1">IF(MONTH(C83)=MONTH(D$3),RIGHT('Yearly Info'!A$29,LEN('Yearly Info'!A$29)-4),"")</f>
        <v>#VALUE!</v>
      </c>
      <c r="B83" s="145"/>
      <c r="C83" s="42">
        <f t="shared" ca="1" si="4"/>
        <v>46113</v>
      </c>
      <c r="D83" s="54">
        <f ca="1">INDIRECT("'" &amp; UPPER(LEFT(TEXT($D$3,"mmmm"),3)) &amp; "'!D26")</f>
        <v>0</v>
      </c>
      <c r="E83" s="147"/>
      <c r="F83" s="148"/>
      <c r="G83" s="148"/>
      <c r="H83" s="148"/>
      <c r="I83" s="148"/>
      <c r="J83" s="148"/>
      <c r="K83" s="148"/>
      <c r="L83" s="148"/>
      <c r="M83" s="148"/>
      <c r="N83" s="148"/>
      <c r="O83" s="148"/>
      <c r="P83" s="149"/>
    </row>
    <row r="84" spans="1:16" ht="15" hidden="1" customHeight="1" x14ac:dyDescent="0.25">
      <c r="A84" s="44" t="e">
        <f ca="1">IF(MONTH(C84)=MONTH(D$3),RIGHT('Yearly Info'!A$30,LEN('Yearly Info'!A$30)-4),"")</f>
        <v>#VALUE!</v>
      </c>
      <c r="B84" s="145"/>
      <c r="C84" s="42">
        <f t="shared" ca="1" si="4"/>
        <v>46113</v>
      </c>
      <c r="D84" s="54">
        <f ca="1">INDIRECT("'" &amp; UPPER(LEFT(TEXT($D$3,"mmmm"),3)) &amp; "'!D27")</f>
        <v>0</v>
      </c>
      <c r="E84" s="147"/>
      <c r="F84" s="148"/>
      <c r="G84" s="148"/>
      <c r="H84" s="148"/>
      <c r="I84" s="148"/>
      <c r="J84" s="148"/>
      <c r="K84" s="148"/>
      <c r="L84" s="148"/>
      <c r="M84" s="148"/>
      <c r="N84" s="148"/>
      <c r="O84" s="148"/>
      <c r="P84" s="149"/>
    </row>
    <row r="85" spans="1:16" ht="15" hidden="1" customHeight="1" x14ac:dyDescent="0.25">
      <c r="A85" s="44" t="e">
        <f ca="1">IF(MONTH(C85)=MONTH(D$3),RIGHT('Yearly Info'!A$31,LEN('Yearly Info'!A$31)-4),"")</f>
        <v>#VALUE!</v>
      </c>
      <c r="B85" s="145"/>
      <c r="C85" s="42">
        <f t="shared" ca="1" si="4"/>
        <v>46113</v>
      </c>
      <c r="D85" s="54">
        <f ca="1">INDIRECT("'" &amp; UPPER(LEFT(TEXT($D$3,"mmmm"),3)) &amp; "'!D28")</f>
        <v>0</v>
      </c>
      <c r="E85" s="147"/>
      <c r="F85" s="148"/>
      <c r="G85" s="148"/>
      <c r="H85" s="148"/>
      <c r="I85" s="148"/>
      <c r="J85" s="148"/>
      <c r="K85" s="148"/>
      <c r="L85" s="148"/>
      <c r="M85" s="148"/>
      <c r="N85" s="148"/>
      <c r="O85" s="148"/>
      <c r="P85" s="149"/>
    </row>
    <row r="86" spans="1:16" ht="15" hidden="1" customHeight="1" x14ac:dyDescent="0.25">
      <c r="A86" s="44" t="e">
        <f ca="1">IF(MONTH(C86)=MONTH(D$3),RIGHT('Yearly Info'!A$32,LEN('Yearly Info'!A$32)-4),"")</f>
        <v>#VALUE!</v>
      </c>
      <c r="B86" s="145"/>
      <c r="C86" s="42">
        <f t="shared" ca="1" si="4"/>
        <v>46113</v>
      </c>
      <c r="D86" s="54">
        <f ca="1">INDIRECT("'" &amp; UPPER(LEFT(TEXT($D$3,"mmmm"),3)) &amp; "'!D29")</f>
        <v>0</v>
      </c>
      <c r="E86" s="147"/>
      <c r="F86" s="148"/>
      <c r="G86" s="148"/>
      <c r="H86" s="148"/>
      <c r="I86" s="148"/>
      <c r="J86" s="148"/>
      <c r="K86" s="148"/>
      <c r="L86" s="148"/>
      <c r="M86" s="148"/>
      <c r="N86" s="148"/>
      <c r="O86" s="148"/>
      <c r="P86" s="149"/>
    </row>
    <row r="87" spans="1:16" ht="15" hidden="1" customHeight="1" x14ac:dyDescent="0.25">
      <c r="A87" s="44" t="e">
        <f ca="1">IF(MONTH(C87)=MONTH(D$3),RIGHT('Yearly Info'!A$33,LEN('Yearly Info'!A$33)-4),"")</f>
        <v>#VALUE!</v>
      </c>
      <c r="B87" s="145"/>
      <c r="C87" s="42">
        <f t="shared" ca="1" si="4"/>
        <v>46113</v>
      </c>
      <c r="D87" s="54">
        <f ca="1">INDIRECT("'" &amp; UPPER(LEFT(TEXT($D$3,"mmmm"),3)) &amp; "'!D30")</f>
        <v>0</v>
      </c>
      <c r="E87" s="147"/>
      <c r="F87" s="148"/>
      <c r="G87" s="148"/>
      <c r="H87" s="148"/>
      <c r="I87" s="148"/>
      <c r="J87" s="148"/>
      <c r="K87" s="148"/>
      <c r="L87" s="148"/>
      <c r="M87" s="148"/>
      <c r="N87" s="148"/>
      <c r="O87" s="148"/>
      <c r="P87" s="149"/>
    </row>
    <row r="88" spans="1:16" ht="15" hidden="1" customHeight="1" x14ac:dyDescent="0.25">
      <c r="A88" s="44" t="e">
        <f ca="1">IF(MONTH(C88)=MONTH(D$3),RIGHT('Yearly Info'!A$34,LEN('Yearly Info'!A$34)-4),"")</f>
        <v>#VALUE!</v>
      </c>
      <c r="B88" s="145"/>
      <c r="C88" s="42">
        <f t="shared" ca="1" si="4"/>
        <v>46113</v>
      </c>
      <c r="D88" s="54">
        <f ca="1">INDIRECT("'" &amp; UPPER(LEFT(TEXT($D$3,"mmmm"),3)) &amp; "'!D31")</f>
        <v>0</v>
      </c>
      <c r="E88" s="147"/>
      <c r="F88" s="148"/>
      <c r="G88" s="148"/>
      <c r="H88" s="148"/>
      <c r="I88" s="148"/>
      <c r="J88" s="148"/>
      <c r="K88" s="148"/>
      <c r="L88" s="148"/>
      <c r="M88" s="148"/>
      <c r="N88" s="148"/>
      <c r="O88" s="148"/>
      <c r="P88" s="149"/>
    </row>
    <row r="89" spans="1:16" ht="15" hidden="1" customHeight="1" thickBot="1" x14ac:dyDescent="0.3">
      <c r="A89" s="44" t="e">
        <f ca="1">IF(MONTH(C89)=MONTH(D$3),RIGHT('Yearly Info'!A$35,LEN('Yearly Info'!A$35)-4),"")</f>
        <v>#VALUE!</v>
      </c>
      <c r="B89" s="145"/>
      <c r="C89" s="42">
        <f t="shared" ca="1" si="4"/>
        <v>46113</v>
      </c>
      <c r="D89" s="55">
        <f ca="1">INDIRECT("'" &amp; UPPER(LEFT(TEXT($D$3,"mmmm"),3)) &amp; "'!D32")</f>
        <v>0</v>
      </c>
      <c r="E89" s="147"/>
      <c r="F89" s="148"/>
      <c r="G89" s="148"/>
      <c r="H89" s="148"/>
      <c r="I89" s="148"/>
      <c r="J89" s="148"/>
      <c r="K89" s="148"/>
      <c r="L89" s="148"/>
      <c r="M89" s="148"/>
      <c r="N89" s="148"/>
      <c r="O89" s="148"/>
      <c r="P89" s="149"/>
    </row>
    <row r="90" spans="1:16" ht="15" hidden="1" customHeight="1" x14ac:dyDescent="0.25">
      <c r="A90" s="44" t="e">
        <f ca="1">IF(MONTH(C90)=MONTH(D$3),RIGHT('Yearly Info'!A$36,LEN('Yearly Info'!A$36)-4),"")</f>
        <v>#VALUE!</v>
      </c>
      <c r="B90" s="145"/>
      <c r="C90" s="42">
        <f t="shared" ca="1" si="4"/>
        <v>46113</v>
      </c>
      <c r="D90" s="54">
        <f ca="1">INDIRECT("'" &amp; UPPER(LEFT(TEXT($D$3,"mmmm"),3)) &amp; "'!D33")</f>
        <v>0</v>
      </c>
      <c r="E90" s="147"/>
      <c r="F90" s="148"/>
      <c r="G90" s="148"/>
      <c r="H90" s="148"/>
      <c r="I90" s="148"/>
      <c r="J90" s="148"/>
      <c r="K90" s="148"/>
      <c r="L90" s="148"/>
      <c r="M90" s="148"/>
      <c r="N90" s="148"/>
      <c r="O90" s="148"/>
      <c r="P90" s="149"/>
    </row>
    <row r="91" spans="1:16" ht="15" hidden="1" customHeight="1" x14ac:dyDescent="0.25">
      <c r="A91" s="44" t="e">
        <f ca="1">IF(MONTH(C91)=MONTH(D$3),RIGHT('Yearly Info'!A$37,LEN('Yearly Info'!A$37)-4),"")</f>
        <v>#VALUE!</v>
      </c>
      <c r="B91" s="145"/>
      <c r="C91" s="42">
        <f t="shared" ca="1" si="4"/>
        <v>46113</v>
      </c>
      <c r="D91" s="54">
        <f ca="1">INDIRECT("'" &amp; UPPER(LEFT(TEXT($D$3,"mmmm"),3)) &amp; "'!D34")</f>
        <v>0</v>
      </c>
      <c r="E91" s="147"/>
      <c r="F91" s="148"/>
      <c r="G91" s="148"/>
      <c r="H91" s="148"/>
      <c r="I91" s="148"/>
      <c r="J91" s="148"/>
      <c r="K91" s="148"/>
      <c r="L91" s="148"/>
      <c r="M91" s="148"/>
      <c r="N91" s="148"/>
      <c r="O91" s="148"/>
      <c r="P91" s="149"/>
    </row>
    <row r="92" spans="1:16" ht="15" hidden="1" customHeight="1" x14ac:dyDescent="0.25">
      <c r="A92" s="44" t="e">
        <f ca="1">IF(MONTH(C92)=MONTH(D$3),RIGHT('Yearly Info'!A$38,LEN('Yearly Info'!A$38)-4),"")</f>
        <v>#VALUE!</v>
      </c>
      <c r="B92" s="145"/>
      <c r="C92" s="42">
        <f t="shared" ca="1" si="4"/>
        <v>46113</v>
      </c>
      <c r="D92" s="54">
        <f ca="1">INDIRECT("'" &amp; UPPER(LEFT(TEXT($D$3,"mmmm"),3)) &amp; "'!D35")</f>
        <v>0</v>
      </c>
      <c r="E92" s="147"/>
      <c r="F92" s="148"/>
      <c r="G92" s="148"/>
      <c r="H92" s="148"/>
      <c r="I92" s="148"/>
      <c r="J92" s="148"/>
      <c r="K92" s="148"/>
      <c r="L92" s="148"/>
      <c r="M92" s="148"/>
      <c r="N92" s="148"/>
      <c r="O92" s="148"/>
      <c r="P92" s="149"/>
    </row>
    <row r="93" spans="1:16" ht="15" hidden="1" customHeight="1" x14ac:dyDescent="0.25">
      <c r="A93" s="44" t="e">
        <f ca="1">IF(MONTH(C93)=MONTH(D$3),RIGHT('Yearly Info'!A$39,LEN('Yearly Info'!A$39)-4),"")</f>
        <v>#VALUE!</v>
      </c>
      <c r="B93" s="145"/>
      <c r="C93" s="42">
        <f t="shared" ca="1" si="4"/>
        <v>46113</v>
      </c>
      <c r="D93" s="54">
        <f ca="1">INDIRECT("'" &amp; UPPER(LEFT(TEXT($D$3,"mmmm"),3)) &amp; "'!D36")</f>
        <v>0</v>
      </c>
      <c r="E93" s="147"/>
      <c r="F93" s="148"/>
      <c r="G93" s="148"/>
      <c r="H93" s="148"/>
      <c r="I93" s="148"/>
      <c r="J93" s="148"/>
      <c r="K93" s="148"/>
      <c r="L93" s="148"/>
      <c r="M93" s="148"/>
      <c r="N93" s="148"/>
      <c r="O93" s="148"/>
      <c r="P93" s="149"/>
    </row>
    <row r="94" spans="1:16" ht="15" hidden="1" customHeight="1" thickBot="1" x14ac:dyDescent="0.3">
      <c r="A94" s="45" t="e">
        <f ca="1">IF(MONTH(C94)=MONTH(D$3),RIGHT('Yearly Info'!A$40,LEN('Yearly Info'!A$40)-4),"")</f>
        <v>#VALUE!</v>
      </c>
      <c r="B94" s="145"/>
      <c r="C94" s="42">
        <f t="shared" ca="1" si="4"/>
        <v>46113</v>
      </c>
      <c r="D94" s="54">
        <f ca="1">INDIRECT("'" &amp; UPPER(LEFT(TEXT($D$3,"mmmm"),3)) &amp; "'!D37")</f>
        <v>0</v>
      </c>
      <c r="E94" s="147"/>
      <c r="F94" s="148"/>
      <c r="G94" s="148"/>
      <c r="H94" s="148"/>
      <c r="I94" s="148"/>
      <c r="J94" s="148"/>
      <c r="K94" s="148"/>
      <c r="L94" s="148"/>
      <c r="M94" s="148"/>
      <c r="N94" s="148"/>
      <c r="O94" s="148"/>
      <c r="P94" s="149"/>
    </row>
    <row r="95" spans="1:16" ht="15" hidden="1" customHeight="1" thickBot="1" x14ac:dyDescent="0.3">
      <c r="A95" s="45" t="str">
        <f ca="1">IF(MONTH(C95)=MONTH(D$3),RIGHT('Yearly Info'!A$41,LEN('Yearly Info'!A$41)-4),"")</f>
        <v xml:space="preserve"> </v>
      </c>
      <c r="B95" s="145"/>
      <c r="C95" s="42">
        <f ca="1">C86</f>
        <v>46113</v>
      </c>
      <c r="D95" s="54">
        <f ca="1">INDIRECT("'" &amp; UPPER(LEFT(TEXT($D$3,"mmmm"),3)) &amp; "'!D38")</f>
        <v>0</v>
      </c>
      <c r="E95" s="147"/>
      <c r="F95" s="148"/>
      <c r="G95" s="148"/>
      <c r="H95" s="148"/>
      <c r="I95" s="148"/>
      <c r="J95" s="148"/>
      <c r="K95" s="148"/>
      <c r="L95" s="148"/>
      <c r="M95" s="148"/>
      <c r="N95" s="148"/>
      <c r="O95" s="148"/>
      <c r="P95" s="149"/>
    </row>
    <row r="96" spans="1:16" ht="15" hidden="1" customHeight="1" thickBot="1" x14ac:dyDescent="0.3">
      <c r="A96" s="45" t="str">
        <f ca="1">IF(MONTH(C96)=MONTH(D$3),RIGHT('Yearly Info'!A$42,LEN('Yearly Info'!A$42)-4),"")</f>
        <v xml:space="preserve"> </v>
      </c>
      <c r="B96" s="145"/>
      <c r="C96" s="42">
        <f t="shared" ca="1" si="4"/>
        <v>46113</v>
      </c>
      <c r="D96" s="54">
        <f ca="1">INDIRECT("'" &amp; UPPER(LEFT(TEXT($D$3,"mmmm"),3)) &amp; "'!D39")</f>
        <v>0</v>
      </c>
      <c r="E96" s="147"/>
      <c r="F96" s="148"/>
      <c r="G96" s="148"/>
      <c r="H96" s="148"/>
      <c r="I96" s="148"/>
      <c r="J96" s="148"/>
      <c r="K96" s="148"/>
      <c r="L96" s="148"/>
      <c r="M96" s="148"/>
      <c r="N96" s="148"/>
      <c r="O96" s="148"/>
      <c r="P96" s="149"/>
    </row>
    <row r="97" spans="1:16" ht="15" hidden="1" customHeight="1" thickBot="1" x14ac:dyDescent="0.3">
      <c r="A97" s="45" t="str">
        <f ca="1">IF(MONTH(C97)=MONTH(D$3),RIGHT('Yearly Info'!A$43,LEN('Yearly Info'!A$43)-4),"")</f>
        <v xml:space="preserve"> </v>
      </c>
      <c r="B97" s="146"/>
      <c r="C97" s="95">
        <f t="shared" ca="1" si="4"/>
        <v>46113</v>
      </c>
      <c r="D97" s="55">
        <f ca="1">INDIRECT("'" &amp; UPPER(LEFT(TEXT($D$3,"mmmm"),3)) &amp; "'!D40")</f>
        <v>0</v>
      </c>
      <c r="E97" s="150"/>
      <c r="F97" s="151"/>
      <c r="G97" s="151"/>
      <c r="H97" s="151"/>
      <c r="I97" s="151"/>
      <c r="J97" s="151"/>
      <c r="K97" s="151"/>
      <c r="L97" s="151"/>
      <c r="M97" s="151"/>
      <c r="N97" s="151"/>
      <c r="O97" s="151"/>
      <c r="P97" s="152"/>
    </row>
    <row r="98" spans="1:16" ht="15" hidden="1" customHeight="1" x14ac:dyDescent="0.25">
      <c r="A98" s="44" t="str">
        <f ca="1">IF(MONTH(C98)=MONTH(D$3),RIGHT('Yearly Info'!A$14,LEN('Yearly Info'!A$14)-4),"")</f>
        <v xml:space="preserve"> RICS Support for MDEQ</v>
      </c>
      <c r="B98" s="145" t="str">
        <f ca="1">TEXT(C98,"dddd")</f>
        <v>Thursday</v>
      </c>
      <c r="C98" s="94">
        <f ca="1">C68+1</f>
        <v>46114</v>
      </c>
      <c r="D98" s="54">
        <v>4</v>
      </c>
      <c r="E98" s="147" t="s">
        <v>97</v>
      </c>
      <c r="F98" s="148"/>
      <c r="G98" s="148"/>
      <c r="H98" s="148"/>
      <c r="I98" s="148"/>
      <c r="J98" s="148"/>
      <c r="K98" s="148"/>
      <c r="L98" s="148"/>
      <c r="M98" s="148"/>
      <c r="N98" s="148"/>
      <c r="O98" s="148"/>
      <c r="P98" s="149"/>
    </row>
    <row r="99" spans="1:16" ht="15" hidden="1" customHeight="1" x14ac:dyDescent="0.25">
      <c r="A99" s="44" t="str">
        <f ca="1">IF(MONTH(C99)=MONTH(D$3),RIGHT('Yearly Info'!A$15,LEN('Yearly Info'!A$15)-4),"")</f>
        <v xml:space="preserve"> MDEQ</v>
      </c>
      <c r="B99" s="145"/>
      <c r="C99" s="42">
        <f ca="1">C98</f>
        <v>46114</v>
      </c>
      <c r="D99" s="54">
        <f ca="1">INDIRECT("'" &amp; UPPER(LEFT(TEXT($D$3,"mmmm"),3)) &amp; "'!E12")</f>
        <v>0</v>
      </c>
      <c r="E99" s="147"/>
      <c r="F99" s="148"/>
      <c r="G99" s="148"/>
      <c r="H99" s="148"/>
      <c r="I99" s="148"/>
      <c r="J99" s="148"/>
      <c r="K99" s="148"/>
      <c r="L99" s="148"/>
      <c r="M99" s="148"/>
      <c r="N99" s="148"/>
      <c r="O99" s="148"/>
      <c r="P99" s="149"/>
    </row>
    <row r="100" spans="1:16" ht="15" hidden="1" customHeight="1" x14ac:dyDescent="0.25">
      <c r="A100" s="44" t="str">
        <f ca="1">IF(MONTH(C100)=MONTH(D$3),RIGHT('Yearly Info'!A$16,LEN('Yearly Info'!A$16)-4),"")</f>
        <v xml:space="preserve"> RICS Idea Portal</v>
      </c>
      <c r="B100" s="145"/>
      <c r="C100" s="42">
        <f t="shared" ref="C100:C126" ca="1" si="5">C99</f>
        <v>46114</v>
      </c>
      <c r="D100" s="54">
        <f ca="1">INDIRECT("'" &amp; UPPER(LEFT(TEXT($D$3,"mmmm"),3)) &amp; "'!E13")</f>
        <v>0</v>
      </c>
      <c r="E100" s="147"/>
      <c r="F100" s="148"/>
      <c r="G100" s="148"/>
      <c r="H100" s="148"/>
      <c r="I100" s="148"/>
      <c r="J100" s="148"/>
      <c r="K100" s="148"/>
      <c r="L100" s="148"/>
      <c r="M100" s="148"/>
      <c r="N100" s="148"/>
      <c r="O100" s="148"/>
      <c r="P100" s="149"/>
    </row>
    <row r="101" spans="1:16" ht="15" hidden="1" customHeight="1" x14ac:dyDescent="0.25">
      <c r="A101" s="44" t="str">
        <f ca="1">IF(MONTH(C101)=MONTH(D$3),RIGHT('Yearly Info'!A$17,LEN('Yearly Info'!A$17)-4),"")</f>
        <v xml:space="preserve"> MSWIS</v>
      </c>
      <c r="B101" s="145"/>
      <c r="C101" s="42">
        <f t="shared" ca="1" si="5"/>
        <v>46114</v>
      </c>
      <c r="D101" s="54">
        <f ca="1">INDIRECT("'" &amp; UPPER(LEFT(TEXT($D$3,"mmmm"),3)) &amp; "'!E14")</f>
        <v>3</v>
      </c>
      <c r="E101" s="147" t="s">
        <v>46</v>
      </c>
      <c r="F101" s="148"/>
      <c r="G101" s="148"/>
      <c r="H101" s="148"/>
      <c r="I101" s="148"/>
      <c r="J101" s="148"/>
      <c r="K101" s="148"/>
      <c r="L101" s="148"/>
      <c r="M101" s="148"/>
      <c r="N101" s="148"/>
      <c r="O101" s="148"/>
      <c r="P101" s="149"/>
    </row>
    <row r="102" spans="1:16" ht="15" hidden="1" customHeight="1" x14ac:dyDescent="0.25">
      <c r="A102" s="44" t="str">
        <f ca="1">IF(MONTH(C102)=MONTH(D$3),RIGHT('Yearly Info'!A$18,LEN('Yearly Info'!A$18)-4),"")</f>
        <v xml:space="preserve"> GeoSpatial</v>
      </c>
      <c r="B102" s="145"/>
      <c r="C102" s="42">
        <f t="shared" ca="1" si="5"/>
        <v>46114</v>
      </c>
      <c r="D102" s="54">
        <f ca="1">INDIRECT("'" &amp; UPPER(LEFT(TEXT($D$3,"mmmm"),3)) &amp; "'!E15")</f>
        <v>0</v>
      </c>
      <c r="E102" s="153"/>
      <c r="F102" s="154"/>
      <c r="G102" s="154"/>
      <c r="H102" s="154"/>
      <c r="I102" s="154"/>
      <c r="J102" s="154"/>
      <c r="K102" s="154"/>
      <c r="L102" s="154"/>
      <c r="M102" s="154"/>
      <c r="N102" s="154"/>
      <c r="O102" s="154"/>
      <c r="P102" s="155"/>
    </row>
    <row r="103" spans="1:16" ht="15" hidden="1" customHeight="1" x14ac:dyDescent="0.25">
      <c r="A103" s="44" t="str">
        <f ca="1">IF(MONTH(C103)=MONTH(D$3),RIGHT('Yearly Info'!A$19,LEN('Yearly Info'!A$19)-4),"")</f>
        <v xml:space="preserve"> RICS Dashboard</v>
      </c>
      <c r="B103" s="145"/>
      <c r="C103" s="42">
        <f t="shared" ca="1" si="5"/>
        <v>46114</v>
      </c>
      <c r="D103" s="54">
        <f ca="1">INDIRECT("'" &amp; UPPER(LEFT(TEXT($D$3,"mmmm"),3)) &amp; "'!E16")</f>
        <v>0</v>
      </c>
      <c r="E103" s="153"/>
      <c r="F103" s="154"/>
      <c r="G103" s="154"/>
      <c r="H103" s="154"/>
      <c r="I103" s="154"/>
      <c r="J103" s="154"/>
      <c r="K103" s="154"/>
      <c r="L103" s="154"/>
      <c r="M103" s="154"/>
      <c r="N103" s="154"/>
      <c r="O103" s="154"/>
      <c r="P103" s="155"/>
    </row>
    <row r="104" spans="1:16" ht="15" hidden="1" customHeight="1" x14ac:dyDescent="0.25">
      <c r="A104" s="44" t="str">
        <f ca="1">IF(MONTH(C104)=MONTH(D$3),RIGHT('Yearly Info'!A$20,LEN('Yearly Info'!A$20)-4),"")</f>
        <v xml:space="preserve"> MDWFP NRIS</v>
      </c>
      <c r="B104" s="145"/>
      <c r="C104" s="42">
        <f t="shared" ca="1" si="5"/>
        <v>46114</v>
      </c>
      <c r="D104" s="54">
        <f ca="1">INDIRECT("'" &amp; UPPER(LEFT(TEXT($D$3,"mmmm"),3)) &amp; "'!E17")</f>
        <v>0</v>
      </c>
      <c r="E104" s="153"/>
      <c r="F104" s="154"/>
      <c r="G104" s="154"/>
      <c r="H104" s="154"/>
      <c r="I104" s="154"/>
      <c r="J104" s="154"/>
      <c r="K104" s="154"/>
      <c r="L104" s="154"/>
      <c r="M104" s="154"/>
      <c r="N104" s="154"/>
      <c r="O104" s="154"/>
      <c r="P104" s="155"/>
    </row>
    <row r="105" spans="1:16" ht="15" hidden="1" customHeight="1" x14ac:dyDescent="0.25">
      <c r="A105" s="44" t="str">
        <f ca="1">IF(MONTH(C105)=MONTH(D$3),RIGHT('Yearly Info'!A$21,LEN('Yearly Info'!A$21)-4),"")</f>
        <v xml:space="preserve"> MSWIS MRVA 4 CLOSED</v>
      </c>
      <c r="B105" s="145"/>
      <c r="C105" s="42">
        <f t="shared" ca="1" si="5"/>
        <v>46114</v>
      </c>
      <c r="D105" s="54">
        <f ca="1">INDIRECT("'" &amp; UPPER(LEFT(TEXT($D$3,"mmmm"),3)) &amp; "'!E18")</f>
        <v>0</v>
      </c>
      <c r="E105" s="147"/>
      <c r="F105" s="148"/>
      <c r="G105" s="148"/>
      <c r="H105" s="148"/>
      <c r="I105" s="148"/>
      <c r="J105" s="148"/>
      <c r="K105" s="148"/>
      <c r="L105" s="148"/>
      <c r="M105" s="148"/>
      <c r="N105" s="148"/>
      <c r="O105" s="148"/>
      <c r="P105" s="149"/>
    </row>
    <row r="106" spans="1:16" ht="15" customHeight="1" x14ac:dyDescent="0.25">
      <c r="A106" s="44" t="str">
        <f ca="1">IF(MONTH(C106)=MONTH(D$3),RIGHT('Yearly Info'!A$22,LEN('Yearly Info'!A$22)-4),"")</f>
        <v xml:space="preserve"> Tackett</v>
      </c>
      <c r="B106" s="145"/>
      <c r="C106" s="42">
        <f t="shared" ca="1" si="5"/>
        <v>46114</v>
      </c>
      <c r="D106" s="54">
        <f ca="1">INDIRECT("'" &amp; UPPER(LEFT(TEXT($D$3,"mmmm"),3)) &amp; "'!E19")</f>
        <v>0</v>
      </c>
      <c r="E106" s="147"/>
      <c r="F106" s="148"/>
      <c r="G106" s="148"/>
      <c r="H106" s="148"/>
      <c r="I106" s="148"/>
      <c r="J106" s="148"/>
      <c r="K106" s="148"/>
      <c r="L106" s="148"/>
      <c r="M106" s="148"/>
      <c r="N106" s="148"/>
      <c r="O106" s="148"/>
      <c r="P106" s="149"/>
    </row>
    <row r="107" spans="1:16" ht="15" hidden="1" customHeight="1" x14ac:dyDescent="0.25">
      <c r="A107" s="44" t="e">
        <f ca="1">IF(MONTH(C107)=MONTH(D$3),RIGHT('Yearly Info'!A$23,LEN('Yearly Info'!A$23)-4),"")</f>
        <v>#VALUE!</v>
      </c>
      <c r="B107" s="145"/>
      <c r="C107" s="42">
        <f t="shared" ca="1" si="5"/>
        <v>46114</v>
      </c>
      <c r="D107" s="54">
        <f ca="1">INDIRECT("'" &amp; UPPER(LEFT(TEXT($D$3,"mmmm"),3)) &amp; "'!E20")</f>
        <v>0</v>
      </c>
      <c r="E107" s="147"/>
      <c r="F107" s="148"/>
      <c r="G107" s="148"/>
      <c r="H107" s="148"/>
      <c r="I107" s="148"/>
      <c r="J107" s="148"/>
      <c r="K107" s="148"/>
      <c r="L107" s="148"/>
      <c r="M107" s="148"/>
      <c r="N107" s="148"/>
      <c r="O107" s="148"/>
      <c r="P107" s="149"/>
    </row>
    <row r="108" spans="1:16" ht="15" hidden="1" customHeight="1" x14ac:dyDescent="0.25">
      <c r="A108" s="44" t="e">
        <f ca="1">IF(MONTH(C108)=MONTH(D$3),RIGHT('Yearly Info'!A$24,LEN('Yearly Info'!A$24)-4),"")</f>
        <v>#VALUE!</v>
      </c>
      <c r="B108" s="145"/>
      <c r="C108" s="42">
        <f t="shared" ca="1" si="5"/>
        <v>46114</v>
      </c>
      <c r="D108" s="54">
        <f ca="1">INDIRECT("'" &amp; UPPER(LEFT(TEXT($D$3,"mmmm"),3)) &amp; "'!E21")</f>
        <v>0</v>
      </c>
      <c r="E108" s="147"/>
      <c r="F108" s="148"/>
      <c r="G108" s="148"/>
      <c r="H108" s="148"/>
      <c r="I108" s="148"/>
      <c r="J108" s="148"/>
      <c r="K108" s="148"/>
      <c r="L108" s="148"/>
      <c r="M108" s="148"/>
      <c r="N108" s="148"/>
      <c r="O108" s="148"/>
      <c r="P108" s="149"/>
    </row>
    <row r="109" spans="1:16" ht="15" hidden="1" customHeight="1" x14ac:dyDescent="0.25">
      <c r="A109" s="44" t="e">
        <f ca="1">IF(MONTH(C109)=MONTH(D$3),RIGHT('Yearly Info'!A$25,LEN('Yearly Info'!A$25)-4),"")</f>
        <v>#VALUE!</v>
      </c>
      <c r="B109" s="145"/>
      <c r="C109" s="42">
        <f t="shared" ca="1" si="5"/>
        <v>46114</v>
      </c>
      <c r="D109" s="54">
        <f ca="1">INDIRECT("'" &amp; UPPER(LEFT(TEXT($D$3,"mmmm"),3)) &amp; "'!E22")</f>
        <v>0</v>
      </c>
      <c r="E109" s="147"/>
      <c r="F109" s="148"/>
      <c r="G109" s="148"/>
      <c r="H109" s="148"/>
      <c r="I109" s="148"/>
      <c r="J109" s="148"/>
      <c r="K109" s="148"/>
      <c r="L109" s="148"/>
      <c r="M109" s="148"/>
      <c r="N109" s="148"/>
      <c r="O109" s="148"/>
      <c r="P109" s="149"/>
    </row>
    <row r="110" spans="1:16" ht="15" hidden="1" customHeight="1" x14ac:dyDescent="0.25">
      <c r="A110" s="44" t="e">
        <f ca="1">IF(MONTH(C110)=MONTH(D$3),RIGHT('Yearly Info'!A$26,LEN('Yearly Info'!A$26)-4),"")</f>
        <v>#VALUE!</v>
      </c>
      <c r="B110" s="145"/>
      <c r="C110" s="42">
        <f t="shared" ca="1" si="5"/>
        <v>46114</v>
      </c>
      <c r="D110" s="54">
        <f ca="1">INDIRECT("'" &amp; UPPER(LEFT(TEXT($D$3,"mmmm"),3)) &amp; "'!E23")</f>
        <v>0</v>
      </c>
      <c r="E110" s="147"/>
      <c r="F110" s="148"/>
      <c r="G110" s="148"/>
      <c r="H110" s="148"/>
      <c r="I110" s="148"/>
      <c r="J110" s="148"/>
      <c r="K110" s="148"/>
      <c r="L110" s="148"/>
      <c r="M110" s="148"/>
      <c r="N110" s="148"/>
      <c r="O110" s="148"/>
      <c r="P110" s="149"/>
    </row>
    <row r="111" spans="1:16" ht="15" hidden="1" customHeight="1" x14ac:dyDescent="0.25">
      <c r="A111" s="44" t="e">
        <f ca="1">IF(MONTH(C111)=MONTH(D$3),RIGHT('Yearly Info'!A$27,LEN('Yearly Info'!A$27)-4),"")</f>
        <v>#VALUE!</v>
      </c>
      <c r="B111" s="145"/>
      <c r="C111" s="42">
        <f t="shared" ca="1" si="5"/>
        <v>46114</v>
      </c>
      <c r="D111" s="54">
        <f ca="1">INDIRECT("'" &amp; UPPER(LEFT(TEXT($D$3,"mmmm"),3)) &amp; "'!E24")</f>
        <v>0</v>
      </c>
      <c r="E111" s="147"/>
      <c r="F111" s="148"/>
      <c r="G111" s="148"/>
      <c r="H111" s="148"/>
      <c r="I111" s="148"/>
      <c r="J111" s="148"/>
      <c r="K111" s="148"/>
      <c r="L111" s="148"/>
      <c r="M111" s="148"/>
      <c r="N111" s="148"/>
      <c r="O111" s="148"/>
      <c r="P111" s="149"/>
    </row>
    <row r="112" spans="1:16" ht="15" hidden="1" customHeight="1" x14ac:dyDescent="0.25">
      <c r="A112" s="44" t="e">
        <f ca="1">IF(MONTH(C112)=MONTH(D$3),RIGHT('Yearly Info'!A$28,LEN('Yearly Info'!A$28)-4),"")</f>
        <v>#VALUE!</v>
      </c>
      <c r="B112" s="145"/>
      <c r="C112" s="42">
        <f t="shared" ca="1" si="5"/>
        <v>46114</v>
      </c>
      <c r="D112" s="54">
        <f ca="1">INDIRECT("'" &amp; UPPER(LEFT(TEXT($D$3,"mmmm"),3)) &amp; "'!E25")</f>
        <v>0</v>
      </c>
      <c r="E112" s="147"/>
      <c r="F112" s="148"/>
      <c r="G112" s="148"/>
      <c r="H112" s="148"/>
      <c r="I112" s="148"/>
      <c r="J112" s="148"/>
      <c r="K112" s="148"/>
      <c r="L112" s="148"/>
      <c r="M112" s="148"/>
      <c r="N112" s="148"/>
      <c r="O112" s="148"/>
      <c r="P112" s="149"/>
    </row>
    <row r="113" spans="1:16" ht="15" hidden="1" customHeight="1" x14ac:dyDescent="0.25">
      <c r="A113" s="44" t="e">
        <f ca="1">IF(MONTH(C113)=MONTH(D$3),RIGHT('Yearly Info'!A$29,LEN('Yearly Info'!A$29)-4),"")</f>
        <v>#VALUE!</v>
      </c>
      <c r="B113" s="145"/>
      <c r="C113" s="42">
        <f t="shared" ca="1" si="5"/>
        <v>46114</v>
      </c>
      <c r="D113" s="54">
        <f ca="1">INDIRECT("'" &amp; UPPER(LEFT(TEXT($D$3,"mmmm"),3)) &amp; "'!E26")</f>
        <v>0</v>
      </c>
      <c r="E113" s="147"/>
      <c r="F113" s="148"/>
      <c r="G113" s="148"/>
      <c r="H113" s="148"/>
      <c r="I113" s="148"/>
      <c r="J113" s="148"/>
      <c r="K113" s="148"/>
      <c r="L113" s="148"/>
      <c r="M113" s="148"/>
      <c r="N113" s="148"/>
      <c r="O113" s="148"/>
      <c r="P113" s="149"/>
    </row>
    <row r="114" spans="1:16" ht="15" hidden="1" customHeight="1" x14ac:dyDescent="0.25">
      <c r="A114" s="44" t="e">
        <f ca="1">IF(MONTH(C114)=MONTH(D$3),RIGHT('Yearly Info'!A$30,LEN('Yearly Info'!A$30)-4),"")</f>
        <v>#VALUE!</v>
      </c>
      <c r="B114" s="145"/>
      <c r="C114" s="42">
        <f t="shared" ca="1" si="5"/>
        <v>46114</v>
      </c>
      <c r="D114" s="54">
        <f ca="1">INDIRECT("'" &amp; UPPER(LEFT(TEXT($D$3,"mmmm"),3)) &amp; "'!E27")</f>
        <v>0</v>
      </c>
      <c r="E114" s="147"/>
      <c r="F114" s="148"/>
      <c r="G114" s="148"/>
      <c r="H114" s="148"/>
      <c r="I114" s="148"/>
      <c r="J114" s="148"/>
      <c r="K114" s="148"/>
      <c r="L114" s="148"/>
      <c r="M114" s="148"/>
      <c r="N114" s="148"/>
      <c r="O114" s="148"/>
      <c r="P114" s="149"/>
    </row>
    <row r="115" spans="1:16" ht="15" hidden="1" customHeight="1" x14ac:dyDescent="0.25">
      <c r="A115" s="44" t="e">
        <f ca="1">IF(MONTH(C115)=MONTH(D$3),RIGHT('Yearly Info'!A$31,LEN('Yearly Info'!A$31)-4),"")</f>
        <v>#VALUE!</v>
      </c>
      <c r="B115" s="145"/>
      <c r="C115" s="42">
        <f t="shared" ca="1" si="5"/>
        <v>46114</v>
      </c>
      <c r="D115" s="54">
        <f ca="1">INDIRECT("'" &amp; UPPER(LEFT(TEXT($D$3,"mmmm"),3)) &amp; "'!E28")</f>
        <v>0</v>
      </c>
      <c r="E115" s="147"/>
      <c r="F115" s="148"/>
      <c r="G115" s="148"/>
      <c r="H115" s="148"/>
      <c r="I115" s="148"/>
      <c r="J115" s="148"/>
      <c r="K115" s="148"/>
      <c r="L115" s="148"/>
      <c r="M115" s="148"/>
      <c r="N115" s="148"/>
      <c r="O115" s="148"/>
      <c r="P115" s="149"/>
    </row>
    <row r="116" spans="1:16" ht="15" hidden="1" customHeight="1" x14ac:dyDescent="0.25">
      <c r="A116" s="44" t="e">
        <f ca="1">IF(MONTH(C116)=MONTH(D$3),RIGHT('Yearly Info'!A$32,LEN('Yearly Info'!A$32)-4),"")</f>
        <v>#VALUE!</v>
      </c>
      <c r="B116" s="145"/>
      <c r="C116" s="42">
        <f t="shared" ca="1" si="5"/>
        <v>46114</v>
      </c>
      <c r="D116" s="54">
        <f ca="1">INDIRECT("'" &amp; UPPER(LEFT(TEXT($D$3,"mmmm"),3)) &amp; "'!E29")</f>
        <v>0</v>
      </c>
      <c r="E116" s="147"/>
      <c r="F116" s="148"/>
      <c r="G116" s="148"/>
      <c r="H116" s="148"/>
      <c r="I116" s="148"/>
      <c r="J116" s="148"/>
      <c r="K116" s="148"/>
      <c r="L116" s="148"/>
      <c r="M116" s="148"/>
      <c r="N116" s="148"/>
      <c r="O116" s="148"/>
      <c r="P116" s="149"/>
    </row>
    <row r="117" spans="1:16" ht="15" hidden="1" customHeight="1" x14ac:dyDescent="0.25">
      <c r="A117" s="44" t="e">
        <f ca="1">IF(MONTH(C117)=MONTH(D$3),RIGHT('Yearly Info'!A$33,LEN('Yearly Info'!A$33)-4),"")</f>
        <v>#VALUE!</v>
      </c>
      <c r="B117" s="145"/>
      <c r="C117" s="42">
        <f t="shared" ca="1" si="5"/>
        <v>46114</v>
      </c>
      <c r="D117" s="54">
        <f ca="1">INDIRECT("'" &amp; UPPER(LEFT(TEXT($D$3,"mmmm"),3)) &amp; "'!E30")</f>
        <v>0</v>
      </c>
      <c r="E117" s="147"/>
      <c r="F117" s="148"/>
      <c r="G117" s="148"/>
      <c r="H117" s="148"/>
      <c r="I117" s="148"/>
      <c r="J117" s="148"/>
      <c r="K117" s="148"/>
      <c r="L117" s="148"/>
      <c r="M117" s="148"/>
      <c r="N117" s="148"/>
      <c r="O117" s="148"/>
      <c r="P117" s="149"/>
    </row>
    <row r="118" spans="1:16" ht="15" hidden="1" customHeight="1" x14ac:dyDescent="0.25">
      <c r="A118" s="44" t="e">
        <f ca="1">IF(MONTH(C118)=MONTH(D$3),RIGHT('Yearly Info'!A$34,LEN('Yearly Info'!A$34)-4),"")</f>
        <v>#VALUE!</v>
      </c>
      <c r="B118" s="145"/>
      <c r="C118" s="42">
        <f t="shared" ca="1" si="5"/>
        <v>46114</v>
      </c>
      <c r="D118" s="54">
        <f ca="1">INDIRECT("'" &amp; UPPER(LEFT(TEXT($D$3,"mmmm"),3)) &amp; "'!E31")</f>
        <v>0</v>
      </c>
      <c r="E118" s="147"/>
      <c r="F118" s="148"/>
      <c r="G118" s="148"/>
      <c r="H118" s="148"/>
      <c r="I118" s="148"/>
      <c r="J118" s="148"/>
      <c r="K118" s="148"/>
      <c r="L118" s="148"/>
      <c r="M118" s="148"/>
      <c r="N118" s="148"/>
      <c r="O118" s="148"/>
      <c r="P118" s="149"/>
    </row>
    <row r="119" spans="1:16" ht="15" hidden="1" customHeight="1" x14ac:dyDescent="0.25">
      <c r="A119" s="44" t="e">
        <f ca="1">IF(MONTH(C119)=MONTH(D$3),RIGHT('Yearly Info'!A$35,LEN('Yearly Info'!A$35)-4),"")</f>
        <v>#VALUE!</v>
      </c>
      <c r="B119" s="145"/>
      <c r="C119" s="42">
        <f t="shared" ca="1" si="5"/>
        <v>46114</v>
      </c>
      <c r="D119" s="100">
        <f ca="1">INDIRECT("'" &amp; UPPER(LEFT(TEXT($D$3,"mmmm"),3)) &amp; "'!E32")</f>
        <v>0</v>
      </c>
      <c r="E119" s="147"/>
      <c r="F119" s="148"/>
      <c r="G119" s="148"/>
      <c r="H119" s="148"/>
      <c r="I119" s="148"/>
      <c r="J119" s="148"/>
      <c r="K119" s="148"/>
      <c r="L119" s="148"/>
      <c r="M119" s="148"/>
      <c r="N119" s="148"/>
      <c r="O119" s="148"/>
      <c r="P119" s="149"/>
    </row>
    <row r="120" spans="1:16" ht="15" hidden="1" customHeight="1" x14ac:dyDescent="0.25">
      <c r="A120" s="44" t="e">
        <f ca="1">IF(MONTH(C120)=MONTH(D$3),RIGHT('Yearly Info'!A$36,LEN('Yearly Info'!A$36)-4),"")</f>
        <v>#VALUE!</v>
      </c>
      <c r="B120" s="145"/>
      <c r="C120" s="42">
        <f t="shared" ca="1" si="5"/>
        <v>46114</v>
      </c>
      <c r="D120" s="100">
        <f ca="1">INDIRECT("'" &amp; UPPER(LEFT(TEXT($D$3,"mmmm"),3)) &amp; "'!E33")</f>
        <v>0</v>
      </c>
      <c r="E120" s="147"/>
      <c r="F120" s="148"/>
      <c r="G120" s="148"/>
      <c r="H120" s="148"/>
      <c r="I120" s="148"/>
      <c r="J120" s="148"/>
      <c r="K120" s="148"/>
      <c r="L120" s="148"/>
      <c r="M120" s="148"/>
      <c r="N120" s="148"/>
      <c r="O120" s="148"/>
      <c r="P120" s="149"/>
    </row>
    <row r="121" spans="1:16" ht="15" hidden="1" customHeight="1" x14ac:dyDescent="0.25">
      <c r="A121" s="44" t="e">
        <f ca="1">IF(MONTH(C121)=MONTH(D$3),RIGHT('Yearly Info'!A$37,LEN('Yearly Info'!A$37)-4),"")</f>
        <v>#VALUE!</v>
      </c>
      <c r="B121" s="145"/>
      <c r="C121" s="42">
        <f t="shared" ca="1" si="5"/>
        <v>46114</v>
      </c>
      <c r="D121" s="100">
        <f ca="1">INDIRECT("'" &amp; UPPER(LEFT(TEXT($D$3,"mmmm"),3)) &amp; "'!E34")</f>
        <v>0</v>
      </c>
      <c r="E121" s="147"/>
      <c r="F121" s="148"/>
      <c r="G121" s="148"/>
      <c r="H121" s="148"/>
      <c r="I121" s="148"/>
      <c r="J121" s="148"/>
      <c r="K121" s="148"/>
      <c r="L121" s="148"/>
      <c r="M121" s="148"/>
      <c r="N121" s="148"/>
      <c r="O121" s="148"/>
      <c r="P121" s="149"/>
    </row>
    <row r="122" spans="1:16" ht="15" hidden="1" customHeight="1" x14ac:dyDescent="0.25">
      <c r="A122" s="44" t="e">
        <f ca="1">IF(MONTH(C122)=MONTH(D$3),RIGHT('Yearly Info'!A$38,LEN('Yearly Info'!A$38)-4),"")</f>
        <v>#VALUE!</v>
      </c>
      <c r="B122" s="145"/>
      <c r="C122" s="42">
        <f t="shared" ca="1" si="5"/>
        <v>46114</v>
      </c>
      <c r="D122" s="100">
        <f ca="1">INDIRECT("'" &amp; UPPER(LEFT(TEXT($D$3,"mmmm"),3)) &amp; "'!E35")</f>
        <v>0</v>
      </c>
      <c r="E122" s="147"/>
      <c r="F122" s="148"/>
      <c r="G122" s="148"/>
      <c r="H122" s="148"/>
      <c r="I122" s="148"/>
      <c r="J122" s="148"/>
      <c r="K122" s="148"/>
      <c r="L122" s="148"/>
      <c r="M122" s="148"/>
      <c r="N122" s="148"/>
      <c r="O122" s="148"/>
      <c r="P122" s="149"/>
    </row>
    <row r="123" spans="1:16" ht="15" hidden="1" customHeight="1" x14ac:dyDescent="0.25">
      <c r="A123" s="44" t="e">
        <f ca="1">IF(MONTH(C123)=MONTH(D$3),RIGHT('Yearly Info'!A$39,LEN('Yearly Info'!A$39)-4),"")</f>
        <v>#VALUE!</v>
      </c>
      <c r="B123" s="145"/>
      <c r="C123" s="42">
        <f t="shared" ca="1" si="5"/>
        <v>46114</v>
      </c>
      <c r="D123" s="100">
        <f ca="1">INDIRECT("'" &amp; UPPER(LEFT(TEXT($D$3,"mmmm"),3)) &amp; "'!E36")</f>
        <v>0</v>
      </c>
      <c r="E123" s="147"/>
      <c r="F123" s="148"/>
      <c r="G123" s="148"/>
      <c r="H123" s="148"/>
      <c r="I123" s="148"/>
      <c r="J123" s="148"/>
      <c r="K123" s="148"/>
      <c r="L123" s="148"/>
      <c r="M123" s="148"/>
      <c r="N123" s="148"/>
      <c r="O123" s="148"/>
      <c r="P123" s="149"/>
    </row>
    <row r="124" spans="1:16" ht="15" hidden="1" customHeight="1" thickBot="1" x14ac:dyDescent="0.3">
      <c r="A124" s="45" t="e">
        <f ca="1">IF(MONTH(C124)=MONTH(D$3),RIGHT('Yearly Info'!A$40,LEN('Yearly Info'!A$40)-4),"")</f>
        <v>#VALUE!</v>
      </c>
      <c r="B124" s="145"/>
      <c r="C124" s="42">
        <f t="shared" ca="1" si="5"/>
        <v>46114</v>
      </c>
      <c r="D124" s="100">
        <f ca="1">INDIRECT("'" &amp; UPPER(LEFT(TEXT($D$3,"mmmm"),3)) &amp; "'!E37")</f>
        <v>0</v>
      </c>
      <c r="E124" s="147"/>
      <c r="F124" s="148"/>
      <c r="G124" s="148"/>
      <c r="H124" s="148"/>
      <c r="I124" s="148"/>
      <c r="J124" s="148"/>
      <c r="K124" s="148"/>
      <c r="L124" s="148"/>
      <c r="M124" s="148"/>
      <c r="N124" s="148"/>
      <c r="O124" s="148"/>
      <c r="P124" s="149"/>
    </row>
    <row r="125" spans="1:16" ht="15" hidden="1" customHeight="1" thickBot="1" x14ac:dyDescent="0.3">
      <c r="A125" s="45" t="str">
        <f ca="1">IF(MONTH(C125)=MONTH(D$3),RIGHT('Yearly Info'!A$41,LEN('Yearly Info'!A$41)-4),"")</f>
        <v xml:space="preserve"> </v>
      </c>
      <c r="B125" s="145"/>
      <c r="C125" s="42">
        <f t="shared" ca="1" si="5"/>
        <v>46114</v>
      </c>
      <c r="D125" s="100">
        <f ca="1">INDIRECT("'" &amp; UPPER(LEFT(TEXT($D$3,"mmmm"),3)) &amp; "'!E38")</f>
        <v>0</v>
      </c>
      <c r="E125" s="147"/>
      <c r="F125" s="148"/>
      <c r="G125" s="148"/>
      <c r="H125" s="148"/>
      <c r="I125" s="148"/>
      <c r="J125" s="148"/>
      <c r="K125" s="148"/>
      <c r="L125" s="148"/>
      <c r="M125" s="148"/>
      <c r="N125" s="148"/>
      <c r="O125" s="148"/>
      <c r="P125" s="149"/>
    </row>
    <row r="126" spans="1:16" ht="15" hidden="1" customHeight="1" thickBot="1" x14ac:dyDescent="0.3">
      <c r="A126" s="45" t="str">
        <f ca="1">IF(MONTH(C126)=MONTH(D$3),RIGHT('Yearly Info'!A$42,LEN('Yearly Info'!A$42)-4),"")</f>
        <v xml:space="preserve"> </v>
      </c>
      <c r="B126" s="145"/>
      <c r="C126" s="42">
        <f t="shared" ca="1" si="5"/>
        <v>46114</v>
      </c>
      <c r="D126" s="100">
        <f ca="1">INDIRECT("'" &amp; UPPER(LEFT(TEXT($D$3,"mmmm"),3)) &amp; "'!E39")</f>
        <v>0</v>
      </c>
      <c r="E126" s="147"/>
      <c r="F126" s="148"/>
      <c r="G126" s="148"/>
      <c r="H126" s="148"/>
      <c r="I126" s="148"/>
      <c r="J126" s="148"/>
      <c r="K126" s="148"/>
      <c r="L126" s="148"/>
      <c r="M126" s="148"/>
      <c r="N126" s="148"/>
      <c r="O126" s="148"/>
      <c r="P126" s="149"/>
    </row>
    <row r="127" spans="1:16" ht="15" hidden="1" customHeight="1" thickBot="1" x14ac:dyDescent="0.3">
      <c r="A127" s="45" t="str">
        <f ca="1">IF(MONTH(C127)=MONTH(D$3),RIGHT('Yearly Info'!A$43,LEN('Yearly Info'!A$43)-4),"")</f>
        <v xml:space="preserve"> </v>
      </c>
      <c r="B127" s="146"/>
      <c r="C127" s="95">
        <f ca="1">C118</f>
        <v>46114</v>
      </c>
      <c r="D127" s="55">
        <f ca="1">INDIRECT("'" &amp; UPPER(LEFT(TEXT($D$3,"mmmm"),3)) &amp; "'!E40")</f>
        <v>0</v>
      </c>
      <c r="E127" s="150"/>
      <c r="F127" s="151"/>
      <c r="G127" s="151"/>
      <c r="H127" s="151"/>
      <c r="I127" s="151"/>
      <c r="J127" s="151"/>
      <c r="K127" s="151"/>
      <c r="L127" s="151"/>
      <c r="M127" s="151"/>
      <c r="N127" s="151"/>
      <c r="O127" s="151"/>
      <c r="P127" s="152"/>
    </row>
    <row r="128" spans="1:16" ht="15" hidden="1" customHeight="1" thickBot="1" x14ac:dyDescent="0.3">
      <c r="A128" s="44" t="str">
        <f ca="1">IF(MONTH(C128)=MONTH(D$3),RIGHT('Yearly Info'!A$14,LEN('Yearly Info'!A$14)-4),"")</f>
        <v xml:space="preserve"> RICS Support for MDEQ</v>
      </c>
      <c r="B128" s="145" t="str">
        <f ca="1">TEXT(C128,"dddd")</f>
        <v>Friday</v>
      </c>
      <c r="C128" s="94">
        <f ca="1">C98+1</f>
        <v>46115</v>
      </c>
      <c r="D128" s="54">
        <f ca="1">INDIRECT("'" &amp; UPPER(LEFT(TEXT($D$3,"mmmm"),3)) &amp; "'!F11")</f>
        <v>4</v>
      </c>
      <c r="E128" s="147" t="s">
        <v>99</v>
      </c>
      <c r="F128" s="148"/>
      <c r="G128" s="148"/>
      <c r="H128" s="148"/>
      <c r="I128" s="148"/>
      <c r="J128" s="148"/>
      <c r="K128" s="148"/>
      <c r="L128" s="148"/>
      <c r="M128" s="148"/>
      <c r="N128" s="148"/>
      <c r="O128" s="148"/>
      <c r="P128" s="149"/>
    </row>
    <row r="129" spans="1:16" ht="15" hidden="1" customHeight="1" x14ac:dyDescent="0.25">
      <c r="A129" s="44" t="str">
        <f ca="1">IF(MONTH(C129)=MONTH(D$3),RIGHT('Yearly Info'!A$15,LEN('Yearly Info'!A$15)-4),"")</f>
        <v xml:space="preserve"> MDEQ</v>
      </c>
      <c r="B129" s="145"/>
      <c r="C129" s="42">
        <f ca="1">C128</f>
        <v>46115</v>
      </c>
      <c r="D129" s="54">
        <f ca="1">INDIRECT("'" &amp; UPPER(LEFT(TEXT($D$3,"mmmm"),3)) &amp; "'!F12")</f>
        <v>0</v>
      </c>
      <c r="E129" s="147"/>
      <c r="F129" s="148"/>
      <c r="G129" s="148"/>
      <c r="H129" s="148"/>
      <c r="I129" s="148"/>
      <c r="J129" s="148"/>
      <c r="K129" s="148"/>
      <c r="L129" s="148"/>
      <c r="M129" s="148"/>
      <c r="N129" s="148"/>
      <c r="O129" s="148"/>
      <c r="P129" s="149"/>
    </row>
    <row r="130" spans="1:16" ht="15" hidden="1" customHeight="1" x14ac:dyDescent="0.25">
      <c r="A130" s="44" t="str">
        <f ca="1">IF(MONTH(C130)=MONTH(D$3),RIGHT('Yearly Info'!A$16,LEN('Yearly Info'!A$16)-4),"")</f>
        <v xml:space="preserve"> RICS Idea Portal</v>
      </c>
      <c r="B130" s="145"/>
      <c r="C130" s="42">
        <f t="shared" ref="C130:C157" ca="1" si="6">C129</f>
        <v>46115</v>
      </c>
      <c r="D130" s="54">
        <f ca="1">INDIRECT("'" &amp; UPPER(LEFT(TEXT($D$3,"mmmm"),3)) &amp; "'!F13")</f>
        <v>0</v>
      </c>
      <c r="E130" s="147"/>
      <c r="F130" s="148"/>
      <c r="G130" s="148"/>
      <c r="H130" s="148"/>
      <c r="I130" s="148"/>
      <c r="J130" s="148"/>
      <c r="K130" s="148"/>
      <c r="L130" s="148"/>
      <c r="M130" s="148"/>
      <c r="N130" s="148"/>
      <c r="O130" s="148"/>
      <c r="P130" s="149"/>
    </row>
    <row r="131" spans="1:16" ht="15" hidden="1" customHeight="1" x14ac:dyDescent="0.25">
      <c r="A131" s="44" t="str">
        <f ca="1">IF(MONTH(C131)=MONTH(D$3),RIGHT('Yearly Info'!A$17,LEN('Yearly Info'!A$17)-4),"")</f>
        <v xml:space="preserve"> MSWIS</v>
      </c>
      <c r="B131" s="145"/>
      <c r="C131" s="42">
        <f t="shared" ca="1" si="6"/>
        <v>46115</v>
      </c>
      <c r="D131" s="54">
        <f ca="1">INDIRECT("'" &amp; UPPER(LEFT(TEXT($D$3,"mmmm"),3)) &amp; "'!F14")</f>
        <v>2</v>
      </c>
      <c r="E131" s="147" t="s">
        <v>46</v>
      </c>
      <c r="F131" s="148"/>
      <c r="G131" s="148"/>
      <c r="H131" s="148"/>
      <c r="I131" s="148"/>
      <c r="J131" s="148"/>
      <c r="K131" s="148"/>
      <c r="L131" s="148"/>
      <c r="M131" s="148"/>
      <c r="N131" s="148"/>
      <c r="O131" s="148"/>
      <c r="P131" s="149"/>
    </row>
    <row r="132" spans="1:16" ht="15" hidden="1" customHeight="1" x14ac:dyDescent="0.25">
      <c r="A132" s="44" t="str">
        <f ca="1">IF(MONTH(C132)=MONTH(D$3),RIGHT('Yearly Info'!A$18,LEN('Yearly Info'!A$18)-4),"")</f>
        <v xml:space="preserve"> GeoSpatial</v>
      </c>
      <c r="B132" s="145"/>
      <c r="C132" s="42">
        <f t="shared" ca="1" si="6"/>
        <v>46115</v>
      </c>
      <c r="D132" s="54">
        <f ca="1">INDIRECT("'" &amp; UPPER(LEFT(TEXT($D$3,"mmmm"),3)) &amp; "'!F15")</f>
        <v>0</v>
      </c>
      <c r="E132" s="147"/>
      <c r="F132" s="148"/>
      <c r="G132" s="148"/>
      <c r="H132" s="148"/>
      <c r="I132" s="148"/>
      <c r="J132" s="148"/>
      <c r="K132" s="148"/>
      <c r="L132" s="148"/>
      <c r="M132" s="148"/>
      <c r="N132" s="148"/>
      <c r="O132" s="148"/>
      <c r="P132" s="149"/>
    </row>
    <row r="133" spans="1:16" ht="15" hidden="1" customHeight="1" thickBot="1" x14ac:dyDescent="0.3">
      <c r="A133" s="44" t="str">
        <f ca="1">IF(MONTH(C133)=MONTH(D$3),RIGHT('Yearly Info'!A$19,LEN('Yearly Info'!A$19)-4),"")</f>
        <v xml:space="preserve"> RICS Dashboard</v>
      </c>
      <c r="B133" s="145"/>
      <c r="C133" s="42">
        <f t="shared" ca="1" si="6"/>
        <v>46115</v>
      </c>
      <c r="D133" s="54">
        <f ca="1">INDIRECT("'" &amp; UPPER(LEFT(TEXT($D$3,"mmmm"),3)) &amp; "'!F16")</f>
        <v>0</v>
      </c>
      <c r="E133" s="153"/>
      <c r="F133" s="154"/>
      <c r="G133" s="154"/>
      <c r="H133" s="154"/>
      <c r="I133" s="154"/>
      <c r="J133" s="154"/>
      <c r="K133" s="154"/>
      <c r="L133" s="154"/>
      <c r="M133" s="154"/>
      <c r="N133" s="154"/>
      <c r="O133" s="154"/>
      <c r="P133" s="155"/>
    </row>
    <row r="134" spans="1:16" ht="15" hidden="1" customHeight="1" x14ac:dyDescent="0.25">
      <c r="A134" s="44" t="str">
        <f ca="1">IF(MONTH(C134)=MONTH(D$3),RIGHT('Yearly Info'!A$20,LEN('Yearly Info'!A$20)-4),"")</f>
        <v xml:space="preserve"> MDWFP NRIS</v>
      </c>
      <c r="B134" s="145"/>
      <c r="C134" s="42">
        <f t="shared" ca="1" si="6"/>
        <v>46115</v>
      </c>
      <c r="D134" s="54">
        <f ca="1">INDIRECT("'" &amp; UPPER(LEFT(TEXT($D$3,"mmmm"),3)) &amp; "'!F17")</f>
        <v>2</v>
      </c>
      <c r="E134" s="153" t="s">
        <v>100</v>
      </c>
      <c r="F134" s="154"/>
      <c r="G134" s="154"/>
      <c r="H134" s="154"/>
      <c r="I134" s="154"/>
      <c r="J134" s="154"/>
      <c r="K134" s="154"/>
      <c r="L134" s="154"/>
      <c r="M134" s="154"/>
      <c r="N134" s="154"/>
      <c r="O134" s="154"/>
      <c r="P134" s="155"/>
    </row>
    <row r="135" spans="1:16" ht="15" hidden="1" customHeight="1" x14ac:dyDescent="0.25">
      <c r="A135" s="44" t="str">
        <f ca="1">IF(MONTH(C135)=MONTH(D$3),RIGHT('Yearly Info'!A$21,LEN('Yearly Info'!A$21)-4),"")</f>
        <v xml:space="preserve"> MSWIS MRVA 4 CLOSED</v>
      </c>
      <c r="B135" s="145"/>
      <c r="C135" s="42">
        <f t="shared" ca="1" si="6"/>
        <v>46115</v>
      </c>
      <c r="D135" s="54">
        <f ca="1">INDIRECT("'" &amp; UPPER(LEFT(TEXT($D$3,"mmmm"),3)) &amp; "'!F18")</f>
        <v>0</v>
      </c>
      <c r="E135" s="147"/>
      <c r="F135" s="148"/>
      <c r="G135" s="148"/>
      <c r="H135" s="148"/>
      <c r="I135" s="148"/>
      <c r="J135" s="148"/>
      <c r="K135" s="148"/>
      <c r="L135" s="148"/>
      <c r="M135" s="148"/>
      <c r="N135" s="148"/>
      <c r="O135" s="148"/>
      <c r="P135" s="149"/>
    </row>
    <row r="136" spans="1:16" ht="15" customHeight="1" x14ac:dyDescent="0.25">
      <c r="A136" s="44" t="str">
        <f ca="1">IF(MONTH(C136)=MONTH(D$3),RIGHT('Yearly Info'!A$22,LEN('Yearly Info'!A$22)-4),"")</f>
        <v xml:space="preserve"> Tackett</v>
      </c>
      <c r="B136" s="145"/>
      <c r="C136" s="42">
        <f t="shared" ca="1" si="6"/>
        <v>46115</v>
      </c>
      <c r="D136" s="54">
        <f ca="1">INDIRECT("'" &amp; UPPER(LEFT(TEXT($D$3,"mmmm"),3)) &amp; "'!F19")</f>
        <v>0</v>
      </c>
      <c r="E136" s="147"/>
      <c r="F136" s="148"/>
      <c r="G136" s="148"/>
      <c r="H136" s="148"/>
      <c r="I136" s="148"/>
      <c r="J136" s="148"/>
      <c r="K136" s="148"/>
      <c r="L136" s="148"/>
      <c r="M136" s="148"/>
      <c r="N136" s="148"/>
      <c r="O136" s="148"/>
      <c r="P136" s="149"/>
    </row>
    <row r="137" spans="1:16" ht="15" hidden="1" customHeight="1" x14ac:dyDescent="0.25">
      <c r="A137" s="44" t="e">
        <f ca="1">IF(MONTH(C137)=MONTH(D$3),RIGHT('Yearly Info'!A$23,LEN('Yearly Info'!A$23)-4),"")</f>
        <v>#VALUE!</v>
      </c>
      <c r="B137" s="145"/>
      <c r="C137" s="42">
        <f t="shared" ca="1" si="6"/>
        <v>46115</v>
      </c>
      <c r="D137" s="54">
        <f ca="1">INDIRECT("'" &amp; UPPER(LEFT(TEXT($D$3,"mmmm"),3)) &amp; "'!F20")</f>
        <v>0</v>
      </c>
      <c r="E137" s="147"/>
      <c r="F137" s="148"/>
      <c r="G137" s="148"/>
      <c r="H137" s="148"/>
      <c r="I137" s="148"/>
      <c r="J137" s="148"/>
      <c r="K137" s="148"/>
      <c r="L137" s="148"/>
      <c r="M137" s="148"/>
      <c r="N137" s="148"/>
      <c r="O137" s="148"/>
      <c r="P137" s="149"/>
    </row>
    <row r="138" spans="1:16" ht="15" hidden="1" customHeight="1" x14ac:dyDescent="0.25">
      <c r="A138" s="44" t="e">
        <f ca="1">IF(MONTH(C138)=MONTH(D$3),RIGHT('Yearly Info'!A$24,LEN('Yearly Info'!A$24)-4),"")</f>
        <v>#VALUE!</v>
      </c>
      <c r="B138" s="145"/>
      <c r="C138" s="42">
        <f t="shared" ca="1" si="6"/>
        <v>46115</v>
      </c>
      <c r="D138" s="54">
        <f ca="1">INDIRECT("'" &amp; UPPER(LEFT(TEXT($D$3,"mmmm"),3)) &amp; "'!F21")</f>
        <v>0</v>
      </c>
      <c r="E138" s="147"/>
      <c r="F138" s="148"/>
      <c r="G138" s="148"/>
      <c r="H138" s="148"/>
      <c r="I138" s="148"/>
      <c r="J138" s="148"/>
      <c r="K138" s="148"/>
      <c r="L138" s="148"/>
      <c r="M138" s="148"/>
      <c r="N138" s="148"/>
      <c r="O138" s="148"/>
      <c r="P138" s="149"/>
    </row>
    <row r="139" spans="1:16" ht="15" hidden="1" customHeight="1" x14ac:dyDescent="0.25">
      <c r="A139" s="44" t="e">
        <f ca="1">IF(MONTH(C139)=MONTH(D$3),RIGHT('Yearly Info'!A$25,LEN('Yearly Info'!A$25)-4),"")</f>
        <v>#VALUE!</v>
      </c>
      <c r="B139" s="145"/>
      <c r="C139" s="42">
        <f t="shared" ca="1" si="6"/>
        <v>46115</v>
      </c>
      <c r="D139" s="54">
        <f ca="1">INDIRECT("'" &amp; UPPER(LEFT(TEXT($D$3,"mmmm"),3)) &amp; "'!F22")</f>
        <v>0</v>
      </c>
      <c r="E139" s="147"/>
      <c r="F139" s="148"/>
      <c r="G139" s="148"/>
      <c r="H139" s="148"/>
      <c r="I139" s="148"/>
      <c r="J139" s="148"/>
      <c r="K139" s="148"/>
      <c r="L139" s="148"/>
      <c r="M139" s="148"/>
      <c r="N139" s="148"/>
      <c r="O139" s="148"/>
      <c r="P139" s="149"/>
    </row>
    <row r="140" spans="1:16" ht="15" hidden="1" customHeight="1" x14ac:dyDescent="0.25">
      <c r="A140" s="44" t="e">
        <f ca="1">IF(MONTH(C140)=MONTH(D$3),RIGHT('Yearly Info'!A$26,LEN('Yearly Info'!A$26)-4),"")</f>
        <v>#VALUE!</v>
      </c>
      <c r="B140" s="145"/>
      <c r="C140" s="42">
        <f t="shared" ca="1" si="6"/>
        <v>46115</v>
      </c>
      <c r="D140" s="54">
        <f ca="1">INDIRECT("'" &amp; UPPER(LEFT(TEXT($D$3,"mmmm"),3)) &amp; "'!F23")</f>
        <v>0</v>
      </c>
      <c r="E140" s="147"/>
      <c r="F140" s="148"/>
      <c r="G140" s="148"/>
      <c r="H140" s="148"/>
      <c r="I140" s="148"/>
      <c r="J140" s="148"/>
      <c r="K140" s="148"/>
      <c r="L140" s="148"/>
      <c r="M140" s="148"/>
      <c r="N140" s="148"/>
      <c r="O140" s="148"/>
      <c r="P140" s="149"/>
    </row>
    <row r="141" spans="1:16" ht="15" hidden="1" customHeight="1" x14ac:dyDescent="0.25">
      <c r="A141" s="44" t="e">
        <f ca="1">IF(MONTH(C141)=MONTH(D$3),RIGHT('Yearly Info'!A$27,LEN('Yearly Info'!A$27)-4),"")</f>
        <v>#VALUE!</v>
      </c>
      <c r="B141" s="145"/>
      <c r="C141" s="42">
        <f t="shared" ca="1" si="6"/>
        <v>46115</v>
      </c>
      <c r="D141" s="54">
        <f ca="1">INDIRECT("'" &amp; UPPER(LEFT(TEXT($D$3,"mmmm"),3)) &amp; "'!F24")</f>
        <v>0</v>
      </c>
      <c r="E141" s="147"/>
      <c r="F141" s="148"/>
      <c r="G141" s="148"/>
      <c r="H141" s="148"/>
      <c r="I141" s="148"/>
      <c r="J141" s="148"/>
      <c r="K141" s="148"/>
      <c r="L141" s="148"/>
      <c r="M141" s="148"/>
      <c r="N141" s="148"/>
      <c r="O141" s="148"/>
      <c r="P141" s="149"/>
    </row>
    <row r="142" spans="1:16" ht="15" hidden="1" customHeight="1" x14ac:dyDescent="0.25">
      <c r="A142" s="44" t="e">
        <f ca="1">IF(MONTH(C142)=MONTH(D$3),RIGHT('Yearly Info'!A$28,LEN('Yearly Info'!A$28)-4),"")</f>
        <v>#VALUE!</v>
      </c>
      <c r="B142" s="145"/>
      <c r="C142" s="42">
        <f t="shared" ca="1" si="6"/>
        <v>46115</v>
      </c>
      <c r="D142" s="54">
        <f ca="1">INDIRECT("'" &amp; UPPER(LEFT(TEXT($D$3,"mmmm"),3)) &amp; "'!F25")</f>
        <v>0</v>
      </c>
      <c r="E142" s="147"/>
      <c r="F142" s="148"/>
      <c r="G142" s="148"/>
      <c r="H142" s="148"/>
      <c r="I142" s="148"/>
      <c r="J142" s="148"/>
      <c r="K142" s="148"/>
      <c r="L142" s="148"/>
      <c r="M142" s="148"/>
      <c r="N142" s="148"/>
      <c r="O142" s="148"/>
      <c r="P142" s="149"/>
    </row>
    <row r="143" spans="1:16" ht="15" hidden="1" customHeight="1" x14ac:dyDescent="0.25">
      <c r="A143" s="44" t="e">
        <f ca="1">IF(MONTH(C143)=MONTH(D$3),RIGHT('Yearly Info'!A$29,LEN('Yearly Info'!A$29)-4),"")</f>
        <v>#VALUE!</v>
      </c>
      <c r="B143" s="145"/>
      <c r="C143" s="42">
        <f t="shared" ca="1" si="6"/>
        <v>46115</v>
      </c>
      <c r="D143" s="54">
        <f ca="1">INDIRECT("'" &amp; UPPER(LEFT(TEXT($D$3,"mmmm"),3)) &amp; "'!F26")</f>
        <v>0</v>
      </c>
      <c r="E143" s="147"/>
      <c r="F143" s="148"/>
      <c r="G143" s="148"/>
      <c r="H143" s="148"/>
      <c r="I143" s="148"/>
      <c r="J143" s="148"/>
      <c r="K143" s="148"/>
      <c r="L143" s="148"/>
      <c r="M143" s="148"/>
      <c r="N143" s="148"/>
      <c r="O143" s="148"/>
      <c r="P143" s="149"/>
    </row>
    <row r="144" spans="1:16" ht="15" hidden="1" customHeight="1" x14ac:dyDescent="0.25">
      <c r="A144" s="44" t="e">
        <f ca="1">IF(MONTH(C144)=MONTH(D$3),RIGHT('Yearly Info'!A$30,LEN('Yearly Info'!A$30)-4),"")</f>
        <v>#VALUE!</v>
      </c>
      <c r="B144" s="145"/>
      <c r="C144" s="42">
        <f t="shared" ca="1" si="6"/>
        <v>46115</v>
      </c>
      <c r="D144" s="54">
        <f ca="1">INDIRECT("'" &amp; UPPER(LEFT(TEXT($D$3,"mmmm"),3)) &amp; "'!F27")</f>
        <v>0</v>
      </c>
      <c r="E144" s="147"/>
      <c r="F144" s="148"/>
      <c r="G144" s="148"/>
      <c r="H144" s="148"/>
      <c r="I144" s="148"/>
      <c r="J144" s="148"/>
      <c r="K144" s="148"/>
      <c r="L144" s="148"/>
      <c r="M144" s="148"/>
      <c r="N144" s="148"/>
      <c r="O144" s="148"/>
      <c r="P144" s="149"/>
    </row>
    <row r="145" spans="1:16" ht="15" hidden="1" customHeight="1" x14ac:dyDescent="0.25">
      <c r="A145" s="44" t="e">
        <f ca="1">IF(MONTH(C145)=MONTH(D$3),RIGHT('Yearly Info'!A$31,LEN('Yearly Info'!A$31)-4),"")</f>
        <v>#VALUE!</v>
      </c>
      <c r="B145" s="145"/>
      <c r="C145" s="42">
        <f t="shared" ca="1" si="6"/>
        <v>46115</v>
      </c>
      <c r="D145" s="54">
        <f ca="1">INDIRECT("'" &amp; UPPER(LEFT(TEXT($D$3,"mmmm"),3)) &amp; "'!F28")</f>
        <v>0</v>
      </c>
      <c r="E145" s="147"/>
      <c r="F145" s="148"/>
      <c r="G145" s="148"/>
      <c r="H145" s="148"/>
      <c r="I145" s="148"/>
      <c r="J145" s="148"/>
      <c r="K145" s="148"/>
      <c r="L145" s="148"/>
      <c r="M145" s="148"/>
      <c r="N145" s="148"/>
      <c r="O145" s="148"/>
      <c r="P145" s="149"/>
    </row>
    <row r="146" spans="1:16" ht="15" hidden="1" customHeight="1" x14ac:dyDescent="0.25">
      <c r="A146" s="44" t="e">
        <f ca="1">IF(MONTH(C146)=MONTH(D$3),RIGHT('Yearly Info'!A$32,LEN('Yearly Info'!A$32)-4),"")</f>
        <v>#VALUE!</v>
      </c>
      <c r="B146" s="145"/>
      <c r="C146" s="42">
        <f t="shared" ca="1" si="6"/>
        <v>46115</v>
      </c>
      <c r="D146" s="54">
        <f ca="1">INDIRECT("'" &amp; UPPER(LEFT(TEXT($D$3,"mmmm"),3)) &amp; "'!F29")</f>
        <v>0</v>
      </c>
      <c r="E146" s="147"/>
      <c r="F146" s="148"/>
      <c r="G146" s="148"/>
      <c r="H146" s="148"/>
      <c r="I146" s="148"/>
      <c r="J146" s="148"/>
      <c r="K146" s="148"/>
      <c r="L146" s="148"/>
      <c r="M146" s="148"/>
      <c r="N146" s="148"/>
      <c r="O146" s="148"/>
      <c r="P146" s="149"/>
    </row>
    <row r="147" spans="1:16" ht="15" hidden="1" customHeight="1" x14ac:dyDescent="0.25">
      <c r="A147" s="44" t="e">
        <f ca="1">IF(MONTH(C147)=MONTH(D$3),RIGHT('Yearly Info'!A$33,LEN('Yearly Info'!A$33)-4),"")</f>
        <v>#VALUE!</v>
      </c>
      <c r="B147" s="145"/>
      <c r="C147" s="42">
        <f t="shared" ca="1" si="6"/>
        <v>46115</v>
      </c>
      <c r="D147" s="54">
        <f ca="1">INDIRECT("'" &amp; UPPER(LEFT(TEXT($D$3,"mmmm"),3)) &amp; "'!F30")</f>
        <v>0</v>
      </c>
      <c r="E147" s="147"/>
      <c r="F147" s="148"/>
      <c r="G147" s="148"/>
      <c r="H147" s="148"/>
      <c r="I147" s="148"/>
      <c r="J147" s="148"/>
      <c r="K147" s="148"/>
      <c r="L147" s="148"/>
      <c r="M147" s="148"/>
      <c r="N147" s="148"/>
      <c r="O147" s="148"/>
      <c r="P147" s="149"/>
    </row>
    <row r="148" spans="1:16" ht="15" hidden="1" customHeight="1" x14ac:dyDescent="0.25">
      <c r="A148" s="44" t="e">
        <f ca="1">IF(MONTH(C148)=MONTH(D$3),RIGHT('Yearly Info'!A$34,LEN('Yearly Info'!A$34)-4),"")</f>
        <v>#VALUE!</v>
      </c>
      <c r="B148" s="145"/>
      <c r="C148" s="42">
        <f t="shared" ca="1" si="6"/>
        <v>46115</v>
      </c>
      <c r="D148" s="54">
        <f ca="1">INDIRECT("'" &amp; UPPER(LEFT(TEXT($D$3,"mmmm"),3)) &amp; "'!F31")</f>
        <v>0</v>
      </c>
      <c r="E148" s="147"/>
      <c r="F148" s="148"/>
      <c r="G148" s="148"/>
      <c r="H148" s="148"/>
      <c r="I148" s="148"/>
      <c r="J148" s="148"/>
      <c r="K148" s="148"/>
      <c r="L148" s="148"/>
      <c r="M148" s="148"/>
      <c r="N148" s="148"/>
      <c r="O148" s="148"/>
      <c r="P148" s="149"/>
    </row>
    <row r="149" spans="1:16" ht="15" hidden="1" customHeight="1" x14ac:dyDescent="0.25">
      <c r="A149" s="44" t="e">
        <f ca="1">IF(MONTH(C149)=MONTH(D$3),RIGHT('Yearly Info'!A$35,LEN('Yearly Info'!A$35)-4),"")</f>
        <v>#VALUE!</v>
      </c>
      <c r="B149" s="145"/>
      <c r="C149" s="42">
        <f t="shared" ca="1" si="6"/>
        <v>46115</v>
      </c>
      <c r="D149" s="54">
        <f ca="1">INDIRECT("'" &amp; UPPER(LEFT(TEXT($D$3,"mmmm"),3)) &amp; "'!F32")</f>
        <v>0</v>
      </c>
      <c r="E149" s="147"/>
      <c r="F149" s="148"/>
      <c r="G149" s="148"/>
      <c r="H149" s="148"/>
      <c r="I149" s="148"/>
      <c r="J149" s="148"/>
      <c r="K149" s="148"/>
      <c r="L149" s="148"/>
      <c r="M149" s="148"/>
      <c r="N149" s="148"/>
      <c r="O149" s="148"/>
      <c r="P149" s="149"/>
    </row>
    <row r="150" spans="1:16" ht="15" hidden="1" customHeight="1" x14ac:dyDescent="0.25">
      <c r="A150" s="44" t="e">
        <f ca="1">IF(MONTH(C150)=MONTH(D$3),RIGHT('Yearly Info'!A$36,LEN('Yearly Info'!A$36)-4),"")</f>
        <v>#VALUE!</v>
      </c>
      <c r="B150" s="145"/>
      <c r="C150" s="42">
        <f t="shared" ca="1" si="6"/>
        <v>46115</v>
      </c>
      <c r="D150" s="54">
        <f ca="1">INDIRECT("'" &amp; UPPER(LEFT(TEXT($D$3,"mmmm"),3)) &amp; "'!F33")</f>
        <v>0</v>
      </c>
      <c r="E150" s="147"/>
      <c r="F150" s="148"/>
      <c r="G150" s="148"/>
      <c r="H150" s="148"/>
      <c r="I150" s="148"/>
      <c r="J150" s="148"/>
      <c r="K150" s="148"/>
      <c r="L150" s="148"/>
      <c r="M150" s="148"/>
      <c r="N150" s="148"/>
      <c r="O150" s="148"/>
      <c r="P150" s="149"/>
    </row>
    <row r="151" spans="1:16" ht="15" hidden="1" customHeight="1" x14ac:dyDescent="0.25">
      <c r="A151" s="44" t="e">
        <f ca="1">IF(MONTH(C151)=MONTH(D$3),RIGHT('Yearly Info'!A$37,LEN('Yearly Info'!A$37)-4),"")</f>
        <v>#VALUE!</v>
      </c>
      <c r="B151" s="145"/>
      <c r="C151" s="42">
        <f t="shared" ca="1" si="6"/>
        <v>46115</v>
      </c>
      <c r="D151" s="54">
        <f ca="1">INDIRECT("'" &amp; UPPER(LEFT(TEXT($D$3,"mmmm"),3)) &amp; "'!F34")</f>
        <v>0</v>
      </c>
      <c r="E151" s="147"/>
      <c r="F151" s="148"/>
      <c r="G151" s="148"/>
      <c r="H151" s="148"/>
      <c r="I151" s="148"/>
      <c r="J151" s="148"/>
      <c r="K151" s="148"/>
      <c r="L151" s="148"/>
      <c r="M151" s="148"/>
      <c r="N151" s="148"/>
      <c r="O151" s="148"/>
      <c r="P151" s="149"/>
    </row>
    <row r="152" spans="1:16" ht="15" hidden="1" customHeight="1" x14ac:dyDescent="0.25">
      <c r="A152" s="44" t="e">
        <f ca="1">IF(MONTH(C152)=MONTH(D$3),RIGHT('Yearly Info'!A$38,LEN('Yearly Info'!A$38)-4),"")</f>
        <v>#VALUE!</v>
      </c>
      <c r="B152" s="145"/>
      <c r="C152" s="42">
        <f t="shared" ca="1" si="6"/>
        <v>46115</v>
      </c>
      <c r="D152" s="54">
        <f ca="1">INDIRECT("'" &amp; UPPER(LEFT(TEXT($D$3,"mmmm"),3)) &amp; "'!F35")</f>
        <v>0</v>
      </c>
      <c r="E152" s="147"/>
      <c r="F152" s="148"/>
      <c r="G152" s="148"/>
      <c r="H152" s="148"/>
      <c r="I152" s="148"/>
      <c r="J152" s="148"/>
      <c r="K152" s="148"/>
      <c r="L152" s="148"/>
      <c r="M152" s="148"/>
      <c r="N152" s="148"/>
      <c r="O152" s="148"/>
      <c r="P152" s="149"/>
    </row>
    <row r="153" spans="1:16" ht="15" hidden="1" customHeight="1" x14ac:dyDescent="0.25">
      <c r="A153" s="44" t="e">
        <f ca="1">IF(MONTH(C153)=MONTH(D$3),RIGHT('Yearly Info'!A$39,LEN('Yearly Info'!A$39)-4),"")</f>
        <v>#VALUE!</v>
      </c>
      <c r="B153" s="145"/>
      <c r="C153" s="42">
        <f t="shared" ca="1" si="6"/>
        <v>46115</v>
      </c>
      <c r="D153" s="54">
        <f ca="1">INDIRECT("'" &amp; UPPER(LEFT(TEXT($D$3,"mmmm"),3)) &amp; "'!F36")</f>
        <v>0</v>
      </c>
      <c r="E153" s="147"/>
      <c r="F153" s="148"/>
      <c r="G153" s="148"/>
      <c r="H153" s="148"/>
      <c r="I153" s="148"/>
      <c r="J153" s="148"/>
      <c r="K153" s="148"/>
      <c r="L153" s="148"/>
      <c r="M153" s="148"/>
      <c r="N153" s="148"/>
      <c r="O153" s="148"/>
      <c r="P153" s="149"/>
    </row>
    <row r="154" spans="1:16" ht="15" hidden="1" customHeight="1" thickBot="1" x14ac:dyDescent="0.3">
      <c r="A154" s="45" t="e">
        <f ca="1">IF(MONTH(C154)=MONTH(D$3),RIGHT('Yearly Info'!A$40,LEN('Yearly Info'!A$40)-4),"")</f>
        <v>#VALUE!</v>
      </c>
      <c r="B154" s="145"/>
      <c r="C154" s="42">
        <f t="shared" ca="1" si="6"/>
        <v>46115</v>
      </c>
      <c r="D154" s="54">
        <f ca="1">INDIRECT("'" &amp; UPPER(LEFT(TEXT($D$3,"mmmm"),3)) &amp; "'!F37")</f>
        <v>0</v>
      </c>
      <c r="E154" s="147"/>
      <c r="F154" s="148"/>
      <c r="G154" s="148"/>
      <c r="H154" s="148"/>
      <c r="I154" s="148"/>
      <c r="J154" s="148"/>
      <c r="K154" s="148"/>
      <c r="L154" s="148"/>
      <c r="M154" s="148"/>
      <c r="N154" s="148"/>
      <c r="O154" s="148"/>
      <c r="P154" s="149"/>
    </row>
    <row r="155" spans="1:16" ht="15" hidden="1" customHeight="1" thickBot="1" x14ac:dyDescent="0.3">
      <c r="A155" s="45" t="str">
        <f ca="1">IF(MONTH(C155)=MONTH(D$3),RIGHT('Yearly Info'!A$41,LEN('Yearly Info'!A$41)-4),"")</f>
        <v xml:space="preserve"> </v>
      </c>
      <c r="B155" s="145"/>
      <c r="C155" s="42">
        <f t="shared" ca="1" si="6"/>
        <v>46115</v>
      </c>
      <c r="D155" s="54">
        <f ca="1">INDIRECT("'" &amp; UPPER(LEFT(TEXT($D$3,"mmmm"),3)) &amp; "'!F38")</f>
        <v>0</v>
      </c>
      <c r="E155" s="147"/>
      <c r="F155" s="148"/>
      <c r="G155" s="148"/>
      <c r="H155" s="148"/>
      <c r="I155" s="148"/>
      <c r="J155" s="148"/>
      <c r="K155" s="148"/>
      <c r="L155" s="148"/>
      <c r="M155" s="148"/>
      <c r="N155" s="148"/>
      <c r="O155" s="148"/>
      <c r="P155" s="149"/>
    </row>
    <row r="156" spans="1:16" ht="15" hidden="1" customHeight="1" thickBot="1" x14ac:dyDescent="0.3">
      <c r="A156" s="45" t="str">
        <f ca="1">IF(MONTH(C156)=MONTH(D$3),RIGHT('Yearly Info'!A$42,LEN('Yearly Info'!A$42)-4),"")</f>
        <v xml:space="preserve"> </v>
      </c>
      <c r="B156" s="145"/>
      <c r="C156" s="42">
        <f ca="1">C155</f>
        <v>46115</v>
      </c>
      <c r="D156" s="114">
        <f ca="1">INDIRECT("'" &amp; UPPER(LEFT(TEXT($D$3,"mmmm"),3)) &amp; "'!F39")</f>
        <v>0</v>
      </c>
      <c r="E156" s="147"/>
      <c r="F156" s="148"/>
      <c r="G156" s="148"/>
      <c r="H156" s="148"/>
      <c r="I156" s="148"/>
      <c r="J156" s="148"/>
      <c r="K156" s="148"/>
      <c r="L156" s="148"/>
      <c r="M156" s="148"/>
      <c r="N156" s="148"/>
      <c r="O156" s="148"/>
      <c r="P156" s="149"/>
    </row>
    <row r="157" spans="1:16" ht="15" hidden="1" customHeight="1" thickBot="1" x14ac:dyDescent="0.3">
      <c r="A157" s="45" t="str">
        <f ca="1">IF(MONTH(C157)=MONTH(D$3),RIGHT('Yearly Info'!A$43,LEN('Yearly Info'!A$43)-4),"")</f>
        <v xml:space="preserve"> </v>
      </c>
      <c r="B157" s="146"/>
      <c r="C157" s="95">
        <f t="shared" ca="1" si="6"/>
        <v>46115</v>
      </c>
      <c r="D157" s="115">
        <f ca="1">INDIRECT("'" &amp; UPPER(LEFT(TEXT($D$3,"mmmm"),3)) &amp; "'!F40")</f>
        <v>0</v>
      </c>
      <c r="E157" s="150"/>
      <c r="F157" s="151"/>
      <c r="G157" s="151"/>
      <c r="H157" s="151"/>
      <c r="I157" s="151"/>
      <c r="J157" s="151"/>
      <c r="K157" s="151"/>
      <c r="L157" s="151"/>
      <c r="M157" s="151"/>
      <c r="N157" s="151"/>
      <c r="O157" s="151"/>
      <c r="P157" s="152"/>
    </row>
    <row r="158" spans="1:16" ht="15" hidden="1" customHeight="1" x14ac:dyDescent="0.25">
      <c r="A158" s="44" t="str">
        <f ca="1">IF(MONTH(C158)=MONTH(D$3),RIGHT('Yearly Info'!A$14,LEN('Yearly Info'!A$14)-4),"")</f>
        <v xml:space="preserve"> RICS Support for MDEQ</v>
      </c>
      <c r="B158" s="157" t="str">
        <f ca="1">TEXT(C158,"dddd")</f>
        <v>Saturday</v>
      </c>
      <c r="C158" s="102">
        <f ca="1">C128+1</f>
        <v>46116</v>
      </c>
      <c r="D158" s="112">
        <f ca="1">INDIRECT("'" &amp; UPPER(LEFT(TEXT($D$3,"mmmm"),3)) &amp; "'!G11")</f>
        <v>0</v>
      </c>
      <c r="E158" s="103"/>
      <c r="F158" s="104"/>
      <c r="G158" s="104"/>
      <c r="H158" s="104"/>
      <c r="I158" s="104"/>
      <c r="J158" s="104"/>
      <c r="K158" s="104"/>
      <c r="L158" s="104"/>
      <c r="M158" s="104"/>
      <c r="N158" s="104"/>
      <c r="O158" s="104"/>
      <c r="P158" s="105"/>
    </row>
    <row r="159" spans="1:16" ht="15" hidden="1" customHeight="1" x14ac:dyDescent="0.25">
      <c r="A159" s="44" t="str">
        <f ca="1">IF(MONTH(C159)=MONTH(D$3),RIGHT('Yearly Info'!A$15,LEN('Yearly Info'!A$15)-4),"")</f>
        <v xml:space="preserve"> MDEQ</v>
      </c>
      <c r="B159" s="158"/>
      <c r="C159" s="102">
        <f ca="1">C158</f>
        <v>46116</v>
      </c>
      <c r="D159" s="112">
        <f ca="1">INDIRECT("'" &amp; UPPER(LEFT(TEXT($D$3,"mmmm"),3)) &amp; "'!G12")</f>
        <v>0</v>
      </c>
      <c r="E159" s="103"/>
      <c r="F159" s="104"/>
      <c r="G159" s="104"/>
      <c r="H159" s="104"/>
      <c r="I159" s="104"/>
      <c r="J159" s="104"/>
      <c r="K159" s="104"/>
      <c r="L159" s="104"/>
      <c r="M159" s="104"/>
      <c r="N159" s="104"/>
      <c r="O159" s="104"/>
      <c r="P159" s="105"/>
    </row>
    <row r="160" spans="1:16" ht="15" hidden="1" customHeight="1" x14ac:dyDescent="0.25">
      <c r="A160" s="44" t="str">
        <f ca="1">IF(MONTH(C160)=MONTH(D$3),RIGHT('Yearly Info'!A$16,LEN('Yearly Info'!A$16)-4),"")</f>
        <v xml:space="preserve"> RICS Idea Portal</v>
      </c>
      <c r="B160" s="158"/>
      <c r="C160" s="102">
        <f ca="1">C159</f>
        <v>46116</v>
      </c>
      <c r="D160" s="112">
        <f ca="1">INDIRECT("'" &amp; UPPER(LEFT(TEXT($D$3,"mmmm"),3)) &amp; "'!G13")</f>
        <v>0</v>
      </c>
      <c r="E160" s="103"/>
      <c r="F160" s="104"/>
      <c r="G160" s="104"/>
      <c r="H160" s="104"/>
      <c r="I160" s="104"/>
      <c r="J160" s="104"/>
      <c r="K160" s="104"/>
      <c r="L160" s="104"/>
      <c r="M160" s="104"/>
      <c r="N160" s="104"/>
      <c r="O160" s="104"/>
      <c r="P160" s="105"/>
    </row>
    <row r="161" spans="1:16" ht="15" hidden="1" customHeight="1" x14ac:dyDescent="0.25">
      <c r="A161" s="44" t="str">
        <f ca="1">IF(MONTH(C161)=MONTH(D$3),RIGHT('Yearly Info'!A$17,LEN('Yearly Info'!A$17)-4),"")</f>
        <v xml:space="preserve"> MSWIS</v>
      </c>
      <c r="B161" s="158"/>
      <c r="C161" s="102">
        <f t="shared" ref="C161:C187" ca="1" si="7">C160</f>
        <v>46116</v>
      </c>
      <c r="D161" s="112">
        <f ca="1">INDIRECT("'" &amp; UPPER(LEFT(TEXT($D$3,"mmmm"),3)) &amp; "'!G14")</f>
        <v>0</v>
      </c>
      <c r="E161" s="103"/>
      <c r="F161" s="104"/>
      <c r="G161" s="104"/>
      <c r="H161" s="104"/>
      <c r="I161" s="104"/>
      <c r="J161" s="104"/>
      <c r="K161" s="104"/>
      <c r="L161" s="104"/>
      <c r="M161" s="104"/>
      <c r="N161" s="104"/>
      <c r="O161" s="104"/>
      <c r="P161" s="105"/>
    </row>
    <row r="162" spans="1:16" ht="15" hidden="1" customHeight="1" x14ac:dyDescent="0.25">
      <c r="A162" s="44" t="str">
        <f ca="1">IF(MONTH(C162)=MONTH(D$3),RIGHT('Yearly Info'!A$18,LEN('Yearly Info'!A$18)-4),"")</f>
        <v xml:space="preserve"> GeoSpatial</v>
      </c>
      <c r="B162" s="158"/>
      <c r="C162" s="102">
        <f t="shared" ca="1" si="7"/>
        <v>46116</v>
      </c>
      <c r="D162" s="112">
        <f ca="1">INDIRECT("'" &amp; UPPER(LEFT(TEXT($D$3,"mmmm"),3)) &amp; "'!G15")</f>
        <v>0</v>
      </c>
      <c r="E162" s="103"/>
      <c r="F162" s="104"/>
      <c r="G162" s="104"/>
      <c r="H162" s="104"/>
      <c r="I162" s="104"/>
      <c r="J162" s="104"/>
      <c r="K162" s="104"/>
      <c r="L162" s="104"/>
      <c r="M162" s="104"/>
      <c r="N162" s="104"/>
      <c r="O162" s="104"/>
      <c r="P162" s="105"/>
    </row>
    <row r="163" spans="1:16" ht="15" hidden="1" customHeight="1" x14ac:dyDescent="0.25">
      <c r="A163" s="44" t="str">
        <f ca="1">IF(MONTH(C163)=MONTH(D$3),RIGHT('Yearly Info'!A$19,LEN('Yearly Info'!A$19)-4),"")</f>
        <v xml:space="preserve"> RICS Dashboard</v>
      </c>
      <c r="B163" s="158"/>
      <c r="C163" s="102">
        <f t="shared" ca="1" si="7"/>
        <v>46116</v>
      </c>
      <c r="D163" s="112">
        <f ca="1">INDIRECT("'" &amp; UPPER(LEFT(TEXT($D$3,"mmmm"),3)) &amp; "'!G16")</f>
        <v>0</v>
      </c>
      <c r="E163" s="103"/>
      <c r="F163" s="104"/>
      <c r="G163" s="104"/>
      <c r="H163" s="104"/>
      <c r="I163" s="104"/>
      <c r="J163" s="104"/>
      <c r="K163" s="104"/>
      <c r="L163" s="104"/>
      <c r="M163" s="104"/>
      <c r="N163" s="104"/>
      <c r="O163" s="104"/>
      <c r="P163" s="105"/>
    </row>
    <row r="164" spans="1:16" ht="15" hidden="1" customHeight="1" x14ac:dyDescent="0.25">
      <c r="A164" s="44" t="str">
        <f ca="1">IF(MONTH(C164)=MONTH(D$3),RIGHT('Yearly Info'!A$20,LEN('Yearly Info'!A$20)-4),"")</f>
        <v xml:space="preserve"> MDWFP NRIS</v>
      </c>
      <c r="B164" s="158"/>
      <c r="C164" s="102">
        <f t="shared" ca="1" si="7"/>
        <v>46116</v>
      </c>
      <c r="D164" s="112">
        <f ca="1">INDIRECT("'" &amp; UPPER(LEFT(TEXT($D$3,"mmmm"),3)) &amp; "'!G17")</f>
        <v>0</v>
      </c>
      <c r="E164" s="103"/>
      <c r="F164" s="104"/>
      <c r="G164" s="104"/>
      <c r="H164" s="104"/>
      <c r="I164" s="104"/>
      <c r="J164" s="104"/>
      <c r="K164" s="104"/>
      <c r="L164" s="104"/>
      <c r="M164" s="104"/>
      <c r="N164" s="104"/>
      <c r="O164" s="104"/>
      <c r="P164" s="105"/>
    </row>
    <row r="165" spans="1:16" ht="15" hidden="1" customHeight="1" x14ac:dyDescent="0.25">
      <c r="A165" s="44" t="str">
        <f ca="1">IF(MONTH(C165)=MONTH(D$3),RIGHT('Yearly Info'!A$21,LEN('Yearly Info'!A$21)-4),"")</f>
        <v xml:space="preserve"> MSWIS MRVA 4 CLOSED</v>
      </c>
      <c r="B165" s="158"/>
      <c r="C165" s="102">
        <f t="shared" ca="1" si="7"/>
        <v>46116</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v>
      </c>
      <c r="B166" s="158"/>
      <c r="C166" s="102">
        <f t="shared" ca="1" si="7"/>
        <v>46116</v>
      </c>
      <c r="D166" s="112">
        <f ca="1">INDIRECT("'" &amp; UPPER(LEFT(TEXT($D$3,"mmmm"),3)) &amp; "'!G19")</f>
        <v>0</v>
      </c>
      <c r="E166" s="103"/>
      <c r="F166" s="104"/>
      <c r="G166" s="104"/>
      <c r="H166" s="104"/>
      <c r="I166" s="104"/>
      <c r="J166" s="104"/>
      <c r="K166" s="104"/>
      <c r="L166" s="104"/>
      <c r="M166" s="104"/>
      <c r="N166" s="104"/>
      <c r="O166" s="104"/>
      <c r="P166" s="105"/>
    </row>
    <row r="167" spans="1:16" ht="15" hidden="1" customHeight="1" x14ac:dyDescent="0.25">
      <c r="A167" s="44" t="e">
        <f ca="1">IF(MONTH(C167)=MONTH(D$3),RIGHT('Yearly Info'!A$23,LEN('Yearly Info'!A$23)-4),"")</f>
        <v>#VALUE!</v>
      </c>
      <c r="B167" s="158"/>
      <c r="C167" s="102">
        <f t="shared" ca="1" si="7"/>
        <v>46116</v>
      </c>
      <c r="D167" s="112">
        <f ca="1">INDIRECT("'" &amp; UPPER(LEFT(TEXT($D$3,"mmmm"),3)) &amp; "'!G20")</f>
        <v>0</v>
      </c>
      <c r="E167" s="103"/>
      <c r="F167" s="104"/>
      <c r="G167" s="104"/>
      <c r="H167" s="104"/>
      <c r="I167" s="104"/>
      <c r="J167" s="104"/>
      <c r="K167" s="104"/>
      <c r="L167" s="104"/>
      <c r="M167" s="104"/>
      <c r="N167" s="104"/>
      <c r="O167" s="104"/>
      <c r="P167" s="105"/>
    </row>
    <row r="168" spans="1:16" ht="15" hidden="1" customHeight="1" x14ac:dyDescent="0.25">
      <c r="A168" s="44" t="e">
        <f ca="1">IF(MONTH(C168)=MONTH(D$3),RIGHT('Yearly Info'!A$24,LEN('Yearly Info'!A$24)-4),"")</f>
        <v>#VALUE!</v>
      </c>
      <c r="B168" s="158"/>
      <c r="C168" s="102">
        <f t="shared" ca="1" si="7"/>
        <v>46116</v>
      </c>
      <c r="D168" s="112">
        <f ca="1">INDIRECT("'" &amp; UPPER(LEFT(TEXT($D$3,"mmmm"),3)) &amp; "'!G21")</f>
        <v>0</v>
      </c>
      <c r="E168" s="103"/>
      <c r="F168" s="104"/>
      <c r="G168" s="104"/>
      <c r="H168" s="104"/>
      <c r="I168" s="104"/>
      <c r="J168" s="104"/>
      <c r="K168" s="104"/>
      <c r="L168" s="104"/>
      <c r="M168" s="104"/>
      <c r="N168" s="104"/>
      <c r="O168" s="104"/>
      <c r="P168" s="105"/>
    </row>
    <row r="169" spans="1:16" ht="15" hidden="1" customHeight="1" x14ac:dyDescent="0.25">
      <c r="A169" s="44" t="e">
        <f ca="1">IF(MONTH(C169)=MONTH(D$3),RIGHT('Yearly Info'!A$25,LEN('Yearly Info'!A$25)-4),"")</f>
        <v>#VALUE!</v>
      </c>
      <c r="B169" s="158"/>
      <c r="C169" s="102">
        <f t="shared" ca="1" si="7"/>
        <v>46116</v>
      </c>
      <c r="D169" s="112">
        <f ca="1">INDIRECT("'" &amp; UPPER(LEFT(TEXT($D$3,"mmmm"),3)) &amp; "'!G22")</f>
        <v>0</v>
      </c>
      <c r="E169" s="103"/>
      <c r="F169" s="104"/>
      <c r="G169" s="104"/>
      <c r="H169" s="104"/>
      <c r="I169" s="104"/>
      <c r="J169" s="104"/>
      <c r="K169" s="104"/>
      <c r="L169" s="104"/>
      <c r="M169" s="104"/>
      <c r="N169" s="104"/>
      <c r="O169" s="104"/>
      <c r="P169" s="105"/>
    </row>
    <row r="170" spans="1:16" ht="15" hidden="1" customHeight="1" x14ac:dyDescent="0.25">
      <c r="A170" s="44" t="e">
        <f ca="1">IF(MONTH(C170)=MONTH(D$3),RIGHT('Yearly Info'!A$26,LEN('Yearly Info'!A$26)-4),"")</f>
        <v>#VALUE!</v>
      </c>
      <c r="B170" s="158"/>
      <c r="C170" s="102">
        <f t="shared" ca="1" si="7"/>
        <v>46116</v>
      </c>
      <c r="D170" s="112">
        <f ca="1">INDIRECT("'" &amp; UPPER(LEFT(TEXT($D$3,"mmmm"),3)) &amp; "'!G23")</f>
        <v>0</v>
      </c>
      <c r="E170" s="103"/>
      <c r="F170" s="104"/>
      <c r="G170" s="104"/>
      <c r="H170" s="104"/>
      <c r="I170" s="104"/>
      <c r="J170" s="104"/>
      <c r="K170" s="104"/>
      <c r="L170" s="104"/>
      <c r="M170" s="104"/>
      <c r="N170" s="104"/>
      <c r="O170" s="104"/>
      <c r="P170" s="105"/>
    </row>
    <row r="171" spans="1:16" ht="15" hidden="1" customHeight="1" x14ac:dyDescent="0.25">
      <c r="A171" s="44" t="e">
        <f ca="1">IF(MONTH(C171)=MONTH(D$3),RIGHT('Yearly Info'!A$27,LEN('Yearly Info'!A$27)-4),"")</f>
        <v>#VALUE!</v>
      </c>
      <c r="B171" s="158"/>
      <c r="C171" s="102">
        <f t="shared" ca="1" si="7"/>
        <v>46116</v>
      </c>
      <c r="D171" s="112">
        <f ca="1">INDIRECT("'" &amp; UPPER(LEFT(TEXT($D$3,"mmmm"),3)) &amp; "'!G24")</f>
        <v>0</v>
      </c>
      <c r="E171" s="103"/>
      <c r="F171" s="104"/>
      <c r="G171" s="104"/>
      <c r="H171" s="104"/>
      <c r="I171" s="104"/>
      <c r="J171" s="104"/>
      <c r="K171" s="104"/>
      <c r="L171" s="104"/>
      <c r="M171" s="104"/>
      <c r="N171" s="104"/>
      <c r="O171" s="104"/>
      <c r="P171" s="105"/>
    </row>
    <row r="172" spans="1:16" ht="15" hidden="1" customHeight="1" x14ac:dyDescent="0.25">
      <c r="A172" s="44" t="e">
        <f ca="1">IF(MONTH(C172)=MONTH(D$3),RIGHT('Yearly Info'!A$28,LEN('Yearly Info'!A$28)-4),"")</f>
        <v>#VALUE!</v>
      </c>
      <c r="B172" s="158"/>
      <c r="C172" s="102">
        <f t="shared" ca="1" si="7"/>
        <v>46116</v>
      </c>
      <c r="D172" s="112">
        <f ca="1">INDIRECT("'" &amp; UPPER(LEFT(TEXT($D$3,"mmmm"),3)) &amp; "'!G25")</f>
        <v>0</v>
      </c>
      <c r="E172" s="103"/>
      <c r="F172" s="104"/>
      <c r="G172" s="104"/>
      <c r="H172" s="104"/>
      <c r="I172" s="104"/>
      <c r="J172" s="104"/>
      <c r="K172" s="104"/>
      <c r="L172" s="104"/>
      <c r="M172" s="104"/>
      <c r="N172" s="104"/>
      <c r="O172" s="104"/>
      <c r="P172" s="105"/>
    </row>
    <row r="173" spans="1:16" ht="15" hidden="1" customHeight="1" x14ac:dyDescent="0.25">
      <c r="A173" s="44" t="e">
        <f ca="1">IF(MONTH(C173)=MONTH(D$3),RIGHT('Yearly Info'!A$29,LEN('Yearly Info'!A$29)-4),"")</f>
        <v>#VALUE!</v>
      </c>
      <c r="B173" s="158"/>
      <c r="C173" s="102">
        <f t="shared" ca="1" si="7"/>
        <v>46116</v>
      </c>
      <c r="D173" s="112">
        <f ca="1">INDIRECT("'" &amp; UPPER(LEFT(TEXT($D$3,"mmmm"),3)) &amp; "'!G26")</f>
        <v>0</v>
      </c>
      <c r="E173" s="103"/>
      <c r="F173" s="104"/>
      <c r="G173" s="104"/>
      <c r="H173" s="104"/>
      <c r="I173" s="104"/>
      <c r="J173" s="104"/>
      <c r="K173" s="104"/>
      <c r="L173" s="104"/>
      <c r="M173" s="104"/>
      <c r="N173" s="104"/>
      <c r="O173" s="104"/>
      <c r="P173" s="105"/>
    </row>
    <row r="174" spans="1:16" ht="15" hidden="1" customHeight="1" x14ac:dyDescent="0.25">
      <c r="A174" s="44" t="e">
        <f ca="1">IF(MONTH(C174)=MONTH(D$3),RIGHT('Yearly Info'!A$30,LEN('Yearly Info'!A$30)-4),"")</f>
        <v>#VALUE!</v>
      </c>
      <c r="B174" s="158"/>
      <c r="C174" s="102">
        <f t="shared" ca="1" si="7"/>
        <v>46116</v>
      </c>
      <c r="D174" s="112">
        <f ca="1">INDIRECT("'" &amp; UPPER(LEFT(TEXT($D$3,"mmmm"),3)) &amp; "'!G27")</f>
        <v>0</v>
      </c>
      <c r="E174" s="103"/>
      <c r="F174" s="104"/>
      <c r="G174" s="104"/>
      <c r="H174" s="104"/>
      <c r="I174" s="104"/>
      <c r="J174" s="104"/>
      <c r="K174" s="104"/>
      <c r="L174" s="104"/>
      <c r="M174" s="104"/>
      <c r="N174" s="104"/>
      <c r="O174" s="104"/>
      <c r="P174" s="105"/>
    </row>
    <row r="175" spans="1:16" ht="15" hidden="1" customHeight="1" x14ac:dyDescent="0.25">
      <c r="A175" s="44" t="e">
        <f ca="1">IF(MONTH(C175)=MONTH(D$3),RIGHT('Yearly Info'!A$31,LEN('Yearly Info'!A$31)-4),"")</f>
        <v>#VALUE!</v>
      </c>
      <c r="B175" s="158"/>
      <c r="C175" s="102">
        <f t="shared" ca="1" si="7"/>
        <v>46116</v>
      </c>
      <c r="D175" s="112">
        <f ca="1">INDIRECT("'" &amp; UPPER(LEFT(TEXT($D$3,"mmmm"),3)) &amp; "'!G28")</f>
        <v>0</v>
      </c>
      <c r="E175" s="103"/>
      <c r="F175" s="104"/>
      <c r="G175" s="104"/>
      <c r="H175" s="104"/>
      <c r="I175" s="104"/>
      <c r="J175" s="104"/>
      <c r="K175" s="104"/>
      <c r="L175" s="104"/>
      <c r="M175" s="104"/>
      <c r="N175" s="104"/>
      <c r="O175" s="104"/>
      <c r="P175" s="105"/>
    </row>
    <row r="176" spans="1:16" ht="15" hidden="1" customHeight="1" x14ac:dyDescent="0.25">
      <c r="A176" s="44" t="e">
        <f ca="1">IF(MONTH(C176)=MONTH(D$3),RIGHT('Yearly Info'!A$32,LEN('Yearly Info'!A$32)-4),"")</f>
        <v>#VALUE!</v>
      </c>
      <c r="B176" s="158"/>
      <c r="C176" s="102">
        <f t="shared" ca="1" si="7"/>
        <v>46116</v>
      </c>
      <c r="D176" s="112">
        <f ca="1">INDIRECT("'" &amp; UPPER(LEFT(TEXT($D$3,"mmmm"),3)) &amp; "'!G29")</f>
        <v>0</v>
      </c>
      <c r="E176" s="103"/>
      <c r="F176" s="104"/>
      <c r="G176" s="104"/>
      <c r="H176" s="104"/>
      <c r="I176" s="104"/>
      <c r="J176" s="104"/>
      <c r="K176" s="104"/>
      <c r="L176" s="104"/>
      <c r="M176" s="104"/>
      <c r="N176" s="104"/>
      <c r="O176" s="104"/>
      <c r="P176" s="105"/>
    </row>
    <row r="177" spans="1:16" ht="15" hidden="1" customHeight="1" x14ac:dyDescent="0.25">
      <c r="A177" s="44" t="e">
        <f ca="1">IF(MONTH(C177)=MONTH(D$3),RIGHT('Yearly Info'!A$33,LEN('Yearly Info'!A$33)-4),"")</f>
        <v>#VALUE!</v>
      </c>
      <c r="B177" s="158"/>
      <c r="C177" s="102">
        <f t="shared" ca="1" si="7"/>
        <v>46116</v>
      </c>
      <c r="D177" s="112">
        <f ca="1">INDIRECT("'" &amp; UPPER(LEFT(TEXT($D$3,"mmmm"),3)) &amp; "'!G30")</f>
        <v>0</v>
      </c>
      <c r="E177" s="103"/>
      <c r="F177" s="104"/>
      <c r="G177" s="104"/>
      <c r="H177" s="104"/>
      <c r="I177" s="104"/>
      <c r="J177" s="104"/>
      <c r="K177" s="104"/>
      <c r="L177" s="104"/>
      <c r="M177" s="104"/>
      <c r="N177" s="104"/>
      <c r="O177" s="104"/>
      <c r="P177" s="105"/>
    </row>
    <row r="178" spans="1:16" ht="15" hidden="1" customHeight="1" x14ac:dyDescent="0.25">
      <c r="A178" s="44" t="e">
        <f ca="1">IF(MONTH(C178)=MONTH(D$3),RIGHT('Yearly Info'!A$34,LEN('Yearly Info'!A$34)-4),"")</f>
        <v>#VALUE!</v>
      </c>
      <c r="B178" s="158"/>
      <c r="C178" s="102">
        <f t="shared" ca="1" si="7"/>
        <v>46116</v>
      </c>
      <c r="D178" s="112">
        <f ca="1">INDIRECT("'" &amp; UPPER(LEFT(TEXT($D$3,"mmmm"),3)) &amp; "'!G31")</f>
        <v>0</v>
      </c>
      <c r="E178" s="103"/>
      <c r="F178" s="104"/>
      <c r="G178" s="104"/>
      <c r="H178" s="104"/>
      <c r="I178" s="104"/>
      <c r="J178" s="104"/>
      <c r="K178" s="104"/>
      <c r="L178" s="104"/>
      <c r="M178" s="104"/>
      <c r="N178" s="104"/>
      <c r="O178" s="104"/>
      <c r="P178" s="105"/>
    </row>
    <row r="179" spans="1:16" ht="15" hidden="1" customHeight="1" x14ac:dyDescent="0.25">
      <c r="A179" s="44" t="e">
        <f ca="1">IF(MONTH(C179)=MONTH(D$3),RIGHT('Yearly Info'!A$35,LEN('Yearly Info'!A$35)-4),"")</f>
        <v>#VALUE!</v>
      </c>
      <c r="B179" s="158"/>
      <c r="C179" s="102">
        <f t="shared" ca="1" si="7"/>
        <v>46116</v>
      </c>
      <c r="D179" s="112">
        <f ca="1">INDIRECT("'" &amp; UPPER(LEFT(TEXT($D$3,"mmmm"),3)) &amp; "'!G32")</f>
        <v>0</v>
      </c>
      <c r="E179" s="103"/>
      <c r="F179" s="104"/>
      <c r="G179" s="104"/>
      <c r="H179" s="104"/>
      <c r="I179" s="104"/>
      <c r="J179" s="104"/>
      <c r="K179" s="104"/>
      <c r="L179" s="104"/>
      <c r="M179" s="104"/>
      <c r="N179" s="104"/>
      <c r="O179" s="104"/>
      <c r="P179" s="105"/>
    </row>
    <row r="180" spans="1:16" ht="15" hidden="1" customHeight="1" x14ac:dyDescent="0.25">
      <c r="A180" s="44" t="e">
        <f ca="1">IF(MONTH(C180)=MONTH(D$3),RIGHT('Yearly Info'!A$36,LEN('Yearly Info'!A$36)-4),"")</f>
        <v>#VALUE!</v>
      </c>
      <c r="B180" s="158"/>
      <c r="C180" s="102">
        <f t="shared" ca="1" si="7"/>
        <v>46116</v>
      </c>
      <c r="D180" s="112">
        <f ca="1">INDIRECT("'" &amp; UPPER(LEFT(TEXT($D$3,"mmmm"),3)) &amp; "'!G33")</f>
        <v>0</v>
      </c>
      <c r="E180" s="103"/>
      <c r="F180" s="104"/>
      <c r="G180" s="104"/>
      <c r="H180" s="104"/>
      <c r="I180" s="104"/>
      <c r="J180" s="104"/>
      <c r="K180" s="104"/>
      <c r="L180" s="104"/>
      <c r="M180" s="104"/>
      <c r="N180" s="104"/>
      <c r="O180" s="104"/>
      <c r="P180" s="105"/>
    </row>
    <row r="181" spans="1:16" ht="15" hidden="1" customHeight="1" x14ac:dyDescent="0.25">
      <c r="A181" s="44" t="e">
        <f ca="1">IF(MONTH(C181)=MONTH(D$3),RIGHT('Yearly Info'!A$37,LEN('Yearly Info'!A$37)-4),"")</f>
        <v>#VALUE!</v>
      </c>
      <c r="B181" s="158"/>
      <c r="C181" s="102">
        <f t="shared" ca="1" si="7"/>
        <v>46116</v>
      </c>
      <c r="D181" s="112">
        <f ca="1">INDIRECT("'" &amp; UPPER(LEFT(TEXT($D$3,"mmmm"),3)) &amp; "'!G34")</f>
        <v>0</v>
      </c>
      <c r="E181" s="103"/>
      <c r="F181" s="104"/>
      <c r="G181" s="104"/>
      <c r="H181" s="104"/>
      <c r="I181" s="104"/>
      <c r="J181" s="104"/>
      <c r="K181" s="104"/>
      <c r="L181" s="104"/>
      <c r="M181" s="104"/>
      <c r="N181" s="104"/>
      <c r="O181" s="104"/>
      <c r="P181" s="105"/>
    </row>
    <row r="182" spans="1:16" ht="15" hidden="1" customHeight="1" x14ac:dyDescent="0.25">
      <c r="A182" s="44" t="e">
        <f ca="1">IF(MONTH(C182)=MONTH(D$3),RIGHT('Yearly Info'!A$38,LEN('Yearly Info'!A$38)-4),"")</f>
        <v>#VALUE!</v>
      </c>
      <c r="B182" s="158"/>
      <c r="C182" s="102">
        <f t="shared" ca="1" si="7"/>
        <v>46116</v>
      </c>
      <c r="D182" s="112">
        <f ca="1">INDIRECT("'" &amp; UPPER(LEFT(TEXT($D$3,"mmmm"),3)) &amp; "'!G35")</f>
        <v>0</v>
      </c>
      <c r="E182" s="103"/>
      <c r="F182" s="104"/>
      <c r="G182" s="104"/>
      <c r="H182" s="104"/>
      <c r="I182" s="104"/>
      <c r="J182" s="104"/>
      <c r="K182" s="104"/>
      <c r="L182" s="104"/>
      <c r="M182" s="104"/>
      <c r="N182" s="104"/>
      <c r="O182" s="104"/>
      <c r="P182" s="105"/>
    </row>
    <row r="183" spans="1:16" ht="15" hidden="1" customHeight="1" x14ac:dyDescent="0.25">
      <c r="A183" s="44" t="e">
        <f ca="1">IF(MONTH(C183)=MONTH(D$3),RIGHT('Yearly Info'!A$39,LEN('Yearly Info'!A$39)-4),"")</f>
        <v>#VALUE!</v>
      </c>
      <c r="B183" s="158"/>
      <c r="C183" s="102">
        <f t="shared" ca="1" si="7"/>
        <v>46116</v>
      </c>
      <c r="D183" s="112">
        <f ca="1">INDIRECT("'" &amp; UPPER(LEFT(TEXT($D$3,"mmmm"),3)) &amp; "'!G36")</f>
        <v>0</v>
      </c>
      <c r="E183" s="103"/>
      <c r="F183" s="104"/>
      <c r="G183" s="104"/>
      <c r="H183" s="104"/>
      <c r="I183" s="104"/>
      <c r="J183" s="104"/>
      <c r="K183" s="104"/>
      <c r="L183" s="104"/>
      <c r="M183" s="104"/>
      <c r="N183" s="104"/>
      <c r="O183" s="104"/>
      <c r="P183" s="105"/>
    </row>
    <row r="184" spans="1:16" ht="15" hidden="1" customHeight="1" thickBot="1" x14ac:dyDescent="0.3">
      <c r="A184" s="45" t="e">
        <f ca="1">IF(MONTH(C184)=MONTH(D$3),RIGHT('Yearly Info'!A$40,LEN('Yearly Info'!A$40)-4),"")</f>
        <v>#VALUE!</v>
      </c>
      <c r="B184" s="158"/>
      <c r="C184" s="102">
        <f t="shared" ca="1" si="7"/>
        <v>46116</v>
      </c>
      <c r="D184" s="112">
        <f ca="1">INDIRECT("'" &amp; UPPER(LEFT(TEXT($D$3,"mmmm"),3)) &amp; "'!G37")</f>
        <v>0</v>
      </c>
      <c r="E184" s="103"/>
      <c r="F184" s="104"/>
      <c r="G184" s="104"/>
      <c r="H184" s="104"/>
      <c r="I184" s="104"/>
      <c r="J184" s="104"/>
      <c r="K184" s="104"/>
      <c r="L184" s="104"/>
      <c r="M184" s="104"/>
      <c r="N184" s="104"/>
      <c r="O184" s="104"/>
      <c r="P184" s="105"/>
    </row>
    <row r="185" spans="1:16" ht="15" hidden="1" customHeight="1" thickBot="1" x14ac:dyDescent="0.3">
      <c r="A185" s="45" t="str">
        <f ca="1">IF(MONTH(C185)=MONTH(D$3),RIGHT('Yearly Info'!A$41,LEN('Yearly Info'!A$41)-4),"")</f>
        <v xml:space="preserve"> </v>
      </c>
      <c r="B185" s="158"/>
      <c r="C185" s="102">
        <f t="shared" ca="1" si="7"/>
        <v>46116</v>
      </c>
      <c r="D185" s="112">
        <f ca="1">INDIRECT("'" &amp; UPPER(LEFT(TEXT($D$3,"mmmm"),3)) &amp; "'!G38")</f>
        <v>0</v>
      </c>
      <c r="E185" s="103"/>
      <c r="F185" s="104"/>
      <c r="G185" s="104"/>
      <c r="H185" s="104"/>
      <c r="I185" s="104"/>
      <c r="J185" s="104"/>
      <c r="K185" s="104"/>
      <c r="L185" s="104"/>
      <c r="M185" s="104"/>
      <c r="N185" s="104"/>
      <c r="O185" s="104"/>
      <c r="P185" s="105"/>
    </row>
    <row r="186" spans="1:16" ht="15" hidden="1" customHeight="1" thickBot="1" x14ac:dyDescent="0.3">
      <c r="A186" s="45" t="str">
        <f ca="1">IF(MONTH(C186)=MONTH(D$3),RIGHT('Yearly Info'!A$42,LEN('Yearly Info'!A$42)-4),"")</f>
        <v xml:space="preserve"> </v>
      </c>
      <c r="B186" s="158"/>
      <c r="C186" s="102">
        <f t="shared" ca="1" si="7"/>
        <v>46116</v>
      </c>
      <c r="D186" s="112">
        <f ca="1">INDIRECT("'" &amp; UPPER(LEFT(TEXT($D$3,"mmmm"),3)) &amp; "'!G39")</f>
        <v>0</v>
      </c>
      <c r="E186" s="103"/>
      <c r="F186" s="104"/>
      <c r="G186" s="104"/>
      <c r="H186" s="104"/>
      <c r="I186" s="104"/>
      <c r="J186" s="104"/>
      <c r="K186" s="104"/>
      <c r="L186" s="104"/>
      <c r="M186" s="104"/>
      <c r="N186" s="104"/>
      <c r="O186" s="104"/>
      <c r="P186" s="105"/>
    </row>
    <row r="187" spans="1:16" ht="15" hidden="1" customHeight="1" thickBot="1" x14ac:dyDescent="0.3">
      <c r="A187" s="45" t="str">
        <f ca="1">IF(MONTH(C187)=MONTH(D$3),RIGHT('Yearly Info'!A$43,LEN('Yearly Info'!A$43)-4),"")</f>
        <v xml:space="preserve"> </v>
      </c>
      <c r="B187" s="158"/>
      <c r="C187" s="102">
        <f t="shared" ca="1" si="7"/>
        <v>46116</v>
      </c>
      <c r="D187" s="113">
        <f ca="1">INDIRECT("'" &amp; UPPER(LEFT(TEXT($D$3,"mmmm"),3)) &amp; "'!G40")</f>
        <v>0</v>
      </c>
      <c r="E187" s="103"/>
      <c r="F187" s="104"/>
      <c r="G187" s="104"/>
      <c r="H187" s="104"/>
      <c r="I187" s="104"/>
      <c r="J187" s="104"/>
      <c r="K187" s="104"/>
      <c r="L187" s="104"/>
      <c r="M187" s="104"/>
      <c r="N187" s="104"/>
      <c r="O187" s="104"/>
      <c r="P187" s="105"/>
    </row>
    <row r="188" spans="1:16" ht="15" hidden="1" customHeight="1" x14ac:dyDescent="0.25">
      <c r="A188" s="44" t="str">
        <f ca="1">IF(MONTH(C188)=MONTH(D$3),RIGHT('Yearly Info'!A$14,LEN('Yearly Info'!A$14)-4),"")</f>
        <v xml:space="preserve"> RICS Support for MDEQ</v>
      </c>
      <c r="B188" s="158" t="str">
        <f ca="1">TEXT(C188,"dddd")</f>
        <v>Sunday</v>
      </c>
      <c r="C188" s="102">
        <f ca="1">C158+1</f>
        <v>46117</v>
      </c>
      <c r="D188" s="112">
        <f ca="1">INDIRECT("'" &amp; UPPER(LEFT(TEXT($D$3,"mmmm"),3)) &amp; "'!H11")</f>
        <v>0</v>
      </c>
      <c r="E188" s="103"/>
      <c r="F188" s="104"/>
      <c r="G188" s="104"/>
      <c r="H188" s="104"/>
      <c r="I188" s="104"/>
      <c r="J188" s="104"/>
      <c r="K188" s="104"/>
      <c r="L188" s="104"/>
      <c r="M188" s="104"/>
      <c r="N188" s="104"/>
      <c r="O188" s="104"/>
      <c r="P188" s="105"/>
    </row>
    <row r="189" spans="1:16" ht="15" hidden="1" customHeight="1" x14ac:dyDescent="0.25">
      <c r="A189" s="44" t="str">
        <f ca="1">IF(MONTH(C189)=MONTH(D$3),RIGHT('Yearly Info'!A$15,LEN('Yearly Info'!A$15)-4),"")</f>
        <v xml:space="preserve"> MDEQ</v>
      </c>
      <c r="B189" s="158"/>
      <c r="C189" s="102">
        <f ca="1">C188</f>
        <v>46117</v>
      </c>
      <c r="D189" s="112">
        <f ca="1">INDIRECT("'" &amp; UPPER(LEFT(TEXT($D$3,"mmmm"),3)) &amp; "'!H12")</f>
        <v>0</v>
      </c>
      <c r="E189" s="103"/>
      <c r="F189" s="104"/>
      <c r="G189" s="104"/>
      <c r="H189" s="104"/>
      <c r="I189" s="104"/>
      <c r="J189" s="104"/>
      <c r="K189" s="104"/>
      <c r="L189" s="104"/>
      <c r="M189" s="104"/>
      <c r="N189" s="104"/>
      <c r="O189" s="104"/>
      <c r="P189" s="105"/>
    </row>
    <row r="190" spans="1:16" ht="15" hidden="1" customHeight="1" x14ac:dyDescent="0.25">
      <c r="A190" s="44" t="str">
        <f ca="1">IF(MONTH(C190)=MONTH(D$3),RIGHT('Yearly Info'!A$16,LEN('Yearly Info'!A$16)-4),"")</f>
        <v xml:space="preserve"> RICS Idea Portal</v>
      </c>
      <c r="B190" s="158"/>
      <c r="C190" s="102">
        <f ca="1">C189</f>
        <v>46117</v>
      </c>
      <c r="D190" s="112">
        <f ca="1">INDIRECT("'" &amp; UPPER(LEFT(TEXT($D$3,"mmmm"),3)) &amp; "'!H13")</f>
        <v>0</v>
      </c>
      <c r="E190" s="103"/>
      <c r="F190" s="104"/>
      <c r="G190" s="104"/>
      <c r="H190" s="104"/>
      <c r="I190" s="104"/>
      <c r="J190" s="104"/>
      <c r="K190" s="104"/>
      <c r="L190" s="104"/>
      <c r="M190" s="104"/>
      <c r="N190" s="104"/>
      <c r="O190" s="104"/>
      <c r="P190" s="105"/>
    </row>
    <row r="191" spans="1:16" ht="15" hidden="1" customHeight="1" x14ac:dyDescent="0.25">
      <c r="A191" s="44" t="str">
        <f ca="1">IF(MONTH(C191)=MONTH(D$3),RIGHT('Yearly Info'!A$17,LEN('Yearly Info'!A$17)-4),"")</f>
        <v xml:space="preserve"> MSWIS</v>
      </c>
      <c r="B191" s="158"/>
      <c r="C191" s="102">
        <f t="shared" ref="C191:C217" ca="1" si="8">C190</f>
        <v>46117</v>
      </c>
      <c r="D191" s="112">
        <f ca="1">INDIRECT("'" &amp; UPPER(LEFT(TEXT($D$3,"mmmm"),3)) &amp; "'!H14")</f>
        <v>0</v>
      </c>
      <c r="E191" s="103"/>
      <c r="F191" s="104"/>
      <c r="G191" s="104"/>
      <c r="H191" s="104"/>
      <c r="I191" s="104"/>
      <c r="J191" s="104"/>
      <c r="K191" s="104"/>
      <c r="L191" s="104"/>
      <c r="M191" s="104"/>
      <c r="N191" s="104"/>
      <c r="O191" s="104"/>
      <c r="P191" s="105"/>
    </row>
    <row r="192" spans="1:16" ht="15" hidden="1" customHeight="1" x14ac:dyDescent="0.25">
      <c r="A192" s="44" t="str">
        <f ca="1">IF(MONTH(C192)=MONTH(D$3),RIGHT('Yearly Info'!A$18,LEN('Yearly Info'!A$18)-4),"")</f>
        <v xml:space="preserve"> GeoSpatial</v>
      </c>
      <c r="B192" s="158"/>
      <c r="C192" s="102">
        <f t="shared" ca="1" si="8"/>
        <v>46117</v>
      </c>
      <c r="D192" s="112">
        <f ca="1">INDIRECT("'" &amp; UPPER(LEFT(TEXT($D$3,"mmmm"),3)) &amp; "'!H15")</f>
        <v>0</v>
      </c>
      <c r="E192" s="103"/>
      <c r="F192" s="104"/>
      <c r="G192" s="104"/>
      <c r="H192" s="104"/>
      <c r="I192" s="104"/>
      <c r="J192" s="104"/>
      <c r="K192" s="104"/>
      <c r="L192" s="104"/>
      <c r="M192" s="104"/>
      <c r="N192" s="104"/>
      <c r="O192" s="104"/>
      <c r="P192" s="105"/>
    </row>
    <row r="193" spans="1:16" ht="15" hidden="1" customHeight="1" x14ac:dyDescent="0.25">
      <c r="A193" s="44" t="str">
        <f ca="1">IF(MONTH(C193)=MONTH(D$3),RIGHT('Yearly Info'!A$19,LEN('Yearly Info'!A$19)-4),"")</f>
        <v xml:space="preserve"> RICS Dashboard</v>
      </c>
      <c r="B193" s="158"/>
      <c r="C193" s="102">
        <f t="shared" ca="1" si="8"/>
        <v>46117</v>
      </c>
      <c r="D193" s="112">
        <f ca="1">INDIRECT("'" &amp; UPPER(LEFT(TEXT($D$3,"mmmm"),3)) &amp; "'!H16")</f>
        <v>0</v>
      </c>
      <c r="E193" s="103"/>
      <c r="F193" s="104"/>
      <c r="G193" s="104"/>
      <c r="H193" s="104"/>
      <c r="I193" s="104"/>
      <c r="J193" s="104"/>
      <c r="K193" s="104"/>
      <c r="L193" s="104"/>
      <c r="M193" s="104"/>
      <c r="N193" s="104"/>
      <c r="O193" s="104"/>
      <c r="P193" s="105"/>
    </row>
    <row r="194" spans="1:16" ht="15" hidden="1" customHeight="1" x14ac:dyDescent="0.25">
      <c r="A194" s="44" t="str">
        <f ca="1">IF(MONTH(C194)=MONTH(D$3),RIGHT('Yearly Info'!A$20,LEN('Yearly Info'!A$20)-4),"")</f>
        <v xml:space="preserve"> MDWFP NRIS</v>
      </c>
      <c r="B194" s="158"/>
      <c r="C194" s="102">
        <f t="shared" ca="1" si="8"/>
        <v>46117</v>
      </c>
      <c r="D194" s="112">
        <f ca="1">INDIRECT("'" &amp; UPPER(LEFT(TEXT($D$3,"mmmm"),3)) &amp; "'!H17")</f>
        <v>0</v>
      </c>
      <c r="E194" s="103"/>
      <c r="F194" s="104"/>
      <c r="G194" s="104"/>
      <c r="H194" s="104"/>
      <c r="I194" s="104"/>
      <c r="J194" s="104"/>
      <c r="K194" s="104"/>
      <c r="L194" s="104"/>
      <c r="M194" s="104"/>
      <c r="N194" s="104"/>
      <c r="O194" s="104"/>
      <c r="P194" s="105"/>
    </row>
    <row r="195" spans="1:16" ht="15" hidden="1" customHeight="1" x14ac:dyDescent="0.25">
      <c r="A195" s="44" t="str">
        <f ca="1">IF(MONTH(C195)=MONTH(D$3),RIGHT('Yearly Info'!A$21,LEN('Yearly Info'!A$21)-4),"")</f>
        <v xml:space="preserve"> MSWIS MRVA 4 CLOSED</v>
      </c>
      <c r="B195" s="158"/>
      <c r="C195" s="102">
        <f t="shared" ca="1" si="8"/>
        <v>46117</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v>
      </c>
      <c r="B196" s="158"/>
      <c r="C196" s="102">
        <f t="shared" ca="1" si="8"/>
        <v>46117</v>
      </c>
      <c r="D196" s="112">
        <f ca="1">INDIRECT("'" &amp; UPPER(LEFT(TEXT($D$3,"mmmm"),3)) &amp; "'!H19")</f>
        <v>0</v>
      </c>
      <c r="E196" s="103"/>
      <c r="F196" s="104"/>
      <c r="G196" s="104"/>
      <c r="H196" s="104"/>
      <c r="I196" s="104"/>
      <c r="J196" s="104"/>
      <c r="K196" s="104"/>
      <c r="L196" s="104"/>
      <c r="M196" s="104"/>
      <c r="N196" s="104"/>
      <c r="O196" s="104"/>
      <c r="P196" s="105"/>
    </row>
    <row r="197" spans="1:16" ht="15" hidden="1" customHeight="1" x14ac:dyDescent="0.25">
      <c r="A197" s="44" t="e">
        <f ca="1">IF(MONTH(C197)=MONTH(D$3),RIGHT('Yearly Info'!A$23,LEN('Yearly Info'!A$23)-4),"")</f>
        <v>#VALUE!</v>
      </c>
      <c r="B197" s="158"/>
      <c r="C197" s="102">
        <f t="shared" ca="1" si="8"/>
        <v>46117</v>
      </c>
      <c r="D197" s="112">
        <f ca="1">INDIRECT("'" &amp; UPPER(LEFT(TEXT($D$3,"mmmm"),3)) &amp; "'!H20")</f>
        <v>0</v>
      </c>
      <c r="E197" s="103"/>
      <c r="F197" s="104"/>
      <c r="G197" s="104"/>
      <c r="H197" s="104"/>
      <c r="I197" s="104"/>
      <c r="J197" s="104"/>
      <c r="K197" s="104"/>
      <c r="L197" s="104"/>
      <c r="M197" s="104"/>
      <c r="N197" s="104"/>
      <c r="O197" s="104"/>
      <c r="P197" s="105"/>
    </row>
    <row r="198" spans="1:16" ht="15" hidden="1" customHeight="1" x14ac:dyDescent="0.25">
      <c r="A198" s="44" t="e">
        <f ca="1">IF(MONTH(C198)=MONTH(D$3),RIGHT('Yearly Info'!A$24,LEN('Yearly Info'!A$24)-4),"")</f>
        <v>#VALUE!</v>
      </c>
      <c r="B198" s="158"/>
      <c r="C198" s="102">
        <f t="shared" ca="1" si="8"/>
        <v>46117</v>
      </c>
      <c r="D198" s="112">
        <f ca="1">INDIRECT("'" &amp; UPPER(LEFT(TEXT($D$3,"mmmm"),3)) &amp; "'!H21")</f>
        <v>0</v>
      </c>
      <c r="E198" s="103"/>
      <c r="F198" s="104"/>
      <c r="G198" s="104"/>
      <c r="H198" s="104"/>
      <c r="I198" s="104"/>
      <c r="J198" s="104"/>
      <c r="K198" s="104"/>
      <c r="L198" s="104"/>
      <c r="M198" s="104"/>
      <c r="N198" s="104"/>
      <c r="O198" s="104"/>
      <c r="P198" s="105"/>
    </row>
    <row r="199" spans="1:16" ht="15" hidden="1" customHeight="1" x14ac:dyDescent="0.25">
      <c r="A199" s="44" t="e">
        <f ca="1">IF(MONTH(C199)=MONTH(D$3),RIGHT('Yearly Info'!A$25,LEN('Yearly Info'!A$25)-4),"")</f>
        <v>#VALUE!</v>
      </c>
      <c r="B199" s="158"/>
      <c r="C199" s="102">
        <f t="shared" ca="1" si="8"/>
        <v>46117</v>
      </c>
      <c r="D199" s="112">
        <f ca="1">INDIRECT("'" &amp; UPPER(LEFT(TEXT($D$3,"mmmm"),3)) &amp; "'!H22")</f>
        <v>0</v>
      </c>
      <c r="E199" s="103"/>
      <c r="F199" s="104"/>
      <c r="G199" s="104"/>
      <c r="H199" s="104"/>
      <c r="I199" s="104"/>
      <c r="J199" s="104"/>
      <c r="K199" s="104"/>
      <c r="L199" s="104"/>
      <c r="M199" s="104"/>
      <c r="N199" s="104"/>
      <c r="O199" s="104"/>
      <c r="P199" s="105"/>
    </row>
    <row r="200" spans="1:16" ht="15" hidden="1" customHeight="1" x14ac:dyDescent="0.25">
      <c r="A200" s="44" t="e">
        <f ca="1">IF(MONTH(C200)=MONTH(D$3),RIGHT('Yearly Info'!A$26,LEN('Yearly Info'!A$26)-4),"")</f>
        <v>#VALUE!</v>
      </c>
      <c r="B200" s="158"/>
      <c r="C200" s="102">
        <f t="shared" ca="1" si="8"/>
        <v>46117</v>
      </c>
      <c r="D200" s="112">
        <f ca="1">INDIRECT("'" &amp; UPPER(LEFT(TEXT($D$3,"mmmm"),3)) &amp; "'!H23")</f>
        <v>0</v>
      </c>
      <c r="E200" s="103"/>
      <c r="F200" s="104"/>
      <c r="G200" s="104"/>
      <c r="H200" s="104"/>
      <c r="I200" s="104"/>
      <c r="J200" s="104"/>
      <c r="K200" s="104"/>
      <c r="L200" s="104"/>
      <c r="M200" s="104"/>
      <c r="N200" s="104"/>
      <c r="O200" s="104"/>
      <c r="P200" s="105"/>
    </row>
    <row r="201" spans="1:16" ht="15" hidden="1" customHeight="1" x14ac:dyDescent="0.25">
      <c r="A201" s="44" t="e">
        <f ca="1">IF(MONTH(C201)=MONTH(D$3),RIGHT('Yearly Info'!A$27,LEN('Yearly Info'!A$27)-4),"")</f>
        <v>#VALUE!</v>
      </c>
      <c r="B201" s="158"/>
      <c r="C201" s="102">
        <f t="shared" ca="1" si="8"/>
        <v>46117</v>
      </c>
      <c r="D201" s="112">
        <f ca="1">INDIRECT("'" &amp; UPPER(LEFT(TEXT($D$3,"mmmm"),3)) &amp; "'!H24")</f>
        <v>0</v>
      </c>
      <c r="E201" s="103"/>
      <c r="F201" s="104"/>
      <c r="G201" s="104"/>
      <c r="H201" s="104"/>
      <c r="I201" s="104"/>
      <c r="J201" s="104"/>
      <c r="K201" s="104"/>
      <c r="L201" s="104"/>
      <c r="M201" s="104"/>
      <c r="N201" s="104"/>
      <c r="O201" s="104"/>
      <c r="P201" s="105"/>
    </row>
    <row r="202" spans="1:16" ht="15" hidden="1" customHeight="1" x14ac:dyDescent="0.25">
      <c r="A202" s="44" t="e">
        <f ca="1">IF(MONTH(C202)=MONTH(D$3),RIGHT('Yearly Info'!A$28,LEN('Yearly Info'!A$28)-4),"")</f>
        <v>#VALUE!</v>
      </c>
      <c r="B202" s="158"/>
      <c r="C202" s="102">
        <f t="shared" ca="1" si="8"/>
        <v>46117</v>
      </c>
      <c r="D202" s="112">
        <f ca="1">INDIRECT("'" &amp; UPPER(LEFT(TEXT($D$3,"mmmm"),3)) &amp; "'!H25")</f>
        <v>0</v>
      </c>
      <c r="E202" s="103"/>
      <c r="F202" s="104"/>
      <c r="G202" s="104"/>
      <c r="H202" s="104"/>
      <c r="I202" s="104"/>
      <c r="J202" s="104"/>
      <c r="K202" s="104"/>
      <c r="L202" s="104"/>
      <c r="M202" s="104"/>
      <c r="N202" s="104"/>
      <c r="O202" s="104"/>
      <c r="P202" s="105"/>
    </row>
    <row r="203" spans="1:16" ht="15" hidden="1" customHeight="1" x14ac:dyDescent="0.25">
      <c r="A203" s="44" t="e">
        <f ca="1">IF(MONTH(C203)=MONTH(D$3),RIGHT('Yearly Info'!A$29,LEN('Yearly Info'!A$29)-4),"")</f>
        <v>#VALUE!</v>
      </c>
      <c r="B203" s="158"/>
      <c r="C203" s="102">
        <f t="shared" ca="1" si="8"/>
        <v>46117</v>
      </c>
      <c r="D203" s="112">
        <f ca="1">INDIRECT("'" &amp; UPPER(LEFT(TEXT($D$3,"mmmm"),3)) &amp; "'!H26")</f>
        <v>0</v>
      </c>
      <c r="E203" s="103"/>
      <c r="F203" s="104"/>
      <c r="G203" s="104"/>
      <c r="H203" s="104"/>
      <c r="I203" s="104"/>
      <c r="J203" s="104"/>
      <c r="K203" s="104"/>
      <c r="L203" s="104"/>
      <c r="M203" s="104"/>
      <c r="N203" s="104"/>
      <c r="O203" s="104"/>
      <c r="P203" s="105"/>
    </row>
    <row r="204" spans="1:16" ht="15" hidden="1" customHeight="1" x14ac:dyDescent="0.25">
      <c r="A204" s="44" t="e">
        <f ca="1">IF(MONTH(C204)=MONTH(D$3),RIGHT('Yearly Info'!A$30,LEN('Yearly Info'!A$30)-4),"")</f>
        <v>#VALUE!</v>
      </c>
      <c r="B204" s="158"/>
      <c r="C204" s="102">
        <f t="shared" ca="1" si="8"/>
        <v>46117</v>
      </c>
      <c r="D204" s="112">
        <f ca="1">INDIRECT("'" &amp; UPPER(LEFT(TEXT($D$3,"mmmm"),3)) &amp; "'!H27")</f>
        <v>0</v>
      </c>
      <c r="E204" s="103"/>
      <c r="F204" s="104"/>
      <c r="G204" s="104"/>
      <c r="H204" s="104"/>
      <c r="I204" s="104"/>
      <c r="J204" s="104"/>
      <c r="K204" s="104"/>
      <c r="L204" s="104"/>
      <c r="M204" s="104"/>
      <c r="N204" s="104"/>
      <c r="O204" s="104"/>
      <c r="P204" s="105"/>
    </row>
    <row r="205" spans="1:16" ht="15" hidden="1" customHeight="1" x14ac:dyDescent="0.25">
      <c r="A205" s="44" t="e">
        <f ca="1">IF(MONTH(C205)=MONTH(D$3),RIGHT('Yearly Info'!A$31,LEN('Yearly Info'!A$31)-4),"")</f>
        <v>#VALUE!</v>
      </c>
      <c r="B205" s="158"/>
      <c r="C205" s="102">
        <f t="shared" ca="1" si="8"/>
        <v>46117</v>
      </c>
      <c r="D205" s="112">
        <f ca="1">INDIRECT("'" &amp; UPPER(LEFT(TEXT($D$3,"mmmm"),3)) &amp; "'!H28")</f>
        <v>0</v>
      </c>
      <c r="E205" s="103"/>
      <c r="F205" s="104"/>
      <c r="G205" s="104"/>
      <c r="H205" s="104"/>
      <c r="I205" s="104"/>
      <c r="J205" s="104"/>
      <c r="K205" s="104"/>
      <c r="L205" s="104"/>
      <c r="M205" s="104"/>
      <c r="N205" s="104"/>
      <c r="O205" s="104"/>
      <c r="P205" s="105"/>
    </row>
    <row r="206" spans="1:16" ht="15" hidden="1" customHeight="1" x14ac:dyDescent="0.25">
      <c r="A206" s="44" t="e">
        <f ca="1">IF(MONTH(C206)=MONTH(D$3),RIGHT('Yearly Info'!A$32,LEN('Yearly Info'!A$32)-4),"")</f>
        <v>#VALUE!</v>
      </c>
      <c r="B206" s="158"/>
      <c r="C206" s="102">
        <f t="shared" ca="1" si="8"/>
        <v>46117</v>
      </c>
      <c r="D206" s="112">
        <f ca="1">INDIRECT("'" &amp; UPPER(LEFT(TEXT($D$3,"mmmm"),3)) &amp; "'!H29")</f>
        <v>0</v>
      </c>
      <c r="E206" s="103"/>
      <c r="F206" s="104"/>
      <c r="G206" s="104"/>
      <c r="H206" s="104"/>
      <c r="I206" s="104"/>
      <c r="J206" s="104"/>
      <c r="K206" s="104"/>
      <c r="L206" s="104"/>
      <c r="M206" s="104"/>
      <c r="N206" s="104"/>
      <c r="O206" s="104"/>
      <c r="P206" s="105"/>
    </row>
    <row r="207" spans="1:16" ht="15" hidden="1" customHeight="1" x14ac:dyDescent="0.25">
      <c r="A207" s="44" t="e">
        <f ca="1">IF(MONTH(C207)=MONTH(D$3),RIGHT('Yearly Info'!A$33,LEN('Yearly Info'!A$33)-4),"")</f>
        <v>#VALUE!</v>
      </c>
      <c r="B207" s="158"/>
      <c r="C207" s="102">
        <f t="shared" ca="1" si="8"/>
        <v>46117</v>
      </c>
      <c r="D207" s="112">
        <f ca="1">INDIRECT("'" &amp; UPPER(LEFT(TEXT($D$3,"mmmm"),3)) &amp; "'!H30")</f>
        <v>0</v>
      </c>
      <c r="E207" s="103"/>
      <c r="F207" s="104"/>
      <c r="G207" s="104"/>
      <c r="H207" s="104"/>
      <c r="I207" s="104"/>
      <c r="J207" s="104"/>
      <c r="K207" s="104"/>
      <c r="L207" s="104"/>
      <c r="M207" s="104"/>
      <c r="N207" s="104"/>
      <c r="O207" s="104"/>
      <c r="P207" s="105"/>
    </row>
    <row r="208" spans="1:16" ht="15" hidden="1" customHeight="1" x14ac:dyDescent="0.25">
      <c r="A208" s="44" t="e">
        <f ca="1">IF(MONTH(C208)=MONTH(D$3),RIGHT('Yearly Info'!A$34,LEN('Yearly Info'!A$34)-4),"")</f>
        <v>#VALUE!</v>
      </c>
      <c r="B208" s="158"/>
      <c r="C208" s="102">
        <f t="shared" ca="1" si="8"/>
        <v>46117</v>
      </c>
      <c r="D208" s="112">
        <f ca="1">INDIRECT("'" &amp; UPPER(LEFT(TEXT($D$3,"mmmm"),3)) &amp; "'!H31")</f>
        <v>0</v>
      </c>
      <c r="E208" s="103"/>
      <c r="F208" s="104"/>
      <c r="G208" s="104"/>
      <c r="H208" s="104"/>
      <c r="I208" s="104"/>
      <c r="J208" s="104"/>
      <c r="K208" s="104"/>
      <c r="L208" s="104"/>
      <c r="M208" s="104"/>
      <c r="N208" s="104"/>
      <c r="O208" s="104"/>
      <c r="P208" s="105"/>
    </row>
    <row r="209" spans="1:16" ht="15" hidden="1" customHeight="1" x14ac:dyDescent="0.25">
      <c r="A209" s="44" t="e">
        <f ca="1">IF(MONTH(C209)=MONTH(D$3),RIGHT('Yearly Info'!A$35,LEN('Yearly Info'!A$35)-4),"")</f>
        <v>#VALUE!</v>
      </c>
      <c r="B209" s="158"/>
      <c r="C209" s="102">
        <f t="shared" ca="1" si="8"/>
        <v>46117</v>
      </c>
      <c r="D209" s="112">
        <f ca="1">INDIRECT("'" &amp; UPPER(LEFT(TEXT($D$3,"mmmm"),3)) &amp; "'!H32")</f>
        <v>0</v>
      </c>
      <c r="E209" s="103"/>
      <c r="F209" s="104"/>
      <c r="G209" s="104"/>
      <c r="H209" s="104"/>
      <c r="I209" s="104"/>
      <c r="J209" s="104"/>
      <c r="K209" s="104"/>
      <c r="L209" s="104"/>
      <c r="M209" s="104"/>
      <c r="N209" s="104"/>
      <c r="O209" s="104"/>
      <c r="P209" s="105"/>
    </row>
    <row r="210" spans="1:16" ht="15" hidden="1" customHeight="1" x14ac:dyDescent="0.25">
      <c r="A210" s="44" t="e">
        <f ca="1">IF(MONTH(C210)=MONTH(D$3),RIGHT('Yearly Info'!A$36,LEN('Yearly Info'!A$36)-4),"")</f>
        <v>#VALUE!</v>
      </c>
      <c r="B210" s="158"/>
      <c r="C210" s="102">
        <f t="shared" ca="1" si="8"/>
        <v>46117</v>
      </c>
      <c r="D210" s="112">
        <f ca="1">INDIRECT("'" &amp; UPPER(LEFT(TEXT($D$3,"mmmm"),3)) &amp; "'!H33")</f>
        <v>0</v>
      </c>
      <c r="E210" s="103"/>
      <c r="F210" s="104"/>
      <c r="G210" s="104"/>
      <c r="H210" s="104"/>
      <c r="I210" s="104"/>
      <c r="J210" s="104"/>
      <c r="K210" s="104"/>
      <c r="L210" s="104"/>
      <c r="M210" s="104"/>
      <c r="N210" s="104"/>
      <c r="O210" s="104"/>
      <c r="P210" s="105"/>
    </row>
    <row r="211" spans="1:16" ht="15" hidden="1" customHeight="1" x14ac:dyDescent="0.25">
      <c r="A211" s="44" t="e">
        <f ca="1">IF(MONTH(C211)=MONTH(D$3),RIGHT('Yearly Info'!A$37,LEN('Yearly Info'!A$37)-4),"")</f>
        <v>#VALUE!</v>
      </c>
      <c r="B211" s="158"/>
      <c r="C211" s="102">
        <f t="shared" ca="1" si="8"/>
        <v>46117</v>
      </c>
      <c r="D211" s="112">
        <f ca="1">INDIRECT("'" &amp; UPPER(LEFT(TEXT($D$3,"mmmm"),3)) &amp; "'!H34")</f>
        <v>0</v>
      </c>
      <c r="E211" s="103"/>
      <c r="F211" s="104"/>
      <c r="G211" s="104"/>
      <c r="H211" s="104"/>
      <c r="I211" s="104"/>
      <c r="J211" s="104"/>
      <c r="K211" s="104"/>
      <c r="L211" s="104"/>
      <c r="M211" s="104"/>
      <c r="N211" s="104"/>
      <c r="O211" s="104"/>
      <c r="P211" s="105"/>
    </row>
    <row r="212" spans="1:16" ht="15" hidden="1" customHeight="1" x14ac:dyDescent="0.25">
      <c r="A212" s="44" t="e">
        <f ca="1">IF(MONTH(C212)=MONTH(D$3),RIGHT('Yearly Info'!A$38,LEN('Yearly Info'!A$38)-4),"")</f>
        <v>#VALUE!</v>
      </c>
      <c r="B212" s="158"/>
      <c r="C212" s="102">
        <f t="shared" ca="1" si="8"/>
        <v>46117</v>
      </c>
      <c r="D212" s="112">
        <f ca="1">INDIRECT("'" &amp; UPPER(LEFT(TEXT($D$3,"mmmm"),3)) &amp; "'!H35")</f>
        <v>0</v>
      </c>
      <c r="E212" s="103"/>
      <c r="F212" s="104"/>
      <c r="G212" s="104"/>
      <c r="H212" s="104"/>
      <c r="I212" s="104"/>
      <c r="J212" s="104"/>
      <c r="K212" s="104"/>
      <c r="L212" s="104"/>
      <c r="M212" s="104"/>
      <c r="N212" s="104"/>
      <c r="O212" s="104"/>
      <c r="P212" s="105"/>
    </row>
    <row r="213" spans="1:16" ht="15" hidden="1" customHeight="1" x14ac:dyDescent="0.25">
      <c r="A213" s="44" t="e">
        <f ca="1">IF(MONTH(C213)=MONTH(D$3),RIGHT('Yearly Info'!A$39,LEN('Yearly Info'!A$39)-4),"")</f>
        <v>#VALUE!</v>
      </c>
      <c r="B213" s="158"/>
      <c r="C213" s="102">
        <f t="shared" ca="1" si="8"/>
        <v>46117</v>
      </c>
      <c r="D213" s="112">
        <f ca="1">INDIRECT("'" &amp; UPPER(LEFT(TEXT($D$3,"mmmm"),3)) &amp; "'!H36")</f>
        <v>0</v>
      </c>
      <c r="E213" s="103"/>
      <c r="F213" s="104"/>
      <c r="G213" s="104"/>
      <c r="H213" s="104"/>
      <c r="I213" s="104"/>
      <c r="J213" s="104"/>
      <c r="K213" s="104"/>
      <c r="L213" s="104"/>
      <c r="M213" s="104"/>
      <c r="N213" s="104"/>
      <c r="O213" s="104"/>
      <c r="P213" s="105"/>
    </row>
    <row r="214" spans="1:16" ht="15" hidden="1" customHeight="1" thickBot="1" x14ac:dyDescent="0.3">
      <c r="A214" s="45" t="e">
        <f ca="1">IF(MONTH(C214)=MONTH(D$3),RIGHT('Yearly Info'!A$40,LEN('Yearly Info'!A$40)-4),"")</f>
        <v>#VALUE!</v>
      </c>
      <c r="B214" s="158"/>
      <c r="C214" s="102">
        <f t="shared" ca="1" si="8"/>
        <v>46117</v>
      </c>
      <c r="D214" s="112">
        <f ca="1">INDIRECT("'" &amp; UPPER(LEFT(TEXT($D$3,"mmmm"),3)) &amp; "'!H37")</f>
        <v>0</v>
      </c>
      <c r="E214" s="103"/>
      <c r="F214" s="104"/>
      <c r="G214" s="104"/>
      <c r="H214" s="104"/>
      <c r="I214" s="104"/>
      <c r="J214" s="104"/>
      <c r="K214" s="104"/>
      <c r="L214" s="104"/>
      <c r="M214" s="104"/>
      <c r="N214" s="104"/>
      <c r="O214" s="104"/>
      <c r="P214" s="105"/>
    </row>
    <row r="215" spans="1:16" ht="15" hidden="1" customHeight="1" thickBot="1" x14ac:dyDescent="0.3">
      <c r="A215" s="45" t="str">
        <f ca="1">IF(MONTH(C215)=MONTH(D$3),RIGHT('Yearly Info'!A$41,LEN('Yearly Info'!A$41)-4),"")</f>
        <v xml:space="preserve"> </v>
      </c>
      <c r="B215" s="158"/>
      <c r="C215" s="102">
        <f t="shared" ca="1" si="8"/>
        <v>46117</v>
      </c>
      <c r="D215" s="112">
        <f ca="1">INDIRECT("'" &amp; UPPER(LEFT(TEXT($D$3,"mmmm"),3)) &amp; "'!H38")</f>
        <v>0</v>
      </c>
      <c r="E215" s="103"/>
      <c r="F215" s="104"/>
      <c r="G215" s="104"/>
      <c r="H215" s="104"/>
      <c r="I215" s="104"/>
      <c r="J215" s="104"/>
      <c r="K215" s="104"/>
      <c r="L215" s="104"/>
      <c r="M215" s="104"/>
      <c r="N215" s="104"/>
      <c r="O215" s="104"/>
      <c r="P215" s="105"/>
    </row>
    <row r="216" spans="1:16" ht="15" hidden="1" customHeight="1" thickBot="1" x14ac:dyDescent="0.3">
      <c r="A216" s="45" t="str">
        <f ca="1">IF(MONTH(C216)=MONTH(D$3),RIGHT('Yearly Info'!A$42,LEN('Yearly Info'!A$42)-4),"")</f>
        <v xml:space="preserve"> </v>
      </c>
      <c r="B216" s="158"/>
      <c r="C216" s="102">
        <f t="shared" ca="1" si="8"/>
        <v>46117</v>
      </c>
      <c r="D216" s="112">
        <f ca="1">INDIRECT("'" &amp; UPPER(LEFT(TEXT($D$3,"mmmm"),3)) &amp; "'!H39")</f>
        <v>0</v>
      </c>
      <c r="E216" s="103"/>
      <c r="F216" s="104"/>
      <c r="G216" s="104"/>
      <c r="H216" s="104"/>
      <c r="I216" s="104"/>
      <c r="J216" s="104"/>
      <c r="K216" s="104"/>
      <c r="L216" s="104"/>
      <c r="M216" s="104"/>
      <c r="N216" s="104"/>
      <c r="O216" s="104"/>
      <c r="P216" s="105"/>
    </row>
    <row r="217" spans="1:16" ht="15" hidden="1" customHeight="1" thickBot="1" x14ac:dyDescent="0.3">
      <c r="A217" s="45" t="str">
        <f ca="1">IF(MONTH(C217)=MONTH(D$3),RIGHT('Yearly Info'!A$43,LEN('Yearly Info'!A$43)-4),"")</f>
        <v xml:space="preserve"> </v>
      </c>
      <c r="B217" s="158"/>
      <c r="C217" s="102">
        <f t="shared" ca="1" si="8"/>
        <v>46117</v>
      </c>
      <c r="D217" s="112">
        <f ca="1">INDIRECT("'" &amp; UPPER(LEFT(TEXT($D$3,"mmmm"),3)) &amp; "'!H40")</f>
        <v>0</v>
      </c>
      <c r="E217" s="103"/>
      <c r="F217" s="104"/>
      <c r="G217" s="104"/>
      <c r="H217" s="104"/>
      <c r="I217" s="104"/>
      <c r="J217" s="104"/>
      <c r="K217" s="104"/>
      <c r="L217" s="104"/>
      <c r="M217" s="104"/>
      <c r="N217" s="104"/>
      <c r="O217" s="104"/>
      <c r="P217" s="105"/>
    </row>
    <row r="218" spans="1:16" ht="15" hidden="1" customHeight="1" thickBot="1" x14ac:dyDescent="0.3">
      <c r="A218" s="44" t="str">
        <f ca="1">IF(MONTH(C218)=MONTH(D$3),RIGHT('Yearly Info'!A$14,LEN('Yearly Info'!A$14)-4),"")</f>
        <v xml:space="preserve"> RICS Support for MDEQ</v>
      </c>
      <c r="B218" s="145" t="str">
        <f ca="1">TEXT(C218,"dddd")</f>
        <v>Monday</v>
      </c>
      <c r="C218" s="94">
        <f ca="1">C128+3</f>
        <v>46118</v>
      </c>
      <c r="D218" s="114">
        <f ca="1">INDIRECT("'" &amp; UPPER(LEFT(TEXT($D$3,"mmmm"),3)) &amp; "'!I11")</f>
        <v>0</v>
      </c>
      <c r="E218" s="147"/>
      <c r="F218" s="148"/>
      <c r="G218" s="148"/>
      <c r="H218" s="148"/>
      <c r="I218" s="148"/>
      <c r="J218" s="148"/>
      <c r="K218" s="148"/>
      <c r="L218" s="148"/>
      <c r="M218" s="148"/>
      <c r="N218" s="148"/>
      <c r="O218" s="148"/>
      <c r="P218" s="149"/>
    </row>
    <row r="219" spans="1:16" ht="15" hidden="1" customHeight="1" x14ac:dyDescent="0.25">
      <c r="A219" s="44" t="str">
        <f ca="1">IF(MONTH(C219)=MONTH(D$3),RIGHT('Yearly Info'!A$15,LEN('Yearly Info'!A$15)-4),"")</f>
        <v xml:space="preserve"> MDEQ</v>
      </c>
      <c r="B219" s="145"/>
      <c r="C219" s="42">
        <f ca="1">C218</f>
        <v>46118</v>
      </c>
      <c r="D219" s="114">
        <f ca="1">INDIRECT("'" &amp; UPPER(LEFT(TEXT($D$3,"mmmm"),3)) &amp; "'!I12")</f>
        <v>0</v>
      </c>
      <c r="E219" s="147"/>
      <c r="F219" s="148"/>
      <c r="G219" s="148"/>
      <c r="H219" s="148"/>
      <c r="I219" s="148"/>
      <c r="J219" s="148"/>
      <c r="K219" s="148"/>
      <c r="L219" s="148"/>
      <c r="M219" s="148"/>
      <c r="N219" s="148"/>
      <c r="O219" s="148"/>
      <c r="P219" s="149"/>
    </row>
    <row r="220" spans="1:16" ht="15" hidden="1" customHeight="1" x14ac:dyDescent="0.25">
      <c r="A220" s="44" t="str">
        <f ca="1">IF(MONTH(C220)=MONTH(D$3),RIGHT('Yearly Info'!A$16,LEN('Yearly Info'!A$16)-4),"")</f>
        <v xml:space="preserve"> RICS Idea Portal</v>
      </c>
      <c r="B220" s="145"/>
      <c r="C220" s="42">
        <f t="shared" ref="C220:C247" ca="1" si="9">C219</f>
        <v>46118</v>
      </c>
      <c r="D220" s="114">
        <f ca="1">INDIRECT("'" &amp; UPPER(LEFT(TEXT($D$3,"mmmm"),3)) &amp; "'!I13")</f>
        <v>0</v>
      </c>
      <c r="E220" s="147"/>
      <c r="F220" s="148"/>
      <c r="G220" s="148"/>
      <c r="H220" s="148"/>
      <c r="I220" s="148"/>
      <c r="J220" s="148"/>
      <c r="K220" s="148"/>
      <c r="L220" s="148"/>
      <c r="M220" s="148"/>
      <c r="N220" s="148"/>
      <c r="O220" s="148"/>
      <c r="P220" s="149"/>
    </row>
    <row r="221" spans="1:16" ht="15" hidden="1" customHeight="1" x14ac:dyDescent="0.25">
      <c r="A221" s="44" t="str">
        <f ca="1">IF(MONTH(C221)=MONTH(D$3),RIGHT('Yearly Info'!A$17,LEN('Yearly Info'!A$17)-4),"")</f>
        <v xml:space="preserve"> MSWIS</v>
      </c>
      <c r="B221" s="145"/>
      <c r="C221" s="42">
        <f t="shared" ca="1" si="9"/>
        <v>46118</v>
      </c>
      <c r="D221" s="114">
        <f ca="1">INDIRECT("'" &amp; UPPER(LEFT(TEXT($D$3,"mmmm"),3)) &amp; "'!I14")</f>
        <v>0</v>
      </c>
      <c r="E221" s="147"/>
      <c r="F221" s="148"/>
      <c r="G221" s="148"/>
      <c r="H221" s="148"/>
      <c r="I221" s="148"/>
      <c r="J221" s="148"/>
      <c r="K221" s="148"/>
      <c r="L221" s="148"/>
      <c r="M221" s="148"/>
      <c r="N221" s="148"/>
      <c r="O221" s="148"/>
      <c r="P221" s="149"/>
    </row>
    <row r="222" spans="1:16" ht="15" hidden="1" customHeight="1" x14ac:dyDescent="0.25">
      <c r="A222" s="44" t="str">
        <f ca="1">IF(MONTH(C222)=MONTH(D$3),RIGHT('Yearly Info'!A$18,LEN('Yearly Info'!A$18)-4),"")</f>
        <v xml:space="preserve"> GeoSpatial</v>
      </c>
      <c r="B222" s="145"/>
      <c r="C222" s="42">
        <f t="shared" ca="1" si="9"/>
        <v>46118</v>
      </c>
      <c r="D222" s="114">
        <f ca="1">INDIRECT("'" &amp; UPPER(LEFT(TEXT($D$3,"mmmm"),3)) &amp; "'!I15")</f>
        <v>0</v>
      </c>
      <c r="E222" s="147"/>
      <c r="F222" s="148"/>
      <c r="G222" s="148"/>
      <c r="H222" s="148"/>
      <c r="I222" s="148"/>
      <c r="J222" s="148"/>
      <c r="K222" s="148"/>
      <c r="L222" s="148"/>
      <c r="M222" s="148"/>
      <c r="N222" s="148"/>
      <c r="O222" s="148"/>
      <c r="P222" s="149"/>
    </row>
    <row r="223" spans="1:16" ht="15" hidden="1" customHeight="1" thickBot="1" x14ac:dyDescent="0.3">
      <c r="A223" s="44" t="str">
        <f ca="1">IF(MONTH(C223)=MONTH(D$3),RIGHT('Yearly Info'!A$19,LEN('Yearly Info'!A$19)-4),"")</f>
        <v xml:space="preserve"> RICS Dashboard</v>
      </c>
      <c r="B223" s="145"/>
      <c r="C223" s="42">
        <f t="shared" ca="1" si="9"/>
        <v>46118</v>
      </c>
      <c r="D223" s="114">
        <f ca="1">INDIRECT("'" &amp; UPPER(LEFT(TEXT($D$3,"mmmm"),3)) &amp; "'!I16")</f>
        <v>0</v>
      </c>
      <c r="E223" s="147"/>
      <c r="F223" s="148"/>
      <c r="G223" s="148"/>
      <c r="H223" s="148"/>
      <c r="I223" s="148"/>
      <c r="J223" s="148"/>
      <c r="K223" s="148"/>
      <c r="L223" s="148"/>
      <c r="M223" s="148"/>
      <c r="N223" s="148"/>
      <c r="O223" s="148"/>
      <c r="P223" s="149"/>
    </row>
    <row r="224" spans="1:16" ht="15" hidden="1" customHeight="1" x14ac:dyDescent="0.25">
      <c r="A224" s="44" t="str">
        <f ca="1">IF(MONTH(C224)=MONTH(D$3),RIGHT('Yearly Info'!A$20,LEN('Yearly Info'!A$20)-4),"")</f>
        <v xml:space="preserve"> MDWFP NRIS</v>
      </c>
      <c r="B224" s="145"/>
      <c r="C224" s="42">
        <f t="shared" ca="1" si="9"/>
        <v>46118</v>
      </c>
      <c r="D224" s="114">
        <f ca="1">INDIRECT("'" &amp; UPPER(LEFT(TEXT($D$3,"mmmm"),3)) &amp; "'!I17")</f>
        <v>8</v>
      </c>
      <c r="E224" s="147" t="s">
        <v>100</v>
      </c>
      <c r="F224" s="148"/>
      <c r="G224" s="148"/>
      <c r="H224" s="148"/>
      <c r="I224" s="148"/>
      <c r="J224" s="148"/>
      <c r="K224" s="148"/>
      <c r="L224" s="148"/>
      <c r="M224" s="148"/>
      <c r="N224" s="148"/>
      <c r="O224" s="148"/>
      <c r="P224" s="149"/>
    </row>
    <row r="225" spans="1:16" ht="15" hidden="1" customHeight="1" x14ac:dyDescent="0.25">
      <c r="A225" s="44" t="str">
        <f ca="1">IF(MONTH(C225)=MONTH(D$3),RIGHT('Yearly Info'!A$21,LEN('Yearly Info'!A$21)-4),"")</f>
        <v xml:space="preserve"> MSWIS MRVA 4 CLOSED</v>
      </c>
      <c r="B225" s="145"/>
      <c r="C225" s="42">
        <f t="shared" ca="1" si="9"/>
        <v>46118</v>
      </c>
      <c r="D225" s="114">
        <f ca="1">INDIRECT("'" &amp; UPPER(LEFT(TEXT($D$3,"mmmm"),3)) &amp; "'!I18")</f>
        <v>0</v>
      </c>
      <c r="E225" s="147"/>
      <c r="F225" s="148"/>
      <c r="G225" s="148"/>
      <c r="H225" s="148"/>
      <c r="I225" s="148"/>
      <c r="J225" s="148"/>
      <c r="K225" s="148"/>
      <c r="L225" s="148"/>
      <c r="M225" s="148"/>
      <c r="N225" s="148"/>
      <c r="O225" s="148"/>
      <c r="P225" s="149"/>
    </row>
    <row r="226" spans="1:16" ht="15" customHeight="1" x14ac:dyDescent="0.25">
      <c r="A226" s="44" t="str">
        <f ca="1">IF(MONTH(C226)=MONTH(D$3),RIGHT('Yearly Info'!A$22,LEN('Yearly Info'!A$22)-4),"")</f>
        <v xml:space="preserve"> Tackett</v>
      </c>
      <c r="B226" s="145"/>
      <c r="C226" s="42">
        <f t="shared" ca="1" si="9"/>
        <v>46118</v>
      </c>
      <c r="D226" s="114">
        <f ca="1">INDIRECT("'" &amp; UPPER(LEFT(TEXT($D$3,"mmmm"),3)) &amp; "'!I19")</f>
        <v>0</v>
      </c>
      <c r="E226" s="147"/>
      <c r="F226" s="148"/>
      <c r="G226" s="148"/>
      <c r="H226" s="148"/>
      <c r="I226" s="148"/>
      <c r="J226" s="148"/>
      <c r="K226" s="148"/>
      <c r="L226" s="148"/>
      <c r="M226" s="148"/>
      <c r="N226" s="148"/>
      <c r="O226" s="148"/>
      <c r="P226" s="149"/>
    </row>
    <row r="227" spans="1:16" ht="15" hidden="1" customHeight="1" x14ac:dyDescent="0.25">
      <c r="A227" s="44" t="e">
        <f ca="1">IF(MONTH(C227)=MONTH(D$3),RIGHT('Yearly Info'!A$23,LEN('Yearly Info'!A$23)-4),"")</f>
        <v>#VALUE!</v>
      </c>
      <c r="B227" s="145"/>
      <c r="C227" s="42">
        <f t="shared" ca="1" si="9"/>
        <v>46118</v>
      </c>
      <c r="D227" s="114">
        <f ca="1">INDIRECT("'" &amp; UPPER(LEFT(TEXT($D$3,"mmmm"),3)) &amp; "'!I20")</f>
        <v>0</v>
      </c>
      <c r="E227" s="147"/>
      <c r="F227" s="148"/>
      <c r="G227" s="148"/>
      <c r="H227" s="148"/>
      <c r="I227" s="148"/>
      <c r="J227" s="148"/>
      <c r="K227" s="148"/>
      <c r="L227" s="148"/>
      <c r="M227" s="148"/>
      <c r="N227" s="148"/>
      <c r="O227" s="148"/>
      <c r="P227" s="149"/>
    </row>
    <row r="228" spans="1:16" ht="15" hidden="1" customHeight="1" x14ac:dyDescent="0.25">
      <c r="A228" s="44" t="e">
        <f ca="1">IF(MONTH(C228)=MONTH(D$3),RIGHT('Yearly Info'!A$24,LEN('Yearly Info'!A$24)-4),"")</f>
        <v>#VALUE!</v>
      </c>
      <c r="B228" s="145"/>
      <c r="C228" s="42">
        <f t="shared" ca="1" si="9"/>
        <v>46118</v>
      </c>
      <c r="D228" s="114">
        <f ca="1">INDIRECT("'" &amp; UPPER(LEFT(TEXT($D$3,"mmmm"),3)) &amp; "'!I21")</f>
        <v>0</v>
      </c>
      <c r="E228" s="147"/>
      <c r="F228" s="148"/>
      <c r="G228" s="148"/>
      <c r="H228" s="148"/>
      <c r="I228" s="148"/>
      <c r="J228" s="148"/>
      <c r="K228" s="148"/>
      <c r="L228" s="148"/>
      <c r="M228" s="148"/>
      <c r="N228" s="148"/>
      <c r="O228" s="148"/>
      <c r="P228" s="149"/>
    </row>
    <row r="229" spans="1:16" ht="15" hidden="1" customHeight="1" x14ac:dyDescent="0.25">
      <c r="A229" s="44" t="e">
        <f ca="1">IF(MONTH(C229)=MONTH(D$3),RIGHT('Yearly Info'!A$25,LEN('Yearly Info'!A$25)-4),"")</f>
        <v>#VALUE!</v>
      </c>
      <c r="B229" s="145"/>
      <c r="C229" s="42">
        <f t="shared" ca="1" si="9"/>
        <v>46118</v>
      </c>
      <c r="D229" s="114">
        <f ca="1">INDIRECT("'" &amp; UPPER(LEFT(TEXT($D$3,"mmmm"),3)) &amp; "'!I22")</f>
        <v>0</v>
      </c>
      <c r="E229" s="147"/>
      <c r="F229" s="148"/>
      <c r="G229" s="148"/>
      <c r="H229" s="148"/>
      <c r="I229" s="148"/>
      <c r="J229" s="148"/>
      <c r="K229" s="148"/>
      <c r="L229" s="148"/>
      <c r="M229" s="148"/>
      <c r="N229" s="148"/>
      <c r="O229" s="148"/>
      <c r="P229" s="149"/>
    </row>
    <row r="230" spans="1:16" ht="15" hidden="1" customHeight="1" x14ac:dyDescent="0.25">
      <c r="A230" s="44" t="e">
        <f ca="1">IF(MONTH(C230)=MONTH(D$3),RIGHT('Yearly Info'!A$26,LEN('Yearly Info'!A$26)-4),"")</f>
        <v>#VALUE!</v>
      </c>
      <c r="B230" s="145"/>
      <c r="C230" s="42">
        <f t="shared" ca="1" si="9"/>
        <v>46118</v>
      </c>
      <c r="D230" s="114">
        <f ca="1">INDIRECT("'" &amp; UPPER(LEFT(TEXT($D$3,"mmmm"),3)) &amp; "'!I23")</f>
        <v>0</v>
      </c>
      <c r="E230" s="147"/>
      <c r="F230" s="148"/>
      <c r="G230" s="148"/>
      <c r="H230" s="148"/>
      <c r="I230" s="148"/>
      <c r="J230" s="148"/>
      <c r="K230" s="148"/>
      <c r="L230" s="148"/>
      <c r="M230" s="148"/>
      <c r="N230" s="148"/>
      <c r="O230" s="148"/>
      <c r="P230" s="149"/>
    </row>
    <row r="231" spans="1:16" ht="15" hidden="1" customHeight="1" x14ac:dyDescent="0.25">
      <c r="A231" s="44" t="e">
        <f ca="1">IF(MONTH(C231)=MONTH(D$3),RIGHT('Yearly Info'!A$27,LEN('Yearly Info'!A$27)-4),"")</f>
        <v>#VALUE!</v>
      </c>
      <c r="B231" s="145"/>
      <c r="C231" s="42">
        <f t="shared" ca="1" si="9"/>
        <v>46118</v>
      </c>
      <c r="D231" s="114">
        <f ca="1">INDIRECT("'" &amp; UPPER(LEFT(TEXT($D$3,"mmmm"),3)) &amp; "'!I24")</f>
        <v>0</v>
      </c>
      <c r="E231" s="147"/>
      <c r="F231" s="148"/>
      <c r="G231" s="148"/>
      <c r="H231" s="148"/>
      <c r="I231" s="148"/>
      <c r="J231" s="148"/>
      <c r="K231" s="148"/>
      <c r="L231" s="148"/>
      <c r="M231" s="148"/>
      <c r="N231" s="148"/>
      <c r="O231" s="148"/>
      <c r="P231" s="149"/>
    </row>
    <row r="232" spans="1:16" ht="15" hidden="1" customHeight="1" x14ac:dyDescent="0.25">
      <c r="A232" s="44" t="e">
        <f ca="1">IF(MONTH(C232)=MONTH(D$3),RIGHT('Yearly Info'!A$28,LEN('Yearly Info'!A$28)-4),"")</f>
        <v>#VALUE!</v>
      </c>
      <c r="B232" s="145"/>
      <c r="C232" s="42">
        <f t="shared" ca="1" si="9"/>
        <v>46118</v>
      </c>
      <c r="D232" s="114">
        <f ca="1">INDIRECT("'" &amp; UPPER(LEFT(TEXT($D$3,"mmmm"),3)) &amp; "'!I25")</f>
        <v>0</v>
      </c>
      <c r="E232" s="147"/>
      <c r="F232" s="148"/>
      <c r="G232" s="148"/>
      <c r="H232" s="148"/>
      <c r="I232" s="148"/>
      <c r="J232" s="148"/>
      <c r="K232" s="148"/>
      <c r="L232" s="148"/>
      <c r="M232" s="148"/>
      <c r="N232" s="148"/>
      <c r="O232" s="148"/>
      <c r="P232" s="149"/>
    </row>
    <row r="233" spans="1:16" ht="15" hidden="1" customHeight="1" x14ac:dyDescent="0.25">
      <c r="A233" s="44" t="e">
        <f ca="1">IF(MONTH(C233)=MONTH(D$3),RIGHT('Yearly Info'!A$29,LEN('Yearly Info'!A$29)-4),"")</f>
        <v>#VALUE!</v>
      </c>
      <c r="B233" s="145"/>
      <c r="C233" s="42">
        <f t="shared" ca="1" si="9"/>
        <v>46118</v>
      </c>
      <c r="D233" s="114">
        <f ca="1">INDIRECT("'" &amp; UPPER(LEFT(TEXT($D$3,"mmmm"),3)) &amp; "'!I26")</f>
        <v>0</v>
      </c>
      <c r="E233" s="147"/>
      <c r="F233" s="148"/>
      <c r="G233" s="148"/>
      <c r="H233" s="148"/>
      <c r="I233" s="148"/>
      <c r="J233" s="148"/>
      <c r="K233" s="148"/>
      <c r="L233" s="148"/>
      <c r="M233" s="148"/>
      <c r="N233" s="148"/>
      <c r="O233" s="148"/>
      <c r="P233" s="149"/>
    </row>
    <row r="234" spans="1:16" ht="15" hidden="1" customHeight="1" x14ac:dyDescent="0.25">
      <c r="A234" s="44" t="e">
        <f ca="1">IF(MONTH(C234)=MONTH(D$3),RIGHT('Yearly Info'!A$30,LEN('Yearly Info'!A$30)-4),"")</f>
        <v>#VALUE!</v>
      </c>
      <c r="B234" s="145"/>
      <c r="C234" s="42">
        <f t="shared" ca="1" si="9"/>
        <v>46118</v>
      </c>
      <c r="D234" s="114">
        <f ca="1">INDIRECT("'" &amp; UPPER(LEFT(TEXT($D$3,"mmmm"),3)) &amp; "'!I27")</f>
        <v>0</v>
      </c>
      <c r="E234" s="147"/>
      <c r="F234" s="148"/>
      <c r="G234" s="148"/>
      <c r="H234" s="148"/>
      <c r="I234" s="148"/>
      <c r="J234" s="148"/>
      <c r="K234" s="148"/>
      <c r="L234" s="148"/>
      <c r="M234" s="148"/>
      <c r="N234" s="148"/>
      <c r="O234" s="148"/>
      <c r="P234" s="149"/>
    </row>
    <row r="235" spans="1:16" ht="15" hidden="1" customHeight="1" x14ac:dyDescent="0.25">
      <c r="A235" s="44" t="e">
        <f ca="1">IF(MONTH(C235)=MONTH(D$3),RIGHT('Yearly Info'!A$31,LEN('Yearly Info'!A$31)-4),"")</f>
        <v>#VALUE!</v>
      </c>
      <c r="B235" s="145"/>
      <c r="C235" s="42">
        <f t="shared" ca="1" si="9"/>
        <v>46118</v>
      </c>
      <c r="D235" s="114">
        <f ca="1">INDIRECT("'" &amp; UPPER(LEFT(TEXT($D$3,"mmmm"),3)) &amp; "'!I28")</f>
        <v>0</v>
      </c>
      <c r="E235" s="147"/>
      <c r="F235" s="148"/>
      <c r="G235" s="148"/>
      <c r="H235" s="148"/>
      <c r="I235" s="148"/>
      <c r="J235" s="148"/>
      <c r="K235" s="148"/>
      <c r="L235" s="148"/>
      <c r="M235" s="148"/>
      <c r="N235" s="148"/>
      <c r="O235" s="148"/>
      <c r="P235" s="149"/>
    </row>
    <row r="236" spans="1:16" ht="15" hidden="1" customHeight="1" x14ac:dyDescent="0.25">
      <c r="A236" s="44" t="e">
        <f ca="1">IF(MONTH(C236)=MONTH(D$3),RIGHT('Yearly Info'!A$32,LEN('Yearly Info'!A$32)-4),"")</f>
        <v>#VALUE!</v>
      </c>
      <c r="B236" s="145"/>
      <c r="C236" s="42">
        <f t="shared" ca="1" si="9"/>
        <v>46118</v>
      </c>
      <c r="D236" s="114">
        <f ca="1">INDIRECT("'" &amp; UPPER(LEFT(TEXT($D$3,"mmmm"),3)) &amp; "'!I29")</f>
        <v>0</v>
      </c>
      <c r="E236" s="147"/>
      <c r="F236" s="148"/>
      <c r="G236" s="148"/>
      <c r="H236" s="148"/>
      <c r="I236" s="148"/>
      <c r="J236" s="148"/>
      <c r="K236" s="148"/>
      <c r="L236" s="148"/>
      <c r="M236" s="148"/>
      <c r="N236" s="148"/>
      <c r="O236" s="148"/>
      <c r="P236" s="149"/>
    </row>
    <row r="237" spans="1:16" ht="15" hidden="1" customHeight="1" x14ac:dyDescent="0.25">
      <c r="A237" s="44" t="e">
        <f ca="1">IF(MONTH(C237)=MONTH(D$3),RIGHT('Yearly Info'!A$33,LEN('Yearly Info'!A$33)-4),"")</f>
        <v>#VALUE!</v>
      </c>
      <c r="B237" s="145"/>
      <c r="C237" s="42">
        <f t="shared" ca="1" si="9"/>
        <v>46118</v>
      </c>
      <c r="D237" s="114">
        <f ca="1">INDIRECT("'" &amp; UPPER(LEFT(TEXT($D$3,"mmmm"),3)) &amp; "'!I30")</f>
        <v>0</v>
      </c>
      <c r="E237" s="147"/>
      <c r="F237" s="148"/>
      <c r="G237" s="148"/>
      <c r="H237" s="148"/>
      <c r="I237" s="148"/>
      <c r="J237" s="148"/>
      <c r="K237" s="148"/>
      <c r="L237" s="148"/>
      <c r="M237" s="148"/>
      <c r="N237" s="148"/>
      <c r="O237" s="148"/>
      <c r="P237" s="149"/>
    </row>
    <row r="238" spans="1:16" ht="15" hidden="1" customHeight="1" x14ac:dyDescent="0.25">
      <c r="A238" s="44" t="e">
        <f ca="1">IF(MONTH(C238)=MONTH(D$3),RIGHT('Yearly Info'!A$34,LEN('Yearly Info'!A$34)-4),"")</f>
        <v>#VALUE!</v>
      </c>
      <c r="B238" s="145"/>
      <c r="C238" s="42">
        <f t="shared" ca="1" si="9"/>
        <v>46118</v>
      </c>
      <c r="D238" s="114">
        <f ca="1">INDIRECT("'" &amp; UPPER(LEFT(TEXT($D$3,"mmmm"),3)) &amp; "'!I31")</f>
        <v>0</v>
      </c>
      <c r="E238" s="147"/>
      <c r="F238" s="148"/>
      <c r="G238" s="148"/>
      <c r="H238" s="148"/>
      <c r="I238" s="148"/>
      <c r="J238" s="148"/>
      <c r="K238" s="148"/>
      <c r="L238" s="148"/>
      <c r="M238" s="148"/>
      <c r="N238" s="148"/>
      <c r="O238" s="148"/>
      <c r="P238" s="149"/>
    </row>
    <row r="239" spans="1:16" ht="15" hidden="1" customHeight="1" x14ac:dyDescent="0.25">
      <c r="A239" s="44" t="e">
        <f ca="1">IF(MONTH(C239)=MONTH(D$3),RIGHT('Yearly Info'!A$35,LEN('Yearly Info'!A$35)-4),"")</f>
        <v>#VALUE!</v>
      </c>
      <c r="B239" s="145"/>
      <c r="C239" s="42">
        <f t="shared" ca="1" si="9"/>
        <v>46118</v>
      </c>
      <c r="D239" s="114">
        <f ca="1">INDIRECT("'" &amp; UPPER(LEFT(TEXT($D$3,"mmmm"),3)) &amp; "'!I32")</f>
        <v>0</v>
      </c>
      <c r="E239" s="147"/>
      <c r="F239" s="148"/>
      <c r="G239" s="148"/>
      <c r="H239" s="148"/>
      <c r="I239" s="148"/>
      <c r="J239" s="148"/>
      <c r="K239" s="148"/>
      <c r="L239" s="148"/>
      <c r="M239" s="148"/>
      <c r="N239" s="148"/>
      <c r="O239" s="148"/>
      <c r="P239" s="149"/>
    </row>
    <row r="240" spans="1:16" ht="15" hidden="1" customHeight="1" x14ac:dyDescent="0.25">
      <c r="A240" s="44" t="e">
        <f ca="1">IF(MONTH(C240)=MONTH(D$3),RIGHT('Yearly Info'!A$36,LEN('Yearly Info'!A$36)-4),"")</f>
        <v>#VALUE!</v>
      </c>
      <c r="B240" s="145"/>
      <c r="C240" s="42">
        <f t="shared" ca="1" si="9"/>
        <v>46118</v>
      </c>
      <c r="D240" s="114">
        <f ca="1">INDIRECT("'" &amp; UPPER(LEFT(TEXT($D$3,"mmmm"),3)) &amp; "'!I33")</f>
        <v>0</v>
      </c>
      <c r="E240" s="147"/>
      <c r="F240" s="148"/>
      <c r="G240" s="148"/>
      <c r="H240" s="148"/>
      <c r="I240" s="148"/>
      <c r="J240" s="148"/>
      <c r="K240" s="148"/>
      <c r="L240" s="148"/>
      <c r="M240" s="148"/>
      <c r="N240" s="148"/>
      <c r="O240" s="148"/>
      <c r="P240" s="149"/>
    </row>
    <row r="241" spans="1:16" ht="15" hidden="1" customHeight="1" x14ac:dyDescent="0.25">
      <c r="A241" s="44" t="e">
        <f ca="1">IF(MONTH(C241)=MONTH(D$3),RIGHT('Yearly Info'!A$37,LEN('Yearly Info'!A$37)-4),"")</f>
        <v>#VALUE!</v>
      </c>
      <c r="B241" s="145"/>
      <c r="C241" s="42">
        <f t="shared" ca="1" si="9"/>
        <v>46118</v>
      </c>
      <c r="D241" s="114">
        <f ca="1">INDIRECT("'" &amp; UPPER(LEFT(TEXT($D$3,"mmmm"),3)) &amp; "'!I34")</f>
        <v>0</v>
      </c>
      <c r="E241" s="147"/>
      <c r="F241" s="148"/>
      <c r="G241" s="148"/>
      <c r="H241" s="148"/>
      <c r="I241" s="148"/>
      <c r="J241" s="148"/>
      <c r="K241" s="148"/>
      <c r="L241" s="148"/>
      <c r="M241" s="148"/>
      <c r="N241" s="148"/>
      <c r="O241" s="148"/>
      <c r="P241" s="149"/>
    </row>
    <row r="242" spans="1:16" ht="15" hidden="1" customHeight="1" x14ac:dyDescent="0.25">
      <c r="A242" s="44" t="e">
        <f ca="1">IF(MONTH(C242)=MONTH(D$3),RIGHT('Yearly Info'!A$38,LEN('Yearly Info'!A$38)-4),"")</f>
        <v>#VALUE!</v>
      </c>
      <c r="B242" s="145"/>
      <c r="C242" s="42">
        <f ca="1">C233</f>
        <v>46118</v>
      </c>
      <c r="D242" s="114">
        <f ca="1">INDIRECT("'" &amp; UPPER(LEFT(TEXT($D$3,"mmmm"),3)) &amp; "'!I35")</f>
        <v>0</v>
      </c>
      <c r="E242" s="147"/>
      <c r="F242" s="148"/>
      <c r="G242" s="148"/>
      <c r="H242" s="148"/>
      <c r="I242" s="148"/>
      <c r="J242" s="148"/>
      <c r="K242" s="148"/>
      <c r="L242" s="148"/>
      <c r="M242" s="148"/>
      <c r="N242" s="148"/>
      <c r="O242" s="148"/>
      <c r="P242" s="149"/>
    </row>
    <row r="243" spans="1:16" ht="15" hidden="1" customHeight="1" x14ac:dyDescent="0.25">
      <c r="A243" s="44" t="e">
        <f ca="1">IF(MONTH(C243)=MONTH(D$3),RIGHT('Yearly Info'!A$39,LEN('Yearly Info'!A$39)-4),"")</f>
        <v>#VALUE!</v>
      </c>
      <c r="B243" s="145"/>
      <c r="C243" s="42">
        <f t="shared" ca="1" si="9"/>
        <v>46118</v>
      </c>
      <c r="D243" s="114">
        <f ca="1">INDIRECT("'" &amp; UPPER(LEFT(TEXT($D$3,"mmmm"),3)) &amp; "'!I36")</f>
        <v>0</v>
      </c>
      <c r="E243" s="147"/>
      <c r="F243" s="148"/>
      <c r="G243" s="148"/>
      <c r="H243" s="148"/>
      <c r="I243" s="148"/>
      <c r="J243" s="148"/>
      <c r="K243" s="148"/>
      <c r="L243" s="148"/>
      <c r="M243" s="148"/>
      <c r="N243" s="148"/>
      <c r="O243" s="148"/>
      <c r="P243" s="149"/>
    </row>
    <row r="244" spans="1:16" ht="15" hidden="1" customHeight="1" thickBot="1" x14ac:dyDescent="0.3">
      <c r="A244" s="45" t="e">
        <f ca="1">IF(MONTH(C244)=MONTH(D$3),RIGHT('Yearly Info'!A$40,LEN('Yearly Info'!A$40)-4),"")</f>
        <v>#VALUE!</v>
      </c>
      <c r="B244" s="145"/>
      <c r="C244" s="42">
        <f t="shared" ca="1" si="9"/>
        <v>46118</v>
      </c>
      <c r="D244" s="114">
        <f ca="1">INDIRECT("'" &amp; UPPER(LEFT(TEXT($D$3,"mmmm"),3)) &amp; "'!I37")</f>
        <v>0</v>
      </c>
      <c r="E244" s="147"/>
      <c r="F244" s="148"/>
      <c r="G244" s="148"/>
      <c r="H244" s="148"/>
      <c r="I244" s="148"/>
      <c r="J244" s="148"/>
      <c r="K244" s="148"/>
      <c r="L244" s="148"/>
      <c r="M244" s="148"/>
      <c r="N244" s="148"/>
      <c r="O244" s="148"/>
      <c r="P244" s="149"/>
    </row>
    <row r="245" spans="1:16" ht="15" hidden="1" customHeight="1" thickBot="1" x14ac:dyDescent="0.3">
      <c r="A245" s="45" t="str">
        <f ca="1">IF(MONTH(C245)=MONTH(D$3),RIGHT('Yearly Info'!A$41,LEN('Yearly Info'!A$41)-4),"")</f>
        <v xml:space="preserve"> </v>
      </c>
      <c r="B245" s="145"/>
      <c r="C245" s="42">
        <f t="shared" ca="1" si="9"/>
        <v>46118</v>
      </c>
      <c r="D245" s="114">
        <f ca="1">INDIRECT("'" &amp; UPPER(LEFT(TEXT($D$3,"mmmm"),3)) &amp; "'!I38")</f>
        <v>0</v>
      </c>
      <c r="E245" s="147"/>
      <c r="F245" s="148"/>
      <c r="G245" s="148"/>
      <c r="H245" s="148"/>
      <c r="I245" s="148"/>
      <c r="J245" s="148"/>
      <c r="K245" s="148"/>
      <c r="L245" s="148"/>
      <c r="M245" s="148"/>
      <c r="N245" s="148"/>
      <c r="O245" s="148"/>
      <c r="P245" s="149"/>
    </row>
    <row r="246" spans="1:16" ht="15" hidden="1" customHeight="1" thickBot="1" x14ac:dyDescent="0.3">
      <c r="A246" s="45" t="str">
        <f ca="1">IF(MONTH(C246)=MONTH(D$3),RIGHT('Yearly Info'!A$42,LEN('Yearly Info'!A$42)-4),"")</f>
        <v xml:space="preserve"> </v>
      </c>
      <c r="B246" s="145"/>
      <c r="C246" s="42">
        <f t="shared" ca="1" si="9"/>
        <v>46118</v>
      </c>
      <c r="D246" s="114">
        <f ca="1">INDIRECT("'" &amp; UPPER(LEFT(TEXT($D$3,"mmmm"),3)) &amp; "'!I39")</f>
        <v>0</v>
      </c>
      <c r="E246" s="147"/>
      <c r="F246" s="148"/>
      <c r="G246" s="148"/>
      <c r="H246" s="148"/>
      <c r="I246" s="148"/>
      <c r="J246" s="148"/>
      <c r="K246" s="148"/>
      <c r="L246" s="148"/>
      <c r="M246" s="148"/>
      <c r="N246" s="148"/>
      <c r="O246" s="148"/>
      <c r="P246" s="149"/>
    </row>
    <row r="247" spans="1:16" ht="15" hidden="1" customHeight="1" thickBot="1" x14ac:dyDescent="0.3">
      <c r="A247" s="45" t="str">
        <f ca="1">IF(MONTH(C247)=MONTH(D$3),RIGHT('Yearly Info'!A$43,LEN('Yearly Info'!A$43)-4),"")</f>
        <v xml:space="preserve"> </v>
      </c>
      <c r="B247" s="146"/>
      <c r="C247" s="95">
        <f t="shared" ca="1" si="9"/>
        <v>46118</v>
      </c>
      <c r="D247" s="115">
        <f ca="1">INDIRECT("'" &amp; UPPER(LEFT(TEXT($D$3,"mmmm"),3)) &amp; "'!I40")</f>
        <v>0</v>
      </c>
      <c r="E247" s="150"/>
      <c r="F247" s="151"/>
      <c r="G247" s="151"/>
      <c r="H247" s="151"/>
      <c r="I247" s="151"/>
      <c r="J247" s="151"/>
      <c r="K247" s="151"/>
      <c r="L247" s="151"/>
      <c r="M247" s="151"/>
      <c r="N247" s="151"/>
      <c r="O247" s="151"/>
      <c r="P247" s="152"/>
    </row>
    <row r="248" spans="1:16" ht="15" hidden="1" customHeight="1" thickBot="1" x14ac:dyDescent="0.3">
      <c r="A248" s="44" t="str">
        <f ca="1">IF(MONTH(C248)=MONTH(D$3),RIGHT('Yearly Info'!A$14,LEN('Yearly Info'!A$14)-4),"")</f>
        <v xml:space="preserve"> RICS Support for MDEQ</v>
      </c>
      <c r="B248" s="159" t="str">
        <f ca="1">TEXT(C248,"dddd")</f>
        <v>Tuesday</v>
      </c>
      <c r="C248" s="96">
        <f ca="1">C218+1</f>
        <v>46119</v>
      </c>
      <c r="D248" s="54">
        <f ca="1">INDIRECT("'" &amp; UPPER(LEFT(TEXT($D$3,"mmmm"),3)) &amp; "'!J11")</f>
        <v>0</v>
      </c>
      <c r="E248" s="147"/>
      <c r="F248" s="148"/>
      <c r="G248" s="148"/>
      <c r="H248" s="148"/>
      <c r="I248" s="148"/>
      <c r="J248" s="148"/>
      <c r="K248" s="148"/>
      <c r="L248" s="148"/>
      <c r="M248" s="148"/>
      <c r="N248" s="148"/>
      <c r="O248" s="148"/>
      <c r="P248" s="149"/>
    </row>
    <row r="249" spans="1:16" ht="15" hidden="1" customHeight="1" x14ac:dyDescent="0.25">
      <c r="A249" s="44" t="str">
        <f ca="1">IF(MONTH(C249)=MONTH(D$3),RIGHT('Yearly Info'!A$15,LEN('Yearly Info'!A$15)-4),"")</f>
        <v xml:space="preserve"> MDEQ</v>
      </c>
      <c r="B249" s="145"/>
      <c r="C249" s="42">
        <f ca="1">C248</f>
        <v>46119</v>
      </c>
      <c r="D249" s="54">
        <f ca="1">INDIRECT("'" &amp; UPPER(LEFT(TEXT($D$3,"mmmm"),3)) &amp; "'!J12")</f>
        <v>0</v>
      </c>
      <c r="E249" s="153"/>
      <c r="F249" s="154"/>
      <c r="G249" s="154"/>
      <c r="H249" s="154"/>
      <c r="I249" s="154"/>
      <c r="J249" s="154"/>
      <c r="K249" s="154"/>
      <c r="L249" s="154"/>
      <c r="M249" s="154"/>
      <c r="N249" s="154"/>
      <c r="O249" s="154"/>
      <c r="P249" s="155"/>
    </row>
    <row r="250" spans="1:16" ht="15" hidden="1" customHeight="1" x14ac:dyDescent="0.25">
      <c r="A250" s="44" t="str">
        <f ca="1">IF(MONTH(C250)=MONTH(D$3),RIGHT('Yearly Info'!A$16,LEN('Yearly Info'!A$16)-4),"")</f>
        <v xml:space="preserve"> RICS Idea Portal</v>
      </c>
      <c r="B250" s="145"/>
      <c r="C250" s="42">
        <f t="shared" ref="C250:C277" ca="1" si="10">C249</f>
        <v>46119</v>
      </c>
      <c r="D250" s="54">
        <f ca="1">INDIRECT("'" &amp; UPPER(LEFT(TEXT($D$3,"mmmm"),3)) &amp; "'!J13")</f>
        <v>0</v>
      </c>
      <c r="E250" s="147"/>
      <c r="F250" s="148"/>
      <c r="G250" s="148"/>
      <c r="H250" s="148"/>
      <c r="I250" s="148"/>
      <c r="J250" s="148"/>
      <c r="K250" s="148"/>
      <c r="L250" s="148"/>
      <c r="M250" s="148"/>
      <c r="N250" s="148"/>
      <c r="O250" s="148"/>
      <c r="P250" s="149"/>
    </row>
    <row r="251" spans="1:16" ht="15" hidden="1" customHeight="1" x14ac:dyDescent="0.25">
      <c r="A251" s="44" t="str">
        <f ca="1">IF(MONTH(C251)=MONTH(D$3),RIGHT('Yearly Info'!A$17,LEN('Yearly Info'!A$17)-4),"")</f>
        <v xml:space="preserve"> MSWIS</v>
      </c>
      <c r="B251" s="145"/>
      <c r="C251" s="42">
        <f t="shared" ca="1" si="10"/>
        <v>46119</v>
      </c>
      <c r="D251" s="54">
        <f ca="1">INDIRECT("'" &amp; UPPER(LEFT(TEXT($D$3,"mmmm"),3)) &amp; "'!J14")</f>
        <v>8</v>
      </c>
      <c r="E251" s="153" t="s">
        <v>101</v>
      </c>
      <c r="F251" s="154"/>
      <c r="G251" s="154"/>
      <c r="H251" s="154"/>
      <c r="I251" s="154"/>
      <c r="J251" s="154"/>
      <c r="K251" s="154"/>
      <c r="L251" s="154"/>
      <c r="M251" s="154"/>
      <c r="N251" s="154"/>
      <c r="O251" s="154"/>
      <c r="P251" s="155"/>
    </row>
    <row r="252" spans="1:16" ht="15" hidden="1" customHeight="1" x14ac:dyDescent="0.25">
      <c r="A252" s="44" t="str">
        <f ca="1">IF(MONTH(C252)=MONTH(D$3),RIGHT('Yearly Info'!A$18,LEN('Yearly Info'!A$18)-4),"")</f>
        <v xml:space="preserve"> GeoSpatial</v>
      </c>
      <c r="B252" s="145"/>
      <c r="C252" s="42">
        <f t="shared" ca="1" si="10"/>
        <v>46119</v>
      </c>
      <c r="D252" s="54">
        <f ca="1">INDIRECT("'" &amp; UPPER(LEFT(TEXT($D$3,"mmmm"),3)) &amp; "'!J15")</f>
        <v>0</v>
      </c>
      <c r="E252" s="147"/>
      <c r="F252" s="148"/>
      <c r="G252" s="148"/>
      <c r="H252" s="148"/>
      <c r="I252" s="148"/>
      <c r="J252" s="148"/>
      <c r="K252" s="148"/>
      <c r="L252" s="148"/>
      <c r="M252" s="148"/>
      <c r="N252" s="148"/>
      <c r="O252" s="148"/>
      <c r="P252" s="149"/>
    </row>
    <row r="253" spans="1:16" ht="15" hidden="1" customHeight="1" thickBot="1" x14ac:dyDescent="0.3">
      <c r="A253" s="44" t="str">
        <f ca="1">IF(MONTH(C253)=MONTH(D$3),RIGHT('Yearly Info'!A$19,LEN('Yearly Info'!A$19)-4),"")</f>
        <v xml:space="preserve"> RICS Dashboard</v>
      </c>
      <c r="B253" s="145"/>
      <c r="C253" s="42">
        <f t="shared" ca="1" si="10"/>
        <v>46119</v>
      </c>
      <c r="D253" s="54">
        <f ca="1">INDIRECT("'" &amp; UPPER(LEFT(TEXT($D$3,"mmmm"),3)) &amp; "'!J16")</f>
        <v>0</v>
      </c>
      <c r="E253" s="153"/>
      <c r="F253" s="154"/>
      <c r="G253" s="154"/>
      <c r="H253" s="154"/>
      <c r="I253" s="154"/>
      <c r="J253" s="154"/>
      <c r="K253" s="154"/>
      <c r="L253" s="154"/>
      <c r="M253" s="154"/>
      <c r="N253" s="154"/>
      <c r="O253" s="154"/>
      <c r="P253" s="155"/>
    </row>
    <row r="254" spans="1:16" ht="15" hidden="1" customHeight="1" x14ac:dyDescent="0.25">
      <c r="A254" s="44" t="str">
        <f ca="1">IF(MONTH(C254)=MONTH(D$3),RIGHT('Yearly Info'!A$20,LEN('Yearly Info'!A$20)-4),"")</f>
        <v xml:space="preserve"> MDWFP NRIS</v>
      </c>
      <c r="B254" s="145"/>
      <c r="C254" s="42">
        <f t="shared" ca="1" si="10"/>
        <v>46119</v>
      </c>
      <c r="D254" s="54">
        <f ca="1">INDIRECT("'" &amp; UPPER(LEFT(TEXT($D$3,"mmmm"),3)) &amp; "'!J17")</f>
        <v>0</v>
      </c>
      <c r="E254" s="153"/>
      <c r="F254" s="154"/>
      <c r="G254" s="154"/>
      <c r="H254" s="154"/>
      <c r="I254" s="154"/>
      <c r="J254" s="154"/>
      <c r="K254" s="154"/>
      <c r="L254" s="154"/>
      <c r="M254" s="154"/>
      <c r="N254" s="154"/>
      <c r="O254" s="154"/>
      <c r="P254" s="155"/>
    </row>
    <row r="255" spans="1:16" ht="15" hidden="1" customHeight="1" x14ac:dyDescent="0.25">
      <c r="A255" s="44" t="str">
        <f ca="1">IF(MONTH(C255)=MONTH(D$3),RIGHT('Yearly Info'!A$21,LEN('Yearly Info'!A$21)-4),"")</f>
        <v xml:space="preserve"> MSWIS MRVA 4 CLOSED</v>
      </c>
      <c r="B255" s="145"/>
      <c r="C255" s="42">
        <f t="shared" ca="1" si="10"/>
        <v>46119</v>
      </c>
      <c r="D255" s="54">
        <f ca="1">INDIRECT("'" &amp; UPPER(LEFT(TEXT($D$3,"mmmm"),3)) &amp; "'!J18")</f>
        <v>0</v>
      </c>
      <c r="E255" s="147"/>
      <c r="F255" s="148"/>
      <c r="G255" s="148"/>
      <c r="H255" s="148"/>
      <c r="I255" s="148"/>
      <c r="J255" s="148"/>
      <c r="K255" s="148"/>
      <c r="L255" s="148"/>
      <c r="M255" s="148"/>
      <c r="N255" s="148"/>
      <c r="O255" s="148"/>
      <c r="P255" s="149"/>
    </row>
    <row r="256" spans="1:16" ht="15" customHeight="1" x14ac:dyDescent="0.25">
      <c r="A256" s="44" t="str">
        <f ca="1">IF(MONTH(C256)=MONTH(D$3),RIGHT('Yearly Info'!A$22,LEN('Yearly Info'!A$22)-4),"")</f>
        <v xml:space="preserve"> Tackett</v>
      </c>
      <c r="B256" s="145"/>
      <c r="C256" s="42">
        <f t="shared" ca="1" si="10"/>
        <v>46119</v>
      </c>
      <c r="D256" s="54">
        <f ca="1">INDIRECT("'" &amp; UPPER(LEFT(TEXT($D$3,"mmmm"),3)) &amp; "'!J19")</f>
        <v>0</v>
      </c>
      <c r="E256" s="147"/>
      <c r="F256" s="148"/>
      <c r="G256" s="148"/>
      <c r="H256" s="148"/>
      <c r="I256" s="148"/>
      <c r="J256" s="148"/>
      <c r="K256" s="148"/>
      <c r="L256" s="148"/>
      <c r="M256" s="148"/>
      <c r="N256" s="148"/>
      <c r="O256" s="148"/>
      <c r="P256" s="149"/>
    </row>
    <row r="257" spans="1:16" ht="15" hidden="1" customHeight="1" x14ac:dyDescent="0.25">
      <c r="A257" s="44" t="e">
        <f ca="1">IF(MONTH(C257)=MONTH(D$3),RIGHT('Yearly Info'!A$23,LEN('Yearly Info'!A$23)-4),"")</f>
        <v>#VALUE!</v>
      </c>
      <c r="B257" s="145"/>
      <c r="C257" s="42">
        <f t="shared" ca="1" si="10"/>
        <v>46119</v>
      </c>
      <c r="D257" s="54">
        <f ca="1">INDIRECT("'" &amp; UPPER(LEFT(TEXT($D$3,"mmmm"),3)) &amp; "'!J20")</f>
        <v>0</v>
      </c>
      <c r="E257" s="147"/>
      <c r="F257" s="148"/>
      <c r="G257" s="148"/>
      <c r="H257" s="148"/>
      <c r="I257" s="148"/>
      <c r="J257" s="148"/>
      <c r="K257" s="148"/>
      <c r="L257" s="148"/>
      <c r="M257" s="148"/>
      <c r="N257" s="148"/>
      <c r="O257" s="148"/>
      <c r="P257" s="149"/>
    </row>
    <row r="258" spans="1:16" ht="15" hidden="1" customHeight="1" x14ac:dyDescent="0.25">
      <c r="A258" s="44" t="e">
        <f ca="1">IF(MONTH(C258)=MONTH(D$3),RIGHT('Yearly Info'!A$24,LEN('Yearly Info'!A$24)-4),"")</f>
        <v>#VALUE!</v>
      </c>
      <c r="B258" s="145"/>
      <c r="C258" s="42">
        <f t="shared" ca="1" si="10"/>
        <v>46119</v>
      </c>
      <c r="D258" s="54">
        <f ca="1">INDIRECT("'" &amp; UPPER(LEFT(TEXT($D$3,"mmmm"),3)) &amp; "'!J21")</f>
        <v>0</v>
      </c>
      <c r="E258" s="147"/>
      <c r="F258" s="148"/>
      <c r="G258" s="148"/>
      <c r="H258" s="148"/>
      <c r="I258" s="148"/>
      <c r="J258" s="148"/>
      <c r="K258" s="148"/>
      <c r="L258" s="148"/>
      <c r="M258" s="148"/>
      <c r="N258" s="148"/>
      <c r="O258" s="148"/>
      <c r="P258" s="149"/>
    </row>
    <row r="259" spans="1:16" ht="15" hidden="1" customHeight="1" x14ac:dyDescent="0.25">
      <c r="A259" s="44" t="e">
        <f ca="1">IF(MONTH(C259)=MONTH(D$3),RIGHT('Yearly Info'!A$25,LEN('Yearly Info'!A$25)-4),"")</f>
        <v>#VALUE!</v>
      </c>
      <c r="B259" s="145"/>
      <c r="C259" s="42">
        <f t="shared" ca="1" si="10"/>
        <v>46119</v>
      </c>
      <c r="D259" s="54">
        <f ca="1">INDIRECT("'" &amp; UPPER(LEFT(TEXT($D$3,"mmmm"),3)) &amp; "'!J22")</f>
        <v>0</v>
      </c>
      <c r="E259" s="147"/>
      <c r="F259" s="148"/>
      <c r="G259" s="148"/>
      <c r="H259" s="148"/>
      <c r="I259" s="148"/>
      <c r="J259" s="148"/>
      <c r="K259" s="148"/>
      <c r="L259" s="148"/>
      <c r="M259" s="148"/>
      <c r="N259" s="148"/>
      <c r="O259" s="148"/>
      <c r="P259" s="149"/>
    </row>
    <row r="260" spans="1:16" ht="15" hidden="1" customHeight="1" x14ac:dyDescent="0.25">
      <c r="A260" s="44" t="e">
        <f ca="1">IF(MONTH(C260)=MONTH(D$3),RIGHT('Yearly Info'!A$26,LEN('Yearly Info'!A$26)-4),"")</f>
        <v>#VALUE!</v>
      </c>
      <c r="B260" s="145"/>
      <c r="C260" s="42">
        <f t="shared" ca="1" si="10"/>
        <v>46119</v>
      </c>
      <c r="D260" s="54">
        <f ca="1">INDIRECT("'" &amp; UPPER(LEFT(TEXT($D$3,"mmmm"),3)) &amp; "'!J23")</f>
        <v>0</v>
      </c>
      <c r="E260" s="147"/>
      <c r="F260" s="148"/>
      <c r="G260" s="148"/>
      <c r="H260" s="148"/>
      <c r="I260" s="148"/>
      <c r="J260" s="148"/>
      <c r="K260" s="148"/>
      <c r="L260" s="148"/>
      <c r="M260" s="148"/>
      <c r="N260" s="148"/>
      <c r="O260" s="148"/>
      <c r="P260" s="149"/>
    </row>
    <row r="261" spans="1:16" ht="15" hidden="1" customHeight="1" x14ac:dyDescent="0.25">
      <c r="A261" s="44" t="e">
        <f ca="1">IF(MONTH(C261)=MONTH(D$3),RIGHT('Yearly Info'!A$27,LEN('Yearly Info'!A$27)-4),"")</f>
        <v>#VALUE!</v>
      </c>
      <c r="B261" s="145"/>
      <c r="C261" s="42">
        <f t="shared" ca="1" si="10"/>
        <v>46119</v>
      </c>
      <c r="D261" s="54">
        <f ca="1">INDIRECT("'" &amp; UPPER(LEFT(TEXT($D$3,"mmmm"),3)) &amp; "'!J24")</f>
        <v>0</v>
      </c>
      <c r="E261" s="147"/>
      <c r="F261" s="148"/>
      <c r="G261" s="148"/>
      <c r="H261" s="148"/>
      <c r="I261" s="148"/>
      <c r="J261" s="148"/>
      <c r="K261" s="148"/>
      <c r="L261" s="148"/>
      <c r="M261" s="148"/>
      <c r="N261" s="148"/>
      <c r="O261" s="148"/>
      <c r="P261" s="149"/>
    </row>
    <row r="262" spans="1:16" ht="15" hidden="1" customHeight="1" x14ac:dyDescent="0.25">
      <c r="A262" s="44" t="e">
        <f ca="1">IF(MONTH(C262)=MONTH(D$3),RIGHT('Yearly Info'!A$28,LEN('Yearly Info'!A$28)-4),"")</f>
        <v>#VALUE!</v>
      </c>
      <c r="B262" s="145"/>
      <c r="C262" s="42">
        <f t="shared" ca="1" si="10"/>
        <v>46119</v>
      </c>
      <c r="D262" s="54">
        <f ca="1">INDIRECT("'" &amp; UPPER(LEFT(TEXT($D$3,"mmmm"),3)) &amp; "'!J25")</f>
        <v>0</v>
      </c>
      <c r="E262" s="147"/>
      <c r="F262" s="148"/>
      <c r="G262" s="148"/>
      <c r="H262" s="148"/>
      <c r="I262" s="148"/>
      <c r="J262" s="148"/>
      <c r="K262" s="148"/>
      <c r="L262" s="148"/>
      <c r="M262" s="148"/>
      <c r="N262" s="148"/>
      <c r="O262" s="148"/>
      <c r="P262" s="149"/>
    </row>
    <row r="263" spans="1:16" ht="15" hidden="1" customHeight="1" x14ac:dyDescent="0.25">
      <c r="A263" s="44" t="e">
        <f ca="1">IF(MONTH(C263)=MONTH(D$3),RIGHT('Yearly Info'!A$29,LEN('Yearly Info'!A$29)-4),"")</f>
        <v>#VALUE!</v>
      </c>
      <c r="B263" s="145"/>
      <c r="C263" s="42">
        <f t="shared" ca="1" si="10"/>
        <v>46119</v>
      </c>
      <c r="D263" s="54">
        <f ca="1">INDIRECT("'" &amp; UPPER(LEFT(TEXT($D$3,"mmmm"),3)) &amp; "'!J26")</f>
        <v>0</v>
      </c>
      <c r="E263" s="147"/>
      <c r="F263" s="148"/>
      <c r="G263" s="148"/>
      <c r="H263" s="148"/>
      <c r="I263" s="148"/>
      <c r="J263" s="148"/>
      <c r="K263" s="148"/>
      <c r="L263" s="148"/>
      <c r="M263" s="148"/>
      <c r="N263" s="148"/>
      <c r="O263" s="148"/>
      <c r="P263" s="149"/>
    </row>
    <row r="264" spans="1:16" ht="15" hidden="1" customHeight="1" x14ac:dyDescent="0.25">
      <c r="A264" s="44" t="e">
        <f ca="1">IF(MONTH(C264)=MONTH(D$3),RIGHT('Yearly Info'!A$30,LEN('Yearly Info'!A$30)-4),"")</f>
        <v>#VALUE!</v>
      </c>
      <c r="B264" s="145"/>
      <c r="C264" s="42">
        <f t="shared" ca="1" si="10"/>
        <v>46119</v>
      </c>
      <c r="D264" s="54">
        <f ca="1">INDIRECT("'" &amp; UPPER(LEFT(TEXT($D$3,"mmmm"),3)) &amp; "'!J27")</f>
        <v>0</v>
      </c>
      <c r="E264" s="147"/>
      <c r="F264" s="148"/>
      <c r="G264" s="148"/>
      <c r="H264" s="148"/>
      <c r="I264" s="148"/>
      <c r="J264" s="148"/>
      <c r="K264" s="148"/>
      <c r="L264" s="148"/>
      <c r="M264" s="148"/>
      <c r="N264" s="148"/>
      <c r="O264" s="148"/>
      <c r="P264" s="149"/>
    </row>
    <row r="265" spans="1:16" ht="15" hidden="1" customHeight="1" x14ac:dyDescent="0.25">
      <c r="A265" s="44" t="e">
        <f ca="1">IF(MONTH(C265)=MONTH(D$3),RIGHT('Yearly Info'!A$31,LEN('Yearly Info'!A$31)-4),"")</f>
        <v>#VALUE!</v>
      </c>
      <c r="B265" s="145"/>
      <c r="C265" s="42">
        <f t="shared" ca="1" si="10"/>
        <v>46119</v>
      </c>
      <c r="D265" s="54">
        <f ca="1">INDIRECT("'" &amp; UPPER(LEFT(TEXT($D$3,"mmmm"),3)) &amp; "'!J28")</f>
        <v>0</v>
      </c>
      <c r="E265" s="147"/>
      <c r="F265" s="148"/>
      <c r="G265" s="148"/>
      <c r="H265" s="148"/>
      <c r="I265" s="148"/>
      <c r="J265" s="148"/>
      <c r="K265" s="148"/>
      <c r="L265" s="148"/>
      <c r="M265" s="148"/>
      <c r="N265" s="148"/>
      <c r="O265" s="148"/>
      <c r="P265" s="149"/>
    </row>
    <row r="266" spans="1:16" ht="15" hidden="1" customHeight="1" x14ac:dyDescent="0.25">
      <c r="A266" s="44" t="e">
        <f ca="1">IF(MONTH(C266)=MONTH(D$3),RIGHT('Yearly Info'!A$32,LEN('Yearly Info'!A$32)-4),"")</f>
        <v>#VALUE!</v>
      </c>
      <c r="B266" s="145"/>
      <c r="C266" s="42">
        <f t="shared" ca="1" si="10"/>
        <v>46119</v>
      </c>
      <c r="D266" s="54">
        <f ca="1">INDIRECT("'" &amp; UPPER(LEFT(TEXT($D$3,"mmmm"),3)) &amp; "'!J29")</f>
        <v>0</v>
      </c>
      <c r="E266" s="147"/>
      <c r="F266" s="148"/>
      <c r="G266" s="148"/>
      <c r="H266" s="148"/>
      <c r="I266" s="148"/>
      <c r="J266" s="148"/>
      <c r="K266" s="148"/>
      <c r="L266" s="148"/>
      <c r="M266" s="148"/>
      <c r="N266" s="148"/>
      <c r="O266" s="148"/>
      <c r="P266" s="149"/>
    </row>
    <row r="267" spans="1:16" ht="15" hidden="1" customHeight="1" x14ac:dyDescent="0.25">
      <c r="A267" s="44" t="e">
        <f ca="1">IF(MONTH(C267)=MONTH(D$3),RIGHT('Yearly Info'!A$33,LEN('Yearly Info'!A$33)-4),"")</f>
        <v>#VALUE!</v>
      </c>
      <c r="B267" s="145"/>
      <c r="C267" s="42">
        <f t="shared" ca="1" si="10"/>
        <v>46119</v>
      </c>
      <c r="D267" s="54">
        <f ca="1">INDIRECT("'" &amp; UPPER(LEFT(TEXT($D$3,"mmmm"),3)) &amp; "'!J30")</f>
        <v>0</v>
      </c>
      <c r="E267" s="147"/>
      <c r="F267" s="148"/>
      <c r="G267" s="148"/>
      <c r="H267" s="148"/>
      <c r="I267" s="148"/>
      <c r="J267" s="148"/>
      <c r="K267" s="148"/>
      <c r="L267" s="148"/>
      <c r="M267" s="148"/>
      <c r="N267" s="148"/>
      <c r="O267" s="148"/>
      <c r="P267" s="149"/>
    </row>
    <row r="268" spans="1:16" ht="15" hidden="1" customHeight="1" x14ac:dyDescent="0.25">
      <c r="A268" s="44" t="e">
        <f ca="1">IF(MONTH(C268)=MONTH(D$3),RIGHT('Yearly Info'!A$34,LEN('Yearly Info'!A$34)-4),"")</f>
        <v>#VALUE!</v>
      </c>
      <c r="B268" s="145"/>
      <c r="C268" s="42">
        <f t="shared" ca="1" si="10"/>
        <v>46119</v>
      </c>
      <c r="D268" s="54">
        <f ca="1">INDIRECT("'" &amp; UPPER(LEFT(TEXT($D$3,"mmmm"),3)) &amp; "'!J31")</f>
        <v>0</v>
      </c>
      <c r="E268" s="147"/>
      <c r="F268" s="148"/>
      <c r="G268" s="148"/>
      <c r="H268" s="148"/>
      <c r="I268" s="148"/>
      <c r="J268" s="148"/>
      <c r="K268" s="148"/>
      <c r="L268" s="148"/>
      <c r="M268" s="148"/>
      <c r="N268" s="148"/>
      <c r="O268" s="148"/>
      <c r="P268" s="149"/>
    </row>
    <row r="269" spans="1:16" ht="15" hidden="1" customHeight="1" thickBot="1" x14ac:dyDescent="0.3">
      <c r="A269" s="44" t="e">
        <f ca="1">IF(MONTH(C269)=MONTH(D$3),RIGHT('Yearly Info'!A$35,LEN('Yearly Info'!A$35)-4),"")</f>
        <v>#VALUE!</v>
      </c>
      <c r="B269" s="145"/>
      <c r="C269" s="42">
        <f t="shared" ca="1" si="10"/>
        <v>46119</v>
      </c>
      <c r="D269" s="55">
        <f ca="1">INDIRECT("'" &amp; UPPER(LEFT(TEXT($D$3,"mmmm"),3)) &amp; "'!J32")</f>
        <v>0</v>
      </c>
      <c r="E269" s="147"/>
      <c r="F269" s="148"/>
      <c r="G269" s="148"/>
      <c r="H269" s="148"/>
      <c r="I269" s="148"/>
      <c r="J269" s="148"/>
      <c r="K269" s="148"/>
      <c r="L269" s="148"/>
      <c r="M269" s="148"/>
      <c r="N269" s="148"/>
      <c r="O269" s="148"/>
      <c r="P269" s="149"/>
    </row>
    <row r="270" spans="1:16" ht="15" hidden="1" customHeight="1" x14ac:dyDescent="0.25">
      <c r="A270" s="44" t="e">
        <f ca="1">IF(MONTH(C270)=MONTH(D$3),RIGHT('Yearly Info'!A$36,LEN('Yearly Info'!A$36)-4),"")</f>
        <v>#VALUE!</v>
      </c>
      <c r="B270" s="145"/>
      <c r="C270" s="42">
        <f t="shared" ca="1" si="10"/>
        <v>46119</v>
      </c>
      <c r="D270" s="54">
        <f ca="1">INDIRECT("'" &amp; UPPER(LEFT(TEXT($D$3,"mmmm"),3)) &amp; "'!J33")</f>
        <v>0</v>
      </c>
      <c r="E270" s="147"/>
      <c r="F270" s="148"/>
      <c r="G270" s="148"/>
      <c r="H270" s="148"/>
      <c r="I270" s="148"/>
      <c r="J270" s="148"/>
      <c r="K270" s="148"/>
      <c r="L270" s="148"/>
      <c r="M270" s="148"/>
      <c r="N270" s="148"/>
      <c r="O270" s="148"/>
      <c r="P270" s="149"/>
    </row>
    <row r="271" spans="1:16" ht="15" hidden="1" customHeight="1" x14ac:dyDescent="0.25">
      <c r="A271" s="44" t="e">
        <f ca="1">IF(MONTH(C271)=MONTH(D$3),RIGHT('Yearly Info'!A$37,LEN('Yearly Info'!A$37)-4),"")</f>
        <v>#VALUE!</v>
      </c>
      <c r="B271" s="145"/>
      <c r="C271" s="42">
        <f t="shared" ca="1" si="10"/>
        <v>46119</v>
      </c>
      <c r="D271" s="54">
        <f ca="1">INDIRECT("'" &amp; UPPER(LEFT(TEXT($D$3,"mmmm"),3)) &amp; "'!J34")</f>
        <v>0</v>
      </c>
      <c r="E271" s="147"/>
      <c r="F271" s="148"/>
      <c r="G271" s="148"/>
      <c r="H271" s="148"/>
      <c r="I271" s="148"/>
      <c r="J271" s="148"/>
      <c r="K271" s="148"/>
      <c r="L271" s="148"/>
      <c r="M271" s="148"/>
      <c r="N271" s="148"/>
      <c r="O271" s="148"/>
      <c r="P271" s="149"/>
    </row>
    <row r="272" spans="1:16" ht="15" hidden="1" customHeight="1" x14ac:dyDescent="0.25">
      <c r="A272" s="44" t="e">
        <f ca="1">IF(MONTH(C272)=MONTH(D$3),RIGHT('Yearly Info'!A$38,LEN('Yearly Info'!A$38)-4),"")</f>
        <v>#VALUE!</v>
      </c>
      <c r="B272" s="145"/>
      <c r="C272" s="42">
        <f t="shared" ca="1" si="10"/>
        <v>46119</v>
      </c>
      <c r="D272" s="54">
        <f ca="1">INDIRECT("'" &amp; UPPER(LEFT(TEXT($D$3,"mmmm"),3)) &amp; "'!J35")</f>
        <v>0</v>
      </c>
      <c r="E272" s="147"/>
      <c r="F272" s="148"/>
      <c r="G272" s="148"/>
      <c r="H272" s="148"/>
      <c r="I272" s="148"/>
      <c r="J272" s="148"/>
      <c r="K272" s="148"/>
      <c r="L272" s="148"/>
      <c r="M272" s="148"/>
      <c r="N272" s="148"/>
      <c r="O272" s="148"/>
      <c r="P272" s="149"/>
    </row>
    <row r="273" spans="1:16" ht="15" hidden="1" customHeight="1" x14ac:dyDescent="0.25">
      <c r="A273" s="44" t="e">
        <f ca="1">IF(MONTH(C273)=MONTH(D$3),RIGHT('Yearly Info'!A$39,LEN('Yearly Info'!A$39)-4),"")</f>
        <v>#VALUE!</v>
      </c>
      <c r="B273" s="145"/>
      <c r="C273" s="42">
        <f t="shared" ca="1" si="10"/>
        <v>46119</v>
      </c>
      <c r="D273" s="54">
        <f ca="1">INDIRECT("'" &amp; UPPER(LEFT(TEXT($D$3,"mmmm"),3)) &amp; "'!J36")</f>
        <v>0</v>
      </c>
      <c r="E273" s="147"/>
      <c r="F273" s="148"/>
      <c r="G273" s="148"/>
      <c r="H273" s="148"/>
      <c r="I273" s="148"/>
      <c r="J273" s="148"/>
      <c r="K273" s="148"/>
      <c r="L273" s="148"/>
      <c r="M273" s="148"/>
      <c r="N273" s="148"/>
      <c r="O273" s="148"/>
      <c r="P273" s="149"/>
    </row>
    <row r="274" spans="1:16" ht="15" hidden="1" customHeight="1" thickBot="1" x14ac:dyDescent="0.3">
      <c r="A274" s="45" t="e">
        <f ca="1">IF(MONTH(C274)=MONTH(D$3),RIGHT('Yearly Info'!A$40,LEN('Yearly Info'!A$40)-4),"")</f>
        <v>#VALUE!</v>
      </c>
      <c r="B274" s="145"/>
      <c r="C274" s="42">
        <f t="shared" ca="1" si="10"/>
        <v>46119</v>
      </c>
      <c r="D274" s="54">
        <f ca="1">INDIRECT("'" &amp; UPPER(LEFT(TEXT($D$3,"mmmm"),3)) &amp; "'!J37")</f>
        <v>0</v>
      </c>
      <c r="E274" s="147"/>
      <c r="F274" s="148"/>
      <c r="G274" s="148"/>
      <c r="H274" s="148"/>
      <c r="I274" s="148"/>
      <c r="J274" s="148"/>
      <c r="K274" s="148"/>
      <c r="L274" s="148"/>
      <c r="M274" s="148"/>
      <c r="N274" s="148"/>
      <c r="O274" s="148"/>
      <c r="P274" s="149"/>
    </row>
    <row r="275" spans="1:16" ht="15" hidden="1" customHeight="1" thickBot="1" x14ac:dyDescent="0.3">
      <c r="A275" s="45" t="str">
        <f ca="1">IF(MONTH(C275)=MONTH(D$3),RIGHT('Yearly Info'!A$41,LEN('Yearly Info'!A$41)-4),"")</f>
        <v xml:space="preserve"> </v>
      </c>
      <c r="B275" s="145"/>
      <c r="C275" s="42">
        <f t="shared" ca="1" si="10"/>
        <v>46119</v>
      </c>
      <c r="D275" s="54">
        <f ca="1">INDIRECT("'" &amp; UPPER(LEFT(TEXT($D$3,"mmmm"),3)) &amp; "'!J38")</f>
        <v>0</v>
      </c>
      <c r="E275" s="147"/>
      <c r="F275" s="148"/>
      <c r="G275" s="148"/>
      <c r="H275" s="148"/>
      <c r="I275" s="148"/>
      <c r="J275" s="148"/>
      <c r="K275" s="148"/>
      <c r="L275" s="148"/>
      <c r="M275" s="148"/>
      <c r="N275" s="148"/>
      <c r="O275" s="148"/>
      <c r="P275" s="149"/>
    </row>
    <row r="276" spans="1:16" ht="15" hidden="1" customHeight="1" thickBot="1" x14ac:dyDescent="0.3">
      <c r="A276" s="45" t="str">
        <f ca="1">IF(MONTH(C276)=MONTH(D$3),RIGHT('Yearly Info'!A$42,LEN('Yearly Info'!A$42)-4),"")</f>
        <v xml:space="preserve"> </v>
      </c>
      <c r="B276" s="145"/>
      <c r="C276" s="42">
        <f t="shared" ca="1" si="10"/>
        <v>46119</v>
      </c>
      <c r="D276" s="54">
        <f ca="1">INDIRECT("'" &amp; UPPER(LEFT(TEXT($D$3,"mmmm"),3)) &amp; "'!J39")</f>
        <v>0</v>
      </c>
      <c r="E276" s="147"/>
      <c r="F276" s="148"/>
      <c r="G276" s="148"/>
      <c r="H276" s="148"/>
      <c r="I276" s="148"/>
      <c r="J276" s="148"/>
      <c r="K276" s="148"/>
      <c r="L276" s="148"/>
      <c r="M276" s="148"/>
      <c r="N276" s="148"/>
      <c r="O276" s="148"/>
      <c r="P276" s="149"/>
    </row>
    <row r="277" spans="1:16" ht="15" hidden="1" customHeight="1" thickBot="1" x14ac:dyDescent="0.3">
      <c r="A277" s="45" t="str">
        <f ca="1">IF(MONTH(C277)=MONTH(D$3),RIGHT('Yearly Info'!A$43,LEN('Yearly Info'!A$43)-4),"")</f>
        <v xml:space="preserve"> </v>
      </c>
      <c r="B277" s="146"/>
      <c r="C277" s="42">
        <f t="shared" ca="1" si="10"/>
        <v>46119</v>
      </c>
      <c r="D277" s="55">
        <f ca="1">INDIRECT("'" &amp; UPPER(LEFT(TEXT($D$3,"mmmm"),3)) &amp; "'!J40")</f>
        <v>0</v>
      </c>
      <c r="E277" s="150"/>
      <c r="F277" s="151"/>
      <c r="G277" s="151"/>
      <c r="H277" s="151"/>
      <c r="I277" s="151"/>
      <c r="J277" s="151"/>
      <c r="K277" s="151"/>
      <c r="L277" s="151"/>
      <c r="M277" s="151"/>
      <c r="N277" s="151"/>
      <c r="O277" s="151"/>
      <c r="P277" s="152"/>
    </row>
    <row r="278" spans="1:16" ht="15" hidden="1" customHeight="1" thickBot="1" x14ac:dyDescent="0.3">
      <c r="A278" s="44" t="str">
        <f ca="1">IF(MONTH(C278)=MONTH(D$3),RIGHT('Yearly Info'!A$14,LEN('Yearly Info'!A$14)-4),"")</f>
        <v xml:space="preserve"> RICS Support for MDEQ</v>
      </c>
      <c r="B278" s="159" t="str">
        <f ca="1">TEXT(C278,"dddd")</f>
        <v>Wednesday</v>
      </c>
      <c r="C278" s="96">
        <f ca="1">C248+1</f>
        <v>46120</v>
      </c>
      <c r="D278" s="54">
        <f ca="1">INDIRECT("'" &amp; UPPER(LEFT(TEXT($D$3,"mmmm"),3)) &amp; "'!K11")</f>
        <v>0</v>
      </c>
      <c r="E278" s="147"/>
      <c r="F278" s="148"/>
      <c r="G278" s="148"/>
      <c r="H278" s="148"/>
      <c r="I278" s="148"/>
      <c r="J278" s="148"/>
      <c r="K278" s="148"/>
      <c r="L278" s="148"/>
      <c r="M278" s="148"/>
      <c r="N278" s="148"/>
      <c r="O278" s="148"/>
      <c r="P278" s="149"/>
    </row>
    <row r="279" spans="1:16" ht="15" hidden="1" customHeight="1" x14ac:dyDescent="0.25">
      <c r="A279" s="44" t="str">
        <f ca="1">IF(MONTH(C279)=MONTH(D$3),RIGHT('Yearly Info'!A$15,LEN('Yearly Info'!A$15)-4),"")</f>
        <v xml:space="preserve"> MDEQ</v>
      </c>
      <c r="B279" s="145"/>
      <c r="C279" s="42">
        <f ca="1">C278</f>
        <v>46120</v>
      </c>
      <c r="D279" s="54">
        <f ca="1">INDIRECT("'" &amp; UPPER(LEFT(TEXT($D$3,"mmmm"),3)) &amp; "'!K12")</f>
        <v>0</v>
      </c>
      <c r="E279" s="147"/>
      <c r="F279" s="148"/>
      <c r="G279" s="148"/>
      <c r="H279" s="148"/>
      <c r="I279" s="148"/>
      <c r="J279" s="148"/>
      <c r="K279" s="148"/>
      <c r="L279" s="148"/>
      <c r="M279" s="148"/>
      <c r="N279" s="148"/>
      <c r="O279" s="148"/>
      <c r="P279" s="149"/>
    </row>
    <row r="280" spans="1:16" ht="15" hidden="1" customHeight="1" x14ac:dyDescent="0.25">
      <c r="A280" s="44" t="str">
        <f ca="1">IF(MONTH(C280)=MONTH(D$3),RIGHT('Yearly Info'!A$16,LEN('Yearly Info'!A$16)-4),"")</f>
        <v xml:space="preserve"> RICS Idea Portal</v>
      </c>
      <c r="B280" s="145"/>
      <c r="C280" s="42">
        <f t="shared" ref="C280:C307" ca="1" si="11">C279</f>
        <v>46120</v>
      </c>
      <c r="D280" s="54">
        <f ca="1">INDIRECT("'" &amp; UPPER(LEFT(TEXT($D$3,"mmmm"),3)) &amp; "'!K13")</f>
        <v>0</v>
      </c>
      <c r="E280" s="147"/>
      <c r="F280" s="148"/>
      <c r="G280" s="148"/>
      <c r="H280" s="148"/>
      <c r="I280" s="148"/>
      <c r="J280" s="148"/>
      <c r="K280" s="148"/>
      <c r="L280" s="148"/>
      <c r="M280" s="148"/>
      <c r="N280" s="148"/>
      <c r="O280" s="148"/>
      <c r="P280" s="149"/>
    </row>
    <row r="281" spans="1:16" ht="15" hidden="1" customHeight="1" x14ac:dyDescent="0.25">
      <c r="A281" s="44" t="str">
        <f ca="1">IF(MONTH(C281)=MONTH(D$3),RIGHT('Yearly Info'!A$17,LEN('Yearly Info'!A$17)-4),"")</f>
        <v xml:space="preserve"> MSWIS</v>
      </c>
      <c r="B281" s="145"/>
      <c r="C281" s="42">
        <f t="shared" ca="1" si="11"/>
        <v>46120</v>
      </c>
      <c r="D281" s="54">
        <f ca="1">INDIRECT("'" &amp; UPPER(LEFT(TEXT($D$3,"mmmm"),3)) &amp; "'!K14")</f>
        <v>8</v>
      </c>
      <c r="E281" s="153" t="s">
        <v>101</v>
      </c>
      <c r="F281" s="154"/>
      <c r="G281" s="154"/>
      <c r="H281" s="154"/>
      <c r="I281" s="154"/>
      <c r="J281" s="154"/>
      <c r="K281" s="154"/>
      <c r="L281" s="154"/>
      <c r="M281" s="154"/>
      <c r="N281" s="154"/>
      <c r="O281" s="154"/>
      <c r="P281" s="155"/>
    </row>
    <row r="282" spans="1:16" ht="15" hidden="1" customHeight="1" x14ac:dyDescent="0.25">
      <c r="A282" s="44" t="str">
        <f ca="1">IF(MONTH(C282)=MONTH(D$3),RIGHT('Yearly Info'!A$18,LEN('Yearly Info'!A$18)-4),"")</f>
        <v xml:space="preserve"> GeoSpatial</v>
      </c>
      <c r="B282" s="145"/>
      <c r="C282" s="42">
        <f t="shared" ca="1" si="11"/>
        <v>46120</v>
      </c>
      <c r="D282" s="54">
        <f ca="1">INDIRECT("'" &amp; UPPER(LEFT(TEXT($D$3,"mmmm"),3)) &amp; "'!K15")</f>
        <v>0</v>
      </c>
      <c r="E282" s="147"/>
      <c r="F282" s="148"/>
      <c r="G282" s="148"/>
      <c r="H282" s="148"/>
      <c r="I282" s="148"/>
      <c r="J282" s="148"/>
      <c r="K282" s="148"/>
      <c r="L282" s="148"/>
      <c r="M282" s="148"/>
      <c r="N282" s="148"/>
      <c r="O282" s="148"/>
      <c r="P282" s="149"/>
    </row>
    <row r="283" spans="1:16" ht="15" hidden="1" customHeight="1" thickBot="1" x14ac:dyDescent="0.3">
      <c r="A283" s="44" t="str">
        <f ca="1">IF(MONTH(C283)=MONTH(D$3),RIGHT('Yearly Info'!A$19,LEN('Yearly Info'!A$19)-4),"")</f>
        <v xml:space="preserve"> RICS Dashboard</v>
      </c>
      <c r="B283" s="145"/>
      <c r="C283" s="42">
        <f t="shared" ca="1" si="11"/>
        <v>46120</v>
      </c>
      <c r="D283" s="54">
        <f ca="1">INDIRECT("'" &amp; UPPER(LEFT(TEXT($D$3,"mmmm"),3)) &amp; "'!K16")</f>
        <v>0</v>
      </c>
      <c r="E283" s="147"/>
      <c r="F283" s="148"/>
      <c r="G283" s="148"/>
      <c r="H283" s="148"/>
      <c r="I283" s="148"/>
      <c r="J283" s="148"/>
      <c r="K283" s="148"/>
      <c r="L283" s="148"/>
      <c r="M283" s="148"/>
      <c r="N283" s="148"/>
      <c r="O283" s="148"/>
      <c r="P283" s="149"/>
    </row>
    <row r="284" spans="1:16" ht="15" hidden="1" customHeight="1" x14ac:dyDescent="0.25">
      <c r="A284" s="44" t="str">
        <f ca="1">IF(MONTH(C284)=MONTH(D$3),RIGHT('Yearly Info'!A$20,LEN('Yearly Info'!A$20)-4),"")</f>
        <v xml:space="preserve"> MDWFP NRIS</v>
      </c>
      <c r="B284" s="145"/>
      <c r="C284" s="42">
        <f t="shared" ca="1" si="11"/>
        <v>46120</v>
      </c>
      <c r="D284" s="54">
        <f ca="1">INDIRECT("'" &amp; UPPER(LEFT(TEXT($D$3,"mmmm"),3)) &amp; "'!K17")</f>
        <v>0</v>
      </c>
      <c r="E284" s="153"/>
      <c r="F284" s="154"/>
      <c r="G284" s="154"/>
      <c r="H284" s="154"/>
      <c r="I284" s="154"/>
      <c r="J284" s="154"/>
      <c r="K284" s="154"/>
      <c r="L284" s="154"/>
      <c r="M284" s="154"/>
      <c r="N284" s="154"/>
      <c r="O284" s="154"/>
      <c r="P284" s="155"/>
    </row>
    <row r="285" spans="1:16" ht="15" hidden="1" customHeight="1" x14ac:dyDescent="0.25">
      <c r="A285" s="44" t="str">
        <f ca="1">IF(MONTH(C285)=MONTH(D$3),RIGHT('Yearly Info'!A$21,LEN('Yearly Info'!A$21)-4),"")</f>
        <v xml:space="preserve"> MSWIS MRVA 4 CLOSED</v>
      </c>
      <c r="B285" s="145"/>
      <c r="C285" s="42">
        <f t="shared" ca="1" si="11"/>
        <v>46120</v>
      </c>
      <c r="D285" s="54">
        <f ca="1">INDIRECT("'" &amp; UPPER(LEFT(TEXT($D$3,"mmmm"),3)) &amp; "'!K18")</f>
        <v>0</v>
      </c>
      <c r="E285" s="147"/>
      <c r="F285" s="148"/>
      <c r="G285" s="148"/>
      <c r="H285" s="148"/>
      <c r="I285" s="148"/>
      <c r="J285" s="148"/>
      <c r="K285" s="148"/>
      <c r="L285" s="148"/>
      <c r="M285" s="148"/>
      <c r="N285" s="148"/>
      <c r="O285" s="148"/>
      <c r="P285" s="149"/>
    </row>
    <row r="286" spans="1:16" ht="15" customHeight="1" x14ac:dyDescent="0.25">
      <c r="A286" s="44" t="str">
        <f ca="1">IF(MONTH(C286)=MONTH(D$3),RIGHT('Yearly Info'!A$22,LEN('Yearly Info'!A$22)-4),"")</f>
        <v xml:space="preserve"> Tackett</v>
      </c>
      <c r="B286" s="145"/>
      <c r="C286" s="42">
        <f t="shared" ca="1" si="11"/>
        <v>46120</v>
      </c>
      <c r="D286" s="54">
        <f ca="1">INDIRECT("'" &amp; UPPER(LEFT(TEXT($D$3,"mmmm"),3)) &amp; "'!K19")</f>
        <v>0</v>
      </c>
      <c r="E286" s="147"/>
      <c r="F286" s="148"/>
      <c r="G286" s="148"/>
      <c r="H286" s="148"/>
      <c r="I286" s="148"/>
      <c r="J286" s="148"/>
      <c r="K286" s="148"/>
      <c r="L286" s="148"/>
      <c r="M286" s="148"/>
      <c r="N286" s="148"/>
      <c r="O286" s="148"/>
      <c r="P286" s="149"/>
    </row>
    <row r="287" spans="1:16" ht="15" hidden="1" customHeight="1" x14ac:dyDescent="0.25">
      <c r="A287" s="44" t="e">
        <f ca="1">IF(MONTH(C287)=MONTH(D$3),RIGHT('Yearly Info'!A$23,LEN('Yearly Info'!A$23)-4),"")</f>
        <v>#VALUE!</v>
      </c>
      <c r="B287" s="145"/>
      <c r="C287" s="42">
        <f t="shared" ca="1" si="11"/>
        <v>46120</v>
      </c>
      <c r="D287" s="54">
        <f ca="1">INDIRECT("'" &amp; UPPER(LEFT(TEXT($D$3,"mmmm"),3)) &amp; "'!K20")</f>
        <v>0</v>
      </c>
      <c r="E287" s="160"/>
      <c r="F287" s="148"/>
      <c r="G287" s="148"/>
      <c r="H287" s="148"/>
      <c r="I287" s="148"/>
      <c r="J287" s="148"/>
      <c r="K287" s="148"/>
      <c r="L287" s="148"/>
      <c r="M287" s="148"/>
      <c r="N287" s="148"/>
      <c r="O287" s="148"/>
      <c r="P287" s="149"/>
    </row>
    <row r="288" spans="1:16" ht="15" hidden="1" customHeight="1" x14ac:dyDescent="0.25">
      <c r="A288" s="44" t="e">
        <f ca="1">IF(MONTH(C288)=MONTH(D$3),RIGHT('Yearly Info'!A$24,LEN('Yearly Info'!A$24)-4),"")</f>
        <v>#VALUE!</v>
      </c>
      <c r="B288" s="145"/>
      <c r="C288" s="42">
        <f t="shared" ca="1" si="11"/>
        <v>46120</v>
      </c>
      <c r="D288" s="54">
        <f ca="1">INDIRECT("'" &amp; UPPER(LEFT(TEXT($D$3,"mmmm"),3)) &amp; "'!K21")</f>
        <v>0</v>
      </c>
      <c r="E288" s="147"/>
      <c r="F288" s="148"/>
      <c r="G288" s="148"/>
      <c r="H288" s="148"/>
      <c r="I288" s="148"/>
      <c r="J288" s="148"/>
      <c r="K288" s="148"/>
      <c r="L288" s="148"/>
      <c r="M288" s="148"/>
      <c r="N288" s="148"/>
      <c r="O288" s="148"/>
      <c r="P288" s="149"/>
    </row>
    <row r="289" spans="1:16" ht="15" hidden="1" customHeight="1" x14ac:dyDescent="0.25">
      <c r="A289" s="44" t="e">
        <f ca="1">IF(MONTH(C289)=MONTH(D$3),RIGHT('Yearly Info'!A$25,LEN('Yearly Info'!A$25)-4),"")</f>
        <v>#VALUE!</v>
      </c>
      <c r="B289" s="145"/>
      <c r="C289" s="42">
        <f t="shared" ca="1" si="11"/>
        <v>46120</v>
      </c>
      <c r="D289" s="54">
        <f ca="1">INDIRECT("'" &amp; UPPER(LEFT(TEXT($D$3,"mmmm"),3)) &amp; "'!K22")</f>
        <v>0</v>
      </c>
      <c r="E289" s="147"/>
      <c r="F289" s="148"/>
      <c r="G289" s="148"/>
      <c r="H289" s="148"/>
      <c r="I289" s="148"/>
      <c r="J289" s="148"/>
      <c r="K289" s="148"/>
      <c r="L289" s="148"/>
      <c r="M289" s="148"/>
      <c r="N289" s="148"/>
      <c r="O289" s="148"/>
      <c r="P289" s="149"/>
    </row>
    <row r="290" spans="1:16" ht="15" hidden="1" customHeight="1" x14ac:dyDescent="0.25">
      <c r="A290" s="44" t="e">
        <f ca="1">IF(MONTH(C290)=MONTH(D$3),RIGHT('Yearly Info'!A$26,LEN('Yearly Info'!A$26)-4),"")</f>
        <v>#VALUE!</v>
      </c>
      <c r="B290" s="145"/>
      <c r="C290" s="42">
        <f t="shared" ca="1" si="11"/>
        <v>46120</v>
      </c>
      <c r="D290" s="54">
        <f ca="1">INDIRECT("'" &amp; UPPER(LEFT(TEXT($D$3,"mmmm"),3)) &amp; "'!K23")</f>
        <v>0</v>
      </c>
      <c r="E290" s="147"/>
      <c r="F290" s="148"/>
      <c r="G290" s="148"/>
      <c r="H290" s="148"/>
      <c r="I290" s="148"/>
      <c r="J290" s="148"/>
      <c r="K290" s="148"/>
      <c r="L290" s="148"/>
      <c r="M290" s="148"/>
      <c r="N290" s="148"/>
      <c r="O290" s="148"/>
      <c r="P290" s="149"/>
    </row>
    <row r="291" spans="1:16" ht="15" hidden="1" customHeight="1" x14ac:dyDescent="0.25">
      <c r="A291" s="44" t="e">
        <f ca="1">IF(MONTH(C291)=MONTH(D$3),RIGHT('Yearly Info'!A$27,LEN('Yearly Info'!A$27)-4),"")</f>
        <v>#VALUE!</v>
      </c>
      <c r="B291" s="145"/>
      <c r="C291" s="42">
        <f t="shared" ca="1" si="11"/>
        <v>46120</v>
      </c>
      <c r="D291" s="54">
        <f ca="1">INDIRECT("'" &amp; UPPER(LEFT(TEXT($D$3,"mmmm"),3)) &amp; "'!K24")</f>
        <v>0</v>
      </c>
      <c r="E291" s="147"/>
      <c r="F291" s="148"/>
      <c r="G291" s="148"/>
      <c r="H291" s="148"/>
      <c r="I291" s="148"/>
      <c r="J291" s="148"/>
      <c r="K291" s="148"/>
      <c r="L291" s="148"/>
      <c r="M291" s="148"/>
      <c r="N291" s="148"/>
      <c r="O291" s="148"/>
      <c r="P291" s="149"/>
    </row>
    <row r="292" spans="1:16" ht="15" hidden="1" customHeight="1" x14ac:dyDescent="0.25">
      <c r="A292" s="44" t="e">
        <f ca="1">IF(MONTH(C292)=MONTH(D$3),RIGHT('Yearly Info'!A$28,LEN('Yearly Info'!A$28)-4),"")</f>
        <v>#VALUE!</v>
      </c>
      <c r="B292" s="145"/>
      <c r="C292" s="42">
        <f t="shared" ca="1" si="11"/>
        <v>46120</v>
      </c>
      <c r="D292" s="54">
        <f ca="1">INDIRECT("'" &amp; UPPER(LEFT(TEXT($D$3,"mmmm"),3)) &amp; "'!K25")</f>
        <v>0</v>
      </c>
      <c r="E292" s="147"/>
      <c r="F292" s="148"/>
      <c r="G292" s="148"/>
      <c r="H292" s="148"/>
      <c r="I292" s="148"/>
      <c r="J292" s="148"/>
      <c r="K292" s="148"/>
      <c r="L292" s="148"/>
      <c r="M292" s="148"/>
      <c r="N292" s="148"/>
      <c r="O292" s="148"/>
      <c r="P292" s="149"/>
    </row>
    <row r="293" spans="1:16" ht="15" hidden="1" customHeight="1" x14ac:dyDescent="0.25">
      <c r="A293" s="44" t="e">
        <f ca="1">IF(MONTH(C293)=MONTH(D$3),RIGHT('Yearly Info'!A$29,LEN('Yearly Info'!A$29)-4),"")</f>
        <v>#VALUE!</v>
      </c>
      <c r="B293" s="145"/>
      <c r="C293" s="42">
        <f t="shared" ca="1" si="11"/>
        <v>46120</v>
      </c>
      <c r="D293" s="54">
        <f ca="1">INDIRECT("'" &amp; UPPER(LEFT(TEXT($D$3,"mmmm"),3)) &amp; "'!K26")</f>
        <v>0</v>
      </c>
      <c r="E293" s="147"/>
      <c r="F293" s="148"/>
      <c r="G293" s="148"/>
      <c r="H293" s="148"/>
      <c r="I293" s="148"/>
      <c r="J293" s="148"/>
      <c r="K293" s="148"/>
      <c r="L293" s="148"/>
      <c r="M293" s="148"/>
      <c r="N293" s="148"/>
      <c r="O293" s="148"/>
      <c r="P293" s="149"/>
    </row>
    <row r="294" spans="1:16" ht="15" hidden="1" customHeight="1" x14ac:dyDescent="0.25">
      <c r="A294" s="44" t="e">
        <f ca="1">IF(MONTH(C294)=MONTH(D$3),RIGHT('Yearly Info'!A$30,LEN('Yearly Info'!A$30)-4),"")</f>
        <v>#VALUE!</v>
      </c>
      <c r="B294" s="145"/>
      <c r="C294" s="42">
        <f t="shared" ca="1" si="11"/>
        <v>46120</v>
      </c>
      <c r="D294" s="54">
        <f ca="1">INDIRECT("'" &amp; UPPER(LEFT(TEXT($D$3,"mmmm"),3)) &amp; "'!K27")</f>
        <v>0</v>
      </c>
      <c r="E294" s="147"/>
      <c r="F294" s="148"/>
      <c r="G294" s="148"/>
      <c r="H294" s="148"/>
      <c r="I294" s="148"/>
      <c r="J294" s="148"/>
      <c r="K294" s="148"/>
      <c r="L294" s="148"/>
      <c r="M294" s="148"/>
      <c r="N294" s="148"/>
      <c r="O294" s="148"/>
      <c r="P294" s="149"/>
    </row>
    <row r="295" spans="1:16" ht="15" hidden="1" customHeight="1" x14ac:dyDescent="0.25">
      <c r="A295" s="44" t="e">
        <f ca="1">IF(MONTH(C295)=MONTH(D$3),RIGHT('Yearly Info'!A$31,LEN('Yearly Info'!A$31)-4),"")</f>
        <v>#VALUE!</v>
      </c>
      <c r="B295" s="145"/>
      <c r="C295" s="42">
        <f t="shared" ca="1" si="11"/>
        <v>46120</v>
      </c>
      <c r="D295" s="54">
        <f ca="1">INDIRECT("'" &amp; UPPER(LEFT(TEXT($D$3,"mmmm"),3)) &amp; "'!K28")</f>
        <v>0</v>
      </c>
      <c r="E295" s="147"/>
      <c r="F295" s="148"/>
      <c r="G295" s="148"/>
      <c r="H295" s="148"/>
      <c r="I295" s="148"/>
      <c r="J295" s="148"/>
      <c r="K295" s="148"/>
      <c r="L295" s="148"/>
      <c r="M295" s="148"/>
      <c r="N295" s="148"/>
      <c r="O295" s="148"/>
      <c r="P295" s="149"/>
    </row>
    <row r="296" spans="1:16" ht="15" hidden="1" customHeight="1" x14ac:dyDescent="0.25">
      <c r="A296" s="44" t="e">
        <f ca="1">IF(MONTH(C296)=MONTH(D$3),RIGHT('Yearly Info'!A$32,LEN('Yearly Info'!A$32)-4),"")</f>
        <v>#VALUE!</v>
      </c>
      <c r="B296" s="145"/>
      <c r="C296" s="42">
        <f t="shared" ca="1" si="11"/>
        <v>46120</v>
      </c>
      <c r="D296" s="54">
        <f ca="1">INDIRECT("'" &amp; UPPER(LEFT(TEXT($D$3,"mmmm"),3)) &amp; "'!K29")</f>
        <v>0</v>
      </c>
      <c r="E296" s="147"/>
      <c r="F296" s="148"/>
      <c r="G296" s="148"/>
      <c r="H296" s="148"/>
      <c r="I296" s="148"/>
      <c r="J296" s="148"/>
      <c r="K296" s="148"/>
      <c r="L296" s="148"/>
      <c r="M296" s="148"/>
      <c r="N296" s="148"/>
      <c r="O296" s="148"/>
      <c r="P296" s="149"/>
    </row>
    <row r="297" spans="1:16" ht="15" hidden="1" customHeight="1" x14ac:dyDescent="0.25">
      <c r="A297" s="44" t="e">
        <f ca="1">IF(MONTH(C297)=MONTH(D$3),RIGHT('Yearly Info'!A$33,LEN('Yearly Info'!A$33)-4),"")</f>
        <v>#VALUE!</v>
      </c>
      <c r="B297" s="145"/>
      <c r="C297" s="42">
        <f t="shared" ca="1" si="11"/>
        <v>46120</v>
      </c>
      <c r="D297" s="54">
        <f ca="1">INDIRECT("'" &amp; UPPER(LEFT(TEXT($D$3,"mmmm"),3)) &amp; "'!K30")</f>
        <v>0</v>
      </c>
      <c r="E297" s="147"/>
      <c r="F297" s="148"/>
      <c r="G297" s="148"/>
      <c r="H297" s="148"/>
      <c r="I297" s="148"/>
      <c r="J297" s="148"/>
      <c r="K297" s="148"/>
      <c r="L297" s="148"/>
      <c r="M297" s="148"/>
      <c r="N297" s="148"/>
      <c r="O297" s="148"/>
      <c r="P297" s="149"/>
    </row>
    <row r="298" spans="1:16" ht="15" hidden="1" customHeight="1" x14ac:dyDescent="0.25">
      <c r="A298" s="44" t="e">
        <f ca="1">IF(MONTH(C298)=MONTH(D$3),RIGHT('Yearly Info'!A$34,LEN('Yearly Info'!A$34)-4),"")</f>
        <v>#VALUE!</v>
      </c>
      <c r="B298" s="145"/>
      <c r="C298" s="42">
        <f t="shared" ca="1" si="11"/>
        <v>46120</v>
      </c>
      <c r="D298" s="54">
        <f ca="1">INDIRECT("'" &amp; UPPER(LEFT(TEXT($D$3,"mmmm"),3)) &amp; "'!K31")</f>
        <v>0</v>
      </c>
      <c r="E298" s="147"/>
      <c r="F298" s="148"/>
      <c r="G298" s="148"/>
      <c r="H298" s="148"/>
      <c r="I298" s="148"/>
      <c r="J298" s="148"/>
      <c r="K298" s="148"/>
      <c r="L298" s="148"/>
      <c r="M298" s="148"/>
      <c r="N298" s="148"/>
      <c r="O298" s="148"/>
      <c r="P298" s="149"/>
    </row>
    <row r="299" spans="1:16" ht="15" hidden="1" customHeight="1" thickBot="1" x14ac:dyDescent="0.3">
      <c r="A299" s="44" t="e">
        <f ca="1">IF(MONTH(C299)=MONTH(D$3),RIGHT('Yearly Info'!A$35,LEN('Yearly Info'!A$35)-4),"")</f>
        <v>#VALUE!</v>
      </c>
      <c r="B299" s="145"/>
      <c r="C299" s="42">
        <f t="shared" ca="1" si="11"/>
        <v>46120</v>
      </c>
      <c r="D299" s="55">
        <f ca="1">INDIRECT("'" &amp; UPPER(LEFT(TEXT($D$3,"mmmm"),3)) &amp; "'!K32")</f>
        <v>0</v>
      </c>
      <c r="E299" s="147"/>
      <c r="F299" s="148"/>
      <c r="G299" s="148"/>
      <c r="H299" s="148"/>
      <c r="I299" s="148"/>
      <c r="J299" s="148"/>
      <c r="K299" s="148"/>
      <c r="L299" s="148"/>
      <c r="M299" s="148"/>
      <c r="N299" s="148"/>
      <c r="O299" s="148"/>
      <c r="P299" s="149"/>
    </row>
    <row r="300" spans="1:16" ht="15" hidden="1" customHeight="1" x14ac:dyDescent="0.25">
      <c r="A300" s="44" t="e">
        <f ca="1">IF(MONTH(C300)=MONTH(D$3),RIGHT('Yearly Info'!A$36,LEN('Yearly Info'!A$36)-4),"")</f>
        <v>#VALUE!</v>
      </c>
      <c r="B300" s="145"/>
      <c r="C300" s="42">
        <f t="shared" ca="1" si="11"/>
        <v>46120</v>
      </c>
      <c r="D300" s="54">
        <f ca="1">INDIRECT("'" &amp; UPPER(LEFT(TEXT($D$3,"mmmm"),3)) &amp; "'!K33")</f>
        <v>0</v>
      </c>
      <c r="E300" s="147"/>
      <c r="F300" s="148"/>
      <c r="G300" s="148"/>
      <c r="H300" s="148"/>
      <c r="I300" s="148"/>
      <c r="J300" s="148"/>
      <c r="K300" s="148"/>
      <c r="L300" s="148"/>
      <c r="M300" s="148"/>
      <c r="N300" s="148"/>
      <c r="O300" s="148"/>
      <c r="P300" s="149"/>
    </row>
    <row r="301" spans="1:16" ht="15" hidden="1" customHeight="1" x14ac:dyDescent="0.25">
      <c r="A301" s="44" t="e">
        <f ca="1">IF(MONTH(C301)=MONTH(D$3),RIGHT('Yearly Info'!A$37,LEN('Yearly Info'!A$37)-4),"")</f>
        <v>#VALUE!</v>
      </c>
      <c r="B301" s="145"/>
      <c r="C301" s="42">
        <f t="shared" ca="1" si="11"/>
        <v>46120</v>
      </c>
      <c r="D301" s="54">
        <f ca="1">INDIRECT("'" &amp; UPPER(LEFT(TEXT($D$3,"mmmm"),3)) &amp; "'!K34")</f>
        <v>0</v>
      </c>
      <c r="E301" s="147"/>
      <c r="F301" s="148"/>
      <c r="G301" s="148"/>
      <c r="H301" s="148"/>
      <c r="I301" s="148"/>
      <c r="J301" s="148"/>
      <c r="K301" s="148"/>
      <c r="L301" s="148"/>
      <c r="M301" s="148"/>
      <c r="N301" s="148"/>
      <c r="O301" s="148"/>
      <c r="P301" s="149"/>
    </row>
    <row r="302" spans="1:16" ht="15" hidden="1" customHeight="1" x14ac:dyDescent="0.25">
      <c r="A302" s="44" t="e">
        <f ca="1">IF(MONTH(C302)=MONTH(D$3),RIGHT('Yearly Info'!A$38,LEN('Yearly Info'!A$38)-4),"")</f>
        <v>#VALUE!</v>
      </c>
      <c r="B302" s="145"/>
      <c r="C302" s="42">
        <f t="shared" ca="1" si="11"/>
        <v>46120</v>
      </c>
      <c r="D302" s="54">
        <f ca="1">INDIRECT("'" &amp; UPPER(LEFT(TEXT($D$3,"mmmm"),3)) &amp; "'!K35")</f>
        <v>0</v>
      </c>
      <c r="E302" s="147"/>
      <c r="F302" s="148"/>
      <c r="G302" s="148"/>
      <c r="H302" s="148"/>
      <c r="I302" s="148"/>
      <c r="J302" s="148"/>
      <c r="K302" s="148"/>
      <c r="L302" s="148"/>
      <c r="M302" s="148"/>
      <c r="N302" s="148"/>
      <c r="O302" s="148"/>
      <c r="P302" s="149"/>
    </row>
    <row r="303" spans="1:16" ht="15" hidden="1" customHeight="1" x14ac:dyDescent="0.25">
      <c r="A303" s="44" t="e">
        <f ca="1">IF(MONTH(C303)=MONTH(D$3),RIGHT('Yearly Info'!A$39,LEN('Yearly Info'!A$39)-4),"")</f>
        <v>#VALUE!</v>
      </c>
      <c r="B303" s="145"/>
      <c r="C303" s="42">
        <f t="shared" ca="1" si="11"/>
        <v>46120</v>
      </c>
      <c r="D303" s="54">
        <f ca="1">INDIRECT("'" &amp; UPPER(LEFT(TEXT($D$3,"mmmm"),3)) &amp; "'!K36")</f>
        <v>0</v>
      </c>
      <c r="E303" s="147"/>
      <c r="F303" s="148"/>
      <c r="G303" s="148"/>
      <c r="H303" s="148"/>
      <c r="I303" s="148"/>
      <c r="J303" s="148"/>
      <c r="K303" s="148"/>
      <c r="L303" s="148"/>
      <c r="M303" s="148"/>
      <c r="N303" s="148"/>
      <c r="O303" s="148"/>
      <c r="P303" s="149"/>
    </row>
    <row r="304" spans="1:16" ht="15" hidden="1" customHeight="1" thickBot="1" x14ac:dyDescent="0.3">
      <c r="A304" s="45" t="e">
        <f ca="1">IF(MONTH(C304)=MONTH(D$3),RIGHT('Yearly Info'!A$40,LEN('Yearly Info'!A$40)-4),"")</f>
        <v>#VALUE!</v>
      </c>
      <c r="B304" s="145"/>
      <c r="C304" s="42">
        <f t="shared" ca="1" si="11"/>
        <v>46120</v>
      </c>
      <c r="D304" s="54">
        <f ca="1">INDIRECT("'" &amp; UPPER(LEFT(TEXT($D$3,"mmmm"),3)) &amp; "'!K37")</f>
        <v>0</v>
      </c>
      <c r="E304" s="147"/>
      <c r="F304" s="148"/>
      <c r="G304" s="148"/>
      <c r="H304" s="148"/>
      <c r="I304" s="148"/>
      <c r="J304" s="148"/>
      <c r="K304" s="148"/>
      <c r="L304" s="148"/>
      <c r="M304" s="148"/>
      <c r="N304" s="148"/>
      <c r="O304" s="148"/>
      <c r="P304" s="149"/>
    </row>
    <row r="305" spans="1:16" ht="15" hidden="1" customHeight="1" thickBot="1" x14ac:dyDescent="0.3">
      <c r="A305" s="45" t="str">
        <f ca="1">IF(MONTH(C305)=MONTH(D$3),RIGHT('Yearly Info'!A$41,LEN('Yearly Info'!A$41)-4),"")</f>
        <v xml:space="preserve"> </v>
      </c>
      <c r="B305" s="145"/>
      <c r="C305" s="42">
        <f t="shared" ca="1" si="11"/>
        <v>46120</v>
      </c>
      <c r="D305" s="54">
        <f ca="1">INDIRECT("'" &amp; UPPER(LEFT(TEXT($D$3,"mmmm"),3)) &amp; "'!K38")</f>
        <v>0</v>
      </c>
      <c r="E305" s="147"/>
      <c r="F305" s="148"/>
      <c r="G305" s="148"/>
      <c r="H305" s="148"/>
      <c r="I305" s="148"/>
      <c r="J305" s="148"/>
      <c r="K305" s="148"/>
      <c r="L305" s="148"/>
      <c r="M305" s="148"/>
      <c r="N305" s="148"/>
      <c r="O305" s="148"/>
      <c r="P305" s="149"/>
    </row>
    <row r="306" spans="1:16" ht="15" hidden="1" customHeight="1" thickBot="1" x14ac:dyDescent="0.3">
      <c r="A306" s="45" t="str">
        <f ca="1">IF(MONTH(C306)=MONTH(D$3),RIGHT('Yearly Info'!A$42,LEN('Yearly Info'!A$42)-4),"")</f>
        <v xml:space="preserve"> </v>
      </c>
      <c r="B306" s="145"/>
      <c r="C306" s="42">
        <f t="shared" ca="1" si="11"/>
        <v>46120</v>
      </c>
      <c r="D306" s="54">
        <f ca="1">INDIRECT("'" &amp; UPPER(LEFT(TEXT($D$3,"mmmm"),3)) &amp; "'!K39")</f>
        <v>0</v>
      </c>
      <c r="E306" s="147"/>
      <c r="F306" s="148"/>
      <c r="G306" s="148"/>
      <c r="H306" s="148"/>
      <c r="I306" s="148"/>
      <c r="J306" s="148"/>
      <c r="K306" s="148"/>
      <c r="L306" s="148"/>
      <c r="M306" s="148"/>
      <c r="N306" s="148"/>
      <c r="O306" s="148"/>
      <c r="P306" s="149"/>
    </row>
    <row r="307" spans="1:16" ht="15" hidden="1" customHeight="1" thickBot="1" x14ac:dyDescent="0.3">
      <c r="A307" s="45" t="str">
        <f ca="1">IF(MONTH(C307)=MONTH(D$3),RIGHT('Yearly Info'!A$43,LEN('Yearly Info'!A$43)-4),"")</f>
        <v xml:space="preserve"> </v>
      </c>
      <c r="B307" s="146"/>
      <c r="C307" s="95">
        <f t="shared" ca="1" si="11"/>
        <v>46120</v>
      </c>
      <c r="D307" s="55">
        <f ca="1">INDIRECT("'" &amp; UPPER(LEFT(TEXT($D$3,"mmmm"),3)) &amp; "'!K40")</f>
        <v>0</v>
      </c>
      <c r="E307" s="150"/>
      <c r="F307" s="151"/>
      <c r="G307" s="151"/>
      <c r="H307" s="151"/>
      <c r="I307" s="151"/>
      <c r="J307" s="151"/>
      <c r="K307" s="151"/>
      <c r="L307" s="151"/>
      <c r="M307" s="151"/>
      <c r="N307" s="151"/>
      <c r="O307" s="151"/>
      <c r="P307" s="152"/>
    </row>
    <row r="308" spans="1:16" ht="15" hidden="1" customHeight="1" thickBot="1" x14ac:dyDescent="0.3">
      <c r="A308" s="44" t="str">
        <f ca="1">IF(MONTH(C308)=MONTH(D$3),RIGHT('Yearly Info'!A$14,LEN('Yearly Info'!A$14)-4),"")</f>
        <v xml:space="preserve"> RICS Support for MDEQ</v>
      </c>
      <c r="B308" s="159" t="str">
        <f ca="1">TEXT(C308,"dddd")</f>
        <v>Thursday</v>
      </c>
      <c r="C308" s="96">
        <f ca="1">C278+1</f>
        <v>46121</v>
      </c>
      <c r="D308" s="54">
        <f ca="1">INDIRECT("'" &amp; UPPER(LEFT(TEXT($D$3,"mmmm"),3)) &amp; "'!L11")</f>
        <v>0</v>
      </c>
      <c r="E308" s="147"/>
      <c r="F308" s="148"/>
      <c r="G308" s="148"/>
      <c r="H308" s="148"/>
      <c r="I308" s="148"/>
      <c r="J308" s="148"/>
      <c r="K308" s="148"/>
      <c r="L308" s="148"/>
      <c r="M308" s="148"/>
      <c r="N308" s="148"/>
      <c r="O308" s="148"/>
      <c r="P308" s="149"/>
    </row>
    <row r="309" spans="1:16" ht="15" hidden="1" customHeight="1" x14ac:dyDescent="0.25">
      <c r="A309" s="44" t="str">
        <f ca="1">IF(MONTH(C309)=MONTH(D$3),RIGHT('Yearly Info'!A$15,LEN('Yearly Info'!A$15)-4),"")</f>
        <v xml:space="preserve"> MDEQ</v>
      </c>
      <c r="B309" s="145"/>
      <c r="C309" s="42">
        <f ca="1">C308</f>
        <v>46121</v>
      </c>
      <c r="D309" s="54">
        <f ca="1">INDIRECT("'" &amp; UPPER(LEFT(TEXT($D$3,"mmmm"),3)) &amp; "'!L12")</f>
        <v>0</v>
      </c>
      <c r="E309" s="147"/>
      <c r="F309" s="148"/>
      <c r="G309" s="148"/>
      <c r="H309" s="148"/>
      <c r="I309" s="148"/>
      <c r="J309" s="148"/>
      <c r="K309" s="148"/>
      <c r="L309" s="148"/>
      <c r="M309" s="148"/>
      <c r="N309" s="148"/>
      <c r="O309" s="148"/>
      <c r="P309" s="149"/>
    </row>
    <row r="310" spans="1:16" ht="15" hidden="1" customHeight="1" x14ac:dyDescent="0.25">
      <c r="A310" s="44" t="str">
        <f ca="1">IF(MONTH(C310)=MONTH(D$3),RIGHT('Yearly Info'!A$16,LEN('Yearly Info'!A$16)-4),"")</f>
        <v xml:space="preserve"> RICS Idea Portal</v>
      </c>
      <c r="B310" s="145"/>
      <c r="C310" s="42">
        <f t="shared" ref="C310:C337" ca="1" si="12">C309</f>
        <v>46121</v>
      </c>
      <c r="D310" s="54">
        <f ca="1">INDIRECT("'" &amp; UPPER(LEFT(TEXT($D$3,"mmmm"),3)) &amp; "'!L13")</f>
        <v>0</v>
      </c>
      <c r="E310" s="147"/>
      <c r="F310" s="148"/>
      <c r="G310" s="148"/>
      <c r="H310" s="148"/>
      <c r="I310" s="148"/>
      <c r="J310" s="148"/>
      <c r="K310" s="148"/>
      <c r="L310" s="148"/>
      <c r="M310" s="148"/>
      <c r="N310" s="148"/>
      <c r="O310" s="148"/>
      <c r="P310" s="149"/>
    </row>
    <row r="311" spans="1:16" ht="15" hidden="1" customHeight="1" x14ac:dyDescent="0.25">
      <c r="A311" s="44" t="str">
        <f ca="1">IF(MONTH(C311)=MONTH(D$3),RIGHT('Yearly Info'!A$17,LEN('Yearly Info'!A$17)-4),"")</f>
        <v xml:space="preserve"> MSWIS</v>
      </c>
      <c r="B311" s="145"/>
      <c r="C311" s="42">
        <f t="shared" ca="1" si="12"/>
        <v>46121</v>
      </c>
      <c r="D311" s="54">
        <f ca="1">INDIRECT("'" &amp; UPPER(LEFT(TEXT($D$3,"mmmm"),3)) &amp; "'!L14")</f>
        <v>8</v>
      </c>
      <c r="E311" s="153" t="s">
        <v>101</v>
      </c>
      <c r="F311" s="154"/>
      <c r="G311" s="154"/>
      <c r="H311" s="154"/>
      <c r="I311" s="154"/>
      <c r="J311" s="154"/>
      <c r="K311" s="154"/>
      <c r="L311" s="154"/>
      <c r="M311" s="154"/>
      <c r="N311" s="154"/>
      <c r="O311" s="154"/>
      <c r="P311" s="155"/>
    </row>
    <row r="312" spans="1:16" ht="15" hidden="1" customHeight="1" x14ac:dyDescent="0.25">
      <c r="A312" s="44" t="str">
        <f ca="1">IF(MONTH(C312)=MONTH(D$3),RIGHT('Yearly Info'!A$18,LEN('Yearly Info'!A$18)-4),"")</f>
        <v xml:space="preserve"> GeoSpatial</v>
      </c>
      <c r="B312" s="145"/>
      <c r="C312" s="42">
        <f t="shared" ca="1" si="12"/>
        <v>46121</v>
      </c>
      <c r="D312" s="54">
        <f ca="1">INDIRECT("'" &amp; UPPER(LEFT(TEXT($D$3,"mmmm"),3)) &amp; "'!L15")</f>
        <v>0</v>
      </c>
      <c r="E312" s="147"/>
      <c r="F312" s="148"/>
      <c r="G312" s="148"/>
      <c r="H312" s="148"/>
      <c r="I312" s="148"/>
      <c r="J312" s="148"/>
      <c r="K312" s="148"/>
      <c r="L312" s="148"/>
      <c r="M312" s="148"/>
      <c r="N312" s="148"/>
      <c r="O312" s="148"/>
      <c r="P312" s="149"/>
    </row>
    <row r="313" spans="1:16" ht="15" hidden="1" customHeight="1" thickBot="1" x14ac:dyDescent="0.3">
      <c r="A313" s="44" t="str">
        <f ca="1">IF(MONTH(C313)=MONTH(D$3),RIGHT('Yearly Info'!A$19,LEN('Yearly Info'!A$19)-4),"")</f>
        <v xml:space="preserve"> RICS Dashboard</v>
      </c>
      <c r="B313" s="145"/>
      <c r="C313" s="42">
        <f t="shared" ca="1" si="12"/>
        <v>46121</v>
      </c>
      <c r="D313" s="54">
        <f ca="1">INDIRECT("'" &amp; UPPER(LEFT(TEXT($D$3,"mmmm"),3)) &amp; "'!L16")</f>
        <v>0</v>
      </c>
      <c r="E313" s="153"/>
      <c r="F313" s="154"/>
      <c r="G313" s="154"/>
      <c r="H313" s="154"/>
      <c r="I313" s="154"/>
      <c r="J313" s="154"/>
      <c r="K313" s="154"/>
      <c r="L313" s="154"/>
      <c r="M313" s="154"/>
      <c r="N313" s="154"/>
      <c r="O313" s="154"/>
      <c r="P313" s="155"/>
    </row>
    <row r="314" spans="1:16" ht="15" hidden="1" customHeight="1" x14ac:dyDescent="0.25">
      <c r="A314" s="44" t="str">
        <f ca="1">IF(MONTH(C314)=MONTH(D$3),RIGHT('Yearly Info'!A$20,LEN('Yearly Info'!A$20)-4),"")</f>
        <v xml:space="preserve"> MDWFP NRIS</v>
      </c>
      <c r="B314" s="145"/>
      <c r="C314" s="42">
        <f t="shared" ca="1" si="12"/>
        <v>46121</v>
      </c>
      <c r="D314" s="54">
        <f ca="1">INDIRECT("'" &amp; UPPER(LEFT(TEXT($D$3,"mmmm"),3)) &amp; "'!L17")</f>
        <v>0</v>
      </c>
      <c r="E314" s="153"/>
      <c r="F314" s="154"/>
      <c r="G314" s="154"/>
      <c r="H314" s="154"/>
      <c r="I314" s="154"/>
      <c r="J314" s="154"/>
      <c r="K314" s="154"/>
      <c r="L314" s="154"/>
      <c r="M314" s="154"/>
      <c r="N314" s="154"/>
      <c r="O314" s="154"/>
      <c r="P314" s="155"/>
    </row>
    <row r="315" spans="1:16" ht="15" hidden="1" customHeight="1" x14ac:dyDescent="0.25">
      <c r="A315" s="44" t="str">
        <f ca="1">IF(MONTH(C315)=MONTH(D$3),RIGHT('Yearly Info'!A$21,LEN('Yearly Info'!A$21)-4),"")</f>
        <v xml:space="preserve"> MSWIS MRVA 4 CLOSED</v>
      </c>
      <c r="B315" s="145"/>
      <c r="C315" s="42">
        <f t="shared" ca="1" si="12"/>
        <v>46121</v>
      </c>
      <c r="D315" s="54">
        <f ca="1">INDIRECT("'" &amp; UPPER(LEFT(TEXT($D$3,"mmmm"),3)) &amp; "'!L18")</f>
        <v>0</v>
      </c>
      <c r="E315" s="147"/>
      <c r="F315" s="148"/>
      <c r="G315" s="148"/>
      <c r="H315" s="148"/>
      <c r="I315" s="148"/>
      <c r="J315" s="148"/>
      <c r="K315" s="148"/>
      <c r="L315" s="148"/>
      <c r="M315" s="148"/>
      <c r="N315" s="148"/>
      <c r="O315" s="148"/>
      <c r="P315" s="149"/>
    </row>
    <row r="316" spans="1:16" ht="15" customHeight="1" x14ac:dyDescent="0.25">
      <c r="A316" s="44" t="str">
        <f ca="1">IF(MONTH(C316)=MONTH(D$3),RIGHT('Yearly Info'!A$22,LEN('Yearly Info'!A$22)-4),"")</f>
        <v xml:space="preserve"> Tackett</v>
      </c>
      <c r="B316" s="145"/>
      <c r="C316" s="42">
        <f t="shared" ca="1" si="12"/>
        <v>46121</v>
      </c>
      <c r="D316" s="54">
        <f ca="1">INDIRECT("'" &amp; UPPER(LEFT(TEXT($D$3,"mmmm"),3)) &amp; "'!L19")</f>
        <v>0</v>
      </c>
      <c r="E316" s="147"/>
      <c r="F316" s="148"/>
      <c r="G316" s="148"/>
      <c r="H316" s="148"/>
      <c r="I316" s="148"/>
      <c r="J316" s="148"/>
      <c r="K316" s="148"/>
      <c r="L316" s="148"/>
      <c r="M316" s="148"/>
      <c r="N316" s="148"/>
      <c r="O316" s="148"/>
      <c r="P316" s="149"/>
    </row>
    <row r="317" spans="1:16" ht="15" hidden="1" customHeight="1" x14ac:dyDescent="0.25">
      <c r="A317" s="44" t="e">
        <f ca="1">IF(MONTH(C317)=MONTH(D$3),RIGHT('Yearly Info'!A$23,LEN('Yearly Info'!A$23)-4),"")</f>
        <v>#VALUE!</v>
      </c>
      <c r="B317" s="145"/>
      <c r="C317" s="42">
        <f t="shared" ca="1" si="12"/>
        <v>46121</v>
      </c>
      <c r="D317" s="54">
        <f ca="1">INDIRECT("'" &amp; UPPER(LEFT(TEXT($D$3,"mmmm"),3)) &amp; "'!L20")</f>
        <v>0</v>
      </c>
      <c r="E317" s="147"/>
      <c r="F317" s="148"/>
      <c r="G317" s="148"/>
      <c r="H317" s="148"/>
      <c r="I317" s="148"/>
      <c r="J317" s="148"/>
      <c r="K317" s="148"/>
      <c r="L317" s="148"/>
      <c r="M317" s="148"/>
      <c r="N317" s="148"/>
      <c r="O317" s="148"/>
      <c r="P317" s="149"/>
    </row>
    <row r="318" spans="1:16" ht="15" hidden="1" customHeight="1" x14ac:dyDescent="0.25">
      <c r="A318" s="44" t="e">
        <f ca="1">IF(MONTH(C318)=MONTH(D$3),RIGHT('Yearly Info'!A$24,LEN('Yearly Info'!A$24)-4),"")</f>
        <v>#VALUE!</v>
      </c>
      <c r="B318" s="145"/>
      <c r="C318" s="42">
        <f t="shared" ca="1" si="12"/>
        <v>46121</v>
      </c>
      <c r="D318" s="54">
        <f ca="1">INDIRECT("'" &amp; UPPER(LEFT(TEXT($D$3,"mmmm"),3)) &amp; "'!L21")</f>
        <v>0</v>
      </c>
      <c r="E318" s="147"/>
      <c r="F318" s="148"/>
      <c r="G318" s="148"/>
      <c r="H318" s="148"/>
      <c r="I318" s="148"/>
      <c r="J318" s="148"/>
      <c r="K318" s="148"/>
      <c r="L318" s="148"/>
      <c r="M318" s="148"/>
      <c r="N318" s="148"/>
      <c r="O318" s="148"/>
      <c r="P318" s="149"/>
    </row>
    <row r="319" spans="1:16" ht="15" hidden="1" customHeight="1" x14ac:dyDescent="0.25">
      <c r="A319" s="44" t="e">
        <f ca="1">IF(MONTH(C319)=MONTH(D$3),RIGHT('Yearly Info'!A$25,LEN('Yearly Info'!A$25)-4),"")</f>
        <v>#VALUE!</v>
      </c>
      <c r="B319" s="145"/>
      <c r="C319" s="42">
        <f t="shared" ca="1" si="12"/>
        <v>46121</v>
      </c>
      <c r="D319" s="54">
        <f ca="1">INDIRECT("'" &amp; UPPER(LEFT(TEXT($D$3,"mmmm"),3)) &amp; "'!L22")</f>
        <v>0</v>
      </c>
      <c r="E319" s="147"/>
      <c r="F319" s="148"/>
      <c r="G319" s="148"/>
      <c r="H319" s="148"/>
      <c r="I319" s="148"/>
      <c r="J319" s="148"/>
      <c r="K319" s="148"/>
      <c r="L319" s="148"/>
      <c r="M319" s="148"/>
      <c r="N319" s="148"/>
      <c r="O319" s="148"/>
      <c r="P319" s="149"/>
    </row>
    <row r="320" spans="1:16" ht="15" hidden="1" customHeight="1" x14ac:dyDescent="0.25">
      <c r="A320" s="44" t="e">
        <f ca="1">IF(MONTH(C320)=MONTH(D$3),RIGHT('Yearly Info'!A$26,LEN('Yearly Info'!A$26)-4),"")</f>
        <v>#VALUE!</v>
      </c>
      <c r="B320" s="145"/>
      <c r="C320" s="42">
        <f t="shared" ca="1" si="12"/>
        <v>46121</v>
      </c>
      <c r="D320" s="54">
        <f ca="1">INDIRECT("'" &amp; UPPER(LEFT(TEXT($D$3,"mmmm"),3)) &amp; "'!L23")</f>
        <v>0</v>
      </c>
      <c r="E320" s="147"/>
      <c r="F320" s="148"/>
      <c r="G320" s="148"/>
      <c r="H320" s="148"/>
      <c r="I320" s="148"/>
      <c r="J320" s="148"/>
      <c r="K320" s="148"/>
      <c r="L320" s="148"/>
      <c r="M320" s="148"/>
      <c r="N320" s="148"/>
      <c r="O320" s="148"/>
      <c r="P320" s="149"/>
    </row>
    <row r="321" spans="1:16" ht="15" hidden="1" customHeight="1" x14ac:dyDescent="0.25">
      <c r="A321" s="44" t="e">
        <f ca="1">IF(MONTH(C321)=MONTH(D$3),RIGHT('Yearly Info'!A$27,LEN('Yearly Info'!A$27)-4),"")</f>
        <v>#VALUE!</v>
      </c>
      <c r="B321" s="145"/>
      <c r="C321" s="42">
        <f t="shared" ca="1" si="12"/>
        <v>46121</v>
      </c>
      <c r="D321" s="54">
        <f ca="1">INDIRECT("'" &amp; UPPER(LEFT(TEXT($D$3,"mmmm"),3)) &amp; "'!L24")</f>
        <v>0</v>
      </c>
      <c r="E321" s="147"/>
      <c r="F321" s="148"/>
      <c r="G321" s="148"/>
      <c r="H321" s="148"/>
      <c r="I321" s="148"/>
      <c r="J321" s="148"/>
      <c r="K321" s="148"/>
      <c r="L321" s="148"/>
      <c r="M321" s="148"/>
      <c r="N321" s="148"/>
      <c r="O321" s="148"/>
      <c r="P321" s="149"/>
    </row>
    <row r="322" spans="1:16" ht="15" hidden="1" customHeight="1" x14ac:dyDescent="0.25">
      <c r="A322" s="44" t="e">
        <f ca="1">IF(MONTH(C322)=MONTH(D$3),RIGHT('Yearly Info'!A$28,LEN('Yearly Info'!A$28)-4),"")</f>
        <v>#VALUE!</v>
      </c>
      <c r="B322" s="145"/>
      <c r="C322" s="42">
        <f t="shared" ca="1" si="12"/>
        <v>46121</v>
      </c>
      <c r="D322" s="54">
        <f ca="1">INDIRECT("'" &amp; UPPER(LEFT(TEXT($D$3,"mmmm"),3)) &amp; "'!L25")</f>
        <v>0</v>
      </c>
      <c r="E322" s="147"/>
      <c r="F322" s="148"/>
      <c r="G322" s="148"/>
      <c r="H322" s="148"/>
      <c r="I322" s="148"/>
      <c r="J322" s="148"/>
      <c r="K322" s="148"/>
      <c r="L322" s="148"/>
      <c r="M322" s="148"/>
      <c r="N322" s="148"/>
      <c r="O322" s="148"/>
      <c r="P322" s="149"/>
    </row>
    <row r="323" spans="1:16" ht="15" hidden="1" customHeight="1" x14ac:dyDescent="0.25">
      <c r="A323" s="44" t="e">
        <f ca="1">IF(MONTH(C323)=MONTH(D$3),RIGHT('Yearly Info'!A$29,LEN('Yearly Info'!A$29)-4),"")</f>
        <v>#VALUE!</v>
      </c>
      <c r="B323" s="145"/>
      <c r="C323" s="42">
        <f t="shared" ca="1" si="12"/>
        <v>46121</v>
      </c>
      <c r="D323" s="54">
        <f ca="1">INDIRECT("'" &amp; UPPER(LEFT(TEXT($D$3,"mmmm"),3)) &amp; "'!L26")</f>
        <v>0</v>
      </c>
      <c r="E323" s="147"/>
      <c r="F323" s="148"/>
      <c r="G323" s="148"/>
      <c r="H323" s="148"/>
      <c r="I323" s="148"/>
      <c r="J323" s="148"/>
      <c r="K323" s="148"/>
      <c r="L323" s="148"/>
      <c r="M323" s="148"/>
      <c r="N323" s="148"/>
      <c r="O323" s="148"/>
      <c r="P323" s="149"/>
    </row>
    <row r="324" spans="1:16" ht="15" hidden="1" customHeight="1" x14ac:dyDescent="0.25">
      <c r="A324" s="44" t="e">
        <f ca="1">IF(MONTH(C324)=MONTH(D$3),RIGHT('Yearly Info'!A$30,LEN('Yearly Info'!A$30)-4),"")</f>
        <v>#VALUE!</v>
      </c>
      <c r="B324" s="145"/>
      <c r="C324" s="42">
        <f t="shared" ca="1" si="12"/>
        <v>46121</v>
      </c>
      <c r="D324" s="54">
        <f ca="1">INDIRECT("'" &amp; UPPER(LEFT(TEXT($D$3,"mmmm"),3)) &amp; "'!L27")</f>
        <v>0</v>
      </c>
      <c r="E324" s="147"/>
      <c r="F324" s="148"/>
      <c r="G324" s="148"/>
      <c r="H324" s="148"/>
      <c r="I324" s="148"/>
      <c r="J324" s="148"/>
      <c r="K324" s="148"/>
      <c r="L324" s="148"/>
      <c r="M324" s="148"/>
      <c r="N324" s="148"/>
      <c r="O324" s="148"/>
      <c r="P324" s="149"/>
    </row>
    <row r="325" spans="1:16" ht="15" hidden="1" customHeight="1" x14ac:dyDescent="0.25">
      <c r="A325" s="44" t="e">
        <f ca="1">IF(MONTH(C325)=MONTH(D$3),RIGHT('Yearly Info'!A$31,LEN('Yearly Info'!A$31)-4),"")</f>
        <v>#VALUE!</v>
      </c>
      <c r="B325" s="145"/>
      <c r="C325" s="42">
        <f t="shared" ca="1" si="12"/>
        <v>46121</v>
      </c>
      <c r="D325" s="54">
        <f ca="1">INDIRECT("'" &amp; UPPER(LEFT(TEXT($D$3,"mmmm"),3)) &amp; "'!L28")</f>
        <v>0</v>
      </c>
      <c r="E325" s="147"/>
      <c r="F325" s="148"/>
      <c r="G325" s="148"/>
      <c r="H325" s="148"/>
      <c r="I325" s="148"/>
      <c r="J325" s="148"/>
      <c r="K325" s="148"/>
      <c r="L325" s="148"/>
      <c r="M325" s="148"/>
      <c r="N325" s="148"/>
      <c r="O325" s="148"/>
      <c r="P325" s="149"/>
    </row>
    <row r="326" spans="1:16" ht="15" hidden="1" customHeight="1" x14ac:dyDescent="0.25">
      <c r="A326" s="44" t="e">
        <f ca="1">IF(MONTH(C326)=MONTH(D$3),RIGHT('Yearly Info'!A$32,LEN('Yearly Info'!A$32)-4),"")</f>
        <v>#VALUE!</v>
      </c>
      <c r="B326" s="145"/>
      <c r="C326" s="42">
        <f t="shared" ca="1" si="12"/>
        <v>46121</v>
      </c>
      <c r="D326" s="54">
        <f ca="1">INDIRECT("'" &amp; UPPER(LEFT(TEXT($D$3,"mmmm"),3)) &amp; "'!L29")</f>
        <v>0</v>
      </c>
      <c r="E326" s="147"/>
      <c r="F326" s="148"/>
      <c r="G326" s="148"/>
      <c r="H326" s="148"/>
      <c r="I326" s="148"/>
      <c r="J326" s="148"/>
      <c r="K326" s="148"/>
      <c r="L326" s="148"/>
      <c r="M326" s="148"/>
      <c r="N326" s="148"/>
      <c r="O326" s="148"/>
      <c r="P326" s="149"/>
    </row>
    <row r="327" spans="1:16" ht="15" hidden="1" customHeight="1" x14ac:dyDescent="0.25">
      <c r="A327" s="44" t="e">
        <f ca="1">IF(MONTH(C327)=MONTH(D$3),RIGHT('Yearly Info'!A$33,LEN('Yearly Info'!A$33)-4),"")</f>
        <v>#VALUE!</v>
      </c>
      <c r="B327" s="145"/>
      <c r="C327" s="42">
        <f t="shared" ca="1" si="12"/>
        <v>46121</v>
      </c>
      <c r="D327" s="54">
        <f ca="1">INDIRECT("'" &amp; UPPER(LEFT(TEXT($D$3,"mmmm"),3)) &amp; "'!L30")</f>
        <v>0</v>
      </c>
      <c r="E327" s="147"/>
      <c r="F327" s="148"/>
      <c r="G327" s="148"/>
      <c r="H327" s="148"/>
      <c r="I327" s="148"/>
      <c r="J327" s="148"/>
      <c r="K327" s="148"/>
      <c r="L327" s="148"/>
      <c r="M327" s="148"/>
      <c r="N327" s="148"/>
      <c r="O327" s="148"/>
      <c r="P327" s="149"/>
    </row>
    <row r="328" spans="1:16" ht="15" hidden="1" customHeight="1" x14ac:dyDescent="0.25">
      <c r="A328" s="44" t="e">
        <f ca="1">IF(MONTH(C328)=MONTH(D$3),RIGHT('Yearly Info'!A$34,LEN('Yearly Info'!A$34)-4),"")</f>
        <v>#VALUE!</v>
      </c>
      <c r="B328" s="145"/>
      <c r="C328" s="42">
        <f t="shared" ca="1" si="12"/>
        <v>46121</v>
      </c>
      <c r="D328" s="54">
        <f ca="1">INDIRECT("'" &amp; UPPER(LEFT(TEXT($D$3,"mmmm"),3)) &amp; "'!L31")</f>
        <v>0</v>
      </c>
      <c r="E328" s="147"/>
      <c r="F328" s="148"/>
      <c r="G328" s="148"/>
      <c r="H328" s="148"/>
      <c r="I328" s="148"/>
      <c r="J328" s="148"/>
      <c r="K328" s="148"/>
      <c r="L328" s="148"/>
      <c r="M328" s="148"/>
      <c r="N328" s="148"/>
      <c r="O328" s="148"/>
      <c r="P328" s="149"/>
    </row>
    <row r="329" spans="1:16" ht="15" hidden="1" customHeight="1" thickBot="1" x14ac:dyDescent="0.3">
      <c r="A329" s="44" t="e">
        <f ca="1">IF(MONTH(C329)=MONTH(D$3),RIGHT('Yearly Info'!A$35,LEN('Yearly Info'!A$35)-4),"")</f>
        <v>#VALUE!</v>
      </c>
      <c r="B329" s="145"/>
      <c r="C329" s="42">
        <f t="shared" ca="1" si="12"/>
        <v>46121</v>
      </c>
      <c r="D329" s="55">
        <f ca="1">INDIRECT("'" &amp; UPPER(LEFT(TEXT($D$3,"mmmm"),3)) &amp; "'!L32")</f>
        <v>0</v>
      </c>
      <c r="E329" s="147"/>
      <c r="F329" s="148"/>
      <c r="G329" s="148"/>
      <c r="H329" s="148"/>
      <c r="I329" s="148"/>
      <c r="J329" s="148"/>
      <c r="K329" s="148"/>
      <c r="L329" s="148"/>
      <c r="M329" s="148"/>
      <c r="N329" s="148"/>
      <c r="O329" s="148"/>
      <c r="P329" s="149"/>
    </row>
    <row r="330" spans="1:16" ht="15" hidden="1" customHeight="1" x14ac:dyDescent="0.25">
      <c r="A330" s="44" t="e">
        <f ca="1">IF(MONTH(C330)=MONTH(D$3),RIGHT('Yearly Info'!A$36,LEN('Yearly Info'!A$36)-4),"")</f>
        <v>#VALUE!</v>
      </c>
      <c r="B330" s="145"/>
      <c r="C330" s="42">
        <f t="shared" ca="1" si="12"/>
        <v>46121</v>
      </c>
      <c r="D330" s="54">
        <f ca="1">INDIRECT("'" &amp; UPPER(LEFT(TEXT($D$3,"mmmm"),3)) &amp; "'!L33")</f>
        <v>0</v>
      </c>
      <c r="E330" s="147"/>
      <c r="F330" s="148"/>
      <c r="G330" s="148"/>
      <c r="H330" s="148"/>
      <c r="I330" s="148"/>
      <c r="J330" s="148"/>
      <c r="K330" s="148"/>
      <c r="L330" s="148"/>
      <c r="M330" s="148"/>
      <c r="N330" s="148"/>
      <c r="O330" s="148"/>
      <c r="P330" s="149"/>
    </row>
    <row r="331" spans="1:16" ht="15" hidden="1" customHeight="1" x14ac:dyDescent="0.25">
      <c r="A331" s="44" t="e">
        <f ca="1">IF(MONTH(C331)=MONTH(D$3),RIGHT('Yearly Info'!A$37,LEN('Yearly Info'!A$37)-4),"")</f>
        <v>#VALUE!</v>
      </c>
      <c r="B331" s="145"/>
      <c r="C331" s="42">
        <f t="shared" ca="1" si="12"/>
        <v>46121</v>
      </c>
      <c r="D331" s="54">
        <f ca="1">INDIRECT("'" &amp; UPPER(LEFT(TEXT($D$3,"mmmm"),3)) &amp; "'!L34")</f>
        <v>0</v>
      </c>
      <c r="E331" s="147"/>
      <c r="F331" s="148"/>
      <c r="G331" s="148"/>
      <c r="H331" s="148"/>
      <c r="I331" s="148"/>
      <c r="J331" s="148"/>
      <c r="K331" s="148"/>
      <c r="L331" s="148"/>
      <c r="M331" s="148"/>
      <c r="N331" s="148"/>
      <c r="O331" s="148"/>
      <c r="P331" s="149"/>
    </row>
    <row r="332" spans="1:16" ht="15" hidden="1" customHeight="1" x14ac:dyDescent="0.25">
      <c r="A332" s="44" t="e">
        <f ca="1">IF(MONTH(C332)=MONTH(D$3),RIGHT('Yearly Info'!A$38,LEN('Yearly Info'!A$38)-4),"")</f>
        <v>#VALUE!</v>
      </c>
      <c r="B332" s="145"/>
      <c r="C332" s="42">
        <f t="shared" ca="1" si="12"/>
        <v>46121</v>
      </c>
      <c r="D332" s="54">
        <f ca="1">INDIRECT("'" &amp; UPPER(LEFT(TEXT($D$3,"mmmm"),3)) &amp; "'!L35")</f>
        <v>0</v>
      </c>
      <c r="E332" s="147"/>
      <c r="F332" s="148"/>
      <c r="G332" s="148"/>
      <c r="H332" s="148"/>
      <c r="I332" s="148"/>
      <c r="J332" s="148"/>
      <c r="K332" s="148"/>
      <c r="L332" s="148"/>
      <c r="M332" s="148"/>
      <c r="N332" s="148"/>
      <c r="O332" s="148"/>
      <c r="P332" s="149"/>
    </row>
    <row r="333" spans="1:16" ht="15" hidden="1" customHeight="1" x14ac:dyDescent="0.25">
      <c r="A333" s="44" t="e">
        <f ca="1">IF(MONTH(C333)=MONTH(D$3),RIGHT('Yearly Info'!A$39,LEN('Yearly Info'!A$39)-4),"")</f>
        <v>#VALUE!</v>
      </c>
      <c r="B333" s="145"/>
      <c r="C333" s="42">
        <f t="shared" ca="1" si="12"/>
        <v>46121</v>
      </c>
      <c r="D333" s="54">
        <f ca="1">INDIRECT("'" &amp; UPPER(LEFT(TEXT($D$3,"mmmm"),3)) &amp; "'!L36")</f>
        <v>0</v>
      </c>
      <c r="E333" s="147"/>
      <c r="F333" s="148"/>
      <c r="G333" s="148"/>
      <c r="H333" s="148"/>
      <c r="I333" s="148"/>
      <c r="J333" s="148"/>
      <c r="K333" s="148"/>
      <c r="L333" s="148"/>
      <c r="M333" s="148"/>
      <c r="N333" s="148"/>
      <c r="O333" s="148"/>
      <c r="P333" s="149"/>
    </row>
    <row r="334" spans="1:16" ht="15" hidden="1" customHeight="1" thickBot="1" x14ac:dyDescent="0.3">
      <c r="A334" s="45" t="e">
        <f ca="1">IF(MONTH(C334)=MONTH(D$3),RIGHT('Yearly Info'!A$40,LEN('Yearly Info'!A$40)-4),"")</f>
        <v>#VALUE!</v>
      </c>
      <c r="B334" s="145"/>
      <c r="C334" s="42">
        <f t="shared" ca="1" si="12"/>
        <v>46121</v>
      </c>
      <c r="D334" s="54">
        <f ca="1">INDIRECT("'" &amp; UPPER(LEFT(TEXT($D$3,"mmmm"),3)) &amp; "'!L37")</f>
        <v>0</v>
      </c>
      <c r="E334" s="147"/>
      <c r="F334" s="148"/>
      <c r="G334" s="148"/>
      <c r="H334" s="148"/>
      <c r="I334" s="148"/>
      <c r="J334" s="148"/>
      <c r="K334" s="148"/>
      <c r="L334" s="148"/>
      <c r="M334" s="148"/>
      <c r="N334" s="148"/>
      <c r="O334" s="148"/>
      <c r="P334" s="149"/>
    </row>
    <row r="335" spans="1:16" ht="15" hidden="1" customHeight="1" thickBot="1" x14ac:dyDescent="0.3">
      <c r="A335" s="45" t="str">
        <f ca="1">IF(MONTH(C335)=MONTH(D$3),RIGHT('Yearly Info'!A$41,LEN('Yearly Info'!A$41)-4),"")</f>
        <v xml:space="preserve"> </v>
      </c>
      <c r="B335" s="145"/>
      <c r="C335" s="42">
        <f t="shared" ca="1" si="12"/>
        <v>46121</v>
      </c>
      <c r="D335" s="54">
        <f ca="1">INDIRECT("'" &amp; UPPER(LEFT(TEXT($D$3,"mmmm"),3)) &amp; "'!L38")</f>
        <v>0</v>
      </c>
      <c r="E335" s="147"/>
      <c r="F335" s="148"/>
      <c r="G335" s="148"/>
      <c r="H335" s="148"/>
      <c r="I335" s="148"/>
      <c r="J335" s="148"/>
      <c r="K335" s="148"/>
      <c r="L335" s="148"/>
      <c r="M335" s="148"/>
      <c r="N335" s="148"/>
      <c r="O335" s="148"/>
      <c r="P335" s="149"/>
    </row>
    <row r="336" spans="1:16" ht="15" hidden="1" customHeight="1" thickBot="1" x14ac:dyDescent="0.3">
      <c r="A336" s="45" t="str">
        <f ca="1">IF(MONTH(C336)=MONTH(D$3),RIGHT('Yearly Info'!A$42,LEN('Yearly Info'!A$42)-4),"")</f>
        <v xml:space="preserve"> </v>
      </c>
      <c r="B336" s="145"/>
      <c r="C336" s="42">
        <f t="shared" ca="1" si="12"/>
        <v>46121</v>
      </c>
      <c r="D336" s="54">
        <f ca="1">INDIRECT("'" &amp; UPPER(LEFT(TEXT($D$3,"mmmm"),3)) &amp; "'!L39")</f>
        <v>0</v>
      </c>
      <c r="E336" s="147"/>
      <c r="F336" s="148"/>
      <c r="G336" s="148"/>
      <c r="H336" s="148"/>
      <c r="I336" s="148"/>
      <c r="J336" s="148"/>
      <c r="K336" s="148"/>
      <c r="L336" s="148"/>
      <c r="M336" s="148"/>
      <c r="N336" s="148"/>
      <c r="O336" s="148"/>
      <c r="P336" s="149"/>
    </row>
    <row r="337" spans="1:16" ht="15" hidden="1" customHeight="1" thickBot="1" x14ac:dyDescent="0.3">
      <c r="A337" s="45" t="str">
        <f ca="1">IF(MONTH(C337)=MONTH(D$3),RIGHT('Yearly Info'!A$43,LEN('Yearly Info'!A$43)-4),"")</f>
        <v xml:space="preserve"> </v>
      </c>
      <c r="B337" s="146"/>
      <c r="C337" s="42">
        <f t="shared" ca="1" si="12"/>
        <v>46121</v>
      </c>
      <c r="D337" s="55">
        <f ca="1">INDIRECT("'" &amp; UPPER(LEFT(TEXT($D$3,"mmmm"),3)) &amp; "'!L40")</f>
        <v>0</v>
      </c>
      <c r="E337" s="150"/>
      <c r="F337" s="151"/>
      <c r="G337" s="151"/>
      <c r="H337" s="151"/>
      <c r="I337" s="151"/>
      <c r="J337" s="151"/>
      <c r="K337" s="151"/>
      <c r="L337" s="151"/>
      <c r="M337" s="151"/>
      <c r="N337" s="151"/>
      <c r="O337" s="151"/>
      <c r="P337" s="152"/>
    </row>
    <row r="338" spans="1:16" ht="15" hidden="1" customHeight="1" x14ac:dyDescent="0.25">
      <c r="A338" s="44" t="str">
        <f ca="1">IF(MONTH(C338)=MONTH(D$3),RIGHT('Yearly Info'!A$14,LEN('Yearly Info'!A$14)-4),"")</f>
        <v xml:space="preserve"> RICS Support for MDEQ</v>
      </c>
      <c r="B338" s="159" t="str">
        <f ca="1">TEXT(C338,"dddd")</f>
        <v>Friday</v>
      </c>
      <c r="C338" s="96">
        <f ca="1">C308+1</f>
        <v>46122</v>
      </c>
      <c r="D338" s="54">
        <f ca="1">INDIRECT("'" &amp; UPPER(LEFT(TEXT($D$3,"mmmm"),3)) &amp; "'!M11")</f>
        <v>0</v>
      </c>
      <c r="E338" s="161"/>
      <c r="F338" s="162"/>
      <c r="G338" s="162"/>
      <c r="H338" s="162"/>
      <c r="I338" s="162"/>
      <c r="J338" s="162"/>
      <c r="K338" s="162"/>
      <c r="L338" s="162"/>
      <c r="M338" s="162"/>
      <c r="N338" s="162"/>
      <c r="O338" s="162"/>
      <c r="P338" s="163"/>
    </row>
    <row r="339" spans="1:16" ht="15" hidden="1" customHeight="1" x14ac:dyDescent="0.25">
      <c r="A339" s="44" t="str">
        <f ca="1">IF(MONTH(C339)=MONTH(D$3),RIGHT('Yearly Info'!A$15,LEN('Yearly Info'!A$15)-4),"")</f>
        <v xml:space="preserve"> MDEQ</v>
      </c>
      <c r="B339" s="145"/>
      <c r="C339" s="42">
        <f ca="1">C338</f>
        <v>46122</v>
      </c>
      <c r="D339" s="54">
        <f ca="1">INDIRECT("'" &amp; UPPER(LEFT(TEXT($D$3,"mmmm"),3)) &amp; "'!M12")</f>
        <v>0</v>
      </c>
      <c r="E339" s="147"/>
      <c r="F339" s="148"/>
      <c r="G339" s="148"/>
      <c r="H339" s="148"/>
      <c r="I339" s="148"/>
      <c r="J339" s="148"/>
      <c r="K339" s="148"/>
      <c r="L339" s="148"/>
      <c r="M339" s="148"/>
      <c r="N339" s="148"/>
      <c r="O339" s="148"/>
      <c r="P339" s="149"/>
    </row>
    <row r="340" spans="1:16" ht="15" hidden="1" customHeight="1" x14ac:dyDescent="0.25">
      <c r="A340" s="44" t="str">
        <f ca="1">IF(MONTH(C340)=MONTH(D$3),RIGHT('Yearly Info'!A$16,LEN('Yearly Info'!A$16)-4),"")</f>
        <v xml:space="preserve"> RICS Idea Portal</v>
      </c>
      <c r="B340" s="145"/>
      <c r="C340" s="42">
        <f t="shared" ref="C340:C367" ca="1" si="13">C339</f>
        <v>46122</v>
      </c>
      <c r="D340" s="54">
        <f ca="1">INDIRECT("'" &amp; UPPER(LEFT(TEXT($D$3,"mmmm"),3)) &amp; "'!M13")</f>
        <v>0</v>
      </c>
      <c r="E340" s="147"/>
      <c r="F340" s="148"/>
      <c r="G340" s="148"/>
      <c r="H340" s="148"/>
      <c r="I340" s="148"/>
      <c r="J340" s="148"/>
      <c r="K340" s="148"/>
      <c r="L340" s="148"/>
      <c r="M340" s="148"/>
      <c r="N340" s="148"/>
      <c r="O340" s="148"/>
      <c r="P340" s="149"/>
    </row>
    <row r="341" spans="1:16" ht="15" hidden="1" customHeight="1" x14ac:dyDescent="0.25">
      <c r="A341" s="44" t="str">
        <f ca="1">IF(MONTH(C341)=MONTH(D$3),RIGHT('Yearly Info'!A$17,LEN('Yearly Info'!A$17)-4),"")</f>
        <v xml:space="preserve"> MSWIS</v>
      </c>
      <c r="B341" s="145"/>
      <c r="C341" s="42">
        <f t="shared" ca="1" si="13"/>
        <v>46122</v>
      </c>
      <c r="D341" s="54">
        <f ca="1">INDIRECT("'" &amp; UPPER(LEFT(TEXT($D$3,"mmmm"),3)) &amp; "'!M14")</f>
        <v>0</v>
      </c>
      <c r="E341" s="147"/>
      <c r="F341" s="148"/>
      <c r="G341" s="148"/>
      <c r="H341" s="148"/>
      <c r="I341" s="148"/>
      <c r="J341" s="148"/>
      <c r="K341" s="148"/>
      <c r="L341" s="148"/>
      <c r="M341" s="148"/>
      <c r="N341" s="148"/>
      <c r="O341" s="148"/>
      <c r="P341" s="149"/>
    </row>
    <row r="342" spans="1:16" ht="15" hidden="1" customHeight="1" x14ac:dyDescent="0.25">
      <c r="A342" s="44" t="str">
        <f ca="1">IF(MONTH(C342)=MONTH(D$3),RIGHT('Yearly Info'!A$18,LEN('Yearly Info'!A$18)-4),"")</f>
        <v xml:space="preserve"> GeoSpatial</v>
      </c>
      <c r="B342" s="145"/>
      <c r="C342" s="42">
        <f t="shared" ca="1" si="13"/>
        <v>46122</v>
      </c>
      <c r="D342" s="54">
        <f ca="1">INDIRECT("'" &amp; UPPER(LEFT(TEXT($D$3,"mmmm"),3)) &amp; "'!M15")</f>
        <v>0</v>
      </c>
      <c r="E342" s="147"/>
      <c r="F342" s="148"/>
      <c r="G342" s="148"/>
      <c r="H342" s="148"/>
      <c r="I342" s="148"/>
      <c r="J342" s="148"/>
      <c r="K342" s="148"/>
      <c r="L342" s="148"/>
      <c r="M342" s="148"/>
      <c r="N342" s="148"/>
      <c r="O342" s="148"/>
      <c r="P342" s="149"/>
    </row>
    <row r="343" spans="1:16" ht="15" hidden="1" customHeight="1" x14ac:dyDescent="0.25">
      <c r="A343" s="44" t="str">
        <f ca="1">IF(MONTH(C343)=MONTH(D$3),RIGHT('Yearly Info'!A$19,LEN('Yearly Info'!A$19)-4),"")</f>
        <v xml:space="preserve"> RICS Dashboard</v>
      </c>
      <c r="B343" s="145"/>
      <c r="C343" s="42">
        <f t="shared" ca="1" si="13"/>
        <v>46122</v>
      </c>
      <c r="D343" s="54">
        <f ca="1">INDIRECT("'" &amp; UPPER(LEFT(TEXT($D$3,"mmmm"),3)) &amp; "'!M16")</f>
        <v>0</v>
      </c>
      <c r="E343" s="153"/>
      <c r="F343" s="154"/>
      <c r="G343" s="154"/>
      <c r="H343" s="154"/>
      <c r="I343" s="154"/>
      <c r="J343" s="154"/>
      <c r="K343" s="154"/>
      <c r="L343" s="154"/>
      <c r="M343" s="154"/>
      <c r="N343" s="154"/>
      <c r="O343" s="154"/>
      <c r="P343" s="155"/>
    </row>
    <row r="344" spans="1:16" ht="15" hidden="1" customHeight="1" x14ac:dyDescent="0.25">
      <c r="A344" s="44" t="str">
        <f ca="1">IF(MONTH(C344)=MONTH(D$3),RIGHT('Yearly Info'!A$20,LEN('Yearly Info'!A$20)-4),"")</f>
        <v xml:space="preserve"> MDWFP NRIS</v>
      </c>
      <c r="B344" s="145"/>
      <c r="C344" s="42">
        <f t="shared" ca="1" si="13"/>
        <v>46122</v>
      </c>
      <c r="D344" s="54">
        <f ca="1">INDIRECT("'" &amp; UPPER(LEFT(TEXT($D$3,"mmmm"),3)) &amp; "'!M17")</f>
        <v>8</v>
      </c>
      <c r="E344" s="153" t="s">
        <v>102</v>
      </c>
      <c r="F344" s="154"/>
      <c r="G344" s="154"/>
      <c r="H344" s="154"/>
      <c r="I344" s="154"/>
      <c r="J344" s="154"/>
      <c r="K344" s="154"/>
      <c r="L344" s="154"/>
      <c r="M344" s="154"/>
      <c r="N344" s="154"/>
      <c r="O344" s="154"/>
      <c r="P344" s="155"/>
    </row>
    <row r="345" spans="1:16" ht="15" hidden="1" customHeight="1" x14ac:dyDescent="0.25">
      <c r="A345" s="44" t="str">
        <f ca="1">IF(MONTH(C345)=MONTH(D$3),RIGHT('Yearly Info'!A$21,LEN('Yearly Info'!A$21)-4),"")</f>
        <v xml:space="preserve"> MSWIS MRVA 4 CLOSED</v>
      </c>
      <c r="B345" s="145"/>
      <c r="C345" s="42">
        <f t="shared" ca="1" si="13"/>
        <v>46122</v>
      </c>
      <c r="D345" s="54">
        <f ca="1">INDIRECT("'" &amp; UPPER(LEFT(TEXT($D$3,"mmmm"),3)) &amp; "'!M18")</f>
        <v>0</v>
      </c>
      <c r="E345" s="147"/>
      <c r="F345" s="148"/>
      <c r="G345" s="148"/>
      <c r="H345" s="148"/>
      <c r="I345" s="148"/>
      <c r="J345" s="148"/>
      <c r="K345" s="148"/>
      <c r="L345" s="148"/>
      <c r="M345" s="148"/>
      <c r="N345" s="148"/>
      <c r="O345" s="148"/>
      <c r="P345" s="149"/>
    </row>
    <row r="346" spans="1:16" ht="15" customHeight="1" x14ac:dyDescent="0.25">
      <c r="A346" s="44" t="str">
        <f ca="1">IF(MONTH(C346)=MONTH(D$3),RIGHT('Yearly Info'!A$22,LEN('Yearly Info'!A$22)-4),"")</f>
        <v xml:space="preserve"> Tackett</v>
      </c>
      <c r="B346" s="145"/>
      <c r="C346" s="42">
        <f t="shared" ca="1" si="13"/>
        <v>46122</v>
      </c>
      <c r="D346" s="54">
        <f ca="1">INDIRECT("'" &amp; UPPER(LEFT(TEXT($D$3,"mmmm"),3)) &amp; "'!M19")</f>
        <v>0</v>
      </c>
      <c r="E346" s="147"/>
      <c r="F346" s="148"/>
      <c r="G346" s="148"/>
      <c r="H346" s="148"/>
      <c r="I346" s="148"/>
      <c r="J346" s="148"/>
      <c r="K346" s="148"/>
      <c r="L346" s="148"/>
      <c r="M346" s="148"/>
      <c r="N346" s="148"/>
      <c r="O346" s="148"/>
      <c r="P346" s="149"/>
    </row>
    <row r="347" spans="1:16" ht="15" hidden="1" customHeight="1" x14ac:dyDescent="0.25">
      <c r="A347" s="44" t="e">
        <f ca="1">IF(MONTH(C347)=MONTH(D$3),RIGHT('Yearly Info'!A$23,LEN('Yearly Info'!A$23)-4),"")</f>
        <v>#VALUE!</v>
      </c>
      <c r="B347" s="145"/>
      <c r="C347" s="42">
        <f t="shared" ca="1" si="13"/>
        <v>46122</v>
      </c>
      <c r="D347" s="54">
        <f ca="1">INDIRECT("'" &amp; UPPER(LEFT(TEXT($D$3,"mmmm"),3)) &amp; "'!M20")</f>
        <v>0</v>
      </c>
      <c r="E347" s="147"/>
      <c r="F347" s="148"/>
      <c r="G347" s="148"/>
      <c r="H347" s="148"/>
      <c r="I347" s="148"/>
      <c r="J347" s="148"/>
      <c r="K347" s="148"/>
      <c r="L347" s="148"/>
      <c r="M347" s="148"/>
      <c r="N347" s="148"/>
      <c r="O347" s="148"/>
      <c r="P347" s="149"/>
    </row>
    <row r="348" spans="1:16" ht="15" hidden="1" customHeight="1" x14ac:dyDescent="0.25">
      <c r="A348" s="44" t="e">
        <f ca="1">IF(MONTH(C348)=MONTH(D$3),RIGHT('Yearly Info'!A$24,LEN('Yearly Info'!A$24)-4),"")</f>
        <v>#VALUE!</v>
      </c>
      <c r="B348" s="145"/>
      <c r="C348" s="42">
        <f t="shared" ca="1" si="13"/>
        <v>46122</v>
      </c>
      <c r="D348" s="54">
        <f ca="1">INDIRECT("'" &amp; UPPER(LEFT(TEXT($D$3,"mmmm"),3)) &amp; "'!M21")</f>
        <v>0</v>
      </c>
      <c r="E348" s="147"/>
      <c r="F348" s="148"/>
      <c r="G348" s="148"/>
      <c r="H348" s="148"/>
      <c r="I348" s="148"/>
      <c r="J348" s="148"/>
      <c r="K348" s="148"/>
      <c r="L348" s="148"/>
      <c r="M348" s="148"/>
      <c r="N348" s="148"/>
      <c r="O348" s="148"/>
      <c r="P348" s="149"/>
    </row>
    <row r="349" spans="1:16" ht="15" hidden="1" customHeight="1" x14ac:dyDescent="0.25">
      <c r="A349" s="44" t="e">
        <f ca="1">IF(MONTH(C349)=MONTH(D$3),RIGHT('Yearly Info'!A$25,LEN('Yearly Info'!A$25)-4),"")</f>
        <v>#VALUE!</v>
      </c>
      <c r="B349" s="145"/>
      <c r="C349" s="42">
        <f t="shared" ca="1" si="13"/>
        <v>46122</v>
      </c>
      <c r="D349" s="54">
        <f ca="1">INDIRECT("'" &amp; UPPER(LEFT(TEXT($D$3,"mmmm"),3)) &amp; "'!M22")</f>
        <v>0</v>
      </c>
      <c r="E349" s="147"/>
      <c r="F349" s="148"/>
      <c r="G349" s="148"/>
      <c r="H349" s="148"/>
      <c r="I349" s="148"/>
      <c r="J349" s="148"/>
      <c r="K349" s="148"/>
      <c r="L349" s="148"/>
      <c r="M349" s="148"/>
      <c r="N349" s="148"/>
      <c r="O349" s="148"/>
      <c r="P349" s="149"/>
    </row>
    <row r="350" spans="1:16" ht="15" hidden="1" customHeight="1" x14ac:dyDescent="0.25">
      <c r="A350" s="44" t="e">
        <f ca="1">IF(MONTH(C350)=MONTH(D$3),RIGHT('Yearly Info'!A$26,LEN('Yearly Info'!A$26)-4),"")</f>
        <v>#VALUE!</v>
      </c>
      <c r="B350" s="145"/>
      <c r="C350" s="42">
        <f t="shared" ca="1" si="13"/>
        <v>46122</v>
      </c>
      <c r="D350" s="54">
        <f ca="1">INDIRECT("'" &amp; UPPER(LEFT(TEXT($D$3,"mmmm"),3)) &amp; "'!M23")</f>
        <v>0</v>
      </c>
      <c r="E350" s="147"/>
      <c r="F350" s="148"/>
      <c r="G350" s="148"/>
      <c r="H350" s="148"/>
      <c r="I350" s="148"/>
      <c r="J350" s="148"/>
      <c r="K350" s="148"/>
      <c r="L350" s="148"/>
      <c r="M350" s="148"/>
      <c r="N350" s="148"/>
      <c r="O350" s="148"/>
      <c r="P350" s="149"/>
    </row>
    <row r="351" spans="1:16" ht="15" hidden="1" customHeight="1" x14ac:dyDescent="0.25">
      <c r="A351" s="44" t="e">
        <f ca="1">IF(MONTH(C351)=MONTH(D$3),RIGHT('Yearly Info'!A$27,LEN('Yearly Info'!A$27)-4),"")</f>
        <v>#VALUE!</v>
      </c>
      <c r="B351" s="145"/>
      <c r="C351" s="42">
        <f t="shared" ca="1" si="13"/>
        <v>46122</v>
      </c>
      <c r="D351" s="54">
        <f ca="1">INDIRECT("'" &amp; UPPER(LEFT(TEXT($D$3,"mmmm"),3)) &amp; "'!M24")</f>
        <v>0</v>
      </c>
      <c r="E351" s="147"/>
      <c r="F351" s="148"/>
      <c r="G351" s="148"/>
      <c r="H351" s="148"/>
      <c r="I351" s="148"/>
      <c r="J351" s="148"/>
      <c r="K351" s="148"/>
      <c r="L351" s="148"/>
      <c r="M351" s="148"/>
      <c r="N351" s="148"/>
      <c r="O351" s="148"/>
      <c r="P351" s="149"/>
    </row>
    <row r="352" spans="1:16" ht="15" hidden="1" customHeight="1" x14ac:dyDescent="0.25">
      <c r="A352" s="44" t="e">
        <f ca="1">IF(MONTH(C352)=MONTH(D$3),RIGHT('Yearly Info'!A$28,LEN('Yearly Info'!A$28)-4),"")</f>
        <v>#VALUE!</v>
      </c>
      <c r="B352" s="145"/>
      <c r="C352" s="42">
        <f t="shared" ca="1" si="13"/>
        <v>46122</v>
      </c>
      <c r="D352" s="54">
        <f ca="1">INDIRECT("'" &amp; UPPER(LEFT(TEXT($D$3,"mmmm"),3)) &amp; "'!M25")</f>
        <v>0</v>
      </c>
      <c r="E352" s="147"/>
      <c r="F352" s="148"/>
      <c r="G352" s="148"/>
      <c r="H352" s="148"/>
      <c r="I352" s="148"/>
      <c r="J352" s="148"/>
      <c r="K352" s="148"/>
      <c r="L352" s="148"/>
      <c r="M352" s="148"/>
      <c r="N352" s="148"/>
      <c r="O352" s="148"/>
      <c r="P352" s="149"/>
    </row>
    <row r="353" spans="1:16" ht="15" hidden="1" customHeight="1" x14ac:dyDescent="0.25">
      <c r="A353" s="44" t="e">
        <f ca="1">IF(MONTH(C353)=MONTH(D$3),RIGHT('Yearly Info'!A$29,LEN('Yearly Info'!A$29)-4),"")</f>
        <v>#VALUE!</v>
      </c>
      <c r="B353" s="145"/>
      <c r="C353" s="42">
        <f t="shared" ca="1" si="13"/>
        <v>46122</v>
      </c>
      <c r="D353" s="54">
        <f ca="1">INDIRECT("'" &amp; UPPER(LEFT(TEXT($D$3,"mmmm"),3)) &amp; "'!M26")</f>
        <v>0</v>
      </c>
      <c r="E353" s="147"/>
      <c r="F353" s="148"/>
      <c r="G353" s="148"/>
      <c r="H353" s="148"/>
      <c r="I353" s="148"/>
      <c r="J353" s="148"/>
      <c r="K353" s="148"/>
      <c r="L353" s="148"/>
      <c r="M353" s="148"/>
      <c r="N353" s="148"/>
      <c r="O353" s="148"/>
      <c r="P353" s="149"/>
    </row>
    <row r="354" spans="1:16" ht="15" hidden="1" customHeight="1" x14ac:dyDescent="0.25">
      <c r="A354" s="44" t="e">
        <f ca="1">IF(MONTH(C354)=MONTH(D$3),RIGHT('Yearly Info'!A$30,LEN('Yearly Info'!A$30)-4),"")</f>
        <v>#VALUE!</v>
      </c>
      <c r="B354" s="145"/>
      <c r="C354" s="42">
        <f t="shared" ca="1" si="13"/>
        <v>46122</v>
      </c>
      <c r="D354" s="54">
        <f ca="1">INDIRECT("'" &amp; UPPER(LEFT(TEXT($D$3,"mmmm"),3)) &amp; "'!M27")</f>
        <v>0</v>
      </c>
      <c r="E354" s="147"/>
      <c r="F354" s="148"/>
      <c r="G354" s="148"/>
      <c r="H354" s="148"/>
      <c r="I354" s="148"/>
      <c r="J354" s="148"/>
      <c r="K354" s="148"/>
      <c r="L354" s="148"/>
      <c r="M354" s="148"/>
      <c r="N354" s="148"/>
      <c r="O354" s="148"/>
      <c r="P354" s="149"/>
    </row>
    <row r="355" spans="1:16" ht="15" hidden="1" customHeight="1" x14ac:dyDescent="0.25">
      <c r="A355" s="44" t="e">
        <f ca="1">IF(MONTH(C355)=MONTH(D$3),RIGHT('Yearly Info'!A$31,LEN('Yearly Info'!A$31)-4),"")</f>
        <v>#VALUE!</v>
      </c>
      <c r="B355" s="145"/>
      <c r="C355" s="42">
        <f t="shared" ca="1" si="13"/>
        <v>46122</v>
      </c>
      <c r="D355" s="54">
        <f ca="1">INDIRECT("'" &amp; UPPER(LEFT(TEXT($D$3,"mmmm"),3)) &amp; "'!M28")</f>
        <v>0</v>
      </c>
      <c r="E355" s="147"/>
      <c r="F355" s="148"/>
      <c r="G355" s="148"/>
      <c r="H355" s="148"/>
      <c r="I355" s="148"/>
      <c r="J355" s="148"/>
      <c r="K355" s="148"/>
      <c r="L355" s="148"/>
      <c r="M355" s="148"/>
      <c r="N355" s="148"/>
      <c r="O355" s="148"/>
      <c r="P355" s="149"/>
    </row>
    <row r="356" spans="1:16" ht="15" hidden="1" customHeight="1" x14ac:dyDescent="0.25">
      <c r="A356" s="44" t="e">
        <f ca="1">IF(MONTH(C356)=MONTH(D$3),RIGHT('Yearly Info'!A$32,LEN('Yearly Info'!A$32)-4),"")</f>
        <v>#VALUE!</v>
      </c>
      <c r="B356" s="145"/>
      <c r="C356" s="42">
        <f t="shared" ca="1" si="13"/>
        <v>46122</v>
      </c>
      <c r="D356" s="54">
        <f ca="1">INDIRECT("'" &amp; UPPER(LEFT(TEXT($D$3,"mmmm"),3)) &amp; "'!M29")</f>
        <v>0</v>
      </c>
      <c r="E356" s="147"/>
      <c r="F356" s="148"/>
      <c r="G356" s="148"/>
      <c r="H356" s="148"/>
      <c r="I356" s="148"/>
      <c r="J356" s="148"/>
      <c r="K356" s="148"/>
      <c r="L356" s="148"/>
      <c r="M356" s="148"/>
      <c r="N356" s="148"/>
      <c r="O356" s="148"/>
      <c r="P356" s="149"/>
    </row>
    <row r="357" spans="1:16" ht="15" hidden="1" customHeight="1" x14ac:dyDescent="0.25">
      <c r="A357" s="44" t="e">
        <f ca="1">IF(MONTH(C357)=MONTH(D$3),RIGHT('Yearly Info'!A$33,LEN('Yearly Info'!A$33)-4),"")</f>
        <v>#VALUE!</v>
      </c>
      <c r="B357" s="145"/>
      <c r="C357" s="42">
        <f t="shared" ca="1" si="13"/>
        <v>46122</v>
      </c>
      <c r="D357" s="54">
        <f ca="1">INDIRECT("'" &amp; UPPER(LEFT(TEXT($D$3,"mmmm"),3)) &amp; "'!M30")</f>
        <v>0</v>
      </c>
      <c r="E357" s="147"/>
      <c r="F357" s="148"/>
      <c r="G357" s="148"/>
      <c r="H357" s="148"/>
      <c r="I357" s="148"/>
      <c r="J357" s="148"/>
      <c r="K357" s="148"/>
      <c r="L357" s="148"/>
      <c r="M357" s="148"/>
      <c r="N357" s="148"/>
      <c r="O357" s="148"/>
      <c r="P357" s="149"/>
    </row>
    <row r="358" spans="1:16" ht="15" hidden="1" customHeight="1" x14ac:dyDescent="0.25">
      <c r="A358" s="44" t="e">
        <f ca="1">IF(MONTH(C358)=MONTH(D$3),RIGHT('Yearly Info'!A$34,LEN('Yearly Info'!A$34)-4),"")</f>
        <v>#VALUE!</v>
      </c>
      <c r="B358" s="145"/>
      <c r="C358" s="42">
        <f t="shared" ca="1" si="13"/>
        <v>46122</v>
      </c>
      <c r="D358" s="54">
        <f ca="1">INDIRECT("'" &amp; UPPER(LEFT(TEXT($D$3,"mmmm"),3)) &amp; "'!M31")</f>
        <v>0</v>
      </c>
      <c r="E358" s="147"/>
      <c r="F358" s="148"/>
      <c r="G358" s="148"/>
      <c r="H358" s="148"/>
      <c r="I358" s="148"/>
      <c r="J358" s="148"/>
      <c r="K358" s="148"/>
      <c r="L358" s="148"/>
      <c r="M358" s="148"/>
      <c r="N358" s="148"/>
      <c r="O358" s="148"/>
      <c r="P358" s="149"/>
    </row>
    <row r="359" spans="1:16" ht="15" hidden="1" customHeight="1" x14ac:dyDescent="0.25">
      <c r="A359" s="44" t="e">
        <f ca="1">IF(MONTH(C359)=MONTH(D$3),RIGHT('Yearly Info'!A$35,LEN('Yearly Info'!A$35)-4),"")</f>
        <v>#VALUE!</v>
      </c>
      <c r="B359" s="145"/>
      <c r="C359" s="42">
        <f t="shared" ca="1" si="13"/>
        <v>46122</v>
      </c>
      <c r="D359" s="54">
        <f ca="1">INDIRECT("'" &amp; UPPER(LEFT(TEXT($D$3,"mmmm"),3)) &amp; "'!M32")</f>
        <v>0</v>
      </c>
      <c r="E359" s="147"/>
      <c r="F359" s="148"/>
      <c r="G359" s="148"/>
      <c r="H359" s="148"/>
      <c r="I359" s="148"/>
      <c r="J359" s="148"/>
      <c r="K359" s="148"/>
      <c r="L359" s="148"/>
      <c r="M359" s="148"/>
      <c r="N359" s="148"/>
      <c r="O359" s="148"/>
      <c r="P359" s="149"/>
    </row>
    <row r="360" spans="1:16" ht="15" hidden="1" customHeight="1" x14ac:dyDescent="0.25">
      <c r="A360" s="44" t="e">
        <f ca="1">IF(MONTH(C360)=MONTH(D$3),RIGHT('Yearly Info'!A$36,LEN('Yearly Info'!A$36)-4),"")</f>
        <v>#VALUE!</v>
      </c>
      <c r="B360" s="145"/>
      <c r="C360" s="42">
        <f t="shared" ca="1" si="13"/>
        <v>46122</v>
      </c>
      <c r="D360" s="54">
        <f ca="1">INDIRECT("'" &amp; UPPER(LEFT(TEXT($D$3,"mmmm"),3)) &amp; "'!M33")</f>
        <v>0</v>
      </c>
      <c r="E360" s="147"/>
      <c r="F360" s="148"/>
      <c r="G360" s="148"/>
      <c r="H360" s="148"/>
      <c r="I360" s="148"/>
      <c r="J360" s="148"/>
      <c r="K360" s="148"/>
      <c r="L360" s="148"/>
      <c r="M360" s="148"/>
      <c r="N360" s="148"/>
      <c r="O360" s="148"/>
      <c r="P360" s="149"/>
    </row>
    <row r="361" spans="1:16" ht="15" hidden="1" customHeight="1" x14ac:dyDescent="0.25">
      <c r="A361" s="44" t="e">
        <f ca="1">IF(MONTH(C361)=MONTH(D$3),RIGHT('Yearly Info'!A$37,LEN('Yearly Info'!A$37)-4),"")</f>
        <v>#VALUE!</v>
      </c>
      <c r="B361" s="145"/>
      <c r="C361" s="42">
        <f t="shared" ca="1" si="13"/>
        <v>46122</v>
      </c>
      <c r="D361" s="54">
        <f ca="1">INDIRECT("'" &amp; UPPER(LEFT(TEXT($D$3,"mmmm"),3)) &amp; "'!M34")</f>
        <v>0</v>
      </c>
      <c r="E361" s="147"/>
      <c r="F361" s="148"/>
      <c r="G361" s="148"/>
      <c r="H361" s="148"/>
      <c r="I361" s="148"/>
      <c r="J361" s="148"/>
      <c r="K361" s="148"/>
      <c r="L361" s="148"/>
      <c r="M361" s="148"/>
      <c r="N361" s="148"/>
      <c r="O361" s="148"/>
      <c r="P361" s="149"/>
    </row>
    <row r="362" spans="1:16" ht="15" hidden="1" customHeight="1" x14ac:dyDescent="0.25">
      <c r="A362" s="44" t="e">
        <f ca="1">IF(MONTH(C362)=MONTH(D$3),RIGHT('Yearly Info'!A$38,LEN('Yearly Info'!A$38)-4),"")</f>
        <v>#VALUE!</v>
      </c>
      <c r="B362" s="145"/>
      <c r="C362" s="42">
        <f t="shared" ca="1" si="13"/>
        <v>46122</v>
      </c>
      <c r="D362" s="54">
        <f ca="1">INDIRECT("'" &amp; UPPER(LEFT(TEXT($D$3,"mmmm"),3)) &amp; "'!M35")</f>
        <v>0</v>
      </c>
      <c r="E362" s="147"/>
      <c r="F362" s="148"/>
      <c r="G362" s="148"/>
      <c r="H362" s="148"/>
      <c r="I362" s="148"/>
      <c r="J362" s="148"/>
      <c r="K362" s="148"/>
      <c r="L362" s="148"/>
      <c r="M362" s="148"/>
      <c r="N362" s="148"/>
      <c r="O362" s="148"/>
      <c r="P362" s="149"/>
    </row>
    <row r="363" spans="1:16" ht="15" hidden="1" customHeight="1" x14ac:dyDescent="0.25">
      <c r="A363" s="44" t="e">
        <f ca="1">IF(MONTH(C363)=MONTH(D$3),RIGHT('Yearly Info'!A$39,LEN('Yearly Info'!A$39)-4),"")</f>
        <v>#VALUE!</v>
      </c>
      <c r="B363" s="145"/>
      <c r="C363" s="42">
        <f t="shared" ca="1" si="13"/>
        <v>46122</v>
      </c>
      <c r="D363" s="54">
        <f ca="1">INDIRECT("'" &amp; UPPER(LEFT(TEXT($D$3,"mmmm"),3)) &amp; "'!M36")</f>
        <v>0</v>
      </c>
      <c r="E363" s="147"/>
      <c r="F363" s="148"/>
      <c r="G363" s="148"/>
      <c r="H363" s="148"/>
      <c r="I363" s="148"/>
      <c r="J363" s="148"/>
      <c r="K363" s="148"/>
      <c r="L363" s="148"/>
      <c r="M363" s="148"/>
      <c r="N363" s="148"/>
      <c r="O363" s="148"/>
      <c r="P363" s="149"/>
    </row>
    <row r="364" spans="1:16" ht="15" hidden="1" customHeight="1" thickBot="1" x14ac:dyDescent="0.3">
      <c r="A364" s="45" t="e">
        <f ca="1">IF(MONTH(C364)=MONTH(D$3),RIGHT('Yearly Info'!A$40,LEN('Yearly Info'!A$40)-4),"")</f>
        <v>#VALUE!</v>
      </c>
      <c r="B364" s="145"/>
      <c r="C364" s="42">
        <f t="shared" ca="1" si="13"/>
        <v>46122</v>
      </c>
      <c r="D364" s="54">
        <f ca="1">INDIRECT("'" &amp; UPPER(LEFT(TEXT($D$3,"mmmm"),3)) &amp; "'!M37")</f>
        <v>0</v>
      </c>
      <c r="E364" s="147"/>
      <c r="F364" s="148"/>
      <c r="G364" s="148"/>
      <c r="H364" s="148"/>
      <c r="I364" s="148"/>
      <c r="J364" s="148"/>
      <c r="K364" s="148"/>
      <c r="L364" s="148"/>
      <c r="M364" s="148"/>
      <c r="N364" s="148"/>
      <c r="O364" s="148"/>
      <c r="P364" s="149"/>
    </row>
    <row r="365" spans="1:16" ht="15" hidden="1" customHeight="1" thickBot="1" x14ac:dyDescent="0.3">
      <c r="A365" s="45" t="str">
        <f ca="1">IF(MONTH(C365)=MONTH(D$3),RIGHT('Yearly Info'!A$41,LEN('Yearly Info'!A$41)-4),"")</f>
        <v xml:space="preserve"> </v>
      </c>
      <c r="B365" s="145"/>
      <c r="C365" s="42">
        <f t="shared" ca="1" si="13"/>
        <v>46122</v>
      </c>
      <c r="D365" s="54">
        <f ca="1">INDIRECT("'" &amp; UPPER(LEFT(TEXT($D$3,"mmmm"),3)) &amp; "'!M38")</f>
        <v>0</v>
      </c>
      <c r="E365" s="147"/>
      <c r="F365" s="148"/>
      <c r="G365" s="148"/>
      <c r="H365" s="148"/>
      <c r="I365" s="148"/>
      <c r="J365" s="148"/>
      <c r="K365" s="148"/>
      <c r="L365" s="148"/>
      <c r="M365" s="148"/>
      <c r="N365" s="148"/>
      <c r="O365" s="148"/>
      <c r="P365" s="149"/>
    </row>
    <row r="366" spans="1:16" ht="15" hidden="1" customHeight="1" thickBot="1" x14ac:dyDescent="0.3">
      <c r="A366" s="45" t="str">
        <f ca="1">IF(MONTH(C366)=MONTH(D$3),RIGHT('Yearly Info'!A$42,LEN('Yearly Info'!A$42)-4),"")</f>
        <v xml:space="preserve"> </v>
      </c>
      <c r="B366" s="145"/>
      <c r="C366" s="42">
        <f t="shared" ca="1" si="13"/>
        <v>46122</v>
      </c>
      <c r="D366" s="54">
        <f ca="1">INDIRECT("'" &amp; UPPER(LEFT(TEXT($D$3,"mmmm"),3)) &amp; "'!M39")</f>
        <v>0</v>
      </c>
      <c r="E366" s="147"/>
      <c r="F366" s="148"/>
      <c r="G366" s="148"/>
      <c r="H366" s="148"/>
      <c r="I366" s="148"/>
      <c r="J366" s="148"/>
      <c r="K366" s="148"/>
      <c r="L366" s="148"/>
      <c r="M366" s="148"/>
      <c r="N366" s="148"/>
      <c r="O366" s="148"/>
      <c r="P366" s="149"/>
    </row>
    <row r="367" spans="1:16" ht="15" hidden="1" customHeight="1" thickBot="1" x14ac:dyDescent="0.3">
      <c r="A367" s="45" t="str">
        <f ca="1">IF(MONTH(C367)=MONTH(D$3),RIGHT('Yearly Info'!A$43,LEN('Yearly Info'!A$43)-4),"")</f>
        <v xml:space="preserve"> </v>
      </c>
      <c r="B367" s="146"/>
      <c r="C367" s="42">
        <f t="shared" ca="1" si="13"/>
        <v>46122</v>
      </c>
      <c r="D367" s="55">
        <f ca="1">INDIRECT("'" &amp; UPPER(LEFT(TEXT($D$3,"mmmm"),3)) &amp; "'!M40")</f>
        <v>0</v>
      </c>
      <c r="E367" s="150"/>
      <c r="F367" s="151"/>
      <c r="G367" s="151"/>
      <c r="H367" s="151"/>
      <c r="I367" s="151"/>
      <c r="J367" s="151"/>
      <c r="K367" s="151"/>
      <c r="L367" s="151"/>
      <c r="M367" s="151"/>
      <c r="N367" s="151"/>
      <c r="O367" s="151"/>
      <c r="P367" s="152"/>
    </row>
    <row r="368" spans="1:16" ht="15" hidden="1" customHeight="1" x14ac:dyDescent="0.3">
      <c r="A368" s="44" t="str">
        <f ca="1">IF(MONTH(C368)=MONTH(D$3),RIGHT('Yearly Info'!A$14,LEN('Yearly Info'!A$14)-4),"")</f>
        <v xml:space="preserve"> RICS Support for MDEQ</v>
      </c>
      <c r="B368" s="145" t="str">
        <f ca="1">TEXT(C368,"dddd")</f>
        <v>Saturday</v>
      </c>
      <c r="C368" s="94">
        <f ca="1">C338+1</f>
        <v>46123</v>
      </c>
      <c r="D368" s="106">
        <f ca="1">INDIRECT("'" &amp; UPPER(LEFT(TEXT($D$3,"mmmm"),3)) &amp; "'!N11")</f>
        <v>0</v>
      </c>
      <c r="E368" s="164"/>
      <c r="F368" s="165"/>
      <c r="G368" s="165"/>
      <c r="H368" s="165"/>
      <c r="I368" s="165"/>
      <c r="J368" s="165"/>
      <c r="K368" s="165"/>
      <c r="L368" s="165"/>
      <c r="M368" s="165"/>
      <c r="N368" s="165"/>
      <c r="O368" s="165"/>
      <c r="P368" s="166"/>
    </row>
    <row r="369" spans="1:16" ht="15" hidden="1" customHeight="1" x14ac:dyDescent="0.3">
      <c r="A369" s="44" t="str">
        <f ca="1">IF(MONTH(C369)=MONTH(D$3),RIGHT('Yearly Info'!A$15,LEN('Yearly Info'!A$15)-4),"")</f>
        <v xml:space="preserve"> MDEQ</v>
      </c>
      <c r="B369" s="145"/>
      <c r="C369" s="42">
        <f ca="1">C368</f>
        <v>46123</v>
      </c>
      <c r="D369" s="106">
        <f ca="1">INDIRECT("'" &amp; UPPER(LEFT(TEXT($D$3,"mmmm"),3)) &amp; "'!N12")</f>
        <v>0</v>
      </c>
      <c r="E369" s="164"/>
      <c r="F369" s="165"/>
      <c r="G369" s="165"/>
      <c r="H369" s="165"/>
      <c r="I369" s="165"/>
      <c r="J369" s="165"/>
      <c r="K369" s="165"/>
      <c r="L369" s="165"/>
      <c r="M369" s="165"/>
      <c r="N369" s="165"/>
      <c r="O369" s="165"/>
      <c r="P369" s="166"/>
    </row>
    <row r="370" spans="1:16" ht="15" hidden="1" customHeight="1" x14ac:dyDescent="0.3">
      <c r="A370" s="44" t="str">
        <f ca="1">IF(MONTH(C370)=MONTH(D$3),RIGHT('Yearly Info'!A$16,LEN('Yearly Info'!A$16)-4),"")</f>
        <v xml:space="preserve"> RICS Idea Portal</v>
      </c>
      <c r="B370" s="145"/>
      <c r="C370" s="42">
        <f t="shared" ref="C370:C397" ca="1" si="14">C369</f>
        <v>46123</v>
      </c>
      <c r="D370" s="106">
        <f ca="1">INDIRECT("'" &amp; UPPER(LEFT(TEXT($D$3,"mmmm"),3)) &amp; "'!N13")</f>
        <v>0</v>
      </c>
      <c r="E370" s="164"/>
      <c r="F370" s="165"/>
      <c r="G370" s="165"/>
      <c r="H370" s="165"/>
      <c r="I370" s="165"/>
      <c r="J370" s="165"/>
      <c r="K370" s="165"/>
      <c r="L370" s="165"/>
      <c r="M370" s="165"/>
      <c r="N370" s="165"/>
      <c r="O370" s="165"/>
      <c r="P370" s="166"/>
    </row>
    <row r="371" spans="1:16" ht="15" hidden="1" customHeight="1" x14ac:dyDescent="0.3">
      <c r="A371" s="44" t="str">
        <f ca="1">IF(MONTH(C371)=MONTH(D$3),RIGHT('Yearly Info'!A$17,LEN('Yearly Info'!A$17)-4),"")</f>
        <v xml:space="preserve"> MSWIS</v>
      </c>
      <c r="B371" s="145"/>
      <c r="C371" s="42">
        <f t="shared" ca="1" si="14"/>
        <v>46123</v>
      </c>
      <c r="D371" s="106">
        <f ca="1">INDIRECT("'" &amp; UPPER(LEFT(TEXT($D$3,"mmmm"),3)) &amp; "'!N14")</f>
        <v>0</v>
      </c>
      <c r="E371" s="164"/>
      <c r="F371" s="165"/>
      <c r="G371" s="165"/>
      <c r="H371" s="165"/>
      <c r="I371" s="165"/>
      <c r="J371" s="165"/>
      <c r="K371" s="165"/>
      <c r="L371" s="165"/>
      <c r="M371" s="165"/>
      <c r="N371" s="165"/>
      <c r="O371" s="165"/>
      <c r="P371" s="166"/>
    </row>
    <row r="372" spans="1:16" ht="15" hidden="1" customHeight="1" x14ac:dyDescent="0.3">
      <c r="A372" s="44" t="str">
        <f ca="1">IF(MONTH(C372)=MONTH(D$3),RIGHT('Yearly Info'!A$18,LEN('Yearly Info'!A$18)-4),"")</f>
        <v xml:space="preserve"> GeoSpatial</v>
      </c>
      <c r="B372" s="145"/>
      <c r="C372" s="42">
        <f t="shared" ca="1" si="14"/>
        <v>46123</v>
      </c>
      <c r="D372" s="106">
        <f ca="1">INDIRECT("'" &amp; UPPER(LEFT(TEXT($D$3,"mmmm"),3)) &amp; "'!N15")</f>
        <v>0</v>
      </c>
      <c r="E372" s="164"/>
      <c r="F372" s="165"/>
      <c r="G372" s="165"/>
      <c r="H372" s="165"/>
      <c r="I372" s="165"/>
      <c r="J372" s="165"/>
      <c r="K372" s="165"/>
      <c r="L372" s="165"/>
      <c r="M372" s="165"/>
      <c r="N372" s="165"/>
      <c r="O372" s="165"/>
      <c r="P372" s="166"/>
    </row>
    <row r="373" spans="1:16" ht="15" hidden="1" customHeight="1" x14ac:dyDescent="0.3">
      <c r="A373" s="44" t="str">
        <f ca="1">IF(MONTH(C373)=MONTH(D$3),RIGHT('Yearly Info'!A$19,LEN('Yearly Info'!A$19)-4),"")</f>
        <v xml:space="preserve"> RICS Dashboard</v>
      </c>
      <c r="B373" s="145"/>
      <c r="C373" s="42">
        <f t="shared" ca="1" si="14"/>
        <v>46123</v>
      </c>
      <c r="D373" s="106">
        <f ca="1">INDIRECT("'" &amp; UPPER(LEFT(TEXT($D$3,"mmmm"),3)) &amp; "'!N16")</f>
        <v>0</v>
      </c>
      <c r="E373" s="167"/>
      <c r="F373" s="168"/>
      <c r="G373" s="168"/>
      <c r="H373" s="168"/>
      <c r="I373" s="168"/>
      <c r="J373" s="168"/>
      <c r="K373" s="168"/>
      <c r="L373" s="168"/>
      <c r="M373" s="168"/>
      <c r="N373" s="168"/>
      <c r="O373" s="168"/>
      <c r="P373" s="169"/>
    </row>
    <row r="374" spans="1:16" ht="15" hidden="1" customHeight="1" x14ac:dyDescent="0.3">
      <c r="A374" s="44" t="str">
        <f ca="1">IF(MONTH(C374)=MONTH(D$3),RIGHT('Yearly Info'!A$20,LEN('Yearly Info'!A$20)-4),"")</f>
        <v xml:space="preserve"> MDWFP NRIS</v>
      </c>
      <c r="B374" s="145"/>
      <c r="C374" s="42">
        <f t="shared" ca="1" si="14"/>
        <v>46123</v>
      </c>
      <c r="D374" s="106">
        <f ca="1">INDIRECT("'" &amp; UPPER(LEFT(TEXT($D$3,"mmmm"),3)) &amp; "'!N17")</f>
        <v>0</v>
      </c>
      <c r="E374" s="167"/>
      <c r="F374" s="168"/>
      <c r="G374" s="168"/>
      <c r="H374" s="168"/>
      <c r="I374" s="168"/>
      <c r="J374" s="168"/>
      <c r="K374" s="168"/>
      <c r="L374" s="168"/>
      <c r="M374" s="168"/>
      <c r="N374" s="168"/>
      <c r="O374" s="168"/>
      <c r="P374" s="169"/>
    </row>
    <row r="375" spans="1:16" ht="15" hidden="1" customHeight="1" x14ac:dyDescent="0.3">
      <c r="A375" s="44" t="str">
        <f ca="1">IF(MONTH(C375)=MONTH(D$3),RIGHT('Yearly Info'!A$21,LEN('Yearly Info'!A$21)-4),"")</f>
        <v xml:space="preserve"> MSWIS MRVA 4 CLOSED</v>
      </c>
      <c r="B375" s="145"/>
      <c r="C375" s="42">
        <f t="shared" ca="1" si="14"/>
        <v>46123</v>
      </c>
      <c r="D375" s="106">
        <f ca="1">INDIRECT("'" &amp; UPPER(LEFT(TEXT($D$3,"mmmm"),3)) &amp; "'!N18")</f>
        <v>0</v>
      </c>
      <c r="E375" s="164"/>
      <c r="F375" s="165"/>
      <c r="G375" s="165"/>
      <c r="H375" s="165"/>
      <c r="I375" s="165"/>
      <c r="J375" s="165"/>
      <c r="K375" s="165"/>
      <c r="L375" s="165"/>
      <c r="M375" s="165"/>
      <c r="N375" s="165"/>
      <c r="O375" s="165"/>
      <c r="P375" s="166"/>
    </row>
    <row r="376" spans="1:16" ht="15" customHeight="1" x14ac:dyDescent="0.3">
      <c r="A376" s="44" t="str">
        <f ca="1">IF(MONTH(C376)=MONTH(D$3),RIGHT('Yearly Info'!A$22,LEN('Yearly Info'!A$22)-4),"")</f>
        <v xml:space="preserve"> Tackett</v>
      </c>
      <c r="B376" s="145"/>
      <c r="C376" s="42">
        <f t="shared" ca="1" si="14"/>
        <v>46123</v>
      </c>
      <c r="D376" s="106">
        <f ca="1">INDIRECT("'" &amp; UPPER(LEFT(TEXT($D$3,"mmmm"),3)) &amp; "'!N19")</f>
        <v>0</v>
      </c>
      <c r="E376" s="164"/>
      <c r="F376" s="165"/>
      <c r="G376" s="165"/>
      <c r="H376" s="165"/>
      <c r="I376" s="165"/>
      <c r="J376" s="165"/>
      <c r="K376" s="165"/>
      <c r="L376" s="165"/>
      <c r="M376" s="165"/>
      <c r="N376" s="165"/>
      <c r="O376" s="165"/>
      <c r="P376" s="166"/>
    </row>
    <row r="377" spans="1:16" ht="15" hidden="1" customHeight="1" x14ac:dyDescent="0.3">
      <c r="A377" s="44" t="e">
        <f ca="1">IF(MONTH(C377)=MONTH(D$3),RIGHT('Yearly Info'!A$23,LEN('Yearly Info'!A$23)-4),"")</f>
        <v>#VALUE!</v>
      </c>
      <c r="B377" s="145"/>
      <c r="C377" s="42">
        <f t="shared" ca="1" si="14"/>
        <v>46123</v>
      </c>
      <c r="D377" s="106">
        <f ca="1">INDIRECT("'" &amp; UPPER(LEFT(TEXT($D$3,"mmmm"),3)) &amp; "'!N20")</f>
        <v>0</v>
      </c>
      <c r="E377" s="170"/>
      <c r="F377" s="165"/>
      <c r="G377" s="165"/>
      <c r="H377" s="165"/>
      <c r="I377" s="165"/>
      <c r="J377" s="165"/>
      <c r="K377" s="165"/>
      <c r="L377" s="165"/>
      <c r="M377" s="165"/>
      <c r="N377" s="165"/>
      <c r="O377" s="165"/>
      <c r="P377" s="166"/>
    </row>
    <row r="378" spans="1:16" ht="15" hidden="1" customHeight="1" x14ac:dyDescent="0.3">
      <c r="A378" s="44" t="e">
        <f ca="1">IF(MONTH(C378)=MONTH(D$3),RIGHT('Yearly Info'!A$24,LEN('Yearly Info'!A$24)-4),"")</f>
        <v>#VALUE!</v>
      </c>
      <c r="B378" s="145"/>
      <c r="C378" s="42">
        <f t="shared" ca="1" si="14"/>
        <v>46123</v>
      </c>
      <c r="D378" s="106">
        <f ca="1">INDIRECT("'" &amp; UPPER(LEFT(TEXT($D$3,"mmmm"),3)) &amp; "'!N21")</f>
        <v>0</v>
      </c>
      <c r="E378" s="164"/>
      <c r="F378" s="165"/>
      <c r="G378" s="165"/>
      <c r="H378" s="165"/>
      <c r="I378" s="165"/>
      <c r="J378" s="165"/>
      <c r="K378" s="165"/>
      <c r="L378" s="165"/>
      <c r="M378" s="165"/>
      <c r="N378" s="165"/>
      <c r="O378" s="165"/>
      <c r="P378" s="166"/>
    </row>
    <row r="379" spans="1:16" ht="15" hidden="1" customHeight="1" x14ac:dyDescent="0.3">
      <c r="A379" s="44" t="e">
        <f ca="1">IF(MONTH(C379)=MONTH(D$3),RIGHT('Yearly Info'!A$25,LEN('Yearly Info'!A$25)-4),"")</f>
        <v>#VALUE!</v>
      </c>
      <c r="B379" s="145"/>
      <c r="C379" s="42">
        <f t="shared" ca="1" si="14"/>
        <v>46123</v>
      </c>
      <c r="D379" s="106">
        <f ca="1">INDIRECT("'" &amp; UPPER(LEFT(TEXT($D$3,"mmmm"),3)) &amp; "'!N22")</f>
        <v>0</v>
      </c>
      <c r="E379" s="164"/>
      <c r="F379" s="165"/>
      <c r="G379" s="165"/>
      <c r="H379" s="165"/>
      <c r="I379" s="165"/>
      <c r="J379" s="165"/>
      <c r="K379" s="165"/>
      <c r="L379" s="165"/>
      <c r="M379" s="165"/>
      <c r="N379" s="165"/>
      <c r="O379" s="165"/>
      <c r="P379" s="166"/>
    </row>
    <row r="380" spans="1:16" ht="15" hidden="1" customHeight="1" x14ac:dyDescent="0.3">
      <c r="A380" s="44" t="e">
        <f ca="1">IF(MONTH(C380)=MONTH(D$3),RIGHT('Yearly Info'!A$26,LEN('Yearly Info'!A$26)-4),"")</f>
        <v>#VALUE!</v>
      </c>
      <c r="B380" s="145"/>
      <c r="C380" s="42">
        <f t="shared" ca="1" si="14"/>
        <v>46123</v>
      </c>
      <c r="D380" s="106">
        <f ca="1">INDIRECT("'" &amp; UPPER(LEFT(TEXT($D$3,"mmmm"),3)) &amp; "'!N23")</f>
        <v>0</v>
      </c>
      <c r="E380" s="164"/>
      <c r="F380" s="165"/>
      <c r="G380" s="165"/>
      <c r="H380" s="165"/>
      <c r="I380" s="165"/>
      <c r="J380" s="165"/>
      <c r="K380" s="165"/>
      <c r="L380" s="165"/>
      <c r="M380" s="165"/>
      <c r="N380" s="165"/>
      <c r="O380" s="165"/>
      <c r="P380" s="166"/>
    </row>
    <row r="381" spans="1:16" ht="15" hidden="1" customHeight="1" x14ac:dyDescent="0.3">
      <c r="A381" s="44" t="e">
        <f ca="1">IF(MONTH(C381)=MONTH(D$3),RIGHT('Yearly Info'!A$27,LEN('Yearly Info'!A$27)-4),"")</f>
        <v>#VALUE!</v>
      </c>
      <c r="B381" s="145"/>
      <c r="C381" s="42">
        <f t="shared" ca="1" si="14"/>
        <v>46123</v>
      </c>
      <c r="D381" s="106">
        <f ca="1">INDIRECT("'" &amp; UPPER(LEFT(TEXT($D$3,"mmmm"),3)) &amp; "'!N24")</f>
        <v>0</v>
      </c>
      <c r="E381" s="164"/>
      <c r="F381" s="165"/>
      <c r="G381" s="165"/>
      <c r="H381" s="165"/>
      <c r="I381" s="165"/>
      <c r="J381" s="165"/>
      <c r="K381" s="165"/>
      <c r="L381" s="165"/>
      <c r="M381" s="165"/>
      <c r="N381" s="165"/>
      <c r="O381" s="165"/>
      <c r="P381" s="166"/>
    </row>
    <row r="382" spans="1:16" ht="15" hidden="1" customHeight="1" x14ac:dyDescent="0.3">
      <c r="A382" s="44" t="e">
        <f ca="1">IF(MONTH(C382)=MONTH(D$3),RIGHT('Yearly Info'!A$28,LEN('Yearly Info'!A$28)-4),"")</f>
        <v>#VALUE!</v>
      </c>
      <c r="B382" s="145"/>
      <c r="C382" s="42">
        <f t="shared" ca="1" si="14"/>
        <v>46123</v>
      </c>
      <c r="D382" s="106">
        <f ca="1">INDIRECT("'" &amp; UPPER(LEFT(TEXT($D$3,"mmmm"),3)) &amp; "'!N25")</f>
        <v>0</v>
      </c>
      <c r="E382" s="164"/>
      <c r="F382" s="165"/>
      <c r="G382" s="165"/>
      <c r="H382" s="165"/>
      <c r="I382" s="165"/>
      <c r="J382" s="165"/>
      <c r="K382" s="165"/>
      <c r="L382" s="165"/>
      <c r="M382" s="165"/>
      <c r="N382" s="165"/>
      <c r="O382" s="165"/>
      <c r="P382" s="166"/>
    </row>
    <row r="383" spans="1:16" ht="15" hidden="1" customHeight="1" x14ac:dyDescent="0.3">
      <c r="A383" s="44" t="e">
        <f ca="1">IF(MONTH(C383)=MONTH(D$3),RIGHT('Yearly Info'!A$29,LEN('Yearly Info'!A$29)-4),"")</f>
        <v>#VALUE!</v>
      </c>
      <c r="B383" s="145"/>
      <c r="C383" s="42">
        <f t="shared" ca="1" si="14"/>
        <v>46123</v>
      </c>
      <c r="D383" s="106">
        <f ca="1">INDIRECT("'" &amp; UPPER(LEFT(TEXT($D$3,"mmmm"),3)) &amp; "'!N26")</f>
        <v>0</v>
      </c>
      <c r="E383" s="164"/>
      <c r="F383" s="165"/>
      <c r="G383" s="165"/>
      <c r="H383" s="165"/>
      <c r="I383" s="165"/>
      <c r="J383" s="165"/>
      <c r="K383" s="165"/>
      <c r="L383" s="165"/>
      <c r="M383" s="165"/>
      <c r="N383" s="165"/>
      <c r="O383" s="165"/>
      <c r="P383" s="166"/>
    </row>
    <row r="384" spans="1:16" ht="15" hidden="1" customHeight="1" x14ac:dyDescent="0.3">
      <c r="A384" s="44" t="e">
        <f ca="1">IF(MONTH(C384)=MONTH(D$3),RIGHT('Yearly Info'!A$30,LEN('Yearly Info'!A$30)-4),"")</f>
        <v>#VALUE!</v>
      </c>
      <c r="B384" s="145"/>
      <c r="C384" s="42">
        <f t="shared" ca="1" si="14"/>
        <v>46123</v>
      </c>
      <c r="D384" s="106">
        <f ca="1">INDIRECT("'" &amp; UPPER(LEFT(TEXT($D$3,"mmmm"),3)) &amp; "'!N27")</f>
        <v>0</v>
      </c>
      <c r="E384" s="164"/>
      <c r="F384" s="165"/>
      <c r="G384" s="165"/>
      <c r="H384" s="165"/>
      <c r="I384" s="165"/>
      <c r="J384" s="165"/>
      <c r="K384" s="165"/>
      <c r="L384" s="165"/>
      <c r="M384" s="165"/>
      <c r="N384" s="165"/>
      <c r="O384" s="165"/>
      <c r="P384" s="166"/>
    </row>
    <row r="385" spans="1:16" ht="15" hidden="1" customHeight="1" x14ac:dyDescent="0.3">
      <c r="A385" s="44" t="e">
        <f ca="1">IF(MONTH(C385)=MONTH(D$3),RIGHT('Yearly Info'!A$31,LEN('Yearly Info'!A$31)-4),"")</f>
        <v>#VALUE!</v>
      </c>
      <c r="B385" s="145"/>
      <c r="C385" s="42">
        <f t="shared" ca="1" si="14"/>
        <v>46123</v>
      </c>
      <c r="D385" s="106">
        <f ca="1">INDIRECT("'" &amp; UPPER(LEFT(TEXT($D$3,"mmmm"),3)) &amp; "'!N28")</f>
        <v>0</v>
      </c>
      <c r="E385" s="164"/>
      <c r="F385" s="165"/>
      <c r="G385" s="165"/>
      <c r="H385" s="165"/>
      <c r="I385" s="165"/>
      <c r="J385" s="165"/>
      <c r="K385" s="165"/>
      <c r="L385" s="165"/>
      <c r="M385" s="165"/>
      <c r="N385" s="165"/>
      <c r="O385" s="165"/>
      <c r="P385" s="166"/>
    </row>
    <row r="386" spans="1:16" ht="15" hidden="1" customHeight="1" x14ac:dyDescent="0.3">
      <c r="A386" s="44" t="e">
        <f ca="1">IF(MONTH(C386)=MONTH(D$3),RIGHT('Yearly Info'!A$32,LEN('Yearly Info'!A$32)-4),"")</f>
        <v>#VALUE!</v>
      </c>
      <c r="B386" s="145"/>
      <c r="C386" s="42">
        <f t="shared" ca="1" si="14"/>
        <v>46123</v>
      </c>
      <c r="D386" s="106">
        <f ca="1">INDIRECT("'" &amp; UPPER(LEFT(TEXT($D$3,"mmmm"),3)) &amp; "'!N29")</f>
        <v>0</v>
      </c>
      <c r="E386" s="164"/>
      <c r="F386" s="165"/>
      <c r="G386" s="165"/>
      <c r="H386" s="165"/>
      <c r="I386" s="165"/>
      <c r="J386" s="165"/>
      <c r="K386" s="165"/>
      <c r="L386" s="165"/>
      <c r="M386" s="165"/>
      <c r="N386" s="165"/>
      <c r="O386" s="165"/>
      <c r="P386" s="166"/>
    </row>
    <row r="387" spans="1:16" ht="15" hidden="1" customHeight="1" x14ac:dyDescent="0.3">
      <c r="A387" s="44" t="e">
        <f ca="1">IF(MONTH(C387)=MONTH(D$3),RIGHT('Yearly Info'!A$33,LEN('Yearly Info'!A$33)-4),"")</f>
        <v>#VALUE!</v>
      </c>
      <c r="B387" s="145"/>
      <c r="C387" s="42">
        <f t="shared" ca="1" si="14"/>
        <v>46123</v>
      </c>
      <c r="D387" s="106">
        <f ca="1">INDIRECT("'" &amp; UPPER(LEFT(TEXT($D$3,"mmmm"),3)) &amp; "'!N30")</f>
        <v>0</v>
      </c>
      <c r="E387" s="164"/>
      <c r="F387" s="165"/>
      <c r="G387" s="165"/>
      <c r="H387" s="165"/>
      <c r="I387" s="165"/>
      <c r="J387" s="165"/>
      <c r="K387" s="165"/>
      <c r="L387" s="165"/>
      <c r="M387" s="165"/>
      <c r="N387" s="165"/>
      <c r="O387" s="165"/>
      <c r="P387" s="166"/>
    </row>
    <row r="388" spans="1:16" ht="15" hidden="1" customHeight="1" x14ac:dyDescent="0.3">
      <c r="A388" s="44" t="e">
        <f ca="1">IF(MONTH(C388)=MONTH(D$3),RIGHT('Yearly Info'!A$34,LEN('Yearly Info'!A$34)-4),"")</f>
        <v>#VALUE!</v>
      </c>
      <c r="B388" s="145"/>
      <c r="C388" s="42">
        <f t="shared" ca="1" si="14"/>
        <v>46123</v>
      </c>
      <c r="D388" s="106">
        <f ca="1">INDIRECT("'" &amp; UPPER(LEFT(TEXT($D$3,"mmmm"),3)) &amp; "'!N31")</f>
        <v>0</v>
      </c>
      <c r="E388" s="164"/>
      <c r="F388" s="165"/>
      <c r="G388" s="165"/>
      <c r="H388" s="165"/>
      <c r="I388" s="165"/>
      <c r="J388" s="165"/>
      <c r="K388" s="165"/>
      <c r="L388" s="165"/>
      <c r="M388" s="165"/>
      <c r="N388" s="165"/>
      <c r="O388" s="165"/>
      <c r="P388" s="166"/>
    </row>
    <row r="389" spans="1:16" ht="15" hidden="1" customHeight="1" x14ac:dyDescent="0.3">
      <c r="A389" s="44" t="e">
        <f ca="1">IF(MONTH(C389)=MONTH(D$3),RIGHT('Yearly Info'!A$35,LEN('Yearly Info'!A$35)-4),"")</f>
        <v>#VALUE!</v>
      </c>
      <c r="B389" s="145"/>
      <c r="C389" s="42">
        <f t="shared" ca="1" si="14"/>
        <v>46123</v>
      </c>
      <c r="D389" s="106">
        <f ca="1">INDIRECT("'" &amp; UPPER(LEFT(TEXT($D$3,"mmmm"),3)) &amp; "'!N32")</f>
        <v>0</v>
      </c>
      <c r="E389" s="164"/>
      <c r="F389" s="165"/>
      <c r="G389" s="165"/>
      <c r="H389" s="165"/>
      <c r="I389" s="165"/>
      <c r="J389" s="165"/>
      <c r="K389" s="165"/>
      <c r="L389" s="165"/>
      <c r="M389" s="165"/>
      <c r="N389" s="165"/>
      <c r="O389" s="165"/>
      <c r="P389" s="166"/>
    </row>
    <row r="390" spans="1:16" ht="15" hidden="1" customHeight="1" x14ac:dyDescent="0.3">
      <c r="A390" s="44" t="e">
        <f ca="1">IF(MONTH(C390)=MONTH(D$3),RIGHT('Yearly Info'!A$36,LEN('Yearly Info'!A$36)-4),"")</f>
        <v>#VALUE!</v>
      </c>
      <c r="B390" s="145"/>
      <c r="C390" s="42">
        <f t="shared" ca="1" si="14"/>
        <v>46123</v>
      </c>
      <c r="D390" s="106">
        <f ca="1">INDIRECT("'" &amp; UPPER(LEFT(TEXT($D$3,"mmmm"),3)) &amp; "'!N33")</f>
        <v>0</v>
      </c>
      <c r="E390" s="167"/>
      <c r="F390" s="168"/>
      <c r="G390" s="168"/>
      <c r="H390" s="168"/>
      <c r="I390" s="168"/>
      <c r="J390" s="168"/>
      <c r="K390" s="168"/>
      <c r="L390" s="168"/>
      <c r="M390" s="168"/>
      <c r="N390" s="168"/>
      <c r="O390" s="168"/>
      <c r="P390" s="169"/>
    </row>
    <row r="391" spans="1:16" ht="15" hidden="1" customHeight="1" x14ac:dyDescent="0.3">
      <c r="A391" s="44" t="e">
        <f ca="1">IF(MONTH(C391)=MONTH(D$3),RIGHT('Yearly Info'!A$37,LEN('Yearly Info'!A$37)-4),"")</f>
        <v>#VALUE!</v>
      </c>
      <c r="B391" s="145"/>
      <c r="C391" s="42">
        <f t="shared" ca="1" si="14"/>
        <v>46123</v>
      </c>
      <c r="D391" s="106">
        <f ca="1">INDIRECT("'" &amp; UPPER(LEFT(TEXT($D$3,"mmmm"),3)) &amp; "'!N34")</f>
        <v>0</v>
      </c>
      <c r="E391" s="164"/>
      <c r="F391" s="165"/>
      <c r="G391" s="165"/>
      <c r="H391" s="165"/>
      <c r="I391" s="165"/>
      <c r="J391" s="165"/>
      <c r="K391" s="165"/>
      <c r="L391" s="165"/>
      <c r="M391" s="165"/>
      <c r="N391" s="165"/>
      <c r="O391" s="165"/>
      <c r="P391" s="166"/>
    </row>
    <row r="392" spans="1:16" ht="15" hidden="1" customHeight="1" x14ac:dyDescent="0.3">
      <c r="A392" s="44" t="e">
        <f ca="1">IF(MONTH(C392)=MONTH(D$3),RIGHT('Yearly Info'!A$38,LEN('Yearly Info'!A$38)-4),"")</f>
        <v>#VALUE!</v>
      </c>
      <c r="B392" s="145"/>
      <c r="C392" s="42">
        <f t="shared" ca="1" si="14"/>
        <v>46123</v>
      </c>
      <c r="D392" s="106">
        <f ca="1">INDIRECT("'" &amp; UPPER(LEFT(TEXT($D$3,"mmmm"),3)) &amp; "'!N35")</f>
        <v>0</v>
      </c>
      <c r="E392" s="164"/>
      <c r="F392" s="165"/>
      <c r="G392" s="165"/>
      <c r="H392" s="165"/>
      <c r="I392" s="165"/>
      <c r="J392" s="165"/>
      <c r="K392" s="165"/>
      <c r="L392" s="165"/>
      <c r="M392" s="165"/>
      <c r="N392" s="165"/>
      <c r="O392" s="165"/>
      <c r="P392" s="166"/>
    </row>
    <row r="393" spans="1:16" ht="15" hidden="1" customHeight="1" x14ac:dyDescent="0.3">
      <c r="A393" s="44" t="e">
        <f ca="1">IF(MONTH(C393)=MONTH(D$3),RIGHT('Yearly Info'!A$39,LEN('Yearly Info'!A$39)-4),"")</f>
        <v>#VALUE!</v>
      </c>
      <c r="B393" s="145"/>
      <c r="C393" s="42">
        <f t="shared" ca="1" si="14"/>
        <v>46123</v>
      </c>
      <c r="D393" s="106">
        <f ca="1">INDIRECT("'" &amp; UPPER(LEFT(TEXT($D$3,"mmmm"),3)) &amp; "'!N36")</f>
        <v>0</v>
      </c>
      <c r="E393" s="164"/>
      <c r="F393" s="165"/>
      <c r="G393" s="165"/>
      <c r="H393" s="165"/>
      <c r="I393" s="165"/>
      <c r="J393" s="165"/>
      <c r="K393" s="165"/>
      <c r="L393" s="165"/>
      <c r="M393" s="165"/>
      <c r="N393" s="165"/>
      <c r="O393" s="165"/>
      <c r="P393" s="166"/>
    </row>
    <row r="394" spans="1:16" ht="15" hidden="1" customHeight="1" thickBot="1" x14ac:dyDescent="0.35">
      <c r="A394" s="45" t="e">
        <f ca="1">IF(MONTH(C394)=MONTH(D$3),RIGHT('Yearly Info'!A$40,LEN('Yearly Info'!A$40)-4),"")</f>
        <v>#VALUE!</v>
      </c>
      <c r="B394" s="145"/>
      <c r="C394" s="42">
        <f t="shared" ca="1" si="14"/>
        <v>46123</v>
      </c>
      <c r="D394" s="106">
        <f ca="1">INDIRECT("'" &amp; UPPER(LEFT(TEXT($D$3,"mmmm"),3)) &amp; "'!N37")</f>
        <v>0</v>
      </c>
      <c r="E394" s="164"/>
      <c r="F394" s="165"/>
      <c r="G394" s="165"/>
      <c r="H394" s="165"/>
      <c r="I394" s="165"/>
      <c r="J394" s="165"/>
      <c r="K394" s="165"/>
      <c r="L394" s="165"/>
      <c r="M394" s="165"/>
      <c r="N394" s="165"/>
      <c r="O394" s="165"/>
      <c r="P394" s="166"/>
    </row>
    <row r="395" spans="1:16" ht="15" hidden="1" customHeight="1" thickBot="1" x14ac:dyDescent="0.35">
      <c r="A395" s="45" t="str">
        <f ca="1">IF(MONTH(C395)=MONTH(D$3),RIGHT('Yearly Info'!A$41,LEN('Yearly Info'!A$41)-4),"")</f>
        <v xml:space="preserve"> </v>
      </c>
      <c r="B395" s="145"/>
      <c r="C395" s="42">
        <f t="shared" ca="1" si="14"/>
        <v>46123</v>
      </c>
      <c r="D395" s="106">
        <f ca="1">INDIRECT("'" &amp; UPPER(LEFT(TEXT($D$3,"mmmm"),3)) &amp; "'!N38")</f>
        <v>0</v>
      </c>
      <c r="E395" s="164"/>
      <c r="F395" s="165"/>
      <c r="G395" s="165"/>
      <c r="H395" s="165"/>
      <c r="I395" s="165"/>
      <c r="J395" s="165"/>
      <c r="K395" s="165"/>
      <c r="L395" s="165"/>
      <c r="M395" s="165"/>
      <c r="N395" s="165"/>
      <c r="O395" s="165"/>
      <c r="P395" s="166"/>
    </row>
    <row r="396" spans="1:16" ht="15" hidden="1" customHeight="1" thickBot="1" x14ac:dyDescent="0.35">
      <c r="A396" s="45" t="str">
        <f ca="1">IF(MONTH(C396)=MONTH(D$3),RIGHT('Yearly Info'!A$42,LEN('Yearly Info'!A$42)-4),"")</f>
        <v xml:space="preserve"> </v>
      </c>
      <c r="B396" s="145"/>
      <c r="C396" s="42">
        <f t="shared" ca="1" si="14"/>
        <v>46123</v>
      </c>
      <c r="D396" s="106">
        <f ca="1">INDIRECT("'" &amp; UPPER(LEFT(TEXT($D$3,"mmmm"),3)) &amp; "'!N39")</f>
        <v>0</v>
      </c>
      <c r="E396" s="164"/>
      <c r="F396" s="165"/>
      <c r="G396" s="165"/>
      <c r="H396" s="165"/>
      <c r="I396" s="165"/>
      <c r="J396" s="165"/>
      <c r="K396" s="165"/>
      <c r="L396" s="165"/>
      <c r="M396" s="165"/>
      <c r="N396" s="165"/>
      <c r="O396" s="165"/>
      <c r="P396" s="166"/>
    </row>
    <row r="397" spans="1:16" ht="15" hidden="1" customHeight="1" thickBot="1" x14ac:dyDescent="0.35">
      <c r="A397" s="45" t="str">
        <f ca="1">IF(MONTH(C397)=MONTH(D$3),RIGHT('Yearly Info'!A$43,LEN('Yearly Info'!A$43)-4),"")</f>
        <v xml:space="preserve"> </v>
      </c>
      <c r="B397" s="146"/>
      <c r="C397" s="42">
        <f t="shared" ca="1" si="14"/>
        <v>46123</v>
      </c>
      <c r="D397" s="106">
        <f ca="1">INDIRECT("'" &amp; UPPER(LEFT(TEXT($D$3,"mmmm"),3)) &amp; "'!N40")</f>
        <v>0</v>
      </c>
      <c r="E397" s="171"/>
      <c r="F397" s="172"/>
      <c r="G397" s="172"/>
      <c r="H397" s="172"/>
      <c r="I397" s="172"/>
      <c r="J397" s="172"/>
      <c r="K397" s="172"/>
      <c r="L397" s="172"/>
      <c r="M397" s="172"/>
      <c r="N397" s="172"/>
      <c r="O397" s="172"/>
      <c r="P397" s="173"/>
    </row>
    <row r="398" spans="1:16" ht="15" hidden="1" customHeight="1" thickBot="1" x14ac:dyDescent="0.3">
      <c r="A398" s="44" t="str">
        <f ca="1">IF(MONTH(C398)=MONTH(D$3),RIGHT('Yearly Info'!A$14,LEN('Yearly Info'!A$14)-4),"")</f>
        <v xml:space="preserve"> RICS Support for MDEQ</v>
      </c>
      <c r="B398" s="145" t="str">
        <f ca="1">TEXT(C398,"dddd")</f>
        <v>Sunday</v>
      </c>
      <c r="C398" s="94">
        <f ca="1">C368+1</f>
        <v>46124</v>
      </c>
      <c r="D398" s="107">
        <f ca="1">INDIRECT("'" &amp; UPPER(LEFT(TEXT($D$3,"mmmm"),3)) &amp; "'!O11")</f>
        <v>0</v>
      </c>
      <c r="E398" s="147"/>
      <c r="F398" s="148"/>
      <c r="G398" s="148"/>
      <c r="H398" s="148"/>
      <c r="I398" s="148"/>
      <c r="J398" s="148"/>
      <c r="K398" s="148"/>
      <c r="L398" s="148"/>
      <c r="M398" s="148"/>
      <c r="N398" s="148"/>
      <c r="O398" s="148"/>
      <c r="P398" s="149"/>
    </row>
    <row r="399" spans="1:16" ht="15" hidden="1" customHeight="1" x14ac:dyDescent="0.25">
      <c r="A399" s="44" t="str">
        <f ca="1">IF(MONTH(C399)=MONTH(D$3),RIGHT('Yearly Info'!A$15,LEN('Yearly Info'!A$15)-4),"")</f>
        <v xml:space="preserve"> MDEQ</v>
      </c>
      <c r="B399" s="145"/>
      <c r="C399" s="42">
        <f ca="1">C398</f>
        <v>46124</v>
      </c>
      <c r="D399" s="107">
        <f ca="1">INDIRECT("'" &amp; UPPER(LEFT(TEXT($D$3,"mmmm"),3)) &amp; "'!O12")</f>
        <v>0</v>
      </c>
      <c r="E399" s="147"/>
      <c r="F399" s="148"/>
      <c r="G399" s="148"/>
      <c r="H399" s="148"/>
      <c r="I399" s="148"/>
      <c r="J399" s="148"/>
      <c r="K399" s="148"/>
      <c r="L399" s="148"/>
      <c r="M399" s="148"/>
      <c r="N399" s="148"/>
      <c r="O399" s="148"/>
      <c r="P399" s="149"/>
    </row>
    <row r="400" spans="1:16" ht="15" hidden="1" customHeight="1" x14ac:dyDescent="0.25">
      <c r="A400" s="44" t="str">
        <f ca="1">IF(MONTH(C400)=MONTH(D$3),RIGHT('Yearly Info'!A$16,LEN('Yearly Info'!A$16)-4),"")</f>
        <v xml:space="preserve"> RICS Idea Portal</v>
      </c>
      <c r="B400" s="145"/>
      <c r="C400" s="42">
        <f t="shared" ref="C400:C427" ca="1" si="15">C399</f>
        <v>46124</v>
      </c>
      <c r="D400" s="107">
        <f ca="1">INDIRECT("'" &amp; UPPER(LEFT(TEXT($D$3,"mmmm"),3)) &amp; "'!O13")</f>
        <v>0</v>
      </c>
      <c r="E400" s="147"/>
      <c r="F400" s="148"/>
      <c r="G400" s="148"/>
      <c r="H400" s="148"/>
      <c r="I400" s="148"/>
      <c r="J400" s="148"/>
      <c r="K400" s="148"/>
      <c r="L400" s="148"/>
      <c r="M400" s="148"/>
      <c r="N400" s="148"/>
      <c r="O400" s="148"/>
      <c r="P400" s="149"/>
    </row>
    <row r="401" spans="1:16" ht="15" hidden="1" customHeight="1" x14ac:dyDescent="0.25">
      <c r="A401" s="44" t="str">
        <f ca="1">IF(MONTH(C401)=MONTH(D$3),RIGHT('Yearly Info'!A$17,LEN('Yearly Info'!A$17)-4),"")</f>
        <v xml:space="preserve"> MSWIS</v>
      </c>
      <c r="B401" s="145"/>
      <c r="C401" s="42">
        <f t="shared" ca="1" si="15"/>
        <v>46124</v>
      </c>
      <c r="D401" s="107">
        <f ca="1">INDIRECT("'" &amp; UPPER(LEFT(TEXT($D$3,"mmmm"),3)) &amp; "'!O14")</f>
        <v>0</v>
      </c>
      <c r="E401" s="147"/>
      <c r="F401" s="148"/>
      <c r="G401" s="148"/>
      <c r="H401" s="148"/>
      <c r="I401" s="148"/>
      <c r="J401" s="148"/>
      <c r="K401" s="148"/>
      <c r="L401" s="148"/>
      <c r="M401" s="148"/>
      <c r="N401" s="148"/>
      <c r="O401" s="148"/>
      <c r="P401" s="149"/>
    </row>
    <row r="402" spans="1:16" ht="15" hidden="1" customHeight="1" x14ac:dyDescent="0.25">
      <c r="A402" s="44" t="str">
        <f ca="1">IF(MONTH(C402)=MONTH(D$3),RIGHT('Yearly Info'!A$18,LEN('Yearly Info'!A$18)-4),"")</f>
        <v xml:space="preserve"> GeoSpatial</v>
      </c>
      <c r="B402" s="145"/>
      <c r="C402" s="42">
        <f t="shared" ca="1" si="15"/>
        <v>46124</v>
      </c>
      <c r="D402" s="107">
        <f ca="1">INDIRECT("'" &amp; UPPER(LEFT(TEXT($D$3,"mmmm"),3)) &amp; "'!O15")</f>
        <v>0</v>
      </c>
      <c r="E402" s="147"/>
      <c r="F402" s="148"/>
      <c r="G402" s="148"/>
      <c r="H402" s="148"/>
      <c r="I402" s="148"/>
      <c r="J402" s="148"/>
      <c r="K402" s="148"/>
      <c r="L402" s="148"/>
      <c r="M402" s="148"/>
      <c r="N402" s="148"/>
      <c r="O402" s="148"/>
      <c r="P402" s="149"/>
    </row>
    <row r="403" spans="1:16" ht="15" hidden="1" customHeight="1" thickBot="1" x14ac:dyDescent="0.3">
      <c r="A403" s="44" t="str">
        <f ca="1">IF(MONTH(C403)=MONTH(D$3),RIGHT('Yearly Info'!A$19,LEN('Yearly Info'!A$19)-4),"")</f>
        <v xml:space="preserve"> RICS Dashboard</v>
      </c>
      <c r="B403" s="145"/>
      <c r="C403" s="42">
        <f t="shared" ca="1" si="15"/>
        <v>46124</v>
      </c>
      <c r="D403" s="107">
        <f ca="1">INDIRECT("'" &amp; UPPER(LEFT(TEXT($D$3,"mmmm"),3)) &amp; "'!O16")</f>
        <v>0</v>
      </c>
      <c r="E403" s="153"/>
      <c r="F403" s="154"/>
      <c r="G403" s="154"/>
      <c r="H403" s="154"/>
      <c r="I403" s="154"/>
      <c r="J403" s="154"/>
      <c r="K403" s="154"/>
      <c r="L403" s="154"/>
      <c r="M403" s="154"/>
      <c r="N403" s="154"/>
      <c r="O403" s="154"/>
      <c r="P403" s="155"/>
    </row>
    <row r="404" spans="1:16" ht="15" hidden="1" customHeight="1" x14ac:dyDescent="0.25">
      <c r="A404" s="44" t="str">
        <f ca="1">IF(MONTH(C404)=MONTH(D$3),RIGHT('Yearly Info'!A$20,LEN('Yearly Info'!A$20)-4),"")</f>
        <v xml:space="preserve"> MDWFP NRIS</v>
      </c>
      <c r="B404" s="145"/>
      <c r="C404" s="42">
        <f t="shared" ca="1" si="15"/>
        <v>46124</v>
      </c>
      <c r="D404" s="107">
        <f ca="1">INDIRECT("'" &amp; UPPER(LEFT(TEXT($D$3,"mmmm"),3)) &amp; "'!O17")</f>
        <v>0</v>
      </c>
      <c r="E404" s="147"/>
      <c r="F404" s="148"/>
      <c r="G404" s="148"/>
      <c r="H404" s="148"/>
      <c r="I404" s="148"/>
      <c r="J404" s="148"/>
      <c r="K404" s="148"/>
      <c r="L404" s="148"/>
      <c r="M404" s="148"/>
      <c r="N404" s="148"/>
      <c r="O404" s="148"/>
      <c r="P404" s="149"/>
    </row>
    <row r="405" spans="1:16" ht="15" hidden="1" customHeight="1" x14ac:dyDescent="0.25">
      <c r="A405" s="44" t="str">
        <f ca="1">IF(MONTH(C405)=MONTH(D$3),RIGHT('Yearly Info'!A$21,LEN('Yearly Info'!A$21)-4),"")</f>
        <v xml:space="preserve"> MSWIS MRVA 4 CLOSED</v>
      </c>
      <c r="B405" s="145"/>
      <c r="C405" s="42">
        <f t="shared" ca="1" si="15"/>
        <v>46124</v>
      </c>
      <c r="D405" s="107">
        <f ca="1">INDIRECT("'" &amp; UPPER(LEFT(TEXT($D$3,"mmmm"),3)) &amp; "'!O18")</f>
        <v>0</v>
      </c>
      <c r="E405" s="147"/>
      <c r="F405" s="148"/>
      <c r="G405" s="148"/>
      <c r="H405" s="148"/>
      <c r="I405" s="148"/>
      <c r="J405" s="148"/>
      <c r="K405" s="148"/>
      <c r="L405" s="148"/>
      <c r="M405" s="148"/>
      <c r="N405" s="148"/>
      <c r="O405" s="148"/>
      <c r="P405" s="149"/>
    </row>
    <row r="406" spans="1:16" ht="15" customHeight="1" x14ac:dyDescent="0.25">
      <c r="A406" s="44" t="str">
        <f ca="1">IF(MONTH(C406)=MONTH(D$3),RIGHT('Yearly Info'!A$22,LEN('Yearly Info'!A$22)-4),"")</f>
        <v xml:space="preserve"> Tackett</v>
      </c>
      <c r="B406" s="145"/>
      <c r="C406" s="42">
        <f t="shared" ca="1" si="15"/>
        <v>46124</v>
      </c>
      <c r="D406" s="107">
        <f ca="1">INDIRECT("'" &amp; UPPER(LEFT(TEXT($D$3,"mmmm"),3)) &amp; "'!O19")</f>
        <v>0</v>
      </c>
      <c r="E406" s="147"/>
      <c r="F406" s="148"/>
      <c r="G406" s="148"/>
      <c r="H406" s="148"/>
      <c r="I406" s="148"/>
      <c r="J406" s="148"/>
      <c r="K406" s="148"/>
      <c r="L406" s="148"/>
      <c r="M406" s="148"/>
      <c r="N406" s="148"/>
      <c r="O406" s="148"/>
      <c r="P406" s="149"/>
    </row>
    <row r="407" spans="1:16" ht="15" hidden="1" customHeight="1" x14ac:dyDescent="0.25">
      <c r="A407" s="44" t="e">
        <f ca="1">IF(MONTH(C407)=MONTH(D$3),RIGHT('Yearly Info'!A$23,LEN('Yearly Info'!A$23)-4),"")</f>
        <v>#VALUE!</v>
      </c>
      <c r="B407" s="145"/>
      <c r="C407" s="42">
        <f t="shared" ca="1" si="15"/>
        <v>46124</v>
      </c>
      <c r="D407" s="107">
        <f ca="1">INDIRECT("'" &amp; UPPER(LEFT(TEXT($D$3,"mmmm"),3)) &amp; "'!O20")</f>
        <v>0</v>
      </c>
      <c r="E407" s="147"/>
      <c r="F407" s="148"/>
      <c r="G407" s="148"/>
      <c r="H407" s="148"/>
      <c r="I407" s="148"/>
      <c r="J407" s="148"/>
      <c r="K407" s="148"/>
      <c r="L407" s="148"/>
      <c r="M407" s="148"/>
      <c r="N407" s="148"/>
      <c r="O407" s="148"/>
      <c r="P407" s="149"/>
    </row>
    <row r="408" spans="1:16" ht="15" hidden="1" customHeight="1" x14ac:dyDescent="0.25">
      <c r="A408" s="44" t="e">
        <f ca="1">IF(MONTH(C408)=MONTH(D$3),RIGHT('Yearly Info'!A$24,LEN('Yearly Info'!A$24)-4),"")</f>
        <v>#VALUE!</v>
      </c>
      <c r="B408" s="145"/>
      <c r="C408" s="42">
        <f t="shared" ca="1" si="15"/>
        <v>46124</v>
      </c>
      <c r="D408" s="107">
        <f ca="1">INDIRECT("'" &amp; UPPER(LEFT(TEXT($D$3,"mmmm"),3)) &amp; "'!O21")</f>
        <v>0</v>
      </c>
      <c r="E408" s="147"/>
      <c r="F408" s="148"/>
      <c r="G408" s="148"/>
      <c r="H408" s="148"/>
      <c r="I408" s="148"/>
      <c r="J408" s="148"/>
      <c r="K408" s="148"/>
      <c r="L408" s="148"/>
      <c r="M408" s="148"/>
      <c r="N408" s="148"/>
      <c r="O408" s="148"/>
      <c r="P408" s="149"/>
    </row>
    <row r="409" spans="1:16" ht="15" hidden="1" customHeight="1" x14ac:dyDescent="0.25">
      <c r="A409" s="44" t="e">
        <f ca="1">IF(MONTH(C409)=MONTH(D$3),RIGHT('Yearly Info'!A$25,LEN('Yearly Info'!A$25)-4),"")</f>
        <v>#VALUE!</v>
      </c>
      <c r="B409" s="145"/>
      <c r="C409" s="42">
        <f t="shared" ca="1" si="15"/>
        <v>46124</v>
      </c>
      <c r="D409" s="107">
        <f ca="1">INDIRECT("'" &amp; UPPER(LEFT(TEXT($D$3,"mmmm"),3)) &amp; "'!O22")</f>
        <v>0</v>
      </c>
      <c r="E409" s="147"/>
      <c r="F409" s="148"/>
      <c r="G409" s="148"/>
      <c r="H409" s="148"/>
      <c r="I409" s="148"/>
      <c r="J409" s="148"/>
      <c r="K409" s="148"/>
      <c r="L409" s="148"/>
      <c r="M409" s="148"/>
      <c r="N409" s="148"/>
      <c r="O409" s="148"/>
      <c r="P409" s="149"/>
    </row>
    <row r="410" spans="1:16" ht="15" hidden="1" customHeight="1" x14ac:dyDescent="0.25">
      <c r="A410" s="44" t="e">
        <f ca="1">IF(MONTH(C410)=MONTH(D$3),RIGHT('Yearly Info'!A$26,LEN('Yearly Info'!A$26)-4),"")</f>
        <v>#VALUE!</v>
      </c>
      <c r="B410" s="145"/>
      <c r="C410" s="42">
        <f t="shared" ca="1" si="15"/>
        <v>46124</v>
      </c>
      <c r="D410" s="107">
        <f ca="1">INDIRECT("'" &amp; UPPER(LEFT(TEXT($D$3,"mmmm"),3)) &amp; "'!O23")</f>
        <v>0</v>
      </c>
      <c r="E410" s="147"/>
      <c r="F410" s="148"/>
      <c r="G410" s="148"/>
      <c r="H410" s="148"/>
      <c r="I410" s="148"/>
      <c r="J410" s="148"/>
      <c r="K410" s="148"/>
      <c r="L410" s="148"/>
      <c r="M410" s="148"/>
      <c r="N410" s="148"/>
      <c r="O410" s="148"/>
      <c r="P410" s="149"/>
    </row>
    <row r="411" spans="1:16" ht="15" hidden="1" customHeight="1" x14ac:dyDescent="0.25">
      <c r="A411" s="44" t="e">
        <f ca="1">IF(MONTH(C411)=MONTH(D$3),RIGHT('Yearly Info'!A$27,LEN('Yearly Info'!A$27)-4),"")</f>
        <v>#VALUE!</v>
      </c>
      <c r="B411" s="145"/>
      <c r="C411" s="42">
        <f t="shared" ca="1" si="15"/>
        <v>46124</v>
      </c>
      <c r="D411" s="107">
        <f ca="1">INDIRECT("'" &amp; UPPER(LEFT(TEXT($D$3,"mmmm"),3)) &amp; "'!O24")</f>
        <v>0</v>
      </c>
      <c r="E411" s="147"/>
      <c r="F411" s="148"/>
      <c r="G411" s="148"/>
      <c r="H411" s="148"/>
      <c r="I411" s="148"/>
      <c r="J411" s="148"/>
      <c r="K411" s="148"/>
      <c r="L411" s="148"/>
      <c r="M411" s="148"/>
      <c r="N411" s="148"/>
      <c r="O411" s="148"/>
      <c r="P411" s="149"/>
    </row>
    <row r="412" spans="1:16" ht="15" hidden="1" customHeight="1" x14ac:dyDescent="0.25">
      <c r="A412" s="44" t="e">
        <f ca="1">IF(MONTH(C412)=MONTH(D$3),RIGHT('Yearly Info'!A$28,LEN('Yearly Info'!A$28)-4),"")</f>
        <v>#VALUE!</v>
      </c>
      <c r="B412" s="145"/>
      <c r="C412" s="42">
        <f t="shared" ca="1" si="15"/>
        <v>46124</v>
      </c>
      <c r="D412" s="107">
        <f ca="1">INDIRECT("'" &amp; UPPER(LEFT(TEXT($D$3,"mmmm"),3)) &amp; "'!O25")</f>
        <v>0</v>
      </c>
      <c r="E412" s="147"/>
      <c r="F412" s="148"/>
      <c r="G412" s="148"/>
      <c r="H412" s="148"/>
      <c r="I412" s="148"/>
      <c r="J412" s="148"/>
      <c r="K412" s="148"/>
      <c r="L412" s="148"/>
      <c r="M412" s="148"/>
      <c r="N412" s="148"/>
      <c r="O412" s="148"/>
      <c r="P412" s="149"/>
    </row>
    <row r="413" spans="1:16" ht="15" hidden="1" customHeight="1" x14ac:dyDescent="0.25">
      <c r="A413" s="44" t="e">
        <f ca="1">IF(MONTH(C413)=MONTH(D$3),RIGHT('Yearly Info'!A$29,LEN('Yearly Info'!A$29)-4),"")</f>
        <v>#VALUE!</v>
      </c>
      <c r="B413" s="145"/>
      <c r="C413" s="42">
        <f t="shared" ca="1" si="15"/>
        <v>46124</v>
      </c>
      <c r="D413" s="107">
        <f ca="1">INDIRECT("'" &amp; UPPER(LEFT(TEXT($D$3,"mmmm"),3)) &amp; "'!O26")</f>
        <v>0</v>
      </c>
      <c r="E413" s="147"/>
      <c r="F413" s="148"/>
      <c r="G413" s="148"/>
      <c r="H413" s="148"/>
      <c r="I413" s="148"/>
      <c r="J413" s="148"/>
      <c r="K413" s="148"/>
      <c r="L413" s="148"/>
      <c r="M413" s="148"/>
      <c r="N413" s="148"/>
      <c r="O413" s="148"/>
      <c r="P413" s="149"/>
    </row>
    <row r="414" spans="1:16" ht="15" hidden="1" customHeight="1" x14ac:dyDescent="0.25">
      <c r="A414" s="44" t="e">
        <f ca="1">IF(MONTH(C414)=MONTH(D$3),RIGHT('Yearly Info'!A$30,LEN('Yearly Info'!A$30)-4),"")</f>
        <v>#VALUE!</v>
      </c>
      <c r="B414" s="145"/>
      <c r="C414" s="42">
        <f t="shared" ca="1" si="15"/>
        <v>46124</v>
      </c>
      <c r="D414" s="107">
        <f ca="1">INDIRECT("'" &amp; UPPER(LEFT(TEXT($D$3,"mmmm"),3)) &amp; "'!O27")</f>
        <v>0</v>
      </c>
      <c r="E414" s="147"/>
      <c r="F414" s="148"/>
      <c r="G414" s="148"/>
      <c r="H414" s="148"/>
      <c r="I414" s="148"/>
      <c r="J414" s="148"/>
      <c r="K414" s="148"/>
      <c r="L414" s="148"/>
      <c r="M414" s="148"/>
      <c r="N414" s="148"/>
      <c r="O414" s="148"/>
      <c r="P414" s="149"/>
    </row>
    <row r="415" spans="1:16" ht="15" hidden="1" customHeight="1" x14ac:dyDescent="0.25">
      <c r="A415" s="44" t="e">
        <f ca="1">IF(MONTH(C415)=MONTH(D$3),RIGHT('Yearly Info'!A$31,LEN('Yearly Info'!A$31)-4),"")</f>
        <v>#VALUE!</v>
      </c>
      <c r="B415" s="145"/>
      <c r="C415" s="42">
        <f t="shared" ca="1" si="15"/>
        <v>46124</v>
      </c>
      <c r="D415" s="107">
        <f ca="1">INDIRECT("'" &amp; UPPER(LEFT(TEXT($D$3,"mmmm"),3)) &amp; "'!O28")</f>
        <v>0</v>
      </c>
      <c r="E415" s="147"/>
      <c r="F415" s="148"/>
      <c r="G415" s="148"/>
      <c r="H415" s="148"/>
      <c r="I415" s="148"/>
      <c r="J415" s="148"/>
      <c r="K415" s="148"/>
      <c r="L415" s="148"/>
      <c r="M415" s="148"/>
      <c r="N415" s="148"/>
      <c r="O415" s="148"/>
      <c r="P415" s="149"/>
    </row>
    <row r="416" spans="1:16" ht="15" hidden="1" customHeight="1" x14ac:dyDescent="0.25">
      <c r="A416" s="44" t="e">
        <f ca="1">IF(MONTH(C416)=MONTH(D$3),RIGHT('Yearly Info'!A$32,LEN('Yearly Info'!A$32)-4),"")</f>
        <v>#VALUE!</v>
      </c>
      <c r="B416" s="145"/>
      <c r="C416" s="42">
        <f t="shared" ca="1" si="15"/>
        <v>46124</v>
      </c>
      <c r="D416" s="107">
        <f ca="1">INDIRECT("'" &amp; UPPER(LEFT(TEXT($D$3,"mmmm"),3)) &amp; "'!O29")</f>
        <v>0</v>
      </c>
      <c r="E416" s="147"/>
      <c r="F416" s="148"/>
      <c r="G416" s="148"/>
      <c r="H416" s="148"/>
      <c r="I416" s="148"/>
      <c r="J416" s="148"/>
      <c r="K416" s="148"/>
      <c r="L416" s="148"/>
      <c r="M416" s="148"/>
      <c r="N416" s="148"/>
      <c r="O416" s="148"/>
      <c r="P416" s="149"/>
    </row>
    <row r="417" spans="1:16" ht="15" hidden="1" customHeight="1" x14ac:dyDescent="0.25">
      <c r="A417" s="44" t="e">
        <f ca="1">IF(MONTH(C417)=MONTH(D$3),RIGHT('Yearly Info'!A$33,LEN('Yearly Info'!A$33)-4),"")</f>
        <v>#VALUE!</v>
      </c>
      <c r="B417" s="145"/>
      <c r="C417" s="42">
        <f t="shared" ca="1" si="15"/>
        <v>46124</v>
      </c>
      <c r="D417" s="107">
        <f ca="1">INDIRECT("'" &amp; UPPER(LEFT(TEXT($D$3,"mmmm"),3)) &amp; "'!O30")</f>
        <v>0</v>
      </c>
      <c r="E417" s="147"/>
      <c r="F417" s="148"/>
      <c r="G417" s="148"/>
      <c r="H417" s="148"/>
      <c r="I417" s="148"/>
      <c r="J417" s="148"/>
      <c r="K417" s="148"/>
      <c r="L417" s="148"/>
      <c r="M417" s="148"/>
      <c r="N417" s="148"/>
      <c r="O417" s="148"/>
      <c r="P417" s="149"/>
    </row>
    <row r="418" spans="1:16" ht="15" hidden="1" customHeight="1" x14ac:dyDescent="0.25">
      <c r="A418" s="44" t="e">
        <f ca="1">IF(MONTH(C418)=MONTH(D$3),RIGHT('Yearly Info'!A$34,LEN('Yearly Info'!A$34)-4),"")</f>
        <v>#VALUE!</v>
      </c>
      <c r="B418" s="145"/>
      <c r="C418" s="42">
        <f t="shared" ca="1" si="15"/>
        <v>46124</v>
      </c>
      <c r="D418" s="107">
        <f ca="1">INDIRECT("'" &amp; UPPER(LEFT(TEXT($D$3,"mmmm"),3)) &amp; "'!O31")</f>
        <v>0</v>
      </c>
      <c r="E418" s="147"/>
      <c r="F418" s="148"/>
      <c r="G418" s="148"/>
      <c r="H418" s="148"/>
      <c r="I418" s="148"/>
      <c r="J418" s="148"/>
      <c r="K418" s="148"/>
      <c r="L418" s="148"/>
      <c r="M418" s="148"/>
      <c r="N418" s="148"/>
      <c r="O418" s="148"/>
      <c r="P418" s="149"/>
    </row>
    <row r="419" spans="1:16" ht="15" hidden="1" customHeight="1" x14ac:dyDescent="0.25">
      <c r="A419" s="44" t="e">
        <f ca="1">IF(MONTH(C419)=MONTH(D$3),RIGHT('Yearly Info'!A$35,LEN('Yearly Info'!A$35)-4),"")</f>
        <v>#VALUE!</v>
      </c>
      <c r="B419" s="145"/>
      <c r="C419" s="42">
        <f t="shared" ca="1" si="15"/>
        <v>46124</v>
      </c>
      <c r="D419" s="107">
        <f ca="1">INDIRECT("'" &amp; UPPER(LEFT(TEXT($D$3,"mmmm"),3)) &amp; "'!O32")</f>
        <v>0</v>
      </c>
      <c r="E419" s="147"/>
      <c r="F419" s="148"/>
      <c r="G419" s="148"/>
      <c r="H419" s="148"/>
      <c r="I419" s="148"/>
      <c r="J419" s="148"/>
      <c r="K419" s="148"/>
      <c r="L419" s="148"/>
      <c r="M419" s="148"/>
      <c r="N419" s="148"/>
      <c r="O419" s="148"/>
      <c r="P419" s="149"/>
    </row>
    <row r="420" spans="1:16" ht="15" hidden="1" customHeight="1" x14ac:dyDescent="0.25">
      <c r="A420" s="44" t="e">
        <f ca="1">IF(MONTH(C420)=MONTH(D$3),RIGHT('Yearly Info'!A$36,LEN('Yearly Info'!A$36)-4),"")</f>
        <v>#VALUE!</v>
      </c>
      <c r="B420" s="145"/>
      <c r="C420" s="42">
        <f t="shared" ca="1" si="15"/>
        <v>46124</v>
      </c>
      <c r="D420" s="107">
        <f ca="1">INDIRECT("'" &amp; UPPER(LEFT(TEXT($D$3,"mmmm"),3)) &amp; "'!O33")</f>
        <v>0</v>
      </c>
      <c r="E420" s="147"/>
      <c r="F420" s="148"/>
      <c r="G420" s="148"/>
      <c r="H420" s="148"/>
      <c r="I420" s="148"/>
      <c r="J420" s="148"/>
      <c r="K420" s="148"/>
      <c r="L420" s="148"/>
      <c r="M420" s="148"/>
      <c r="N420" s="148"/>
      <c r="O420" s="148"/>
      <c r="P420" s="149"/>
    </row>
    <row r="421" spans="1:16" ht="15" hidden="1" customHeight="1" x14ac:dyDescent="0.25">
      <c r="A421" s="44" t="e">
        <f ca="1">IF(MONTH(C421)=MONTH(D$3),RIGHT('Yearly Info'!A$37,LEN('Yearly Info'!A$37)-4),"")</f>
        <v>#VALUE!</v>
      </c>
      <c r="B421" s="145"/>
      <c r="C421" s="42">
        <f t="shared" ca="1" si="15"/>
        <v>46124</v>
      </c>
      <c r="D421" s="107">
        <f ca="1">INDIRECT("'" &amp; UPPER(LEFT(TEXT($D$3,"mmmm"),3)) &amp; "'!O34")</f>
        <v>0</v>
      </c>
      <c r="E421" s="147"/>
      <c r="F421" s="148"/>
      <c r="G421" s="148"/>
      <c r="H421" s="148"/>
      <c r="I421" s="148"/>
      <c r="J421" s="148"/>
      <c r="K421" s="148"/>
      <c r="L421" s="148"/>
      <c r="M421" s="148"/>
      <c r="N421" s="148"/>
      <c r="O421" s="148"/>
      <c r="P421" s="149"/>
    </row>
    <row r="422" spans="1:16" ht="15" hidden="1" customHeight="1" x14ac:dyDescent="0.25">
      <c r="A422" s="44" t="e">
        <f ca="1">IF(MONTH(C422)=MONTH(D$3),RIGHT('Yearly Info'!A$38,LEN('Yearly Info'!A$38)-4),"")</f>
        <v>#VALUE!</v>
      </c>
      <c r="B422" s="145"/>
      <c r="C422" s="42">
        <f t="shared" ca="1" si="15"/>
        <v>46124</v>
      </c>
      <c r="D422" s="107">
        <f ca="1">INDIRECT("'" &amp; UPPER(LEFT(TEXT($D$3,"mmmm"),3)) &amp; "'!O35")</f>
        <v>0</v>
      </c>
      <c r="E422" s="147"/>
      <c r="F422" s="148"/>
      <c r="G422" s="148"/>
      <c r="H422" s="148"/>
      <c r="I422" s="148"/>
      <c r="J422" s="148"/>
      <c r="K422" s="148"/>
      <c r="L422" s="148"/>
      <c r="M422" s="148"/>
      <c r="N422" s="148"/>
      <c r="O422" s="148"/>
      <c r="P422" s="149"/>
    </row>
    <row r="423" spans="1:16" ht="15" hidden="1" customHeight="1" x14ac:dyDescent="0.25">
      <c r="A423" s="44" t="e">
        <f ca="1">IF(MONTH(C423)=MONTH(D$3),RIGHT('Yearly Info'!A$39,LEN('Yearly Info'!A$39)-4),"")</f>
        <v>#VALUE!</v>
      </c>
      <c r="B423" s="145"/>
      <c r="C423" s="42">
        <f t="shared" ca="1" si="15"/>
        <v>46124</v>
      </c>
      <c r="D423" s="107">
        <f ca="1">INDIRECT("'" &amp; UPPER(LEFT(TEXT($D$3,"mmmm"),3)) &amp; "'!O36")</f>
        <v>0</v>
      </c>
      <c r="E423" s="147"/>
      <c r="F423" s="148"/>
      <c r="G423" s="148"/>
      <c r="H423" s="148"/>
      <c r="I423" s="148"/>
      <c r="J423" s="148"/>
      <c r="K423" s="148"/>
      <c r="L423" s="148"/>
      <c r="M423" s="148"/>
      <c r="N423" s="148"/>
      <c r="O423" s="148"/>
      <c r="P423" s="149"/>
    </row>
    <row r="424" spans="1:16" ht="15" hidden="1" customHeight="1" thickBot="1" x14ac:dyDescent="0.3">
      <c r="A424" s="45" t="e">
        <f ca="1">IF(MONTH(C424)=MONTH(D$3),RIGHT('Yearly Info'!A$40,LEN('Yearly Info'!A$40)-4),"")</f>
        <v>#VALUE!</v>
      </c>
      <c r="B424" s="145"/>
      <c r="C424" s="42">
        <f t="shared" ca="1" si="15"/>
        <v>46124</v>
      </c>
      <c r="D424" s="107">
        <f ca="1">INDIRECT("'" &amp; UPPER(LEFT(TEXT($D$3,"mmmm"),3)) &amp; "'!O37")</f>
        <v>0</v>
      </c>
      <c r="E424" s="147"/>
      <c r="F424" s="148"/>
      <c r="G424" s="148"/>
      <c r="H424" s="148"/>
      <c r="I424" s="148"/>
      <c r="J424" s="148"/>
      <c r="K424" s="148"/>
      <c r="L424" s="148"/>
      <c r="M424" s="148"/>
      <c r="N424" s="148"/>
      <c r="O424" s="148"/>
      <c r="P424" s="149"/>
    </row>
    <row r="425" spans="1:16" ht="15" hidden="1" customHeight="1" thickBot="1" x14ac:dyDescent="0.3">
      <c r="A425" s="45" t="str">
        <f ca="1">IF(MONTH(C425)=MONTH(D$3),RIGHT('Yearly Info'!A$41,LEN('Yearly Info'!A$41)-4),"")</f>
        <v xml:space="preserve"> </v>
      </c>
      <c r="B425" s="145"/>
      <c r="C425" s="42">
        <f t="shared" ca="1" si="15"/>
        <v>46124</v>
      </c>
      <c r="D425" s="107">
        <f ca="1">INDIRECT("'" &amp; UPPER(LEFT(TEXT($D$3,"mmmm"),3)) &amp; "'!O38")</f>
        <v>0</v>
      </c>
      <c r="E425" s="147"/>
      <c r="F425" s="148"/>
      <c r="G425" s="148"/>
      <c r="H425" s="148"/>
      <c r="I425" s="148"/>
      <c r="J425" s="148"/>
      <c r="K425" s="148"/>
      <c r="L425" s="148"/>
      <c r="M425" s="148"/>
      <c r="N425" s="148"/>
      <c r="O425" s="148"/>
      <c r="P425" s="149"/>
    </row>
    <row r="426" spans="1:16" ht="15" hidden="1" customHeight="1" thickBot="1" x14ac:dyDescent="0.3">
      <c r="A426" s="45" t="str">
        <f ca="1">IF(MONTH(C426)=MONTH(D$3),RIGHT('Yearly Info'!A$42,LEN('Yearly Info'!A$42)-4),"")</f>
        <v xml:space="preserve"> </v>
      </c>
      <c r="B426" s="145"/>
      <c r="C426" s="42">
        <f t="shared" ca="1" si="15"/>
        <v>46124</v>
      </c>
      <c r="D426" s="107">
        <f ca="1">INDIRECT("'" &amp; UPPER(LEFT(TEXT($D$3,"mmmm"),3)) &amp; "'!O39")</f>
        <v>0</v>
      </c>
      <c r="E426" s="147"/>
      <c r="F426" s="148"/>
      <c r="G426" s="148"/>
      <c r="H426" s="148"/>
      <c r="I426" s="148"/>
      <c r="J426" s="148"/>
      <c r="K426" s="148"/>
      <c r="L426" s="148"/>
      <c r="M426" s="148"/>
      <c r="N426" s="148"/>
      <c r="O426" s="148"/>
      <c r="P426" s="149"/>
    </row>
    <row r="427" spans="1:16" ht="15" hidden="1" customHeight="1" thickBot="1" x14ac:dyDescent="0.3">
      <c r="A427" s="45" t="str">
        <f ca="1">IF(MONTH(C427)=MONTH(D$3),RIGHT('Yearly Info'!A$43,LEN('Yearly Info'!A$43)-4),"")</f>
        <v xml:space="preserve"> </v>
      </c>
      <c r="B427" s="146"/>
      <c r="C427" s="42">
        <f t="shared" ca="1" si="15"/>
        <v>46124</v>
      </c>
      <c r="D427" s="107">
        <f ca="1">INDIRECT("'" &amp; UPPER(LEFT(TEXT($D$3,"mmmm"),3)) &amp; "'!O40")</f>
        <v>0</v>
      </c>
      <c r="E427" s="150"/>
      <c r="F427" s="151"/>
      <c r="G427" s="151"/>
      <c r="H427" s="151"/>
      <c r="I427" s="151"/>
      <c r="J427" s="151"/>
      <c r="K427" s="151"/>
      <c r="L427" s="151"/>
      <c r="M427" s="151"/>
      <c r="N427" s="151"/>
      <c r="O427" s="151"/>
      <c r="P427" s="152"/>
    </row>
    <row r="428" spans="1:16" ht="15" hidden="1" customHeight="1" thickBot="1" x14ac:dyDescent="0.3">
      <c r="A428" s="44" t="str">
        <f ca="1">IF(MONTH(C428)=MONTH(D$3),RIGHT('Yearly Info'!A$14,LEN('Yearly Info'!A$14)-4),"")</f>
        <v xml:space="preserve"> RICS Support for MDEQ</v>
      </c>
      <c r="B428" s="159" t="str">
        <f ca="1">TEXT(C428,"dddd")</f>
        <v>Monday</v>
      </c>
      <c r="C428" s="96">
        <f ca="1">C338+3</f>
        <v>46125</v>
      </c>
      <c r="D428" s="54">
        <f ca="1">INDIRECT("'" &amp; UPPER(LEFT(TEXT($D$3,"mmmm"),3)) &amp; "'!P11")</f>
        <v>8</v>
      </c>
      <c r="E428" s="147" t="s">
        <v>103</v>
      </c>
      <c r="F428" s="148"/>
      <c r="G428" s="148"/>
      <c r="H428" s="148"/>
      <c r="I428" s="148"/>
      <c r="J428" s="148"/>
      <c r="K428" s="148"/>
      <c r="L428" s="148"/>
      <c r="M428" s="148"/>
      <c r="N428" s="148"/>
      <c r="O428" s="148"/>
      <c r="P428" s="149"/>
    </row>
    <row r="429" spans="1:16" ht="15" hidden="1" customHeight="1" x14ac:dyDescent="0.25">
      <c r="A429" s="44" t="str">
        <f ca="1">IF(MONTH(C429)=MONTH(D$3),RIGHT('Yearly Info'!A$15,LEN('Yearly Info'!A$15)-4),"")</f>
        <v xml:space="preserve"> MDEQ</v>
      </c>
      <c r="B429" s="145"/>
      <c r="C429" s="42">
        <f ca="1">C428</f>
        <v>46125</v>
      </c>
      <c r="D429" s="54">
        <f ca="1">INDIRECT("'" &amp; UPPER(LEFT(TEXT($D$3,"mmmm"),3)) &amp; "'!P12")</f>
        <v>0</v>
      </c>
      <c r="E429" s="147"/>
      <c r="F429" s="148"/>
      <c r="G429" s="148"/>
      <c r="H429" s="148"/>
      <c r="I429" s="148"/>
      <c r="J429" s="148"/>
      <c r="K429" s="148"/>
      <c r="L429" s="148"/>
      <c r="M429" s="148"/>
      <c r="N429" s="148"/>
      <c r="O429" s="148"/>
      <c r="P429" s="149"/>
    </row>
    <row r="430" spans="1:16" ht="15" hidden="1" customHeight="1" x14ac:dyDescent="0.25">
      <c r="A430" s="44" t="str">
        <f ca="1">IF(MONTH(C430)=MONTH(D$3),RIGHT('Yearly Info'!A$16,LEN('Yearly Info'!A$16)-4),"")</f>
        <v xml:space="preserve"> RICS Idea Portal</v>
      </c>
      <c r="B430" s="145"/>
      <c r="C430" s="42">
        <f t="shared" ref="C430:C457" ca="1" si="16">C429</f>
        <v>46125</v>
      </c>
      <c r="D430" s="54">
        <f ca="1">INDIRECT("'" &amp; UPPER(LEFT(TEXT($D$3,"mmmm"),3)) &amp; "'!P13")</f>
        <v>0</v>
      </c>
      <c r="E430" s="147"/>
      <c r="F430" s="148"/>
      <c r="G430" s="148"/>
      <c r="H430" s="148"/>
      <c r="I430" s="148"/>
      <c r="J430" s="148"/>
      <c r="K430" s="148"/>
      <c r="L430" s="148"/>
      <c r="M430" s="148"/>
      <c r="N430" s="148"/>
      <c r="O430" s="148"/>
      <c r="P430" s="149"/>
    </row>
    <row r="431" spans="1:16" ht="15" hidden="1" customHeight="1" x14ac:dyDescent="0.25">
      <c r="A431" s="44" t="str">
        <f ca="1">IF(MONTH(C431)=MONTH(D$3),RIGHT('Yearly Info'!A$17,LEN('Yearly Info'!A$17)-4),"")</f>
        <v xml:space="preserve"> MSWIS</v>
      </c>
      <c r="B431" s="145"/>
      <c r="C431" s="42">
        <f t="shared" ca="1" si="16"/>
        <v>46125</v>
      </c>
      <c r="D431" s="54">
        <f ca="1">INDIRECT("'" &amp; UPPER(LEFT(TEXT($D$3,"mmmm"),3)) &amp; "'!P14")</f>
        <v>0</v>
      </c>
      <c r="E431" s="147"/>
      <c r="F431" s="148"/>
      <c r="G431" s="148"/>
      <c r="H431" s="148"/>
      <c r="I431" s="148"/>
      <c r="J431" s="148"/>
      <c r="K431" s="148"/>
      <c r="L431" s="148"/>
      <c r="M431" s="148"/>
      <c r="N431" s="148"/>
      <c r="O431" s="148"/>
      <c r="P431" s="149"/>
    </row>
    <row r="432" spans="1:16" ht="15" hidden="1" customHeight="1" x14ac:dyDescent="0.25">
      <c r="A432" s="44" t="str">
        <f ca="1">IF(MONTH(C432)=MONTH(D$3),RIGHT('Yearly Info'!A$18,LEN('Yearly Info'!A$18)-4),"")</f>
        <v xml:space="preserve"> GeoSpatial</v>
      </c>
      <c r="B432" s="145"/>
      <c r="C432" s="42">
        <f t="shared" ca="1" si="16"/>
        <v>46125</v>
      </c>
      <c r="D432" s="54">
        <f ca="1">INDIRECT("'" &amp; UPPER(LEFT(TEXT($D$3,"mmmm"),3)) &amp; "'!P15")</f>
        <v>0</v>
      </c>
      <c r="E432" s="147"/>
      <c r="F432" s="148"/>
      <c r="G432" s="148"/>
      <c r="H432" s="148"/>
      <c r="I432" s="148"/>
      <c r="J432" s="148"/>
      <c r="K432" s="148"/>
      <c r="L432" s="148"/>
      <c r="M432" s="148"/>
      <c r="N432" s="148"/>
      <c r="O432" s="148"/>
      <c r="P432" s="149"/>
    </row>
    <row r="433" spans="1:16" ht="15" hidden="1" customHeight="1" thickBot="1" x14ac:dyDescent="0.3">
      <c r="A433" s="44" t="str">
        <f ca="1">IF(MONTH(C433)=MONTH(D$3),RIGHT('Yearly Info'!A$19,LEN('Yearly Info'!A$19)-4),"")</f>
        <v xml:space="preserve"> RICS Dashboard</v>
      </c>
      <c r="B433" s="145"/>
      <c r="C433" s="42">
        <f t="shared" ca="1" si="16"/>
        <v>46125</v>
      </c>
      <c r="D433" s="54">
        <f ca="1">INDIRECT("'" &amp; UPPER(LEFT(TEXT($D$3,"mmmm"),3)) &amp; "'!P16")</f>
        <v>0</v>
      </c>
      <c r="E433" s="153"/>
      <c r="F433" s="154"/>
      <c r="G433" s="154"/>
      <c r="H433" s="154"/>
      <c r="I433" s="154"/>
      <c r="J433" s="154"/>
      <c r="K433" s="154"/>
      <c r="L433" s="154"/>
      <c r="M433" s="154"/>
      <c r="N433" s="154"/>
      <c r="O433" s="154"/>
      <c r="P433" s="155"/>
    </row>
    <row r="434" spans="1:16" ht="15" hidden="1" customHeight="1" x14ac:dyDescent="0.25">
      <c r="A434" s="44" t="str">
        <f ca="1">IF(MONTH(C434)=MONTH(D$3),RIGHT('Yearly Info'!A$20,LEN('Yearly Info'!A$20)-4),"")</f>
        <v xml:space="preserve"> MDWFP NRIS</v>
      </c>
      <c r="B434" s="145"/>
      <c r="C434" s="42">
        <f t="shared" ca="1" si="16"/>
        <v>46125</v>
      </c>
      <c r="D434" s="54">
        <f ca="1">INDIRECT("'" &amp; UPPER(LEFT(TEXT($D$3,"mmmm"),3)) &amp; "'!P17")</f>
        <v>0</v>
      </c>
      <c r="E434" s="153"/>
      <c r="F434" s="154"/>
      <c r="G434" s="154"/>
      <c r="H434" s="154"/>
      <c r="I434" s="154"/>
      <c r="J434" s="154"/>
      <c r="K434" s="154"/>
      <c r="L434" s="154"/>
      <c r="M434" s="154"/>
      <c r="N434" s="154"/>
      <c r="O434" s="154"/>
      <c r="P434" s="155"/>
    </row>
    <row r="435" spans="1:16" ht="15" hidden="1" customHeight="1" x14ac:dyDescent="0.25">
      <c r="A435" s="44" t="str">
        <f ca="1">IF(MONTH(C435)=MONTH(D$3),RIGHT('Yearly Info'!A$21,LEN('Yearly Info'!A$21)-4),"")</f>
        <v xml:space="preserve"> MSWIS MRVA 4 CLOSED</v>
      </c>
      <c r="B435" s="145"/>
      <c r="C435" s="42">
        <f t="shared" ca="1" si="16"/>
        <v>46125</v>
      </c>
      <c r="D435" s="54">
        <f ca="1">INDIRECT("'" &amp; UPPER(LEFT(TEXT($D$3,"mmmm"),3)) &amp; "'!P18")</f>
        <v>0</v>
      </c>
      <c r="E435" s="147"/>
      <c r="F435" s="148"/>
      <c r="G435" s="148"/>
      <c r="H435" s="148"/>
      <c r="I435" s="148"/>
      <c r="J435" s="148"/>
      <c r="K435" s="148"/>
      <c r="L435" s="148"/>
      <c r="M435" s="148"/>
      <c r="N435" s="148"/>
      <c r="O435" s="148"/>
      <c r="P435" s="149"/>
    </row>
    <row r="436" spans="1:16" ht="15" customHeight="1" x14ac:dyDescent="0.25">
      <c r="A436" s="44" t="str">
        <f ca="1">IF(MONTH(C436)=MONTH(D$3),RIGHT('Yearly Info'!A$22,LEN('Yearly Info'!A$22)-4),"")</f>
        <v xml:space="preserve"> Tackett</v>
      </c>
      <c r="B436" s="145"/>
      <c r="C436" s="42">
        <f t="shared" ca="1" si="16"/>
        <v>46125</v>
      </c>
      <c r="D436" s="54">
        <f ca="1">INDIRECT("'" &amp; UPPER(LEFT(TEXT($D$3,"mmmm"),3)) &amp; "'!P19")</f>
        <v>0</v>
      </c>
      <c r="E436" s="147"/>
      <c r="F436" s="148"/>
      <c r="G436" s="148"/>
      <c r="H436" s="148"/>
      <c r="I436" s="148"/>
      <c r="J436" s="148"/>
      <c r="K436" s="148"/>
      <c r="L436" s="148"/>
      <c r="M436" s="148"/>
      <c r="N436" s="148"/>
      <c r="O436" s="148"/>
      <c r="P436" s="149"/>
    </row>
    <row r="437" spans="1:16" ht="15" hidden="1" customHeight="1" x14ac:dyDescent="0.25">
      <c r="A437" s="44" t="e">
        <f ca="1">IF(MONTH(C437)=MONTH(D$3),RIGHT('Yearly Info'!A$23,LEN('Yearly Info'!A$23)-4),"")</f>
        <v>#VALUE!</v>
      </c>
      <c r="B437" s="145"/>
      <c r="C437" s="42">
        <f t="shared" ca="1" si="16"/>
        <v>46125</v>
      </c>
      <c r="D437" s="54">
        <f ca="1">INDIRECT("'" &amp; UPPER(LEFT(TEXT($D$3,"mmmm"),3)) &amp; "'!P20")</f>
        <v>0</v>
      </c>
      <c r="E437" s="147"/>
      <c r="F437" s="148"/>
      <c r="G437" s="148"/>
      <c r="H437" s="148"/>
      <c r="I437" s="148"/>
      <c r="J437" s="148"/>
      <c r="K437" s="148"/>
      <c r="L437" s="148"/>
      <c r="M437" s="148"/>
      <c r="N437" s="148"/>
      <c r="O437" s="148"/>
      <c r="P437" s="149"/>
    </row>
    <row r="438" spans="1:16" ht="15" hidden="1" customHeight="1" x14ac:dyDescent="0.25">
      <c r="A438" s="44" t="e">
        <f ca="1">IF(MONTH(C438)=MONTH(D$3),RIGHT('Yearly Info'!A$24,LEN('Yearly Info'!A$24)-4),"")</f>
        <v>#VALUE!</v>
      </c>
      <c r="B438" s="145"/>
      <c r="C438" s="42">
        <f t="shared" ca="1" si="16"/>
        <v>46125</v>
      </c>
      <c r="D438" s="54">
        <f ca="1">INDIRECT("'" &amp; UPPER(LEFT(TEXT($D$3,"mmmm"),3)) &amp; "'!P21")</f>
        <v>0</v>
      </c>
      <c r="E438" s="147"/>
      <c r="F438" s="148"/>
      <c r="G438" s="148"/>
      <c r="H438" s="148"/>
      <c r="I438" s="148"/>
      <c r="J438" s="148"/>
      <c r="K438" s="148"/>
      <c r="L438" s="148"/>
      <c r="M438" s="148"/>
      <c r="N438" s="148"/>
      <c r="O438" s="148"/>
      <c r="P438" s="149"/>
    </row>
    <row r="439" spans="1:16" ht="15" hidden="1" customHeight="1" x14ac:dyDescent="0.25">
      <c r="A439" s="44" t="e">
        <f ca="1">IF(MONTH(C439)=MONTH(D$3),RIGHT('Yearly Info'!A$25,LEN('Yearly Info'!A$25)-4),"")</f>
        <v>#VALUE!</v>
      </c>
      <c r="B439" s="145"/>
      <c r="C439" s="42">
        <f t="shared" ca="1" si="16"/>
        <v>46125</v>
      </c>
      <c r="D439" s="54">
        <f ca="1">INDIRECT("'" &amp; UPPER(LEFT(TEXT($D$3,"mmmm"),3)) &amp; "'!P22")</f>
        <v>0</v>
      </c>
      <c r="E439" s="147"/>
      <c r="F439" s="148"/>
      <c r="G439" s="148"/>
      <c r="H439" s="148"/>
      <c r="I439" s="148"/>
      <c r="J439" s="148"/>
      <c r="K439" s="148"/>
      <c r="L439" s="148"/>
      <c r="M439" s="148"/>
      <c r="N439" s="148"/>
      <c r="O439" s="148"/>
      <c r="P439" s="149"/>
    </row>
    <row r="440" spans="1:16" ht="15" hidden="1" customHeight="1" x14ac:dyDescent="0.25">
      <c r="A440" s="44" t="e">
        <f ca="1">IF(MONTH(C440)=MONTH(D$3),RIGHT('Yearly Info'!A$26,LEN('Yearly Info'!A$26)-4),"")</f>
        <v>#VALUE!</v>
      </c>
      <c r="B440" s="145"/>
      <c r="C440" s="42">
        <f t="shared" ca="1" si="16"/>
        <v>46125</v>
      </c>
      <c r="D440" s="54">
        <f ca="1">INDIRECT("'" &amp; UPPER(LEFT(TEXT($D$3,"mmmm"),3)) &amp; "'!P23")</f>
        <v>0</v>
      </c>
      <c r="E440" s="147"/>
      <c r="F440" s="148"/>
      <c r="G440" s="148"/>
      <c r="H440" s="148"/>
      <c r="I440" s="148"/>
      <c r="J440" s="148"/>
      <c r="K440" s="148"/>
      <c r="L440" s="148"/>
      <c r="M440" s="148"/>
      <c r="N440" s="148"/>
      <c r="O440" s="148"/>
      <c r="P440" s="149"/>
    </row>
    <row r="441" spans="1:16" ht="15" hidden="1" customHeight="1" x14ac:dyDescent="0.25">
      <c r="A441" s="44" t="e">
        <f ca="1">IF(MONTH(C441)=MONTH(D$3),RIGHT('Yearly Info'!A$27,LEN('Yearly Info'!A$27)-4),"")</f>
        <v>#VALUE!</v>
      </c>
      <c r="B441" s="145"/>
      <c r="C441" s="42">
        <f t="shared" ca="1" si="16"/>
        <v>46125</v>
      </c>
      <c r="D441" s="54">
        <f ca="1">INDIRECT("'" &amp; UPPER(LEFT(TEXT($D$3,"mmmm"),3)) &amp; "'!P24")</f>
        <v>0</v>
      </c>
      <c r="E441" s="147"/>
      <c r="F441" s="148"/>
      <c r="G441" s="148"/>
      <c r="H441" s="148"/>
      <c r="I441" s="148"/>
      <c r="J441" s="148"/>
      <c r="K441" s="148"/>
      <c r="L441" s="148"/>
      <c r="M441" s="148"/>
      <c r="N441" s="148"/>
      <c r="O441" s="148"/>
      <c r="P441" s="149"/>
    </row>
    <row r="442" spans="1:16" ht="15" hidden="1" customHeight="1" x14ac:dyDescent="0.25">
      <c r="A442" s="44" t="e">
        <f ca="1">IF(MONTH(C442)=MONTH(D$3),RIGHT('Yearly Info'!A$28,LEN('Yearly Info'!A$28)-4),"")</f>
        <v>#VALUE!</v>
      </c>
      <c r="B442" s="145"/>
      <c r="C442" s="42">
        <f t="shared" ca="1" si="16"/>
        <v>46125</v>
      </c>
      <c r="D442" s="54">
        <f ca="1">INDIRECT("'" &amp; UPPER(LEFT(TEXT($D$3,"mmmm"),3)) &amp; "'!P25")</f>
        <v>0</v>
      </c>
      <c r="E442" s="147"/>
      <c r="F442" s="148"/>
      <c r="G442" s="148"/>
      <c r="H442" s="148"/>
      <c r="I442" s="148"/>
      <c r="J442" s="148"/>
      <c r="K442" s="148"/>
      <c r="L442" s="148"/>
      <c r="M442" s="148"/>
      <c r="N442" s="148"/>
      <c r="O442" s="148"/>
      <c r="P442" s="149"/>
    </row>
    <row r="443" spans="1:16" ht="15" hidden="1" customHeight="1" x14ac:dyDescent="0.25">
      <c r="A443" s="44" t="e">
        <f ca="1">IF(MONTH(C443)=MONTH(D$3),RIGHT('Yearly Info'!A$29,LEN('Yearly Info'!A$29)-4),"")</f>
        <v>#VALUE!</v>
      </c>
      <c r="B443" s="145"/>
      <c r="C443" s="42">
        <f t="shared" ca="1" si="16"/>
        <v>46125</v>
      </c>
      <c r="D443" s="54">
        <f ca="1">INDIRECT("'" &amp; UPPER(LEFT(TEXT($D$3,"mmmm"),3)) &amp; "'!P26")</f>
        <v>0</v>
      </c>
      <c r="E443" s="147"/>
      <c r="F443" s="148"/>
      <c r="G443" s="148"/>
      <c r="H443" s="148"/>
      <c r="I443" s="148"/>
      <c r="J443" s="148"/>
      <c r="K443" s="148"/>
      <c r="L443" s="148"/>
      <c r="M443" s="148"/>
      <c r="N443" s="148"/>
      <c r="O443" s="148"/>
      <c r="P443" s="149"/>
    </row>
    <row r="444" spans="1:16" ht="15" hidden="1" customHeight="1" x14ac:dyDescent="0.25">
      <c r="A444" s="44" t="e">
        <f ca="1">IF(MONTH(C444)=MONTH(D$3),RIGHT('Yearly Info'!A$30,LEN('Yearly Info'!A$30)-4),"")</f>
        <v>#VALUE!</v>
      </c>
      <c r="B444" s="145"/>
      <c r="C444" s="42">
        <f t="shared" ca="1" si="16"/>
        <v>46125</v>
      </c>
      <c r="D444" s="54">
        <f ca="1">INDIRECT("'" &amp; UPPER(LEFT(TEXT($D$3,"mmmm"),3)) &amp; "'!P27")</f>
        <v>0</v>
      </c>
      <c r="E444" s="147"/>
      <c r="F444" s="148"/>
      <c r="G444" s="148"/>
      <c r="H444" s="148"/>
      <c r="I444" s="148"/>
      <c r="J444" s="148"/>
      <c r="K444" s="148"/>
      <c r="L444" s="148"/>
      <c r="M444" s="148"/>
      <c r="N444" s="148"/>
      <c r="O444" s="148"/>
      <c r="P444" s="149"/>
    </row>
    <row r="445" spans="1:16" ht="15" hidden="1" customHeight="1" x14ac:dyDescent="0.25">
      <c r="A445" s="44" t="e">
        <f ca="1">IF(MONTH(C445)=MONTH(D$3),RIGHT('Yearly Info'!A$31,LEN('Yearly Info'!A$31)-4),"")</f>
        <v>#VALUE!</v>
      </c>
      <c r="B445" s="145"/>
      <c r="C445" s="42">
        <f t="shared" ca="1" si="16"/>
        <v>46125</v>
      </c>
      <c r="D445" s="54">
        <f ca="1">INDIRECT("'" &amp; UPPER(LEFT(TEXT($D$3,"mmmm"),3)) &amp; "'!P28")</f>
        <v>0</v>
      </c>
      <c r="E445" s="147"/>
      <c r="F445" s="148"/>
      <c r="G445" s="148"/>
      <c r="H445" s="148"/>
      <c r="I445" s="148"/>
      <c r="J445" s="148"/>
      <c r="K445" s="148"/>
      <c r="L445" s="148"/>
      <c r="M445" s="148"/>
      <c r="N445" s="148"/>
      <c r="O445" s="148"/>
      <c r="P445" s="149"/>
    </row>
    <row r="446" spans="1:16" ht="15" hidden="1" customHeight="1" x14ac:dyDescent="0.25">
      <c r="A446" s="44" t="e">
        <f ca="1">IF(MONTH(C446)=MONTH(D$3),RIGHT('Yearly Info'!A$32,LEN('Yearly Info'!A$32)-4),"")</f>
        <v>#VALUE!</v>
      </c>
      <c r="B446" s="145"/>
      <c r="C446" s="42">
        <f t="shared" ca="1" si="16"/>
        <v>46125</v>
      </c>
      <c r="D446" s="54">
        <f ca="1">INDIRECT("'" &amp; UPPER(LEFT(TEXT($D$3,"mmmm"),3)) &amp; "'!P29")</f>
        <v>0</v>
      </c>
      <c r="E446" s="147"/>
      <c r="F446" s="148"/>
      <c r="G446" s="148"/>
      <c r="H446" s="148"/>
      <c r="I446" s="148"/>
      <c r="J446" s="148"/>
      <c r="K446" s="148"/>
      <c r="L446" s="148"/>
      <c r="M446" s="148"/>
      <c r="N446" s="148"/>
      <c r="O446" s="148"/>
      <c r="P446" s="149"/>
    </row>
    <row r="447" spans="1:16" ht="15" hidden="1" customHeight="1" x14ac:dyDescent="0.25">
      <c r="A447" s="44" t="e">
        <f ca="1">IF(MONTH(C447)=MONTH(D$3),RIGHT('Yearly Info'!A$33,LEN('Yearly Info'!A$33)-4),"")</f>
        <v>#VALUE!</v>
      </c>
      <c r="B447" s="145"/>
      <c r="C447" s="42">
        <f t="shared" ca="1" si="16"/>
        <v>46125</v>
      </c>
      <c r="D447" s="54">
        <f ca="1">INDIRECT("'" &amp; UPPER(LEFT(TEXT($D$3,"mmmm"),3)) &amp; "'!P30")</f>
        <v>0</v>
      </c>
      <c r="E447" s="147"/>
      <c r="F447" s="148"/>
      <c r="G447" s="148"/>
      <c r="H447" s="148"/>
      <c r="I447" s="148"/>
      <c r="J447" s="148"/>
      <c r="K447" s="148"/>
      <c r="L447" s="148"/>
      <c r="M447" s="148"/>
      <c r="N447" s="148"/>
      <c r="O447" s="148"/>
      <c r="P447" s="149"/>
    </row>
    <row r="448" spans="1:16" ht="15" hidden="1" customHeight="1" x14ac:dyDescent="0.25">
      <c r="A448" s="44" t="e">
        <f ca="1">IF(MONTH(C448)=MONTH(D$3),RIGHT('Yearly Info'!A$34,LEN('Yearly Info'!A$34)-4),"")</f>
        <v>#VALUE!</v>
      </c>
      <c r="B448" s="145"/>
      <c r="C448" s="42">
        <f t="shared" ca="1" si="16"/>
        <v>46125</v>
      </c>
      <c r="D448" s="54">
        <f ca="1">INDIRECT("'" &amp; UPPER(LEFT(TEXT($D$3,"mmmm"),3)) &amp; "'!P31")</f>
        <v>0</v>
      </c>
      <c r="E448" s="147"/>
      <c r="F448" s="148"/>
      <c r="G448" s="148"/>
      <c r="H448" s="148"/>
      <c r="I448" s="148"/>
      <c r="J448" s="148"/>
      <c r="K448" s="148"/>
      <c r="L448" s="148"/>
      <c r="M448" s="148"/>
      <c r="N448" s="148"/>
      <c r="O448" s="148"/>
      <c r="P448" s="149"/>
    </row>
    <row r="449" spans="1:16" ht="15" hidden="1" customHeight="1" x14ac:dyDescent="0.25">
      <c r="A449" s="44" t="e">
        <f ca="1">IF(MONTH(C449)=MONTH(D$3),RIGHT('Yearly Info'!A$35,LEN('Yearly Info'!A$35)-4),"")</f>
        <v>#VALUE!</v>
      </c>
      <c r="B449" s="145"/>
      <c r="C449" s="42">
        <f t="shared" ca="1" si="16"/>
        <v>46125</v>
      </c>
      <c r="D449" s="54">
        <f ca="1">INDIRECT("'" &amp; UPPER(LEFT(TEXT($D$3,"mmmm"),3)) &amp; "'!P32")</f>
        <v>0</v>
      </c>
      <c r="E449" s="147"/>
      <c r="F449" s="148"/>
      <c r="G449" s="148"/>
      <c r="H449" s="148"/>
      <c r="I449" s="148"/>
      <c r="J449" s="148"/>
      <c r="K449" s="148"/>
      <c r="L449" s="148"/>
      <c r="M449" s="148"/>
      <c r="N449" s="148"/>
      <c r="O449" s="148"/>
      <c r="P449" s="149"/>
    </row>
    <row r="450" spans="1:16" ht="15" hidden="1" customHeight="1" x14ac:dyDescent="0.25">
      <c r="A450" s="44" t="e">
        <f ca="1">IF(MONTH(C450)=MONTH(D$3),RIGHT('Yearly Info'!A$36,LEN('Yearly Info'!A$36)-4),"")</f>
        <v>#VALUE!</v>
      </c>
      <c r="B450" s="145"/>
      <c r="C450" s="42">
        <f t="shared" ca="1" si="16"/>
        <v>46125</v>
      </c>
      <c r="D450" s="54">
        <f ca="1">INDIRECT("'" &amp; UPPER(LEFT(TEXT($D$3,"mmmm"),3)) &amp; "'!P33")</f>
        <v>0</v>
      </c>
      <c r="E450" s="147"/>
      <c r="F450" s="148"/>
      <c r="G450" s="148"/>
      <c r="H450" s="148"/>
      <c r="I450" s="148"/>
      <c r="J450" s="148"/>
      <c r="K450" s="148"/>
      <c r="L450" s="148"/>
      <c r="M450" s="148"/>
      <c r="N450" s="148"/>
      <c r="O450" s="148"/>
      <c r="P450" s="149"/>
    </row>
    <row r="451" spans="1:16" ht="15" hidden="1" customHeight="1" x14ac:dyDescent="0.25">
      <c r="A451" s="44" t="e">
        <f ca="1">IF(MONTH(C451)=MONTH(D$3),RIGHT('Yearly Info'!A$37,LEN('Yearly Info'!A$37)-4),"")</f>
        <v>#VALUE!</v>
      </c>
      <c r="B451" s="145"/>
      <c r="C451" s="42">
        <f t="shared" ca="1" si="16"/>
        <v>46125</v>
      </c>
      <c r="D451" s="54">
        <f ca="1">INDIRECT("'" &amp; UPPER(LEFT(TEXT($D$3,"mmmm"),3)) &amp; "'!P34")</f>
        <v>0</v>
      </c>
      <c r="E451" s="147"/>
      <c r="F451" s="148"/>
      <c r="G451" s="148"/>
      <c r="H451" s="148"/>
      <c r="I451" s="148"/>
      <c r="J451" s="148"/>
      <c r="K451" s="148"/>
      <c r="L451" s="148"/>
      <c r="M451" s="148"/>
      <c r="N451" s="148"/>
      <c r="O451" s="148"/>
      <c r="P451" s="149"/>
    </row>
    <row r="452" spans="1:16" ht="15" hidden="1" customHeight="1" x14ac:dyDescent="0.25">
      <c r="A452" s="44" t="e">
        <f ca="1">IF(MONTH(C452)=MONTH(D$3),RIGHT('Yearly Info'!A$38,LEN('Yearly Info'!A$38)-4),"")</f>
        <v>#VALUE!</v>
      </c>
      <c r="B452" s="145"/>
      <c r="C452" s="42">
        <f t="shared" ca="1" si="16"/>
        <v>46125</v>
      </c>
      <c r="D452" s="54">
        <f ca="1">INDIRECT("'" &amp; UPPER(LEFT(TEXT($D$3,"mmmm"),3)) &amp; "'!P35")</f>
        <v>0</v>
      </c>
      <c r="E452" s="147"/>
      <c r="F452" s="148"/>
      <c r="G452" s="148"/>
      <c r="H452" s="148"/>
      <c r="I452" s="148"/>
      <c r="J452" s="148"/>
      <c r="K452" s="148"/>
      <c r="L452" s="148"/>
      <c r="M452" s="148"/>
      <c r="N452" s="148"/>
      <c r="O452" s="148"/>
      <c r="P452" s="149"/>
    </row>
    <row r="453" spans="1:16" ht="15" hidden="1" customHeight="1" x14ac:dyDescent="0.25">
      <c r="A453" s="44" t="e">
        <f ca="1">IF(MONTH(C453)=MONTH(D$3),RIGHT('Yearly Info'!A$39,LEN('Yearly Info'!A$39)-4),"")</f>
        <v>#VALUE!</v>
      </c>
      <c r="B453" s="145"/>
      <c r="C453" s="42">
        <f t="shared" ca="1" si="16"/>
        <v>46125</v>
      </c>
      <c r="D453" s="54">
        <f ca="1">INDIRECT("'" &amp; UPPER(LEFT(TEXT($D$3,"mmmm"),3)) &amp; "'!P36")</f>
        <v>0</v>
      </c>
      <c r="E453" s="147"/>
      <c r="F453" s="148"/>
      <c r="G453" s="148"/>
      <c r="H453" s="148"/>
      <c r="I453" s="148"/>
      <c r="J453" s="148"/>
      <c r="K453" s="148"/>
      <c r="L453" s="148"/>
      <c r="M453" s="148"/>
      <c r="N453" s="148"/>
      <c r="O453" s="148"/>
      <c r="P453" s="149"/>
    </row>
    <row r="454" spans="1:16" ht="15" hidden="1" customHeight="1" thickBot="1" x14ac:dyDescent="0.3">
      <c r="A454" s="45" t="e">
        <f ca="1">IF(MONTH(C454)=MONTH(D$3),RIGHT('Yearly Info'!A$40,LEN('Yearly Info'!A$40)-4),"")</f>
        <v>#VALUE!</v>
      </c>
      <c r="B454" s="145"/>
      <c r="C454" s="42">
        <f t="shared" ca="1" si="16"/>
        <v>46125</v>
      </c>
      <c r="D454" s="54">
        <f ca="1">INDIRECT("'" &amp; UPPER(LEFT(TEXT($D$3,"mmmm"),3)) &amp; "'!P37")</f>
        <v>0</v>
      </c>
      <c r="E454" s="147"/>
      <c r="F454" s="148"/>
      <c r="G454" s="148"/>
      <c r="H454" s="148"/>
      <c r="I454" s="148"/>
      <c r="J454" s="148"/>
      <c r="K454" s="148"/>
      <c r="L454" s="148"/>
      <c r="M454" s="148"/>
      <c r="N454" s="148"/>
      <c r="O454" s="148"/>
      <c r="P454" s="149"/>
    </row>
    <row r="455" spans="1:16" ht="15" hidden="1" customHeight="1" thickBot="1" x14ac:dyDescent="0.3">
      <c r="A455" s="45" t="str">
        <f ca="1">IF(MONTH(C455)=MONTH(D$3),RIGHT('Yearly Info'!A$41,LEN('Yearly Info'!A$41)-4),"")</f>
        <v xml:space="preserve"> </v>
      </c>
      <c r="B455" s="145"/>
      <c r="C455" s="42">
        <f t="shared" ca="1" si="16"/>
        <v>46125</v>
      </c>
      <c r="D455" s="54">
        <f ca="1">INDIRECT("'" &amp; UPPER(LEFT(TEXT($D$3,"mmmm"),3)) &amp; "'!P38")</f>
        <v>0</v>
      </c>
      <c r="E455" s="147"/>
      <c r="F455" s="148"/>
      <c r="G455" s="148"/>
      <c r="H455" s="148"/>
      <c r="I455" s="148"/>
      <c r="J455" s="148"/>
      <c r="K455" s="148"/>
      <c r="L455" s="148"/>
      <c r="M455" s="148"/>
      <c r="N455" s="148"/>
      <c r="O455" s="148"/>
      <c r="P455" s="149"/>
    </row>
    <row r="456" spans="1:16" ht="15" hidden="1" customHeight="1" thickBot="1" x14ac:dyDescent="0.3">
      <c r="A456" s="45" t="str">
        <f ca="1">IF(MONTH(C456)=MONTH(D$3),RIGHT('Yearly Info'!A$42,LEN('Yearly Info'!A$42)-4),"")</f>
        <v xml:space="preserve"> </v>
      </c>
      <c r="B456" s="145"/>
      <c r="C456" s="42">
        <f t="shared" ca="1" si="16"/>
        <v>46125</v>
      </c>
      <c r="D456" s="54">
        <f ca="1">INDIRECT("'" &amp; UPPER(LEFT(TEXT($D$3,"mmmm"),3)) &amp; "'!P39")</f>
        <v>0</v>
      </c>
      <c r="E456" s="147"/>
      <c r="F456" s="148"/>
      <c r="G456" s="148"/>
      <c r="H456" s="148"/>
      <c r="I456" s="148"/>
      <c r="J456" s="148"/>
      <c r="K456" s="148"/>
      <c r="L456" s="148"/>
      <c r="M456" s="148"/>
      <c r="N456" s="148"/>
      <c r="O456" s="148"/>
      <c r="P456" s="149"/>
    </row>
    <row r="457" spans="1:16" ht="15" hidden="1" customHeight="1" thickBot="1" x14ac:dyDescent="0.3">
      <c r="A457" s="45" t="str">
        <f ca="1">IF(MONTH(C457)=MONTH(D$3),RIGHT('Yearly Info'!A$43,LEN('Yearly Info'!A$43)-4),"")</f>
        <v xml:space="preserve"> </v>
      </c>
      <c r="B457" s="146"/>
      <c r="C457" s="42">
        <f t="shared" ca="1" si="16"/>
        <v>46125</v>
      </c>
      <c r="D457" s="55">
        <f ca="1">INDIRECT("'" &amp; UPPER(LEFT(TEXT($D$3,"mmmm"),3)) &amp; "'!P40")</f>
        <v>0</v>
      </c>
      <c r="E457" s="150"/>
      <c r="F457" s="151"/>
      <c r="G457" s="151"/>
      <c r="H457" s="151"/>
      <c r="I457" s="151"/>
      <c r="J457" s="151"/>
      <c r="K457" s="151"/>
      <c r="L457" s="151"/>
      <c r="M457" s="151"/>
      <c r="N457" s="151"/>
      <c r="O457" s="151"/>
      <c r="P457" s="152"/>
    </row>
    <row r="458" spans="1:16" ht="15" hidden="1" customHeight="1" thickBot="1" x14ac:dyDescent="0.3">
      <c r="A458" s="44" t="str">
        <f ca="1">IF(MONTH(C458)=MONTH(D$3),RIGHT('Yearly Info'!A$14,LEN('Yearly Info'!A$14)-4),"")</f>
        <v xml:space="preserve"> RICS Support for MDEQ</v>
      </c>
      <c r="B458" s="159" t="str">
        <f ca="1">TEXT(C458,"dddd")</f>
        <v>Tuesday</v>
      </c>
      <c r="C458" s="96">
        <f ca="1">C428+1</f>
        <v>46126</v>
      </c>
      <c r="D458" s="54">
        <f ca="1">INDIRECT("'" &amp; UPPER(LEFT(TEXT($D$3,"mmmm"),3)) &amp; "'!Q11")</f>
        <v>8</v>
      </c>
      <c r="E458" s="147" t="s">
        <v>103</v>
      </c>
      <c r="F458" s="148"/>
      <c r="G458" s="148"/>
      <c r="H458" s="148"/>
      <c r="I458" s="148"/>
      <c r="J458" s="148"/>
      <c r="K458" s="148"/>
      <c r="L458" s="148"/>
      <c r="M458" s="148"/>
      <c r="N458" s="148"/>
      <c r="O458" s="148"/>
      <c r="P458" s="149"/>
    </row>
    <row r="459" spans="1:16" ht="15" hidden="1" customHeight="1" x14ac:dyDescent="0.25">
      <c r="A459" s="44" t="str">
        <f ca="1">IF(MONTH(C459)=MONTH(D$3),RIGHT('Yearly Info'!A$15,LEN('Yearly Info'!A$15)-4),"")</f>
        <v xml:space="preserve"> MDEQ</v>
      </c>
      <c r="B459" s="145"/>
      <c r="C459" s="42">
        <f ca="1">C458</f>
        <v>46126</v>
      </c>
      <c r="D459" s="54">
        <f ca="1">INDIRECT("'" &amp; UPPER(LEFT(TEXT($D$3,"mmmm"),3)) &amp; "'!Q12")</f>
        <v>0</v>
      </c>
      <c r="E459" s="147"/>
      <c r="F459" s="148"/>
      <c r="G459" s="148"/>
      <c r="H459" s="148"/>
      <c r="I459" s="148"/>
      <c r="J459" s="148"/>
      <c r="K459" s="148"/>
      <c r="L459" s="148"/>
      <c r="M459" s="148"/>
      <c r="N459" s="148"/>
      <c r="O459" s="148"/>
      <c r="P459" s="149"/>
    </row>
    <row r="460" spans="1:16" ht="15" hidden="1" customHeight="1" x14ac:dyDescent="0.25">
      <c r="A460" s="44" t="str">
        <f ca="1">IF(MONTH(C460)=MONTH(D$3),RIGHT('Yearly Info'!A$16,LEN('Yearly Info'!A$16)-4),"")</f>
        <v xml:space="preserve"> RICS Idea Portal</v>
      </c>
      <c r="B460" s="145"/>
      <c r="C460" s="42">
        <f t="shared" ref="C460:C487" ca="1" si="17">C459</f>
        <v>46126</v>
      </c>
      <c r="D460" s="54">
        <f ca="1">INDIRECT("'" &amp; UPPER(LEFT(TEXT($D$3,"mmmm"),3)) &amp; "'!Q13")</f>
        <v>0</v>
      </c>
      <c r="E460" s="147"/>
      <c r="F460" s="148"/>
      <c r="G460" s="148"/>
      <c r="H460" s="148"/>
      <c r="I460" s="148"/>
      <c r="J460" s="148"/>
      <c r="K460" s="148"/>
      <c r="L460" s="148"/>
      <c r="M460" s="148"/>
      <c r="N460" s="148"/>
      <c r="O460" s="148"/>
      <c r="P460" s="149"/>
    </row>
    <row r="461" spans="1:16" ht="15" hidden="1" customHeight="1" x14ac:dyDescent="0.25">
      <c r="A461" s="44" t="str">
        <f ca="1">IF(MONTH(C461)=MONTH(D$3),RIGHT('Yearly Info'!A$17,LEN('Yearly Info'!A$17)-4),"")</f>
        <v xml:space="preserve"> MSWIS</v>
      </c>
      <c r="B461" s="145"/>
      <c r="C461" s="42">
        <f t="shared" ca="1" si="17"/>
        <v>46126</v>
      </c>
      <c r="D461" s="54">
        <f ca="1">INDIRECT("'" &amp; UPPER(LEFT(TEXT($D$3,"mmmm"),3)) &amp; "'!Q14")</f>
        <v>0</v>
      </c>
      <c r="E461" s="147"/>
      <c r="F461" s="148"/>
      <c r="G461" s="148"/>
      <c r="H461" s="148"/>
      <c r="I461" s="148"/>
      <c r="J461" s="148"/>
      <c r="K461" s="148"/>
      <c r="L461" s="148"/>
      <c r="M461" s="148"/>
      <c r="N461" s="148"/>
      <c r="O461" s="148"/>
      <c r="P461" s="149"/>
    </row>
    <row r="462" spans="1:16" ht="15" hidden="1" customHeight="1" x14ac:dyDescent="0.25">
      <c r="A462" s="44" t="str">
        <f ca="1">IF(MONTH(C462)=MONTH(D$3),RIGHT('Yearly Info'!A$18,LEN('Yearly Info'!A$18)-4),"")</f>
        <v xml:space="preserve"> GeoSpatial</v>
      </c>
      <c r="B462" s="145"/>
      <c r="C462" s="42">
        <f t="shared" ca="1" si="17"/>
        <v>46126</v>
      </c>
      <c r="D462" s="54">
        <f ca="1">INDIRECT("'" &amp; UPPER(LEFT(TEXT($D$3,"mmmm"),3)) &amp; "'!Q15")</f>
        <v>0</v>
      </c>
      <c r="E462" s="147"/>
      <c r="F462" s="148"/>
      <c r="G462" s="148"/>
      <c r="H462" s="148"/>
      <c r="I462" s="148"/>
      <c r="J462" s="148"/>
      <c r="K462" s="148"/>
      <c r="L462" s="148"/>
      <c r="M462" s="148"/>
      <c r="N462" s="148"/>
      <c r="O462" s="148"/>
      <c r="P462" s="149"/>
    </row>
    <row r="463" spans="1:16" ht="15" hidden="1" customHeight="1" thickBot="1" x14ac:dyDescent="0.3">
      <c r="A463" s="44" t="str">
        <f ca="1">IF(MONTH(C463)=MONTH(D$3),RIGHT('Yearly Info'!A$19,LEN('Yearly Info'!A$19)-4),"")</f>
        <v xml:space="preserve"> RICS Dashboard</v>
      </c>
      <c r="B463" s="145"/>
      <c r="C463" s="42">
        <f t="shared" ca="1" si="17"/>
        <v>46126</v>
      </c>
      <c r="D463" s="54">
        <f ca="1">INDIRECT("'" &amp; UPPER(LEFT(TEXT($D$3,"mmmm"),3)) &amp; "'!Q16")</f>
        <v>0</v>
      </c>
      <c r="E463" s="153"/>
      <c r="F463" s="154"/>
      <c r="G463" s="154"/>
      <c r="H463" s="154"/>
      <c r="I463" s="154"/>
      <c r="J463" s="154"/>
      <c r="K463" s="154"/>
      <c r="L463" s="154"/>
      <c r="M463" s="154"/>
      <c r="N463" s="154"/>
      <c r="O463" s="154"/>
      <c r="P463" s="155"/>
    </row>
    <row r="464" spans="1:16" ht="15" hidden="1" customHeight="1" x14ac:dyDescent="0.25">
      <c r="A464" s="44" t="str">
        <f ca="1">IF(MONTH(C464)=MONTH(D$3),RIGHT('Yearly Info'!A$20,LEN('Yearly Info'!A$20)-4),"")</f>
        <v xml:space="preserve"> MDWFP NRIS</v>
      </c>
      <c r="B464" s="145"/>
      <c r="C464" s="42">
        <f t="shared" ca="1" si="17"/>
        <v>46126</v>
      </c>
      <c r="D464" s="54">
        <f ca="1">INDIRECT("'" &amp; UPPER(LEFT(TEXT($D$3,"mmmm"),3)) &amp; "'!Q17")</f>
        <v>0</v>
      </c>
      <c r="E464" s="153"/>
      <c r="F464" s="154"/>
      <c r="G464" s="154"/>
      <c r="H464" s="154"/>
      <c r="I464" s="154"/>
      <c r="J464" s="154"/>
      <c r="K464" s="154"/>
      <c r="L464" s="154"/>
      <c r="M464" s="154"/>
      <c r="N464" s="154"/>
      <c r="O464" s="154"/>
      <c r="P464" s="155"/>
    </row>
    <row r="465" spans="1:16" ht="15" hidden="1" customHeight="1" x14ac:dyDescent="0.25">
      <c r="A465" s="44" t="str">
        <f ca="1">IF(MONTH(C465)=MONTH(D$3),RIGHT('Yearly Info'!A$21,LEN('Yearly Info'!A$21)-4),"")</f>
        <v xml:space="preserve"> MSWIS MRVA 4 CLOSED</v>
      </c>
      <c r="B465" s="145"/>
      <c r="C465" s="42">
        <f t="shared" ca="1" si="17"/>
        <v>46126</v>
      </c>
      <c r="D465" s="54">
        <f ca="1">INDIRECT("'" &amp; UPPER(LEFT(TEXT($D$3,"mmmm"),3)) &amp; "'!Q18")</f>
        <v>0</v>
      </c>
      <c r="E465" s="147"/>
      <c r="F465" s="148"/>
      <c r="G465" s="148"/>
      <c r="H465" s="148"/>
      <c r="I465" s="148"/>
      <c r="J465" s="148"/>
      <c r="K465" s="148"/>
      <c r="L465" s="148"/>
      <c r="M465" s="148"/>
      <c r="N465" s="148"/>
      <c r="O465" s="148"/>
      <c r="P465" s="149"/>
    </row>
    <row r="466" spans="1:16" ht="15" customHeight="1" x14ac:dyDescent="0.25">
      <c r="A466" s="44" t="str">
        <f ca="1">IF(MONTH(C466)=MONTH(D$3),RIGHT('Yearly Info'!A$22,LEN('Yearly Info'!A$22)-4),"")</f>
        <v xml:space="preserve"> Tackett</v>
      </c>
      <c r="B466" s="145"/>
      <c r="C466" s="42">
        <f t="shared" ca="1" si="17"/>
        <v>46126</v>
      </c>
      <c r="D466" s="54">
        <f ca="1">INDIRECT("'" &amp; UPPER(LEFT(TEXT($D$3,"mmmm"),3)) &amp; "'!Q19")</f>
        <v>0</v>
      </c>
      <c r="E466" s="147"/>
      <c r="F466" s="148"/>
      <c r="G466" s="148"/>
      <c r="H466" s="148"/>
      <c r="I466" s="148"/>
      <c r="J466" s="148"/>
      <c r="K466" s="148"/>
      <c r="L466" s="148"/>
      <c r="M466" s="148"/>
      <c r="N466" s="148"/>
      <c r="O466" s="148"/>
      <c r="P466" s="149"/>
    </row>
    <row r="467" spans="1:16" ht="15" hidden="1" customHeight="1" x14ac:dyDescent="0.25">
      <c r="A467" s="44" t="e">
        <f ca="1">IF(MONTH(C467)=MONTH(D$3),RIGHT('Yearly Info'!A$23,LEN('Yearly Info'!A$23)-4),"")</f>
        <v>#VALUE!</v>
      </c>
      <c r="B467" s="145"/>
      <c r="C467" s="42">
        <f t="shared" ca="1" si="17"/>
        <v>46126</v>
      </c>
      <c r="D467" s="54">
        <f ca="1">INDIRECT("'" &amp; UPPER(LEFT(TEXT($D$3,"mmmm"),3)) &amp; "'!Q20")</f>
        <v>0</v>
      </c>
      <c r="E467" s="147"/>
      <c r="F467" s="148"/>
      <c r="G467" s="148"/>
      <c r="H467" s="148"/>
      <c r="I467" s="148"/>
      <c r="J467" s="148"/>
      <c r="K467" s="148"/>
      <c r="L467" s="148"/>
      <c r="M467" s="148"/>
      <c r="N467" s="148"/>
      <c r="O467" s="148"/>
      <c r="P467" s="149"/>
    </row>
    <row r="468" spans="1:16" ht="15" hidden="1" customHeight="1" x14ac:dyDescent="0.25">
      <c r="A468" s="44" t="e">
        <f ca="1">IF(MONTH(C468)=MONTH(D$3),RIGHT('Yearly Info'!A$24,LEN('Yearly Info'!A$24)-4),"")</f>
        <v>#VALUE!</v>
      </c>
      <c r="B468" s="145"/>
      <c r="C468" s="42">
        <f t="shared" ca="1" si="17"/>
        <v>46126</v>
      </c>
      <c r="D468" s="54">
        <f ca="1">INDIRECT("'" &amp; UPPER(LEFT(TEXT($D$3,"mmmm"),3)) &amp; "'!Q21")</f>
        <v>0</v>
      </c>
      <c r="E468" s="147"/>
      <c r="F468" s="148"/>
      <c r="G468" s="148"/>
      <c r="H468" s="148"/>
      <c r="I468" s="148"/>
      <c r="J468" s="148"/>
      <c r="K468" s="148"/>
      <c r="L468" s="148"/>
      <c r="M468" s="148"/>
      <c r="N468" s="148"/>
      <c r="O468" s="148"/>
      <c r="P468" s="149"/>
    </row>
    <row r="469" spans="1:16" ht="15" hidden="1" customHeight="1" x14ac:dyDescent="0.25">
      <c r="A469" s="44" t="e">
        <f ca="1">IF(MONTH(C469)=MONTH(D$3),RIGHT('Yearly Info'!A$25,LEN('Yearly Info'!A$25)-4),"")</f>
        <v>#VALUE!</v>
      </c>
      <c r="B469" s="145"/>
      <c r="C469" s="42">
        <f t="shared" ca="1" si="17"/>
        <v>46126</v>
      </c>
      <c r="D469" s="54">
        <f ca="1">INDIRECT("'" &amp; UPPER(LEFT(TEXT($D$3,"mmmm"),3)) &amp; "'!Q22")</f>
        <v>0</v>
      </c>
      <c r="E469" s="147"/>
      <c r="F469" s="148"/>
      <c r="G469" s="148"/>
      <c r="H469" s="148"/>
      <c r="I469" s="148"/>
      <c r="J469" s="148"/>
      <c r="K469" s="148"/>
      <c r="L469" s="148"/>
      <c r="M469" s="148"/>
      <c r="N469" s="148"/>
      <c r="O469" s="148"/>
      <c r="P469" s="149"/>
    </row>
    <row r="470" spans="1:16" ht="15" hidden="1" customHeight="1" x14ac:dyDescent="0.25">
      <c r="A470" s="44" t="e">
        <f ca="1">IF(MONTH(C470)=MONTH(D$3),RIGHT('Yearly Info'!A$26,LEN('Yearly Info'!A$26)-4),"")</f>
        <v>#VALUE!</v>
      </c>
      <c r="B470" s="145"/>
      <c r="C470" s="42">
        <f t="shared" ca="1" si="17"/>
        <v>46126</v>
      </c>
      <c r="D470" s="54">
        <f ca="1">INDIRECT("'" &amp; UPPER(LEFT(TEXT($D$3,"mmmm"),3)) &amp; "'!Q23")</f>
        <v>0</v>
      </c>
      <c r="E470" s="147"/>
      <c r="F470" s="148"/>
      <c r="G470" s="148"/>
      <c r="H470" s="148"/>
      <c r="I470" s="148"/>
      <c r="J470" s="148"/>
      <c r="K470" s="148"/>
      <c r="L470" s="148"/>
      <c r="M470" s="148"/>
      <c r="N470" s="148"/>
      <c r="O470" s="148"/>
      <c r="P470" s="149"/>
    </row>
    <row r="471" spans="1:16" ht="15" hidden="1" customHeight="1" x14ac:dyDescent="0.25">
      <c r="A471" s="44" t="e">
        <f ca="1">IF(MONTH(C471)=MONTH(D$3),RIGHT('Yearly Info'!A$27,LEN('Yearly Info'!A$27)-4),"")</f>
        <v>#VALUE!</v>
      </c>
      <c r="B471" s="145"/>
      <c r="C471" s="42">
        <f t="shared" ca="1" si="17"/>
        <v>46126</v>
      </c>
      <c r="D471" s="54">
        <f ca="1">INDIRECT("'" &amp; UPPER(LEFT(TEXT($D$3,"mmmm"),3)) &amp; "'!Q24")</f>
        <v>0</v>
      </c>
      <c r="E471" s="147"/>
      <c r="F471" s="148"/>
      <c r="G471" s="148"/>
      <c r="H471" s="148"/>
      <c r="I471" s="148"/>
      <c r="J471" s="148"/>
      <c r="K471" s="148"/>
      <c r="L471" s="148"/>
      <c r="M471" s="148"/>
      <c r="N471" s="148"/>
      <c r="O471" s="148"/>
      <c r="P471" s="149"/>
    </row>
    <row r="472" spans="1:16" ht="15" hidden="1" customHeight="1" x14ac:dyDescent="0.25">
      <c r="A472" s="44" t="e">
        <f ca="1">IF(MONTH(C472)=MONTH(D$3),RIGHT('Yearly Info'!A$28,LEN('Yearly Info'!A$28)-4),"")</f>
        <v>#VALUE!</v>
      </c>
      <c r="B472" s="145"/>
      <c r="C472" s="42">
        <f t="shared" ca="1" si="17"/>
        <v>46126</v>
      </c>
      <c r="D472" s="54">
        <f ca="1">INDIRECT("'" &amp; UPPER(LEFT(TEXT($D$3,"mmmm"),3)) &amp; "'!Q25")</f>
        <v>0</v>
      </c>
      <c r="E472" s="147"/>
      <c r="F472" s="148"/>
      <c r="G472" s="148"/>
      <c r="H472" s="148"/>
      <c r="I472" s="148"/>
      <c r="J472" s="148"/>
      <c r="K472" s="148"/>
      <c r="L472" s="148"/>
      <c r="M472" s="148"/>
      <c r="N472" s="148"/>
      <c r="O472" s="148"/>
      <c r="P472" s="149"/>
    </row>
    <row r="473" spans="1:16" ht="15" hidden="1" customHeight="1" x14ac:dyDescent="0.25">
      <c r="A473" s="44" t="e">
        <f ca="1">IF(MONTH(C473)=MONTH(D$3),RIGHT('Yearly Info'!A$29,LEN('Yearly Info'!A$29)-4),"")</f>
        <v>#VALUE!</v>
      </c>
      <c r="B473" s="145"/>
      <c r="C473" s="42">
        <f t="shared" ca="1" si="17"/>
        <v>46126</v>
      </c>
      <c r="D473" s="54">
        <f ca="1">INDIRECT("'" &amp; UPPER(LEFT(TEXT($D$3,"mmmm"),3)) &amp; "'!Q26")</f>
        <v>0</v>
      </c>
      <c r="E473" s="147"/>
      <c r="F473" s="148"/>
      <c r="G473" s="148"/>
      <c r="H473" s="148"/>
      <c r="I473" s="148"/>
      <c r="J473" s="148"/>
      <c r="K473" s="148"/>
      <c r="L473" s="148"/>
      <c r="M473" s="148"/>
      <c r="N473" s="148"/>
      <c r="O473" s="148"/>
      <c r="P473" s="149"/>
    </row>
    <row r="474" spans="1:16" ht="15" hidden="1" customHeight="1" x14ac:dyDescent="0.25">
      <c r="A474" s="44" t="e">
        <f ca="1">IF(MONTH(C474)=MONTH(D$3),RIGHT('Yearly Info'!A$30,LEN('Yearly Info'!A$30)-4),"")</f>
        <v>#VALUE!</v>
      </c>
      <c r="B474" s="145"/>
      <c r="C474" s="42">
        <f t="shared" ca="1" si="17"/>
        <v>46126</v>
      </c>
      <c r="D474" s="54">
        <f ca="1">INDIRECT("'" &amp; UPPER(LEFT(TEXT($D$3,"mmmm"),3)) &amp; "'!Q27")</f>
        <v>0</v>
      </c>
      <c r="E474" s="147"/>
      <c r="F474" s="148"/>
      <c r="G474" s="148"/>
      <c r="H474" s="148"/>
      <c r="I474" s="148"/>
      <c r="J474" s="148"/>
      <c r="K474" s="148"/>
      <c r="L474" s="148"/>
      <c r="M474" s="148"/>
      <c r="N474" s="148"/>
      <c r="O474" s="148"/>
      <c r="P474" s="149"/>
    </row>
    <row r="475" spans="1:16" ht="15" hidden="1" customHeight="1" x14ac:dyDescent="0.25">
      <c r="A475" s="44" t="e">
        <f ca="1">IF(MONTH(C475)=MONTH(D$3),RIGHT('Yearly Info'!A$31,LEN('Yearly Info'!A$31)-4),"")</f>
        <v>#VALUE!</v>
      </c>
      <c r="B475" s="145"/>
      <c r="C475" s="42">
        <f t="shared" ca="1" si="17"/>
        <v>46126</v>
      </c>
      <c r="D475" s="54">
        <f ca="1">INDIRECT("'" &amp; UPPER(LEFT(TEXT($D$3,"mmmm"),3)) &amp; "'!Q28")</f>
        <v>0</v>
      </c>
      <c r="E475" s="147"/>
      <c r="F475" s="148"/>
      <c r="G475" s="148"/>
      <c r="H475" s="148"/>
      <c r="I475" s="148"/>
      <c r="J475" s="148"/>
      <c r="K475" s="148"/>
      <c r="L475" s="148"/>
      <c r="M475" s="148"/>
      <c r="N475" s="148"/>
      <c r="O475" s="148"/>
      <c r="P475" s="149"/>
    </row>
    <row r="476" spans="1:16" ht="15" hidden="1" customHeight="1" x14ac:dyDescent="0.25">
      <c r="A476" s="44" t="e">
        <f ca="1">IF(MONTH(C476)=MONTH(D$3),RIGHT('Yearly Info'!A$32,LEN('Yearly Info'!A$32)-4),"")</f>
        <v>#VALUE!</v>
      </c>
      <c r="B476" s="145"/>
      <c r="C476" s="42">
        <f t="shared" ca="1" si="17"/>
        <v>46126</v>
      </c>
      <c r="D476" s="54">
        <f ca="1">INDIRECT("'" &amp; UPPER(LEFT(TEXT($D$3,"mmmm"),3)) &amp; "'!Q29")</f>
        <v>0</v>
      </c>
      <c r="E476" s="147"/>
      <c r="F476" s="148"/>
      <c r="G476" s="148"/>
      <c r="H476" s="148"/>
      <c r="I476" s="148"/>
      <c r="J476" s="148"/>
      <c r="K476" s="148"/>
      <c r="L476" s="148"/>
      <c r="M476" s="148"/>
      <c r="N476" s="148"/>
      <c r="O476" s="148"/>
      <c r="P476" s="149"/>
    </row>
    <row r="477" spans="1:16" ht="15" hidden="1" customHeight="1" x14ac:dyDescent="0.25">
      <c r="A477" s="44" t="e">
        <f ca="1">IF(MONTH(C477)=MONTH(D$3),RIGHT('Yearly Info'!A$33,LEN('Yearly Info'!A$33)-4),"")</f>
        <v>#VALUE!</v>
      </c>
      <c r="B477" s="145"/>
      <c r="C477" s="42">
        <f t="shared" ca="1" si="17"/>
        <v>46126</v>
      </c>
      <c r="D477" s="54">
        <f ca="1">INDIRECT("'" &amp; UPPER(LEFT(TEXT($D$3,"mmmm"),3)) &amp; "'!Q30")</f>
        <v>0</v>
      </c>
      <c r="E477" s="147"/>
      <c r="F477" s="148"/>
      <c r="G477" s="148"/>
      <c r="H477" s="148"/>
      <c r="I477" s="148"/>
      <c r="J477" s="148"/>
      <c r="K477" s="148"/>
      <c r="L477" s="148"/>
      <c r="M477" s="148"/>
      <c r="N477" s="148"/>
      <c r="O477" s="148"/>
      <c r="P477" s="149"/>
    </row>
    <row r="478" spans="1:16" ht="15" hidden="1" customHeight="1" x14ac:dyDescent="0.25">
      <c r="A478" s="44" t="e">
        <f ca="1">IF(MONTH(C478)=MONTH(D$3),RIGHT('Yearly Info'!A$34,LEN('Yearly Info'!A$34)-4),"")</f>
        <v>#VALUE!</v>
      </c>
      <c r="B478" s="145"/>
      <c r="C478" s="42">
        <f t="shared" ca="1" si="17"/>
        <v>46126</v>
      </c>
      <c r="D478" s="54">
        <f ca="1">INDIRECT("'" &amp; UPPER(LEFT(TEXT($D$3,"mmmm"),3)) &amp; "'!Q31")</f>
        <v>0</v>
      </c>
      <c r="E478" s="147"/>
      <c r="F478" s="148"/>
      <c r="G478" s="148"/>
      <c r="H478" s="148"/>
      <c r="I478" s="148"/>
      <c r="J478" s="148"/>
      <c r="K478" s="148"/>
      <c r="L478" s="148"/>
      <c r="M478" s="148"/>
      <c r="N478" s="148"/>
      <c r="O478" s="148"/>
      <c r="P478" s="149"/>
    </row>
    <row r="479" spans="1:16" ht="15" hidden="1" customHeight="1" x14ac:dyDescent="0.25">
      <c r="A479" s="44" t="e">
        <f ca="1">IF(MONTH(C479)=MONTH(D$3),RIGHT('Yearly Info'!A$35,LEN('Yearly Info'!A$35)-4),"")</f>
        <v>#VALUE!</v>
      </c>
      <c r="B479" s="145"/>
      <c r="C479" s="42">
        <f t="shared" ca="1" si="17"/>
        <v>46126</v>
      </c>
      <c r="D479" s="54">
        <f ca="1">INDIRECT("'" &amp; UPPER(LEFT(TEXT($D$3,"mmmm"),3)) &amp; "'!Q32")</f>
        <v>0</v>
      </c>
      <c r="E479" s="147"/>
      <c r="F479" s="148"/>
      <c r="G479" s="148"/>
      <c r="H479" s="148"/>
      <c r="I479" s="148"/>
      <c r="J479" s="148"/>
      <c r="K479" s="148"/>
      <c r="L479" s="148"/>
      <c r="M479" s="148"/>
      <c r="N479" s="148"/>
      <c r="O479" s="148"/>
      <c r="P479" s="149"/>
    </row>
    <row r="480" spans="1:16" ht="15" hidden="1" customHeight="1" x14ac:dyDescent="0.25">
      <c r="A480" s="44" t="e">
        <f ca="1">IF(MONTH(C480)=MONTH(D$3),RIGHT('Yearly Info'!A$36,LEN('Yearly Info'!A$36)-4),"")</f>
        <v>#VALUE!</v>
      </c>
      <c r="B480" s="145"/>
      <c r="C480" s="42">
        <f t="shared" ca="1" si="17"/>
        <v>46126</v>
      </c>
      <c r="D480" s="54">
        <f ca="1">INDIRECT("'" &amp; UPPER(LEFT(TEXT($D$3,"mmmm"),3)) &amp; "'!Q33")</f>
        <v>0</v>
      </c>
      <c r="E480" s="147"/>
      <c r="F480" s="148"/>
      <c r="G480" s="148"/>
      <c r="H480" s="148"/>
      <c r="I480" s="148"/>
      <c r="J480" s="148"/>
      <c r="K480" s="148"/>
      <c r="L480" s="148"/>
      <c r="M480" s="148"/>
      <c r="N480" s="148"/>
      <c r="O480" s="148"/>
      <c r="P480" s="149"/>
    </row>
    <row r="481" spans="1:16" ht="15" hidden="1" customHeight="1" x14ac:dyDescent="0.25">
      <c r="A481" s="44" t="e">
        <f ca="1">IF(MONTH(C481)=MONTH(D$3),RIGHT('Yearly Info'!A$37,LEN('Yearly Info'!A$37)-4),"")</f>
        <v>#VALUE!</v>
      </c>
      <c r="B481" s="145"/>
      <c r="C481" s="42">
        <f t="shared" ca="1" si="17"/>
        <v>46126</v>
      </c>
      <c r="D481" s="54">
        <f ca="1">INDIRECT("'" &amp; UPPER(LEFT(TEXT($D$3,"mmmm"),3)) &amp; "'!Q34")</f>
        <v>0</v>
      </c>
      <c r="E481" s="147"/>
      <c r="F481" s="148"/>
      <c r="G481" s="148"/>
      <c r="H481" s="148"/>
      <c r="I481" s="148"/>
      <c r="J481" s="148"/>
      <c r="K481" s="148"/>
      <c r="L481" s="148"/>
      <c r="M481" s="148"/>
      <c r="N481" s="148"/>
      <c r="O481" s="148"/>
      <c r="P481" s="149"/>
    </row>
    <row r="482" spans="1:16" ht="15" hidden="1" customHeight="1" x14ac:dyDescent="0.25">
      <c r="A482" s="44" t="e">
        <f ca="1">IF(MONTH(C482)=MONTH(D$3),RIGHT('Yearly Info'!A$38,LEN('Yearly Info'!A$38)-4),"")</f>
        <v>#VALUE!</v>
      </c>
      <c r="B482" s="145"/>
      <c r="C482" s="42">
        <f t="shared" ca="1" si="17"/>
        <v>46126</v>
      </c>
      <c r="D482" s="54">
        <f ca="1">INDIRECT("'" &amp; UPPER(LEFT(TEXT($D$3,"mmmm"),3)) &amp; "'!Q35")</f>
        <v>0</v>
      </c>
      <c r="E482" s="147"/>
      <c r="F482" s="148"/>
      <c r="G482" s="148"/>
      <c r="H482" s="148"/>
      <c r="I482" s="148"/>
      <c r="J482" s="148"/>
      <c r="K482" s="148"/>
      <c r="L482" s="148"/>
      <c r="M482" s="148"/>
      <c r="N482" s="148"/>
      <c r="O482" s="148"/>
      <c r="P482" s="149"/>
    </row>
    <row r="483" spans="1:16" ht="15" hidden="1" customHeight="1" x14ac:dyDescent="0.25">
      <c r="A483" s="44" t="e">
        <f ca="1">IF(MONTH(C483)=MONTH(D$3),RIGHT('Yearly Info'!A$39,LEN('Yearly Info'!A$39)-4),"")</f>
        <v>#VALUE!</v>
      </c>
      <c r="B483" s="145"/>
      <c r="C483" s="42">
        <f t="shared" ca="1" si="17"/>
        <v>46126</v>
      </c>
      <c r="D483" s="54">
        <f ca="1">INDIRECT("'" &amp; UPPER(LEFT(TEXT($D$3,"mmmm"),3)) &amp; "'!Q36")</f>
        <v>0</v>
      </c>
      <c r="E483" s="147"/>
      <c r="F483" s="148"/>
      <c r="G483" s="148"/>
      <c r="H483" s="148"/>
      <c r="I483" s="148"/>
      <c r="J483" s="148"/>
      <c r="K483" s="148"/>
      <c r="L483" s="148"/>
      <c r="M483" s="148"/>
      <c r="N483" s="148"/>
      <c r="O483" s="148"/>
      <c r="P483" s="149"/>
    </row>
    <row r="484" spans="1:16" ht="15" hidden="1" customHeight="1" thickBot="1" x14ac:dyDescent="0.3">
      <c r="A484" s="45" t="e">
        <f ca="1">IF(MONTH(C484)=MONTH(D$3),RIGHT('Yearly Info'!A$40,LEN('Yearly Info'!A$40)-4),"")</f>
        <v>#VALUE!</v>
      </c>
      <c r="B484" s="145"/>
      <c r="C484" s="42">
        <f t="shared" ca="1" si="17"/>
        <v>46126</v>
      </c>
      <c r="D484" s="54">
        <f ca="1">INDIRECT("'" &amp; UPPER(LEFT(TEXT($D$3,"mmmm"),3)) &amp; "'!Q37")</f>
        <v>0</v>
      </c>
      <c r="E484" s="147"/>
      <c r="F484" s="148"/>
      <c r="G484" s="148"/>
      <c r="H484" s="148"/>
      <c r="I484" s="148"/>
      <c r="J484" s="148"/>
      <c r="K484" s="148"/>
      <c r="L484" s="148"/>
      <c r="M484" s="148"/>
      <c r="N484" s="148"/>
      <c r="O484" s="148"/>
      <c r="P484" s="149"/>
    </row>
    <row r="485" spans="1:16" ht="15" hidden="1" customHeight="1" thickBot="1" x14ac:dyDescent="0.3">
      <c r="A485" s="45" t="str">
        <f ca="1">IF(MONTH(C485)=MONTH(D$3),RIGHT('Yearly Info'!A$41,LEN('Yearly Info'!A$41)-4),"")</f>
        <v xml:space="preserve"> </v>
      </c>
      <c r="B485" s="145"/>
      <c r="C485" s="42">
        <f t="shared" ca="1" si="17"/>
        <v>46126</v>
      </c>
      <c r="D485" s="54">
        <f ca="1">INDIRECT("'" &amp; UPPER(LEFT(TEXT($D$3,"mmmm"),3)) &amp; "'!Q38")</f>
        <v>0</v>
      </c>
      <c r="E485" s="147"/>
      <c r="F485" s="148"/>
      <c r="G485" s="148"/>
      <c r="H485" s="148"/>
      <c r="I485" s="148"/>
      <c r="J485" s="148"/>
      <c r="K485" s="148"/>
      <c r="L485" s="148"/>
      <c r="M485" s="148"/>
      <c r="N485" s="148"/>
      <c r="O485" s="148"/>
      <c r="P485" s="149"/>
    </row>
    <row r="486" spans="1:16" ht="15" hidden="1" customHeight="1" thickBot="1" x14ac:dyDescent="0.3">
      <c r="A486" s="45" t="str">
        <f ca="1">IF(MONTH(C486)=MONTH(D$3),RIGHT('Yearly Info'!A$42,LEN('Yearly Info'!A$42)-4),"")</f>
        <v xml:space="preserve"> </v>
      </c>
      <c r="B486" s="145"/>
      <c r="C486" s="42">
        <f t="shared" ca="1" si="17"/>
        <v>46126</v>
      </c>
      <c r="D486" s="54">
        <f ca="1">INDIRECT("'" &amp; UPPER(LEFT(TEXT($D$3,"mmmm"),3)) &amp; "'!Q39")</f>
        <v>0</v>
      </c>
      <c r="E486" s="147"/>
      <c r="F486" s="148"/>
      <c r="G486" s="148"/>
      <c r="H486" s="148"/>
      <c r="I486" s="148"/>
      <c r="J486" s="148"/>
      <c r="K486" s="148"/>
      <c r="L486" s="148"/>
      <c r="M486" s="148"/>
      <c r="N486" s="148"/>
      <c r="O486" s="148"/>
      <c r="P486" s="149"/>
    </row>
    <row r="487" spans="1:16" ht="15" hidden="1" customHeight="1" thickBot="1" x14ac:dyDescent="0.3">
      <c r="A487" s="45" t="str">
        <f ca="1">IF(MONTH(C487)=MONTH(D$3),RIGHT('Yearly Info'!A$43,LEN('Yearly Info'!A$43)-4),"")</f>
        <v xml:space="preserve"> </v>
      </c>
      <c r="B487" s="146"/>
      <c r="C487" s="42">
        <f t="shared" ca="1" si="17"/>
        <v>46126</v>
      </c>
      <c r="D487" s="55">
        <f ca="1">INDIRECT("'" &amp; UPPER(LEFT(TEXT($D$3,"mmmm"),3)) &amp; "'!Q40")</f>
        <v>0</v>
      </c>
      <c r="E487" s="150"/>
      <c r="F487" s="151"/>
      <c r="G487" s="151"/>
      <c r="H487" s="151"/>
      <c r="I487" s="151"/>
      <c r="J487" s="151"/>
      <c r="K487" s="151"/>
      <c r="L487" s="151"/>
      <c r="M487" s="151"/>
      <c r="N487" s="151"/>
      <c r="O487" s="151"/>
      <c r="P487" s="152"/>
    </row>
    <row r="488" spans="1:16" ht="15" hidden="1" customHeight="1" thickBot="1" x14ac:dyDescent="0.3">
      <c r="A488" s="44" t="str">
        <f ca="1">IF(MONTH(C488)=MONTH(D$3),RIGHT('Yearly Info'!A$14,LEN('Yearly Info'!A$14)-4),"")</f>
        <v xml:space="preserve"> RICS Support for MDEQ</v>
      </c>
      <c r="B488" s="159" t="str">
        <f ca="1">TEXT(C488,"dddd")</f>
        <v>Wednesday</v>
      </c>
      <c r="C488" s="96">
        <f ca="1">C458+1</f>
        <v>46127</v>
      </c>
      <c r="D488" s="54">
        <f ca="1">INDIRECT("'" &amp; UPPER(LEFT(TEXT($D$3,"mmmm"),3)) &amp; "'!R11")</f>
        <v>8</v>
      </c>
      <c r="E488" s="147" t="s">
        <v>103</v>
      </c>
      <c r="F488" s="148"/>
      <c r="G488" s="148"/>
      <c r="H488" s="148"/>
      <c r="I488" s="148"/>
      <c r="J488" s="148"/>
      <c r="K488" s="148"/>
      <c r="L488" s="148"/>
      <c r="M488" s="148"/>
      <c r="N488" s="148"/>
      <c r="O488" s="148"/>
      <c r="P488" s="149"/>
    </row>
    <row r="489" spans="1:16" ht="15" hidden="1" customHeight="1" x14ac:dyDescent="0.25">
      <c r="A489" s="44" t="str">
        <f ca="1">IF(MONTH(C489)=MONTH(D$3),RIGHT('Yearly Info'!A$15,LEN('Yearly Info'!A$15)-4),"")</f>
        <v xml:space="preserve"> MDEQ</v>
      </c>
      <c r="B489" s="145"/>
      <c r="C489" s="42">
        <f ca="1">C488</f>
        <v>46127</v>
      </c>
      <c r="D489" s="54">
        <f ca="1">INDIRECT("'" &amp; UPPER(LEFT(TEXT($D$3,"mmmm"),3)) &amp; "'!R12")</f>
        <v>0</v>
      </c>
      <c r="E489" s="147"/>
      <c r="F489" s="148"/>
      <c r="G489" s="148"/>
      <c r="H489" s="148"/>
      <c r="I489" s="148"/>
      <c r="J489" s="148"/>
      <c r="K489" s="148"/>
      <c r="L489" s="148"/>
      <c r="M489" s="148"/>
      <c r="N489" s="148"/>
      <c r="O489" s="148"/>
      <c r="P489" s="149"/>
    </row>
    <row r="490" spans="1:16" ht="15" hidden="1" customHeight="1" x14ac:dyDescent="0.25">
      <c r="A490" s="44" t="str">
        <f ca="1">IF(MONTH(C490)=MONTH(D$3),RIGHT('Yearly Info'!A$16,LEN('Yearly Info'!A$16)-4),"")</f>
        <v xml:space="preserve"> RICS Idea Portal</v>
      </c>
      <c r="B490" s="145"/>
      <c r="C490" s="42">
        <f t="shared" ref="C490:C517" ca="1" si="18">C489</f>
        <v>46127</v>
      </c>
      <c r="D490" s="54">
        <f ca="1">INDIRECT("'" &amp; UPPER(LEFT(TEXT($D$3,"mmmm"),3)) &amp; "'!R13")</f>
        <v>0</v>
      </c>
      <c r="E490" s="147"/>
      <c r="F490" s="148"/>
      <c r="G490" s="148"/>
      <c r="H490" s="148"/>
      <c r="I490" s="148"/>
      <c r="J490" s="148"/>
      <c r="K490" s="148"/>
      <c r="L490" s="148"/>
      <c r="M490" s="148"/>
      <c r="N490" s="148"/>
      <c r="O490" s="148"/>
      <c r="P490" s="149"/>
    </row>
    <row r="491" spans="1:16" ht="15" hidden="1" customHeight="1" x14ac:dyDescent="0.25">
      <c r="A491" s="44" t="str">
        <f ca="1">IF(MONTH(C491)=MONTH(D$3),RIGHT('Yearly Info'!A$17,LEN('Yearly Info'!A$17)-4),"")</f>
        <v xml:space="preserve"> MSWIS</v>
      </c>
      <c r="B491" s="145"/>
      <c r="C491" s="42">
        <f t="shared" ca="1" si="18"/>
        <v>46127</v>
      </c>
      <c r="D491" s="54">
        <f ca="1">INDIRECT("'" &amp; UPPER(LEFT(TEXT($D$3,"mmmm"),3)) &amp; "'!R14")</f>
        <v>2</v>
      </c>
      <c r="E491" s="147" t="s">
        <v>104</v>
      </c>
      <c r="F491" s="148"/>
      <c r="G491" s="148"/>
      <c r="H491" s="148"/>
      <c r="I491" s="148"/>
      <c r="J491" s="148"/>
      <c r="K491" s="148"/>
      <c r="L491" s="148"/>
      <c r="M491" s="148"/>
      <c r="N491" s="148"/>
      <c r="O491" s="148"/>
      <c r="P491" s="149"/>
    </row>
    <row r="492" spans="1:16" ht="15" hidden="1" customHeight="1" x14ac:dyDescent="0.25">
      <c r="A492" s="44" t="str">
        <f ca="1">IF(MONTH(C492)=MONTH(D$3),RIGHT('Yearly Info'!A$18,LEN('Yearly Info'!A$18)-4),"")</f>
        <v xml:space="preserve"> GeoSpatial</v>
      </c>
      <c r="B492" s="145"/>
      <c r="C492" s="42">
        <f t="shared" ca="1" si="18"/>
        <v>46127</v>
      </c>
      <c r="D492" s="54">
        <f ca="1">INDIRECT("'" &amp; UPPER(LEFT(TEXT($D$3,"mmmm"),3)) &amp; "'!R15")</f>
        <v>0</v>
      </c>
      <c r="E492" s="147"/>
      <c r="F492" s="148"/>
      <c r="G492" s="148"/>
      <c r="H492" s="148"/>
      <c r="I492" s="148"/>
      <c r="J492" s="148"/>
      <c r="K492" s="148"/>
      <c r="L492" s="148"/>
      <c r="M492" s="148"/>
      <c r="N492" s="148"/>
      <c r="O492" s="148"/>
      <c r="P492" s="149"/>
    </row>
    <row r="493" spans="1:16" ht="15" hidden="1" customHeight="1" thickBot="1" x14ac:dyDescent="0.3">
      <c r="A493" s="44" t="str">
        <f ca="1">IF(MONTH(C493)=MONTH(D$3),RIGHT('Yearly Info'!A$19,LEN('Yearly Info'!A$19)-4),"")</f>
        <v xml:space="preserve"> RICS Dashboard</v>
      </c>
      <c r="B493" s="145"/>
      <c r="C493" s="42">
        <f t="shared" ca="1" si="18"/>
        <v>46127</v>
      </c>
      <c r="D493" s="54">
        <f ca="1">INDIRECT("'" &amp; UPPER(LEFT(TEXT($D$3,"mmmm"),3)) &amp; "'!R16")</f>
        <v>0</v>
      </c>
      <c r="E493" s="147"/>
      <c r="F493" s="148"/>
      <c r="G493" s="148"/>
      <c r="H493" s="148"/>
      <c r="I493" s="148"/>
      <c r="J493" s="148"/>
      <c r="K493" s="148"/>
      <c r="L493" s="148"/>
      <c r="M493" s="148"/>
      <c r="N493" s="148"/>
      <c r="O493" s="148"/>
      <c r="P493" s="149"/>
    </row>
    <row r="494" spans="1:16" ht="15" hidden="1" customHeight="1" x14ac:dyDescent="0.25">
      <c r="A494" s="44" t="str">
        <f ca="1">IF(MONTH(C494)=MONTH(D$3),RIGHT('Yearly Info'!A$20,LEN('Yearly Info'!A$20)-4),"")</f>
        <v xml:space="preserve"> MDWFP NRIS</v>
      </c>
      <c r="B494" s="145"/>
      <c r="C494" s="42">
        <f t="shared" ca="1" si="18"/>
        <v>46127</v>
      </c>
      <c r="D494" s="54">
        <f ca="1">INDIRECT("'" &amp; UPPER(LEFT(TEXT($D$3,"mmmm"),3)) &amp; "'!R17")</f>
        <v>0</v>
      </c>
      <c r="E494" s="153"/>
      <c r="F494" s="154"/>
      <c r="G494" s="154"/>
      <c r="H494" s="154"/>
      <c r="I494" s="154"/>
      <c r="J494" s="154"/>
      <c r="K494" s="154"/>
      <c r="L494" s="154"/>
      <c r="M494" s="154"/>
      <c r="N494" s="154"/>
      <c r="O494" s="154"/>
      <c r="P494" s="155"/>
    </row>
    <row r="495" spans="1:16" ht="15" hidden="1" customHeight="1" x14ac:dyDescent="0.25">
      <c r="A495" s="44" t="str">
        <f ca="1">IF(MONTH(C495)=MONTH(D$3),RIGHT('Yearly Info'!A$21,LEN('Yearly Info'!A$21)-4),"")</f>
        <v xml:space="preserve"> MSWIS MRVA 4 CLOSED</v>
      </c>
      <c r="B495" s="145"/>
      <c r="C495" s="42">
        <f t="shared" ca="1" si="18"/>
        <v>46127</v>
      </c>
      <c r="D495" s="54">
        <f ca="1">INDIRECT("'" &amp; UPPER(LEFT(TEXT($D$3,"mmmm"),3)) &amp; "'!R18")</f>
        <v>0</v>
      </c>
      <c r="E495" s="147"/>
      <c r="F495" s="148"/>
      <c r="G495" s="148"/>
      <c r="H495" s="148"/>
      <c r="I495" s="148"/>
      <c r="J495" s="148"/>
      <c r="K495" s="148"/>
      <c r="L495" s="148"/>
      <c r="M495" s="148"/>
      <c r="N495" s="148"/>
      <c r="O495" s="148"/>
      <c r="P495" s="149"/>
    </row>
    <row r="496" spans="1:16" ht="15" customHeight="1" x14ac:dyDescent="0.25">
      <c r="A496" s="44" t="str">
        <f ca="1">IF(MONTH(C496)=MONTH(D$3),RIGHT('Yearly Info'!A$22,LEN('Yearly Info'!A$22)-4),"")</f>
        <v xml:space="preserve"> Tackett</v>
      </c>
      <c r="B496" s="145"/>
      <c r="C496" s="42">
        <f t="shared" ca="1" si="18"/>
        <v>46127</v>
      </c>
      <c r="D496" s="54">
        <f ca="1">INDIRECT("'" &amp; UPPER(LEFT(TEXT($D$3,"mmmm"),3)) &amp; "'!R19")</f>
        <v>0</v>
      </c>
      <c r="E496" s="147"/>
      <c r="F496" s="148"/>
      <c r="G496" s="148"/>
      <c r="H496" s="148"/>
      <c r="I496" s="148"/>
      <c r="J496" s="148"/>
      <c r="K496" s="148"/>
      <c r="L496" s="148"/>
      <c r="M496" s="148"/>
      <c r="N496" s="148"/>
      <c r="O496" s="148"/>
      <c r="P496" s="149"/>
    </row>
    <row r="497" spans="1:16" ht="15" hidden="1" customHeight="1" x14ac:dyDescent="0.25">
      <c r="A497" s="44" t="e">
        <f ca="1">IF(MONTH(C497)=MONTH(D$3),RIGHT('Yearly Info'!A$23,LEN('Yearly Info'!A$23)-4),"")</f>
        <v>#VALUE!</v>
      </c>
      <c r="B497" s="145"/>
      <c r="C497" s="42">
        <f t="shared" ca="1" si="18"/>
        <v>46127</v>
      </c>
      <c r="D497" s="54">
        <f ca="1">INDIRECT("'" &amp; UPPER(LEFT(TEXT($D$3,"mmmm"),3)) &amp; "'!R20")</f>
        <v>0</v>
      </c>
      <c r="E497" s="147"/>
      <c r="F497" s="148"/>
      <c r="G497" s="148"/>
      <c r="H497" s="148"/>
      <c r="I497" s="148"/>
      <c r="J497" s="148"/>
      <c r="K497" s="148"/>
      <c r="L497" s="148"/>
      <c r="M497" s="148"/>
      <c r="N497" s="148"/>
      <c r="O497" s="148"/>
      <c r="P497" s="149"/>
    </row>
    <row r="498" spans="1:16" ht="15" hidden="1" customHeight="1" x14ac:dyDescent="0.25">
      <c r="A498" s="44" t="e">
        <f ca="1">IF(MONTH(C498)=MONTH(D$3),RIGHT('Yearly Info'!A$24,LEN('Yearly Info'!A$24)-4),"")</f>
        <v>#VALUE!</v>
      </c>
      <c r="B498" s="145"/>
      <c r="C498" s="42">
        <f t="shared" ca="1" si="18"/>
        <v>46127</v>
      </c>
      <c r="D498" s="54">
        <f ca="1">INDIRECT("'" &amp; UPPER(LEFT(TEXT($D$3,"mmmm"),3)) &amp; "'!R21")</f>
        <v>0</v>
      </c>
      <c r="E498" s="147"/>
      <c r="F498" s="148"/>
      <c r="G498" s="148"/>
      <c r="H498" s="148"/>
      <c r="I498" s="148"/>
      <c r="J498" s="148"/>
      <c r="K498" s="148"/>
      <c r="L498" s="148"/>
      <c r="M498" s="148"/>
      <c r="N498" s="148"/>
      <c r="O498" s="148"/>
      <c r="P498" s="149"/>
    </row>
    <row r="499" spans="1:16" ht="15" hidden="1" customHeight="1" x14ac:dyDescent="0.25">
      <c r="A499" s="44" t="e">
        <f ca="1">IF(MONTH(C499)=MONTH(D$3),RIGHT('Yearly Info'!A$25,LEN('Yearly Info'!A$25)-4),"")</f>
        <v>#VALUE!</v>
      </c>
      <c r="B499" s="145"/>
      <c r="C499" s="42">
        <f t="shared" ca="1" si="18"/>
        <v>46127</v>
      </c>
      <c r="D499" s="54">
        <f ca="1">INDIRECT("'" &amp; UPPER(LEFT(TEXT($D$3,"mmmm"),3)) &amp; "'!R22")</f>
        <v>0</v>
      </c>
      <c r="E499" s="147"/>
      <c r="F499" s="148"/>
      <c r="G499" s="148"/>
      <c r="H499" s="148"/>
      <c r="I499" s="148"/>
      <c r="J499" s="148"/>
      <c r="K499" s="148"/>
      <c r="L499" s="148"/>
      <c r="M499" s="148"/>
      <c r="N499" s="148"/>
      <c r="O499" s="148"/>
      <c r="P499" s="149"/>
    </row>
    <row r="500" spans="1:16" ht="15" hidden="1" customHeight="1" x14ac:dyDescent="0.25">
      <c r="A500" s="44" t="e">
        <f ca="1">IF(MONTH(C500)=MONTH(D$3),RIGHT('Yearly Info'!A$26,LEN('Yearly Info'!A$26)-4),"")</f>
        <v>#VALUE!</v>
      </c>
      <c r="B500" s="145"/>
      <c r="C500" s="42">
        <f t="shared" ca="1" si="18"/>
        <v>46127</v>
      </c>
      <c r="D500" s="54">
        <f ca="1">INDIRECT("'" &amp; UPPER(LEFT(TEXT($D$3,"mmmm"),3)) &amp; "'!R23")</f>
        <v>0</v>
      </c>
      <c r="E500" s="147"/>
      <c r="F500" s="148"/>
      <c r="G500" s="148"/>
      <c r="H500" s="148"/>
      <c r="I500" s="148"/>
      <c r="J500" s="148"/>
      <c r="K500" s="148"/>
      <c r="L500" s="148"/>
      <c r="M500" s="148"/>
      <c r="N500" s="148"/>
      <c r="O500" s="148"/>
      <c r="P500" s="149"/>
    </row>
    <row r="501" spans="1:16" ht="15" hidden="1" customHeight="1" x14ac:dyDescent="0.25">
      <c r="A501" s="44" t="e">
        <f ca="1">IF(MONTH(C501)=MONTH(D$3),RIGHT('Yearly Info'!A$27,LEN('Yearly Info'!A$27)-4),"")</f>
        <v>#VALUE!</v>
      </c>
      <c r="B501" s="145"/>
      <c r="C501" s="42">
        <f t="shared" ca="1" si="18"/>
        <v>46127</v>
      </c>
      <c r="D501" s="54">
        <f ca="1">INDIRECT("'" &amp; UPPER(LEFT(TEXT($D$3,"mmmm"),3)) &amp; "'!R24")</f>
        <v>0</v>
      </c>
      <c r="E501" s="147"/>
      <c r="F501" s="148"/>
      <c r="G501" s="148"/>
      <c r="H501" s="148"/>
      <c r="I501" s="148"/>
      <c r="J501" s="148"/>
      <c r="K501" s="148"/>
      <c r="L501" s="148"/>
      <c r="M501" s="148"/>
      <c r="N501" s="148"/>
      <c r="O501" s="148"/>
      <c r="P501" s="149"/>
    </row>
    <row r="502" spans="1:16" ht="15" hidden="1" customHeight="1" x14ac:dyDescent="0.25">
      <c r="A502" s="44" t="e">
        <f ca="1">IF(MONTH(C502)=MONTH(D$3),RIGHT('Yearly Info'!A$28,LEN('Yearly Info'!A$28)-4),"")</f>
        <v>#VALUE!</v>
      </c>
      <c r="B502" s="145"/>
      <c r="C502" s="42">
        <f t="shared" ca="1" si="18"/>
        <v>46127</v>
      </c>
      <c r="D502" s="54">
        <f ca="1">INDIRECT("'" &amp; UPPER(LEFT(TEXT($D$3,"mmmm"),3)) &amp; "'!R25")</f>
        <v>0</v>
      </c>
      <c r="E502" s="147"/>
      <c r="F502" s="148"/>
      <c r="G502" s="148"/>
      <c r="H502" s="148"/>
      <c r="I502" s="148"/>
      <c r="J502" s="148"/>
      <c r="K502" s="148"/>
      <c r="L502" s="148"/>
      <c r="M502" s="148"/>
      <c r="N502" s="148"/>
      <c r="O502" s="148"/>
      <c r="P502" s="149"/>
    </row>
    <row r="503" spans="1:16" ht="15" hidden="1" customHeight="1" x14ac:dyDescent="0.25">
      <c r="A503" s="44" t="e">
        <f ca="1">IF(MONTH(C503)=MONTH(D$3),RIGHT('Yearly Info'!A$29,LEN('Yearly Info'!A$29)-4),"")</f>
        <v>#VALUE!</v>
      </c>
      <c r="B503" s="145"/>
      <c r="C503" s="42">
        <f t="shared" ca="1" si="18"/>
        <v>46127</v>
      </c>
      <c r="D503" s="54">
        <f ca="1">INDIRECT("'" &amp; UPPER(LEFT(TEXT($D$3,"mmmm"),3)) &amp; "'!R26")</f>
        <v>0</v>
      </c>
      <c r="E503" s="147"/>
      <c r="F503" s="148"/>
      <c r="G503" s="148"/>
      <c r="H503" s="148"/>
      <c r="I503" s="148"/>
      <c r="J503" s="148"/>
      <c r="K503" s="148"/>
      <c r="L503" s="148"/>
      <c r="M503" s="148"/>
      <c r="N503" s="148"/>
      <c r="O503" s="148"/>
      <c r="P503" s="149"/>
    </row>
    <row r="504" spans="1:16" ht="15" hidden="1" customHeight="1" x14ac:dyDescent="0.25">
      <c r="A504" s="44" t="e">
        <f ca="1">IF(MONTH(C504)=MONTH(D$3),RIGHT('Yearly Info'!A$30,LEN('Yearly Info'!A$30)-4),"")</f>
        <v>#VALUE!</v>
      </c>
      <c r="B504" s="145"/>
      <c r="C504" s="42">
        <f t="shared" ca="1" si="18"/>
        <v>46127</v>
      </c>
      <c r="D504" s="54">
        <f ca="1">INDIRECT("'" &amp; UPPER(LEFT(TEXT($D$3,"mmmm"),3)) &amp; "'!R27")</f>
        <v>0</v>
      </c>
      <c r="E504" s="147"/>
      <c r="F504" s="148"/>
      <c r="G504" s="148"/>
      <c r="H504" s="148"/>
      <c r="I504" s="148"/>
      <c r="J504" s="148"/>
      <c r="K504" s="148"/>
      <c r="L504" s="148"/>
      <c r="M504" s="148"/>
      <c r="N504" s="148"/>
      <c r="O504" s="148"/>
      <c r="P504" s="149"/>
    </row>
    <row r="505" spans="1:16" ht="15" hidden="1" customHeight="1" x14ac:dyDescent="0.25">
      <c r="A505" s="44" t="e">
        <f ca="1">IF(MONTH(C505)=MONTH(D$3),RIGHT('Yearly Info'!A$31,LEN('Yearly Info'!A$31)-4),"")</f>
        <v>#VALUE!</v>
      </c>
      <c r="B505" s="145"/>
      <c r="C505" s="42">
        <f t="shared" ca="1" si="18"/>
        <v>46127</v>
      </c>
      <c r="D505" s="54">
        <f ca="1">INDIRECT("'" &amp; UPPER(LEFT(TEXT($D$3,"mmmm"),3)) &amp; "'!R28")</f>
        <v>0</v>
      </c>
      <c r="E505" s="147"/>
      <c r="F505" s="148"/>
      <c r="G505" s="148"/>
      <c r="H505" s="148"/>
      <c r="I505" s="148"/>
      <c r="J505" s="148"/>
      <c r="K505" s="148"/>
      <c r="L505" s="148"/>
      <c r="M505" s="148"/>
      <c r="N505" s="148"/>
      <c r="O505" s="148"/>
      <c r="P505" s="149"/>
    </row>
    <row r="506" spans="1:16" ht="15" hidden="1" customHeight="1" x14ac:dyDescent="0.25">
      <c r="A506" s="44" t="e">
        <f ca="1">IF(MONTH(C506)=MONTH(D$3),RIGHT('Yearly Info'!A$32,LEN('Yearly Info'!A$32)-4),"")</f>
        <v>#VALUE!</v>
      </c>
      <c r="B506" s="145"/>
      <c r="C506" s="42">
        <f t="shared" ca="1" si="18"/>
        <v>46127</v>
      </c>
      <c r="D506" s="54">
        <f ca="1">INDIRECT("'" &amp; UPPER(LEFT(TEXT($D$3,"mmmm"),3)) &amp; "'!R29")</f>
        <v>0</v>
      </c>
      <c r="E506" s="147"/>
      <c r="F506" s="148"/>
      <c r="G506" s="148"/>
      <c r="H506" s="148"/>
      <c r="I506" s="148"/>
      <c r="J506" s="148"/>
      <c r="K506" s="148"/>
      <c r="L506" s="148"/>
      <c r="M506" s="148"/>
      <c r="N506" s="148"/>
      <c r="O506" s="148"/>
      <c r="P506" s="149"/>
    </row>
    <row r="507" spans="1:16" ht="15" hidden="1" customHeight="1" x14ac:dyDescent="0.25">
      <c r="A507" s="44" t="e">
        <f ca="1">IF(MONTH(C507)=MONTH(D$3),RIGHT('Yearly Info'!A$33,LEN('Yearly Info'!A$33)-4),"")</f>
        <v>#VALUE!</v>
      </c>
      <c r="B507" s="145"/>
      <c r="C507" s="42">
        <f t="shared" ca="1" si="18"/>
        <v>46127</v>
      </c>
      <c r="D507" s="54">
        <f ca="1">INDIRECT("'" &amp; UPPER(LEFT(TEXT($D$3,"mmmm"),3)) &amp; "'!R30")</f>
        <v>0</v>
      </c>
      <c r="E507" s="153"/>
      <c r="F507" s="154"/>
      <c r="G507" s="154"/>
      <c r="H507" s="154"/>
      <c r="I507" s="154"/>
      <c r="J507" s="154"/>
      <c r="K507" s="154"/>
      <c r="L507" s="154"/>
      <c r="M507" s="154"/>
      <c r="N507" s="154"/>
      <c r="O507" s="154"/>
      <c r="P507" s="155"/>
    </row>
    <row r="508" spans="1:16" ht="15" hidden="1" customHeight="1" x14ac:dyDescent="0.25">
      <c r="A508" s="44" t="e">
        <f ca="1">IF(MONTH(C508)=MONTH(D$3),RIGHT('Yearly Info'!A$34,LEN('Yearly Info'!A$34)-4),"")</f>
        <v>#VALUE!</v>
      </c>
      <c r="B508" s="145"/>
      <c r="C508" s="42">
        <f t="shared" ca="1" si="18"/>
        <v>46127</v>
      </c>
      <c r="D508" s="54">
        <f ca="1">INDIRECT("'" &amp; UPPER(LEFT(TEXT($D$3,"mmmm"),3)) &amp; "'!R31")</f>
        <v>0</v>
      </c>
      <c r="E508" s="147"/>
      <c r="F508" s="148"/>
      <c r="G508" s="148"/>
      <c r="H508" s="148"/>
      <c r="I508" s="148"/>
      <c r="J508" s="148"/>
      <c r="K508" s="148"/>
      <c r="L508" s="148"/>
      <c r="M508" s="148"/>
      <c r="N508" s="148"/>
      <c r="O508" s="148"/>
      <c r="P508" s="149"/>
    </row>
    <row r="509" spans="1:16" ht="15" hidden="1" customHeight="1" x14ac:dyDescent="0.25">
      <c r="A509" s="44" t="e">
        <f ca="1">IF(MONTH(C509)=MONTH(D$3),RIGHT('Yearly Info'!A$35,LEN('Yearly Info'!A$35)-4),"")</f>
        <v>#VALUE!</v>
      </c>
      <c r="B509" s="145"/>
      <c r="C509" s="42">
        <f t="shared" ca="1" si="18"/>
        <v>46127</v>
      </c>
      <c r="D509" s="54">
        <f ca="1">INDIRECT("'" &amp; UPPER(LEFT(TEXT($D$3,"mmmm"),3)) &amp; "'!R32")</f>
        <v>0</v>
      </c>
      <c r="E509" s="147"/>
      <c r="F509" s="148"/>
      <c r="G509" s="148"/>
      <c r="H509" s="148"/>
      <c r="I509" s="148"/>
      <c r="J509" s="148"/>
      <c r="K509" s="148"/>
      <c r="L509" s="148"/>
      <c r="M509" s="148"/>
      <c r="N509" s="148"/>
      <c r="O509" s="148"/>
      <c r="P509" s="149"/>
    </row>
    <row r="510" spans="1:16" ht="15" hidden="1" customHeight="1" x14ac:dyDescent="0.25">
      <c r="A510" s="44" t="e">
        <f ca="1">IF(MONTH(C510)=MONTH(D$3),RIGHT('Yearly Info'!A$36,LEN('Yearly Info'!A$36)-4),"")</f>
        <v>#VALUE!</v>
      </c>
      <c r="B510" s="145"/>
      <c r="C510" s="42">
        <f t="shared" ca="1" si="18"/>
        <v>46127</v>
      </c>
      <c r="D510" s="54">
        <f ca="1">INDIRECT("'" &amp; UPPER(LEFT(TEXT($D$3,"mmmm"),3)) &amp; "'!R33")</f>
        <v>0</v>
      </c>
      <c r="E510" s="147"/>
      <c r="F510" s="148"/>
      <c r="G510" s="148"/>
      <c r="H510" s="148"/>
      <c r="I510" s="148"/>
      <c r="J510" s="148"/>
      <c r="K510" s="148"/>
      <c r="L510" s="148"/>
      <c r="M510" s="148"/>
      <c r="N510" s="148"/>
      <c r="O510" s="148"/>
      <c r="P510" s="149"/>
    </row>
    <row r="511" spans="1:16" ht="15" hidden="1" customHeight="1" x14ac:dyDescent="0.25">
      <c r="A511" s="44" t="e">
        <f ca="1">IF(MONTH(C511)=MONTH(D$3),RIGHT('Yearly Info'!A$37,LEN('Yearly Info'!A$37)-4),"")</f>
        <v>#VALUE!</v>
      </c>
      <c r="B511" s="145"/>
      <c r="C511" s="42">
        <f t="shared" ca="1" si="18"/>
        <v>46127</v>
      </c>
      <c r="D511" s="54">
        <f ca="1">INDIRECT("'" &amp; UPPER(LEFT(TEXT($D$3,"mmmm"),3)) &amp; "'!R34")</f>
        <v>0</v>
      </c>
      <c r="E511" s="147"/>
      <c r="F511" s="148"/>
      <c r="G511" s="148"/>
      <c r="H511" s="148"/>
      <c r="I511" s="148"/>
      <c r="J511" s="148"/>
      <c r="K511" s="148"/>
      <c r="L511" s="148"/>
      <c r="M511" s="148"/>
      <c r="N511" s="148"/>
      <c r="O511" s="148"/>
      <c r="P511" s="149"/>
    </row>
    <row r="512" spans="1:16" ht="15" hidden="1" customHeight="1" x14ac:dyDescent="0.25">
      <c r="A512" s="44" t="e">
        <f ca="1">IF(MONTH(C512)=MONTH(D$3),RIGHT('Yearly Info'!A$38,LEN('Yearly Info'!A$38)-4),"")</f>
        <v>#VALUE!</v>
      </c>
      <c r="B512" s="145"/>
      <c r="C512" s="42">
        <f t="shared" ca="1" si="18"/>
        <v>46127</v>
      </c>
      <c r="D512" s="54">
        <f ca="1">INDIRECT("'" &amp; UPPER(LEFT(TEXT($D$3,"mmmm"),3)) &amp; "'!R35")</f>
        <v>0</v>
      </c>
      <c r="E512" s="147"/>
      <c r="F512" s="148"/>
      <c r="G512" s="148"/>
      <c r="H512" s="148"/>
      <c r="I512" s="148"/>
      <c r="J512" s="148"/>
      <c r="K512" s="148"/>
      <c r="L512" s="148"/>
      <c r="M512" s="148"/>
      <c r="N512" s="148"/>
      <c r="O512" s="148"/>
      <c r="P512" s="149"/>
    </row>
    <row r="513" spans="1:16" ht="15" hidden="1" customHeight="1" x14ac:dyDescent="0.25">
      <c r="A513" s="44" t="e">
        <f ca="1">IF(MONTH(C513)=MONTH(D$3),RIGHT('Yearly Info'!A$39,LEN('Yearly Info'!A$39)-4),"")</f>
        <v>#VALUE!</v>
      </c>
      <c r="B513" s="145"/>
      <c r="C513" s="42">
        <f t="shared" ca="1" si="18"/>
        <v>46127</v>
      </c>
      <c r="D513" s="54">
        <f ca="1">INDIRECT("'" &amp; UPPER(LEFT(TEXT($D$3,"mmmm"),3)) &amp; "'!R36")</f>
        <v>0</v>
      </c>
      <c r="E513" s="147"/>
      <c r="F513" s="148"/>
      <c r="G513" s="148"/>
      <c r="H513" s="148"/>
      <c r="I513" s="148"/>
      <c r="J513" s="148"/>
      <c r="K513" s="148"/>
      <c r="L513" s="148"/>
      <c r="M513" s="148"/>
      <c r="N513" s="148"/>
      <c r="O513" s="148"/>
      <c r="P513" s="149"/>
    </row>
    <row r="514" spans="1:16" ht="15" hidden="1" customHeight="1" thickBot="1" x14ac:dyDescent="0.3">
      <c r="A514" s="45" t="e">
        <f ca="1">IF(MONTH(C514)=MONTH(D$3),RIGHT('Yearly Info'!A$40,LEN('Yearly Info'!A$40)-4),"")</f>
        <v>#VALUE!</v>
      </c>
      <c r="B514" s="145"/>
      <c r="C514" s="42">
        <f t="shared" ca="1" si="18"/>
        <v>46127</v>
      </c>
      <c r="D514" s="54">
        <f ca="1">INDIRECT("'" &amp; UPPER(LEFT(TEXT($D$3,"mmmm"),3)) &amp; "'!R37")</f>
        <v>0</v>
      </c>
      <c r="E514" s="147"/>
      <c r="F514" s="148"/>
      <c r="G514" s="148"/>
      <c r="H514" s="148"/>
      <c r="I514" s="148"/>
      <c r="J514" s="148"/>
      <c r="K514" s="148"/>
      <c r="L514" s="148"/>
      <c r="M514" s="148"/>
      <c r="N514" s="148"/>
      <c r="O514" s="148"/>
      <c r="P514" s="149"/>
    </row>
    <row r="515" spans="1:16" ht="15" hidden="1" customHeight="1" thickBot="1" x14ac:dyDescent="0.3">
      <c r="A515" s="45" t="str">
        <f ca="1">IF(MONTH(C515)=MONTH(D$3),RIGHT('Yearly Info'!A$41,LEN('Yearly Info'!A$41)-4),"")</f>
        <v xml:space="preserve"> </v>
      </c>
      <c r="B515" s="145"/>
      <c r="C515" s="42">
        <f t="shared" ca="1" si="18"/>
        <v>46127</v>
      </c>
      <c r="D515" s="101">
        <f ca="1">INDIRECT("'" &amp; UPPER(LEFT(TEXT($D$3,"mmmm"),3)) &amp; "'!R38")</f>
        <v>0</v>
      </c>
      <c r="E515" s="147"/>
      <c r="F515" s="148"/>
      <c r="G515" s="148"/>
      <c r="H515" s="148"/>
      <c r="I515" s="148"/>
      <c r="J515" s="148"/>
      <c r="K515" s="148"/>
      <c r="L515" s="148"/>
      <c r="M515" s="148"/>
      <c r="N515" s="148"/>
      <c r="O515" s="148"/>
      <c r="P515" s="149"/>
    </row>
    <row r="516" spans="1:16" ht="15" hidden="1" customHeight="1" thickBot="1" x14ac:dyDescent="0.3">
      <c r="A516" s="45" t="str">
        <f ca="1">IF(MONTH(C516)=MONTH(D$3),RIGHT('Yearly Info'!A$42,LEN('Yearly Info'!A$42)-4),"")</f>
        <v xml:space="preserve"> </v>
      </c>
      <c r="B516" s="145"/>
      <c r="C516" s="42">
        <f t="shared" ca="1" si="18"/>
        <v>46127</v>
      </c>
      <c r="D516" s="54">
        <f ca="1">INDIRECT("'" &amp; UPPER(LEFT(TEXT($D$3,"mmmm"),3)) &amp; "'!R39")</f>
        <v>0</v>
      </c>
      <c r="E516" s="147"/>
      <c r="F516" s="148"/>
      <c r="G516" s="148"/>
      <c r="H516" s="148"/>
      <c r="I516" s="148"/>
      <c r="J516" s="148"/>
      <c r="K516" s="148"/>
      <c r="L516" s="148"/>
      <c r="M516" s="148"/>
      <c r="N516" s="148"/>
      <c r="O516" s="148"/>
      <c r="P516" s="149"/>
    </row>
    <row r="517" spans="1:16" ht="15" hidden="1" customHeight="1" thickBot="1" x14ac:dyDescent="0.3">
      <c r="A517" s="45" t="str">
        <f ca="1">IF(MONTH(C517)=MONTH(D$3),RIGHT('Yearly Info'!A$43,LEN('Yearly Info'!A$43)-4),"")</f>
        <v xml:space="preserve"> </v>
      </c>
      <c r="B517" s="146"/>
      <c r="C517" s="42">
        <f t="shared" ca="1" si="18"/>
        <v>46127</v>
      </c>
      <c r="D517" s="55">
        <f ca="1">INDIRECT("'" &amp; UPPER(LEFT(TEXT($D$3,"mmmm"),3)) &amp; "'!R40")</f>
        <v>0</v>
      </c>
      <c r="E517" s="150"/>
      <c r="F517" s="151"/>
      <c r="G517" s="151"/>
      <c r="H517" s="151"/>
      <c r="I517" s="151"/>
      <c r="J517" s="151"/>
      <c r="K517" s="151"/>
      <c r="L517" s="151"/>
      <c r="M517" s="151"/>
      <c r="N517" s="151"/>
      <c r="O517" s="151"/>
      <c r="P517" s="152"/>
    </row>
    <row r="518" spans="1:16" ht="15" hidden="1" customHeight="1" thickBot="1" x14ac:dyDescent="0.3">
      <c r="A518" s="44" t="str">
        <f ca="1">IF(MONTH(C518)=MONTH(D$3),RIGHT('Yearly Info'!A$14,LEN('Yearly Info'!A$14)-4),"")</f>
        <v xml:space="preserve"> RICS Support for MDEQ</v>
      </c>
      <c r="B518" s="159" t="str">
        <f ca="1">TEXT(C518,"dddd")</f>
        <v>Thursday</v>
      </c>
      <c r="C518" s="96">
        <f ca="1">C488+1</f>
        <v>46128</v>
      </c>
      <c r="D518" s="54">
        <f ca="1">INDIRECT("'" &amp; UPPER(LEFT(TEXT($D$3,"mmmm"),3)) &amp; "'!S11")</f>
        <v>0</v>
      </c>
      <c r="E518" s="153"/>
      <c r="F518" s="154"/>
      <c r="G518" s="154"/>
      <c r="H518" s="154"/>
      <c r="I518" s="154"/>
      <c r="J518" s="154"/>
      <c r="K518" s="154"/>
      <c r="L518" s="154"/>
      <c r="M518" s="154"/>
      <c r="N518" s="154"/>
      <c r="O518" s="154"/>
      <c r="P518" s="155"/>
    </row>
    <row r="519" spans="1:16" ht="15" hidden="1" customHeight="1" x14ac:dyDescent="0.25">
      <c r="A519" s="44" t="str">
        <f ca="1">IF(MONTH(C519)=MONTH(D$3),RIGHT('Yearly Info'!A$15,LEN('Yearly Info'!A$15)-4),"")</f>
        <v xml:space="preserve"> MDEQ</v>
      </c>
      <c r="B519" s="145"/>
      <c r="C519" s="42">
        <f ca="1">C518</f>
        <v>46128</v>
      </c>
      <c r="D519" s="54">
        <f ca="1">INDIRECT("'" &amp; UPPER(LEFT(TEXT($D$3,"mmmm"),3)) &amp; "'!S12")</f>
        <v>0</v>
      </c>
      <c r="E519" s="147"/>
      <c r="F519" s="148"/>
      <c r="G519" s="148"/>
      <c r="H519" s="148"/>
      <c r="I519" s="148"/>
      <c r="J519" s="148"/>
      <c r="K519" s="148"/>
      <c r="L519" s="148"/>
      <c r="M519" s="148"/>
      <c r="N519" s="148"/>
      <c r="O519" s="148"/>
      <c r="P519" s="149"/>
    </row>
    <row r="520" spans="1:16" ht="15" hidden="1" customHeight="1" x14ac:dyDescent="0.25">
      <c r="A520" s="44" t="str">
        <f ca="1">IF(MONTH(C520)=MONTH(D$3),RIGHT('Yearly Info'!A$16,LEN('Yearly Info'!A$16)-4),"")</f>
        <v xml:space="preserve"> RICS Idea Portal</v>
      </c>
      <c r="B520" s="145"/>
      <c r="C520" s="42">
        <f t="shared" ref="C520:C547" ca="1" si="19">C519</f>
        <v>46128</v>
      </c>
      <c r="D520" s="54">
        <f ca="1">INDIRECT("'" &amp; UPPER(LEFT(TEXT($D$3,"mmmm"),3)) &amp; "'!S13")</f>
        <v>0</v>
      </c>
      <c r="E520" s="147"/>
      <c r="F520" s="148"/>
      <c r="G520" s="148"/>
      <c r="H520" s="148"/>
      <c r="I520" s="148"/>
      <c r="J520" s="148"/>
      <c r="K520" s="148"/>
      <c r="L520" s="148"/>
      <c r="M520" s="148"/>
      <c r="N520" s="148"/>
      <c r="O520" s="148"/>
      <c r="P520" s="149"/>
    </row>
    <row r="521" spans="1:16" ht="15" hidden="1" customHeight="1" x14ac:dyDescent="0.25">
      <c r="A521" s="44" t="str">
        <f ca="1">IF(MONTH(C521)=MONTH(D$3),RIGHT('Yearly Info'!A$17,LEN('Yearly Info'!A$17)-4),"")</f>
        <v xml:space="preserve"> MSWIS</v>
      </c>
      <c r="B521" s="145"/>
      <c r="C521" s="42">
        <f t="shared" ca="1" si="19"/>
        <v>46128</v>
      </c>
      <c r="D521" s="54">
        <f ca="1">INDIRECT("'" &amp; UPPER(LEFT(TEXT($D$3,"mmmm"),3)) &amp; "'!S14")</f>
        <v>0</v>
      </c>
      <c r="E521" s="147"/>
      <c r="F521" s="148"/>
      <c r="G521" s="148"/>
      <c r="H521" s="148"/>
      <c r="I521" s="148"/>
      <c r="J521" s="148"/>
      <c r="K521" s="148"/>
      <c r="L521" s="148"/>
      <c r="M521" s="148"/>
      <c r="N521" s="148"/>
      <c r="O521" s="148"/>
      <c r="P521" s="149"/>
    </row>
    <row r="522" spans="1:16" ht="15" hidden="1" customHeight="1" x14ac:dyDescent="0.25">
      <c r="A522" s="44" t="str">
        <f ca="1">IF(MONTH(C522)=MONTH(D$3),RIGHT('Yearly Info'!A$18,LEN('Yearly Info'!A$18)-4),"")</f>
        <v xml:space="preserve"> GeoSpatial</v>
      </c>
      <c r="B522" s="145"/>
      <c r="C522" s="42">
        <f t="shared" ca="1" si="19"/>
        <v>46128</v>
      </c>
      <c r="D522" s="54">
        <f ca="1">INDIRECT("'" &amp; UPPER(LEFT(TEXT($D$3,"mmmm"),3)) &amp; "'!S15")</f>
        <v>0</v>
      </c>
      <c r="E522" s="147"/>
      <c r="F522" s="148"/>
      <c r="G522" s="148"/>
      <c r="H522" s="148"/>
      <c r="I522" s="148"/>
      <c r="J522" s="148"/>
      <c r="K522" s="148"/>
      <c r="L522" s="148"/>
      <c r="M522" s="148"/>
      <c r="N522" s="148"/>
      <c r="O522" s="148"/>
      <c r="P522" s="149"/>
    </row>
    <row r="523" spans="1:16" ht="15" hidden="1" customHeight="1" thickBot="1" x14ac:dyDescent="0.3">
      <c r="A523" s="44" t="str">
        <f ca="1">IF(MONTH(C523)=MONTH(D$3),RIGHT('Yearly Info'!A$19,LEN('Yearly Info'!A$19)-4),"")</f>
        <v xml:space="preserve"> RICS Dashboard</v>
      </c>
      <c r="B523" s="145"/>
      <c r="C523" s="42">
        <f t="shared" ca="1" si="19"/>
        <v>46128</v>
      </c>
      <c r="D523" s="54">
        <f ca="1">INDIRECT("'" &amp; UPPER(LEFT(TEXT($D$3,"mmmm"),3)) &amp; "'!S16")</f>
        <v>0</v>
      </c>
      <c r="E523" s="153"/>
      <c r="F523" s="154"/>
      <c r="G523" s="154"/>
      <c r="H523" s="154"/>
      <c r="I523" s="154"/>
      <c r="J523" s="154"/>
      <c r="K523" s="154"/>
      <c r="L523" s="154"/>
      <c r="M523" s="154"/>
      <c r="N523" s="154"/>
      <c r="O523" s="154"/>
      <c r="P523" s="155"/>
    </row>
    <row r="524" spans="1:16" ht="15" hidden="1" customHeight="1" x14ac:dyDescent="0.25">
      <c r="A524" s="44" t="str">
        <f ca="1">IF(MONTH(C524)=MONTH(D$3),RIGHT('Yearly Info'!A$20,LEN('Yearly Info'!A$20)-4),"")</f>
        <v xml:space="preserve"> MDWFP NRIS</v>
      </c>
      <c r="B524" s="145"/>
      <c r="C524" s="42">
        <f t="shared" ca="1" si="19"/>
        <v>46128</v>
      </c>
      <c r="D524" s="54">
        <f ca="1">INDIRECT("'" &amp; UPPER(LEFT(TEXT($D$3,"mmmm"),3)) &amp; "'!S17")</f>
        <v>8</v>
      </c>
      <c r="E524" s="153" t="s">
        <v>105</v>
      </c>
      <c r="F524" s="154"/>
      <c r="G524" s="154"/>
      <c r="H524" s="154"/>
      <c r="I524" s="154"/>
      <c r="J524" s="154"/>
      <c r="K524" s="154"/>
      <c r="L524" s="154"/>
      <c r="M524" s="154"/>
      <c r="N524" s="154"/>
      <c r="O524" s="154"/>
      <c r="P524" s="155"/>
    </row>
    <row r="525" spans="1:16" ht="15" hidden="1" customHeight="1" x14ac:dyDescent="0.25">
      <c r="A525" s="44" t="str">
        <f ca="1">IF(MONTH(C525)=MONTH(D$3),RIGHT('Yearly Info'!A$21,LEN('Yearly Info'!A$21)-4),"")</f>
        <v xml:space="preserve"> MSWIS MRVA 4 CLOSED</v>
      </c>
      <c r="B525" s="145"/>
      <c r="C525" s="42">
        <f t="shared" ca="1" si="19"/>
        <v>46128</v>
      </c>
      <c r="D525" s="54">
        <f ca="1">INDIRECT("'" &amp; UPPER(LEFT(TEXT($D$3,"mmmm"),3)) &amp; "'!S18")</f>
        <v>0</v>
      </c>
      <c r="E525" s="147"/>
      <c r="F525" s="148"/>
      <c r="G525" s="148"/>
      <c r="H525" s="148"/>
      <c r="I525" s="148"/>
      <c r="J525" s="148"/>
      <c r="K525" s="148"/>
      <c r="L525" s="148"/>
      <c r="M525" s="148"/>
      <c r="N525" s="148"/>
      <c r="O525" s="148"/>
      <c r="P525" s="149"/>
    </row>
    <row r="526" spans="1:16" ht="15" customHeight="1" x14ac:dyDescent="0.25">
      <c r="A526" s="44" t="str">
        <f ca="1">IF(MONTH(C526)=MONTH(D$3),RIGHT('Yearly Info'!A$22,LEN('Yearly Info'!A$22)-4),"")</f>
        <v xml:space="preserve"> Tackett</v>
      </c>
      <c r="B526" s="145"/>
      <c r="C526" s="42">
        <f t="shared" ca="1" si="19"/>
        <v>46128</v>
      </c>
      <c r="D526" s="54">
        <f ca="1">INDIRECT("'" &amp; UPPER(LEFT(TEXT($D$3,"mmmm"),3)) &amp; "'!S19")</f>
        <v>0</v>
      </c>
      <c r="E526" s="147"/>
      <c r="F526" s="148"/>
      <c r="G526" s="148"/>
      <c r="H526" s="148"/>
      <c r="I526" s="148"/>
      <c r="J526" s="148"/>
      <c r="K526" s="148"/>
      <c r="L526" s="148"/>
      <c r="M526" s="148"/>
      <c r="N526" s="148"/>
      <c r="O526" s="148"/>
      <c r="P526" s="149"/>
    </row>
    <row r="527" spans="1:16" ht="15" hidden="1" customHeight="1" x14ac:dyDescent="0.25">
      <c r="A527" s="44" t="e">
        <f ca="1">IF(MONTH(C527)=MONTH(D$3),RIGHT('Yearly Info'!A$23,LEN('Yearly Info'!A$23)-4),"")</f>
        <v>#VALUE!</v>
      </c>
      <c r="B527" s="145"/>
      <c r="C527" s="42">
        <f t="shared" ca="1" si="19"/>
        <v>46128</v>
      </c>
      <c r="D527" s="54">
        <f ca="1">INDIRECT("'" &amp; UPPER(LEFT(TEXT($D$3,"mmmm"),3)) &amp; "'!S20")</f>
        <v>0</v>
      </c>
      <c r="E527" s="147"/>
      <c r="F527" s="148"/>
      <c r="G527" s="148"/>
      <c r="H527" s="148"/>
      <c r="I527" s="148"/>
      <c r="J527" s="148"/>
      <c r="K527" s="148"/>
      <c r="L527" s="148"/>
      <c r="M527" s="148"/>
      <c r="N527" s="148"/>
      <c r="O527" s="148"/>
      <c r="P527" s="149"/>
    </row>
    <row r="528" spans="1:16" ht="15" hidden="1" customHeight="1" x14ac:dyDescent="0.25">
      <c r="A528" s="44" t="e">
        <f ca="1">IF(MONTH(C528)=MONTH(D$3),RIGHT('Yearly Info'!A$24,LEN('Yearly Info'!A$24)-4),"")</f>
        <v>#VALUE!</v>
      </c>
      <c r="B528" s="145"/>
      <c r="C528" s="42">
        <f t="shared" ca="1" si="19"/>
        <v>46128</v>
      </c>
      <c r="D528" s="54">
        <f ca="1">INDIRECT("'" &amp; UPPER(LEFT(TEXT($D$3,"mmmm"),3)) &amp; "'!S21")</f>
        <v>0</v>
      </c>
      <c r="E528" s="147"/>
      <c r="F528" s="148"/>
      <c r="G528" s="148"/>
      <c r="H528" s="148"/>
      <c r="I528" s="148"/>
      <c r="J528" s="148"/>
      <c r="K528" s="148"/>
      <c r="L528" s="148"/>
      <c r="M528" s="148"/>
      <c r="N528" s="148"/>
      <c r="O528" s="148"/>
      <c r="P528" s="149"/>
    </row>
    <row r="529" spans="1:16" ht="15" hidden="1" customHeight="1" x14ac:dyDescent="0.25">
      <c r="A529" s="44" t="e">
        <f ca="1">IF(MONTH(C529)=MONTH(D$3),RIGHT('Yearly Info'!A$25,LEN('Yearly Info'!A$25)-4),"")</f>
        <v>#VALUE!</v>
      </c>
      <c r="B529" s="145"/>
      <c r="C529" s="42">
        <f t="shared" ca="1" si="19"/>
        <v>46128</v>
      </c>
      <c r="D529" s="54">
        <f ca="1">INDIRECT("'" &amp; UPPER(LEFT(TEXT($D$3,"mmmm"),3)) &amp; "'!S22")</f>
        <v>0</v>
      </c>
      <c r="E529" s="147"/>
      <c r="F529" s="148"/>
      <c r="G529" s="148"/>
      <c r="H529" s="148"/>
      <c r="I529" s="148"/>
      <c r="J529" s="148"/>
      <c r="K529" s="148"/>
      <c r="L529" s="148"/>
      <c r="M529" s="148"/>
      <c r="N529" s="148"/>
      <c r="O529" s="148"/>
      <c r="P529" s="149"/>
    </row>
    <row r="530" spans="1:16" ht="15" hidden="1" customHeight="1" x14ac:dyDescent="0.25">
      <c r="A530" s="44" t="e">
        <f ca="1">IF(MONTH(C530)=MONTH(D$3),RIGHT('Yearly Info'!A$26,LEN('Yearly Info'!A$26)-4),"")</f>
        <v>#VALUE!</v>
      </c>
      <c r="B530" s="145"/>
      <c r="C530" s="42">
        <f t="shared" ca="1" si="19"/>
        <v>46128</v>
      </c>
      <c r="D530" s="54">
        <f ca="1">INDIRECT("'" &amp; UPPER(LEFT(TEXT($D$3,"mmmm"),3)) &amp; "'!S23")</f>
        <v>0</v>
      </c>
      <c r="E530" s="147"/>
      <c r="F530" s="148"/>
      <c r="G530" s="148"/>
      <c r="H530" s="148"/>
      <c r="I530" s="148"/>
      <c r="J530" s="148"/>
      <c r="K530" s="148"/>
      <c r="L530" s="148"/>
      <c r="M530" s="148"/>
      <c r="N530" s="148"/>
      <c r="O530" s="148"/>
      <c r="P530" s="149"/>
    </row>
    <row r="531" spans="1:16" ht="15" hidden="1" customHeight="1" x14ac:dyDescent="0.25">
      <c r="A531" s="44" t="e">
        <f ca="1">IF(MONTH(C531)=MONTH(D$3),RIGHT('Yearly Info'!A$27,LEN('Yearly Info'!A$27)-4),"")</f>
        <v>#VALUE!</v>
      </c>
      <c r="B531" s="145"/>
      <c r="C531" s="42">
        <f t="shared" ca="1" si="19"/>
        <v>46128</v>
      </c>
      <c r="D531" s="54">
        <f ca="1">INDIRECT("'" &amp; UPPER(LEFT(TEXT($D$3,"mmmm"),3)) &amp; "'!S24")</f>
        <v>0</v>
      </c>
      <c r="E531" s="147"/>
      <c r="F531" s="148"/>
      <c r="G531" s="148"/>
      <c r="H531" s="148"/>
      <c r="I531" s="148"/>
      <c r="J531" s="148"/>
      <c r="K531" s="148"/>
      <c r="L531" s="148"/>
      <c r="M531" s="148"/>
      <c r="N531" s="148"/>
      <c r="O531" s="148"/>
      <c r="P531" s="149"/>
    </row>
    <row r="532" spans="1:16" ht="15" hidden="1" customHeight="1" x14ac:dyDescent="0.25">
      <c r="A532" s="44" t="e">
        <f ca="1">IF(MONTH(C532)=MONTH(D$3),RIGHT('Yearly Info'!A$28,LEN('Yearly Info'!A$28)-4),"")</f>
        <v>#VALUE!</v>
      </c>
      <c r="B532" s="145"/>
      <c r="C532" s="42">
        <f t="shared" ca="1" si="19"/>
        <v>46128</v>
      </c>
      <c r="D532" s="54">
        <f ca="1">INDIRECT("'" &amp; UPPER(LEFT(TEXT($D$3,"mmmm"),3)) &amp; "'!S25")</f>
        <v>0</v>
      </c>
      <c r="E532" s="147"/>
      <c r="F532" s="148"/>
      <c r="G532" s="148"/>
      <c r="H532" s="148"/>
      <c r="I532" s="148"/>
      <c r="J532" s="148"/>
      <c r="K532" s="148"/>
      <c r="L532" s="148"/>
      <c r="M532" s="148"/>
      <c r="N532" s="148"/>
      <c r="O532" s="148"/>
      <c r="P532" s="149"/>
    </row>
    <row r="533" spans="1:16" ht="15" hidden="1" customHeight="1" x14ac:dyDescent="0.25">
      <c r="A533" s="44" t="e">
        <f ca="1">IF(MONTH(C533)=MONTH(D$3),RIGHT('Yearly Info'!A$29,LEN('Yearly Info'!A$29)-4),"")</f>
        <v>#VALUE!</v>
      </c>
      <c r="B533" s="145"/>
      <c r="C533" s="42">
        <f t="shared" ca="1" si="19"/>
        <v>46128</v>
      </c>
      <c r="D533" s="54">
        <f ca="1">INDIRECT("'" &amp; UPPER(LEFT(TEXT($D$3,"mmmm"),3)) &amp; "'!S26")</f>
        <v>0</v>
      </c>
      <c r="E533" s="147"/>
      <c r="F533" s="148"/>
      <c r="G533" s="148"/>
      <c r="H533" s="148"/>
      <c r="I533" s="148"/>
      <c r="J533" s="148"/>
      <c r="K533" s="148"/>
      <c r="L533" s="148"/>
      <c r="M533" s="148"/>
      <c r="N533" s="148"/>
      <c r="O533" s="148"/>
      <c r="P533" s="149"/>
    </row>
    <row r="534" spans="1:16" ht="15" hidden="1" customHeight="1" x14ac:dyDescent="0.25">
      <c r="A534" s="44" t="e">
        <f ca="1">IF(MONTH(C534)=MONTH(D$3),RIGHT('Yearly Info'!A$30,LEN('Yearly Info'!A$30)-4),"")</f>
        <v>#VALUE!</v>
      </c>
      <c r="B534" s="145"/>
      <c r="C534" s="42">
        <f t="shared" ca="1" si="19"/>
        <v>46128</v>
      </c>
      <c r="D534" s="54">
        <f ca="1">INDIRECT("'" &amp; UPPER(LEFT(TEXT($D$3,"mmmm"),3)) &amp; "'!S27")</f>
        <v>0</v>
      </c>
      <c r="E534" s="147"/>
      <c r="F534" s="148"/>
      <c r="G534" s="148"/>
      <c r="H534" s="148"/>
      <c r="I534" s="148"/>
      <c r="J534" s="148"/>
      <c r="K534" s="148"/>
      <c r="L534" s="148"/>
      <c r="M534" s="148"/>
      <c r="N534" s="148"/>
      <c r="O534" s="148"/>
      <c r="P534" s="149"/>
    </row>
    <row r="535" spans="1:16" ht="15" hidden="1" customHeight="1" x14ac:dyDescent="0.25">
      <c r="A535" s="44" t="e">
        <f ca="1">IF(MONTH(C535)=MONTH(D$3),RIGHT('Yearly Info'!A$31,LEN('Yearly Info'!A$31)-4),"")</f>
        <v>#VALUE!</v>
      </c>
      <c r="B535" s="145"/>
      <c r="C535" s="42">
        <f t="shared" ca="1" si="19"/>
        <v>46128</v>
      </c>
      <c r="D535" s="54">
        <f ca="1">INDIRECT("'" &amp; UPPER(LEFT(TEXT($D$3,"mmmm"),3)) &amp; "'!S28")</f>
        <v>0</v>
      </c>
      <c r="E535" s="147"/>
      <c r="F535" s="148"/>
      <c r="G535" s="148"/>
      <c r="H535" s="148"/>
      <c r="I535" s="148"/>
      <c r="J535" s="148"/>
      <c r="K535" s="148"/>
      <c r="L535" s="148"/>
      <c r="M535" s="148"/>
      <c r="N535" s="148"/>
      <c r="O535" s="148"/>
      <c r="P535" s="149"/>
    </row>
    <row r="536" spans="1:16" ht="15" hidden="1" customHeight="1" x14ac:dyDescent="0.25">
      <c r="A536" s="44" t="e">
        <f ca="1">IF(MONTH(C536)=MONTH(D$3),RIGHT('Yearly Info'!A$32,LEN('Yearly Info'!A$32)-4),"")</f>
        <v>#VALUE!</v>
      </c>
      <c r="B536" s="145"/>
      <c r="C536" s="42">
        <f t="shared" ca="1" si="19"/>
        <v>46128</v>
      </c>
      <c r="D536" s="54">
        <f ca="1">INDIRECT("'" &amp; UPPER(LEFT(TEXT($D$3,"mmmm"),3)) &amp; "'!S29")</f>
        <v>0</v>
      </c>
      <c r="E536" s="147"/>
      <c r="F536" s="148"/>
      <c r="G536" s="148"/>
      <c r="H536" s="148"/>
      <c r="I536" s="148"/>
      <c r="J536" s="148"/>
      <c r="K536" s="148"/>
      <c r="L536" s="148"/>
      <c r="M536" s="148"/>
      <c r="N536" s="148"/>
      <c r="O536" s="148"/>
      <c r="P536" s="149"/>
    </row>
    <row r="537" spans="1:16" ht="15" hidden="1" customHeight="1" x14ac:dyDescent="0.25">
      <c r="A537" s="44" t="e">
        <f ca="1">IF(MONTH(C537)=MONTH(D$3),RIGHT('Yearly Info'!A$33,LEN('Yearly Info'!A$33)-4),"")</f>
        <v>#VALUE!</v>
      </c>
      <c r="B537" s="145"/>
      <c r="C537" s="42">
        <f t="shared" ca="1" si="19"/>
        <v>46128</v>
      </c>
      <c r="D537" s="54">
        <f ca="1">INDIRECT("'" &amp; UPPER(LEFT(TEXT($D$3,"mmmm"),3)) &amp; "'!S30")</f>
        <v>0</v>
      </c>
      <c r="E537" s="147"/>
      <c r="F537" s="148"/>
      <c r="G537" s="148"/>
      <c r="H537" s="148"/>
      <c r="I537" s="148"/>
      <c r="J537" s="148"/>
      <c r="K537" s="148"/>
      <c r="L537" s="148"/>
      <c r="M537" s="148"/>
      <c r="N537" s="148"/>
      <c r="O537" s="148"/>
      <c r="P537" s="149"/>
    </row>
    <row r="538" spans="1:16" ht="15" hidden="1" customHeight="1" x14ac:dyDescent="0.25">
      <c r="A538" s="44" t="e">
        <f ca="1">IF(MONTH(C538)=MONTH(D$3),RIGHT('Yearly Info'!A$34,LEN('Yearly Info'!A$34)-4),"")</f>
        <v>#VALUE!</v>
      </c>
      <c r="B538" s="145"/>
      <c r="C538" s="42">
        <f t="shared" ca="1" si="19"/>
        <v>46128</v>
      </c>
      <c r="D538" s="54">
        <f ca="1">INDIRECT("'" &amp; UPPER(LEFT(TEXT($D$3,"mmmm"),3)) &amp; "'!S31")</f>
        <v>0</v>
      </c>
      <c r="E538" s="147"/>
      <c r="F538" s="148"/>
      <c r="G538" s="148"/>
      <c r="H538" s="148"/>
      <c r="I538" s="148"/>
      <c r="J538" s="148"/>
      <c r="K538" s="148"/>
      <c r="L538" s="148"/>
      <c r="M538" s="148"/>
      <c r="N538" s="148"/>
      <c r="O538" s="148"/>
      <c r="P538" s="149"/>
    </row>
    <row r="539" spans="1:16" ht="15" hidden="1" customHeight="1" x14ac:dyDescent="0.25">
      <c r="A539" s="44" t="e">
        <f ca="1">IF(MONTH(C539)=MONTH(D$3),RIGHT('Yearly Info'!A$35,LEN('Yearly Info'!A$35)-4),"")</f>
        <v>#VALUE!</v>
      </c>
      <c r="B539" s="145"/>
      <c r="C539" s="42">
        <f t="shared" ca="1" si="19"/>
        <v>46128</v>
      </c>
      <c r="D539" s="54">
        <f ca="1">INDIRECT("'" &amp; UPPER(LEFT(TEXT($D$3,"mmmm"),3)) &amp; "'!S32")</f>
        <v>0</v>
      </c>
      <c r="E539" s="147"/>
      <c r="F539" s="148"/>
      <c r="G539" s="148"/>
      <c r="H539" s="148"/>
      <c r="I539" s="148"/>
      <c r="J539" s="148"/>
      <c r="K539" s="148"/>
      <c r="L539" s="148"/>
      <c r="M539" s="148"/>
      <c r="N539" s="148"/>
      <c r="O539" s="148"/>
      <c r="P539" s="149"/>
    </row>
    <row r="540" spans="1:16" ht="15" hidden="1" customHeight="1" x14ac:dyDescent="0.25">
      <c r="A540" s="44" t="e">
        <f ca="1">IF(MONTH(C540)=MONTH(D$3),RIGHT('Yearly Info'!A$36,LEN('Yearly Info'!A$36)-4),"")</f>
        <v>#VALUE!</v>
      </c>
      <c r="B540" s="145"/>
      <c r="C540" s="42">
        <f t="shared" ca="1" si="19"/>
        <v>46128</v>
      </c>
      <c r="D540" s="54">
        <f ca="1">INDIRECT("'" &amp; UPPER(LEFT(TEXT($D$3,"mmmm"),3)) &amp; "'!S33")</f>
        <v>0</v>
      </c>
      <c r="E540" s="147"/>
      <c r="F540" s="148"/>
      <c r="G540" s="148"/>
      <c r="H540" s="148"/>
      <c r="I540" s="148"/>
      <c r="J540" s="148"/>
      <c r="K540" s="148"/>
      <c r="L540" s="148"/>
      <c r="M540" s="148"/>
      <c r="N540" s="148"/>
      <c r="O540" s="148"/>
      <c r="P540" s="149"/>
    </row>
    <row r="541" spans="1:16" ht="15" hidden="1" customHeight="1" x14ac:dyDescent="0.25">
      <c r="A541" s="44" t="e">
        <f ca="1">IF(MONTH(C541)=MONTH(D$3),RIGHT('Yearly Info'!A$37,LEN('Yearly Info'!A$37)-4),"")</f>
        <v>#VALUE!</v>
      </c>
      <c r="B541" s="145"/>
      <c r="C541" s="42">
        <f t="shared" ca="1" si="19"/>
        <v>46128</v>
      </c>
      <c r="D541" s="54">
        <f ca="1">INDIRECT("'" &amp; UPPER(LEFT(TEXT($D$3,"mmmm"),3)) &amp; "'!S34")</f>
        <v>0</v>
      </c>
      <c r="E541" s="147"/>
      <c r="F541" s="148"/>
      <c r="G541" s="148"/>
      <c r="H541" s="148"/>
      <c r="I541" s="148"/>
      <c r="J541" s="148"/>
      <c r="K541" s="148"/>
      <c r="L541" s="148"/>
      <c r="M541" s="148"/>
      <c r="N541" s="148"/>
      <c r="O541" s="148"/>
      <c r="P541" s="149"/>
    </row>
    <row r="542" spans="1:16" ht="15" hidden="1" customHeight="1" x14ac:dyDescent="0.25">
      <c r="A542" s="44" t="e">
        <f ca="1">IF(MONTH(C542)=MONTH(D$3),RIGHT('Yearly Info'!A$38,LEN('Yearly Info'!A$38)-4),"")</f>
        <v>#VALUE!</v>
      </c>
      <c r="B542" s="145"/>
      <c r="C542" s="42">
        <f t="shared" ca="1" si="19"/>
        <v>46128</v>
      </c>
      <c r="D542" s="54">
        <f ca="1">INDIRECT("'" &amp; UPPER(LEFT(TEXT($D$3,"mmmm"),3)) &amp; "'!S35")</f>
        <v>0</v>
      </c>
      <c r="E542" s="147"/>
      <c r="F542" s="148"/>
      <c r="G542" s="148"/>
      <c r="H542" s="148"/>
      <c r="I542" s="148"/>
      <c r="J542" s="148"/>
      <c r="K542" s="148"/>
      <c r="L542" s="148"/>
      <c r="M542" s="148"/>
      <c r="N542" s="148"/>
      <c r="O542" s="148"/>
      <c r="P542" s="149"/>
    </row>
    <row r="543" spans="1:16" ht="15" hidden="1" customHeight="1" x14ac:dyDescent="0.25">
      <c r="A543" s="44" t="e">
        <f ca="1">IF(MONTH(C543)=MONTH(D$3),RIGHT('Yearly Info'!A$39,LEN('Yearly Info'!A$39)-4),"")</f>
        <v>#VALUE!</v>
      </c>
      <c r="B543" s="145"/>
      <c r="C543" s="42">
        <f t="shared" ca="1" si="19"/>
        <v>46128</v>
      </c>
      <c r="D543" s="54">
        <f ca="1">INDIRECT("'" &amp; UPPER(LEFT(TEXT($D$3,"mmmm"),3)) &amp; "'!S36")</f>
        <v>0</v>
      </c>
      <c r="E543" s="147"/>
      <c r="F543" s="148"/>
      <c r="G543" s="148"/>
      <c r="H543" s="148"/>
      <c r="I543" s="148"/>
      <c r="J543" s="148"/>
      <c r="K543" s="148"/>
      <c r="L543" s="148"/>
      <c r="M543" s="148"/>
      <c r="N543" s="148"/>
      <c r="O543" s="148"/>
      <c r="P543" s="149"/>
    </row>
    <row r="544" spans="1:16" ht="15" hidden="1" customHeight="1" thickBot="1" x14ac:dyDescent="0.3">
      <c r="A544" s="45" t="e">
        <f ca="1">IF(MONTH(C544)=MONTH(D$3),RIGHT('Yearly Info'!A$40,LEN('Yearly Info'!A$40)-4),"")</f>
        <v>#VALUE!</v>
      </c>
      <c r="B544" s="145"/>
      <c r="C544" s="42">
        <f t="shared" ca="1" si="19"/>
        <v>46128</v>
      </c>
      <c r="D544" s="54">
        <f ca="1">INDIRECT("'" &amp; UPPER(LEFT(TEXT($D$3,"mmmm"),3)) &amp; "'!S37")</f>
        <v>0</v>
      </c>
      <c r="E544" s="147"/>
      <c r="F544" s="148"/>
      <c r="G544" s="148"/>
      <c r="H544" s="148"/>
      <c r="I544" s="148"/>
      <c r="J544" s="148"/>
      <c r="K544" s="148"/>
      <c r="L544" s="148"/>
      <c r="M544" s="148"/>
      <c r="N544" s="148"/>
      <c r="O544" s="148"/>
      <c r="P544" s="149"/>
    </row>
    <row r="545" spans="1:16" ht="15" hidden="1" customHeight="1" thickBot="1" x14ac:dyDescent="0.3">
      <c r="A545" s="45" t="str">
        <f ca="1">IF(MONTH(C545)=MONTH(D$3),RIGHT('Yearly Info'!A$41,LEN('Yearly Info'!A$41)-4),"")</f>
        <v xml:space="preserve"> </v>
      </c>
      <c r="B545" s="145"/>
      <c r="C545" s="42">
        <f t="shared" ca="1" si="19"/>
        <v>46128</v>
      </c>
      <c r="D545" s="54">
        <f ca="1">INDIRECT("'" &amp; UPPER(LEFT(TEXT($D$3,"mmmm"),3)) &amp; "'!S38")</f>
        <v>0</v>
      </c>
      <c r="E545" s="147"/>
      <c r="F545" s="148"/>
      <c r="G545" s="148"/>
      <c r="H545" s="148"/>
      <c r="I545" s="148"/>
      <c r="J545" s="148"/>
      <c r="K545" s="148"/>
      <c r="L545" s="148"/>
      <c r="M545" s="148"/>
      <c r="N545" s="148"/>
      <c r="O545" s="148"/>
      <c r="P545" s="149"/>
    </row>
    <row r="546" spans="1:16" ht="15" hidden="1" customHeight="1" thickBot="1" x14ac:dyDescent="0.3">
      <c r="A546" s="45" t="str">
        <f ca="1">IF(MONTH(C546)=MONTH(D$3),RIGHT('Yearly Info'!A$42,LEN('Yearly Info'!A$42)-4),"")</f>
        <v xml:space="preserve"> </v>
      </c>
      <c r="B546" s="145"/>
      <c r="C546" s="42">
        <f t="shared" ca="1" si="19"/>
        <v>46128</v>
      </c>
      <c r="D546" s="54">
        <f ca="1">INDIRECT("'" &amp; UPPER(LEFT(TEXT($D$3,"mmmm"),3)) &amp; "'!S39")</f>
        <v>0</v>
      </c>
      <c r="E546" s="147"/>
      <c r="F546" s="148"/>
      <c r="G546" s="148"/>
      <c r="H546" s="148"/>
      <c r="I546" s="148"/>
      <c r="J546" s="148"/>
      <c r="K546" s="148"/>
      <c r="L546" s="148"/>
      <c r="M546" s="148"/>
      <c r="N546" s="148"/>
      <c r="O546" s="148"/>
      <c r="P546" s="149"/>
    </row>
    <row r="547" spans="1:16" ht="15" hidden="1" customHeight="1" thickBot="1" x14ac:dyDescent="0.3">
      <c r="A547" s="45" t="str">
        <f ca="1">IF(MONTH(C547)=MONTH(D$3),RIGHT('Yearly Info'!A$43,LEN('Yearly Info'!A$43)-4),"")</f>
        <v xml:space="preserve"> </v>
      </c>
      <c r="B547" s="146"/>
      <c r="C547" s="42">
        <f t="shared" ca="1" si="19"/>
        <v>46128</v>
      </c>
      <c r="D547" s="55">
        <f ca="1">INDIRECT("'" &amp; UPPER(LEFT(TEXT($D$3,"mmmm"),3)) &amp; "'!S40")</f>
        <v>0</v>
      </c>
      <c r="E547" s="150"/>
      <c r="F547" s="151"/>
      <c r="G547" s="151"/>
      <c r="H547" s="151"/>
      <c r="I547" s="151"/>
      <c r="J547" s="151"/>
      <c r="K547" s="151"/>
      <c r="L547" s="151"/>
      <c r="M547" s="151"/>
      <c r="N547" s="151"/>
      <c r="O547" s="151"/>
      <c r="P547" s="152"/>
    </row>
    <row r="548" spans="1:16" ht="15" hidden="1" customHeight="1" x14ac:dyDescent="0.25">
      <c r="A548" s="44" t="str">
        <f ca="1">IF(MONTH(C548)=MONTH(D$3),RIGHT('Yearly Info'!A$14,LEN('Yearly Info'!A$14)-4),"")</f>
        <v xml:space="preserve"> RICS Support for MDEQ</v>
      </c>
      <c r="B548" s="159" t="str">
        <f ca="1">TEXT(C548,"dddd")</f>
        <v>Friday</v>
      </c>
      <c r="C548" s="96">
        <f ca="1">C518+1</f>
        <v>46129</v>
      </c>
      <c r="D548" s="54">
        <f ca="1">INDIRECT("'" &amp; UPPER(LEFT(TEXT($D$3,"mmmm"),3)) &amp; "'!T11")</f>
        <v>0</v>
      </c>
      <c r="E548" s="147"/>
      <c r="F548" s="148"/>
      <c r="G548" s="148"/>
      <c r="H548" s="148"/>
      <c r="I548" s="148"/>
      <c r="J548" s="148"/>
      <c r="K548" s="148"/>
      <c r="L548" s="148"/>
      <c r="M548" s="148"/>
      <c r="N548" s="148"/>
      <c r="O548" s="148"/>
      <c r="P548" s="149"/>
    </row>
    <row r="549" spans="1:16" ht="15" hidden="1" customHeight="1" x14ac:dyDescent="0.25">
      <c r="A549" s="44" t="str">
        <f ca="1">IF(MONTH(C549)=MONTH(D$3),RIGHT('Yearly Info'!A$15,LEN('Yearly Info'!A$15)-4),"")</f>
        <v xml:space="preserve"> MDEQ</v>
      </c>
      <c r="B549" s="145"/>
      <c r="C549" s="42">
        <f ca="1">C548</f>
        <v>46129</v>
      </c>
      <c r="D549" s="54">
        <f ca="1">INDIRECT("'" &amp; UPPER(LEFT(TEXT($D$3,"mmmm"),3)) &amp; "'!T12")</f>
        <v>0</v>
      </c>
      <c r="E549" s="147"/>
      <c r="F549" s="148"/>
      <c r="G549" s="148"/>
      <c r="H549" s="148"/>
      <c r="I549" s="148"/>
      <c r="J549" s="148"/>
      <c r="K549" s="148"/>
      <c r="L549" s="148"/>
      <c r="M549" s="148"/>
      <c r="N549" s="148"/>
      <c r="O549" s="148"/>
      <c r="P549" s="149"/>
    </row>
    <row r="550" spans="1:16" ht="15" hidden="1" customHeight="1" x14ac:dyDescent="0.25">
      <c r="A550" s="44" t="str">
        <f ca="1">IF(MONTH(C550)=MONTH(D$3),RIGHT('Yearly Info'!A$16,LEN('Yearly Info'!A$16)-4),"")</f>
        <v xml:space="preserve"> RICS Idea Portal</v>
      </c>
      <c r="B550" s="145"/>
      <c r="C550" s="42">
        <f t="shared" ref="C550:C577" ca="1" si="20">C549</f>
        <v>46129</v>
      </c>
      <c r="D550" s="54">
        <f ca="1">INDIRECT("'" &amp; UPPER(LEFT(TEXT($D$3,"mmmm"),3)) &amp; "'!T13")</f>
        <v>0</v>
      </c>
      <c r="E550" s="147"/>
      <c r="F550" s="148"/>
      <c r="G550" s="148"/>
      <c r="H550" s="148"/>
      <c r="I550" s="148"/>
      <c r="J550" s="148"/>
      <c r="K550" s="148"/>
      <c r="L550" s="148"/>
      <c r="M550" s="148"/>
      <c r="N550" s="148"/>
      <c r="O550" s="148"/>
      <c r="P550" s="149"/>
    </row>
    <row r="551" spans="1:16" ht="15" hidden="1" customHeight="1" x14ac:dyDescent="0.25">
      <c r="A551" s="44" t="str">
        <f ca="1">IF(MONTH(C551)=MONTH(D$3),RIGHT('Yearly Info'!A$17,LEN('Yearly Info'!A$17)-4),"")</f>
        <v xml:space="preserve"> MSWIS</v>
      </c>
      <c r="B551" s="145"/>
      <c r="C551" s="42">
        <f t="shared" ca="1" si="20"/>
        <v>46129</v>
      </c>
      <c r="D551" s="54">
        <f ca="1">INDIRECT("'" &amp; UPPER(LEFT(TEXT($D$3,"mmmm"),3)) &amp; "'!T14")</f>
        <v>8</v>
      </c>
      <c r="E551" s="147" t="s">
        <v>106</v>
      </c>
      <c r="F551" s="148"/>
      <c r="G551" s="148"/>
      <c r="H551" s="148"/>
      <c r="I551" s="148"/>
      <c r="J551" s="148"/>
      <c r="K551" s="148"/>
      <c r="L551" s="148"/>
      <c r="M551" s="148"/>
      <c r="N551" s="148"/>
      <c r="O551" s="148"/>
      <c r="P551" s="149"/>
    </row>
    <row r="552" spans="1:16" ht="15" hidden="1" customHeight="1" x14ac:dyDescent="0.25">
      <c r="A552" s="44" t="str">
        <f ca="1">IF(MONTH(C552)=MONTH(D$3),RIGHT('Yearly Info'!A$18,LEN('Yearly Info'!A$18)-4),"")</f>
        <v xml:space="preserve"> GeoSpatial</v>
      </c>
      <c r="B552" s="145"/>
      <c r="C552" s="42">
        <f t="shared" ca="1" si="20"/>
        <v>46129</v>
      </c>
      <c r="D552" s="54">
        <f ca="1">INDIRECT("'" &amp; UPPER(LEFT(TEXT($D$3,"mmmm"),3)) &amp; "'!T15")</f>
        <v>0</v>
      </c>
      <c r="E552" s="147"/>
      <c r="F552" s="148"/>
      <c r="G552" s="148"/>
      <c r="H552" s="148"/>
      <c r="I552" s="148"/>
      <c r="J552" s="148"/>
      <c r="K552" s="148"/>
      <c r="L552" s="148"/>
      <c r="M552" s="148"/>
      <c r="N552" s="148"/>
      <c r="O552" s="148"/>
      <c r="P552" s="149"/>
    </row>
    <row r="553" spans="1:16" ht="15" hidden="1" customHeight="1" x14ac:dyDescent="0.25">
      <c r="A553" s="44" t="str">
        <f ca="1">IF(MONTH(C553)=MONTH(D$3),RIGHT('Yearly Info'!A$19,LEN('Yearly Info'!A$19)-4),"")</f>
        <v xml:space="preserve"> RICS Dashboard</v>
      </c>
      <c r="B553" s="145"/>
      <c r="C553" s="42">
        <f t="shared" ca="1" si="20"/>
        <v>46129</v>
      </c>
      <c r="D553" s="54">
        <f ca="1">INDIRECT("'" &amp; UPPER(LEFT(TEXT($D$3,"mmmm"),3)) &amp; "'!T16")</f>
        <v>0</v>
      </c>
      <c r="E553" s="147"/>
      <c r="F553" s="148"/>
      <c r="G553" s="148"/>
      <c r="H553" s="148"/>
      <c r="I553" s="148"/>
      <c r="J553" s="148"/>
      <c r="K553" s="148"/>
      <c r="L553" s="148"/>
      <c r="M553" s="148"/>
      <c r="N553" s="148"/>
      <c r="O553" s="148"/>
      <c r="P553" s="149"/>
    </row>
    <row r="554" spans="1:16" ht="15" hidden="1" customHeight="1" x14ac:dyDescent="0.25">
      <c r="A554" s="44" t="str">
        <f ca="1">IF(MONTH(C554)=MONTH(D$3),RIGHT('Yearly Info'!A$20,LEN('Yearly Info'!A$20)-4),"")</f>
        <v xml:space="preserve"> MDWFP NRIS</v>
      </c>
      <c r="B554" s="145"/>
      <c r="C554" s="42">
        <f t="shared" ca="1" si="20"/>
        <v>46129</v>
      </c>
      <c r="D554" s="54">
        <f ca="1">INDIRECT("'" &amp; UPPER(LEFT(TEXT($D$3,"mmmm"),3)) &amp; "'!T17")</f>
        <v>0</v>
      </c>
      <c r="E554" s="153"/>
      <c r="F554" s="154"/>
      <c r="G554" s="154"/>
      <c r="H554" s="154"/>
      <c r="I554" s="154"/>
      <c r="J554" s="154"/>
      <c r="K554" s="154"/>
      <c r="L554" s="154"/>
      <c r="M554" s="154"/>
      <c r="N554" s="154"/>
      <c r="O554" s="154"/>
      <c r="P554" s="155"/>
    </row>
    <row r="555" spans="1:16" ht="15" hidden="1" customHeight="1" x14ac:dyDescent="0.25">
      <c r="A555" s="44" t="str">
        <f ca="1">IF(MONTH(C555)=MONTH(D$3),RIGHT('Yearly Info'!A$21,LEN('Yearly Info'!A$21)-4),"")</f>
        <v xml:space="preserve"> MSWIS MRVA 4 CLOSED</v>
      </c>
      <c r="B555" s="145"/>
      <c r="C555" s="42">
        <f t="shared" ca="1" si="20"/>
        <v>46129</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v>
      </c>
      <c r="B556" s="145"/>
      <c r="C556" s="42">
        <f t="shared" ca="1" si="20"/>
        <v>46129</v>
      </c>
      <c r="D556" s="54">
        <f ca="1">INDIRECT("'" &amp; UPPER(LEFT(TEXT($D$3,"mmmm"),3)) &amp; "'!T19")</f>
        <v>0</v>
      </c>
      <c r="E556" s="147"/>
      <c r="F556" s="148"/>
      <c r="G556" s="148"/>
      <c r="H556" s="148"/>
      <c r="I556" s="148"/>
      <c r="J556" s="148"/>
      <c r="K556" s="148"/>
      <c r="L556" s="148"/>
      <c r="M556" s="148"/>
      <c r="N556" s="148"/>
      <c r="O556" s="148"/>
      <c r="P556" s="149"/>
    </row>
    <row r="557" spans="1:16" ht="15" hidden="1" customHeight="1" x14ac:dyDescent="0.25">
      <c r="A557" s="44" t="e">
        <f ca="1">IF(MONTH(C557)=MONTH(D$3),RIGHT('Yearly Info'!A$23,LEN('Yearly Info'!A$23)-4),"")</f>
        <v>#VALUE!</v>
      </c>
      <c r="B557" s="145"/>
      <c r="C557" s="42">
        <f t="shared" ca="1" si="20"/>
        <v>46129</v>
      </c>
      <c r="D557" s="54">
        <f ca="1">INDIRECT("'" &amp; UPPER(LEFT(TEXT($D$3,"mmmm"),3)) &amp; "'!T20")</f>
        <v>0</v>
      </c>
      <c r="E557" s="147"/>
      <c r="F557" s="148"/>
      <c r="G557" s="148"/>
      <c r="H557" s="148"/>
      <c r="I557" s="148"/>
      <c r="J557" s="148"/>
      <c r="K557" s="148"/>
      <c r="L557" s="148"/>
      <c r="M557" s="148"/>
      <c r="N557" s="148"/>
      <c r="O557" s="148"/>
      <c r="P557" s="149"/>
    </row>
    <row r="558" spans="1:16" ht="15" hidden="1" customHeight="1" x14ac:dyDescent="0.25">
      <c r="A558" s="44" t="e">
        <f ca="1">IF(MONTH(C558)=MONTH(D$3),RIGHT('Yearly Info'!A$24,LEN('Yearly Info'!A$24)-4),"")</f>
        <v>#VALUE!</v>
      </c>
      <c r="B558" s="145"/>
      <c r="C558" s="42">
        <f t="shared" ca="1" si="20"/>
        <v>46129</v>
      </c>
      <c r="D558" s="54">
        <f ca="1">INDIRECT("'" &amp; UPPER(LEFT(TEXT($D$3,"mmmm"),3)) &amp; "'!T21")</f>
        <v>0</v>
      </c>
      <c r="E558" s="147"/>
      <c r="F558" s="148"/>
      <c r="G558" s="148"/>
      <c r="H558" s="148"/>
      <c r="I558" s="148"/>
      <c r="J558" s="148"/>
      <c r="K558" s="148"/>
      <c r="L558" s="148"/>
      <c r="M558" s="148"/>
      <c r="N558" s="148"/>
      <c r="O558" s="148"/>
      <c r="P558" s="149"/>
    </row>
    <row r="559" spans="1:16" ht="15" hidden="1" customHeight="1" x14ac:dyDescent="0.25">
      <c r="A559" s="44" t="e">
        <f ca="1">IF(MONTH(C559)=MONTH(D$3),RIGHT('Yearly Info'!A$25,LEN('Yearly Info'!A$25)-4),"")</f>
        <v>#VALUE!</v>
      </c>
      <c r="B559" s="145"/>
      <c r="C559" s="42">
        <f t="shared" ca="1" si="20"/>
        <v>46129</v>
      </c>
      <c r="D559" s="54">
        <f ca="1">INDIRECT("'" &amp; UPPER(LEFT(TEXT($D$3,"mmmm"),3)) &amp; "'!T22")</f>
        <v>0</v>
      </c>
      <c r="E559" s="147"/>
      <c r="F559" s="148"/>
      <c r="G559" s="148"/>
      <c r="H559" s="148"/>
      <c r="I559" s="148"/>
      <c r="J559" s="148"/>
      <c r="K559" s="148"/>
      <c r="L559" s="148"/>
      <c r="M559" s="148"/>
      <c r="N559" s="148"/>
      <c r="O559" s="148"/>
      <c r="P559" s="149"/>
    </row>
    <row r="560" spans="1:16" ht="15" hidden="1" customHeight="1" x14ac:dyDescent="0.25">
      <c r="A560" s="44" t="e">
        <f ca="1">IF(MONTH(C560)=MONTH(D$3),RIGHT('Yearly Info'!A$26,LEN('Yearly Info'!A$26)-4),"")</f>
        <v>#VALUE!</v>
      </c>
      <c r="B560" s="145"/>
      <c r="C560" s="42">
        <f t="shared" ca="1" si="20"/>
        <v>46129</v>
      </c>
      <c r="D560" s="54">
        <f ca="1">INDIRECT("'" &amp; UPPER(LEFT(TEXT($D$3,"mmmm"),3)) &amp; "'!T23")</f>
        <v>0</v>
      </c>
      <c r="E560" s="147"/>
      <c r="F560" s="148"/>
      <c r="G560" s="148"/>
      <c r="H560" s="148"/>
      <c r="I560" s="148"/>
      <c r="J560" s="148"/>
      <c r="K560" s="148"/>
      <c r="L560" s="148"/>
      <c r="M560" s="148"/>
      <c r="N560" s="148"/>
      <c r="O560" s="148"/>
      <c r="P560" s="149"/>
    </row>
    <row r="561" spans="1:16" ht="15" hidden="1" customHeight="1" x14ac:dyDescent="0.25">
      <c r="A561" s="44" t="e">
        <f ca="1">IF(MONTH(C561)=MONTH(D$3),RIGHT('Yearly Info'!A$27,LEN('Yearly Info'!A$27)-4),"")</f>
        <v>#VALUE!</v>
      </c>
      <c r="B561" s="145"/>
      <c r="C561" s="42">
        <f t="shared" ca="1" si="20"/>
        <v>46129</v>
      </c>
      <c r="D561" s="54">
        <f ca="1">INDIRECT("'" &amp; UPPER(LEFT(TEXT($D$3,"mmmm"),3)) &amp; "'!T24")</f>
        <v>0</v>
      </c>
      <c r="E561" s="147"/>
      <c r="F561" s="148"/>
      <c r="G561" s="148"/>
      <c r="H561" s="148"/>
      <c r="I561" s="148"/>
      <c r="J561" s="148"/>
      <c r="K561" s="148"/>
      <c r="L561" s="148"/>
      <c r="M561" s="148"/>
      <c r="N561" s="148"/>
      <c r="O561" s="148"/>
      <c r="P561" s="149"/>
    </row>
    <row r="562" spans="1:16" ht="15" hidden="1" customHeight="1" x14ac:dyDescent="0.25">
      <c r="A562" s="44" t="e">
        <f ca="1">IF(MONTH(C562)=MONTH(D$3),RIGHT('Yearly Info'!A$28,LEN('Yearly Info'!A$28)-4),"")</f>
        <v>#VALUE!</v>
      </c>
      <c r="B562" s="145"/>
      <c r="C562" s="42">
        <f t="shared" ca="1" si="20"/>
        <v>46129</v>
      </c>
      <c r="D562" s="54">
        <f ca="1">INDIRECT("'" &amp; UPPER(LEFT(TEXT($D$3,"mmmm"),3)) &amp; "'!T25")</f>
        <v>0</v>
      </c>
      <c r="E562" s="147"/>
      <c r="F562" s="148"/>
      <c r="G562" s="148"/>
      <c r="H562" s="148"/>
      <c r="I562" s="148"/>
      <c r="J562" s="148"/>
      <c r="K562" s="148"/>
      <c r="L562" s="148"/>
      <c r="M562" s="148"/>
      <c r="N562" s="148"/>
      <c r="O562" s="148"/>
      <c r="P562" s="149"/>
    </row>
    <row r="563" spans="1:16" ht="15" hidden="1" customHeight="1" x14ac:dyDescent="0.25">
      <c r="A563" s="44" t="e">
        <f ca="1">IF(MONTH(C563)=MONTH(D$3),RIGHT('Yearly Info'!A$29,LEN('Yearly Info'!A$29)-4),"")</f>
        <v>#VALUE!</v>
      </c>
      <c r="B563" s="145"/>
      <c r="C563" s="42">
        <f t="shared" ca="1" si="20"/>
        <v>46129</v>
      </c>
      <c r="D563" s="54">
        <f ca="1">INDIRECT("'" &amp; UPPER(LEFT(TEXT($D$3,"mmmm"),3)) &amp; "'!T26")</f>
        <v>0</v>
      </c>
      <c r="E563" s="147"/>
      <c r="F563" s="148"/>
      <c r="G563" s="148"/>
      <c r="H563" s="148"/>
      <c r="I563" s="148"/>
      <c r="J563" s="148"/>
      <c r="K563" s="148"/>
      <c r="L563" s="148"/>
      <c r="M563" s="148"/>
      <c r="N563" s="148"/>
      <c r="O563" s="148"/>
      <c r="P563" s="149"/>
    </row>
    <row r="564" spans="1:16" ht="15" hidden="1" customHeight="1" x14ac:dyDescent="0.25">
      <c r="A564" s="44" t="e">
        <f ca="1">IF(MONTH(C564)=MONTH(D$3),RIGHT('Yearly Info'!A$30,LEN('Yearly Info'!A$30)-4),"")</f>
        <v>#VALUE!</v>
      </c>
      <c r="B564" s="145"/>
      <c r="C564" s="42">
        <f t="shared" ca="1" si="20"/>
        <v>46129</v>
      </c>
      <c r="D564" s="54">
        <f ca="1">INDIRECT("'" &amp; UPPER(LEFT(TEXT($D$3,"mmmm"),3)) &amp; "'!T27")</f>
        <v>0</v>
      </c>
      <c r="E564" s="147"/>
      <c r="F564" s="148"/>
      <c r="G564" s="148"/>
      <c r="H564" s="148"/>
      <c r="I564" s="148"/>
      <c r="J564" s="148"/>
      <c r="K564" s="148"/>
      <c r="L564" s="148"/>
      <c r="M564" s="148"/>
      <c r="N564" s="148"/>
      <c r="O564" s="148"/>
      <c r="P564" s="149"/>
    </row>
    <row r="565" spans="1:16" ht="15" hidden="1" customHeight="1" x14ac:dyDescent="0.25">
      <c r="A565" s="44" t="e">
        <f ca="1">IF(MONTH(C565)=MONTH(D$3),RIGHT('Yearly Info'!A$31,LEN('Yearly Info'!A$31)-4),"")</f>
        <v>#VALUE!</v>
      </c>
      <c r="B565" s="145"/>
      <c r="C565" s="42">
        <f t="shared" ca="1" si="20"/>
        <v>46129</v>
      </c>
      <c r="D565" s="54">
        <f ca="1">INDIRECT("'" &amp; UPPER(LEFT(TEXT($D$3,"mmmm"),3)) &amp; "'!T28")</f>
        <v>0</v>
      </c>
      <c r="E565" s="147"/>
      <c r="F565" s="148"/>
      <c r="G565" s="148"/>
      <c r="H565" s="148"/>
      <c r="I565" s="148"/>
      <c r="J565" s="148"/>
      <c r="K565" s="148"/>
      <c r="L565" s="148"/>
      <c r="M565" s="148"/>
      <c r="N565" s="148"/>
      <c r="O565" s="148"/>
      <c r="P565" s="149"/>
    </row>
    <row r="566" spans="1:16" ht="15" hidden="1" customHeight="1" x14ac:dyDescent="0.25">
      <c r="A566" s="44" t="e">
        <f ca="1">IF(MONTH(C566)=MONTH(D$3),RIGHT('Yearly Info'!A$32,LEN('Yearly Info'!A$32)-4),"")</f>
        <v>#VALUE!</v>
      </c>
      <c r="B566" s="145"/>
      <c r="C566" s="42">
        <f t="shared" ca="1" si="20"/>
        <v>46129</v>
      </c>
      <c r="D566" s="54">
        <f ca="1">INDIRECT("'" &amp; UPPER(LEFT(TEXT($D$3,"mmmm"),3)) &amp; "'!T29")</f>
        <v>0</v>
      </c>
      <c r="E566" s="147"/>
      <c r="F566" s="148"/>
      <c r="G566" s="148"/>
      <c r="H566" s="148"/>
      <c r="I566" s="148"/>
      <c r="J566" s="148"/>
      <c r="K566" s="148"/>
      <c r="L566" s="148"/>
      <c r="M566" s="148"/>
      <c r="N566" s="148"/>
      <c r="O566" s="148"/>
      <c r="P566" s="149"/>
    </row>
    <row r="567" spans="1:16" ht="15" hidden="1" customHeight="1" x14ac:dyDescent="0.25">
      <c r="A567" s="44" t="e">
        <f ca="1">IF(MONTH(C567)=MONTH(D$3),RIGHT('Yearly Info'!A$33,LEN('Yearly Info'!A$33)-4),"")</f>
        <v>#VALUE!</v>
      </c>
      <c r="B567" s="145"/>
      <c r="C567" s="42">
        <f t="shared" ca="1" si="20"/>
        <v>46129</v>
      </c>
      <c r="D567" s="54">
        <f ca="1">INDIRECT("'" &amp; UPPER(LEFT(TEXT($D$3,"mmmm"),3)) &amp; "'!T30")</f>
        <v>0</v>
      </c>
      <c r="E567" s="147"/>
      <c r="F567" s="148"/>
      <c r="G567" s="148"/>
      <c r="H567" s="148"/>
      <c r="I567" s="148"/>
      <c r="J567" s="148"/>
      <c r="K567" s="148"/>
      <c r="L567" s="148"/>
      <c r="M567" s="148"/>
      <c r="N567" s="148"/>
      <c r="O567" s="148"/>
      <c r="P567" s="149"/>
    </row>
    <row r="568" spans="1:16" ht="15" hidden="1" customHeight="1" x14ac:dyDescent="0.25">
      <c r="A568" s="44" t="e">
        <f ca="1">IF(MONTH(C568)=MONTH(D$3),RIGHT('Yearly Info'!A$34,LEN('Yearly Info'!A$34)-4),"")</f>
        <v>#VALUE!</v>
      </c>
      <c r="B568" s="145"/>
      <c r="C568" s="42">
        <f t="shared" ca="1" si="20"/>
        <v>46129</v>
      </c>
      <c r="D568" s="54">
        <f ca="1">INDIRECT("'" &amp; UPPER(LEFT(TEXT($D$3,"mmmm"),3)) &amp; "'!T31")</f>
        <v>0</v>
      </c>
      <c r="E568" s="147"/>
      <c r="F568" s="148"/>
      <c r="G568" s="148"/>
      <c r="H568" s="148"/>
      <c r="I568" s="148"/>
      <c r="J568" s="148"/>
      <c r="K568" s="148"/>
      <c r="L568" s="148"/>
      <c r="M568" s="148"/>
      <c r="N568" s="148"/>
      <c r="O568" s="148"/>
      <c r="P568" s="149"/>
    </row>
    <row r="569" spans="1:16" ht="15" hidden="1" customHeight="1" x14ac:dyDescent="0.25">
      <c r="A569" s="44" t="e">
        <f ca="1">IF(MONTH(C569)=MONTH(D$3),RIGHT('Yearly Info'!A$35,LEN('Yearly Info'!A$35)-4),"")</f>
        <v>#VALUE!</v>
      </c>
      <c r="B569" s="145"/>
      <c r="C569" s="42">
        <f t="shared" ca="1" si="20"/>
        <v>46129</v>
      </c>
      <c r="D569" s="54">
        <f ca="1">INDIRECT("'" &amp; UPPER(LEFT(TEXT($D$3,"mmmm"),3)) &amp; "'!T32")</f>
        <v>0</v>
      </c>
      <c r="E569" s="147"/>
      <c r="F569" s="148"/>
      <c r="G569" s="148"/>
      <c r="H569" s="148"/>
      <c r="I569" s="148"/>
      <c r="J569" s="148"/>
      <c r="K569" s="148"/>
      <c r="L569" s="148"/>
      <c r="M569" s="148"/>
      <c r="N569" s="148"/>
      <c r="O569" s="148"/>
      <c r="P569" s="149"/>
    </row>
    <row r="570" spans="1:16" ht="15" hidden="1" customHeight="1" x14ac:dyDescent="0.25">
      <c r="A570" s="44" t="e">
        <f ca="1">IF(MONTH(C570)=MONTH(D$3),RIGHT('Yearly Info'!A$36,LEN('Yearly Info'!A$36)-4),"")</f>
        <v>#VALUE!</v>
      </c>
      <c r="B570" s="145"/>
      <c r="C570" s="42">
        <f t="shared" ca="1" si="20"/>
        <v>46129</v>
      </c>
      <c r="D570" s="54">
        <f ca="1">INDIRECT("'" &amp; UPPER(LEFT(TEXT($D$3,"mmmm"),3)) &amp; "'!T33")</f>
        <v>0</v>
      </c>
      <c r="E570" s="147"/>
      <c r="F570" s="148"/>
      <c r="G570" s="148"/>
      <c r="H570" s="148"/>
      <c r="I570" s="148"/>
      <c r="J570" s="148"/>
      <c r="K570" s="148"/>
      <c r="L570" s="148"/>
      <c r="M570" s="148"/>
      <c r="N570" s="148"/>
      <c r="O570" s="148"/>
      <c r="P570" s="149"/>
    </row>
    <row r="571" spans="1:16" ht="15" hidden="1" customHeight="1" x14ac:dyDescent="0.25">
      <c r="A571" s="44" t="e">
        <f ca="1">IF(MONTH(C571)=MONTH(D$3),RIGHT('Yearly Info'!A$37,LEN('Yearly Info'!A$37)-4),"")</f>
        <v>#VALUE!</v>
      </c>
      <c r="B571" s="145"/>
      <c r="C571" s="42">
        <f t="shared" ca="1" si="20"/>
        <v>46129</v>
      </c>
      <c r="D571" s="54">
        <f ca="1">INDIRECT("'" &amp; UPPER(LEFT(TEXT($D$3,"mmmm"),3)) &amp; "'!T34")</f>
        <v>0</v>
      </c>
      <c r="E571" s="147"/>
      <c r="F571" s="148"/>
      <c r="G571" s="148"/>
      <c r="H571" s="148"/>
      <c r="I571" s="148"/>
      <c r="J571" s="148"/>
      <c r="K571" s="148"/>
      <c r="L571" s="148"/>
      <c r="M571" s="148"/>
      <c r="N571" s="148"/>
      <c r="O571" s="148"/>
      <c r="P571" s="149"/>
    </row>
    <row r="572" spans="1:16" ht="15" hidden="1" customHeight="1" x14ac:dyDescent="0.25">
      <c r="A572" s="44" t="e">
        <f ca="1">IF(MONTH(C572)=MONTH(D$3),RIGHT('Yearly Info'!A$38,LEN('Yearly Info'!A$38)-4),"")</f>
        <v>#VALUE!</v>
      </c>
      <c r="B572" s="145"/>
      <c r="C572" s="42">
        <f t="shared" ca="1" si="20"/>
        <v>46129</v>
      </c>
      <c r="D572" s="54">
        <f ca="1">INDIRECT("'" &amp; UPPER(LEFT(TEXT($D$3,"mmmm"),3)) &amp; "'!T35")</f>
        <v>0</v>
      </c>
      <c r="E572" s="147"/>
      <c r="F572" s="148"/>
      <c r="G572" s="148"/>
      <c r="H572" s="148"/>
      <c r="I572" s="148"/>
      <c r="J572" s="148"/>
      <c r="K572" s="148"/>
      <c r="L572" s="148"/>
      <c r="M572" s="148"/>
      <c r="N572" s="148"/>
      <c r="O572" s="148"/>
      <c r="P572" s="149"/>
    </row>
    <row r="573" spans="1:16" ht="15" hidden="1" customHeight="1" x14ac:dyDescent="0.25">
      <c r="A573" s="44" t="e">
        <f ca="1">IF(MONTH(C573)=MONTH(D$3),RIGHT('Yearly Info'!A$39,LEN('Yearly Info'!A$39)-4),"")</f>
        <v>#VALUE!</v>
      </c>
      <c r="B573" s="145"/>
      <c r="C573" s="42">
        <f t="shared" ca="1" si="20"/>
        <v>46129</v>
      </c>
      <c r="D573" s="54">
        <f ca="1">INDIRECT("'" &amp; UPPER(LEFT(TEXT($D$3,"mmmm"),3)) &amp; "'!T36")</f>
        <v>0</v>
      </c>
      <c r="E573" s="147"/>
      <c r="F573" s="148"/>
      <c r="G573" s="148"/>
      <c r="H573" s="148"/>
      <c r="I573" s="148"/>
      <c r="J573" s="148"/>
      <c r="K573" s="148"/>
      <c r="L573" s="148"/>
      <c r="M573" s="148"/>
      <c r="N573" s="148"/>
      <c r="O573" s="148"/>
      <c r="P573" s="149"/>
    </row>
    <row r="574" spans="1:16" ht="15" hidden="1" customHeight="1" thickBot="1" x14ac:dyDescent="0.3">
      <c r="A574" s="45" t="e">
        <f ca="1">IF(MONTH(C574)=MONTH(D$3),RIGHT('Yearly Info'!A$40,LEN('Yearly Info'!A$40)-4),"")</f>
        <v>#VALUE!</v>
      </c>
      <c r="B574" s="145"/>
      <c r="C574" s="42">
        <f t="shared" ca="1" si="20"/>
        <v>46129</v>
      </c>
      <c r="D574" s="54">
        <f ca="1">INDIRECT("'" &amp; UPPER(LEFT(TEXT($D$3,"mmmm"),3)) &amp; "'!T37")</f>
        <v>0</v>
      </c>
      <c r="E574" s="147"/>
      <c r="F574" s="148"/>
      <c r="G574" s="148"/>
      <c r="H574" s="148"/>
      <c r="I574" s="148"/>
      <c r="J574" s="148"/>
      <c r="K574" s="148"/>
      <c r="L574" s="148"/>
      <c r="M574" s="148"/>
      <c r="N574" s="148"/>
      <c r="O574" s="148"/>
      <c r="P574" s="149"/>
    </row>
    <row r="575" spans="1:16" ht="15" hidden="1" customHeight="1" thickBot="1" x14ac:dyDescent="0.3">
      <c r="A575" s="45" t="str">
        <f ca="1">IF(MONTH(C575)=MONTH(D$3),RIGHT('Yearly Info'!A$41,LEN('Yearly Info'!A$41)-4),"")</f>
        <v xml:space="preserve"> </v>
      </c>
      <c r="B575" s="145"/>
      <c r="C575" s="42">
        <f t="shared" ca="1" si="20"/>
        <v>46129</v>
      </c>
      <c r="D575" s="54">
        <f ca="1">INDIRECT("'" &amp; UPPER(LEFT(TEXT($D$3,"mmmm"),3)) &amp; "'!T38")</f>
        <v>0</v>
      </c>
      <c r="E575" s="147"/>
      <c r="F575" s="148"/>
      <c r="G575" s="148"/>
      <c r="H575" s="148"/>
      <c r="I575" s="148"/>
      <c r="J575" s="148"/>
      <c r="K575" s="148"/>
      <c r="L575" s="148"/>
      <c r="M575" s="148"/>
      <c r="N575" s="148"/>
      <c r="O575" s="148"/>
      <c r="P575" s="149"/>
    </row>
    <row r="576" spans="1:16" ht="15" hidden="1" customHeight="1" thickBot="1" x14ac:dyDescent="0.3">
      <c r="A576" s="45" t="str">
        <f ca="1">IF(MONTH(C576)=MONTH(D$3),RIGHT('Yearly Info'!A$42,LEN('Yearly Info'!A$42)-4),"")</f>
        <v xml:space="preserve"> </v>
      </c>
      <c r="B576" s="145"/>
      <c r="C576" s="42">
        <f t="shared" ca="1" si="20"/>
        <v>46129</v>
      </c>
      <c r="D576" s="54">
        <f ca="1">INDIRECT("'" &amp; UPPER(LEFT(TEXT($D$3,"mmmm"),3)) &amp; "'!T39")</f>
        <v>0</v>
      </c>
      <c r="E576" s="147"/>
      <c r="F576" s="148"/>
      <c r="G576" s="148"/>
      <c r="H576" s="148"/>
      <c r="I576" s="148"/>
      <c r="J576" s="148"/>
      <c r="K576" s="148"/>
      <c r="L576" s="148"/>
      <c r="M576" s="148"/>
      <c r="N576" s="148"/>
      <c r="O576" s="148"/>
      <c r="P576" s="149"/>
    </row>
    <row r="577" spans="1:16" ht="15" hidden="1" customHeight="1" thickBot="1" x14ac:dyDescent="0.3">
      <c r="A577" s="45" t="str">
        <f ca="1">IF(MONTH(C577)=MONTH(D$3),RIGHT('Yearly Info'!A$43,LEN('Yearly Info'!A$43)-4),"")</f>
        <v xml:space="preserve"> </v>
      </c>
      <c r="B577" s="146"/>
      <c r="C577" s="42">
        <f t="shared" ca="1" si="20"/>
        <v>46129</v>
      </c>
      <c r="D577" s="55">
        <f ca="1">INDIRECT("'" &amp; UPPER(LEFT(TEXT($D$3,"mmmm"),3)) &amp; "'!T40")</f>
        <v>0</v>
      </c>
      <c r="E577" s="150"/>
      <c r="F577" s="151"/>
      <c r="G577" s="151"/>
      <c r="H577" s="151"/>
      <c r="I577" s="151"/>
      <c r="J577" s="151"/>
      <c r="K577" s="151"/>
      <c r="L577" s="151"/>
      <c r="M577" s="151"/>
      <c r="N577" s="151"/>
      <c r="O577" s="151"/>
      <c r="P577" s="152"/>
    </row>
    <row r="578" spans="1:16" ht="15" hidden="1" customHeight="1" x14ac:dyDescent="0.25">
      <c r="A578" s="44" t="str">
        <f ca="1">IF(MONTH(C578)=MONTH(D$3),RIGHT('Yearly Info'!A$14,LEN('Yearly Info'!A$14)-4),"")</f>
        <v xml:space="preserve"> RICS Support for MDEQ</v>
      </c>
      <c r="B578" s="145" t="str">
        <f ca="1">TEXT(C578,"dddd")</f>
        <v>Saturday</v>
      </c>
      <c r="C578" s="94">
        <f ca="1">C548+1</f>
        <v>46130</v>
      </c>
      <c r="D578" s="107">
        <f ca="1">INDIRECT("'" &amp; UPPER(LEFT(TEXT($D$3,"mmmm"),3)) &amp; "'!U11")</f>
        <v>0</v>
      </c>
      <c r="E578" s="147"/>
      <c r="F578" s="148"/>
      <c r="G578" s="148"/>
      <c r="H578" s="148"/>
      <c r="I578" s="148"/>
      <c r="J578" s="148"/>
      <c r="K578" s="148"/>
      <c r="L578" s="148"/>
      <c r="M578" s="148"/>
      <c r="N578" s="148"/>
      <c r="O578" s="148"/>
      <c r="P578" s="149"/>
    </row>
    <row r="579" spans="1:16" ht="15" hidden="1" customHeight="1" x14ac:dyDescent="0.25">
      <c r="A579" s="44" t="str">
        <f ca="1">IF(MONTH(C579)=MONTH(D$3),RIGHT('Yearly Info'!A$15,LEN('Yearly Info'!A$15)-4),"")</f>
        <v xml:space="preserve"> MDEQ</v>
      </c>
      <c r="B579" s="145"/>
      <c r="C579" s="42">
        <f ca="1">C578</f>
        <v>46130</v>
      </c>
      <c r="D579" s="107">
        <f ca="1">INDIRECT("'" &amp; UPPER(LEFT(TEXT($D$3,"mmmm"),3)) &amp; "'!U12")</f>
        <v>0</v>
      </c>
      <c r="E579" s="147"/>
      <c r="F579" s="148"/>
      <c r="G579" s="148"/>
      <c r="H579" s="148"/>
      <c r="I579" s="148"/>
      <c r="J579" s="148"/>
      <c r="K579" s="148"/>
      <c r="L579" s="148"/>
      <c r="M579" s="148"/>
      <c r="N579" s="148"/>
      <c r="O579" s="148"/>
      <c r="P579" s="149"/>
    </row>
    <row r="580" spans="1:16" ht="15" hidden="1" customHeight="1" x14ac:dyDescent="0.25">
      <c r="A580" s="44" t="str">
        <f ca="1">IF(MONTH(C580)=MONTH(D$3),RIGHT('Yearly Info'!A$16,LEN('Yearly Info'!A$16)-4),"")</f>
        <v xml:space="preserve"> RICS Idea Portal</v>
      </c>
      <c r="B580" s="145"/>
      <c r="C580" s="42">
        <f t="shared" ref="C580:C607" ca="1" si="21">C579</f>
        <v>46130</v>
      </c>
      <c r="D580" s="107">
        <f ca="1">INDIRECT("'" &amp; UPPER(LEFT(TEXT($D$3,"mmmm"),3)) &amp; "'!U13")</f>
        <v>0</v>
      </c>
      <c r="E580" s="147"/>
      <c r="F580" s="148"/>
      <c r="G580" s="148"/>
      <c r="H580" s="148"/>
      <c r="I580" s="148"/>
      <c r="J580" s="148"/>
      <c r="K580" s="148"/>
      <c r="L580" s="148"/>
      <c r="M580" s="148"/>
      <c r="N580" s="148"/>
      <c r="O580" s="148"/>
      <c r="P580" s="149"/>
    </row>
    <row r="581" spans="1:16" ht="15" hidden="1" customHeight="1" x14ac:dyDescent="0.25">
      <c r="A581" s="44" t="str">
        <f ca="1">IF(MONTH(C581)=MONTH(D$3),RIGHT('Yearly Info'!A$17,LEN('Yearly Info'!A$17)-4),"")</f>
        <v xml:space="preserve"> MSWIS</v>
      </c>
      <c r="B581" s="145"/>
      <c r="C581" s="42">
        <f t="shared" ca="1" si="21"/>
        <v>46130</v>
      </c>
      <c r="D581" s="107">
        <f ca="1">INDIRECT("'" &amp; UPPER(LEFT(TEXT($D$3,"mmmm"),3)) &amp; "'!U14")</f>
        <v>0</v>
      </c>
      <c r="E581" s="147"/>
      <c r="F581" s="148"/>
      <c r="G581" s="148"/>
      <c r="H581" s="148"/>
      <c r="I581" s="148"/>
      <c r="J581" s="148"/>
      <c r="K581" s="148"/>
      <c r="L581" s="148"/>
      <c r="M581" s="148"/>
      <c r="N581" s="148"/>
      <c r="O581" s="148"/>
      <c r="P581" s="149"/>
    </row>
    <row r="582" spans="1:16" ht="15" hidden="1" customHeight="1" x14ac:dyDescent="0.25">
      <c r="A582" s="44" t="str">
        <f ca="1">IF(MONTH(C582)=MONTH(D$3),RIGHT('Yearly Info'!A$18,LEN('Yearly Info'!A$18)-4),"")</f>
        <v xml:space="preserve"> GeoSpatial</v>
      </c>
      <c r="B582" s="145"/>
      <c r="C582" s="42">
        <f t="shared" ca="1" si="21"/>
        <v>46130</v>
      </c>
      <c r="D582" s="107">
        <f ca="1">INDIRECT("'" &amp; UPPER(LEFT(TEXT($D$3,"mmmm"),3)) &amp; "'!U15")</f>
        <v>0</v>
      </c>
      <c r="E582" s="147"/>
      <c r="F582" s="148"/>
      <c r="G582" s="148"/>
      <c r="H582" s="148"/>
      <c r="I582" s="148"/>
      <c r="J582" s="148"/>
      <c r="K582" s="148"/>
      <c r="L582" s="148"/>
      <c r="M582" s="148"/>
      <c r="N582" s="148"/>
      <c r="O582" s="148"/>
      <c r="P582" s="149"/>
    </row>
    <row r="583" spans="1:16" ht="15" hidden="1" customHeight="1" x14ac:dyDescent="0.25">
      <c r="A583" s="44" t="str">
        <f ca="1">IF(MONTH(C583)=MONTH(D$3),RIGHT('Yearly Info'!A$19,LEN('Yearly Info'!A$19)-4),"")</f>
        <v xml:space="preserve"> RICS Dashboard</v>
      </c>
      <c r="B583" s="145"/>
      <c r="C583" s="42">
        <f t="shared" ca="1" si="21"/>
        <v>46130</v>
      </c>
      <c r="D583" s="107">
        <f ca="1">INDIRECT("'" &amp; UPPER(LEFT(TEXT($D$3,"mmmm"),3)) &amp; "'!U16")</f>
        <v>0</v>
      </c>
      <c r="E583" s="153"/>
      <c r="F583" s="154"/>
      <c r="G583" s="154"/>
      <c r="H583" s="154"/>
      <c r="I583" s="154"/>
      <c r="J583" s="154"/>
      <c r="K583" s="154"/>
      <c r="L583" s="154"/>
      <c r="M583" s="154"/>
      <c r="N583" s="154"/>
      <c r="O583" s="154"/>
      <c r="P583" s="155"/>
    </row>
    <row r="584" spans="1:16" ht="15" hidden="1" customHeight="1" x14ac:dyDescent="0.25">
      <c r="A584" s="44" t="str">
        <f ca="1">IF(MONTH(C584)=MONTH(D$3),RIGHT('Yearly Info'!A$20,LEN('Yearly Info'!A$20)-4),"")</f>
        <v xml:space="preserve"> MDWFP NRIS</v>
      </c>
      <c r="B584" s="145"/>
      <c r="C584" s="42">
        <f t="shared" ca="1" si="21"/>
        <v>46130</v>
      </c>
      <c r="D584" s="107">
        <f ca="1">INDIRECT("'" &amp; UPPER(LEFT(TEXT($D$3,"mmmm"),3)) &amp; "'!U17")</f>
        <v>0</v>
      </c>
      <c r="E584" s="153"/>
      <c r="F584" s="154"/>
      <c r="G584" s="154"/>
      <c r="H584" s="154"/>
      <c r="I584" s="154"/>
      <c r="J584" s="154"/>
      <c r="K584" s="154"/>
      <c r="L584" s="154"/>
      <c r="M584" s="154"/>
      <c r="N584" s="154"/>
      <c r="O584" s="154"/>
      <c r="P584" s="155"/>
    </row>
    <row r="585" spans="1:16" ht="15" hidden="1" customHeight="1" x14ac:dyDescent="0.25">
      <c r="A585" s="44" t="str">
        <f ca="1">IF(MONTH(C585)=MONTH(D$3),RIGHT('Yearly Info'!A$21,LEN('Yearly Info'!A$21)-4),"")</f>
        <v xml:space="preserve"> MSWIS MRVA 4 CLOSED</v>
      </c>
      <c r="B585" s="145"/>
      <c r="C585" s="42">
        <f t="shared" ca="1" si="21"/>
        <v>46130</v>
      </c>
      <c r="D585" s="107">
        <f ca="1">INDIRECT("'" &amp; UPPER(LEFT(TEXT($D$3,"mmmm"),3)) &amp; "'!U18")</f>
        <v>0</v>
      </c>
      <c r="E585" s="147"/>
      <c r="F585" s="148"/>
      <c r="G585" s="148"/>
      <c r="H585" s="148"/>
      <c r="I585" s="148"/>
      <c r="J585" s="148"/>
      <c r="K585" s="148"/>
      <c r="L585" s="148"/>
      <c r="M585" s="148"/>
      <c r="N585" s="148"/>
      <c r="O585" s="148"/>
      <c r="P585" s="149"/>
    </row>
    <row r="586" spans="1:16" ht="15" customHeight="1" x14ac:dyDescent="0.25">
      <c r="A586" s="44" t="str">
        <f ca="1">IF(MONTH(C586)=MONTH(D$3),RIGHT('Yearly Info'!A$22,LEN('Yearly Info'!A$22)-4),"")</f>
        <v xml:space="preserve"> Tackett</v>
      </c>
      <c r="B586" s="145"/>
      <c r="C586" s="42">
        <f t="shared" ca="1" si="21"/>
        <v>46130</v>
      </c>
      <c r="D586" s="107">
        <f ca="1">INDIRECT("'" &amp; UPPER(LEFT(TEXT($D$3,"mmmm"),3)) &amp; "'!U19")</f>
        <v>0</v>
      </c>
      <c r="E586" s="147"/>
      <c r="F586" s="148"/>
      <c r="G586" s="148"/>
      <c r="H586" s="148"/>
      <c r="I586" s="148"/>
      <c r="J586" s="148"/>
      <c r="K586" s="148"/>
      <c r="L586" s="148"/>
      <c r="M586" s="148"/>
      <c r="N586" s="148"/>
      <c r="O586" s="148"/>
      <c r="P586" s="149"/>
    </row>
    <row r="587" spans="1:16" ht="15" hidden="1" customHeight="1" x14ac:dyDescent="0.25">
      <c r="A587" s="44" t="e">
        <f ca="1">IF(MONTH(C587)=MONTH(D$3),RIGHT('Yearly Info'!A$23,LEN('Yearly Info'!A$23)-4),"")</f>
        <v>#VALUE!</v>
      </c>
      <c r="B587" s="145"/>
      <c r="C587" s="42">
        <f t="shared" ca="1" si="21"/>
        <v>46130</v>
      </c>
      <c r="D587" s="107">
        <f ca="1">INDIRECT("'" &amp; UPPER(LEFT(TEXT($D$3,"mmmm"),3)) &amp; "'!U20")</f>
        <v>0</v>
      </c>
      <c r="E587" s="160"/>
      <c r="F587" s="148"/>
      <c r="G587" s="148"/>
      <c r="H587" s="148"/>
      <c r="I587" s="148"/>
      <c r="J587" s="148"/>
      <c r="K587" s="148"/>
      <c r="L587" s="148"/>
      <c r="M587" s="148"/>
      <c r="N587" s="148"/>
      <c r="O587" s="148"/>
      <c r="P587" s="149"/>
    </row>
    <row r="588" spans="1:16" ht="15" hidden="1" customHeight="1" x14ac:dyDescent="0.25">
      <c r="A588" s="44" t="e">
        <f ca="1">IF(MONTH(C588)=MONTH(D$3),RIGHT('Yearly Info'!A$24,LEN('Yearly Info'!A$24)-4),"")</f>
        <v>#VALUE!</v>
      </c>
      <c r="B588" s="145"/>
      <c r="C588" s="42">
        <f t="shared" ca="1" si="21"/>
        <v>46130</v>
      </c>
      <c r="D588" s="107">
        <f ca="1">INDIRECT("'" &amp; UPPER(LEFT(TEXT($D$3,"mmmm"),3)) &amp; "'!U21")</f>
        <v>0</v>
      </c>
      <c r="E588" s="147"/>
      <c r="F588" s="148"/>
      <c r="G588" s="148"/>
      <c r="H588" s="148"/>
      <c r="I588" s="148"/>
      <c r="J588" s="148"/>
      <c r="K588" s="148"/>
      <c r="L588" s="148"/>
      <c r="M588" s="148"/>
      <c r="N588" s="148"/>
      <c r="O588" s="148"/>
      <c r="P588" s="149"/>
    </row>
    <row r="589" spans="1:16" ht="15" hidden="1" customHeight="1" x14ac:dyDescent="0.25">
      <c r="A589" s="44" t="e">
        <f ca="1">IF(MONTH(C589)=MONTH(D$3),RIGHT('Yearly Info'!A$25,LEN('Yearly Info'!A$25)-4),"")</f>
        <v>#VALUE!</v>
      </c>
      <c r="B589" s="145"/>
      <c r="C589" s="42">
        <f t="shared" ca="1" si="21"/>
        <v>46130</v>
      </c>
      <c r="D589" s="107">
        <f ca="1">INDIRECT("'" &amp; UPPER(LEFT(TEXT($D$3,"mmmm"),3)) &amp; "'!U22")</f>
        <v>0</v>
      </c>
      <c r="E589" s="147"/>
      <c r="F589" s="148"/>
      <c r="G589" s="148"/>
      <c r="H589" s="148"/>
      <c r="I589" s="148"/>
      <c r="J589" s="148"/>
      <c r="K589" s="148"/>
      <c r="L589" s="148"/>
      <c r="M589" s="148"/>
      <c r="N589" s="148"/>
      <c r="O589" s="148"/>
      <c r="P589" s="149"/>
    </row>
    <row r="590" spans="1:16" ht="15" hidden="1" customHeight="1" x14ac:dyDescent="0.25">
      <c r="A590" s="44" t="e">
        <f ca="1">IF(MONTH(C590)=MONTH(D$3),RIGHT('Yearly Info'!A$26,LEN('Yearly Info'!A$26)-4),"")</f>
        <v>#VALUE!</v>
      </c>
      <c r="B590" s="145"/>
      <c r="C590" s="42">
        <f t="shared" ca="1" si="21"/>
        <v>46130</v>
      </c>
      <c r="D590" s="107">
        <f ca="1">INDIRECT("'" &amp; UPPER(LEFT(TEXT($D$3,"mmmm"),3)) &amp; "'!U23")</f>
        <v>0</v>
      </c>
      <c r="E590" s="147"/>
      <c r="F590" s="148"/>
      <c r="G590" s="148"/>
      <c r="H590" s="148"/>
      <c r="I590" s="148"/>
      <c r="J590" s="148"/>
      <c r="K590" s="148"/>
      <c r="L590" s="148"/>
      <c r="M590" s="148"/>
      <c r="N590" s="148"/>
      <c r="O590" s="148"/>
      <c r="P590" s="149"/>
    </row>
    <row r="591" spans="1:16" ht="15" hidden="1" customHeight="1" x14ac:dyDescent="0.25">
      <c r="A591" s="44" t="e">
        <f ca="1">IF(MONTH(C591)=MONTH(D$3),RIGHT('Yearly Info'!A$27,LEN('Yearly Info'!A$27)-4),"")</f>
        <v>#VALUE!</v>
      </c>
      <c r="B591" s="145"/>
      <c r="C591" s="42">
        <f t="shared" ca="1" si="21"/>
        <v>46130</v>
      </c>
      <c r="D591" s="107">
        <f ca="1">INDIRECT("'" &amp; UPPER(LEFT(TEXT($D$3,"mmmm"),3)) &amp; "'!U24")</f>
        <v>0</v>
      </c>
      <c r="E591" s="147"/>
      <c r="F591" s="148"/>
      <c r="G591" s="148"/>
      <c r="H591" s="148"/>
      <c r="I591" s="148"/>
      <c r="J591" s="148"/>
      <c r="K591" s="148"/>
      <c r="L591" s="148"/>
      <c r="M591" s="148"/>
      <c r="N591" s="148"/>
      <c r="O591" s="148"/>
      <c r="P591" s="149"/>
    </row>
    <row r="592" spans="1:16" ht="15" hidden="1" customHeight="1" x14ac:dyDescent="0.25">
      <c r="A592" s="44" t="e">
        <f ca="1">IF(MONTH(C592)=MONTH(D$3),RIGHT('Yearly Info'!A$28,LEN('Yearly Info'!A$28)-4),"")</f>
        <v>#VALUE!</v>
      </c>
      <c r="B592" s="145"/>
      <c r="C592" s="42">
        <f t="shared" ca="1" si="21"/>
        <v>46130</v>
      </c>
      <c r="D592" s="107">
        <f ca="1">INDIRECT("'" &amp; UPPER(LEFT(TEXT($D$3,"mmmm"),3)) &amp; "'!U25")</f>
        <v>0</v>
      </c>
      <c r="E592" s="147"/>
      <c r="F592" s="148"/>
      <c r="G592" s="148"/>
      <c r="H592" s="148"/>
      <c r="I592" s="148"/>
      <c r="J592" s="148"/>
      <c r="K592" s="148"/>
      <c r="L592" s="148"/>
      <c r="M592" s="148"/>
      <c r="N592" s="148"/>
      <c r="O592" s="148"/>
      <c r="P592" s="149"/>
    </row>
    <row r="593" spans="1:16" ht="15" hidden="1" customHeight="1" x14ac:dyDescent="0.25">
      <c r="A593" s="44" t="e">
        <f ca="1">IF(MONTH(C593)=MONTH(D$3),RIGHT('Yearly Info'!A$29,LEN('Yearly Info'!A$29)-4),"")</f>
        <v>#VALUE!</v>
      </c>
      <c r="B593" s="145"/>
      <c r="C593" s="42">
        <f t="shared" ca="1" si="21"/>
        <v>46130</v>
      </c>
      <c r="D593" s="107">
        <f ca="1">INDIRECT("'" &amp; UPPER(LEFT(TEXT($D$3,"mmmm"),3)) &amp; "'!U26")</f>
        <v>0</v>
      </c>
      <c r="E593" s="147"/>
      <c r="F593" s="148"/>
      <c r="G593" s="148"/>
      <c r="H593" s="148"/>
      <c r="I593" s="148"/>
      <c r="J593" s="148"/>
      <c r="K593" s="148"/>
      <c r="L593" s="148"/>
      <c r="M593" s="148"/>
      <c r="N593" s="148"/>
      <c r="O593" s="148"/>
      <c r="P593" s="149"/>
    </row>
    <row r="594" spans="1:16" ht="15" hidden="1" customHeight="1" x14ac:dyDescent="0.25">
      <c r="A594" s="44" t="e">
        <f ca="1">IF(MONTH(C594)=MONTH(D$3),RIGHT('Yearly Info'!A$30,LEN('Yearly Info'!A$30)-4),"")</f>
        <v>#VALUE!</v>
      </c>
      <c r="B594" s="145"/>
      <c r="C594" s="42">
        <f t="shared" ca="1" si="21"/>
        <v>46130</v>
      </c>
      <c r="D594" s="107">
        <f ca="1">INDIRECT("'" &amp; UPPER(LEFT(TEXT($D$3,"mmmm"),3)) &amp; "'!U27")</f>
        <v>0</v>
      </c>
      <c r="E594" s="147"/>
      <c r="F594" s="148"/>
      <c r="G594" s="148"/>
      <c r="H594" s="148"/>
      <c r="I594" s="148"/>
      <c r="J594" s="148"/>
      <c r="K594" s="148"/>
      <c r="L594" s="148"/>
      <c r="M594" s="148"/>
      <c r="N594" s="148"/>
      <c r="O594" s="148"/>
      <c r="P594" s="149"/>
    </row>
    <row r="595" spans="1:16" ht="15" hidden="1" customHeight="1" x14ac:dyDescent="0.25">
      <c r="A595" s="44" t="e">
        <f ca="1">IF(MONTH(C595)=MONTH(D$3),RIGHT('Yearly Info'!A$31,LEN('Yearly Info'!A$31)-4),"")</f>
        <v>#VALUE!</v>
      </c>
      <c r="B595" s="145"/>
      <c r="C595" s="42">
        <f t="shared" ca="1" si="21"/>
        <v>46130</v>
      </c>
      <c r="D595" s="107">
        <f ca="1">INDIRECT("'" &amp; UPPER(LEFT(TEXT($D$3,"mmmm"),3)) &amp; "'!U28")</f>
        <v>0</v>
      </c>
      <c r="E595" s="147"/>
      <c r="F595" s="148"/>
      <c r="G595" s="148"/>
      <c r="H595" s="148"/>
      <c r="I595" s="148"/>
      <c r="J595" s="148"/>
      <c r="K595" s="148"/>
      <c r="L595" s="148"/>
      <c r="M595" s="148"/>
      <c r="N595" s="148"/>
      <c r="O595" s="148"/>
      <c r="P595" s="149"/>
    </row>
    <row r="596" spans="1:16" ht="15" hidden="1" customHeight="1" x14ac:dyDescent="0.25">
      <c r="A596" s="44" t="e">
        <f ca="1">IF(MONTH(C596)=MONTH(D$3),RIGHT('Yearly Info'!A$32,LEN('Yearly Info'!A$32)-4),"")</f>
        <v>#VALUE!</v>
      </c>
      <c r="B596" s="145"/>
      <c r="C596" s="42">
        <f t="shared" ca="1" si="21"/>
        <v>46130</v>
      </c>
      <c r="D596" s="107">
        <f ca="1">INDIRECT("'" &amp; UPPER(LEFT(TEXT($D$3,"mmmm"),3)) &amp; "'!U29")</f>
        <v>0</v>
      </c>
      <c r="E596" s="147"/>
      <c r="F596" s="148"/>
      <c r="G596" s="148"/>
      <c r="H596" s="148"/>
      <c r="I596" s="148"/>
      <c r="J596" s="148"/>
      <c r="K596" s="148"/>
      <c r="L596" s="148"/>
      <c r="M596" s="148"/>
      <c r="N596" s="148"/>
      <c r="O596" s="148"/>
      <c r="P596" s="149"/>
    </row>
    <row r="597" spans="1:16" ht="15" hidden="1" customHeight="1" x14ac:dyDescent="0.25">
      <c r="A597" s="44" t="e">
        <f ca="1">IF(MONTH(C597)=MONTH(D$3),RIGHT('Yearly Info'!A$33,LEN('Yearly Info'!A$33)-4),"")</f>
        <v>#VALUE!</v>
      </c>
      <c r="B597" s="145"/>
      <c r="C597" s="42">
        <f t="shared" ca="1" si="21"/>
        <v>46130</v>
      </c>
      <c r="D597" s="107">
        <f ca="1">INDIRECT("'" &amp; UPPER(LEFT(TEXT($D$3,"mmmm"),3)) &amp; "'!U30")</f>
        <v>0</v>
      </c>
      <c r="E597" s="147"/>
      <c r="F597" s="148"/>
      <c r="G597" s="148"/>
      <c r="H597" s="148"/>
      <c r="I597" s="148"/>
      <c r="J597" s="148"/>
      <c r="K597" s="148"/>
      <c r="L597" s="148"/>
      <c r="M597" s="148"/>
      <c r="N597" s="148"/>
      <c r="O597" s="148"/>
      <c r="P597" s="149"/>
    </row>
    <row r="598" spans="1:16" ht="15" hidden="1" customHeight="1" x14ac:dyDescent="0.25">
      <c r="A598" s="44" t="e">
        <f ca="1">IF(MONTH(C598)=MONTH(D$3),RIGHT('Yearly Info'!A$34,LEN('Yearly Info'!A$34)-4),"")</f>
        <v>#VALUE!</v>
      </c>
      <c r="B598" s="145"/>
      <c r="C598" s="42">
        <f t="shared" ca="1" si="21"/>
        <v>46130</v>
      </c>
      <c r="D598" s="107">
        <f ca="1">INDIRECT("'" &amp; UPPER(LEFT(TEXT($D$3,"mmmm"),3)) &amp; "'!U31")</f>
        <v>0</v>
      </c>
      <c r="E598" s="147"/>
      <c r="F598" s="148"/>
      <c r="G598" s="148"/>
      <c r="H598" s="148"/>
      <c r="I598" s="148"/>
      <c r="J598" s="148"/>
      <c r="K598" s="148"/>
      <c r="L598" s="148"/>
      <c r="M598" s="148"/>
      <c r="N598" s="148"/>
      <c r="O598" s="148"/>
      <c r="P598" s="149"/>
    </row>
    <row r="599" spans="1:16" ht="15" hidden="1" customHeight="1" x14ac:dyDescent="0.25">
      <c r="A599" s="44" t="e">
        <f ca="1">IF(MONTH(C599)=MONTH(D$3),RIGHT('Yearly Info'!A$35,LEN('Yearly Info'!A$35)-4),"")</f>
        <v>#VALUE!</v>
      </c>
      <c r="B599" s="145"/>
      <c r="C599" s="42">
        <f t="shared" ca="1" si="21"/>
        <v>46130</v>
      </c>
      <c r="D599" s="107">
        <f ca="1">INDIRECT("'" &amp; UPPER(LEFT(TEXT($D$3,"mmmm"),3)) &amp; "'!U32")</f>
        <v>0</v>
      </c>
      <c r="E599" s="147"/>
      <c r="F599" s="148"/>
      <c r="G599" s="148"/>
      <c r="H599" s="148"/>
      <c r="I599" s="148"/>
      <c r="J599" s="148"/>
      <c r="K599" s="148"/>
      <c r="L599" s="148"/>
      <c r="M599" s="148"/>
      <c r="N599" s="148"/>
      <c r="O599" s="148"/>
      <c r="P599" s="149"/>
    </row>
    <row r="600" spans="1:16" ht="15" hidden="1" customHeight="1" x14ac:dyDescent="0.25">
      <c r="A600" s="44" t="e">
        <f ca="1">IF(MONTH(C600)=MONTH(D$3),RIGHT('Yearly Info'!A$36,LEN('Yearly Info'!A$36)-4),"")</f>
        <v>#VALUE!</v>
      </c>
      <c r="B600" s="145"/>
      <c r="C600" s="42">
        <f t="shared" ca="1" si="21"/>
        <v>46130</v>
      </c>
      <c r="D600" s="107">
        <f ca="1">INDIRECT("'" &amp; UPPER(LEFT(TEXT($D$3,"mmmm"),3)) &amp; "'!U33")</f>
        <v>0</v>
      </c>
      <c r="E600" s="153"/>
      <c r="F600" s="154"/>
      <c r="G600" s="154"/>
      <c r="H600" s="154"/>
      <c r="I600" s="154"/>
      <c r="J600" s="154"/>
      <c r="K600" s="154"/>
      <c r="L600" s="154"/>
      <c r="M600" s="154"/>
      <c r="N600" s="154"/>
      <c r="O600" s="154"/>
      <c r="P600" s="155"/>
    </row>
    <row r="601" spans="1:16" ht="15" hidden="1" customHeight="1" x14ac:dyDescent="0.25">
      <c r="A601" s="44" t="e">
        <f ca="1">IF(MONTH(C601)=MONTH(D$3),RIGHT('Yearly Info'!A$37,LEN('Yearly Info'!A$37)-4),"")</f>
        <v>#VALUE!</v>
      </c>
      <c r="B601" s="145"/>
      <c r="C601" s="42">
        <f t="shared" ca="1" si="21"/>
        <v>46130</v>
      </c>
      <c r="D601" s="107">
        <f ca="1">INDIRECT("'" &amp; UPPER(LEFT(TEXT($D$3,"mmmm"),3)) &amp; "'!U34")</f>
        <v>0</v>
      </c>
      <c r="E601" s="147"/>
      <c r="F601" s="148"/>
      <c r="G601" s="148"/>
      <c r="H601" s="148"/>
      <c r="I601" s="148"/>
      <c r="J601" s="148"/>
      <c r="K601" s="148"/>
      <c r="L601" s="148"/>
      <c r="M601" s="148"/>
      <c r="N601" s="148"/>
      <c r="O601" s="148"/>
      <c r="P601" s="149"/>
    </row>
    <row r="602" spans="1:16" ht="15" hidden="1" customHeight="1" x14ac:dyDescent="0.25">
      <c r="A602" s="44" t="e">
        <f ca="1">IF(MONTH(C602)=MONTH(D$3),RIGHT('Yearly Info'!A$38,LEN('Yearly Info'!A$38)-4),"")</f>
        <v>#VALUE!</v>
      </c>
      <c r="B602" s="145"/>
      <c r="C602" s="42">
        <f t="shared" ca="1" si="21"/>
        <v>46130</v>
      </c>
      <c r="D602" s="107">
        <f ca="1">INDIRECT("'" &amp; UPPER(LEFT(TEXT($D$3,"mmmm"),3)) &amp; "'!U35")</f>
        <v>0</v>
      </c>
      <c r="E602" s="147"/>
      <c r="F602" s="148"/>
      <c r="G602" s="148"/>
      <c r="H602" s="148"/>
      <c r="I602" s="148"/>
      <c r="J602" s="148"/>
      <c r="K602" s="148"/>
      <c r="L602" s="148"/>
      <c r="M602" s="148"/>
      <c r="N602" s="148"/>
      <c r="O602" s="148"/>
      <c r="P602" s="149"/>
    </row>
    <row r="603" spans="1:16" ht="15" hidden="1" customHeight="1" x14ac:dyDescent="0.25">
      <c r="A603" s="44" t="e">
        <f ca="1">IF(MONTH(C603)=MONTH(D$3),RIGHT('Yearly Info'!A$39,LEN('Yearly Info'!A$39)-4),"")</f>
        <v>#VALUE!</v>
      </c>
      <c r="B603" s="145"/>
      <c r="C603" s="42">
        <f t="shared" ca="1" si="21"/>
        <v>46130</v>
      </c>
      <c r="D603" s="107">
        <f ca="1">INDIRECT("'" &amp; UPPER(LEFT(TEXT($D$3,"mmmm"),3)) &amp; "'!U36")</f>
        <v>0</v>
      </c>
      <c r="E603" s="147"/>
      <c r="F603" s="148"/>
      <c r="G603" s="148"/>
      <c r="H603" s="148"/>
      <c r="I603" s="148"/>
      <c r="J603" s="148"/>
      <c r="K603" s="148"/>
      <c r="L603" s="148"/>
      <c r="M603" s="148"/>
      <c r="N603" s="148"/>
      <c r="O603" s="148"/>
      <c r="P603" s="149"/>
    </row>
    <row r="604" spans="1:16" ht="15" hidden="1" customHeight="1" thickBot="1" x14ac:dyDescent="0.3">
      <c r="A604" s="45" t="e">
        <f ca="1">IF(MONTH(C604)=MONTH(D$3),RIGHT('Yearly Info'!A$40,LEN('Yearly Info'!A$40)-4),"")</f>
        <v>#VALUE!</v>
      </c>
      <c r="B604" s="145"/>
      <c r="C604" s="42">
        <f t="shared" ca="1" si="21"/>
        <v>46130</v>
      </c>
      <c r="D604" s="107">
        <f ca="1">INDIRECT("'" &amp; UPPER(LEFT(TEXT($D$3,"mmmm"),3)) &amp; "'!U37")</f>
        <v>0</v>
      </c>
      <c r="E604" s="147"/>
      <c r="F604" s="148"/>
      <c r="G604" s="148"/>
      <c r="H604" s="148"/>
      <c r="I604" s="148"/>
      <c r="J604" s="148"/>
      <c r="K604" s="148"/>
      <c r="L604" s="148"/>
      <c r="M604" s="148"/>
      <c r="N604" s="148"/>
      <c r="O604" s="148"/>
      <c r="P604" s="149"/>
    </row>
    <row r="605" spans="1:16" ht="15" hidden="1" customHeight="1" thickBot="1" x14ac:dyDescent="0.3">
      <c r="A605" s="45" t="str">
        <f ca="1">IF(MONTH(C605)=MONTH(D$3),RIGHT('Yearly Info'!A$41,LEN('Yearly Info'!A$41)-4),"")</f>
        <v xml:space="preserve"> </v>
      </c>
      <c r="B605" s="145"/>
      <c r="C605" s="42">
        <f t="shared" ca="1" si="21"/>
        <v>46130</v>
      </c>
      <c r="D605" s="107">
        <f ca="1">INDIRECT("'" &amp; UPPER(LEFT(TEXT($D$3,"mmmm"),3)) &amp; "'!U38")</f>
        <v>0</v>
      </c>
      <c r="E605" s="147"/>
      <c r="F605" s="148"/>
      <c r="G605" s="148"/>
      <c r="H605" s="148"/>
      <c r="I605" s="148"/>
      <c r="J605" s="148"/>
      <c r="K605" s="148"/>
      <c r="L605" s="148"/>
      <c r="M605" s="148"/>
      <c r="N605" s="148"/>
      <c r="O605" s="148"/>
      <c r="P605" s="149"/>
    </row>
    <row r="606" spans="1:16" ht="15" hidden="1" customHeight="1" thickBot="1" x14ac:dyDescent="0.3">
      <c r="A606" s="45" t="str">
        <f ca="1">IF(MONTH(C606)=MONTH(D$3),RIGHT('Yearly Info'!A$42,LEN('Yearly Info'!A$42)-4),"")</f>
        <v xml:space="preserve"> </v>
      </c>
      <c r="B606" s="145"/>
      <c r="C606" s="42">
        <f t="shared" ca="1" si="21"/>
        <v>46130</v>
      </c>
      <c r="D606" s="107">
        <f ca="1">INDIRECT("'" &amp; UPPER(LEFT(TEXT($D$3,"mmmm"),3)) &amp; "'!U39")</f>
        <v>0</v>
      </c>
      <c r="E606" s="147"/>
      <c r="F606" s="148"/>
      <c r="G606" s="148"/>
      <c r="H606" s="148"/>
      <c r="I606" s="148"/>
      <c r="J606" s="148"/>
      <c r="K606" s="148"/>
      <c r="L606" s="148"/>
      <c r="M606" s="148"/>
      <c r="N606" s="148"/>
      <c r="O606" s="148"/>
      <c r="P606" s="149"/>
    </row>
    <row r="607" spans="1:16" ht="15" hidden="1" customHeight="1" thickBot="1" x14ac:dyDescent="0.3">
      <c r="A607" s="45" t="str">
        <f ca="1">IF(MONTH(C607)=MONTH(D$3),RIGHT('Yearly Info'!A$43,LEN('Yearly Info'!A$43)-4),"")</f>
        <v xml:space="preserve"> </v>
      </c>
      <c r="B607" s="146"/>
      <c r="C607" s="42">
        <f t="shared" ca="1" si="21"/>
        <v>46130</v>
      </c>
      <c r="D607" s="107">
        <f ca="1">INDIRECT("'" &amp; UPPER(LEFT(TEXT($D$3,"mmmm"),3)) &amp; "'!U40")</f>
        <v>0</v>
      </c>
      <c r="E607" s="150"/>
      <c r="F607" s="151"/>
      <c r="G607" s="151"/>
      <c r="H607" s="151"/>
      <c r="I607" s="151"/>
      <c r="J607" s="151"/>
      <c r="K607" s="151"/>
      <c r="L607" s="151"/>
      <c r="M607" s="151"/>
      <c r="N607" s="151"/>
      <c r="O607" s="151"/>
      <c r="P607" s="152"/>
    </row>
    <row r="608" spans="1:16" ht="15" hidden="1" customHeight="1" thickBot="1" x14ac:dyDescent="0.3">
      <c r="A608" s="44" t="str">
        <f ca="1">IF(MONTH(C608)=MONTH(D$3),RIGHT('Yearly Info'!A$14,LEN('Yearly Info'!A$14)-4),"")</f>
        <v xml:space="preserve"> RICS Support for MDEQ</v>
      </c>
      <c r="B608" s="145" t="str">
        <f ca="1">TEXT(C608,"dddd")</f>
        <v>Sunday</v>
      </c>
      <c r="C608" s="94">
        <f ca="1">C578+1</f>
        <v>46131</v>
      </c>
      <c r="D608" s="107">
        <f ca="1">INDIRECT("'" &amp; UPPER(LEFT(TEXT($D$3,"mmmm"),3)) &amp; "'!V11")</f>
        <v>0</v>
      </c>
      <c r="E608" s="147"/>
      <c r="F608" s="148"/>
      <c r="G608" s="148"/>
      <c r="H608" s="148"/>
      <c r="I608" s="148"/>
      <c r="J608" s="148"/>
      <c r="K608" s="148"/>
      <c r="L608" s="148"/>
      <c r="M608" s="148"/>
      <c r="N608" s="148"/>
      <c r="O608" s="148"/>
      <c r="P608" s="149"/>
    </row>
    <row r="609" spans="1:16" ht="15" hidden="1" customHeight="1" x14ac:dyDescent="0.25">
      <c r="A609" s="44" t="str">
        <f ca="1">IF(MONTH(C609)=MONTH(D$3),RIGHT('Yearly Info'!A$15,LEN('Yearly Info'!A$15)-4),"")</f>
        <v xml:space="preserve"> MDEQ</v>
      </c>
      <c r="B609" s="145"/>
      <c r="C609" s="42">
        <f ca="1">C608</f>
        <v>46131</v>
      </c>
      <c r="D609" s="107">
        <f ca="1">INDIRECT("'" &amp; UPPER(LEFT(TEXT($D$3,"mmmm"),3)) &amp; "'!V12")</f>
        <v>0</v>
      </c>
      <c r="E609" s="147"/>
      <c r="F609" s="148"/>
      <c r="G609" s="148"/>
      <c r="H609" s="148"/>
      <c r="I609" s="148"/>
      <c r="J609" s="148"/>
      <c r="K609" s="148"/>
      <c r="L609" s="148"/>
      <c r="M609" s="148"/>
      <c r="N609" s="148"/>
      <c r="O609" s="148"/>
      <c r="P609" s="149"/>
    </row>
    <row r="610" spans="1:16" ht="15" hidden="1" customHeight="1" x14ac:dyDescent="0.25">
      <c r="A610" s="44" t="str">
        <f ca="1">IF(MONTH(C610)=MONTH(D$3),RIGHT('Yearly Info'!A$16,LEN('Yearly Info'!A$16)-4),"")</f>
        <v xml:space="preserve"> RICS Idea Portal</v>
      </c>
      <c r="B610" s="145"/>
      <c r="C610" s="42">
        <f t="shared" ref="C610:C637" ca="1" si="22">C609</f>
        <v>46131</v>
      </c>
      <c r="D610" s="107">
        <f ca="1">INDIRECT("'" &amp; UPPER(LEFT(TEXT($D$3,"mmmm"),3)) &amp; "'!V13")</f>
        <v>0</v>
      </c>
      <c r="E610" s="147"/>
      <c r="F610" s="148"/>
      <c r="G610" s="148"/>
      <c r="H610" s="148"/>
      <c r="I610" s="148"/>
      <c r="J610" s="148"/>
      <c r="K610" s="148"/>
      <c r="L610" s="148"/>
      <c r="M610" s="148"/>
      <c r="N610" s="148"/>
      <c r="O610" s="148"/>
      <c r="P610" s="149"/>
    </row>
    <row r="611" spans="1:16" ht="15" hidden="1" customHeight="1" x14ac:dyDescent="0.25">
      <c r="A611" s="44" t="str">
        <f ca="1">IF(MONTH(C611)=MONTH(D$3),RIGHT('Yearly Info'!A$17,LEN('Yearly Info'!A$17)-4),"")</f>
        <v xml:space="preserve"> MSWIS</v>
      </c>
      <c r="B611" s="145"/>
      <c r="C611" s="42">
        <f t="shared" ca="1" si="22"/>
        <v>46131</v>
      </c>
      <c r="D611" s="107">
        <f ca="1">INDIRECT("'" &amp; UPPER(LEFT(TEXT($D$3,"mmmm"),3)) &amp; "'!V14")</f>
        <v>0</v>
      </c>
      <c r="E611" s="147"/>
      <c r="F611" s="148"/>
      <c r="G611" s="148"/>
      <c r="H611" s="148"/>
      <c r="I611" s="148"/>
      <c r="J611" s="148"/>
      <c r="K611" s="148"/>
      <c r="L611" s="148"/>
      <c r="M611" s="148"/>
      <c r="N611" s="148"/>
      <c r="O611" s="148"/>
      <c r="P611" s="149"/>
    </row>
    <row r="612" spans="1:16" ht="15" hidden="1" customHeight="1" x14ac:dyDescent="0.25">
      <c r="A612" s="44" t="str">
        <f ca="1">IF(MONTH(C612)=MONTH(D$3),RIGHT('Yearly Info'!A$18,LEN('Yearly Info'!A$18)-4),"")</f>
        <v xml:space="preserve"> GeoSpatial</v>
      </c>
      <c r="B612" s="145"/>
      <c r="C612" s="42">
        <f t="shared" ca="1" si="22"/>
        <v>46131</v>
      </c>
      <c r="D612" s="107">
        <f ca="1">INDIRECT("'" &amp; UPPER(LEFT(TEXT($D$3,"mmmm"),3)) &amp; "'!V15")</f>
        <v>0</v>
      </c>
      <c r="E612" s="147"/>
      <c r="F612" s="148"/>
      <c r="G612" s="148"/>
      <c r="H612" s="148"/>
      <c r="I612" s="148"/>
      <c r="J612" s="148"/>
      <c r="K612" s="148"/>
      <c r="L612" s="148"/>
      <c r="M612" s="148"/>
      <c r="N612" s="148"/>
      <c r="O612" s="148"/>
      <c r="P612" s="149"/>
    </row>
    <row r="613" spans="1:16" ht="15" hidden="1" customHeight="1" thickBot="1" x14ac:dyDescent="0.3">
      <c r="A613" s="44" t="str">
        <f ca="1">IF(MONTH(C613)=MONTH(D$3),RIGHT('Yearly Info'!A$19,LEN('Yearly Info'!A$19)-4),"")</f>
        <v xml:space="preserve"> RICS Dashboard</v>
      </c>
      <c r="B613" s="145"/>
      <c r="C613" s="42">
        <f t="shared" ca="1" si="22"/>
        <v>46131</v>
      </c>
      <c r="D613" s="107">
        <f ca="1">INDIRECT("'" &amp; UPPER(LEFT(TEXT($D$3,"mmmm"),3)) &amp; "'!V16")</f>
        <v>0</v>
      </c>
      <c r="E613" s="153"/>
      <c r="F613" s="154"/>
      <c r="G613" s="154"/>
      <c r="H613" s="154"/>
      <c r="I613" s="154"/>
      <c r="J613" s="154"/>
      <c r="K613" s="154"/>
      <c r="L613" s="154"/>
      <c r="M613" s="154"/>
      <c r="N613" s="154"/>
      <c r="O613" s="154"/>
      <c r="P613" s="155"/>
    </row>
    <row r="614" spans="1:16" ht="15" hidden="1" customHeight="1" x14ac:dyDescent="0.25">
      <c r="A614" s="44" t="str">
        <f ca="1">IF(MONTH(C614)=MONTH(D$3),RIGHT('Yearly Info'!A$20,LEN('Yearly Info'!A$20)-4),"")</f>
        <v xml:space="preserve"> MDWFP NRIS</v>
      </c>
      <c r="B614" s="145"/>
      <c r="C614" s="42">
        <f t="shared" ca="1" si="22"/>
        <v>46131</v>
      </c>
      <c r="D614" s="107">
        <f ca="1">INDIRECT("'" &amp; UPPER(LEFT(TEXT($D$3,"mmmm"),3)) &amp; "'!V17")</f>
        <v>0</v>
      </c>
      <c r="E614" s="147"/>
      <c r="F614" s="148"/>
      <c r="G614" s="148"/>
      <c r="H614" s="148"/>
      <c r="I614" s="148"/>
      <c r="J614" s="148"/>
      <c r="K614" s="148"/>
      <c r="L614" s="148"/>
      <c r="M614" s="148"/>
      <c r="N614" s="148"/>
      <c r="O614" s="148"/>
      <c r="P614" s="149"/>
    </row>
    <row r="615" spans="1:16" ht="15" hidden="1" customHeight="1" x14ac:dyDescent="0.25">
      <c r="A615" s="44" t="str">
        <f ca="1">IF(MONTH(C615)=MONTH(D$3),RIGHT('Yearly Info'!A$21,LEN('Yearly Info'!A$21)-4),"")</f>
        <v xml:space="preserve"> MSWIS MRVA 4 CLOSED</v>
      </c>
      <c r="B615" s="145"/>
      <c r="C615" s="42">
        <f t="shared" ca="1" si="22"/>
        <v>46131</v>
      </c>
      <c r="D615" s="107">
        <f ca="1">INDIRECT("'" &amp; UPPER(LEFT(TEXT($D$3,"mmmm"),3)) &amp; "'!V18")</f>
        <v>0</v>
      </c>
      <c r="E615" s="147"/>
      <c r="F615" s="148"/>
      <c r="G615" s="148"/>
      <c r="H615" s="148"/>
      <c r="I615" s="148"/>
      <c r="J615" s="148"/>
      <c r="K615" s="148"/>
      <c r="L615" s="148"/>
      <c r="M615" s="148"/>
      <c r="N615" s="148"/>
      <c r="O615" s="148"/>
      <c r="P615" s="149"/>
    </row>
    <row r="616" spans="1:16" ht="15" customHeight="1" x14ac:dyDescent="0.25">
      <c r="A616" s="44" t="str">
        <f ca="1">IF(MONTH(C616)=MONTH(D$3),RIGHT('Yearly Info'!A$22,LEN('Yearly Info'!A$22)-4),"")</f>
        <v xml:space="preserve"> Tackett</v>
      </c>
      <c r="B616" s="145"/>
      <c r="C616" s="42">
        <f t="shared" ca="1" si="22"/>
        <v>46131</v>
      </c>
      <c r="D616" s="107">
        <f ca="1">INDIRECT("'" &amp; UPPER(LEFT(TEXT($D$3,"mmmm"),3)) &amp; "'!V19")</f>
        <v>0</v>
      </c>
      <c r="E616" s="147"/>
      <c r="F616" s="148"/>
      <c r="G616" s="148"/>
      <c r="H616" s="148"/>
      <c r="I616" s="148"/>
      <c r="J616" s="148"/>
      <c r="K616" s="148"/>
      <c r="L616" s="148"/>
      <c r="M616" s="148"/>
      <c r="N616" s="148"/>
      <c r="O616" s="148"/>
      <c r="P616" s="149"/>
    </row>
    <row r="617" spans="1:16" ht="15" hidden="1" customHeight="1" x14ac:dyDescent="0.25">
      <c r="A617" s="44" t="e">
        <f ca="1">IF(MONTH(C617)=MONTH(D$3),RIGHT('Yearly Info'!A$23,LEN('Yearly Info'!A$23)-4),"")</f>
        <v>#VALUE!</v>
      </c>
      <c r="B617" s="145"/>
      <c r="C617" s="42">
        <f t="shared" ca="1" si="22"/>
        <v>46131</v>
      </c>
      <c r="D617" s="107">
        <f ca="1">INDIRECT("'" &amp; UPPER(LEFT(TEXT($D$3,"mmmm"),3)) &amp; "'!V20")</f>
        <v>0</v>
      </c>
      <c r="E617" s="147"/>
      <c r="F617" s="148"/>
      <c r="G617" s="148"/>
      <c r="H617" s="148"/>
      <c r="I617" s="148"/>
      <c r="J617" s="148"/>
      <c r="K617" s="148"/>
      <c r="L617" s="148"/>
      <c r="M617" s="148"/>
      <c r="N617" s="148"/>
      <c r="O617" s="148"/>
      <c r="P617" s="149"/>
    </row>
    <row r="618" spans="1:16" ht="15" hidden="1" customHeight="1" x14ac:dyDescent="0.25">
      <c r="A618" s="44" t="e">
        <f ca="1">IF(MONTH(C618)=MONTH(D$3),RIGHT('Yearly Info'!A$24,LEN('Yearly Info'!A$24)-4),"")</f>
        <v>#VALUE!</v>
      </c>
      <c r="B618" s="145"/>
      <c r="C618" s="42">
        <f t="shared" ca="1" si="22"/>
        <v>46131</v>
      </c>
      <c r="D618" s="107">
        <f ca="1">INDIRECT("'" &amp; UPPER(LEFT(TEXT($D$3,"mmmm"),3)) &amp; "'!V21")</f>
        <v>0</v>
      </c>
      <c r="E618" s="147"/>
      <c r="F618" s="148"/>
      <c r="G618" s="148"/>
      <c r="H618" s="148"/>
      <c r="I618" s="148"/>
      <c r="J618" s="148"/>
      <c r="K618" s="148"/>
      <c r="L618" s="148"/>
      <c r="M618" s="148"/>
      <c r="N618" s="148"/>
      <c r="O618" s="148"/>
      <c r="P618" s="149"/>
    </row>
    <row r="619" spans="1:16" ht="15" hidden="1" customHeight="1" x14ac:dyDescent="0.25">
      <c r="A619" s="44" t="e">
        <f ca="1">IF(MONTH(C619)=MONTH(D$3),RIGHT('Yearly Info'!A$25,LEN('Yearly Info'!A$25)-4),"")</f>
        <v>#VALUE!</v>
      </c>
      <c r="B619" s="145"/>
      <c r="C619" s="42">
        <f t="shared" ca="1" si="22"/>
        <v>46131</v>
      </c>
      <c r="D619" s="107">
        <f ca="1">INDIRECT("'" &amp; UPPER(LEFT(TEXT($D$3,"mmmm"),3)) &amp; "'!V22")</f>
        <v>0</v>
      </c>
      <c r="E619" s="147"/>
      <c r="F619" s="148"/>
      <c r="G619" s="148"/>
      <c r="H619" s="148"/>
      <c r="I619" s="148"/>
      <c r="J619" s="148"/>
      <c r="K619" s="148"/>
      <c r="L619" s="148"/>
      <c r="M619" s="148"/>
      <c r="N619" s="148"/>
      <c r="O619" s="148"/>
      <c r="P619" s="149"/>
    </row>
    <row r="620" spans="1:16" ht="15" hidden="1" customHeight="1" x14ac:dyDescent="0.25">
      <c r="A620" s="44" t="e">
        <f ca="1">IF(MONTH(C620)=MONTH(D$3),RIGHT('Yearly Info'!A$26,LEN('Yearly Info'!A$26)-4),"")</f>
        <v>#VALUE!</v>
      </c>
      <c r="B620" s="145"/>
      <c r="C620" s="42">
        <f t="shared" ca="1" si="22"/>
        <v>46131</v>
      </c>
      <c r="D620" s="107">
        <f ca="1">INDIRECT("'" &amp; UPPER(LEFT(TEXT($D$3,"mmmm"),3)) &amp; "'!V23")</f>
        <v>0</v>
      </c>
      <c r="E620" s="147"/>
      <c r="F620" s="148"/>
      <c r="G620" s="148"/>
      <c r="H620" s="148"/>
      <c r="I620" s="148"/>
      <c r="J620" s="148"/>
      <c r="K620" s="148"/>
      <c r="L620" s="148"/>
      <c r="M620" s="148"/>
      <c r="N620" s="148"/>
      <c r="O620" s="148"/>
      <c r="P620" s="149"/>
    </row>
    <row r="621" spans="1:16" ht="15" hidden="1" customHeight="1" x14ac:dyDescent="0.25">
      <c r="A621" s="44" t="e">
        <f ca="1">IF(MONTH(C621)=MONTH(D$3),RIGHT('Yearly Info'!A$27,LEN('Yearly Info'!A$27)-4),"")</f>
        <v>#VALUE!</v>
      </c>
      <c r="B621" s="145"/>
      <c r="C621" s="42">
        <f t="shared" ca="1" si="22"/>
        <v>46131</v>
      </c>
      <c r="D621" s="107">
        <f ca="1">INDIRECT("'" &amp; UPPER(LEFT(TEXT($D$3,"mmmm"),3)) &amp; "'!V24")</f>
        <v>0</v>
      </c>
      <c r="E621" s="147"/>
      <c r="F621" s="148"/>
      <c r="G621" s="148"/>
      <c r="H621" s="148"/>
      <c r="I621" s="148"/>
      <c r="J621" s="148"/>
      <c r="K621" s="148"/>
      <c r="L621" s="148"/>
      <c r="M621" s="148"/>
      <c r="N621" s="148"/>
      <c r="O621" s="148"/>
      <c r="P621" s="149"/>
    </row>
    <row r="622" spans="1:16" ht="15" hidden="1" customHeight="1" x14ac:dyDescent="0.25">
      <c r="A622" s="44" t="e">
        <f ca="1">IF(MONTH(C622)=MONTH(D$3),RIGHT('Yearly Info'!A$28,LEN('Yearly Info'!A$28)-4),"")</f>
        <v>#VALUE!</v>
      </c>
      <c r="B622" s="145"/>
      <c r="C622" s="42">
        <f t="shared" ca="1" si="22"/>
        <v>46131</v>
      </c>
      <c r="D622" s="107">
        <f ca="1">INDIRECT("'" &amp; UPPER(LEFT(TEXT($D$3,"mmmm"),3)) &amp; "'!V25")</f>
        <v>0</v>
      </c>
      <c r="E622" s="147"/>
      <c r="F622" s="148"/>
      <c r="G622" s="148"/>
      <c r="H622" s="148"/>
      <c r="I622" s="148"/>
      <c r="J622" s="148"/>
      <c r="K622" s="148"/>
      <c r="L622" s="148"/>
      <c r="M622" s="148"/>
      <c r="N622" s="148"/>
      <c r="O622" s="148"/>
      <c r="P622" s="149"/>
    </row>
    <row r="623" spans="1:16" ht="15" hidden="1" customHeight="1" x14ac:dyDescent="0.25">
      <c r="A623" s="44" t="e">
        <f ca="1">IF(MONTH(C623)=MONTH(D$3),RIGHT('Yearly Info'!A$29,LEN('Yearly Info'!A$29)-4),"")</f>
        <v>#VALUE!</v>
      </c>
      <c r="B623" s="145"/>
      <c r="C623" s="42">
        <f t="shared" ca="1" si="22"/>
        <v>46131</v>
      </c>
      <c r="D623" s="107">
        <f ca="1">INDIRECT("'" &amp; UPPER(LEFT(TEXT($D$3,"mmmm"),3)) &amp; "'!V26")</f>
        <v>0</v>
      </c>
      <c r="E623" s="147"/>
      <c r="F623" s="148"/>
      <c r="G623" s="148"/>
      <c r="H623" s="148"/>
      <c r="I623" s="148"/>
      <c r="J623" s="148"/>
      <c r="K623" s="148"/>
      <c r="L623" s="148"/>
      <c r="M623" s="148"/>
      <c r="N623" s="148"/>
      <c r="O623" s="148"/>
      <c r="P623" s="149"/>
    </row>
    <row r="624" spans="1:16" ht="15" hidden="1" customHeight="1" x14ac:dyDescent="0.25">
      <c r="A624" s="44" t="e">
        <f ca="1">IF(MONTH(C624)=MONTH(D$3),RIGHT('Yearly Info'!A$30,LEN('Yearly Info'!A$30)-4),"")</f>
        <v>#VALUE!</v>
      </c>
      <c r="B624" s="145"/>
      <c r="C624" s="42">
        <f t="shared" ca="1" si="22"/>
        <v>46131</v>
      </c>
      <c r="D624" s="107">
        <f ca="1">INDIRECT("'" &amp; UPPER(LEFT(TEXT($D$3,"mmmm"),3)) &amp; "'!V27")</f>
        <v>0</v>
      </c>
      <c r="E624" s="147"/>
      <c r="F624" s="148"/>
      <c r="G624" s="148"/>
      <c r="H624" s="148"/>
      <c r="I624" s="148"/>
      <c r="J624" s="148"/>
      <c r="K624" s="148"/>
      <c r="L624" s="148"/>
      <c r="M624" s="148"/>
      <c r="N624" s="148"/>
      <c r="O624" s="148"/>
      <c r="P624" s="149"/>
    </row>
    <row r="625" spans="1:16" ht="15" hidden="1" customHeight="1" x14ac:dyDescent="0.25">
      <c r="A625" s="44" t="e">
        <f ca="1">IF(MONTH(C625)=MONTH(D$3),RIGHT('Yearly Info'!A$31,LEN('Yearly Info'!A$31)-4),"")</f>
        <v>#VALUE!</v>
      </c>
      <c r="B625" s="145"/>
      <c r="C625" s="42">
        <f t="shared" ca="1" si="22"/>
        <v>46131</v>
      </c>
      <c r="D625" s="107">
        <f ca="1">INDIRECT("'" &amp; UPPER(LEFT(TEXT($D$3,"mmmm"),3)) &amp; "'!V28")</f>
        <v>0</v>
      </c>
      <c r="E625" s="147"/>
      <c r="F625" s="148"/>
      <c r="G625" s="148"/>
      <c r="H625" s="148"/>
      <c r="I625" s="148"/>
      <c r="J625" s="148"/>
      <c r="K625" s="148"/>
      <c r="L625" s="148"/>
      <c r="M625" s="148"/>
      <c r="N625" s="148"/>
      <c r="O625" s="148"/>
      <c r="P625" s="149"/>
    </row>
    <row r="626" spans="1:16" ht="15" hidden="1" customHeight="1" x14ac:dyDescent="0.25">
      <c r="A626" s="44" t="e">
        <f ca="1">IF(MONTH(C626)=MONTH(D$3),RIGHT('Yearly Info'!A$32,LEN('Yearly Info'!A$32)-4),"")</f>
        <v>#VALUE!</v>
      </c>
      <c r="B626" s="145"/>
      <c r="C626" s="42">
        <f t="shared" ca="1" si="22"/>
        <v>46131</v>
      </c>
      <c r="D626" s="107">
        <f ca="1">INDIRECT("'" &amp; UPPER(LEFT(TEXT($D$3,"mmmm"),3)) &amp; "'!V29")</f>
        <v>0</v>
      </c>
      <c r="E626" s="147"/>
      <c r="F626" s="148"/>
      <c r="G626" s="148"/>
      <c r="H626" s="148"/>
      <c r="I626" s="148"/>
      <c r="J626" s="148"/>
      <c r="K626" s="148"/>
      <c r="L626" s="148"/>
      <c r="M626" s="148"/>
      <c r="N626" s="148"/>
      <c r="O626" s="148"/>
      <c r="P626" s="149"/>
    </row>
    <row r="627" spans="1:16" ht="15" hidden="1" customHeight="1" x14ac:dyDescent="0.25">
      <c r="A627" s="44" t="e">
        <f ca="1">IF(MONTH(C627)=MONTH(D$3),RIGHT('Yearly Info'!A$33,LEN('Yearly Info'!A$33)-4),"")</f>
        <v>#VALUE!</v>
      </c>
      <c r="B627" s="145"/>
      <c r="C627" s="42">
        <f t="shared" ca="1" si="22"/>
        <v>46131</v>
      </c>
      <c r="D627" s="107">
        <f ca="1">INDIRECT("'" &amp; UPPER(LEFT(TEXT($D$3,"mmmm"),3)) &amp; "'!V30")</f>
        <v>0</v>
      </c>
      <c r="E627" s="147"/>
      <c r="F627" s="148"/>
      <c r="G627" s="148"/>
      <c r="H627" s="148"/>
      <c r="I627" s="148"/>
      <c r="J627" s="148"/>
      <c r="K627" s="148"/>
      <c r="L627" s="148"/>
      <c r="M627" s="148"/>
      <c r="N627" s="148"/>
      <c r="O627" s="148"/>
      <c r="P627" s="149"/>
    </row>
    <row r="628" spans="1:16" ht="15" hidden="1" customHeight="1" x14ac:dyDescent="0.25">
      <c r="A628" s="44" t="e">
        <f ca="1">IF(MONTH(C628)=MONTH(D$3),RIGHT('Yearly Info'!A$34,LEN('Yearly Info'!A$34)-4),"")</f>
        <v>#VALUE!</v>
      </c>
      <c r="B628" s="145"/>
      <c r="C628" s="42">
        <f t="shared" ca="1" si="22"/>
        <v>46131</v>
      </c>
      <c r="D628" s="107">
        <f ca="1">INDIRECT("'" &amp; UPPER(LEFT(TEXT($D$3,"mmmm"),3)) &amp; "'!V31")</f>
        <v>0</v>
      </c>
      <c r="E628" s="147"/>
      <c r="F628" s="148"/>
      <c r="G628" s="148"/>
      <c r="H628" s="148"/>
      <c r="I628" s="148"/>
      <c r="J628" s="148"/>
      <c r="K628" s="148"/>
      <c r="L628" s="148"/>
      <c r="M628" s="148"/>
      <c r="N628" s="148"/>
      <c r="O628" s="148"/>
      <c r="P628" s="149"/>
    </row>
    <row r="629" spans="1:16" ht="15" hidden="1" customHeight="1" x14ac:dyDescent="0.25">
      <c r="A629" s="44" t="e">
        <f ca="1">IF(MONTH(C629)=MONTH(D$3),RIGHT('Yearly Info'!A$35,LEN('Yearly Info'!A$35)-4),"")</f>
        <v>#VALUE!</v>
      </c>
      <c r="B629" s="145"/>
      <c r="C629" s="42">
        <f t="shared" ca="1" si="22"/>
        <v>46131</v>
      </c>
      <c r="D629" s="107">
        <f ca="1">INDIRECT("'" &amp; UPPER(LEFT(TEXT($D$3,"mmmm"),3)) &amp; "'!V32")</f>
        <v>0</v>
      </c>
      <c r="E629" s="147"/>
      <c r="F629" s="148"/>
      <c r="G629" s="148"/>
      <c r="H629" s="148"/>
      <c r="I629" s="148"/>
      <c r="J629" s="148"/>
      <c r="K629" s="148"/>
      <c r="L629" s="148"/>
      <c r="M629" s="148"/>
      <c r="N629" s="148"/>
      <c r="O629" s="148"/>
      <c r="P629" s="149"/>
    </row>
    <row r="630" spans="1:16" ht="15" hidden="1" customHeight="1" x14ac:dyDescent="0.25">
      <c r="A630" s="44" t="e">
        <f ca="1">IF(MONTH(C630)=MONTH(D$3),RIGHT('Yearly Info'!A$36,LEN('Yearly Info'!A$36)-4),"")</f>
        <v>#VALUE!</v>
      </c>
      <c r="B630" s="145"/>
      <c r="C630" s="42">
        <f t="shared" ca="1" si="22"/>
        <v>46131</v>
      </c>
      <c r="D630" s="107">
        <f ca="1">INDIRECT("'" &amp; UPPER(LEFT(TEXT($D$3,"mmmm"),3)) &amp; "'!V33")</f>
        <v>0</v>
      </c>
      <c r="E630" s="147"/>
      <c r="F630" s="148"/>
      <c r="G630" s="148"/>
      <c r="H630" s="148"/>
      <c r="I630" s="148"/>
      <c r="J630" s="148"/>
      <c r="K630" s="148"/>
      <c r="L630" s="148"/>
      <c r="M630" s="148"/>
      <c r="N630" s="148"/>
      <c r="O630" s="148"/>
      <c r="P630" s="149"/>
    </row>
    <row r="631" spans="1:16" ht="15" hidden="1" customHeight="1" x14ac:dyDescent="0.25">
      <c r="A631" s="44" t="e">
        <f ca="1">IF(MONTH(C631)=MONTH(D$3),RIGHT('Yearly Info'!A$37,LEN('Yearly Info'!A$37)-4),"")</f>
        <v>#VALUE!</v>
      </c>
      <c r="B631" s="145"/>
      <c r="C631" s="42">
        <f t="shared" ca="1" si="22"/>
        <v>46131</v>
      </c>
      <c r="D631" s="107">
        <f ca="1">INDIRECT("'" &amp; UPPER(LEFT(TEXT($D$3,"mmmm"),3)) &amp; "'!V34")</f>
        <v>0</v>
      </c>
      <c r="E631" s="147"/>
      <c r="F631" s="148"/>
      <c r="G631" s="148"/>
      <c r="H631" s="148"/>
      <c r="I631" s="148"/>
      <c r="J631" s="148"/>
      <c r="K631" s="148"/>
      <c r="L631" s="148"/>
      <c r="M631" s="148"/>
      <c r="N631" s="148"/>
      <c r="O631" s="148"/>
      <c r="P631" s="149"/>
    </row>
    <row r="632" spans="1:16" ht="15" hidden="1" customHeight="1" x14ac:dyDescent="0.25">
      <c r="A632" s="44" t="e">
        <f ca="1">IF(MONTH(C632)=MONTH(D$3),RIGHT('Yearly Info'!A$38,LEN('Yearly Info'!A$38)-4),"")</f>
        <v>#VALUE!</v>
      </c>
      <c r="B632" s="145"/>
      <c r="C632" s="42">
        <f t="shared" ca="1" si="22"/>
        <v>46131</v>
      </c>
      <c r="D632" s="107">
        <f ca="1">INDIRECT("'" &amp; UPPER(LEFT(TEXT($D$3,"mmmm"),3)) &amp; "'!V35")</f>
        <v>0</v>
      </c>
      <c r="E632" s="147"/>
      <c r="F632" s="148"/>
      <c r="G632" s="148"/>
      <c r="H632" s="148"/>
      <c r="I632" s="148"/>
      <c r="J632" s="148"/>
      <c r="K632" s="148"/>
      <c r="L632" s="148"/>
      <c r="M632" s="148"/>
      <c r="N632" s="148"/>
      <c r="O632" s="148"/>
      <c r="P632" s="149"/>
    </row>
    <row r="633" spans="1:16" ht="15" hidden="1" customHeight="1" x14ac:dyDescent="0.25">
      <c r="A633" s="44" t="e">
        <f ca="1">IF(MONTH(C633)=MONTH(D$3),RIGHT('Yearly Info'!A$39,LEN('Yearly Info'!A$39)-4),"")</f>
        <v>#VALUE!</v>
      </c>
      <c r="B633" s="145"/>
      <c r="C633" s="42">
        <f t="shared" ca="1" si="22"/>
        <v>46131</v>
      </c>
      <c r="D633" s="107">
        <f ca="1">INDIRECT("'" &amp; UPPER(LEFT(TEXT($D$3,"mmmm"),3)) &amp; "'!V36")</f>
        <v>0</v>
      </c>
      <c r="E633" s="147"/>
      <c r="F633" s="148"/>
      <c r="G633" s="148"/>
      <c r="H633" s="148"/>
      <c r="I633" s="148"/>
      <c r="J633" s="148"/>
      <c r="K633" s="148"/>
      <c r="L633" s="148"/>
      <c r="M633" s="148"/>
      <c r="N633" s="148"/>
      <c r="O633" s="148"/>
      <c r="P633" s="149"/>
    </row>
    <row r="634" spans="1:16" ht="15" hidden="1" customHeight="1" thickBot="1" x14ac:dyDescent="0.3">
      <c r="A634" s="45" t="e">
        <f ca="1">IF(MONTH(C634)=MONTH(D$3),RIGHT('Yearly Info'!A$40,LEN('Yearly Info'!A$40)-4),"")</f>
        <v>#VALUE!</v>
      </c>
      <c r="B634" s="145"/>
      <c r="C634" s="42">
        <f t="shared" ca="1" si="22"/>
        <v>46131</v>
      </c>
      <c r="D634" s="107">
        <f ca="1">INDIRECT("'" &amp; UPPER(LEFT(TEXT($D$3,"mmmm"),3)) &amp; "'!V37")</f>
        <v>0</v>
      </c>
      <c r="E634" s="147"/>
      <c r="F634" s="148"/>
      <c r="G634" s="148"/>
      <c r="H634" s="148"/>
      <c r="I634" s="148"/>
      <c r="J634" s="148"/>
      <c r="K634" s="148"/>
      <c r="L634" s="148"/>
      <c r="M634" s="148"/>
      <c r="N634" s="148"/>
      <c r="O634" s="148"/>
      <c r="P634" s="149"/>
    </row>
    <row r="635" spans="1:16" ht="15" hidden="1" customHeight="1" thickBot="1" x14ac:dyDescent="0.3">
      <c r="A635" s="45" t="str">
        <f ca="1">IF(MONTH(C635)=MONTH(D$3),RIGHT('Yearly Info'!A$41,LEN('Yearly Info'!A$41)-4),"")</f>
        <v xml:space="preserve"> </v>
      </c>
      <c r="B635" s="145"/>
      <c r="C635" s="42">
        <f t="shared" ca="1" si="22"/>
        <v>46131</v>
      </c>
      <c r="D635" s="107">
        <f ca="1">INDIRECT("'" &amp; UPPER(LEFT(TEXT($D$3,"mmmm"),3)) &amp; "'!V38")</f>
        <v>0</v>
      </c>
      <c r="E635" s="147"/>
      <c r="F635" s="148"/>
      <c r="G635" s="148"/>
      <c r="H635" s="148"/>
      <c r="I635" s="148"/>
      <c r="J635" s="148"/>
      <c r="K635" s="148"/>
      <c r="L635" s="148"/>
      <c r="M635" s="148"/>
      <c r="N635" s="148"/>
      <c r="O635" s="148"/>
      <c r="P635" s="149"/>
    </row>
    <row r="636" spans="1:16" ht="15" hidden="1" customHeight="1" thickBot="1" x14ac:dyDescent="0.3">
      <c r="A636" s="45" t="str">
        <f ca="1">IF(MONTH(C636)=MONTH(D$3),RIGHT('Yearly Info'!A$42,LEN('Yearly Info'!A$42)-4),"")</f>
        <v xml:space="preserve"> </v>
      </c>
      <c r="B636" s="145"/>
      <c r="C636" s="42">
        <f t="shared" ca="1" si="22"/>
        <v>46131</v>
      </c>
      <c r="D636" s="107">
        <f ca="1">INDIRECT("'" &amp; UPPER(LEFT(TEXT($D$3,"mmmm"),3)) &amp; "'!V39")</f>
        <v>0</v>
      </c>
      <c r="E636" s="147"/>
      <c r="F636" s="148"/>
      <c r="G636" s="148"/>
      <c r="H636" s="148"/>
      <c r="I636" s="148"/>
      <c r="J636" s="148"/>
      <c r="K636" s="148"/>
      <c r="L636" s="148"/>
      <c r="M636" s="148"/>
      <c r="N636" s="148"/>
      <c r="O636" s="148"/>
      <c r="P636" s="149"/>
    </row>
    <row r="637" spans="1:16" ht="15" hidden="1" customHeight="1" thickBot="1" x14ac:dyDescent="0.3">
      <c r="A637" s="45" t="str">
        <f ca="1">IF(MONTH(C637)=MONTH(D$3),RIGHT('Yearly Info'!A$43,LEN('Yearly Info'!A$43)-4),"")</f>
        <v xml:space="preserve"> </v>
      </c>
      <c r="B637" s="146"/>
      <c r="C637" s="42">
        <f t="shared" ca="1" si="22"/>
        <v>46131</v>
      </c>
      <c r="D637" s="107">
        <f ca="1">INDIRECT("'" &amp; UPPER(LEFT(TEXT($D$3,"mmmm"),3)) &amp; "'!V40")</f>
        <v>0</v>
      </c>
      <c r="E637" s="150"/>
      <c r="F637" s="151"/>
      <c r="G637" s="151"/>
      <c r="H637" s="151"/>
      <c r="I637" s="151"/>
      <c r="J637" s="151"/>
      <c r="K637" s="151"/>
      <c r="L637" s="151"/>
      <c r="M637" s="151"/>
      <c r="N637" s="151"/>
      <c r="O637" s="151"/>
      <c r="P637" s="152"/>
    </row>
    <row r="638" spans="1:16" ht="15" hidden="1" customHeight="1" thickBot="1" x14ac:dyDescent="0.3">
      <c r="A638" s="44" t="str">
        <f ca="1">IF(MONTH(C638)=MONTH(D$3),RIGHT('Yearly Info'!A$14,LEN('Yearly Info'!A$14)-4),"")</f>
        <v xml:space="preserve"> RICS Support for MDEQ</v>
      </c>
      <c r="B638" s="159" t="str">
        <f ca="1">TEXT(C638,"dddd")</f>
        <v>Monday</v>
      </c>
      <c r="C638" s="96">
        <f ca="1">C548+3</f>
        <v>46132</v>
      </c>
      <c r="D638" s="54">
        <f ca="1">INDIRECT("'" &amp; UPPER(LEFT(TEXT($D$3,"mmmm"),3)) &amp; "'!W11")</f>
        <v>0</v>
      </c>
      <c r="E638" s="147"/>
      <c r="F638" s="148"/>
      <c r="G638" s="148"/>
      <c r="H638" s="148"/>
      <c r="I638" s="148"/>
      <c r="J638" s="148"/>
      <c r="K638" s="148"/>
      <c r="L638" s="148"/>
      <c r="M638" s="148"/>
      <c r="N638" s="148"/>
      <c r="O638" s="148"/>
      <c r="P638" s="149"/>
    </row>
    <row r="639" spans="1:16" ht="15" hidden="1" customHeight="1" x14ac:dyDescent="0.25">
      <c r="A639" s="44" t="str">
        <f ca="1">IF(MONTH(C639)=MONTH(D$3),RIGHT('Yearly Info'!A$15,LEN('Yearly Info'!A$15)-4),"")</f>
        <v xml:space="preserve"> MDEQ</v>
      </c>
      <c r="B639" s="145"/>
      <c r="C639" s="42">
        <f ca="1">C638</f>
        <v>46132</v>
      </c>
      <c r="D639" s="54">
        <f ca="1">INDIRECT("'" &amp; UPPER(LEFT(TEXT($D$3,"mmmm"),3)) &amp; "'!W12")</f>
        <v>0</v>
      </c>
      <c r="E639" s="147"/>
      <c r="F639" s="148"/>
      <c r="G639" s="148"/>
      <c r="H639" s="148"/>
      <c r="I639" s="148"/>
      <c r="J639" s="148"/>
      <c r="K639" s="148"/>
      <c r="L639" s="148"/>
      <c r="M639" s="148"/>
      <c r="N639" s="148"/>
      <c r="O639" s="148"/>
      <c r="P639" s="149"/>
    </row>
    <row r="640" spans="1:16" ht="15" hidden="1" customHeight="1" x14ac:dyDescent="0.25">
      <c r="A640" s="44" t="str">
        <f ca="1">IF(MONTH(C640)=MONTH(D$3),RIGHT('Yearly Info'!A$16,LEN('Yearly Info'!A$16)-4),"")</f>
        <v xml:space="preserve"> RICS Idea Portal</v>
      </c>
      <c r="B640" s="145"/>
      <c r="C640" s="42">
        <f t="shared" ref="C640:C667" ca="1" si="23">C639</f>
        <v>46132</v>
      </c>
      <c r="D640" s="54">
        <f ca="1">INDIRECT("'" &amp; UPPER(LEFT(TEXT($D$3,"mmmm"),3)) &amp; "'!W13")</f>
        <v>0</v>
      </c>
      <c r="E640" s="147"/>
      <c r="F640" s="148"/>
      <c r="G640" s="148"/>
      <c r="H640" s="148"/>
      <c r="I640" s="148"/>
      <c r="J640" s="148"/>
      <c r="K640" s="148"/>
      <c r="L640" s="148"/>
      <c r="M640" s="148"/>
      <c r="N640" s="148"/>
      <c r="O640" s="148"/>
      <c r="P640" s="149"/>
    </row>
    <row r="641" spans="1:16" ht="15" hidden="1" customHeight="1" x14ac:dyDescent="0.25">
      <c r="A641" s="44" t="str">
        <f ca="1">IF(MONTH(C641)=MONTH(D$3),RIGHT('Yearly Info'!A$17,LEN('Yearly Info'!A$17)-4),"")</f>
        <v xml:space="preserve"> MSWIS</v>
      </c>
      <c r="B641" s="145"/>
      <c r="C641" s="42">
        <f t="shared" ca="1" si="23"/>
        <v>46132</v>
      </c>
      <c r="D641" s="54">
        <f ca="1">INDIRECT("'" &amp; UPPER(LEFT(TEXT($D$3,"mmmm"),3)) &amp; "'!W14")</f>
        <v>15</v>
      </c>
      <c r="E641" s="147" t="s">
        <v>107</v>
      </c>
      <c r="F641" s="148"/>
      <c r="G641" s="148"/>
      <c r="H641" s="148"/>
      <c r="I641" s="148"/>
      <c r="J641" s="148"/>
      <c r="K641" s="148"/>
      <c r="L641" s="148"/>
      <c r="M641" s="148"/>
      <c r="N641" s="148"/>
      <c r="O641" s="148"/>
      <c r="P641" s="149"/>
    </row>
    <row r="642" spans="1:16" ht="15" hidden="1" customHeight="1" x14ac:dyDescent="0.25">
      <c r="A642" s="44" t="str">
        <f ca="1">IF(MONTH(C642)=MONTH(D$3),RIGHT('Yearly Info'!A$18,LEN('Yearly Info'!A$18)-4),"")</f>
        <v xml:space="preserve"> GeoSpatial</v>
      </c>
      <c r="B642" s="145"/>
      <c r="C642" s="42">
        <f t="shared" ca="1" si="23"/>
        <v>46132</v>
      </c>
      <c r="D642" s="54">
        <f ca="1">INDIRECT("'" &amp; UPPER(LEFT(TEXT($D$3,"mmmm"),3)) &amp; "'!W15")</f>
        <v>0</v>
      </c>
      <c r="E642" s="153"/>
      <c r="F642" s="154"/>
      <c r="G642" s="154"/>
      <c r="H642" s="154"/>
      <c r="I642" s="154"/>
      <c r="J642" s="154"/>
      <c r="K642" s="154"/>
      <c r="L642" s="154"/>
      <c r="M642" s="154"/>
      <c r="N642" s="154"/>
      <c r="O642" s="154"/>
      <c r="P642" s="155"/>
    </row>
    <row r="643" spans="1:16" ht="15" hidden="1" customHeight="1" thickBot="1" x14ac:dyDescent="0.3">
      <c r="A643" s="44" t="str">
        <f ca="1">IF(MONTH(C643)=MONTH(D$3),RIGHT('Yearly Info'!A$19,LEN('Yearly Info'!A$19)-4),"")</f>
        <v xml:space="preserve"> RICS Dashboard</v>
      </c>
      <c r="B643" s="145"/>
      <c r="C643" s="42">
        <f t="shared" ca="1" si="23"/>
        <v>46132</v>
      </c>
      <c r="D643" s="54">
        <f ca="1">INDIRECT("'" &amp; UPPER(LEFT(TEXT($D$3,"mmmm"),3)) &amp; "'!W16")</f>
        <v>0</v>
      </c>
      <c r="E643" s="153"/>
      <c r="F643" s="154"/>
      <c r="G643" s="154"/>
      <c r="H643" s="154"/>
      <c r="I643" s="154"/>
      <c r="J643" s="154"/>
      <c r="K643" s="154"/>
      <c r="L643" s="154"/>
      <c r="M643" s="154"/>
      <c r="N643" s="154"/>
      <c r="O643" s="154"/>
      <c r="P643" s="155"/>
    </row>
    <row r="644" spans="1:16" ht="15" hidden="1" customHeight="1" x14ac:dyDescent="0.25">
      <c r="A644" s="44" t="str">
        <f ca="1">IF(MONTH(C644)=MONTH(D$3),RIGHT('Yearly Info'!A$20,LEN('Yearly Info'!A$20)-4),"")</f>
        <v xml:space="preserve"> MDWFP NRIS</v>
      </c>
      <c r="B644" s="145"/>
      <c r="C644" s="42">
        <f t="shared" ca="1" si="23"/>
        <v>46132</v>
      </c>
      <c r="D644" s="54">
        <f ca="1">INDIRECT("'" &amp; UPPER(LEFT(TEXT($D$3,"mmmm"),3)) &amp; "'!W17")</f>
        <v>7</v>
      </c>
      <c r="E644" s="153" t="s">
        <v>108</v>
      </c>
      <c r="F644" s="154"/>
      <c r="G644" s="154"/>
      <c r="H644" s="154"/>
      <c r="I644" s="154"/>
      <c r="J644" s="154"/>
      <c r="K644" s="154"/>
      <c r="L644" s="154"/>
      <c r="M644" s="154"/>
      <c r="N644" s="154"/>
      <c r="O644" s="154"/>
      <c r="P644" s="155"/>
    </row>
    <row r="645" spans="1:16" ht="15" hidden="1" customHeight="1" x14ac:dyDescent="0.25">
      <c r="A645" s="44" t="str">
        <f ca="1">IF(MONTH(C645)=MONTH(D$3),RIGHT('Yearly Info'!A$21,LEN('Yearly Info'!A$21)-4),"")</f>
        <v xml:space="preserve"> MSWIS MRVA 4 CLOSED</v>
      </c>
      <c r="B645" s="145"/>
      <c r="C645" s="42">
        <f t="shared" ca="1" si="23"/>
        <v>46132</v>
      </c>
      <c r="D645" s="54">
        <f ca="1">INDIRECT("'" &amp; UPPER(LEFT(TEXT($D$3,"mmmm"),3)) &amp; "'!W18")</f>
        <v>0</v>
      </c>
      <c r="E645" s="147"/>
      <c r="F645" s="148"/>
      <c r="G645" s="148"/>
      <c r="H645" s="148"/>
      <c r="I645" s="148"/>
      <c r="J645" s="148"/>
      <c r="K645" s="148"/>
      <c r="L645" s="148"/>
      <c r="M645" s="148"/>
      <c r="N645" s="148"/>
      <c r="O645" s="148"/>
      <c r="P645" s="149"/>
    </row>
    <row r="646" spans="1:16" ht="15" customHeight="1" x14ac:dyDescent="0.25">
      <c r="A646" s="44" t="str">
        <f ca="1">IF(MONTH(C646)=MONTH(D$3),RIGHT('Yearly Info'!A$22,LEN('Yearly Info'!A$22)-4),"")</f>
        <v xml:space="preserve"> Tackett</v>
      </c>
      <c r="B646" s="145"/>
      <c r="C646" s="42">
        <f t="shared" ca="1" si="23"/>
        <v>46132</v>
      </c>
      <c r="D646" s="54">
        <f ca="1">INDIRECT("'" &amp; UPPER(LEFT(TEXT($D$3,"mmmm"),3)) &amp; "'!W19")</f>
        <v>0</v>
      </c>
      <c r="E646" s="147"/>
      <c r="F646" s="148"/>
      <c r="G646" s="148"/>
      <c r="H646" s="148"/>
      <c r="I646" s="148"/>
      <c r="J646" s="148"/>
      <c r="K646" s="148"/>
      <c r="L646" s="148"/>
      <c r="M646" s="148"/>
      <c r="N646" s="148"/>
      <c r="O646" s="148"/>
      <c r="P646" s="149"/>
    </row>
    <row r="647" spans="1:16" ht="15" hidden="1" customHeight="1" x14ac:dyDescent="0.25">
      <c r="A647" s="44" t="e">
        <f ca="1">IF(MONTH(C647)=MONTH(D$3),RIGHT('Yearly Info'!A$23,LEN('Yearly Info'!A$23)-4),"")</f>
        <v>#VALUE!</v>
      </c>
      <c r="B647" s="145"/>
      <c r="C647" s="42">
        <f t="shared" ca="1" si="23"/>
        <v>46132</v>
      </c>
      <c r="D647" s="54">
        <f ca="1">INDIRECT("'" &amp; UPPER(LEFT(TEXT($D$3,"mmmm"),3)) &amp; "'!W20")</f>
        <v>0</v>
      </c>
      <c r="E647" s="147"/>
      <c r="F647" s="148"/>
      <c r="G647" s="148"/>
      <c r="H647" s="148"/>
      <c r="I647" s="148"/>
      <c r="J647" s="148"/>
      <c r="K647" s="148"/>
      <c r="L647" s="148"/>
      <c r="M647" s="148"/>
      <c r="N647" s="148"/>
      <c r="O647" s="148"/>
      <c r="P647" s="149"/>
    </row>
    <row r="648" spans="1:16" ht="15" hidden="1" customHeight="1" x14ac:dyDescent="0.25">
      <c r="A648" s="44" t="e">
        <f ca="1">IF(MONTH(C648)=MONTH(D$3),RIGHT('Yearly Info'!A$24,LEN('Yearly Info'!A$24)-4),"")</f>
        <v>#VALUE!</v>
      </c>
      <c r="B648" s="145"/>
      <c r="C648" s="42">
        <f t="shared" ca="1" si="23"/>
        <v>46132</v>
      </c>
      <c r="D648" s="54">
        <f ca="1">INDIRECT("'" &amp; UPPER(LEFT(TEXT($D$3,"mmmm"),3)) &amp; "'!W21")</f>
        <v>0</v>
      </c>
      <c r="E648" s="147"/>
      <c r="F648" s="148"/>
      <c r="G648" s="148"/>
      <c r="H648" s="148"/>
      <c r="I648" s="148"/>
      <c r="J648" s="148"/>
      <c r="K648" s="148"/>
      <c r="L648" s="148"/>
      <c r="M648" s="148"/>
      <c r="N648" s="148"/>
      <c r="O648" s="148"/>
      <c r="P648" s="149"/>
    </row>
    <row r="649" spans="1:16" ht="15" hidden="1" customHeight="1" x14ac:dyDescent="0.25">
      <c r="A649" s="44" t="e">
        <f ca="1">IF(MONTH(C649)=MONTH(D$3),RIGHT('Yearly Info'!A$25,LEN('Yearly Info'!A$25)-4),"")</f>
        <v>#VALUE!</v>
      </c>
      <c r="B649" s="145"/>
      <c r="C649" s="42">
        <f t="shared" ca="1" si="23"/>
        <v>46132</v>
      </c>
      <c r="D649" s="54">
        <f ca="1">INDIRECT("'" &amp; UPPER(LEFT(TEXT($D$3,"mmmm"),3)) &amp; "'!W22")</f>
        <v>0</v>
      </c>
      <c r="E649" s="147"/>
      <c r="F649" s="148"/>
      <c r="G649" s="148"/>
      <c r="H649" s="148"/>
      <c r="I649" s="148"/>
      <c r="J649" s="148"/>
      <c r="K649" s="148"/>
      <c r="L649" s="148"/>
      <c r="M649" s="148"/>
      <c r="N649" s="148"/>
      <c r="O649" s="148"/>
      <c r="P649" s="149"/>
    </row>
    <row r="650" spans="1:16" ht="15" hidden="1" customHeight="1" x14ac:dyDescent="0.25">
      <c r="A650" s="44" t="e">
        <f ca="1">IF(MONTH(C650)=MONTH(D$3),RIGHT('Yearly Info'!A$26,LEN('Yearly Info'!A$26)-4),"")</f>
        <v>#VALUE!</v>
      </c>
      <c r="B650" s="145"/>
      <c r="C650" s="42">
        <f t="shared" ca="1" si="23"/>
        <v>46132</v>
      </c>
      <c r="D650" s="54">
        <f ca="1">INDIRECT("'" &amp; UPPER(LEFT(TEXT($D$3,"mmmm"),3)) &amp; "'!W23")</f>
        <v>0</v>
      </c>
      <c r="E650" s="147"/>
      <c r="F650" s="148"/>
      <c r="G650" s="148"/>
      <c r="H650" s="148"/>
      <c r="I650" s="148"/>
      <c r="J650" s="148"/>
      <c r="K650" s="148"/>
      <c r="L650" s="148"/>
      <c r="M650" s="148"/>
      <c r="N650" s="148"/>
      <c r="O650" s="148"/>
      <c r="P650" s="149"/>
    </row>
    <row r="651" spans="1:16" ht="15" hidden="1" customHeight="1" x14ac:dyDescent="0.25">
      <c r="A651" s="44" t="e">
        <f ca="1">IF(MONTH(C651)=MONTH(D$3),RIGHT('Yearly Info'!A$27,LEN('Yearly Info'!A$27)-4),"")</f>
        <v>#VALUE!</v>
      </c>
      <c r="B651" s="145"/>
      <c r="C651" s="42">
        <f t="shared" ca="1" si="23"/>
        <v>46132</v>
      </c>
      <c r="D651" s="54">
        <f ca="1">INDIRECT("'" &amp; UPPER(LEFT(TEXT($D$3,"mmmm"),3)) &amp; "'!W24")</f>
        <v>0</v>
      </c>
      <c r="E651" s="147"/>
      <c r="F651" s="148"/>
      <c r="G651" s="148"/>
      <c r="H651" s="148"/>
      <c r="I651" s="148"/>
      <c r="J651" s="148"/>
      <c r="K651" s="148"/>
      <c r="L651" s="148"/>
      <c r="M651" s="148"/>
      <c r="N651" s="148"/>
      <c r="O651" s="148"/>
      <c r="P651" s="149"/>
    </row>
    <row r="652" spans="1:16" ht="15" hidden="1" customHeight="1" x14ac:dyDescent="0.25">
      <c r="A652" s="44" t="e">
        <f ca="1">IF(MONTH(C652)=MONTH(D$3),RIGHT('Yearly Info'!A$28,LEN('Yearly Info'!A$28)-4),"")</f>
        <v>#VALUE!</v>
      </c>
      <c r="B652" s="145"/>
      <c r="C652" s="42">
        <f t="shared" ca="1" si="23"/>
        <v>46132</v>
      </c>
      <c r="D652" s="54">
        <f ca="1">INDIRECT("'" &amp; UPPER(LEFT(TEXT($D$3,"mmmm"),3)) &amp; "'!W25")</f>
        <v>0</v>
      </c>
      <c r="E652" s="147"/>
      <c r="F652" s="148"/>
      <c r="G652" s="148"/>
      <c r="H652" s="148"/>
      <c r="I652" s="148"/>
      <c r="J652" s="148"/>
      <c r="K652" s="148"/>
      <c r="L652" s="148"/>
      <c r="M652" s="148"/>
      <c r="N652" s="148"/>
      <c r="O652" s="148"/>
      <c r="P652" s="149"/>
    </row>
    <row r="653" spans="1:16" ht="15" hidden="1" customHeight="1" x14ac:dyDescent="0.25">
      <c r="A653" s="44" t="e">
        <f ca="1">IF(MONTH(C653)=MONTH(D$3),RIGHT('Yearly Info'!A$29,LEN('Yearly Info'!A$29)-4),"")</f>
        <v>#VALUE!</v>
      </c>
      <c r="B653" s="145"/>
      <c r="C653" s="42">
        <f t="shared" ca="1" si="23"/>
        <v>46132</v>
      </c>
      <c r="D653" s="54">
        <f ca="1">INDIRECT("'" &amp; UPPER(LEFT(TEXT($D$3,"mmmm"),3)) &amp; "'!W26")</f>
        <v>0</v>
      </c>
      <c r="E653" s="147"/>
      <c r="F653" s="148"/>
      <c r="G653" s="148"/>
      <c r="H653" s="148"/>
      <c r="I653" s="148"/>
      <c r="J653" s="148"/>
      <c r="K653" s="148"/>
      <c r="L653" s="148"/>
      <c r="M653" s="148"/>
      <c r="N653" s="148"/>
      <c r="O653" s="148"/>
      <c r="P653" s="149"/>
    </row>
    <row r="654" spans="1:16" ht="15" hidden="1" customHeight="1" x14ac:dyDescent="0.25">
      <c r="A654" s="44" t="e">
        <f ca="1">IF(MONTH(C654)=MONTH(D$3),RIGHT('Yearly Info'!A$30,LEN('Yearly Info'!A$30)-4),"")</f>
        <v>#VALUE!</v>
      </c>
      <c r="B654" s="145"/>
      <c r="C654" s="42">
        <f t="shared" ca="1" si="23"/>
        <v>46132</v>
      </c>
      <c r="D654" s="54">
        <f ca="1">INDIRECT("'" &amp; UPPER(LEFT(TEXT($D$3,"mmmm"),3)) &amp; "'!W27")</f>
        <v>0</v>
      </c>
      <c r="E654" s="147"/>
      <c r="F654" s="148"/>
      <c r="G654" s="148"/>
      <c r="H654" s="148"/>
      <c r="I654" s="148"/>
      <c r="J654" s="148"/>
      <c r="K654" s="148"/>
      <c r="L654" s="148"/>
      <c r="M654" s="148"/>
      <c r="N654" s="148"/>
      <c r="O654" s="148"/>
      <c r="P654" s="149"/>
    </row>
    <row r="655" spans="1:16" ht="15" hidden="1" customHeight="1" x14ac:dyDescent="0.25">
      <c r="A655" s="44" t="e">
        <f ca="1">IF(MONTH(C655)=MONTH(D$3),RIGHT('Yearly Info'!A$31,LEN('Yearly Info'!A$31)-4),"")</f>
        <v>#VALUE!</v>
      </c>
      <c r="B655" s="145"/>
      <c r="C655" s="42">
        <f t="shared" ca="1" si="23"/>
        <v>46132</v>
      </c>
      <c r="D655" s="54">
        <f ca="1">INDIRECT("'" &amp; UPPER(LEFT(TEXT($D$3,"mmmm"),3)) &amp; "'!W28")</f>
        <v>0</v>
      </c>
      <c r="E655" s="147"/>
      <c r="F655" s="148"/>
      <c r="G655" s="148"/>
      <c r="H655" s="148"/>
      <c r="I655" s="148"/>
      <c r="J655" s="148"/>
      <c r="K655" s="148"/>
      <c r="L655" s="148"/>
      <c r="M655" s="148"/>
      <c r="N655" s="148"/>
      <c r="O655" s="148"/>
      <c r="P655" s="149"/>
    </row>
    <row r="656" spans="1:16" ht="15" hidden="1" customHeight="1" x14ac:dyDescent="0.25">
      <c r="A656" s="44" t="e">
        <f ca="1">IF(MONTH(C656)=MONTH(D$3),RIGHT('Yearly Info'!A$32,LEN('Yearly Info'!A$32)-4),"")</f>
        <v>#VALUE!</v>
      </c>
      <c r="B656" s="145"/>
      <c r="C656" s="42">
        <f t="shared" ca="1" si="23"/>
        <v>46132</v>
      </c>
      <c r="D656" s="54">
        <f ca="1">INDIRECT("'" &amp; UPPER(LEFT(TEXT($D$3,"mmmm"),3)) &amp; "'!W29")</f>
        <v>0</v>
      </c>
      <c r="E656" s="147"/>
      <c r="F656" s="148"/>
      <c r="G656" s="148"/>
      <c r="H656" s="148"/>
      <c r="I656" s="148"/>
      <c r="J656" s="148"/>
      <c r="K656" s="148"/>
      <c r="L656" s="148"/>
      <c r="M656" s="148"/>
      <c r="N656" s="148"/>
      <c r="O656" s="148"/>
      <c r="P656" s="149"/>
    </row>
    <row r="657" spans="1:16" ht="15" hidden="1" customHeight="1" x14ac:dyDescent="0.25">
      <c r="A657" s="44" t="e">
        <f ca="1">IF(MONTH(C657)=MONTH(D$3),RIGHT('Yearly Info'!A$33,LEN('Yearly Info'!A$33)-4),"")</f>
        <v>#VALUE!</v>
      </c>
      <c r="B657" s="145"/>
      <c r="C657" s="42">
        <f t="shared" ca="1" si="23"/>
        <v>46132</v>
      </c>
      <c r="D657" s="54">
        <f ca="1">INDIRECT("'" &amp; UPPER(LEFT(TEXT($D$3,"mmmm"),3)) &amp; "'!W30")</f>
        <v>0</v>
      </c>
      <c r="E657" s="147"/>
      <c r="F657" s="148"/>
      <c r="G657" s="148"/>
      <c r="H657" s="148"/>
      <c r="I657" s="148"/>
      <c r="J657" s="148"/>
      <c r="K657" s="148"/>
      <c r="L657" s="148"/>
      <c r="M657" s="148"/>
      <c r="N657" s="148"/>
      <c r="O657" s="148"/>
      <c r="P657" s="149"/>
    </row>
    <row r="658" spans="1:16" ht="15" hidden="1" customHeight="1" x14ac:dyDescent="0.25">
      <c r="A658" s="44" t="e">
        <f ca="1">IF(MONTH(C658)=MONTH(D$3),RIGHT('Yearly Info'!A$34,LEN('Yearly Info'!A$34)-4),"")</f>
        <v>#VALUE!</v>
      </c>
      <c r="B658" s="145"/>
      <c r="C658" s="42">
        <f t="shared" ca="1" si="23"/>
        <v>46132</v>
      </c>
      <c r="D658" s="54">
        <f ca="1">INDIRECT("'" &amp; UPPER(LEFT(TEXT($D$3,"mmmm"),3)) &amp; "'!W31")</f>
        <v>0</v>
      </c>
      <c r="E658" s="147"/>
      <c r="F658" s="148"/>
      <c r="G658" s="148"/>
      <c r="H658" s="148"/>
      <c r="I658" s="148"/>
      <c r="J658" s="148"/>
      <c r="K658" s="148"/>
      <c r="L658" s="148"/>
      <c r="M658" s="148"/>
      <c r="N658" s="148"/>
      <c r="O658" s="148"/>
      <c r="P658" s="149"/>
    </row>
    <row r="659" spans="1:16" ht="15" hidden="1" customHeight="1" thickBot="1" x14ac:dyDescent="0.3">
      <c r="A659" s="44" t="e">
        <f ca="1">IF(MONTH(C659)=MONTH(D$3),RIGHT('Yearly Info'!A$35,LEN('Yearly Info'!A$35)-4),"")</f>
        <v>#VALUE!</v>
      </c>
      <c r="B659" s="145"/>
      <c r="C659" s="42">
        <f t="shared" ca="1" si="23"/>
        <v>46132</v>
      </c>
      <c r="D659" s="55">
        <f ca="1">INDIRECT("'" &amp; UPPER(LEFT(TEXT($D$3,"mmmm"),3)) &amp; "'!W32")</f>
        <v>0</v>
      </c>
      <c r="E659" s="147"/>
      <c r="F659" s="148"/>
      <c r="G659" s="148"/>
      <c r="H659" s="148"/>
      <c r="I659" s="148"/>
      <c r="J659" s="148"/>
      <c r="K659" s="148"/>
      <c r="L659" s="148"/>
      <c r="M659" s="148"/>
      <c r="N659" s="148"/>
      <c r="O659" s="148"/>
      <c r="P659" s="149"/>
    </row>
    <row r="660" spans="1:16" ht="15" hidden="1" customHeight="1" x14ac:dyDescent="0.25">
      <c r="A660" s="44" t="e">
        <f ca="1">IF(MONTH(C660)=MONTH(D$3),RIGHT('Yearly Info'!A$36,LEN('Yearly Info'!A$36)-4),"")</f>
        <v>#VALUE!</v>
      </c>
      <c r="B660" s="145"/>
      <c r="C660" s="42">
        <f t="shared" ca="1" si="23"/>
        <v>46132</v>
      </c>
      <c r="D660" s="54">
        <f ca="1">INDIRECT("'" &amp; UPPER(LEFT(TEXT($D$3,"mmmm"),3)) &amp; "'!W33")</f>
        <v>0</v>
      </c>
      <c r="E660" s="147"/>
      <c r="F660" s="148"/>
      <c r="G660" s="148"/>
      <c r="H660" s="148"/>
      <c r="I660" s="148"/>
      <c r="J660" s="148"/>
      <c r="K660" s="148"/>
      <c r="L660" s="148"/>
      <c r="M660" s="148"/>
      <c r="N660" s="148"/>
      <c r="O660" s="148"/>
      <c r="P660" s="149"/>
    </row>
    <row r="661" spans="1:16" ht="15" hidden="1" customHeight="1" x14ac:dyDescent="0.25">
      <c r="A661" s="44" t="e">
        <f ca="1">IF(MONTH(C661)=MONTH(D$3),RIGHT('Yearly Info'!A$37,LEN('Yearly Info'!A$37)-4),"")</f>
        <v>#VALUE!</v>
      </c>
      <c r="B661" s="145"/>
      <c r="C661" s="42">
        <f t="shared" ca="1" si="23"/>
        <v>46132</v>
      </c>
      <c r="D661" s="54">
        <f ca="1">INDIRECT("'" &amp; UPPER(LEFT(TEXT($D$3,"mmmm"),3)) &amp; "'!W34")</f>
        <v>0</v>
      </c>
      <c r="E661" s="147"/>
      <c r="F661" s="148"/>
      <c r="G661" s="148"/>
      <c r="H661" s="148"/>
      <c r="I661" s="148"/>
      <c r="J661" s="148"/>
      <c r="K661" s="148"/>
      <c r="L661" s="148"/>
      <c r="M661" s="148"/>
      <c r="N661" s="148"/>
      <c r="O661" s="148"/>
      <c r="P661" s="149"/>
    </row>
    <row r="662" spans="1:16" ht="15" hidden="1" customHeight="1" x14ac:dyDescent="0.25">
      <c r="A662" s="44" t="e">
        <f ca="1">IF(MONTH(C662)=MONTH(D$3),RIGHT('Yearly Info'!A$38,LEN('Yearly Info'!A$38)-4),"")</f>
        <v>#VALUE!</v>
      </c>
      <c r="B662" s="145"/>
      <c r="C662" s="42">
        <f t="shared" ca="1" si="23"/>
        <v>46132</v>
      </c>
      <c r="D662" s="54">
        <f ca="1">INDIRECT("'" &amp; UPPER(LEFT(TEXT($D$3,"mmmm"),3)) &amp; "'!W35")</f>
        <v>0</v>
      </c>
      <c r="E662" s="147"/>
      <c r="F662" s="148"/>
      <c r="G662" s="148"/>
      <c r="H662" s="148"/>
      <c r="I662" s="148"/>
      <c r="J662" s="148"/>
      <c r="K662" s="148"/>
      <c r="L662" s="148"/>
      <c r="M662" s="148"/>
      <c r="N662" s="148"/>
      <c r="O662" s="148"/>
      <c r="P662" s="149"/>
    </row>
    <row r="663" spans="1:16" ht="15" hidden="1" customHeight="1" x14ac:dyDescent="0.25">
      <c r="A663" s="44" t="e">
        <f ca="1">IF(MONTH(C663)=MONTH(D$3),RIGHT('Yearly Info'!A$39,LEN('Yearly Info'!A$39)-4),"")</f>
        <v>#VALUE!</v>
      </c>
      <c r="B663" s="145"/>
      <c r="C663" s="42">
        <f t="shared" ca="1" si="23"/>
        <v>46132</v>
      </c>
      <c r="D663" s="54">
        <f ca="1">INDIRECT("'" &amp; UPPER(LEFT(TEXT($D$3,"mmmm"),3)) &amp; "'!W36")</f>
        <v>0</v>
      </c>
      <c r="E663" s="147"/>
      <c r="F663" s="148"/>
      <c r="G663" s="148"/>
      <c r="H663" s="148"/>
      <c r="I663" s="148"/>
      <c r="J663" s="148"/>
      <c r="K663" s="148"/>
      <c r="L663" s="148"/>
      <c r="M663" s="148"/>
      <c r="N663" s="148"/>
      <c r="O663" s="148"/>
      <c r="P663" s="149"/>
    </row>
    <row r="664" spans="1:16" ht="15" hidden="1" customHeight="1" thickBot="1" x14ac:dyDescent="0.3">
      <c r="A664" s="45" t="e">
        <f ca="1">IF(MONTH(C664)=MONTH(D$3),RIGHT('Yearly Info'!A$40,LEN('Yearly Info'!A$40)-4),"")</f>
        <v>#VALUE!</v>
      </c>
      <c r="B664" s="145"/>
      <c r="C664" s="42">
        <f t="shared" ca="1" si="23"/>
        <v>46132</v>
      </c>
      <c r="D664" s="54">
        <f ca="1">INDIRECT("'" &amp; UPPER(LEFT(TEXT($D$3,"mmmm"),3)) &amp; "'!W38")</f>
        <v>0</v>
      </c>
      <c r="E664" s="147"/>
      <c r="F664" s="148"/>
      <c r="G664" s="148"/>
      <c r="H664" s="148"/>
      <c r="I664" s="148"/>
      <c r="J664" s="148"/>
      <c r="K664" s="148"/>
      <c r="L664" s="148"/>
      <c r="M664" s="148"/>
      <c r="N664" s="148"/>
      <c r="O664" s="148"/>
      <c r="P664" s="149"/>
    </row>
    <row r="665" spans="1:16" ht="15" hidden="1" customHeight="1" thickBot="1" x14ac:dyDescent="0.3">
      <c r="A665" s="45" t="str">
        <f ca="1">IF(MONTH(C665)=MONTH(D$3),RIGHT('Yearly Info'!A$41,LEN('Yearly Info'!A$41)-4),"")</f>
        <v xml:space="preserve"> </v>
      </c>
      <c r="B665" s="145"/>
      <c r="C665" s="42">
        <f t="shared" ca="1" si="23"/>
        <v>46132</v>
      </c>
      <c r="D665" s="54">
        <f ca="1">INDIRECT("'" &amp; UPPER(LEFT(TEXT($D$3,"mmmm"),3)) &amp; "'!W39")</f>
        <v>0</v>
      </c>
      <c r="E665" s="147"/>
      <c r="F665" s="148"/>
      <c r="G665" s="148"/>
      <c r="H665" s="148"/>
      <c r="I665" s="148"/>
      <c r="J665" s="148"/>
      <c r="K665" s="148"/>
      <c r="L665" s="148"/>
      <c r="M665" s="148"/>
      <c r="N665" s="148"/>
      <c r="O665" s="148"/>
      <c r="P665" s="149"/>
    </row>
    <row r="666" spans="1:16" ht="15" hidden="1" customHeight="1" thickBot="1" x14ac:dyDescent="0.3">
      <c r="A666" s="45" t="str">
        <f ca="1">IF(MONTH(C666)=MONTH(D$3),RIGHT('Yearly Info'!A$42,LEN('Yearly Info'!A$42)-4),"")</f>
        <v xml:space="preserve"> </v>
      </c>
      <c r="B666" s="145"/>
      <c r="C666" s="42">
        <f t="shared" ca="1" si="23"/>
        <v>46132</v>
      </c>
      <c r="D666" s="54">
        <f ca="1">INDIRECT("'" &amp; UPPER(LEFT(TEXT($D$3,"mmmm"),3)) &amp; "'!W39")</f>
        <v>0</v>
      </c>
      <c r="E666" s="147"/>
      <c r="F666" s="148"/>
      <c r="G666" s="148"/>
      <c r="H666" s="148"/>
      <c r="I666" s="148"/>
      <c r="J666" s="148"/>
      <c r="K666" s="148"/>
      <c r="L666" s="148"/>
      <c r="M666" s="148"/>
      <c r="N666" s="148"/>
      <c r="O666" s="148"/>
      <c r="P666" s="149"/>
    </row>
    <row r="667" spans="1:16" ht="15" hidden="1" customHeight="1" thickBot="1" x14ac:dyDescent="0.3">
      <c r="A667" s="45" t="str">
        <f ca="1">IF(MONTH(C667)=MONTH(D$3),RIGHT('Yearly Info'!A$43,LEN('Yearly Info'!A$43)-4),"")</f>
        <v xml:space="preserve"> </v>
      </c>
      <c r="B667" s="146"/>
      <c r="C667" s="42">
        <f t="shared" ca="1" si="23"/>
        <v>46132</v>
      </c>
      <c r="D667" s="55">
        <f ca="1">INDIRECT("'" &amp; UPPER(LEFT(TEXT($D$3,"mmmm"),3)) &amp; "'!W40")</f>
        <v>0</v>
      </c>
      <c r="E667" s="150"/>
      <c r="F667" s="151"/>
      <c r="G667" s="151"/>
      <c r="H667" s="151"/>
      <c r="I667" s="151"/>
      <c r="J667" s="151"/>
      <c r="K667" s="151"/>
      <c r="L667" s="151"/>
      <c r="M667" s="151"/>
      <c r="N667" s="151"/>
      <c r="O667" s="151"/>
      <c r="P667" s="152"/>
    </row>
    <row r="668" spans="1:16" ht="15" hidden="1" customHeight="1" x14ac:dyDescent="0.25">
      <c r="A668" s="44" t="str">
        <f ca="1">IF(MONTH(C668)=MONTH(D$3),RIGHT('Yearly Info'!A$14,LEN('Yearly Info'!A$14)-4),"")</f>
        <v xml:space="preserve"> RICS Support for MDEQ</v>
      </c>
      <c r="B668" s="159" t="str">
        <f ca="1">TEXT(C668,"dddd")</f>
        <v>Tuesday</v>
      </c>
      <c r="C668" s="96">
        <f ca="1">C638+1</f>
        <v>46133</v>
      </c>
      <c r="D668" s="54">
        <f ca="1">INDIRECT("'" &amp; UPPER(LEFT(TEXT($D$3,"mmmm"),3)) &amp; "'!X11")</f>
        <v>0</v>
      </c>
      <c r="E668" s="147"/>
      <c r="F668" s="148"/>
      <c r="G668" s="148"/>
      <c r="H668" s="148"/>
      <c r="I668" s="148"/>
      <c r="J668" s="148"/>
      <c r="K668" s="148"/>
      <c r="L668" s="148"/>
      <c r="M668" s="148"/>
      <c r="N668" s="148"/>
      <c r="O668" s="148"/>
      <c r="P668" s="149"/>
    </row>
    <row r="669" spans="1:16" ht="15" hidden="1" customHeight="1" x14ac:dyDescent="0.25">
      <c r="A669" s="44" t="str">
        <f ca="1">IF(MONTH(C669)=MONTH(D$3),RIGHT('Yearly Info'!A$15,LEN('Yearly Info'!A$15)-4),"")</f>
        <v xml:space="preserve"> MDEQ</v>
      </c>
      <c r="B669" s="145"/>
      <c r="C669" s="42">
        <f ca="1">C668</f>
        <v>46133</v>
      </c>
      <c r="D669" s="54">
        <f ca="1">INDIRECT("'" &amp; UPPER(LEFT(TEXT($D$3,"mmmm"),3)) &amp; "'!X12")</f>
        <v>0</v>
      </c>
      <c r="E669" s="147"/>
      <c r="F669" s="148"/>
      <c r="G669" s="148"/>
      <c r="H669" s="148"/>
      <c r="I669" s="148"/>
      <c r="J669" s="148"/>
      <c r="K669" s="148"/>
      <c r="L669" s="148"/>
      <c r="M669" s="148"/>
      <c r="N669" s="148"/>
      <c r="O669" s="148"/>
      <c r="P669" s="149"/>
    </row>
    <row r="670" spans="1:16" ht="15" hidden="1" customHeight="1" x14ac:dyDescent="0.25">
      <c r="A670" s="44" t="str">
        <f ca="1">IF(MONTH(C670)=MONTH(D$3),RIGHT('Yearly Info'!A$16,LEN('Yearly Info'!A$16)-4),"")</f>
        <v xml:space="preserve"> RICS Idea Portal</v>
      </c>
      <c r="B670" s="145"/>
      <c r="C670" s="42">
        <f t="shared" ref="C670:C697" ca="1" si="24">C669</f>
        <v>46133</v>
      </c>
      <c r="D670" s="54">
        <f ca="1">INDIRECT("'" &amp; UPPER(LEFT(TEXT($D$3,"mmmm"),3)) &amp; "'!X13")</f>
        <v>0</v>
      </c>
      <c r="E670" s="147"/>
      <c r="F670" s="148"/>
      <c r="G670" s="148"/>
      <c r="H670" s="148"/>
      <c r="I670" s="148"/>
      <c r="J670" s="148"/>
      <c r="K670" s="148"/>
      <c r="L670" s="148"/>
      <c r="M670" s="148"/>
      <c r="N670" s="148"/>
      <c r="O670" s="148"/>
      <c r="P670" s="149"/>
    </row>
    <row r="671" spans="1:16" ht="15" hidden="1" customHeight="1" x14ac:dyDescent="0.25">
      <c r="A671" s="44" t="str">
        <f ca="1">IF(MONTH(C671)=MONTH(D$3),RIGHT('Yearly Info'!A$17,LEN('Yearly Info'!A$17)-4),"")</f>
        <v xml:space="preserve"> MSWIS</v>
      </c>
      <c r="B671" s="145"/>
      <c r="C671" s="42">
        <f t="shared" ca="1" si="24"/>
        <v>46133</v>
      </c>
      <c r="D671" s="54">
        <f ca="1">INDIRECT("'" &amp; UPPER(LEFT(TEXT($D$3,"mmmm"),3)) &amp; "'!X14")</f>
        <v>0</v>
      </c>
      <c r="E671" s="147"/>
      <c r="F671" s="148"/>
      <c r="G671" s="148"/>
      <c r="H671" s="148"/>
      <c r="I671" s="148"/>
      <c r="J671" s="148"/>
      <c r="K671" s="148"/>
      <c r="L671" s="148"/>
      <c r="M671" s="148"/>
      <c r="N671" s="148"/>
      <c r="O671" s="148"/>
      <c r="P671" s="149"/>
    </row>
    <row r="672" spans="1:16" ht="15" hidden="1" customHeight="1" x14ac:dyDescent="0.25">
      <c r="A672" s="44" t="str">
        <f ca="1">IF(MONTH(C672)=MONTH(D$3),RIGHT('Yearly Info'!A$18,LEN('Yearly Info'!A$18)-4),"")</f>
        <v xml:space="preserve"> GeoSpatial</v>
      </c>
      <c r="B672" s="145"/>
      <c r="C672" s="42">
        <f t="shared" ca="1" si="24"/>
        <v>46133</v>
      </c>
      <c r="D672" s="54">
        <f ca="1">INDIRECT("'" &amp; UPPER(LEFT(TEXT($D$3,"mmmm"),3)) &amp; "'!X15")</f>
        <v>0</v>
      </c>
      <c r="E672" s="147"/>
      <c r="F672" s="148"/>
      <c r="G672" s="148"/>
      <c r="H672" s="148"/>
      <c r="I672" s="148"/>
      <c r="J672" s="148"/>
      <c r="K672" s="148"/>
      <c r="L672" s="148"/>
      <c r="M672" s="148"/>
      <c r="N672" s="148"/>
      <c r="O672" s="148"/>
      <c r="P672" s="149"/>
    </row>
    <row r="673" spans="1:16" ht="15" hidden="1" customHeight="1" x14ac:dyDescent="0.25">
      <c r="A673" s="44" t="str">
        <f ca="1">IF(MONTH(C673)=MONTH(D$3),RIGHT('Yearly Info'!A$19,LEN('Yearly Info'!A$19)-4),"")</f>
        <v xml:space="preserve"> RICS Dashboard</v>
      </c>
      <c r="B673" s="145"/>
      <c r="C673" s="42">
        <f t="shared" ca="1" si="24"/>
        <v>46133</v>
      </c>
      <c r="D673" s="54">
        <f ca="1">INDIRECT("'" &amp; UPPER(LEFT(TEXT($D$3,"mmmm"),3)) &amp; "'!X16")</f>
        <v>0</v>
      </c>
      <c r="E673" s="153"/>
      <c r="F673" s="154"/>
      <c r="G673" s="154"/>
      <c r="H673" s="154"/>
      <c r="I673" s="154"/>
      <c r="J673" s="154"/>
      <c r="K673" s="154"/>
      <c r="L673" s="154"/>
      <c r="M673" s="154"/>
      <c r="N673" s="154"/>
      <c r="O673" s="154"/>
      <c r="P673" s="155"/>
    </row>
    <row r="674" spans="1:16" ht="15" hidden="1" customHeight="1" x14ac:dyDescent="0.25">
      <c r="A674" s="44" t="str">
        <f ca="1">IF(MONTH(C674)=MONTH(D$3),RIGHT('Yearly Info'!A$20,LEN('Yearly Info'!A$20)-4),"")</f>
        <v xml:space="preserve"> MDWFP NRIS</v>
      </c>
      <c r="B674" s="145"/>
      <c r="C674" s="42">
        <f t="shared" ca="1" si="24"/>
        <v>46133</v>
      </c>
      <c r="D674" s="54">
        <f ca="1">INDIRECT("'" &amp; UPPER(LEFT(TEXT($D$3,"mmmm"),3)) &amp; "'!X17")</f>
        <v>4</v>
      </c>
      <c r="E674" s="153" t="s">
        <v>109</v>
      </c>
      <c r="F674" s="154"/>
      <c r="G674" s="154"/>
      <c r="H674" s="154"/>
      <c r="I674" s="154"/>
      <c r="J674" s="154"/>
      <c r="K674" s="154"/>
      <c r="L674" s="154"/>
      <c r="M674" s="154"/>
      <c r="N674" s="154"/>
      <c r="O674" s="154"/>
      <c r="P674" s="155"/>
    </row>
    <row r="675" spans="1:16" ht="15" hidden="1" customHeight="1" x14ac:dyDescent="0.25">
      <c r="A675" s="44" t="str">
        <f ca="1">IF(MONTH(C675)=MONTH(D$3),RIGHT('Yearly Info'!A$21,LEN('Yearly Info'!A$21)-4),"")</f>
        <v xml:space="preserve"> MSWIS MRVA 4 CLOSED</v>
      </c>
      <c r="B675" s="145"/>
      <c r="C675" s="42">
        <f t="shared" ca="1" si="24"/>
        <v>46133</v>
      </c>
      <c r="D675" s="54">
        <f ca="1">INDIRECT("'" &amp; UPPER(LEFT(TEXT($D$3,"mmmm"),3)) &amp; "'!X18")</f>
        <v>0</v>
      </c>
      <c r="E675" s="156"/>
      <c r="F675" s="148"/>
      <c r="G675" s="148"/>
      <c r="H675" s="148"/>
      <c r="I675" s="148"/>
      <c r="J675" s="148"/>
      <c r="K675" s="148"/>
      <c r="L675" s="148"/>
      <c r="M675" s="148"/>
      <c r="N675" s="148"/>
      <c r="O675" s="148"/>
      <c r="P675" s="149"/>
    </row>
    <row r="676" spans="1:16" ht="15" customHeight="1" x14ac:dyDescent="0.25">
      <c r="A676" s="44" t="str">
        <f ca="1">IF(MONTH(C676)=MONTH(D$3),RIGHT('Yearly Info'!A$22,LEN('Yearly Info'!A$22)-4),"")</f>
        <v xml:space="preserve"> Tackett</v>
      </c>
      <c r="B676" s="145"/>
      <c r="C676" s="42">
        <f t="shared" ca="1" si="24"/>
        <v>46133</v>
      </c>
      <c r="D676" s="54">
        <f ca="1">INDIRECT("'" &amp; UPPER(LEFT(TEXT($D$3,"mmmm"),3)) &amp; "'!X19")</f>
        <v>4</v>
      </c>
      <c r="E676" s="147" t="s">
        <v>110</v>
      </c>
      <c r="F676" s="148"/>
      <c r="G676" s="148"/>
      <c r="H676" s="148"/>
      <c r="I676" s="148"/>
      <c r="J676" s="148"/>
      <c r="K676" s="148"/>
      <c r="L676" s="148"/>
      <c r="M676" s="148"/>
      <c r="N676" s="148"/>
      <c r="O676" s="148"/>
      <c r="P676" s="149"/>
    </row>
    <row r="677" spans="1:16" ht="15" hidden="1" customHeight="1" x14ac:dyDescent="0.25">
      <c r="A677" s="44" t="e">
        <f ca="1">IF(MONTH(C677)=MONTH(D$3),RIGHT('Yearly Info'!A$23,LEN('Yearly Info'!A$23)-4),"")</f>
        <v>#VALUE!</v>
      </c>
      <c r="B677" s="145"/>
      <c r="C677" s="42">
        <f t="shared" ca="1" si="24"/>
        <v>46133</v>
      </c>
      <c r="D677" s="54">
        <f ca="1">INDIRECT("'" &amp; UPPER(LEFT(TEXT($D$3,"mmmm"),3)) &amp; "'!X20")</f>
        <v>0</v>
      </c>
      <c r="E677" s="160"/>
      <c r="F677" s="148"/>
      <c r="G677" s="148"/>
      <c r="H677" s="148"/>
      <c r="I677" s="148"/>
      <c r="J677" s="148"/>
      <c r="K677" s="148"/>
      <c r="L677" s="148"/>
      <c r="M677" s="148"/>
      <c r="N677" s="148"/>
      <c r="O677" s="148"/>
      <c r="P677" s="149"/>
    </row>
    <row r="678" spans="1:16" ht="15" hidden="1" customHeight="1" x14ac:dyDescent="0.25">
      <c r="A678" s="44" t="e">
        <f ca="1">IF(MONTH(C678)=MONTH(D$3),RIGHT('Yearly Info'!A$24,LEN('Yearly Info'!A$24)-4),"")</f>
        <v>#VALUE!</v>
      </c>
      <c r="B678" s="145"/>
      <c r="C678" s="42">
        <f t="shared" ca="1" si="24"/>
        <v>46133</v>
      </c>
      <c r="D678" s="54">
        <f ca="1">INDIRECT("'" &amp; UPPER(LEFT(TEXT($D$3,"mmmm"),3)) &amp; "'!X21")</f>
        <v>0</v>
      </c>
      <c r="E678" s="147"/>
      <c r="F678" s="148"/>
      <c r="G678" s="148"/>
      <c r="H678" s="148"/>
      <c r="I678" s="148"/>
      <c r="J678" s="148"/>
      <c r="K678" s="148"/>
      <c r="L678" s="148"/>
      <c r="M678" s="148"/>
      <c r="N678" s="148"/>
      <c r="O678" s="148"/>
      <c r="P678" s="149"/>
    </row>
    <row r="679" spans="1:16" ht="15" hidden="1" customHeight="1" x14ac:dyDescent="0.25">
      <c r="A679" s="44" t="e">
        <f ca="1">IF(MONTH(C679)=MONTH(D$3),RIGHT('Yearly Info'!A$25,LEN('Yearly Info'!A$25)-4),"")</f>
        <v>#VALUE!</v>
      </c>
      <c r="B679" s="145"/>
      <c r="C679" s="42">
        <f t="shared" ca="1" si="24"/>
        <v>46133</v>
      </c>
      <c r="D679" s="54">
        <f ca="1">INDIRECT("'" &amp; UPPER(LEFT(TEXT($D$3,"mmmm"),3)) &amp; "'!X22")</f>
        <v>0</v>
      </c>
      <c r="E679" s="147"/>
      <c r="F679" s="148"/>
      <c r="G679" s="148"/>
      <c r="H679" s="148"/>
      <c r="I679" s="148"/>
      <c r="J679" s="148"/>
      <c r="K679" s="148"/>
      <c r="L679" s="148"/>
      <c r="M679" s="148"/>
      <c r="N679" s="148"/>
      <c r="O679" s="148"/>
      <c r="P679" s="149"/>
    </row>
    <row r="680" spans="1:16" ht="15" hidden="1" customHeight="1" x14ac:dyDescent="0.25">
      <c r="A680" s="44" t="e">
        <f ca="1">IF(MONTH(C680)=MONTH(D$3),RIGHT('Yearly Info'!A$26,LEN('Yearly Info'!A$26)-4),"")</f>
        <v>#VALUE!</v>
      </c>
      <c r="B680" s="145"/>
      <c r="C680" s="42">
        <f t="shared" ca="1" si="24"/>
        <v>46133</v>
      </c>
      <c r="D680" s="54">
        <f ca="1">INDIRECT("'" &amp; UPPER(LEFT(TEXT($D$3,"mmmm"),3)) &amp; "'!X23")</f>
        <v>0</v>
      </c>
      <c r="E680" s="147"/>
      <c r="F680" s="148"/>
      <c r="G680" s="148"/>
      <c r="H680" s="148"/>
      <c r="I680" s="148"/>
      <c r="J680" s="148"/>
      <c r="K680" s="148"/>
      <c r="L680" s="148"/>
      <c r="M680" s="148"/>
      <c r="N680" s="148"/>
      <c r="O680" s="148"/>
      <c r="P680" s="149"/>
    </row>
    <row r="681" spans="1:16" ht="15" hidden="1" customHeight="1" x14ac:dyDescent="0.25">
      <c r="A681" s="44" t="e">
        <f ca="1">IF(MONTH(C681)=MONTH(D$3),RIGHT('Yearly Info'!A$27,LEN('Yearly Info'!A$27)-4),"")</f>
        <v>#VALUE!</v>
      </c>
      <c r="B681" s="145"/>
      <c r="C681" s="42">
        <f t="shared" ca="1" si="24"/>
        <v>46133</v>
      </c>
      <c r="D681" s="54">
        <f ca="1">INDIRECT("'" &amp; UPPER(LEFT(TEXT($D$3,"mmmm"),3)) &amp; "'!X24")</f>
        <v>0</v>
      </c>
      <c r="E681" s="147"/>
      <c r="F681" s="148"/>
      <c r="G681" s="148"/>
      <c r="H681" s="148"/>
      <c r="I681" s="148"/>
      <c r="J681" s="148"/>
      <c r="K681" s="148"/>
      <c r="L681" s="148"/>
      <c r="M681" s="148"/>
      <c r="N681" s="148"/>
      <c r="O681" s="148"/>
      <c r="P681" s="149"/>
    </row>
    <row r="682" spans="1:16" ht="15" hidden="1" customHeight="1" x14ac:dyDescent="0.25">
      <c r="A682" s="44" t="e">
        <f ca="1">IF(MONTH(C682)=MONTH(D$3),RIGHT('Yearly Info'!A$28,LEN('Yearly Info'!A$28)-4),"")</f>
        <v>#VALUE!</v>
      </c>
      <c r="B682" s="145"/>
      <c r="C682" s="42">
        <f t="shared" ca="1" si="24"/>
        <v>46133</v>
      </c>
      <c r="D682" s="54">
        <f ca="1">INDIRECT("'" &amp; UPPER(LEFT(TEXT($D$3,"mmmm"),3)) &amp; "'!X25")</f>
        <v>0</v>
      </c>
      <c r="E682" s="147"/>
      <c r="F682" s="148"/>
      <c r="G682" s="148"/>
      <c r="H682" s="148"/>
      <c r="I682" s="148"/>
      <c r="J682" s="148"/>
      <c r="K682" s="148"/>
      <c r="L682" s="148"/>
      <c r="M682" s="148"/>
      <c r="N682" s="148"/>
      <c r="O682" s="148"/>
      <c r="P682" s="149"/>
    </row>
    <row r="683" spans="1:16" ht="15" hidden="1" customHeight="1" x14ac:dyDescent="0.25">
      <c r="A683" s="44" t="e">
        <f ca="1">IF(MONTH(C683)=MONTH(D$3),RIGHT('Yearly Info'!A$29,LEN('Yearly Info'!A$29)-4),"")</f>
        <v>#VALUE!</v>
      </c>
      <c r="B683" s="145"/>
      <c r="C683" s="42">
        <f t="shared" ca="1" si="24"/>
        <v>46133</v>
      </c>
      <c r="D683" s="54">
        <f ca="1">INDIRECT("'" &amp; UPPER(LEFT(TEXT($D$3,"mmmm"),3)) &amp; "'!X26")</f>
        <v>0</v>
      </c>
      <c r="E683" s="147"/>
      <c r="F683" s="148"/>
      <c r="G683" s="148"/>
      <c r="H683" s="148"/>
      <c r="I683" s="148"/>
      <c r="J683" s="148"/>
      <c r="K683" s="148"/>
      <c r="L683" s="148"/>
      <c r="M683" s="148"/>
      <c r="N683" s="148"/>
      <c r="O683" s="148"/>
      <c r="P683" s="149"/>
    </row>
    <row r="684" spans="1:16" ht="15" hidden="1" customHeight="1" x14ac:dyDescent="0.25">
      <c r="A684" s="44" t="e">
        <f ca="1">IF(MONTH(C684)=MONTH(D$3),RIGHT('Yearly Info'!A$30,LEN('Yearly Info'!A$30)-4),"")</f>
        <v>#VALUE!</v>
      </c>
      <c r="B684" s="145"/>
      <c r="C684" s="42">
        <f t="shared" ca="1" si="24"/>
        <v>46133</v>
      </c>
      <c r="D684" s="54">
        <f ca="1">INDIRECT("'" &amp; UPPER(LEFT(TEXT($D$3,"mmmm"),3)) &amp; "'!X27")</f>
        <v>0</v>
      </c>
      <c r="E684" s="147"/>
      <c r="F684" s="148"/>
      <c r="G684" s="148"/>
      <c r="H684" s="148"/>
      <c r="I684" s="148"/>
      <c r="J684" s="148"/>
      <c r="K684" s="148"/>
      <c r="L684" s="148"/>
      <c r="M684" s="148"/>
      <c r="N684" s="148"/>
      <c r="O684" s="148"/>
      <c r="P684" s="149"/>
    </row>
    <row r="685" spans="1:16" ht="15" hidden="1" customHeight="1" x14ac:dyDescent="0.25">
      <c r="A685" s="44" t="e">
        <f ca="1">IF(MONTH(C685)=MONTH(D$3),RIGHT('Yearly Info'!A$31,LEN('Yearly Info'!A$31)-4),"")</f>
        <v>#VALUE!</v>
      </c>
      <c r="B685" s="145"/>
      <c r="C685" s="42">
        <f t="shared" ca="1" si="24"/>
        <v>46133</v>
      </c>
      <c r="D685" s="54">
        <f ca="1">INDIRECT("'" &amp; UPPER(LEFT(TEXT($D$3,"mmmm"),3)) &amp; "'!X28")</f>
        <v>0</v>
      </c>
      <c r="E685" s="147"/>
      <c r="F685" s="148"/>
      <c r="G685" s="148"/>
      <c r="H685" s="148"/>
      <c r="I685" s="148"/>
      <c r="J685" s="148"/>
      <c r="K685" s="148"/>
      <c r="L685" s="148"/>
      <c r="M685" s="148"/>
      <c r="N685" s="148"/>
      <c r="O685" s="148"/>
      <c r="P685" s="149"/>
    </row>
    <row r="686" spans="1:16" ht="15" hidden="1" customHeight="1" x14ac:dyDescent="0.25">
      <c r="A686" s="44" t="e">
        <f ca="1">IF(MONTH(C686)=MONTH(D$3),RIGHT('Yearly Info'!A$32,LEN('Yearly Info'!A$32)-4),"")</f>
        <v>#VALUE!</v>
      </c>
      <c r="B686" s="145"/>
      <c r="C686" s="42">
        <f t="shared" ca="1" si="24"/>
        <v>46133</v>
      </c>
      <c r="D686" s="54">
        <f ca="1">INDIRECT("'" &amp; UPPER(LEFT(TEXT($D$3,"mmmm"),3)) &amp; "'!X29")</f>
        <v>0</v>
      </c>
      <c r="E686" s="147"/>
      <c r="F686" s="148"/>
      <c r="G686" s="148"/>
      <c r="H686" s="148"/>
      <c r="I686" s="148"/>
      <c r="J686" s="148"/>
      <c r="K686" s="148"/>
      <c r="L686" s="148"/>
      <c r="M686" s="148"/>
      <c r="N686" s="148"/>
      <c r="O686" s="148"/>
      <c r="P686" s="149"/>
    </row>
    <row r="687" spans="1:16" ht="15" hidden="1" customHeight="1" x14ac:dyDescent="0.25">
      <c r="A687" s="44" t="e">
        <f ca="1">IF(MONTH(C687)=MONTH(D$3),RIGHT('Yearly Info'!A$33,LEN('Yearly Info'!A$33)-4),"")</f>
        <v>#VALUE!</v>
      </c>
      <c r="B687" s="145"/>
      <c r="C687" s="42">
        <f t="shared" ca="1" si="24"/>
        <v>46133</v>
      </c>
      <c r="D687" s="54">
        <f ca="1">INDIRECT("'" &amp; UPPER(LEFT(TEXT($D$3,"mmmm"),3)) &amp; "'!X30")</f>
        <v>0</v>
      </c>
      <c r="E687" s="147"/>
      <c r="F687" s="148"/>
      <c r="G687" s="148"/>
      <c r="H687" s="148"/>
      <c r="I687" s="148"/>
      <c r="J687" s="148"/>
      <c r="K687" s="148"/>
      <c r="L687" s="148"/>
      <c r="M687" s="148"/>
      <c r="N687" s="148"/>
      <c r="O687" s="148"/>
      <c r="P687" s="149"/>
    </row>
    <row r="688" spans="1:16" ht="15" hidden="1" customHeight="1" x14ac:dyDescent="0.25">
      <c r="A688" s="44" t="e">
        <f ca="1">IF(MONTH(C688)=MONTH(D$3),RIGHT('Yearly Info'!A$34,LEN('Yearly Info'!A$34)-4),"")</f>
        <v>#VALUE!</v>
      </c>
      <c r="B688" s="145"/>
      <c r="C688" s="42">
        <f t="shared" ca="1" si="24"/>
        <v>46133</v>
      </c>
      <c r="D688" s="54">
        <f ca="1">INDIRECT("'" &amp; UPPER(LEFT(TEXT($D$3,"mmmm"),3)) &amp; "'!X31")</f>
        <v>0</v>
      </c>
      <c r="E688" s="147"/>
      <c r="F688" s="148"/>
      <c r="G688" s="148"/>
      <c r="H688" s="148"/>
      <c r="I688" s="148"/>
      <c r="J688" s="148"/>
      <c r="K688" s="148"/>
      <c r="L688" s="148"/>
      <c r="M688" s="148"/>
      <c r="N688" s="148"/>
      <c r="O688" s="148"/>
      <c r="P688" s="149"/>
    </row>
    <row r="689" spans="1:16" ht="15" hidden="1" customHeight="1" x14ac:dyDescent="0.25">
      <c r="A689" s="44" t="e">
        <f ca="1">IF(MONTH(C689)=MONTH(D$3),RIGHT('Yearly Info'!A$35,LEN('Yearly Info'!A$35)-4),"")</f>
        <v>#VALUE!</v>
      </c>
      <c r="B689" s="145"/>
      <c r="C689" s="42">
        <f t="shared" ca="1" si="24"/>
        <v>46133</v>
      </c>
      <c r="D689" s="54">
        <f ca="1">INDIRECT("'" &amp; UPPER(LEFT(TEXT($D$3,"mmmm"),3)) &amp; "'!X32")</f>
        <v>0</v>
      </c>
      <c r="E689" s="147"/>
      <c r="F689" s="148"/>
      <c r="G689" s="148"/>
      <c r="H689" s="148"/>
      <c r="I689" s="148"/>
      <c r="J689" s="148"/>
      <c r="K689" s="148"/>
      <c r="L689" s="148"/>
      <c r="M689" s="148"/>
      <c r="N689" s="148"/>
      <c r="O689" s="148"/>
      <c r="P689" s="149"/>
    </row>
    <row r="690" spans="1:16" ht="15" hidden="1" customHeight="1" x14ac:dyDescent="0.25">
      <c r="A690" s="44" t="e">
        <f ca="1">IF(MONTH(C690)=MONTH(D$3),RIGHT('Yearly Info'!A$36,LEN('Yearly Info'!A$36)-4),"")</f>
        <v>#VALUE!</v>
      </c>
      <c r="B690" s="145"/>
      <c r="C690" s="42">
        <f t="shared" ca="1" si="24"/>
        <v>46133</v>
      </c>
      <c r="D690" s="54">
        <f ca="1">INDIRECT("'" &amp; UPPER(LEFT(TEXT($D$3,"mmmm"),3)) &amp; "'!X33")</f>
        <v>0</v>
      </c>
      <c r="E690" s="147"/>
      <c r="F690" s="148"/>
      <c r="G690" s="148"/>
      <c r="H690" s="148"/>
      <c r="I690" s="148"/>
      <c r="J690" s="148"/>
      <c r="K690" s="148"/>
      <c r="L690" s="148"/>
      <c r="M690" s="148"/>
      <c r="N690" s="148"/>
      <c r="O690" s="148"/>
      <c r="P690" s="149"/>
    </row>
    <row r="691" spans="1:16" ht="15" hidden="1" customHeight="1" x14ac:dyDescent="0.25">
      <c r="A691" s="44" t="e">
        <f ca="1">IF(MONTH(C691)=MONTH(D$3),RIGHT('Yearly Info'!A$37,LEN('Yearly Info'!A$37)-4),"")</f>
        <v>#VALUE!</v>
      </c>
      <c r="B691" s="145"/>
      <c r="C691" s="42">
        <f t="shared" ca="1" si="24"/>
        <v>46133</v>
      </c>
      <c r="D691" s="54">
        <f ca="1">INDIRECT("'" &amp; UPPER(LEFT(TEXT($D$3,"mmmm"),3)) &amp; "'!X34")</f>
        <v>0</v>
      </c>
      <c r="E691" s="147"/>
      <c r="F691" s="148"/>
      <c r="G691" s="148"/>
      <c r="H691" s="148"/>
      <c r="I691" s="148"/>
      <c r="J691" s="148"/>
      <c r="K691" s="148"/>
      <c r="L691" s="148"/>
      <c r="M691" s="148"/>
      <c r="N691" s="148"/>
      <c r="O691" s="148"/>
      <c r="P691" s="149"/>
    </row>
    <row r="692" spans="1:16" ht="15" hidden="1" customHeight="1" x14ac:dyDescent="0.25">
      <c r="A692" s="44" t="e">
        <f ca="1">IF(MONTH(C692)=MONTH(D$3),RIGHT('Yearly Info'!A$38,LEN('Yearly Info'!A$38)-4),"")</f>
        <v>#VALUE!</v>
      </c>
      <c r="B692" s="145"/>
      <c r="C692" s="42">
        <f t="shared" ca="1" si="24"/>
        <v>46133</v>
      </c>
      <c r="D692" s="54">
        <f ca="1">INDIRECT("'" &amp; UPPER(LEFT(TEXT($D$3,"mmmm"),3)) &amp; "'!X35")</f>
        <v>0</v>
      </c>
      <c r="E692" s="147"/>
      <c r="F692" s="148"/>
      <c r="G692" s="148"/>
      <c r="H692" s="148"/>
      <c r="I692" s="148"/>
      <c r="J692" s="148"/>
      <c r="K692" s="148"/>
      <c r="L692" s="148"/>
      <c r="M692" s="148"/>
      <c r="N692" s="148"/>
      <c r="O692" s="148"/>
      <c r="P692" s="149"/>
    </row>
    <row r="693" spans="1:16" ht="15" hidden="1" customHeight="1" x14ac:dyDescent="0.25">
      <c r="A693" s="44" t="e">
        <f ca="1">IF(MONTH(C693)=MONTH(D$3),RIGHT('Yearly Info'!A$39,LEN('Yearly Info'!A$39)-4),"")</f>
        <v>#VALUE!</v>
      </c>
      <c r="B693" s="145"/>
      <c r="C693" s="42">
        <f t="shared" ca="1" si="24"/>
        <v>46133</v>
      </c>
      <c r="D693" s="54">
        <f ca="1">INDIRECT("'" &amp; UPPER(LEFT(TEXT($D$3,"mmmm"),3)) &amp; "'!X36")</f>
        <v>0</v>
      </c>
      <c r="E693" s="147"/>
      <c r="F693" s="148"/>
      <c r="G693" s="148"/>
      <c r="H693" s="148"/>
      <c r="I693" s="148"/>
      <c r="J693" s="148"/>
      <c r="K693" s="148"/>
      <c r="L693" s="148"/>
      <c r="M693" s="148"/>
      <c r="N693" s="148"/>
      <c r="O693" s="148"/>
      <c r="P693" s="149"/>
    </row>
    <row r="694" spans="1:16" ht="15" hidden="1" customHeight="1" thickBot="1" x14ac:dyDescent="0.3">
      <c r="A694" s="45" t="e">
        <f ca="1">IF(MONTH(C694)=MONTH(D$3),RIGHT('Yearly Info'!A$40,LEN('Yearly Info'!A$40)-4),"")</f>
        <v>#VALUE!</v>
      </c>
      <c r="B694" s="145"/>
      <c r="C694" s="42">
        <f t="shared" ca="1" si="24"/>
        <v>46133</v>
      </c>
      <c r="D694" s="54">
        <f ca="1">INDIRECT("'" &amp; UPPER(LEFT(TEXT($D$3,"mmmm"),3)) &amp; "'!X37")</f>
        <v>0</v>
      </c>
      <c r="E694" s="147"/>
      <c r="F694" s="148"/>
      <c r="G694" s="148"/>
      <c r="H694" s="148"/>
      <c r="I694" s="148"/>
      <c r="J694" s="148"/>
      <c r="K694" s="148"/>
      <c r="L694" s="148"/>
      <c r="M694" s="148"/>
      <c r="N694" s="148"/>
      <c r="O694" s="148"/>
      <c r="P694" s="149"/>
    </row>
    <row r="695" spans="1:16" ht="15" hidden="1" customHeight="1" thickBot="1" x14ac:dyDescent="0.3">
      <c r="A695" s="45" t="str">
        <f ca="1">IF(MONTH(C695)=MONTH(D$3),RIGHT('Yearly Info'!A$41,LEN('Yearly Info'!A$41)-4),"")</f>
        <v xml:space="preserve"> </v>
      </c>
      <c r="B695" s="145"/>
      <c r="C695" s="42">
        <f t="shared" ca="1" si="24"/>
        <v>46133</v>
      </c>
      <c r="D695" s="54">
        <f ca="1">INDIRECT("'" &amp; UPPER(LEFT(TEXT($D$3,"mmmm"),3)) &amp; "'!X38")</f>
        <v>0</v>
      </c>
      <c r="E695" s="147"/>
      <c r="F695" s="148"/>
      <c r="G695" s="148"/>
      <c r="H695" s="148"/>
      <c r="I695" s="148"/>
      <c r="J695" s="148"/>
      <c r="K695" s="148"/>
      <c r="L695" s="148"/>
      <c r="M695" s="148"/>
      <c r="N695" s="148"/>
      <c r="O695" s="148"/>
      <c r="P695" s="149"/>
    </row>
    <row r="696" spans="1:16" ht="15" hidden="1" customHeight="1" thickBot="1" x14ac:dyDescent="0.3">
      <c r="A696" s="45" t="str">
        <f ca="1">IF(MONTH(C696)=MONTH(D$3),RIGHT('Yearly Info'!A$42,LEN('Yearly Info'!A$42)-4),"")</f>
        <v xml:space="preserve"> </v>
      </c>
      <c r="B696" s="145"/>
      <c r="C696" s="42">
        <f t="shared" ca="1" si="24"/>
        <v>46133</v>
      </c>
      <c r="D696" s="54">
        <f ca="1">INDIRECT("'" &amp; UPPER(LEFT(TEXT($D$3,"mmmm"),3)) &amp; "'!X39")</f>
        <v>0</v>
      </c>
      <c r="E696" s="147"/>
      <c r="F696" s="148"/>
      <c r="G696" s="148"/>
      <c r="H696" s="148"/>
      <c r="I696" s="148"/>
      <c r="J696" s="148"/>
      <c r="K696" s="148"/>
      <c r="L696" s="148"/>
      <c r="M696" s="148"/>
      <c r="N696" s="148"/>
      <c r="O696" s="148"/>
      <c r="P696" s="149"/>
    </row>
    <row r="697" spans="1:16" ht="15" hidden="1" customHeight="1" thickBot="1" x14ac:dyDescent="0.3">
      <c r="A697" s="45" t="str">
        <f ca="1">IF(MONTH(C697)=MONTH(D$3),RIGHT('Yearly Info'!A$43,LEN('Yearly Info'!A$43)-4),"")</f>
        <v xml:space="preserve"> </v>
      </c>
      <c r="B697" s="146"/>
      <c r="C697" s="42">
        <f t="shared" ca="1" si="24"/>
        <v>46133</v>
      </c>
      <c r="D697" s="55">
        <f ca="1">INDIRECT("'" &amp; UPPER(LEFT(TEXT($D$3,"mmmm"),3)) &amp; "'!X40")</f>
        <v>0</v>
      </c>
      <c r="E697" s="150"/>
      <c r="F697" s="151"/>
      <c r="G697" s="151"/>
      <c r="H697" s="151"/>
      <c r="I697" s="151"/>
      <c r="J697" s="151"/>
      <c r="K697" s="151"/>
      <c r="L697" s="151"/>
      <c r="M697" s="151"/>
      <c r="N697" s="151"/>
      <c r="O697" s="151"/>
      <c r="P697" s="152"/>
    </row>
    <row r="698" spans="1:16" ht="15" hidden="1" customHeight="1" x14ac:dyDescent="0.25">
      <c r="A698" s="44" t="str">
        <f ca="1">IF(MONTH(C698)=MONTH(D$3),RIGHT('Yearly Info'!A$14,LEN('Yearly Info'!A$14)-4),"")</f>
        <v xml:space="preserve"> RICS Support for MDEQ</v>
      </c>
      <c r="B698" s="145" t="str">
        <f ca="1">TEXT(C698,"dddd")</f>
        <v>Wednesday</v>
      </c>
      <c r="C698" s="94">
        <f ca="1">C668+1</f>
        <v>46134</v>
      </c>
      <c r="D698" s="54">
        <f ca="1">INDIRECT("'" &amp; UPPER(LEFT(TEXT($D$3,"mmmm"),3)) &amp; "'!Y11")</f>
        <v>0</v>
      </c>
      <c r="E698" s="147"/>
      <c r="F698" s="148"/>
      <c r="G698" s="148"/>
      <c r="H698" s="148"/>
      <c r="I698" s="148"/>
      <c r="J698" s="148"/>
      <c r="K698" s="148"/>
      <c r="L698" s="148"/>
      <c r="M698" s="148"/>
      <c r="N698" s="148"/>
      <c r="O698" s="148"/>
      <c r="P698" s="149"/>
    </row>
    <row r="699" spans="1:16" ht="15" hidden="1" customHeight="1" x14ac:dyDescent="0.25">
      <c r="A699" s="44" t="str">
        <f ca="1">IF(MONTH(C699)=MONTH(D$3),RIGHT('Yearly Info'!A$15,LEN('Yearly Info'!A$15)-4),"")</f>
        <v xml:space="preserve"> MDEQ</v>
      </c>
      <c r="B699" s="145"/>
      <c r="C699" s="42">
        <f ca="1">C698</f>
        <v>46134</v>
      </c>
      <c r="D699" s="54">
        <f ca="1">INDIRECT("'" &amp; UPPER(LEFT(TEXT($D$3,"mmmm"),3)) &amp; "'!Y12")</f>
        <v>0</v>
      </c>
      <c r="E699" s="147"/>
      <c r="F699" s="148"/>
      <c r="G699" s="148"/>
      <c r="H699" s="148"/>
      <c r="I699" s="148"/>
      <c r="J699" s="148"/>
      <c r="K699" s="148"/>
      <c r="L699" s="148"/>
      <c r="M699" s="148"/>
      <c r="N699" s="148"/>
      <c r="O699" s="148"/>
      <c r="P699" s="149"/>
    </row>
    <row r="700" spans="1:16" ht="15" hidden="1" customHeight="1" x14ac:dyDescent="0.25">
      <c r="A700" s="44" t="str">
        <f ca="1">IF(MONTH(C700)=MONTH(D$3),RIGHT('Yearly Info'!A$16,LEN('Yearly Info'!A$16)-4),"")</f>
        <v xml:space="preserve"> RICS Idea Portal</v>
      </c>
      <c r="B700" s="145"/>
      <c r="C700" s="42">
        <f t="shared" ref="C700:C727" ca="1" si="25">C699</f>
        <v>46134</v>
      </c>
      <c r="D700" s="54">
        <f ca="1">INDIRECT("'" &amp; UPPER(LEFT(TEXT($D$3,"mmmm"),3)) &amp; "'!Y13")</f>
        <v>0</v>
      </c>
      <c r="E700" s="147"/>
      <c r="F700" s="148"/>
      <c r="G700" s="148"/>
      <c r="H700" s="148"/>
      <c r="I700" s="148"/>
      <c r="J700" s="148"/>
      <c r="K700" s="148"/>
      <c r="L700" s="148"/>
      <c r="M700" s="148"/>
      <c r="N700" s="148"/>
      <c r="O700" s="148"/>
      <c r="P700" s="149"/>
    </row>
    <row r="701" spans="1:16" ht="15" hidden="1" customHeight="1" x14ac:dyDescent="0.25">
      <c r="A701" s="44" t="str">
        <f ca="1">IF(MONTH(C701)=MONTH(D$3),RIGHT('Yearly Info'!A$17,LEN('Yearly Info'!A$17)-4),"")</f>
        <v xml:space="preserve"> MSWIS</v>
      </c>
      <c r="B701" s="145"/>
      <c r="C701" s="42">
        <f t="shared" ca="1" si="25"/>
        <v>46134</v>
      </c>
      <c r="D701" s="54">
        <f ca="1">INDIRECT("'" &amp; UPPER(LEFT(TEXT($D$3,"mmmm"),3)) &amp; "'!Y14")</f>
        <v>8</v>
      </c>
      <c r="E701" s="147" t="s">
        <v>111</v>
      </c>
      <c r="F701" s="148"/>
      <c r="G701" s="148"/>
      <c r="H701" s="148"/>
      <c r="I701" s="148"/>
      <c r="J701" s="148"/>
      <c r="K701" s="148"/>
      <c r="L701" s="148"/>
      <c r="M701" s="148"/>
      <c r="N701" s="148"/>
      <c r="O701" s="148"/>
      <c r="P701" s="149"/>
    </row>
    <row r="702" spans="1:16" ht="15" hidden="1" customHeight="1" x14ac:dyDescent="0.25">
      <c r="A702" s="44" t="str">
        <f ca="1">IF(MONTH(C702)=MONTH(D$3),RIGHT('Yearly Info'!A$18,LEN('Yearly Info'!A$18)-4),"")</f>
        <v xml:space="preserve"> GeoSpatial</v>
      </c>
      <c r="B702" s="145"/>
      <c r="C702" s="42">
        <f t="shared" ca="1" si="25"/>
        <v>46134</v>
      </c>
      <c r="D702" s="54">
        <f ca="1">INDIRECT("'" &amp; UPPER(LEFT(TEXT($D$3,"mmmm"),3)) &amp; "'!Y15")</f>
        <v>0</v>
      </c>
      <c r="E702" s="147"/>
      <c r="F702" s="148"/>
      <c r="G702" s="148"/>
      <c r="H702" s="148"/>
      <c r="I702" s="148"/>
      <c r="J702" s="148"/>
      <c r="K702" s="148"/>
      <c r="L702" s="148"/>
      <c r="M702" s="148"/>
      <c r="N702" s="148"/>
      <c r="O702" s="148"/>
      <c r="P702" s="149"/>
    </row>
    <row r="703" spans="1:16" ht="15" hidden="1" customHeight="1" x14ac:dyDescent="0.25">
      <c r="A703" s="44" t="str">
        <f ca="1">IF(MONTH(C703)=MONTH(D$3),RIGHT('Yearly Info'!A$19,LEN('Yearly Info'!A$19)-4),"")</f>
        <v xml:space="preserve"> RICS Dashboard</v>
      </c>
      <c r="B703" s="145"/>
      <c r="C703" s="42">
        <f t="shared" ca="1" si="25"/>
        <v>46134</v>
      </c>
      <c r="D703" s="54">
        <f ca="1">INDIRECT("'" &amp; UPPER(LEFT(TEXT($D$3,"mmmm"),3)) &amp; "'!Y16")</f>
        <v>0</v>
      </c>
      <c r="E703" s="147"/>
      <c r="F703" s="148"/>
      <c r="G703" s="148"/>
      <c r="H703" s="148"/>
      <c r="I703" s="148"/>
      <c r="J703" s="148"/>
      <c r="K703" s="148"/>
      <c r="L703" s="148"/>
      <c r="M703" s="148"/>
      <c r="N703" s="148"/>
      <c r="O703" s="148"/>
      <c r="P703" s="149"/>
    </row>
    <row r="704" spans="1:16" ht="15" hidden="1" customHeight="1" x14ac:dyDescent="0.25">
      <c r="A704" s="44" t="str">
        <f ca="1">IF(MONTH(C704)=MONTH(D$3),RIGHT('Yearly Info'!A$20,LEN('Yearly Info'!A$20)-4),"")</f>
        <v xml:space="preserve"> MDWFP NRIS</v>
      </c>
      <c r="B704" s="145"/>
      <c r="C704" s="42">
        <f t="shared" ca="1" si="25"/>
        <v>46134</v>
      </c>
      <c r="D704" s="54">
        <f ca="1">INDIRECT("'" &amp; UPPER(LEFT(TEXT($D$3,"mmmm"),3)) &amp; "'!Y17")</f>
        <v>2</v>
      </c>
      <c r="E704" s="153" t="s">
        <v>112</v>
      </c>
      <c r="F704" s="154"/>
      <c r="G704" s="154"/>
      <c r="H704" s="154"/>
      <c r="I704" s="154"/>
      <c r="J704" s="154"/>
      <c r="K704" s="154"/>
      <c r="L704" s="154"/>
      <c r="M704" s="154"/>
      <c r="N704" s="154"/>
      <c r="O704" s="154"/>
      <c r="P704" s="155"/>
    </row>
    <row r="705" spans="1:16" ht="15" hidden="1" customHeight="1" x14ac:dyDescent="0.25">
      <c r="A705" s="44" t="str">
        <f ca="1">IF(MONTH(C705)=MONTH(D$3),RIGHT('Yearly Info'!A$21,LEN('Yearly Info'!A$21)-4),"")</f>
        <v xml:space="preserve"> MSWIS MRVA 4 CLOSED</v>
      </c>
      <c r="B705" s="145"/>
      <c r="C705" s="42">
        <f t="shared" ca="1" si="25"/>
        <v>46134</v>
      </c>
      <c r="D705" s="54">
        <f ca="1">INDIRECT("'" &amp; UPPER(LEFT(TEXT($D$3,"mmmm"),3)) &amp; "'!Y18")</f>
        <v>0</v>
      </c>
      <c r="E705" s="147"/>
      <c r="F705" s="148"/>
      <c r="G705" s="148"/>
      <c r="H705" s="148"/>
      <c r="I705" s="148"/>
      <c r="J705" s="148"/>
      <c r="K705" s="148"/>
      <c r="L705" s="148"/>
      <c r="M705" s="148"/>
      <c r="N705" s="148"/>
      <c r="O705" s="148"/>
      <c r="P705" s="149"/>
    </row>
    <row r="706" spans="1:16" ht="15" customHeight="1" x14ac:dyDescent="0.25">
      <c r="A706" s="44" t="str">
        <f ca="1">IF(MONTH(C706)=MONTH(D$3),RIGHT('Yearly Info'!A$22,LEN('Yearly Info'!A$22)-4),"")</f>
        <v xml:space="preserve"> Tackett</v>
      </c>
      <c r="B706" s="145"/>
      <c r="C706" s="42">
        <f t="shared" ca="1" si="25"/>
        <v>46134</v>
      </c>
      <c r="D706" s="54">
        <f ca="1">INDIRECT("'" &amp; UPPER(LEFT(TEXT($D$3,"mmmm"),3)) &amp; "'!Y19")</f>
        <v>0</v>
      </c>
      <c r="E706" s="147"/>
      <c r="F706" s="148"/>
      <c r="G706" s="148"/>
      <c r="H706" s="148"/>
      <c r="I706" s="148"/>
      <c r="J706" s="148"/>
      <c r="K706" s="148"/>
      <c r="L706" s="148"/>
      <c r="M706" s="148"/>
      <c r="N706" s="148"/>
      <c r="O706" s="148"/>
      <c r="P706" s="149"/>
    </row>
    <row r="707" spans="1:16" ht="15" hidden="1" customHeight="1" x14ac:dyDescent="0.25">
      <c r="A707" s="44" t="e">
        <f ca="1">IF(MONTH(C707)=MONTH(D$3),RIGHT('Yearly Info'!A$23,LEN('Yearly Info'!A$23)-4),"")</f>
        <v>#VALUE!</v>
      </c>
      <c r="B707" s="145"/>
      <c r="C707" s="42">
        <f t="shared" ca="1" si="25"/>
        <v>46134</v>
      </c>
      <c r="D707" s="54">
        <f ca="1">INDIRECT("'" &amp; UPPER(LEFT(TEXT($D$3,"mmmm"),3)) &amp; "'!Y20")</f>
        <v>0</v>
      </c>
      <c r="E707" s="174"/>
      <c r="F707" s="154"/>
      <c r="G707" s="154"/>
      <c r="H707" s="154"/>
      <c r="I707" s="154"/>
      <c r="J707" s="154"/>
      <c r="K707" s="154"/>
      <c r="L707" s="154"/>
      <c r="M707" s="154"/>
      <c r="N707" s="154"/>
      <c r="O707" s="154"/>
      <c r="P707" s="155"/>
    </row>
    <row r="708" spans="1:16" ht="15" hidden="1" customHeight="1" x14ac:dyDescent="0.25">
      <c r="A708" s="44" t="e">
        <f ca="1">IF(MONTH(C708)=MONTH(D$3),RIGHT('Yearly Info'!A$24,LEN('Yearly Info'!A$24)-4),"")</f>
        <v>#VALUE!</v>
      </c>
      <c r="B708" s="145"/>
      <c r="C708" s="42">
        <f t="shared" ca="1" si="25"/>
        <v>46134</v>
      </c>
      <c r="D708" s="54">
        <f ca="1">INDIRECT("'" &amp; UPPER(LEFT(TEXT($D$3,"mmmm"),3)) &amp; "'!Y21")</f>
        <v>0</v>
      </c>
      <c r="E708" s="147"/>
      <c r="F708" s="148"/>
      <c r="G708" s="148"/>
      <c r="H708" s="148"/>
      <c r="I708" s="148"/>
      <c r="J708" s="148"/>
      <c r="K708" s="148"/>
      <c r="L708" s="148"/>
      <c r="M708" s="148"/>
      <c r="N708" s="148"/>
      <c r="O708" s="148"/>
      <c r="P708" s="149"/>
    </row>
    <row r="709" spans="1:16" ht="15" hidden="1" customHeight="1" x14ac:dyDescent="0.25">
      <c r="A709" s="44" t="e">
        <f ca="1">IF(MONTH(C709)=MONTH(D$3),RIGHT('Yearly Info'!A$25,LEN('Yearly Info'!A$25)-4),"")</f>
        <v>#VALUE!</v>
      </c>
      <c r="B709" s="145"/>
      <c r="C709" s="42">
        <f t="shared" ca="1" si="25"/>
        <v>46134</v>
      </c>
      <c r="D709" s="54">
        <f ca="1">INDIRECT("'" &amp; UPPER(LEFT(TEXT($D$3,"mmmm"),3)) &amp; "'!Y22")</f>
        <v>0</v>
      </c>
      <c r="E709" s="147"/>
      <c r="F709" s="148"/>
      <c r="G709" s="148"/>
      <c r="H709" s="148"/>
      <c r="I709" s="148"/>
      <c r="J709" s="148"/>
      <c r="K709" s="148"/>
      <c r="L709" s="148"/>
      <c r="M709" s="148"/>
      <c r="N709" s="148"/>
      <c r="O709" s="148"/>
      <c r="P709" s="149"/>
    </row>
    <row r="710" spans="1:16" ht="15" hidden="1" customHeight="1" x14ac:dyDescent="0.25">
      <c r="A710" s="44" t="e">
        <f ca="1">IF(MONTH(C710)=MONTH(D$3),RIGHT('Yearly Info'!A$26,LEN('Yearly Info'!A$26)-4),"")</f>
        <v>#VALUE!</v>
      </c>
      <c r="B710" s="145"/>
      <c r="C710" s="42">
        <f t="shared" ca="1" si="25"/>
        <v>46134</v>
      </c>
      <c r="D710" s="54">
        <f ca="1">INDIRECT("'" &amp; UPPER(LEFT(TEXT($D$3,"mmmm"),3)) &amp; "'!Y23")</f>
        <v>0</v>
      </c>
      <c r="E710" s="147"/>
      <c r="F710" s="148"/>
      <c r="G710" s="148"/>
      <c r="H710" s="148"/>
      <c r="I710" s="148"/>
      <c r="J710" s="148"/>
      <c r="K710" s="148"/>
      <c r="L710" s="148"/>
      <c r="M710" s="148"/>
      <c r="N710" s="148"/>
      <c r="O710" s="148"/>
      <c r="P710" s="149"/>
    </row>
    <row r="711" spans="1:16" ht="15" hidden="1" customHeight="1" x14ac:dyDescent="0.25">
      <c r="A711" s="44" t="e">
        <f ca="1">IF(MONTH(C711)=MONTH(D$3),RIGHT('Yearly Info'!A$27,LEN('Yearly Info'!A$27)-4),"")</f>
        <v>#VALUE!</v>
      </c>
      <c r="B711" s="145"/>
      <c r="C711" s="42">
        <f t="shared" ca="1" si="25"/>
        <v>46134</v>
      </c>
      <c r="D711" s="54">
        <f ca="1">INDIRECT("'" &amp; UPPER(LEFT(TEXT($D$3,"mmmm"),3)) &amp; "'!Y24")</f>
        <v>0</v>
      </c>
      <c r="E711" s="147"/>
      <c r="F711" s="148"/>
      <c r="G711" s="148"/>
      <c r="H711" s="148"/>
      <c r="I711" s="148"/>
      <c r="J711" s="148"/>
      <c r="K711" s="148"/>
      <c r="L711" s="148"/>
      <c r="M711" s="148"/>
      <c r="N711" s="148"/>
      <c r="O711" s="148"/>
      <c r="P711" s="149"/>
    </row>
    <row r="712" spans="1:16" ht="15" hidden="1" customHeight="1" x14ac:dyDescent="0.25">
      <c r="A712" s="44" t="e">
        <f ca="1">IF(MONTH(C712)=MONTH(D$3),RIGHT('Yearly Info'!A$28,LEN('Yearly Info'!A$28)-4),"")</f>
        <v>#VALUE!</v>
      </c>
      <c r="B712" s="145"/>
      <c r="C712" s="42">
        <f t="shared" ca="1" si="25"/>
        <v>46134</v>
      </c>
      <c r="D712" s="54">
        <f ca="1">INDIRECT("'" &amp; UPPER(LEFT(TEXT($D$3,"mmmm"),3)) &amp; "'!Y25")</f>
        <v>0</v>
      </c>
      <c r="E712" s="147"/>
      <c r="F712" s="148"/>
      <c r="G712" s="148"/>
      <c r="H712" s="148"/>
      <c r="I712" s="148"/>
      <c r="J712" s="148"/>
      <c r="K712" s="148"/>
      <c r="L712" s="148"/>
      <c r="M712" s="148"/>
      <c r="N712" s="148"/>
      <c r="O712" s="148"/>
      <c r="P712" s="149"/>
    </row>
    <row r="713" spans="1:16" ht="15" hidden="1" customHeight="1" x14ac:dyDescent="0.25">
      <c r="A713" s="44" t="e">
        <f ca="1">IF(MONTH(C713)=MONTH(D$3),RIGHT('Yearly Info'!A$29,LEN('Yearly Info'!A$29)-4),"")</f>
        <v>#VALUE!</v>
      </c>
      <c r="B713" s="145"/>
      <c r="C713" s="42">
        <f t="shared" ca="1" si="25"/>
        <v>46134</v>
      </c>
      <c r="D713" s="54">
        <f ca="1">INDIRECT("'" &amp; UPPER(LEFT(TEXT($D$3,"mmmm"),3)) &amp; "'!Y26")</f>
        <v>0</v>
      </c>
      <c r="E713" s="147"/>
      <c r="F713" s="148"/>
      <c r="G713" s="148"/>
      <c r="H713" s="148"/>
      <c r="I713" s="148"/>
      <c r="J713" s="148"/>
      <c r="K713" s="148"/>
      <c r="L713" s="148"/>
      <c r="M713" s="148"/>
      <c r="N713" s="148"/>
      <c r="O713" s="148"/>
      <c r="P713" s="149"/>
    </row>
    <row r="714" spans="1:16" ht="15" hidden="1" customHeight="1" x14ac:dyDescent="0.25">
      <c r="A714" s="44" t="e">
        <f ca="1">IF(MONTH(C714)=MONTH(D$3),RIGHT('Yearly Info'!A$30,LEN('Yearly Info'!A$30)-4),"")</f>
        <v>#VALUE!</v>
      </c>
      <c r="B714" s="145"/>
      <c r="C714" s="42">
        <f t="shared" ca="1" si="25"/>
        <v>46134</v>
      </c>
      <c r="D714" s="54">
        <f ca="1">INDIRECT("'" &amp; UPPER(LEFT(TEXT($D$3,"mmmm"),3)) &amp; "'!Y27")</f>
        <v>0</v>
      </c>
      <c r="E714" s="147"/>
      <c r="F714" s="148"/>
      <c r="G714" s="148"/>
      <c r="H714" s="148"/>
      <c r="I714" s="148"/>
      <c r="J714" s="148"/>
      <c r="K714" s="148"/>
      <c r="L714" s="148"/>
      <c r="M714" s="148"/>
      <c r="N714" s="148"/>
      <c r="O714" s="148"/>
      <c r="P714" s="149"/>
    </row>
    <row r="715" spans="1:16" ht="15" hidden="1" customHeight="1" x14ac:dyDescent="0.25">
      <c r="A715" s="44" t="e">
        <f ca="1">IF(MONTH(C715)=MONTH(D$3),RIGHT('Yearly Info'!A$31,LEN('Yearly Info'!A$31)-4),"")</f>
        <v>#VALUE!</v>
      </c>
      <c r="B715" s="145"/>
      <c r="C715" s="42">
        <f t="shared" ca="1" si="25"/>
        <v>46134</v>
      </c>
      <c r="D715" s="54">
        <f ca="1">INDIRECT("'" &amp; UPPER(LEFT(TEXT($D$3,"mmmm"),3)) &amp; "'!Y28")</f>
        <v>0</v>
      </c>
      <c r="E715" s="147"/>
      <c r="F715" s="148"/>
      <c r="G715" s="148"/>
      <c r="H715" s="148"/>
      <c r="I715" s="148"/>
      <c r="J715" s="148"/>
      <c r="K715" s="148"/>
      <c r="L715" s="148"/>
      <c r="M715" s="148"/>
      <c r="N715" s="148"/>
      <c r="O715" s="148"/>
      <c r="P715" s="149"/>
    </row>
    <row r="716" spans="1:16" ht="15" hidden="1" customHeight="1" x14ac:dyDescent="0.25">
      <c r="A716" s="44" t="e">
        <f ca="1">IF(MONTH(C716)=MONTH(D$3),RIGHT('Yearly Info'!A$32,LEN('Yearly Info'!A$32)-4),"")</f>
        <v>#VALUE!</v>
      </c>
      <c r="B716" s="145"/>
      <c r="C716" s="42">
        <f t="shared" ca="1" si="25"/>
        <v>46134</v>
      </c>
      <c r="D716" s="54">
        <f ca="1">INDIRECT("'" &amp; UPPER(LEFT(TEXT($D$3,"mmmm"),3)) &amp; "'!Y29")</f>
        <v>0</v>
      </c>
      <c r="E716" s="147"/>
      <c r="F716" s="148"/>
      <c r="G716" s="148"/>
      <c r="H716" s="148"/>
      <c r="I716" s="148"/>
      <c r="J716" s="148"/>
      <c r="K716" s="148"/>
      <c r="L716" s="148"/>
      <c r="M716" s="148"/>
      <c r="N716" s="148"/>
      <c r="O716" s="148"/>
      <c r="P716" s="149"/>
    </row>
    <row r="717" spans="1:16" ht="15" hidden="1" customHeight="1" x14ac:dyDescent="0.25">
      <c r="A717" s="44" t="e">
        <f ca="1">IF(MONTH(C717)=MONTH(D$3),RIGHT('Yearly Info'!A$33,LEN('Yearly Info'!A$33)-4),"")</f>
        <v>#VALUE!</v>
      </c>
      <c r="B717" s="145"/>
      <c r="C717" s="42">
        <f t="shared" ca="1" si="25"/>
        <v>46134</v>
      </c>
      <c r="D717" s="54">
        <f ca="1">INDIRECT("'" &amp; UPPER(LEFT(TEXT($D$3,"mmmm"),3)) &amp; "'!Y30")</f>
        <v>0</v>
      </c>
      <c r="E717" s="147"/>
      <c r="F717" s="148"/>
      <c r="G717" s="148"/>
      <c r="H717" s="148"/>
      <c r="I717" s="148"/>
      <c r="J717" s="148"/>
      <c r="K717" s="148"/>
      <c r="L717" s="148"/>
      <c r="M717" s="148"/>
      <c r="N717" s="148"/>
      <c r="O717" s="148"/>
      <c r="P717" s="149"/>
    </row>
    <row r="718" spans="1:16" ht="15" hidden="1" customHeight="1" x14ac:dyDescent="0.25">
      <c r="A718" s="44" t="e">
        <f ca="1">IF(MONTH(C718)=MONTH(D$3),RIGHT('Yearly Info'!A$34,LEN('Yearly Info'!A$34)-4),"")</f>
        <v>#VALUE!</v>
      </c>
      <c r="B718" s="145"/>
      <c r="C718" s="42">
        <f t="shared" ca="1" si="25"/>
        <v>46134</v>
      </c>
      <c r="D718" s="54">
        <f ca="1">INDIRECT("'" &amp; UPPER(LEFT(TEXT($D$3,"mmmm"),3)) &amp; "'!Y31")</f>
        <v>0</v>
      </c>
      <c r="E718" s="147"/>
      <c r="F718" s="148"/>
      <c r="G718" s="148"/>
      <c r="H718" s="148"/>
      <c r="I718" s="148"/>
      <c r="J718" s="148"/>
      <c r="K718" s="148"/>
      <c r="L718" s="148"/>
      <c r="M718" s="148"/>
      <c r="N718" s="148"/>
      <c r="O718" s="148"/>
      <c r="P718" s="149"/>
    </row>
    <row r="719" spans="1:16" ht="15" hidden="1" customHeight="1" x14ac:dyDescent="0.25">
      <c r="A719" s="44" t="e">
        <f ca="1">IF(MONTH(C719)=MONTH(D$3),RIGHT('Yearly Info'!A$35,LEN('Yearly Info'!A$35)-4),"")</f>
        <v>#VALUE!</v>
      </c>
      <c r="B719" s="145"/>
      <c r="C719" s="42">
        <f t="shared" ca="1" si="25"/>
        <v>46134</v>
      </c>
      <c r="D719" s="54">
        <f ca="1">INDIRECT("'" &amp; UPPER(LEFT(TEXT($D$3,"mmmm"),3)) &amp; "'!Y32")</f>
        <v>0</v>
      </c>
      <c r="E719" s="147"/>
      <c r="F719" s="148"/>
      <c r="G719" s="148"/>
      <c r="H719" s="148"/>
      <c r="I719" s="148"/>
      <c r="J719" s="148"/>
      <c r="K719" s="148"/>
      <c r="L719" s="148"/>
      <c r="M719" s="148"/>
      <c r="N719" s="148"/>
      <c r="O719" s="148"/>
      <c r="P719" s="149"/>
    </row>
    <row r="720" spans="1:16" ht="15" hidden="1" customHeight="1" x14ac:dyDescent="0.25">
      <c r="A720" s="44" t="e">
        <f ca="1">IF(MONTH(C720)=MONTH(D$3),RIGHT('Yearly Info'!A$36,LEN('Yearly Info'!A$36)-4),"")</f>
        <v>#VALUE!</v>
      </c>
      <c r="B720" s="145"/>
      <c r="C720" s="42">
        <f t="shared" ca="1" si="25"/>
        <v>46134</v>
      </c>
      <c r="D720" s="54">
        <f ca="1">INDIRECT("'" &amp; UPPER(LEFT(TEXT($D$3,"mmmm"),3)) &amp; "'!Y33")</f>
        <v>0</v>
      </c>
      <c r="E720" s="147"/>
      <c r="F720" s="148"/>
      <c r="G720" s="148"/>
      <c r="H720" s="148"/>
      <c r="I720" s="148"/>
      <c r="J720" s="148"/>
      <c r="K720" s="148"/>
      <c r="L720" s="148"/>
      <c r="M720" s="148"/>
      <c r="N720" s="148"/>
      <c r="O720" s="148"/>
      <c r="P720" s="149"/>
    </row>
    <row r="721" spans="1:16" ht="15" hidden="1" customHeight="1" x14ac:dyDescent="0.25">
      <c r="A721" s="44" t="e">
        <f ca="1">IF(MONTH(C721)=MONTH(D$3),RIGHT('Yearly Info'!A$37,LEN('Yearly Info'!A$37)-4),"")</f>
        <v>#VALUE!</v>
      </c>
      <c r="B721" s="145"/>
      <c r="C721" s="42">
        <f t="shared" ca="1" si="25"/>
        <v>46134</v>
      </c>
      <c r="D721" s="54">
        <f ca="1">INDIRECT("'" &amp; UPPER(LEFT(TEXT($D$3,"mmmm"),3)) &amp; "'!Y34")</f>
        <v>0</v>
      </c>
      <c r="E721" s="147"/>
      <c r="F721" s="148"/>
      <c r="G721" s="148"/>
      <c r="H721" s="148"/>
      <c r="I721" s="148"/>
      <c r="J721" s="148"/>
      <c r="K721" s="148"/>
      <c r="L721" s="148"/>
      <c r="M721" s="148"/>
      <c r="N721" s="148"/>
      <c r="O721" s="148"/>
      <c r="P721" s="149"/>
    </row>
    <row r="722" spans="1:16" ht="15" hidden="1" customHeight="1" x14ac:dyDescent="0.25">
      <c r="A722" s="44" t="e">
        <f ca="1">IF(MONTH(C722)=MONTH(D$3),RIGHT('Yearly Info'!A$38,LEN('Yearly Info'!A$38)-4),"")</f>
        <v>#VALUE!</v>
      </c>
      <c r="B722" s="145"/>
      <c r="C722" s="42">
        <f t="shared" ca="1" si="25"/>
        <v>46134</v>
      </c>
      <c r="D722" s="54">
        <f ca="1">INDIRECT("'" &amp; UPPER(LEFT(TEXT($D$3,"mmmm"),3)) &amp; "'!Y35")</f>
        <v>0</v>
      </c>
      <c r="E722" s="147"/>
      <c r="F722" s="148"/>
      <c r="G722" s="148"/>
      <c r="H722" s="148"/>
      <c r="I722" s="148"/>
      <c r="J722" s="148"/>
      <c r="K722" s="148"/>
      <c r="L722" s="148"/>
      <c r="M722" s="148"/>
      <c r="N722" s="148"/>
      <c r="O722" s="148"/>
      <c r="P722" s="149"/>
    </row>
    <row r="723" spans="1:16" ht="15" hidden="1" customHeight="1" x14ac:dyDescent="0.25">
      <c r="A723" s="44" t="e">
        <f ca="1">IF(MONTH(C723)=MONTH(D$3),RIGHT('Yearly Info'!A$39,LEN('Yearly Info'!A$39)-4),"")</f>
        <v>#VALUE!</v>
      </c>
      <c r="B723" s="145"/>
      <c r="C723" s="42">
        <f t="shared" ca="1" si="25"/>
        <v>46134</v>
      </c>
      <c r="D723" s="54">
        <f ca="1">INDIRECT("'" &amp; UPPER(LEFT(TEXT($D$3,"mmmm"),3)) &amp; "'!Y36")</f>
        <v>0</v>
      </c>
      <c r="E723" s="147"/>
      <c r="F723" s="148"/>
      <c r="G723" s="148"/>
      <c r="H723" s="148"/>
      <c r="I723" s="148"/>
      <c r="J723" s="148"/>
      <c r="K723" s="148"/>
      <c r="L723" s="148"/>
      <c r="M723" s="148"/>
      <c r="N723" s="148"/>
      <c r="O723" s="148"/>
      <c r="P723" s="149"/>
    </row>
    <row r="724" spans="1:16" ht="15" hidden="1" customHeight="1" thickBot="1" x14ac:dyDescent="0.3">
      <c r="A724" s="45" t="e">
        <f ca="1">IF(MONTH(C724)=MONTH(D$3),RIGHT('Yearly Info'!A$40,LEN('Yearly Info'!A$40)-4),"")</f>
        <v>#VALUE!</v>
      </c>
      <c r="B724" s="145"/>
      <c r="C724" s="42">
        <f t="shared" ca="1" si="25"/>
        <v>46134</v>
      </c>
      <c r="D724" s="54">
        <f ca="1">INDIRECT("'" &amp; UPPER(LEFT(TEXT($D$3,"mmmm"),3)) &amp; "'!Y37")</f>
        <v>0</v>
      </c>
      <c r="E724" s="147"/>
      <c r="F724" s="148"/>
      <c r="G724" s="148"/>
      <c r="H724" s="148"/>
      <c r="I724" s="148"/>
      <c r="J724" s="148"/>
      <c r="K724" s="148"/>
      <c r="L724" s="148"/>
      <c r="M724" s="148"/>
      <c r="N724" s="148"/>
      <c r="O724" s="148"/>
      <c r="P724" s="149"/>
    </row>
    <row r="725" spans="1:16" ht="15" hidden="1" customHeight="1" thickBot="1" x14ac:dyDescent="0.3">
      <c r="A725" s="45" t="str">
        <f ca="1">IF(MONTH(C725)=MONTH(D$3),RIGHT('Yearly Info'!A$41,LEN('Yearly Info'!A$41)-4),"")</f>
        <v xml:space="preserve"> </v>
      </c>
      <c r="B725" s="145"/>
      <c r="C725" s="42">
        <f t="shared" ca="1" si="25"/>
        <v>46134</v>
      </c>
      <c r="D725" s="54">
        <f ca="1">INDIRECT("'" &amp; UPPER(LEFT(TEXT($D$3,"mmmm"),3)) &amp; "'!Y38")</f>
        <v>0</v>
      </c>
      <c r="E725" s="147"/>
      <c r="F725" s="148"/>
      <c r="G725" s="148"/>
      <c r="H725" s="148"/>
      <c r="I725" s="148"/>
      <c r="J725" s="148"/>
      <c r="K725" s="148"/>
      <c r="L725" s="148"/>
      <c r="M725" s="148"/>
      <c r="N725" s="148"/>
      <c r="O725" s="148"/>
      <c r="P725" s="149"/>
    </row>
    <row r="726" spans="1:16" ht="15" hidden="1" customHeight="1" thickBot="1" x14ac:dyDescent="0.3">
      <c r="A726" s="45" t="str">
        <f ca="1">IF(MONTH(C726)=MONTH(D$3),RIGHT('Yearly Info'!A$42,LEN('Yearly Info'!A$42)-4),"")</f>
        <v xml:space="preserve"> </v>
      </c>
      <c r="B726" s="145"/>
      <c r="C726" s="42">
        <f t="shared" ca="1" si="25"/>
        <v>46134</v>
      </c>
      <c r="D726" s="54">
        <f ca="1">INDIRECT("'" &amp; UPPER(LEFT(TEXT($D$3,"mmmm"),3)) &amp; "'!Y39")</f>
        <v>0</v>
      </c>
      <c r="E726" s="147"/>
      <c r="F726" s="148"/>
      <c r="G726" s="148"/>
      <c r="H726" s="148"/>
      <c r="I726" s="148"/>
      <c r="J726" s="148"/>
      <c r="K726" s="148"/>
      <c r="L726" s="148"/>
      <c r="M726" s="148"/>
      <c r="N726" s="148"/>
      <c r="O726" s="148"/>
      <c r="P726" s="149"/>
    </row>
    <row r="727" spans="1:16" ht="15" hidden="1" customHeight="1" thickBot="1" x14ac:dyDescent="0.3">
      <c r="A727" s="45" t="str">
        <f ca="1">IF(MONTH(C727)=MONTH(D$3),RIGHT('Yearly Info'!A$43,LEN('Yearly Info'!A$43)-4),"")</f>
        <v xml:space="preserve"> </v>
      </c>
      <c r="B727" s="146"/>
      <c r="C727" s="42">
        <f t="shared" ca="1" si="25"/>
        <v>46134</v>
      </c>
      <c r="D727" s="55">
        <f ca="1">INDIRECT("'" &amp; UPPER(LEFT(TEXT($D$3,"mmmm"),3)) &amp; "'!Y40")</f>
        <v>0</v>
      </c>
      <c r="E727" s="150"/>
      <c r="F727" s="151"/>
      <c r="G727" s="151"/>
      <c r="H727" s="151"/>
      <c r="I727" s="151"/>
      <c r="J727" s="151"/>
      <c r="K727" s="151"/>
      <c r="L727" s="151"/>
      <c r="M727" s="151"/>
      <c r="N727" s="151"/>
      <c r="O727" s="151"/>
      <c r="P727" s="152"/>
    </row>
    <row r="728" spans="1:16" ht="15" hidden="1" customHeight="1" x14ac:dyDescent="0.25">
      <c r="A728" s="44" t="str">
        <f ca="1">IF(MONTH(C728)=MONTH(D$3),RIGHT('Yearly Info'!A$14,LEN('Yearly Info'!A$14)-4),"")</f>
        <v xml:space="preserve"> RICS Support for MDEQ</v>
      </c>
      <c r="B728" s="145" t="str">
        <f ca="1">TEXT(C728,"dddd")</f>
        <v>Thursday</v>
      </c>
      <c r="C728" s="94">
        <f ca="1">C698+1</f>
        <v>46135</v>
      </c>
      <c r="D728" s="54">
        <f ca="1">INDIRECT("'" &amp; UPPER(LEFT(TEXT($D$3,"mmmm"),3)) &amp; "'!Z11")</f>
        <v>7</v>
      </c>
      <c r="E728" s="147" t="s">
        <v>113</v>
      </c>
      <c r="F728" s="148"/>
      <c r="G728" s="148"/>
      <c r="H728" s="148"/>
      <c r="I728" s="148"/>
      <c r="J728" s="148"/>
      <c r="K728" s="148"/>
      <c r="L728" s="148"/>
      <c r="M728" s="148"/>
      <c r="N728" s="148"/>
      <c r="O728" s="148"/>
      <c r="P728" s="149"/>
    </row>
    <row r="729" spans="1:16" ht="15" hidden="1" customHeight="1" x14ac:dyDescent="0.25">
      <c r="A729" s="44" t="str">
        <f ca="1">IF(MONTH(C729)=MONTH(D$3),RIGHT('Yearly Info'!A$15,LEN('Yearly Info'!A$15)-4),"")</f>
        <v xml:space="preserve"> MDEQ</v>
      </c>
      <c r="B729" s="145"/>
      <c r="C729" s="42">
        <f ca="1">C728</f>
        <v>46135</v>
      </c>
      <c r="D729" s="54">
        <f ca="1">INDIRECT("'" &amp; UPPER(LEFT(TEXT($D$3,"mmmm"),3)) &amp; "'!Z12")</f>
        <v>0</v>
      </c>
      <c r="E729" s="147"/>
      <c r="F729" s="148"/>
      <c r="G729" s="148"/>
      <c r="H729" s="148"/>
      <c r="I729" s="148"/>
      <c r="J729" s="148"/>
      <c r="K729" s="148"/>
      <c r="L729" s="148"/>
      <c r="M729" s="148"/>
      <c r="N729" s="148"/>
      <c r="O729" s="148"/>
      <c r="P729" s="149"/>
    </row>
    <row r="730" spans="1:16" ht="15" hidden="1" customHeight="1" x14ac:dyDescent="0.25">
      <c r="A730" s="44" t="str">
        <f ca="1">IF(MONTH(C730)=MONTH(D$3),RIGHT('Yearly Info'!A$16,LEN('Yearly Info'!A$16)-4),"")</f>
        <v xml:space="preserve"> RICS Idea Portal</v>
      </c>
      <c r="B730" s="145"/>
      <c r="C730" s="42">
        <f t="shared" ref="C730:C757" ca="1" si="26">C729</f>
        <v>46135</v>
      </c>
      <c r="D730" s="54">
        <f ca="1">INDIRECT("'" &amp; UPPER(LEFT(TEXT($D$3,"mmmm"),3)) &amp; "'!Z13")</f>
        <v>0</v>
      </c>
      <c r="E730" s="147"/>
      <c r="F730" s="148"/>
      <c r="G730" s="148"/>
      <c r="H730" s="148"/>
      <c r="I730" s="148"/>
      <c r="J730" s="148"/>
      <c r="K730" s="148"/>
      <c r="L730" s="148"/>
      <c r="M730" s="148"/>
      <c r="N730" s="148"/>
      <c r="O730" s="148"/>
      <c r="P730" s="149"/>
    </row>
    <row r="731" spans="1:16" ht="15" hidden="1" customHeight="1" x14ac:dyDescent="0.25">
      <c r="A731" s="44" t="str">
        <f ca="1">IF(MONTH(C731)=MONTH(D$3),RIGHT('Yearly Info'!A$17,LEN('Yearly Info'!A$17)-4),"")</f>
        <v xml:space="preserve"> MSWIS</v>
      </c>
      <c r="B731" s="145"/>
      <c r="C731" s="42">
        <f t="shared" ca="1" si="26"/>
        <v>46135</v>
      </c>
      <c r="D731" s="54">
        <f ca="1">INDIRECT("'" &amp; UPPER(LEFT(TEXT($D$3,"mmmm"),3)) &amp; "'!Z14")</f>
        <v>2</v>
      </c>
      <c r="E731" s="147" t="s">
        <v>46</v>
      </c>
      <c r="F731" s="148"/>
      <c r="G731" s="148"/>
      <c r="H731" s="148"/>
      <c r="I731" s="148"/>
      <c r="J731" s="148"/>
      <c r="K731" s="148"/>
      <c r="L731" s="148"/>
      <c r="M731" s="148"/>
      <c r="N731" s="148"/>
      <c r="O731" s="148"/>
      <c r="P731" s="149"/>
    </row>
    <row r="732" spans="1:16" ht="15" hidden="1" customHeight="1" x14ac:dyDescent="0.25">
      <c r="A732" s="44" t="str">
        <f ca="1">IF(MONTH(C732)=MONTH(D$3),RIGHT('Yearly Info'!A$18,LEN('Yearly Info'!A$18)-4),"")</f>
        <v xml:space="preserve"> GeoSpatial</v>
      </c>
      <c r="B732" s="145"/>
      <c r="C732" s="42">
        <f t="shared" ca="1" si="26"/>
        <v>46135</v>
      </c>
      <c r="D732" s="54">
        <f ca="1">INDIRECT("'" &amp; UPPER(LEFT(TEXT($D$3,"mmmm"),3)) &amp; "'!Z15")</f>
        <v>0</v>
      </c>
      <c r="E732" s="147"/>
      <c r="F732" s="148"/>
      <c r="G732" s="148"/>
      <c r="H732" s="148"/>
      <c r="I732" s="148"/>
      <c r="J732" s="148"/>
      <c r="K732" s="148"/>
      <c r="L732" s="148"/>
      <c r="M732" s="148"/>
      <c r="N732" s="148"/>
      <c r="O732" s="148"/>
      <c r="P732" s="149"/>
    </row>
    <row r="733" spans="1:16" ht="15" hidden="1" customHeight="1" x14ac:dyDescent="0.25">
      <c r="A733" s="44" t="str">
        <f ca="1">IF(MONTH(C733)=MONTH(D$3),RIGHT('Yearly Info'!A$19,LEN('Yearly Info'!A$19)-4),"")</f>
        <v xml:space="preserve"> RICS Dashboard</v>
      </c>
      <c r="B733" s="145"/>
      <c r="C733" s="42">
        <f t="shared" ca="1" si="26"/>
        <v>46135</v>
      </c>
      <c r="D733" s="54">
        <f ca="1">INDIRECT("'" &amp; UPPER(LEFT(TEXT($D$3,"mmmm"),3)) &amp; "'!Z16")</f>
        <v>0</v>
      </c>
      <c r="E733" s="153"/>
      <c r="F733" s="154"/>
      <c r="G733" s="154"/>
      <c r="H733" s="154"/>
      <c r="I733" s="154"/>
      <c r="J733" s="154"/>
      <c r="K733" s="154"/>
      <c r="L733" s="154"/>
      <c r="M733" s="154"/>
      <c r="N733" s="154"/>
      <c r="O733" s="154"/>
      <c r="P733" s="155"/>
    </row>
    <row r="734" spans="1:16" ht="15" hidden="1" customHeight="1" x14ac:dyDescent="0.25">
      <c r="A734" s="44" t="str">
        <f ca="1">IF(MONTH(C734)=MONTH(D$3),RIGHT('Yearly Info'!A$20,LEN('Yearly Info'!A$20)-4),"")</f>
        <v xml:space="preserve"> MDWFP NRIS</v>
      </c>
      <c r="B734" s="145"/>
      <c r="C734" s="42">
        <f t="shared" ca="1" si="26"/>
        <v>46135</v>
      </c>
      <c r="D734" s="54">
        <f ca="1">INDIRECT("'" &amp; UPPER(LEFT(TEXT($D$3,"mmmm"),3)) &amp; "'!Z17")</f>
        <v>0</v>
      </c>
      <c r="E734" s="153"/>
      <c r="F734" s="154"/>
      <c r="G734" s="154"/>
      <c r="H734" s="154"/>
      <c r="I734" s="154"/>
      <c r="J734" s="154"/>
      <c r="K734" s="154"/>
      <c r="L734" s="154"/>
      <c r="M734" s="154"/>
      <c r="N734" s="154"/>
      <c r="O734" s="154"/>
      <c r="P734" s="155"/>
    </row>
    <row r="735" spans="1:16" ht="15" hidden="1" customHeight="1" x14ac:dyDescent="0.25">
      <c r="A735" s="44" t="str">
        <f ca="1">IF(MONTH(C735)=MONTH(D$3),RIGHT('Yearly Info'!A$21,LEN('Yearly Info'!A$21)-4),"")</f>
        <v xml:space="preserve"> MSWIS MRVA 4 CLOSED</v>
      </c>
      <c r="B735" s="145"/>
      <c r="C735" s="42">
        <f t="shared" ca="1" si="26"/>
        <v>46135</v>
      </c>
      <c r="D735" s="54">
        <f ca="1">INDIRECT("'" &amp; UPPER(LEFT(TEXT($D$3,"mmmm"),3)) &amp; "'!Z18")</f>
        <v>0</v>
      </c>
      <c r="E735" s="147"/>
      <c r="F735" s="148"/>
      <c r="G735" s="148"/>
      <c r="H735" s="148"/>
      <c r="I735" s="148"/>
      <c r="J735" s="148"/>
      <c r="K735" s="148"/>
      <c r="L735" s="148"/>
      <c r="M735" s="148"/>
      <c r="N735" s="148"/>
      <c r="O735" s="148"/>
      <c r="P735" s="149"/>
    </row>
    <row r="736" spans="1:16" ht="15" customHeight="1" x14ac:dyDescent="0.25">
      <c r="A736" s="44" t="str">
        <f ca="1">IF(MONTH(C736)=MONTH(D$3),RIGHT('Yearly Info'!A$22,LEN('Yearly Info'!A$22)-4),"")</f>
        <v xml:space="preserve"> Tackett</v>
      </c>
      <c r="B736" s="145"/>
      <c r="C736" s="42">
        <f t="shared" ca="1" si="26"/>
        <v>46135</v>
      </c>
      <c r="D736" s="54">
        <f ca="1">INDIRECT("'" &amp; UPPER(LEFT(TEXT($D$3,"mmmm"),3)) &amp; "'!Z19")</f>
        <v>0</v>
      </c>
      <c r="E736" s="147"/>
      <c r="F736" s="148"/>
      <c r="G736" s="148"/>
      <c r="H736" s="148"/>
      <c r="I736" s="148"/>
      <c r="J736" s="148"/>
      <c r="K736" s="148"/>
      <c r="L736" s="148"/>
      <c r="M736" s="148"/>
      <c r="N736" s="148"/>
      <c r="O736" s="148"/>
      <c r="P736" s="149"/>
    </row>
    <row r="737" spans="1:16" ht="15" hidden="1" customHeight="1" x14ac:dyDescent="0.25">
      <c r="A737" s="44" t="e">
        <f ca="1">IF(MONTH(C737)=MONTH(D$3),RIGHT('Yearly Info'!A$23,LEN('Yearly Info'!A$23)-4),"")</f>
        <v>#VALUE!</v>
      </c>
      <c r="B737" s="145"/>
      <c r="C737" s="42">
        <f t="shared" ca="1" si="26"/>
        <v>46135</v>
      </c>
      <c r="D737" s="54">
        <f ca="1">INDIRECT("'" &amp; UPPER(LEFT(TEXT($D$3,"mmmm"),3)) &amp; "'!Z20")</f>
        <v>0</v>
      </c>
      <c r="E737" s="160"/>
      <c r="F737" s="148"/>
      <c r="G737" s="148"/>
      <c r="H737" s="148"/>
      <c r="I737" s="148"/>
      <c r="J737" s="148"/>
      <c r="K737" s="148"/>
      <c r="L737" s="148"/>
      <c r="M737" s="148"/>
      <c r="N737" s="148"/>
      <c r="O737" s="148"/>
      <c r="P737" s="149"/>
    </row>
    <row r="738" spans="1:16" ht="15" hidden="1" customHeight="1" x14ac:dyDescent="0.25">
      <c r="A738" s="44" t="e">
        <f ca="1">IF(MONTH(C738)=MONTH(D$3),RIGHT('Yearly Info'!A$24,LEN('Yearly Info'!A$24)-4),"")</f>
        <v>#VALUE!</v>
      </c>
      <c r="B738" s="145"/>
      <c r="C738" s="42">
        <f t="shared" ca="1" si="26"/>
        <v>46135</v>
      </c>
      <c r="D738" s="54">
        <f ca="1">INDIRECT("'" &amp; UPPER(LEFT(TEXT($D$3,"mmmm"),3)) &amp; "'!Z21")</f>
        <v>0</v>
      </c>
      <c r="E738" s="147"/>
      <c r="F738" s="148"/>
      <c r="G738" s="148"/>
      <c r="H738" s="148"/>
      <c r="I738" s="148"/>
      <c r="J738" s="148"/>
      <c r="K738" s="148"/>
      <c r="L738" s="148"/>
      <c r="M738" s="148"/>
      <c r="N738" s="148"/>
      <c r="O738" s="148"/>
      <c r="P738" s="149"/>
    </row>
    <row r="739" spans="1:16" ht="15" hidden="1" customHeight="1" x14ac:dyDescent="0.25">
      <c r="A739" s="44" t="e">
        <f ca="1">IF(MONTH(C739)=MONTH(D$3),RIGHT('Yearly Info'!A$25,LEN('Yearly Info'!A$25)-4),"")</f>
        <v>#VALUE!</v>
      </c>
      <c r="B739" s="145"/>
      <c r="C739" s="42">
        <f t="shared" ca="1" si="26"/>
        <v>46135</v>
      </c>
      <c r="D739" s="54">
        <f ca="1">INDIRECT("'" &amp; UPPER(LEFT(TEXT($D$3,"mmmm"),3)) &amp; "'!Z22")</f>
        <v>0</v>
      </c>
      <c r="E739" s="147"/>
      <c r="F739" s="148"/>
      <c r="G739" s="148"/>
      <c r="H739" s="148"/>
      <c r="I739" s="148"/>
      <c r="J739" s="148"/>
      <c r="K739" s="148"/>
      <c r="L739" s="148"/>
      <c r="M739" s="148"/>
      <c r="N739" s="148"/>
      <c r="O739" s="148"/>
      <c r="P739" s="149"/>
    </row>
    <row r="740" spans="1:16" ht="15" hidden="1" customHeight="1" x14ac:dyDescent="0.25">
      <c r="A740" s="44" t="e">
        <f ca="1">IF(MONTH(C740)=MONTH(D$3),RIGHT('Yearly Info'!A$26,LEN('Yearly Info'!A$26)-4),"")</f>
        <v>#VALUE!</v>
      </c>
      <c r="B740" s="145"/>
      <c r="C740" s="42">
        <f t="shared" ca="1" si="26"/>
        <v>46135</v>
      </c>
      <c r="D740" s="54">
        <f ca="1">INDIRECT("'" &amp; UPPER(LEFT(TEXT($D$3,"mmmm"),3)) &amp; "'!Z23")</f>
        <v>0</v>
      </c>
      <c r="E740" s="147"/>
      <c r="F740" s="148"/>
      <c r="G740" s="148"/>
      <c r="H740" s="148"/>
      <c r="I740" s="148"/>
      <c r="J740" s="148"/>
      <c r="K740" s="148"/>
      <c r="L740" s="148"/>
      <c r="M740" s="148"/>
      <c r="N740" s="148"/>
      <c r="O740" s="148"/>
      <c r="P740" s="149"/>
    </row>
    <row r="741" spans="1:16" ht="15" hidden="1" customHeight="1" x14ac:dyDescent="0.25">
      <c r="A741" s="44" t="e">
        <f ca="1">IF(MONTH(C741)=MONTH(D$3),RIGHT('Yearly Info'!A$27,LEN('Yearly Info'!A$27)-4),"")</f>
        <v>#VALUE!</v>
      </c>
      <c r="B741" s="145"/>
      <c r="C741" s="42">
        <f t="shared" ca="1" si="26"/>
        <v>46135</v>
      </c>
      <c r="D741" s="54">
        <f ca="1">INDIRECT("'" &amp; UPPER(LEFT(TEXT($D$3,"mmmm"),3)) &amp; "'!Z24")</f>
        <v>0</v>
      </c>
      <c r="E741" s="147"/>
      <c r="F741" s="148"/>
      <c r="G741" s="148"/>
      <c r="H741" s="148"/>
      <c r="I741" s="148"/>
      <c r="J741" s="148"/>
      <c r="K741" s="148"/>
      <c r="L741" s="148"/>
      <c r="M741" s="148"/>
      <c r="N741" s="148"/>
      <c r="O741" s="148"/>
      <c r="P741" s="149"/>
    </row>
    <row r="742" spans="1:16" ht="15" hidden="1" customHeight="1" x14ac:dyDescent="0.25">
      <c r="A742" s="44" t="e">
        <f ca="1">IF(MONTH(C742)=MONTH(D$3),RIGHT('Yearly Info'!A$28,LEN('Yearly Info'!A$28)-4),"")</f>
        <v>#VALUE!</v>
      </c>
      <c r="B742" s="145"/>
      <c r="C742" s="42">
        <f t="shared" ca="1" si="26"/>
        <v>46135</v>
      </c>
      <c r="D742" s="54">
        <f ca="1">INDIRECT("'" &amp; UPPER(LEFT(TEXT($D$3,"mmmm"),3)) &amp; "'!Z25")</f>
        <v>0</v>
      </c>
      <c r="E742" s="147"/>
      <c r="F742" s="148"/>
      <c r="G742" s="148"/>
      <c r="H742" s="148"/>
      <c r="I742" s="148"/>
      <c r="J742" s="148"/>
      <c r="K742" s="148"/>
      <c r="L742" s="148"/>
      <c r="M742" s="148"/>
      <c r="N742" s="148"/>
      <c r="O742" s="148"/>
      <c r="P742" s="149"/>
    </row>
    <row r="743" spans="1:16" ht="15" hidden="1" customHeight="1" x14ac:dyDescent="0.25">
      <c r="A743" s="44" t="e">
        <f ca="1">IF(MONTH(C743)=MONTH(D$3),RIGHT('Yearly Info'!A$29,LEN('Yearly Info'!A$29)-4),"")</f>
        <v>#VALUE!</v>
      </c>
      <c r="B743" s="145"/>
      <c r="C743" s="42">
        <f t="shared" ca="1" si="26"/>
        <v>46135</v>
      </c>
      <c r="D743" s="54">
        <f ca="1">INDIRECT("'" &amp; UPPER(LEFT(TEXT($D$3,"mmmm"),3)) &amp; "'!Z26")</f>
        <v>0</v>
      </c>
      <c r="E743" s="147"/>
      <c r="F743" s="148"/>
      <c r="G743" s="148"/>
      <c r="H743" s="148"/>
      <c r="I743" s="148"/>
      <c r="J743" s="148"/>
      <c r="K743" s="148"/>
      <c r="L743" s="148"/>
      <c r="M743" s="148"/>
      <c r="N743" s="148"/>
      <c r="O743" s="148"/>
      <c r="P743" s="149"/>
    </row>
    <row r="744" spans="1:16" ht="15" hidden="1" customHeight="1" x14ac:dyDescent="0.25">
      <c r="A744" s="44" t="e">
        <f ca="1">IF(MONTH(C744)=MONTH(D$3),RIGHT('Yearly Info'!A$30,LEN('Yearly Info'!A$30)-4),"")</f>
        <v>#VALUE!</v>
      </c>
      <c r="B744" s="145"/>
      <c r="C744" s="42">
        <f t="shared" ca="1" si="26"/>
        <v>46135</v>
      </c>
      <c r="D744" s="54">
        <f ca="1">INDIRECT("'" &amp; UPPER(LEFT(TEXT($D$3,"mmmm"),3)) &amp; "'!Z27")</f>
        <v>0</v>
      </c>
      <c r="E744" s="147"/>
      <c r="F744" s="148"/>
      <c r="G744" s="148"/>
      <c r="H744" s="148"/>
      <c r="I744" s="148"/>
      <c r="J744" s="148"/>
      <c r="K744" s="148"/>
      <c r="L744" s="148"/>
      <c r="M744" s="148"/>
      <c r="N744" s="148"/>
      <c r="O744" s="148"/>
      <c r="P744" s="149"/>
    </row>
    <row r="745" spans="1:16" ht="15" hidden="1" customHeight="1" x14ac:dyDescent="0.25">
      <c r="A745" s="44" t="e">
        <f ca="1">IF(MONTH(C745)=MONTH(D$3),RIGHT('Yearly Info'!A$31,LEN('Yearly Info'!A$31)-4),"")</f>
        <v>#VALUE!</v>
      </c>
      <c r="B745" s="145"/>
      <c r="C745" s="42">
        <f t="shared" ca="1" si="26"/>
        <v>46135</v>
      </c>
      <c r="D745" s="54">
        <f ca="1">INDIRECT("'" &amp; UPPER(LEFT(TEXT($D$3,"mmmm"),3)) &amp; "'!Z28")</f>
        <v>0</v>
      </c>
      <c r="E745" s="147"/>
      <c r="F745" s="148"/>
      <c r="G745" s="148"/>
      <c r="H745" s="148"/>
      <c r="I745" s="148"/>
      <c r="J745" s="148"/>
      <c r="K745" s="148"/>
      <c r="L745" s="148"/>
      <c r="M745" s="148"/>
      <c r="N745" s="148"/>
      <c r="O745" s="148"/>
      <c r="P745" s="149"/>
    </row>
    <row r="746" spans="1:16" ht="15" hidden="1" customHeight="1" x14ac:dyDescent="0.25">
      <c r="A746" s="44" t="e">
        <f ca="1">IF(MONTH(C746)=MONTH(D$3),RIGHT('Yearly Info'!A$32,LEN('Yearly Info'!A$32)-4),"")</f>
        <v>#VALUE!</v>
      </c>
      <c r="B746" s="145"/>
      <c r="C746" s="42">
        <f t="shared" ca="1" si="26"/>
        <v>46135</v>
      </c>
      <c r="D746" s="54">
        <f ca="1">INDIRECT("'" &amp; UPPER(LEFT(TEXT($D$3,"mmmm"),3)) &amp; "'!Z29")</f>
        <v>0</v>
      </c>
      <c r="E746" s="147"/>
      <c r="F746" s="148"/>
      <c r="G746" s="148"/>
      <c r="H746" s="148"/>
      <c r="I746" s="148"/>
      <c r="J746" s="148"/>
      <c r="K746" s="148"/>
      <c r="L746" s="148"/>
      <c r="M746" s="148"/>
      <c r="N746" s="148"/>
      <c r="O746" s="148"/>
      <c r="P746" s="149"/>
    </row>
    <row r="747" spans="1:16" ht="15" hidden="1" customHeight="1" x14ac:dyDescent="0.25">
      <c r="A747" s="44" t="e">
        <f ca="1">IF(MONTH(C747)=MONTH(D$3),RIGHT('Yearly Info'!A$33,LEN('Yearly Info'!A$33)-4),"")</f>
        <v>#VALUE!</v>
      </c>
      <c r="B747" s="145"/>
      <c r="C747" s="42">
        <f t="shared" ca="1" si="26"/>
        <v>46135</v>
      </c>
      <c r="D747" s="54">
        <f ca="1">INDIRECT("'" &amp; UPPER(LEFT(TEXT($D$3,"mmmm"),3)) &amp; "'!Z30")</f>
        <v>0</v>
      </c>
      <c r="E747" s="147"/>
      <c r="F747" s="148"/>
      <c r="G747" s="148"/>
      <c r="H747" s="148"/>
      <c r="I747" s="148"/>
      <c r="J747" s="148"/>
      <c r="K747" s="148"/>
      <c r="L747" s="148"/>
      <c r="M747" s="148"/>
      <c r="N747" s="148"/>
      <c r="O747" s="148"/>
      <c r="P747" s="149"/>
    </row>
    <row r="748" spans="1:16" ht="15" hidden="1" customHeight="1" x14ac:dyDescent="0.25">
      <c r="A748" s="44" t="e">
        <f ca="1">IF(MONTH(C748)=MONTH(D$3),RIGHT('Yearly Info'!A$34,LEN('Yearly Info'!A$34)-4),"")</f>
        <v>#VALUE!</v>
      </c>
      <c r="B748" s="145"/>
      <c r="C748" s="42">
        <f t="shared" ca="1" si="26"/>
        <v>46135</v>
      </c>
      <c r="D748" s="54">
        <f ca="1">INDIRECT("'" &amp; UPPER(LEFT(TEXT($D$3,"mmmm"),3)) &amp; "'!Z31")</f>
        <v>0</v>
      </c>
      <c r="E748" s="147"/>
      <c r="F748" s="148"/>
      <c r="G748" s="148"/>
      <c r="H748" s="148"/>
      <c r="I748" s="148"/>
      <c r="J748" s="148"/>
      <c r="K748" s="148"/>
      <c r="L748" s="148"/>
      <c r="M748" s="148"/>
      <c r="N748" s="148"/>
      <c r="O748" s="148"/>
      <c r="P748" s="149"/>
    </row>
    <row r="749" spans="1:16" ht="15" hidden="1" customHeight="1" x14ac:dyDescent="0.25">
      <c r="A749" s="44" t="e">
        <f ca="1">IF(MONTH(C749)=MONTH(D$3),RIGHT('Yearly Info'!A$35,LEN('Yearly Info'!A$35)-4),"")</f>
        <v>#VALUE!</v>
      </c>
      <c r="B749" s="145"/>
      <c r="C749" s="42">
        <f t="shared" ca="1" si="26"/>
        <v>46135</v>
      </c>
      <c r="D749" s="54">
        <f ca="1">INDIRECT("'" &amp; UPPER(LEFT(TEXT($D$3,"mmmm"),3)) &amp; "'!Z32")</f>
        <v>0</v>
      </c>
      <c r="E749" s="147"/>
      <c r="F749" s="148"/>
      <c r="G749" s="148"/>
      <c r="H749" s="148"/>
      <c r="I749" s="148"/>
      <c r="J749" s="148"/>
      <c r="K749" s="148"/>
      <c r="L749" s="148"/>
      <c r="M749" s="148"/>
      <c r="N749" s="148"/>
      <c r="O749" s="148"/>
      <c r="P749" s="149"/>
    </row>
    <row r="750" spans="1:16" ht="15" hidden="1" customHeight="1" x14ac:dyDescent="0.25">
      <c r="A750" s="44" t="e">
        <f ca="1">IF(MONTH(C750)=MONTH(D$3),RIGHT('Yearly Info'!A$36,LEN('Yearly Info'!A$36)-4),"")</f>
        <v>#VALUE!</v>
      </c>
      <c r="B750" s="145"/>
      <c r="C750" s="42">
        <f t="shared" ca="1" si="26"/>
        <v>46135</v>
      </c>
      <c r="D750" s="54">
        <f ca="1">INDIRECT("'" &amp; UPPER(LEFT(TEXT($D$3,"mmmm"),3)) &amp; "'!Z33")</f>
        <v>0</v>
      </c>
      <c r="E750" s="153"/>
      <c r="F750" s="154"/>
      <c r="G750" s="154"/>
      <c r="H750" s="154"/>
      <c r="I750" s="154"/>
      <c r="J750" s="154"/>
      <c r="K750" s="154"/>
      <c r="L750" s="154"/>
      <c r="M750" s="154"/>
      <c r="N750" s="154"/>
      <c r="O750" s="154"/>
      <c r="P750" s="155"/>
    </row>
    <row r="751" spans="1:16" ht="15" hidden="1" customHeight="1" x14ac:dyDescent="0.25">
      <c r="A751" s="44" t="e">
        <f ca="1">IF(MONTH(C751)=MONTH(D$3),RIGHT('Yearly Info'!A$37,LEN('Yearly Info'!A$37)-4),"")</f>
        <v>#VALUE!</v>
      </c>
      <c r="B751" s="145"/>
      <c r="C751" s="42">
        <f t="shared" ca="1" si="26"/>
        <v>46135</v>
      </c>
      <c r="D751" s="54">
        <f ca="1">INDIRECT("'" &amp; UPPER(LEFT(TEXT($D$3,"mmmm"),3)) &amp; "'!Z34")</f>
        <v>0</v>
      </c>
      <c r="E751" s="147"/>
      <c r="F751" s="148"/>
      <c r="G751" s="148"/>
      <c r="H751" s="148"/>
      <c r="I751" s="148"/>
      <c r="J751" s="148"/>
      <c r="K751" s="148"/>
      <c r="L751" s="148"/>
      <c r="M751" s="148"/>
      <c r="N751" s="148"/>
      <c r="O751" s="148"/>
      <c r="P751" s="149"/>
    </row>
    <row r="752" spans="1:16" ht="15" hidden="1" customHeight="1" x14ac:dyDescent="0.25">
      <c r="A752" s="44" t="e">
        <f ca="1">IF(MONTH(C752)=MONTH(D$3),RIGHT('Yearly Info'!A$38,LEN('Yearly Info'!A$38)-4),"")</f>
        <v>#VALUE!</v>
      </c>
      <c r="B752" s="145"/>
      <c r="C752" s="42">
        <f t="shared" ca="1" si="26"/>
        <v>46135</v>
      </c>
      <c r="D752" s="54">
        <f ca="1">INDIRECT("'" &amp; UPPER(LEFT(TEXT($D$3,"mmmm"),3)) &amp; "'!Z35")</f>
        <v>0</v>
      </c>
      <c r="E752" s="147"/>
      <c r="F752" s="148"/>
      <c r="G752" s="148"/>
      <c r="H752" s="148"/>
      <c r="I752" s="148"/>
      <c r="J752" s="148"/>
      <c r="K752" s="148"/>
      <c r="L752" s="148"/>
      <c r="M752" s="148"/>
      <c r="N752" s="148"/>
      <c r="O752" s="148"/>
      <c r="P752" s="149"/>
    </row>
    <row r="753" spans="1:16" ht="15" hidden="1" customHeight="1" x14ac:dyDescent="0.25">
      <c r="A753" s="44" t="e">
        <f ca="1">IF(MONTH(C753)=MONTH(D$3),RIGHT('Yearly Info'!A$39,LEN('Yearly Info'!A$39)-4),"")</f>
        <v>#VALUE!</v>
      </c>
      <c r="B753" s="145"/>
      <c r="C753" s="42">
        <f t="shared" ca="1" si="26"/>
        <v>46135</v>
      </c>
      <c r="D753" s="54">
        <f ca="1">INDIRECT("'" &amp; UPPER(LEFT(TEXT($D$3,"mmmm"),3)) &amp; "'!Z36")</f>
        <v>0</v>
      </c>
      <c r="E753" s="147"/>
      <c r="F753" s="148"/>
      <c r="G753" s="148"/>
      <c r="H753" s="148"/>
      <c r="I753" s="148"/>
      <c r="J753" s="148"/>
      <c r="K753" s="148"/>
      <c r="L753" s="148"/>
      <c r="M753" s="148"/>
      <c r="N753" s="148"/>
      <c r="O753" s="148"/>
      <c r="P753" s="149"/>
    </row>
    <row r="754" spans="1:16" ht="15" hidden="1" customHeight="1" thickBot="1" x14ac:dyDescent="0.3">
      <c r="A754" s="45" t="e">
        <f ca="1">IF(MONTH(C754)=MONTH(D$3),RIGHT('Yearly Info'!A$40,LEN('Yearly Info'!A$40)-4),"")</f>
        <v>#VALUE!</v>
      </c>
      <c r="B754" s="145"/>
      <c r="C754" s="42">
        <f t="shared" ca="1" si="26"/>
        <v>46135</v>
      </c>
      <c r="D754" s="54">
        <f ca="1">INDIRECT("'" &amp; UPPER(LEFT(TEXT($D$3,"mmmm"),3)) &amp; "'!Z37")</f>
        <v>0</v>
      </c>
      <c r="E754" s="147"/>
      <c r="F754" s="148"/>
      <c r="G754" s="148"/>
      <c r="H754" s="148"/>
      <c r="I754" s="148"/>
      <c r="J754" s="148"/>
      <c r="K754" s="148"/>
      <c r="L754" s="148"/>
      <c r="M754" s="148"/>
      <c r="N754" s="148"/>
      <c r="O754" s="148"/>
      <c r="P754" s="149"/>
    </row>
    <row r="755" spans="1:16" ht="15" hidden="1" customHeight="1" thickBot="1" x14ac:dyDescent="0.3">
      <c r="A755" s="45" t="str">
        <f ca="1">IF(MONTH(C755)=MONTH(D$3),RIGHT('Yearly Info'!A$41,LEN('Yearly Info'!A$41)-4),"")</f>
        <v xml:space="preserve"> </v>
      </c>
      <c r="B755" s="145"/>
      <c r="C755" s="42">
        <f t="shared" ca="1" si="26"/>
        <v>46135</v>
      </c>
      <c r="D755" s="54">
        <f ca="1">INDIRECT("'" &amp; UPPER(LEFT(TEXT($D$3,"mmmm"),3)) &amp; "'!Z38")</f>
        <v>0</v>
      </c>
      <c r="E755" s="147"/>
      <c r="F755" s="148"/>
      <c r="G755" s="148"/>
      <c r="H755" s="148"/>
      <c r="I755" s="148"/>
      <c r="J755" s="148"/>
      <c r="K755" s="148"/>
      <c r="L755" s="148"/>
      <c r="M755" s="148"/>
      <c r="N755" s="148"/>
      <c r="O755" s="148"/>
      <c r="P755" s="149"/>
    </row>
    <row r="756" spans="1:16" ht="15" hidden="1" customHeight="1" thickBot="1" x14ac:dyDescent="0.3">
      <c r="A756" s="45" t="str">
        <f ca="1">IF(MONTH(C756)=MONTH(D$3),RIGHT('Yearly Info'!A$42,LEN('Yearly Info'!A$42)-4),"")</f>
        <v xml:space="preserve"> </v>
      </c>
      <c r="B756" s="145"/>
      <c r="C756" s="42">
        <f t="shared" ca="1" si="26"/>
        <v>46135</v>
      </c>
      <c r="D756" s="54">
        <f ca="1">INDIRECT("'" &amp; UPPER(LEFT(TEXT($D$3,"mmmm"),3)) &amp; "'!Z39")</f>
        <v>0</v>
      </c>
      <c r="E756" s="147"/>
      <c r="F756" s="148"/>
      <c r="G756" s="148"/>
      <c r="H756" s="148"/>
      <c r="I756" s="148"/>
      <c r="J756" s="148"/>
      <c r="K756" s="148"/>
      <c r="L756" s="148"/>
      <c r="M756" s="148"/>
      <c r="N756" s="148"/>
      <c r="O756" s="148"/>
      <c r="P756" s="149"/>
    </row>
    <row r="757" spans="1:16" ht="15" hidden="1" customHeight="1" thickBot="1" x14ac:dyDescent="0.3">
      <c r="A757" s="45" t="str">
        <f ca="1">IF(MONTH(C757)=MONTH(D$3),RIGHT('Yearly Info'!A$43,LEN('Yearly Info'!A$43)-4),"")</f>
        <v xml:space="preserve"> </v>
      </c>
      <c r="B757" s="146"/>
      <c r="C757" s="42">
        <f t="shared" ca="1" si="26"/>
        <v>46135</v>
      </c>
      <c r="D757" s="55">
        <f ca="1">INDIRECT("'" &amp; UPPER(LEFT(TEXT($D$3,"mmmm"),3)) &amp; "'!Z40")</f>
        <v>0</v>
      </c>
      <c r="E757" s="150"/>
      <c r="F757" s="151"/>
      <c r="G757" s="151"/>
      <c r="H757" s="151"/>
      <c r="I757" s="151"/>
      <c r="J757" s="151"/>
      <c r="K757" s="151"/>
      <c r="L757" s="151"/>
      <c r="M757" s="151"/>
      <c r="N757" s="151"/>
      <c r="O757" s="151"/>
      <c r="P757" s="152"/>
    </row>
    <row r="758" spans="1:16" ht="15" hidden="1" customHeight="1" x14ac:dyDescent="0.25">
      <c r="A758" s="44" t="str">
        <f ca="1">IF(MONTH(C758)=MONTH(D$3),RIGHT('Yearly Info'!A$14,LEN('Yearly Info'!A$14)-4),"")</f>
        <v xml:space="preserve"> RICS Support for MDEQ</v>
      </c>
      <c r="B758" s="145" t="str">
        <f ca="1">TEXT(C758,"dddd")</f>
        <v>Friday</v>
      </c>
      <c r="C758" s="94">
        <f ca="1">C728+1</f>
        <v>46136</v>
      </c>
      <c r="D758" s="54">
        <v>4</v>
      </c>
      <c r="E758" s="147" t="s">
        <v>114</v>
      </c>
      <c r="F758" s="148"/>
      <c r="G758" s="148"/>
      <c r="H758" s="148"/>
      <c r="I758" s="148"/>
      <c r="J758" s="148"/>
      <c r="K758" s="148"/>
      <c r="L758" s="148"/>
      <c r="M758" s="148"/>
      <c r="N758" s="148"/>
      <c r="O758" s="148"/>
      <c r="P758" s="149"/>
    </row>
    <row r="759" spans="1:16" ht="15" hidden="1" customHeight="1" x14ac:dyDescent="0.25">
      <c r="A759" s="44" t="str">
        <f ca="1">IF(MONTH(C759)=MONTH(D$3),RIGHT('Yearly Info'!A$15,LEN('Yearly Info'!A$15)-4),"")</f>
        <v xml:space="preserve"> MDEQ</v>
      </c>
      <c r="B759" s="145"/>
      <c r="C759" s="42">
        <f ca="1">C758</f>
        <v>46136</v>
      </c>
      <c r="D759" s="54">
        <f ca="1">INDIRECT("'" &amp; UPPER(LEFT(TEXT($D$3,"mmmm"),3)) &amp; "'!AA12")</f>
        <v>0</v>
      </c>
      <c r="E759" s="147" t="s">
        <v>114</v>
      </c>
      <c r="F759" s="148"/>
      <c r="G759" s="148"/>
      <c r="H759" s="148"/>
      <c r="I759" s="148"/>
      <c r="J759" s="148"/>
      <c r="K759" s="148"/>
      <c r="L759" s="148"/>
      <c r="M759" s="148"/>
      <c r="N759" s="148"/>
      <c r="O759" s="148"/>
      <c r="P759" s="149"/>
    </row>
    <row r="760" spans="1:16" ht="15" hidden="1" customHeight="1" x14ac:dyDescent="0.25">
      <c r="A760" s="44" t="str">
        <f ca="1">IF(MONTH(C760)=MONTH(D$3),RIGHT('Yearly Info'!A$16,LEN('Yearly Info'!A$16)-4),"")</f>
        <v xml:space="preserve"> RICS Idea Portal</v>
      </c>
      <c r="B760" s="145"/>
      <c r="C760" s="42">
        <f t="shared" ref="C760:C787" ca="1" si="27">C759</f>
        <v>46136</v>
      </c>
      <c r="D760" s="54">
        <f ca="1">INDIRECT("'" &amp; UPPER(LEFT(TEXT($D$3,"mmmm"),3)) &amp; "'!AA13")</f>
        <v>0</v>
      </c>
      <c r="E760" s="147"/>
      <c r="F760" s="148"/>
      <c r="G760" s="148"/>
      <c r="H760" s="148"/>
      <c r="I760" s="148"/>
      <c r="J760" s="148"/>
      <c r="K760" s="148"/>
      <c r="L760" s="148"/>
      <c r="M760" s="148"/>
      <c r="N760" s="148"/>
      <c r="O760" s="148"/>
      <c r="P760" s="149"/>
    </row>
    <row r="761" spans="1:16" ht="15" hidden="1" customHeight="1" x14ac:dyDescent="0.25">
      <c r="A761" s="44" t="str">
        <f ca="1">IF(MONTH(C761)=MONTH(D$3),RIGHT('Yearly Info'!A$17,LEN('Yearly Info'!A$17)-4),"")</f>
        <v xml:space="preserve"> MSWIS</v>
      </c>
      <c r="B761" s="145"/>
      <c r="C761" s="42">
        <f t="shared" ca="1" si="27"/>
        <v>46136</v>
      </c>
      <c r="D761" s="54">
        <v>2</v>
      </c>
      <c r="E761" t="s">
        <v>115</v>
      </c>
    </row>
    <row r="762" spans="1:16" ht="15" hidden="1" customHeight="1" x14ac:dyDescent="0.25">
      <c r="A762" s="44" t="str">
        <f ca="1">IF(MONTH(C762)=MONTH(D$3),RIGHT('Yearly Info'!A$18,LEN('Yearly Info'!A$18)-4),"")</f>
        <v xml:space="preserve"> GeoSpatial</v>
      </c>
      <c r="B762" s="145"/>
      <c r="C762" s="42">
        <f t="shared" ca="1" si="27"/>
        <v>46136</v>
      </c>
      <c r="D762" s="54">
        <f ca="1">INDIRECT("'" &amp; UPPER(LEFT(TEXT($D$3,"mmmm"),3)) &amp; "'!AA15")</f>
        <v>0</v>
      </c>
      <c r="E762" s="147"/>
      <c r="F762" s="148"/>
      <c r="G762" s="148"/>
      <c r="H762" s="148"/>
      <c r="I762" s="148"/>
      <c r="J762" s="148"/>
      <c r="K762" s="148"/>
      <c r="L762" s="148"/>
      <c r="M762" s="148"/>
      <c r="N762" s="148"/>
      <c r="O762" s="148"/>
      <c r="P762" s="149"/>
    </row>
    <row r="763" spans="1:16" ht="15" hidden="1" customHeight="1" x14ac:dyDescent="0.25">
      <c r="A763" s="44" t="str">
        <f ca="1">IF(MONTH(C763)=MONTH(D$3),RIGHT('Yearly Info'!A$19,LEN('Yearly Info'!A$19)-4),"")</f>
        <v xml:space="preserve"> RICS Dashboard</v>
      </c>
      <c r="B763" s="145"/>
      <c r="C763" s="42">
        <f t="shared" ca="1" si="27"/>
        <v>46136</v>
      </c>
      <c r="D763" s="54">
        <f ca="1">INDIRECT("'" &amp; UPPER(LEFT(TEXT($D$3,"mmmm"),3)) &amp; "'!AA16")</f>
        <v>0</v>
      </c>
      <c r="E763" s="153"/>
      <c r="F763" s="154"/>
      <c r="G763" s="154"/>
      <c r="H763" s="154"/>
      <c r="I763" s="154"/>
      <c r="J763" s="154"/>
      <c r="K763" s="154"/>
      <c r="L763" s="154"/>
      <c r="M763" s="154"/>
      <c r="N763" s="154"/>
      <c r="O763" s="154"/>
      <c r="P763" s="155"/>
    </row>
    <row r="764" spans="1:16" ht="15" hidden="1" customHeight="1" x14ac:dyDescent="0.25">
      <c r="A764" s="44" t="str">
        <f ca="1">IF(MONTH(C764)=MONTH(D$3),RIGHT('Yearly Info'!A$20,LEN('Yearly Info'!A$20)-4),"")</f>
        <v xml:space="preserve"> MDWFP NRIS</v>
      </c>
      <c r="B764" s="145"/>
      <c r="C764" s="42">
        <f t="shared" ca="1" si="27"/>
        <v>46136</v>
      </c>
      <c r="D764" s="54">
        <f ca="1">INDIRECT("'" &amp; UPPER(LEFT(TEXT($D$3,"mmmm"),3)) &amp; "'!AA17")</f>
        <v>0</v>
      </c>
      <c r="E764" s="147"/>
      <c r="F764" s="148"/>
      <c r="G764" s="148"/>
      <c r="H764" s="148"/>
      <c r="I764" s="148"/>
      <c r="J764" s="148"/>
      <c r="K764" s="148"/>
      <c r="L764" s="148"/>
      <c r="M764" s="148"/>
      <c r="N764" s="148"/>
      <c r="O764" s="148"/>
      <c r="P764" s="149"/>
    </row>
    <row r="765" spans="1:16" ht="15" hidden="1" customHeight="1" x14ac:dyDescent="0.25">
      <c r="A765" s="44" t="str">
        <f ca="1">IF(MONTH(C765)=MONTH(D$3),RIGHT('Yearly Info'!A$21,LEN('Yearly Info'!A$21)-4),"")</f>
        <v xml:space="preserve"> MSWIS MRVA 4 CLOSED</v>
      </c>
      <c r="B765" s="145"/>
      <c r="C765" s="42">
        <f t="shared" ca="1" si="27"/>
        <v>46136</v>
      </c>
      <c r="D765" s="54">
        <f ca="1">INDIRECT("'" &amp; UPPER(LEFT(TEXT($D$3,"mmmm"),3)) &amp; "'!AA18")</f>
        <v>2</v>
      </c>
      <c r="E765" s="147" t="s">
        <v>115</v>
      </c>
      <c r="F765" s="148"/>
      <c r="G765" s="148"/>
      <c r="H765" s="148"/>
      <c r="I765" s="148"/>
      <c r="J765" s="148"/>
      <c r="K765" s="148"/>
      <c r="L765" s="148"/>
      <c r="M765" s="148"/>
      <c r="N765" s="148"/>
      <c r="O765" s="148"/>
      <c r="P765" s="149"/>
    </row>
    <row r="766" spans="1:16" ht="15" customHeight="1" x14ac:dyDescent="0.25">
      <c r="A766" s="44" t="str">
        <f ca="1">IF(MONTH(C766)=MONTH(D$3),RIGHT('Yearly Info'!A$22,LEN('Yearly Info'!A$22)-4),"")</f>
        <v xml:space="preserve"> Tackett</v>
      </c>
      <c r="B766" s="145"/>
      <c r="C766" s="42">
        <f t="shared" ca="1" si="27"/>
        <v>46136</v>
      </c>
      <c r="D766" s="54">
        <f ca="1">INDIRECT("'" &amp; UPPER(LEFT(TEXT($D$3,"mmmm"),3)) &amp; "'!AA19")</f>
        <v>0</v>
      </c>
      <c r="E766" s="147"/>
      <c r="F766" s="148"/>
      <c r="G766" s="148"/>
      <c r="H766" s="148"/>
      <c r="I766" s="148"/>
      <c r="J766" s="148"/>
      <c r="K766" s="148"/>
      <c r="L766" s="148"/>
      <c r="M766" s="148"/>
      <c r="N766" s="148"/>
      <c r="O766" s="148"/>
      <c r="P766" s="149"/>
    </row>
    <row r="767" spans="1:16" ht="15" hidden="1" customHeight="1" x14ac:dyDescent="0.25">
      <c r="A767" s="44" t="e">
        <f ca="1">IF(MONTH(C767)=MONTH(D$3),RIGHT('Yearly Info'!A$23,LEN('Yearly Info'!A$23)-4),"")</f>
        <v>#VALUE!</v>
      </c>
      <c r="B767" s="145"/>
      <c r="C767" s="42">
        <f t="shared" ca="1" si="27"/>
        <v>46136</v>
      </c>
      <c r="D767" s="54">
        <f ca="1">INDIRECT("'" &amp; UPPER(LEFT(TEXT($D$3,"mmmm"),3)) &amp; "'!AA20")</f>
        <v>0</v>
      </c>
      <c r="E767" s="147"/>
      <c r="F767" s="148"/>
      <c r="G767" s="148"/>
      <c r="H767" s="148"/>
      <c r="I767" s="148"/>
      <c r="J767" s="148"/>
      <c r="K767" s="148"/>
      <c r="L767" s="148"/>
      <c r="M767" s="148"/>
      <c r="N767" s="148"/>
      <c r="O767" s="148"/>
      <c r="P767" s="149"/>
    </row>
    <row r="768" spans="1:16" ht="15" hidden="1" customHeight="1" x14ac:dyDescent="0.25">
      <c r="A768" s="44" t="e">
        <f ca="1">IF(MONTH(C768)=MONTH(D$3),RIGHT('Yearly Info'!A$24,LEN('Yearly Info'!A$24)-4),"")</f>
        <v>#VALUE!</v>
      </c>
      <c r="B768" s="145"/>
      <c r="C768" s="42">
        <f t="shared" ca="1" si="27"/>
        <v>46136</v>
      </c>
      <c r="D768" s="54">
        <f ca="1">INDIRECT("'" &amp; UPPER(LEFT(TEXT($D$3,"mmmm"),3)) &amp; "'!AA21")</f>
        <v>0</v>
      </c>
      <c r="E768" s="147"/>
      <c r="F768" s="148"/>
      <c r="G768" s="148"/>
      <c r="H768" s="148"/>
      <c r="I768" s="148"/>
      <c r="J768" s="148"/>
      <c r="K768" s="148"/>
      <c r="L768" s="148"/>
      <c r="M768" s="148"/>
      <c r="N768" s="148"/>
      <c r="O768" s="148"/>
      <c r="P768" s="149"/>
    </row>
    <row r="769" spans="1:16" ht="15" hidden="1" customHeight="1" x14ac:dyDescent="0.25">
      <c r="A769" s="44" t="e">
        <f ca="1">IF(MONTH(C769)=MONTH(D$3),RIGHT('Yearly Info'!A$25,LEN('Yearly Info'!A$25)-4),"")</f>
        <v>#VALUE!</v>
      </c>
      <c r="B769" s="145"/>
      <c r="C769" s="42">
        <f t="shared" ca="1" si="27"/>
        <v>46136</v>
      </c>
      <c r="D769" s="54">
        <f ca="1">INDIRECT("'" &amp; UPPER(LEFT(TEXT($D$3,"mmmm"),3)) &amp; "'!AA22")</f>
        <v>0</v>
      </c>
      <c r="E769" s="147"/>
      <c r="F769" s="148"/>
      <c r="G769" s="148"/>
      <c r="H769" s="148"/>
      <c r="I769" s="148"/>
      <c r="J769" s="148"/>
      <c r="K769" s="148"/>
      <c r="L769" s="148"/>
      <c r="M769" s="148"/>
      <c r="N769" s="148"/>
      <c r="O769" s="148"/>
      <c r="P769" s="149"/>
    </row>
    <row r="770" spans="1:16" ht="15" hidden="1" customHeight="1" x14ac:dyDescent="0.25">
      <c r="A770" s="44" t="e">
        <f ca="1">IF(MONTH(C770)=MONTH(D$3),RIGHT('Yearly Info'!A$26,LEN('Yearly Info'!A$26)-4),"")</f>
        <v>#VALUE!</v>
      </c>
      <c r="B770" s="145"/>
      <c r="C770" s="42">
        <f t="shared" ca="1" si="27"/>
        <v>46136</v>
      </c>
      <c r="D770" s="54">
        <f ca="1">INDIRECT("'" &amp; UPPER(LEFT(TEXT($D$3,"mmmm"),3)) &amp; "'!AA23")</f>
        <v>0</v>
      </c>
      <c r="E770" s="147"/>
      <c r="F770" s="148"/>
      <c r="G770" s="148"/>
      <c r="H770" s="148"/>
      <c r="I770" s="148"/>
      <c r="J770" s="148"/>
      <c r="K770" s="148"/>
      <c r="L770" s="148"/>
      <c r="M770" s="148"/>
      <c r="N770" s="148"/>
      <c r="O770" s="148"/>
      <c r="P770" s="149"/>
    </row>
    <row r="771" spans="1:16" ht="15" hidden="1" customHeight="1" x14ac:dyDescent="0.25">
      <c r="A771" s="44" t="e">
        <f ca="1">IF(MONTH(C771)=MONTH(D$3),RIGHT('Yearly Info'!A$27,LEN('Yearly Info'!A$27)-4),"")</f>
        <v>#VALUE!</v>
      </c>
      <c r="B771" s="145"/>
      <c r="C771" s="42">
        <f t="shared" ca="1" si="27"/>
        <v>46136</v>
      </c>
      <c r="D771" s="54">
        <f ca="1">INDIRECT("'" &amp; UPPER(LEFT(TEXT($D$3,"mmmm"),3)) &amp; "'!AA24")</f>
        <v>0</v>
      </c>
      <c r="E771" s="147"/>
      <c r="F771" s="148"/>
      <c r="G771" s="148"/>
      <c r="H771" s="148"/>
      <c r="I771" s="148"/>
      <c r="J771" s="148"/>
      <c r="K771" s="148"/>
      <c r="L771" s="148"/>
      <c r="M771" s="148"/>
      <c r="N771" s="148"/>
      <c r="O771" s="148"/>
      <c r="P771" s="149"/>
    </row>
    <row r="772" spans="1:16" ht="15" hidden="1" customHeight="1" x14ac:dyDescent="0.25">
      <c r="A772" s="44" t="e">
        <f ca="1">IF(MONTH(C772)=MONTH(D$3),RIGHT('Yearly Info'!A$28,LEN('Yearly Info'!A$28)-4),"")</f>
        <v>#VALUE!</v>
      </c>
      <c r="B772" s="145"/>
      <c r="C772" s="42">
        <f t="shared" ca="1" si="27"/>
        <v>46136</v>
      </c>
      <c r="D772" s="54">
        <f ca="1">INDIRECT("'" &amp; UPPER(LEFT(TEXT($D$3,"mmmm"),3)) &amp; "'!AA25")</f>
        <v>0</v>
      </c>
      <c r="E772" s="147"/>
      <c r="F772" s="148"/>
      <c r="G772" s="148"/>
      <c r="H772" s="148"/>
      <c r="I772" s="148"/>
      <c r="J772" s="148"/>
      <c r="K772" s="148"/>
      <c r="L772" s="148"/>
      <c r="M772" s="148"/>
      <c r="N772" s="148"/>
      <c r="O772" s="148"/>
      <c r="P772" s="149"/>
    </row>
    <row r="773" spans="1:16" ht="15" hidden="1" customHeight="1" x14ac:dyDescent="0.25">
      <c r="A773" s="44" t="e">
        <f ca="1">IF(MONTH(C773)=MONTH(D$3),RIGHT('Yearly Info'!A$29,LEN('Yearly Info'!A$29)-4),"")</f>
        <v>#VALUE!</v>
      </c>
      <c r="B773" s="145"/>
      <c r="C773" s="42">
        <f t="shared" ca="1" si="27"/>
        <v>46136</v>
      </c>
      <c r="D773" s="54">
        <f ca="1">INDIRECT("'" &amp; UPPER(LEFT(TEXT($D$3,"mmmm"),3)) &amp; "'!AA26")</f>
        <v>0</v>
      </c>
      <c r="E773" s="147"/>
      <c r="F773" s="148"/>
      <c r="G773" s="148"/>
      <c r="H773" s="148"/>
      <c r="I773" s="148"/>
      <c r="J773" s="148"/>
      <c r="K773" s="148"/>
      <c r="L773" s="148"/>
      <c r="M773" s="148"/>
      <c r="N773" s="148"/>
      <c r="O773" s="148"/>
      <c r="P773" s="149"/>
    </row>
    <row r="774" spans="1:16" ht="15" hidden="1" customHeight="1" x14ac:dyDescent="0.25">
      <c r="A774" s="44" t="e">
        <f ca="1">IF(MONTH(C774)=MONTH(D$3),RIGHT('Yearly Info'!A$30,LEN('Yearly Info'!A$30)-4),"")</f>
        <v>#VALUE!</v>
      </c>
      <c r="B774" s="145"/>
      <c r="C774" s="42">
        <f t="shared" ca="1" si="27"/>
        <v>46136</v>
      </c>
      <c r="D774" s="54">
        <f ca="1">INDIRECT("'" &amp; UPPER(LEFT(TEXT($D$3,"mmmm"),3)) &amp; "'!AA27")</f>
        <v>0</v>
      </c>
      <c r="E774" s="147"/>
      <c r="F774" s="148"/>
      <c r="G774" s="148"/>
      <c r="H774" s="148"/>
      <c r="I774" s="148"/>
      <c r="J774" s="148"/>
      <c r="K774" s="148"/>
      <c r="L774" s="148"/>
      <c r="M774" s="148"/>
      <c r="N774" s="148"/>
      <c r="O774" s="148"/>
      <c r="P774" s="149"/>
    </row>
    <row r="775" spans="1:16" ht="15" hidden="1" customHeight="1" x14ac:dyDescent="0.25">
      <c r="A775" s="44" t="e">
        <f ca="1">IF(MONTH(C775)=MONTH(D$3),RIGHT('Yearly Info'!A$31,LEN('Yearly Info'!A$31)-4),"")</f>
        <v>#VALUE!</v>
      </c>
      <c r="B775" s="145"/>
      <c r="C775" s="42">
        <f t="shared" ca="1" si="27"/>
        <v>46136</v>
      </c>
      <c r="D775" s="54">
        <f ca="1">INDIRECT("'" &amp; UPPER(LEFT(TEXT($D$3,"mmmm"),3)) &amp; "'!AA28")</f>
        <v>0</v>
      </c>
      <c r="E775" s="147"/>
      <c r="F775" s="148"/>
      <c r="G775" s="148"/>
      <c r="H775" s="148"/>
      <c r="I775" s="148"/>
      <c r="J775" s="148"/>
      <c r="K775" s="148"/>
      <c r="L775" s="148"/>
      <c r="M775" s="148"/>
      <c r="N775" s="148"/>
      <c r="O775" s="148"/>
      <c r="P775" s="149"/>
    </row>
    <row r="776" spans="1:16" ht="15" hidden="1" customHeight="1" x14ac:dyDescent="0.25">
      <c r="A776" s="44" t="e">
        <f ca="1">IF(MONTH(C776)=MONTH(D$3),RIGHT('Yearly Info'!A$32,LEN('Yearly Info'!A$32)-4),"")</f>
        <v>#VALUE!</v>
      </c>
      <c r="B776" s="145"/>
      <c r="C776" s="42">
        <f t="shared" ca="1" si="27"/>
        <v>46136</v>
      </c>
      <c r="D776" s="54">
        <f ca="1">INDIRECT("'" &amp; UPPER(LEFT(TEXT($D$3,"mmmm"),3)) &amp; "'!AA29")</f>
        <v>0</v>
      </c>
      <c r="E776" s="147"/>
      <c r="F776" s="148"/>
      <c r="G776" s="148"/>
      <c r="H776" s="148"/>
      <c r="I776" s="148"/>
      <c r="J776" s="148"/>
      <c r="K776" s="148"/>
      <c r="L776" s="148"/>
      <c r="M776" s="148"/>
      <c r="N776" s="148"/>
      <c r="O776" s="148"/>
      <c r="P776" s="149"/>
    </row>
    <row r="777" spans="1:16" ht="15" hidden="1" customHeight="1" x14ac:dyDescent="0.25">
      <c r="A777" s="44" t="e">
        <f ca="1">IF(MONTH(C777)=MONTH(D$3),RIGHT('Yearly Info'!A$33,LEN('Yearly Info'!A$33)-4),"")</f>
        <v>#VALUE!</v>
      </c>
      <c r="B777" s="145"/>
      <c r="C777" s="42">
        <f t="shared" ca="1" si="27"/>
        <v>46136</v>
      </c>
      <c r="D777" s="54">
        <f ca="1">INDIRECT("'" &amp; UPPER(LEFT(TEXT($D$3,"mmmm"),3)) &amp; "'!AA30")</f>
        <v>0</v>
      </c>
      <c r="E777" s="147"/>
      <c r="F777" s="148"/>
      <c r="G777" s="148"/>
      <c r="H777" s="148"/>
      <c r="I777" s="148"/>
      <c r="J777" s="148"/>
      <c r="K777" s="148"/>
      <c r="L777" s="148"/>
      <c r="M777" s="148"/>
      <c r="N777" s="148"/>
      <c r="O777" s="148"/>
      <c r="P777" s="149"/>
    </row>
    <row r="778" spans="1:16" ht="15" hidden="1" customHeight="1" x14ac:dyDescent="0.25">
      <c r="A778" s="44" t="e">
        <f ca="1">IF(MONTH(C778)=MONTH(D$3),RIGHT('Yearly Info'!A$34,LEN('Yearly Info'!A$34)-4),"")</f>
        <v>#VALUE!</v>
      </c>
      <c r="B778" s="145"/>
      <c r="C778" s="42">
        <f t="shared" ca="1" si="27"/>
        <v>46136</v>
      </c>
      <c r="D778" s="54">
        <f ca="1">INDIRECT("'" &amp; UPPER(LEFT(TEXT($D$3,"mmmm"),3)) &amp; "'!AA31")</f>
        <v>0</v>
      </c>
      <c r="E778" s="147"/>
      <c r="F778" s="148"/>
      <c r="G778" s="148"/>
      <c r="H778" s="148"/>
      <c r="I778" s="148"/>
      <c r="J778" s="148"/>
      <c r="K778" s="148"/>
      <c r="L778" s="148"/>
      <c r="M778" s="148"/>
      <c r="N778" s="148"/>
      <c r="O778" s="148"/>
      <c r="P778" s="149"/>
    </row>
    <row r="779" spans="1:16" ht="15" hidden="1" customHeight="1" x14ac:dyDescent="0.25">
      <c r="A779" s="44" t="e">
        <f ca="1">IF(MONTH(C779)=MONTH(D$3),RIGHT('Yearly Info'!A$35,LEN('Yearly Info'!A$35)-4),"")</f>
        <v>#VALUE!</v>
      </c>
      <c r="B779" s="145"/>
      <c r="C779" s="42">
        <f t="shared" ca="1" si="27"/>
        <v>46136</v>
      </c>
      <c r="D779" s="54">
        <f ca="1">INDIRECT("'" &amp; UPPER(LEFT(TEXT($D$3,"mmmm"),3)) &amp; "'!AA32")</f>
        <v>0</v>
      </c>
      <c r="E779" s="147"/>
      <c r="F779" s="148"/>
      <c r="G779" s="148"/>
      <c r="H779" s="148"/>
      <c r="I779" s="148"/>
      <c r="J779" s="148"/>
      <c r="K779" s="148"/>
      <c r="L779" s="148"/>
      <c r="M779" s="148"/>
      <c r="N779" s="148"/>
      <c r="O779" s="148"/>
      <c r="P779" s="149"/>
    </row>
    <row r="780" spans="1:16" ht="15" hidden="1" customHeight="1" x14ac:dyDescent="0.25">
      <c r="A780" s="44" t="e">
        <f ca="1">IF(MONTH(C780)=MONTH(D$3),RIGHT('Yearly Info'!A$36,LEN('Yearly Info'!A$36)-4),"")</f>
        <v>#VALUE!</v>
      </c>
      <c r="B780" s="145"/>
      <c r="C780" s="42">
        <f t="shared" ca="1" si="27"/>
        <v>46136</v>
      </c>
      <c r="D780" s="54">
        <f ca="1">INDIRECT("'" &amp; UPPER(LEFT(TEXT($D$3,"mmmm"),3)) &amp; "'!AA33")</f>
        <v>0</v>
      </c>
      <c r="E780" s="147"/>
      <c r="F780" s="148"/>
      <c r="G780" s="148"/>
      <c r="H780" s="148"/>
      <c r="I780" s="148"/>
      <c r="J780" s="148"/>
      <c r="K780" s="148"/>
      <c r="L780" s="148"/>
      <c r="M780" s="148"/>
      <c r="N780" s="148"/>
      <c r="O780" s="148"/>
      <c r="P780" s="149"/>
    </row>
    <row r="781" spans="1:16" ht="15" hidden="1" customHeight="1" x14ac:dyDescent="0.25">
      <c r="A781" s="44" t="e">
        <f ca="1">IF(MONTH(C781)=MONTH(D$3),RIGHT('Yearly Info'!A$37,LEN('Yearly Info'!A$37)-4),"")</f>
        <v>#VALUE!</v>
      </c>
      <c r="B781" s="145"/>
      <c r="C781" s="42">
        <f t="shared" ca="1" si="27"/>
        <v>46136</v>
      </c>
      <c r="D781" s="54">
        <f ca="1">INDIRECT("'" &amp; UPPER(LEFT(TEXT($D$3,"mmmm"),3)) &amp; "'!AA34")</f>
        <v>0</v>
      </c>
      <c r="E781" s="147"/>
      <c r="F781" s="148"/>
      <c r="G781" s="148"/>
      <c r="H781" s="148"/>
      <c r="I781" s="148"/>
      <c r="J781" s="148"/>
      <c r="K781" s="148"/>
      <c r="L781" s="148"/>
      <c r="M781" s="148"/>
      <c r="N781" s="148"/>
      <c r="O781" s="148"/>
      <c r="P781" s="149"/>
    </row>
    <row r="782" spans="1:16" ht="15" hidden="1" customHeight="1" x14ac:dyDescent="0.25">
      <c r="A782" s="44" t="e">
        <f ca="1">IF(MONTH(C782)=MONTH(D$3),RIGHT('Yearly Info'!A$38,LEN('Yearly Info'!A$38)-4),"")</f>
        <v>#VALUE!</v>
      </c>
      <c r="B782" s="145"/>
      <c r="C782" s="42">
        <f t="shared" ca="1" si="27"/>
        <v>46136</v>
      </c>
      <c r="D782" s="54">
        <f ca="1">INDIRECT("'" &amp; UPPER(LEFT(TEXT($D$3,"mmmm"),3)) &amp; "'!AA35")</f>
        <v>0</v>
      </c>
      <c r="E782" s="147"/>
      <c r="F782" s="148"/>
      <c r="G782" s="148"/>
      <c r="H782" s="148"/>
      <c r="I782" s="148"/>
      <c r="J782" s="148"/>
      <c r="K782" s="148"/>
      <c r="L782" s="148"/>
      <c r="M782" s="148"/>
      <c r="N782" s="148"/>
      <c r="O782" s="148"/>
      <c r="P782" s="149"/>
    </row>
    <row r="783" spans="1:16" ht="15" hidden="1" customHeight="1" x14ac:dyDescent="0.25">
      <c r="A783" s="44" t="e">
        <f ca="1">IF(MONTH(C783)=MONTH(D$3),RIGHT('Yearly Info'!A$39,LEN('Yearly Info'!A$39)-4),"")</f>
        <v>#VALUE!</v>
      </c>
      <c r="B783" s="145"/>
      <c r="C783" s="42">
        <f t="shared" ca="1" si="27"/>
        <v>46136</v>
      </c>
      <c r="D783" s="54">
        <f ca="1">INDIRECT("'" &amp; UPPER(LEFT(TEXT($D$3,"mmmm"),3)) &amp; "'!AA36")</f>
        <v>0</v>
      </c>
      <c r="E783" s="147"/>
      <c r="F783" s="148"/>
      <c r="G783" s="148"/>
      <c r="H783" s="148"/>
      <c r="I783" s="148"/>
      <c r="J783" s="148"/>
      <c r="K783" s="148"/>
      <c r="L783" s="148"/>
      <c r="M783" s="148"/>
      <c r="N783" s="148"/>
      <c r="O783" s="148"/>
      <c r="P783" s="149"/>
    </row>
    <row r="784" spans="1:16" ht="15" hidden="1" customHeight="1" thickBot="1" x14ac:dyDescent="0.3">
      <c r="A784" s="45" t="e">
        <f ca="1">IF(MONTH(C784)=MONTH(D$3),RIGHT('Yearly Info'!A$40,LEN('Yearly Info'!A$40)-4),"")</f>
        <v>#VALUE!</v>
      </c>
      <c r="B784" s="145"/>
      <c r="C784" s="42">
        <f t="shared" ca="1" si="27"/>
        <v>46136</v>
      </c>
      <c r="D784" s="54">
        <f ca="1">INDIRECT("'" &amp; UPPER(LEFT(TEXT($D$3,"mmmm"),3)) &amp; "'!AA37")</f>
        <v>0</v>
      </c>
      <c r="E784" s="147"/>
      <c r="F784" s="148"/>
      <c r="G784" s="148"/>
      <c r="H784" s="148"/>
      <c r="I784" s="148"/>
      <c r="J784" s="148"/>
      <c r="K784" s="148"/>
      <c r="L784" s="148"/>
      <c r="M784" s="148"/>
      <c r="N784" s="148"/>
      <c r="O784" s="148"/>
      <c r="P784" s="149"/>
    </row>
    <row r="785" spans="1:16" ht="15" hidden="1" customHeight="1" thickBot="1" x14ac:dyDescent="0.3">
      <c r="A785" s="45" t="str">
        <f ca="1">IF(MONTH(C785)=MONTH(D$3),RIGHT('Yearly Info'!A$41,LEN('Yearly Info'!A$41)-4),"")</f>
        <v xml:space="preserve"> </v>
      </c>
      <c r="B785" s="145"/>
      <c r="C785" s="42">
        <f t="shared" ca="1" si="27"/>
        <v>46136</v>
      </c>
      <c r="D785" s="54">
        <f ca="1">INDIRECT("'" &amp; UPPER(LEFT(TEXT($D$3,"mmmm"),3)) &amp; "'!AA38")</f>
        <v>0</v>
      </c>
      <c r="E785" s="147"/>
      <c r="F785" s="148"/>
      <c r="G785" s="148"/>
      <c r="H785" s="148"/>
      <c r="I785" s="148"/>
      <c r="J785" s="148"/>
      <c r="K785" s="148"/>
      <c r="L785" s="148"/>
      <c r="M785" s="148"/>
      <c r="N785" s="148"/>
      <c r="O785" s="148"/>
      <c r="P785" s="149"/>
    </row>
    <row r="786" spans="1:16" ht="15" hidden="1" customHeight="1" thickBot="1" x14ac:dyDescent="0.3">
      <c r="A786" s="45" t="str">
        <f ca="1">IF(MONTH(C786)=MONTH(D$3),RIGHT('Yearly Info'!A$42,LEN('Yearly Info'!A$42)-4),"")</f>
        <v xml:space="preserve"> </v>
      </c>
      <c r="B786" s="145"/>
      <c r="C786" s="42">
        <f t="shared" ca="1" si="27"/>
        <v>46136</v>
      </c>
      <c r="D786" s="54">
        <f ca="1">INDIRECT("'" &amp; UPPER(LEFT(TEXT($D$3,"mmmm"),3)) &amp; "'!AA39")</f>
        <v>0</v>
      </c>
      <c r="E786" s="147"/>
      <c r="F786" s="148"/>
      <c r="G786" s="148"/>
      <c r="H786" s="148"/>
      <c r="I786" s="148"/>
      <c r="J786" s="148"/>
      <c r="K786" s="148"/>
      <c r="L786" s="148"/>
      <c r="M786" s="148"/>
      <c r="N786" s="148"/>
      <c r="O786" s="148"/>
      <c r="P786" s="149"/>
    </row>
    <row r="787" spans="1:16" ht="15" hidden="1" customHeight="1" thickBot="1" x14ac:dyDescent="0.3">
      <c r="A787" s="45" t="str">
        <f ca="1">IF(MONTH(C787)=MONTH(D$3),RIGHT('Yearly Info'!A$43,LEN('Yearly Info'!A$43)-4),"")</f>
        <v xml:space="preserve"> </v>
      </c>
      <c r="B787" s="146"/>
      <c r="C787" s="42">
        <f t="shared" ca="1" si="27"/>
        <v>46136</v>
      </c>
      <c r="D787" s="55">
        <f ca="1">INDIRECT("'" &amp; UPPER(LEFT(TEXT($D$3,"mmmm"),3)) &amp; "'!AA40")</f>
        <v>0</v>
      </c>
      <c r="E787" s="150"/>
      <c r="F787" s="151"/>
      <c r="G787" s="151"/>
      <c r="H787" s="151"/>
      <c r="I787" s="151"/>
      <c r="J787" s="151"/>
      <c r="K787" s="151"/>
      <c r="L787" s="151"/>
      <c r="M787" s="151"/>
      <c r="N787" s="151"/>
      <c r="O787" s="151"/>
      <c r="P787" s="152"/>
    </row>
    <row r="788" spans="1:16" ht="15" hidden="1" customHeight="1" x14ac:dyDescent="0.25">
      <c r="A788" s="44" t="str">
        <f ca="1">IF(MONTH(C788)=MONTH(D$3),RIGHT('Yearly Info'!A$14,LEN('Yearly Info'!A$14)-4),"")</f>
        <v xml:space="preserve"> RICS Support for MDEQ</v>
      </c>
      <c r="B788" s="145" t="str">
        <f ca="1">TEXT(C788,"dddd")</f>
        <v>Saturday</v>
      </c>
      <c r="C788" s="94">
        <f ca="1">C758+1</f>
        <v>46137</v>
      </c>
      <c r="D788" s="107">
        <f ca="1">INDIRECT("'" &amp; UPPER(LEFT(TEXT($D$3,"mmmm"),3)) &amp; "'!AB11")</f>
        <v>0</v>
      </c>
      <c r="E788" s="147"/>
      <c r="F788" s="148"/>
      <c r="G788" s="148"/>
      <c r="H788" s="148"/>
      <c r="I788" s="148"/>
      <c r="J788" s="148"/>
      <c r="K788" s="148"/>
      <c r="L788" s="148"/>
      <c r="M788" s="148"/>
      <c r="N788" s="148"/>
      <c r="O788" s="148"/>
      <c r="P788" s="149"/>
    </row>
    <row r="789" spans="1:16" ht="15" hidden="1" customHeight="1" x14ac:dyDescent="0.25">
      <c r="A789" s="44" t="str">
        <f ca="1">IF(MONTH(C789)=MONTH(D$3),RIGHT('Yearly Info'!A$15,LEN('Yearly Info'!A$15)-4),"")</f>
        <v xml:space="preserve"> MDEQ</v>
      </c>
      <c r="B789" s="145"/>
      <c r="C789" s="42">
        <f ca="1">C788</f>
        <v>46137</v>
      </c>
      <c r="D789" s="107">
        <f ca="1">INDIRECT("'" &amp; UPPER(LEFT(TEXT($D$3,"mmmm"),3)) &amp; "'!AB12")</f>
        <v>0</v>
      </c>
      <c r="E789" s="147"/>
      <c r="F789" s="148"/>
      <c r="G789" s="148"/>
      <c r="H789" s="148"/>
      <c r="I789" s="148"/>
      <c r="J789" s="148"/>
      <c r="K789" s="148"/>
      <c r="L789" s="148"/>
      <c r="M789" s="148"/>
      <c r="N789" s="148"/>
      <c r="O789" s="148"/>
      <c r="P789" s="149"/>
    </row>
    <row r="790" spans="1:16" ht="15" hidden="1" customHeight="1" x14ac:dyDescent="0.25">
      <c r="A790" s="44" t="str">
        <f ca="1">IF(MONTH(C790)=MONTH(D$3),RIGHT('Yearly Info'!A$16,LEN('Yearly Info'!A$16)-4),"")</f>
        <v xml:space="preserve"> RICS Idea Portal</v>
      </c>
      <c r="B790" s="145"/>
      <c r="C790" s="42">
        <f t="shared" ref="C790:C817" ca="1" si="28">C789</f>
        <v>46137</v>
      </c>
      <c r="D790" s="107">
        <f ca="1">INDIRECT("'" &amp; UPPER(LEFT(TEXT($D$3,"mmmm"),3)) &amp; "'!AB13")</f>
        <v>0</v>
      </c>
      <c r="E790" s="147"/>
      <c r="F790" s="148"/>
      <c r="G790" s="148"/>
      <c r="H790" s="148"/>
      <c r="I790" s="148"/>
      <c r="J790" s="148"/>
      <c r="K790" s="148"/>
      <c r="L790" s="148"/>
      <c r="M790" s="148"/>
      <c r="N790" s="148"/>
      <c r="O790" s="148"/>
      <c r="P790" s="149"/>
    </row>
    <row r="791" spans="1:16" ht="15" hidden="1" customHeight="1" x14ac:dyDescent="0.25">
      <c r="A791" s="44" t="str">
        <f ca="1">IF(MONTH(C791)=MONTH(D$3),RIGHT('Yearly Info'!A$17,LEN('Yearly Info'!A$17)-4),"")</f>
        <v xml:space="preserve"> MSWIS</v>
      </c>
      <c r="B791" s="145"/>
      <c r="C791" s="42">
        <f t="shared" ca="1" si="28"/>
        <v>46137</v>
      </c>
      <c r="D791" s="107">
        <f ca="1">INDIRECT("'" &amp; UPPER(LEFT(TEXT($D$3,"mmmm"),3)) &amp; "'!AB14")</f>
        <v>0</v>
      </c>
      <c r="E791" s="147"/>
      <c r="F791" s="148"/>
      <c r="G791" s="148"/>
      <c r="H791" s="148"/>
      <c r="I791" s="148"/>
      <c r="J791" s="148"/>
      <c r="K791" s="148"/>
      <c r="L791" s="148"/>
      <c r="M791" s="148"/>
      <c r="N791" s="148"/>
      <c r="O791" s="148"/>
      <c r="P791" s="149"/>
    </row>
    <row r="792" spans="1:16" ht="15" hidden="1" customHeight="1" x14ac:dyDescent="0.25">
      <c r="A792" s="44" t="str">
        <f ca="1">IF(MONTH(C792)=MONTH(D$3),RIGHT('Yearly Info'!A$18,LEN('Yearly Info'!A$18)-4),"")</f>
        <v xml:space="preserve"> GeoSpatial</v>
      </c>
      <c r="B792" s="145"/>
      <c r="C792" s="42">
        <f t="shared" ca="1" si="28"/>
        <v>46137</v>
      </c>
      <c r="D792" s="107">
        <f ca="1">INDIRECT("'" &amp; UPPER(LEFT(TEXT($D$3,"mmmm"),3)) &amp; "'!AB15")</f>
        <v>0</v>
      </c>
      <c r="E792" s="147"/>
      <c r="F792" s="148"/>
      <c r="G792" s="148"/>
      <c r="H792" s="148"/>
      <c r="I792" s="148"/>
      <c r="J792" s="148"/>
      <c r="K792" s="148"/>
      <c r="L792" s="148"/>
      <c r="M792" s="148"/>
      <c r="N792" s="148"/>
      <c r="O792" s="148"/>
      <c r="P792" s="149"/>
    </row>
    <row r="793" spans="1:16" ht="15" hidden="1" customHeight="1" x14ac:dyDescent="0.25">
      <c r="A793" s="44" t="str">
        <f ca="1">IF(MONTH(C793)=MONTH(D$3),RIGHT('Yearly Info'!A$19,LEN('Yearly Info'!A$19)-4),"")</f>
        <v xml:space="preserve"> RICS Dashboard</v>
      </c>
      <c r="B793" s="145"/>
      <c r="C793" s="42">
        <f t="shared" ca="1" si="28"/>
        <v>46137</v>
      </c>
      <c r="D793" s="107">
        <f ca="1">INDIRECT("'" &amp; UPPER(LEFT(TEXT($D$3,"mmmm"),3)) &amp; "'!AB16")</f>
        <v>0</v>
      </c>
      <c r="E793" s="153"/>
      <c r="F793" s="154"/>
      <c r="G793" s="154"/>
      <c r="H793" s="154"/>
      <c r="I793" s="154"/>
      <c r="J793" s="154"/>
      <c r="K793" s="154"/>
      <c r="L793" s="154"/>
      <c r="M793" s="154"/>
      <c r="N793" s="154"/>
      <c r="O793" s="154"/>
      <c r="P793" s="155"/>
    </row>
    <row r="794" spans="1:16" ht="15" hidden="1" customHeight="1" x14ac:dyDescent="0.25">
      <c r="A794" s="44" t="str">
        <f ca="1">IF(MONTH(C794)=MONTH(D$3),RIGHT('Yearly Info'!A$20,LEN('Yearly Info'!A$20)-4),"")</f>
        <v xml:space="preserve"> MDWFP NRIS</v>
      </c>
      <c r="B794" s="145"/>
      <c r="C794" s="42">
        <f t="shared" ca="1" si="28"/>
        <v>46137</v>
      </c>
      <c r="D794" s="107">
        <f ca="1">INDIRECT("'" &amp; UPPER(LEFT(TEXT($D$3,"mmmm"),3)) &amp; "'!AB17")</f>
        <v>0</v>
      </c>
      <c r="E794" s="153"/>
      <c r="F794" s="154"/>
      <c r="G794" s="154"/>
      <c r="H794" s="154"/>
      <c r="I794" s="154"/>
      <c r="J794" s="154"/>
      <c r="K794" s="154"/>
      <c r="L794" s="154"/>
      <c r="M794" s="154"/>
      <c r="N794" s="154"/>
      <c r="O794" s="154"/>
      <c r="P794" s="155"/>
    </row>
    <row r="795" spans="1:16" ht="15" hidden="1" customHeight="1" x14ac:dyDescent="0.25">
      <c r="A795" s="44" t="str">
        <f ca="1">IF(MONTH(C795)=MONTH(D$3),RIGHT('Yearly Info'!A$21,LEN('Yearly Info'!A$21)-4),"")</f>
        <v xml:space="preserve"> MSWIS MRVA 4 CLOSED</v>
      </c>
      <c r="B795" s="145"/>
      <c r="C795" s="42">
        <f t="shared" ca="1" si="28"/>
        <v>46137</v>
      </c>
      <c r="D795" s="107">
        <f ca="1">INDIRECT("'" &amp; UPPER(LEFT(TEXT($D$3,"mmmm"),3)) &amp; "'!AB18")</f>
        <v>0</v>
      </c>
      <c r="E795" s="147"/>
      <c r="F795" s="148"/>
      <c r="G795" s="148"/>
      <c r="H795" s="148"/>
      <c r="I795" s="148"/>
      <c r="J795" s="148"/>
      <c r="K795" s="148"/>
      <c r="L795" s="148"/>
      <c r="M795" s="148"/>
      <c r="N795" s="148"/>
      <c r="O795" s="148"/>
      <c r="P795" s="149"/>
    </row>
    <row r="796" spans="1:16" ht="15" customHeight="1" x14ac:dyDescent="0.25">
      <c r="A796" s="44" t="str">
        <f ca="1">IF(MONTH(C796)=MONTH(D$3),RIGHT('Yearly Info'!A$22,LEN('Yearly Info'!A$22)-4),"")</f>
        <v xml:space="preserve"> Tackett</v>
      </c>
      <c r="B796" s="145"/>
      <c r="C796" s="42">
        <f t="shared" ca="1" si="28"/>
        <v>46137</v>
      </c>
      <c r="D796" s="107">
        <f ca="1">INDIRECT("'" &amp; UPPER(LEFT(TEXT($D$3,"mmmm"),3)) &amp; "'!AB19")</f>
        <v>0</v>
      </c>
      <c r="E796" s="147"/>
      <c r="F796" s="148"/>
      <c r="G796" s="148"/>
      <c r="H796" s="148"/>
      <c r="I796" s="148"/>
      <c r="J796" s="148"/>
      <c r="K796" s="148"/>
      <c r="L796" s="148"/>
      <c r="M796" s="148"/>
      <c r="N796" s="148"/>
      <c r="O796" s="148"/>
      <c r="P796" s="149"/>
    </row>
    <row r="797" spans="1:16" ht="15" hidden="1" customHeight="1" x14ac:dyDescent="0.25">
      <c r="A797" s="44" t="e">
        <f ca="1">IF(MONTH(C797)=MONTH(D$3),RIGHT('Yearly Info'!A$23,LEN('Yearly Info'!A$23)-4),"")</f>
        <v>#VALUE!</v>
      </c>
      <c r="B797" s="145"/>
      <c r="C797" s="42">
        <f t="shared" ca="1" si="28"/>
        <v>46137</v>
      </c>
      <c r="D797" s="107">
        <f ca="1">INDIRECT("'" &amp; UPPER(LEFT(TEXT($D$3,"mmmm"),3)) &amp; "'!AB20")</f>
        <v>0</v>
      </c>
      <c r="E797" s="160"/>
      <c r="F797" s="148"/>
      <c r="G797" s="148"/>
      <c r="H797" s="148"/>
      <c r="I797" s="148"/>
      <c r="J797" s="148"/>
      <c r="K797" s="148"/>
      <c r="L797" s="148"/>
      <c r="M797" s="148"/>
      <c r="N797" s="148"/>
      <c r="O797" s="148"/>
      <c r="P797" s="149"/>
    </row>
    <row r="798" spans="1:16" ht="15" hidden="1" customHeight="1" x14ac:dyDescent="0.25">
      <c r="A798" s="44" t="e">
        <f ca="1">IF(MONTH(C798)=MONTH(D$3),RIGHT('Yearly Info'!A$24,LEN('Yearly Info'!A$24)-4),"")</f>
        <v>#VALUE!</v>
      </c>
      <c r="B798" s="145"/>
      <c r="C798" s="42">
        <f t="shared" ca="1" si="28"/>
        <v>46137</v>
      </c>
      <c r="D798" s="107">
        <f ca="1">INDIRECT("'" &amp; UPPER(LEFT(TEXT($D$3,"mmmm"),3)) &amp; "'!AB21")</f>
        <v>0</v>
      </c>
      <c r="E798" s="147"/>
      <c r="F798" s="148"/>
      <c r="G798" s="148"/>
      <c r="H798" s="148"/>
      <c r="I798" s="148"/>
      <c r="J798" s="148"/>
      <c r="K798" s="148"/>
      <c r="L798" s="148"/>
      <c r="M798" s="148"/>
      <c r="N798" s="148"/>
      <c r="O798" s="148"/>
      <c r="P798" s="149"/>
    </row>
    <row r="799" spans="1:16" ht="15" hidden="1" customHeight="1" x14ac:dyDescent="0.25">
      <c r="A799" s="44" t="e">
        <f ca="1">IF(MONTH(C799)=MONTH(D$3),RIGHT('Yearly Info'!A$25,LEN('Yearly Info'!A$25)-4),"")</f>
        <v>#VALUE!</v>
      </c>
      <c r="B799" s="145"/>
      <c r="C799" s="42">
        <f t="shared" ca="1" si="28"/>
        <v>46137</v>
      </c>
      <c r="D799" s="107">
        <f ca="1">INDIRECT("'" &amp; UPPER(LEFT(TEXT($D$3,"mmmm"),3)) &amp; "'!AB22")</f>
        <v>0</v>
      </c>
      <c r="E799" s="147"/>
      <c r="F799" s="148"/>
      <c r="G799" s="148"/>
      <c r="H799" s="148"/>
      <c r="I799" s="148"/>
      <c r="J799" s="148"/>
      <c r="K799" s="148"/>
      <c r="L799" s="148"/>
      <c r="M799" s="148"/>
      <c r="N799" s="148"/>
      <c r="O799" s="148"/>
      <c r="P799" s="149"/>
    </row>
    <row r="800" spans="1:16" ht="15" hidden="1" customHeight="1" x14ac:dyDescent="0.25">
      <c r="A800" s="44" t="e">
        <f ca="1">IF(MONTH(C800)=MONTH(D$3),RIGHT('Yearly Info'!A$26,LEN('Yearly Info'!A$26)-4),"")</f>
        <v>#VALUE!</v>
      </c>
      <c r="B800" s="145"/>
      <c r="C800" s="42">
        <f t="shared" ca="1" si="28"/>
        <v>46137</v>
      </c>
      <c r="D800" s="107">
        <f ca="1">INDIRECT("'" &amp; UPPER(LEFT(TEXT($D$3,"mmmm"),3)) &amp; "'!AB23")</f>
        <v>0</v>
      </c>
      <c r="E800" s="147"/>
      <c r="F800" s="148"/>
      <c r="G800" s="148"/>
      <c r="H800" s="148"/>
      <c r="I800" s="148"/>
      <c r="J800" s="148"/>
      <c r="K800" s="148"/>
      <c r="L800" s="148"/>
      <c r="M800" s="148"/>
      <c r="N800" s="148"/>
      <c r="O800" s="148"/>
      <c r="P800" s="149"/>
    </row>
    <row r="801" spans="1:16" ht="15" hidden="1" customHeight="1" x14ac:dyDescent="0.25">
      <c r="A801" s="44" t="e">
        <f ca="1">IF(MONTH(C801)=MONTH(D$3),RIGHT('Yearly Info'!A$27,LEN('Yearly Info'!A$27)-4),"")</f>
        <v>#VALUE!</v>
      </c>
      <c r="B801" s="145"/>
      <c r="C801" s="42">
        <f t="shared" ca="1" si="28"/>
        <v>46137</v>
      </c>
      <c r="D801" s="107">
        <f ca="1">INDIRECT("'" &amp; UPPER(LEFT(TEXT($D$3,"mmmm"),3)) &amp; "'!AB24")</f>
        <v>0</v>
      </c>
      <c r="E801" s="147"/>
      <c r="F801" s="148"/>
      <c r="G801" s="148"/>
      <c r="H801" s="148"/>
      <c r="I801" s="148"/>
      <c r="J801" s="148"/>
      <c r="K801" s="148"/>
      <c r="L801" s="148"/>
      <c r="M801" s="148"/>
      <c r="N801" s="148"/>
      <c r="O801" s="148"/>
      <c r="P801" s="149"/>
    </row>
    <row r="802" spans="1:16" ht="15" hidden="1" customHeight="1" x14ac:dyDescent="0.25">
      <c r="A802" s="44" t="e">
        <f ca="1">IF(MONTH(C802)=MONTH(D$3),RIGHT('Yearly Info'!A$28,LEN('Yearly Info'!A$28)-4),"")</f>
        <v>#VALUE!</v>
      </c>
      <c r="B802" s="145"/>
      <c r="C802" s="42">
        <f t="shared" ca="1" si="28"/>
        <v>46137</v>
      </c>
      <c r="D802" s="107">
        <f ca="1">INDIRECT("'" &amp; UPPER(LEFT(TEXT($D$3,"mmmm"),3)) &amp; "'!AB25")</f>
        <v>0</v>
      </c>
      <c r="E802" s="147"/>
      <c r="F802" s="148"/>
      <c r="G802" s="148"/>
      <c r="H802" s="148"/>
      <c r="I802" s="148"/>
      <c r="J802" s="148"/>
      <c r="K802" s="148"/>
      <c r="L802" s="148"/>
      <c r="M802" s="148"/>
      <c r="N802" s="148"/>
      <c r="O802" s="148"/>
      <c r="P802" s="149"/>
    </row>
    <row r="803" spans="1:16" ht="15" hidden="1" customHeight="1" x14ac:dyDescent="0.25">
      <c r="A803" s="44" t="e">
        <f ca="1">IF(MONTH(C803)=MONTH(D$3),RIGHT('Yearly Info'!A$29,LEN('Yearly Info'!A$29)-4),"")</f>
        <v>#VALUE!</v>
      </c>
      <c r="B803" s="145"/>
      <c r="C803" s="42">
        <f t="shared" ca="1" si="28"/>
        <v>46137</v>
      </c>
      <c r="D803" s="107">
        <f ca="1">INDIRECT("'" &amp; UPPER(LEFT(TEXT($D$3,"mmmm"),3)) &amp; "'!AB26")</f>
        <v>0</v>
      </c>
      <c r="E803" s="147"/>
      <c r="F803" s="148"/>
      <c r="G803" s="148"/>
      <c r="H803" s="148"/>
      <c r="I803" s="148"/>
      <c r="J803" s="148"/>
      <c r="K803" s="148"/>
      <c r="L803" s="148"/>
      <c r="M803" s="148"/>
      <c r="N803" s="148"/>
      <c r="O803" s="148"/>
      <c r="P803" s="149"/>
    </row>
    <row r="804" spans="1:16" ht="15" hidden="1" customHeight="1" x14ac:dyDescent="0.25">
      <c r="A804" s="44" t="e">
        <f ca="1">IF(MONTH(C804)=MONTH(D$3),RIGHT('Yearly Info'!A$30,LEN('Yearly Info'!A$30)-4),"")</f>
        <v>#VALUE!</v>
      </c>
      <c r="B804" s="145"/>
      <c r="C804" s="42">
        <f t="shared" ca="1" si="28"/>
        <v>46137</v>
      </c>
      <c r="D804" s="107">
        <f ca="1">INDIRECT("'" &amp; UPPER(LEFT(TEXT($D$3,"mmmm"),3)) &amp; "'!AB27")</f>
        <v>0</v>
      </c>
      <c r="E804" s="147"/>
      <c r="F804" s="148"/>
      <c r="G804" s="148"/>
      <c r="H804" s="148"/>
      <c r="I804" s="148"/>
      <c r="J804" s="148"/>
      <c r="K804" s="148"/>
      <c r="L804" s="148"/>
      <c r="M804" s="148"/>
      <c r="N804" s="148"/>
      <c r="O804" s="148"/>
      <c r="P804" s="149"/>
    </row>
    <row r="805" spans="1:16" ht="15" hidden="1" customHeight="1" x14ac:dyDescent="0.25">
      <c r="A805" s="44" t="e">
        <f ca="1">IF(MONTH(C805)=MONTH(D$3),RIGHT('Yearly Info'!A$31,LEN('Yearly Info'!A$31)-4),"")</f>
        <v>#VALUE!</v>
      </c>
      <c r="B805" s="145"/>
      <c r="C805" s="42">
        <f t="shared" ca="1" si="28"/>
        <v>46137</v>
      </c>
      <c r="D805" s="107">
        <f ca="1">INDIRECT("'" &amp; UPPER(LEFT(TEXT($D$3,"mmmm"),3)) &amp; "'!AB28")</f>
        <v>0</v>
      </c>
      <c r="E805" s="147"/>
      <c r="F805" s="148"/>
      <c r="G805" s="148"/>
      <c r="H805" s="148"/>
      <c r="I805" s="148"/>
      <c r="J805" s="148"/>
      <c r="K805" s="148"/>
      <c r="L805" s="148"/>
      <c r="M805" s="148"/>
      <c r="N805" s="148"/>
      <c r="O805" s="148"/>
      <c r="P805" s="149"/>
    </row>
    <row r="806" spans="1:16" ht="15" hidden="1" customHeight="1" x14ac:dyDescent="0.25">
      <c r="A806" s="44" t="e">
        <f ca="1">IF(MONTH(C806)=MONTH(D$3),RIGHT('Yearly Info'!A$32,LEN('Yearly Info'!A$32)-4),"")</f>
        <v>#VALUE!</v>
      </c>
      <c r="B806" s="145"/>
      <c r="C806" s="42">
        <f t="shared" ca="1" si="28"/>
        <v>46137</v>
      </c>
      <c r="D806" s="107">
        <f ca="1">INDIRECT("'" &amp; UPPER(LEFT(TEXT($D$3,"mmmm"),3)) &amp; "'!AB29")</f>
        <v>0</v>
      </c>
      <c r="E806" s="147"/>
      <c r="F806" s="148"/>
      <c r="G806" s="148"/>
      <c r="H806" s="148"/>
      <c r="I806" s="148"/>
      <c r="J806" s="148"/>
      <c r="K806" s="148"/>
      <c r="L806" s="148"/>
      <c r="M806" s="148"/>
      <c r="N806" s="148"/>
      <c r="O806" s="148"/>
      <c r="P806" s="149"/>
    </row>
    <row r="807" spans="1:16" ht="15" hidden="1" customHeight="1" x14ac:dyDescent="0.25">
      <c r="A807" s="44" t="e">
        <f ca="1">IF(MONTH(C807)=MONTH(D$3),RIGHT('Yearly Info'!A$33,LEN('Yearly Info'!A$33)-4),"")</f>
        <v>#VALUE!</v>
      </c>
      <c r="B807" s="145"/>
      <c r="C807" s="42">
        <f t="shared" ca="1" si="28"/>
        <v>46137</v>
      </c>
      <c r="D807" s="107">
        <f ca="1">INDIRECT("'" &amp; UPPER(LEFT(TEXT($D$3,"mmmm"),3)) &amp; "'!AB30")</f>
        <v>0</v>
      </c>
      <c r="E807" s="147"/>
      <c r="F807" s="148"/>
      <c r="G807" s="148"/>
      <c r="H807" s="148"/>
      <c r="I807" s="148"/>
      <c r="J807" s="148"/>
      <c r="K807" s="148"/>
      <c r="L807" s="148"/>
      <c r="M807" s="148"/>
      <c r="N807" s="148"/>
      <c r="O807" s="148"/>
      <c r="P807" s="149"/>
    </row>
    <row r="808" spans="1:16" ht="15" hidden="1" customHeight="1" x14ac:dyDescent="0.25">
      <c r="A808" s="44" t="e">
        <f ca="1">IF(MONTH(C808)=MONTH(D$3),RIGHT('Yearly Info'!A$34,LEN('Yearly Info'!A$34)-4),"")</f>
        <v>#VALUE!</v>
      </c>
      <c r="B808" s="145"/>
      <c r="C808" s="42">
        <f t="shared" ca="1" si="28"/>
        <v>46137</v>
      </c>
      <c r="D808" s="107">
        <f ca="1">INDIRECT("'" &amp; UPPER(LEFT(TEXT($D$3,"mmmm"),3)) &amp; "'!AB31")</f>
        <v>0</v>
      </c>
      <c r="E808" s="147"/>
      <c r="F808" s="148"/>
      <c r="G808" s="148"/>
      <c r="H808" s="148"/>
      <c r="I808" s="148"/>
      <c r="J808" s="148"/>
      <c r="K808" s="148"/>
      <c r="L808" s="148"/>
      <c r="M808" s="148"/>
      <c r="N808" s="148"/>
      <c r="O808" s="148"/>
      <c r="P808" s="149"/>
    </row>
    <row r="809" spans="1:16" ht="15" hidden="1" customHeight="1" x14ac:dyDescent="0.25">
      <c r="A809" s="44" t="e">
        <f ca="1">IF(MONTH(C809)=MONTH(D$3),RIGHT('Yearly Info'!A$35,LEN('Yearly Info'!A$35)-4),"")</f>
        <v>#VALUE!</v>
      </c>
      <c r="B809" s="145"/>
      <c r="C809" s="42">
        <f t="shared" ca="1" si="28"/>
        <v>46137</v>
      </c>
      <c r="D809" s="107">
        <f ca="1">INDIRECT("'" &amp; UPPER(LEFT(TEXT($D$3,"mmmm"),3)) &amp; "'!AB32")</f>
        <v>0</v>
      </c>
      <c r="E809" s="147"/>
      <c r="F809" s="148"/>
      <c r="G809" s="148"/>
      <c r="H809" s="148"/>
      <c r="I809" s="148"/>
      <c r="J809" s="148"/>
      <c r="K809" s="148"/>
      <c r="L809" s="148"/>
      <c r="M809" s="148"/>
      <c r="N809" s="148"/>
      <c r="O809" s="148"/>
      <c r="P809" s="149"/>
    </row>
    <row r="810" spans="1:16" ht="15" hidden="1" customHeight="1" x14ac:dyDescent="0.25">
      <c r="A810" s="44" t="e">
        <f ca="1">IF(MONTH(C810)=MONTH(D$3),RIGHT('Yearly Info'!A$36,LEN('Yearly Info'!A$36)-4),"")</f>
        <v>#VALUE!</v>
      </c>
      <c r="B810" s="145"/>
      <c r="C810" s="42">
        <f t="shared" ca="1" si="28"/>
        <v>46137</v>
      </c>
      <c r="D810" s="107">
        <f ca="1">INDIRECT("'" &amp; UPPER(LEFT(TEXT($D$3,"mmmm"),3)) &amp; "'!AB33")</f>
        <v>0</v>
      </c>
      <c r="E810" s="153"/>
      <c r="F810" s="154"/>
      <c r="G810" s="154"/>
      <c r="H810" s="154"/>
      <c r="I810" s="154"/>
      <c r="J810" s="154"/>
      <c r="K810" s="154"/>
      <c r="L810" s="154"/>
      <c r="M810" s="154"/>
      <c r="N810" s="154"/>
      <c r="O810" s="154"/>
      <c r="P810" s="155"/>
    </row>
    <row r="811" spans="1:16" ht="15" hidden="1" customHeight="1" x14ac:dyDescent="0.25">
      <c r="A811" s="44" t="e">
        <f ca="1">IF(MONTH(C811)=MONTH(D$3),RIGHT('Yearly Info'!A$37,LEN('Yearly Info'!A$37)-4),"")</f>
        <v>#VALUE!</v>
      </c>
      <c r="B811" s="145"/>
      <c r="C811" s="42">
        <f t="shared" ca="1" si="28"/>
        <v>46137</v>
      </c>
      <c r="D811" s="107">
        <f ca="1">INDIRECT("'" &amp; UPPER(LEFT(TEXT($D$3,"mmmm"),3)) &amp; "'!AB34")</f>
        <v>0</v>
      </c>
      <c r="E811" s="147"/>
      <c r="F811" s="148"/>
      <c r="G811" s="148"/>
      <c r="H811" s="148"/>
      <c r="I811" s="148"/>
      <c r="J811" s="148"/>
      <c r="K811" s="148"/>
      <c r="L811" s="148"/>
      <c r="M811" s="148"/>
      <c r="N811" s="148"/>
      <c r="O811" s="148"/>
      <c r="P811" s="149"/>
    </row>
    <row r="812" spans="1:16" ht="15" hidden="1" customHeight="1" x14ac:dyDescent="0.25">
      <c r="A812" s="44" t="e">
        <f ca="1">IF(MONTH(C812)=MONTH(D$3),RIGHT('Yearly Info'!A$38,LEN('Yearly Info'!A$38)-4),"")</f>
        <v>#VALUE!</v>
      </c>
      <c r="B812" s="145"/>
      <c r="C812" s="42">
        <f t="shared" ca="1" si="28"/>
        <v>46137</v>
      </c>
      <c r="D812" s="107">
        <f ca="1">INDIRECT("'" &amp; UPPER(LEFT(TEXT($D$3,"mmmm"),3)) &amp; "'!AB35")</f>
        <v>0</v>
      </c>
      <c r="E812" s="147"/>
      <c r="F812" s="148"/>
      <c r="G812" s="148"/>
      <c r="H812" s="148"/>
      <c r="I812" s="148"/>
      <c r="J812" s="148"/>
      <c r="K812" s="148"/>
      <c r="L812" s="148"/>
      <c r="M812" s="148"/>
      <c r="N812" s="148"/>
      <c r="O812" s="148"/>
      <c r="P812" s="149"/>
    </row>
    <row r="813" spans="1:16" ht="15" hidden="1" customHeight="1" x14ac:dyDescent="0.25">
      <c r="A813" s="44" t="e">
        <f ca="1">IF(MONTH(C813)=MONTH(D$3),RIGHT('Yearly Info'!A$39,LEN('Yearly Info'!A$39)-4),"")</f>
        <v>#VALUE!</v>
      </c>
      <c r="B813" s="145"/>
      <c r="C813" s="42">
        <f t="shared" ca="1" si="28"/>
        <v>46137</v>
      </c>
      <c r="D813" s="107">
        <f ca="1">INDIRECT("'" &amp; UPPER(LEFT(TEXT($D$3,"mmmm"),3)) &amp; "'!AB36")</f>
        <v>0</v>
      </c>
      <c r="E813" s="147"/>
      <c r="F813" s="148"/>
      <c r="G813" s="148"/>
      <c r="H813" s="148"/>
      <c r="I813" s="148"/>
      <c r="J813" s="148"/>
      <c r="K813" s="148"/>
      <c r="L813" s="148"/>
      <c r="M813" s="148"/>
      <c r="N813" s="148"/>
      <c r="O813" s="148"/>
      <c r="P813" s="149"/>
    </row>
    <row r="814" spans="1:16" ht="15" hidden="1" customHeight="1" thickBot="1" x14ac:dyDescent="0.3">
      <c r="A814" s="45" t="e">
        <f ca="1">IF(MONTH(C814)=MONTH(D$3),RIGHT('Yearly Info'!A$40,LEN('Yearly Info'!A$40)-4),"")</f>
        <v>#VALUE!</v>
      </c>
      <c r="B814" s="145"/>
      <c r="C814" s="42">
        <f t="shared" ca="1" si="28"/>
        <v>46137</v>
      </c>
      <c r="D814" s="107">
        <f ca="1">INDIRECT("'" &amp; UPPER(LEFT(TEXT($D$3,"mmmm"),3)) &amp; "'!AB37")</f>
        <v>0</v>
      </c>
      <c r="E814" s="147"/>
      <c r="F814" s="148"/>
      <c r="G814" s="148"/>
      <c r="H814" s="148"/>
      <c r="I814" s="148"/>
      <c r="J814" s="148"/>
      <c r="K814" s="148"/>
      <c r="L814" s="148"/>
      <c r="M814" s="148"/>
      <c r="N814" s="148"/>
      <c r="O814" s="148"/>
      <c r="P814" s="149"/>
    </row>
    <row r="815" spans="1:16" ht="15" hidden="1" customHeight="1" thickBot="1" x14ac:dyDescent="0.3">
      <c r="A815" s="45" t="str">
        <f ca="1">IF(MONTH(C815)=MONTH(D$3),RIGHT('Yearly Info'!A$41,LEN('Yearly Info'!A$41)-4),"")</f>
        <v xml:space="preserve"> </v>
      </c>
      <c r="B815" s="145"/>
      <c r="C815" s="42">
        <f t="shared" ca="1" si="28"/>
        <v>46137</v>
      </c>
      <c r="D815" s="107">
        <f ca="1">INDIRECT("'" &amp; UPPER(LEFT(TEXT($D$3,"mmmm"),3)) &amp; "'!AB38")</f>
        <v>0</v>
      </c>
      <c r="E815" s="147"/>
      <c r="F815" s="148"/>
      <c r="G815" s="148"/>
      <c r="H815" s="148"/>
      <c r="I815" s="148"/>
      <c r="J815" s="148"/>
      <c r="K815" s="148"/>
      <c r="L815" s="148"/>
      <c r="M815" s="148"/>
      <c r="N815" s="148"/>
      <c r="O815" s="148"/>
      <c r="P815" s="149"/>
    </row>
    <row r="816" spans="1:16" ht="15" hidden="1" customHeight="1" thickBot="1" x14ac:dyDescent="0.3">
      <c r="A816" s="45" t="str">
        <f ca="1">IF(MONTH(C816)=MONTH(D$3),RIGHT('Yearly Info'!A$42,LEN('Yearly Info'!A$42)-4),"")</f>
        <v xml:space="preserve"> </v>
      </c>
      <c r="B816" s="145"/>
      <c r="C816" s="42">
        <f t="shared" ca="1" si="28"/>
        <v>46137</v>
      </c>
      <c r="D816" s="107">
        <f ca="1">INDIRECT("'" &amp; UPPER(LEFT(TEXT($D$3,"mmmm"),3)) &amp; "'!AB39")</f>
        <v>0</v>
      </c>
      <c r="E816" s="147"/>
      <c r="F816" s="148"/>
      <c r="G816" s="148"/>
      <c r="H816" s="148"/>
      <c r="I816" s="148"/>
      <c r="J816" s="148"/>
      <c r="K816" s="148"/>
      <c r="L816" s="148"/>
      <c r="M816" s="148"/>
      <c r="N816" s="148"/>
      <c r="O816" s="148"/>
      <c r="P816" s="149"/>
    </row>
    <row r="817" spans="1:16" ht="15" hidden="1" customHeight="1" thickBot="1" x14ac:dyDescent="0.3">
      <c r="A817" s="45" t="str">
        <f ca="1">IF(MONTH(C817)=MONTH(D$3),RIGHT('Yearly Info'!A$43,LEN('Yearly Info'!A$43)-4),"")</f>
        <v xml:space="preserve"> </v>
      </c>
      <c r="B817" s="146"/>
      <c r="C817" s="42">
        <f t="shared" ca="1" si="28"/>
        <v>46137</v>
      </c>
      <c r="D817" s="107">
        <f ca="1">INDIRECT("'" &amp; UPPER(LEFT(TEXT($D$3,"mmmm"),3)) &amp; "'!AB40")</f>
        <v>0</v>
      </c>
      <c r="E817" s="150"/>
      <c r="F817" s="151"/>
      <c r="G817" s="151"/>
      <c r="H817" s="151"/>
      <c r="I817" s="151"/>
      <c r="J817" s="151"/>
      <c r="K817" s="151"/>
      <c r="L817" s="151"/>
      <c r="M817" s="151"/>
      <c r="N817" s="151"/>
      <c r="O817" s="151"/>
      <c r="P817" s="152"/>
    </row>
    <row r="818" spans="1:16" ht="15" hidden="1" customHeight="1" thickBot="1" x14ac:dyDescent="0.3">
      <c r="A818" s="44" t="str">
        <f ca="1">IF(MONTH(C818)=MONTH(D$3),RIGHT('Yearly Info'!A$14,LEN('Yearly Info'!A$14)-4),"")</f>
        <v xml:space="preserve"> RICS Support for MDEQ</v>
      </c>
      <c r="B818" s="145" t="str">
        <f ca="1">TEXT(C818,"dddd")</f>
        <v>Sunday</v>
      </c>
      <c r="C818" s="94">
        <f ca="1">C788+1</f>
        <v>46138</v>
      </c>
      <c r="D818" s="107">
        <f ca="1">INDIRECT("'" &amp; UPPER(LEFT(TEXT($D$3,"mmmm"),3)) &amp; "'!AC11")</f>
        <v>0</v>
      </c>
      <c r="E818" s="147"/>
      <c r="F818" s="148"/>
      <c r="G818" s="148"/>
      <c r="H818" s="148"/>
      <c r="I818" s="148"/>
      <c r="J818" s="148"/>
      <c r="K818" s="148"/>
      <c r="L818" s="148"/>
      <c r="M818" s="148"/>
      <c r="N818" s="148"/>
      <c r="O818" s="148"/>
      <c r="P818" s="149"/>
    </row>
    <row r="819" spans="1:16" ht="15" hidden="1" customHeight="1" x14ac:dyDescent="0.25">
      <c r="A819" s="44" t="str">
        <f ca="1">IF(MONTH(C819)=MONTH(D$3),RIGHT('Yearly Info'!A$15,LEN('Yearly Info'!A$15)-4),"")</f>
        <v xml:space="preserve"> MDEQ</v>
      </c>
      <c r="B819" s="145"/>
      <c r="C819" s="42">
        <f ca="1">C818</f>
        <v>46138</v>
      </c>
      <c r="D819" s="107">
        <f ca="1">INDIRECT("'" &amp; UPPER(LEFT(TEXT($D$3,"mmmm"),3)) &amp; "'!AC12")</f>
        <v>0</v>
      </c>
      <c r="E819" s="147"/>
      <c r="F819" s="148"/>
      <c r="G819" s="148"/>
      <c r="H819" s="148"/>
      <c r="I819" s="148"/>
      <c r="J819" s="148"/>
      <c r="K819" s="148"/>
      <c r="L819" s="148"/>
      <c r="M819" s="148"/>
      <c r="N819" s="148"/>
      <c r="O819" s="148"/>
      <c r="P819" s="149"/>
    </row>
    <row r="820" spans="1:16" ht="15" hidden="1" customHeight="1" x14ac:dyDescent="0.25">
      <c r="A820" s="44" t="str">
        <f ca="1">IF(MONTH(C820)=MONTH(D$3),RIGHT('Yearly Info'!A$16,LEN('Yearly Info'!A$16)-4),"")</f>
        <v xml:space="preserve"> RICS Idea Portal</v>
      </c>
      <c r="B820" s="145"/>
      <c r="C820" s="42">
        <f t="shared" ref="C820:C847" ca="1" si="29">C819</f>
        <v>46138</v>
      </c>
      <c r="D820" s="107">
        <f ca="1">INDIRECT("'" &amp; UPPER(LEFT(TEXT($D$3,"mmmm"),3)) &amp; "'!AC13")</f>
        <v>0</v>
      </c>
      <c r="E820" s="147"/>
      <c r="F820" s="148"/>
      <c r="G820" s="148"/>
      <c r="H820" s="148"/>
      <c r="I820" s="148"/>
      <c r="J820" s="148"/>
      <c r="K820" s="148"/>
      <c r="L820" s="148"/>
      <c r="M820" s="148"/>
      <c r="N820" s="148"/>
      <c r="O820" s="148"/>
      <c r="P820" s="149"/>
    </row>
    <row r="821" spans="1:16" ht="15" hidden="1" customHeight="1" x14ac:dyDescent="0.25">
      <c r="A821" s="44" t="str">
        <f ca="1">IF(MONTH(C821)=MONTH(D$3),RIGHT('Yearly Info'!A$17,LEN('Yearly Info'!A$17)-4),"")</f>
        <v xml:space="preserve"> MSWIS</v>
      </c>
      <c r="B821" s="145"/>
      <c r="C821" s="42">
        <f t="shared" ca="1" si="29"/>
        <v>46138</v>
      </c>
      <c r="D821" s="107">
        <f ca="1">INDIRECT("'" &amp; UPPER(LEFT(TEXT($D$3,"mmmm"),3)) &amp; "'!AC14")</f>
        <v>0</v>
      </c>
      <c r="E821" s="147"/>
      <c r="F821" s="148"/>
      <c r="G821" s="148"/>
      <c r="H821" s="148"/>
      <c r="I821" s="148"/>
      <c r="J821" s="148"/>
      <c r="K821" s="148"/>
      <c r="L821" s="148"/>
      <c r="M821" s="148"/>
      <c r="N821" s="148"/>
      <c r="O821" s="148"/>
      <c r="P821" s="149"/>
    </row>
    <row r="822" spans="1:16" ht="15" hidden="1" customHeight="1" x14ac:dyDescent="0.25">
      <c r="A822" s="44" t="str">
        <f ca="1">IF(MONTH(C822)=MONTH(D$3),RIGHT('Yearly Info'!A$18,LEN('Yearly Info'!A$18)-4),"")</f>
        <v xml:space="preserve"> GeoSpatial</v>
      </c>
      <c r="B822" s="145"/>
      <c r="C822" s="42">
        <f t="shared" ca="1" si="29"/>
        <v>46138</v>
      </c>
      <c r="D822" s="107">
        <f ca="1">INDIRECT("'" &amp; UPPER(LEFT(TEXT($D$3,"mmmm"),3)) &amp; "'!AC15")</f>
        <v>0</v>
      </c>
      <c r="E822" s="147"/>
      <c r="F822" s="148"/>
      <c r="G822" s="148"/>
      <c r="H822" s="148"/>
      <c r="I822" s="148"/>
      <c r="J822" s="148"/>
      <c r="K822" s="148"/>
      <c r="L822" s="148"/>
      <c r="M822" s="148"/>
      <c r="N822" s="148"/>
      <c r="O822" s="148"/>
      <c r="P822" s="149"/>
    </row>
    <row r="823" spans="1:16" ht="15" hidden="1" customHeight="1" thickBot="1" x14ac:dyDescent="0.3">
      <c r="A823" s="44" t="str">
        <f ca="1">IF(MONTH(C823)=MONTH(D$3),RIGHT('Yearly Info'!A$19,LEN('Yearly Info'!A$19)-4),"")</f>
        <v xml:space="preserve"> RICS Dashboard</v>
      </c>
      <c r="B823" s="145"/>
      <c r="C823" s="42">
        <f t="shared" ca="1" si="29"/>
        <v>46138</v>
      </c>
      <c r="D823" s="107">
        <f ca="1">INDIRECT("'" &amp; UPPER(LEFT(TEXT($D$3,"mmmm"),3)) &amp; "'!AC16")</f>
        <v>0</v>
      </c>
      <c r="E823" s="153"/>
      <c r="F823" s="154"/>
      <c r="G823" s="154"/>
      <c r="H823" s="154"/>
      <c r="I823" s="154"/>
      <c r="J823" s="154"/>
      <c r="K823" s="154"/>
      <c r="L823" s="154"/>
      <c r="M823" s="154"/>
      <c r="N823" s="154"/>
      <c r="O823" s="154"/>
      <c r="P823" s="155"/>
    </row>
    <row r="824" spans="1:16" ht="15" hidden="1" customHeight="1" x14ac:dyDescent="0.25">
      <c r="A824" s="44" t="str">
        <f ca="1">IF(MONTH(C824)=MONTH(D$3),RIGHT('Yearly Info'!A$20,LEN('Yearly Info'!A$20)-4),"")</f>
        <v xml:space="preserve"> MDWFP NRIS</v>
      </c>
      <c r="B824" s="145"/>
      <c r="C824" s="42">
        <f t="shared" ca="1" si="29"/>
        <v>46138</v>
      </c>
      <c r="D824" s="107">
        <f ca="1">INDIRECT("'" &amp; UPPER(LEFT(TEXT($D$3,"mmmm"),3)) &amp; "'!AC17")</f>
        <v>0</v>
      </c>
      <c r="E824" s="147"/>
      <c r="F824" s="148"/>
      <c r="G824" s="148"/>
      <c r="H824" s="148"/>
      <c r="I824" s="148"/>
      <c r="J824" s="148"/>
      <c r="K824" s="148"/>
      <c r="L824" s="148"/>
      <c r="M824" s="148"/>
      <c r="N824" s="148"/>
      <c r="O824" s="148"/>
      <c r="P824" s="149"/>
    </row>
    <row r="825" spans="1:16" ht="15" hidden="1" customHeight="1" x14ac:dyDescent="0.25">
      <c r="A825" s="44" t="str">
        <f ca="1">IF(MONTH(C825)=MONTH(D$3),RIGHT('Yearly Info'!A$21,LEN('Yearly Info'!A$21)-4),"")</f>
        <v xml:space="preserve"> MSWIS MRVA 4 CLOSED</v>
      </c>
      <c r="B825" s="145"/>
      <c r="C825" s="42">
        <f t="shared" ca="1" si="29"/>
        <v>46138</v>
      </c>
      <c r="D825" s="107">
        <f ca="1">INDIRECT("'" &amp; UPPER(LEFT(TEXT($D$3,"mmmm"),3)) &amp; "'!AC18")</f>
        <v>0</v>
      </c>
      <c r="E825" s="147"/>
      <c r="F825" s="148"/>
      <c r="G825" s="148"/>
      <c r="H825" s="148"/>
      <c r="I825" s="148"/>
      <c r="J825" s="148"/>
      <c r="K825" s="148"/>
      <c r="L825" s="148"/>
      <c r="M825" s="148"/>
      <c r="N825" s="148"/>
      <c r="O825" s="148"/>
      <c r="P825" s="149"/>
    </row>
    <row r="826" spans="1:16" ht="15" customHeight="1" x14ac:dyDescent="0.25">
      <c r="A826" s="44" t="str">
        <f ca="1">IF(MONTH(C826)=MONTH(D$3),RIGHT('Yearly Info'!A$22,LEN('Yearly Info'!A$22)-4),"")</f>
        <v xml:space="preserve"> Tackett</v>
      </c>
      <c r="B826" s="145"/>
      <c r="C826" s="42">
        <f t="shared" ca="1" si="29"/>
        <v>46138</v>
      </c>
      <c r="D826" s="107">
        <f ca="1">INDIRECT("'" &amp; UPPER(LEFT(TEXT($D$3,"mmmm"),3)) &amp; "'!AC19")</f>
        <v>0</v>
      </c>
      <c r="E826" s="147"/>
      <c r="F826" s="148"/>
      <c r="G826" s="148"/>
      <c r="H826" s="148"/>
      <c r="I826" s="148"/>
      <c r="J826" s="148"/>
      <c r="K826" s="148"/>
      <c r="L826" s="148"/>
      <c r="M826" s="148"/>
      <c r="N826" s="148"/>
      <c r="O826" s="148"/>
      <c r="P826" s="149"/>
    </row>
    <row r="827" spans="1:16" ht="15" hidden="1" customHeight="1" x14ac:dyDescent="0.25">
      <c r="A827" s="44" t="e">
        <f ca="1">IF(MONTH(C827)=MONTH(D$3),RIGHT('Yearly Info'!A$23,LEN('Yearly Info'!A$23)-4),"")</f>
        <v>#VALUE!</v>
      </c>
      <c r="B827" s="145"/>
      <c r="C827" s="42">
        <f t="shared" ca="1" si="29"/>
        <v>46138</v>
      </c>
      <c r="D827" s="107">
        <f ca="1">INDIRECT("'" &amp; UPPER(LEFT(TEXT($D$3,"mmmm"),3)) &amp; "'!AC20")</f>
        <v>0</v>
      </c>
      <c r="E827" s="147"/>
      <c r="F827" s="148"/>
      <c r="G827" s="148"/>
      <c r="H827" s="148"/>
      <c r="I827" s="148"/>
      <c r="J827" s="148"/>
      <c r="K827" s="148"/>
      <c r="L827" s="148"/>
      <c r="M827" s="148"/>
      <c r="N827" s="148"/>
      <c r="O827" s="148"/>
      <c r="P827" s="149"/>
    </row>
    <row r="828" spans="1:16" ht="15" hidden="1" customHeight="1" x14ac:dyDescent="0.25">
      <c r="A828" s="44" t="e">
        <f ca="1">IF(MONTH(C828)=MONTH(D$3),RIGHT('Yearly Info'!A$24,LEN('Yearly Info'!A$24)-4),"")</f>
        <v>#VALUE!</v>
      </c>
      <c r="B828" s="145"/>
      <c r="C828" s="42">
        <f t="shared" ca="1" si="29"/>
        <v>46138</v>
      </c>
      <c r="D828" s="107">
        <f ca="1">INDIRECT("'" &amp; UPPER(LEFT(TEXT($D$3,"mmmm"),3)) &amp; "'!AC21")</f>
        <v>0</v>
      </c>
      <c r="E828" s="147"/>
      <c r="F828" s="148"/>
      <c r="G828" s="148"/>
      <c r="H828" s="148"/>
      <c r="I828" s="148"/>
      <c r="J828" s="148"/>
      <c r="K828" s="148"/>
      <c r="L828" s="148"/>
      <c r="M828" s="148"/>
      <c r="N828" s="148"/>
      <c r="O828" s="148"/>
      <c r="P828" s="149"/>
    </row>
    <row r="829" spans="1:16" ht="15" hidden="1" customHeight="1" x14ac:dyDescent="0.25">
      <c r="A829" s="44" t="e">
        <f ca="1">IF(MONTH(C829)=MONTH(D$3),RIGHT('Yearly Info'!A$25,LEN('Yearly Info'!A$25)-4),"")</f>
        <v>#VALUE!</v>
      </c>
      <c r="B829" s="145"/>
      <c r="C829" s="42">
        <f t="shared" ca="1" si="29"/>
        <v>46138</v>
      </c>
      <c r="D829" s="107">
        <f ca="1">INDIRECT("'" &amp; UPPER(LEFT(TEXT($D$3,"mmmm"),3)) &amp; "'!AC22")</f>
        <v>0</v>
      </c>
      <c r="E829" s="147"/>
      <c r="F829" s="148"/>
      <c r="G829" s="148"/>
      <c r="H829" s="148"/>
      <c r="I829" s="148"/>
      <c r="J829" s="148"/>
      <c r="K829" s="148"/>
      <c r="L829" s="148"/>
      <c r="M829" s="148"/>
      <c r="N829" s="148"/>
      <c r="O829" s="148"/>
      <c r="P829" s="149"/>
    </row>
    <row r="830" spans="1:16" ht="15" hidden="1" customHeight="1" x14ac:dyDescent="0.25">
      <c r="A830" s="44" t="e">
        <f ca="1">IF(MONTH(C830)=MONTH(D$3),RIGHT('Yearly Info'!A$26,LEN('Yearly Info'!A$26)-4),"")</f>
        <v>#VALUE!</v>
      </c>
      <c r="B830" s="145"/>
      <c r="C830" s="42">
        <f t="shared" ca="1" si="29"/>
        <v>46138</v>
      </c>
      <c r="D830" s="107">
        <f ca="1">INDIRECT("'" &amp; UPPER(LEFT(TEXT($D$3,"mmmm"),3)) &amp; "'!AC23")</f>
        <v>0</v>
      </c>
      <c r="E830" s="147"/>
      <c r="F830" s="148"/>
      <c r="G830" s="148"/>
      <c r="H830" s="148"/>
      <c r="I830" s="148"/>
      <c r="J830" s="148"/>
      <c r="K830" s="148"/>
      <c r="L830" s="148"/>
      <c r="M830" s="148"/>
      <c r="N830" s="148"/>
      <c r="O830" s="148"/>
      <c r="P830" s="149"/>
    </row>
    <row r="831" spans="1:16" ht="15" hidden="1" customHeight="1" x14ac:dyDescent="0.25">
      <c r="A831" s="44" t="e">
        <f ca="1">IF(MONTH(C831)=MONTH(D$3),RIGHT('Yearly Info'!A$27,LEN('Yearly Info'!A$27)-4),"")</f>
        <v>#VALUE!</v>
      </c>
      <c r="B831" s="145"/>
      <c r="C831" s="42">
        <f t="shared" ca="1" si="29"/>
        <v>46138</v>
      </c>
      <c r="D831" s="107">
        <f ca="1">INDIRECT("'" &amp; UPPER(LEFT(TEXT($D$3,"mmmm"),3)) &amp; "'!AC24")</f>
        <v>0</v>
      </c>
      <c r="E831" s="147"/>
      <c r="F831" s="148"/>
      <c r="G831" s="148"/>
      <c r="H831" s="148"/>
      <c r="I831" s="148"/>
      <c r="J831" s="148"/>
      <c r="K831" s="148"/>
      <c r="L831" s="148"/>
      <c r="M831" s="148"/>
      <c r="N831" s="148"/>
      <c r="O831" s="148"/>
      <c r="P831" s="149"/>
    </row>
    <row r="832" spans="1:16" ht="15" hidden="1" customHeight="1" x14ac:dyDescent="0.25">
      <c r="A832" s="44" t="e">
        <f ca="1">IF(MONTH(C832)=MONTH(D$3),RIGHT('Yearly Info'!A$28,LEN('Yearly Info'!A$28)-4),"")</f>
        <v>#VALUE!</v>
      </c>
      <c r="B832" s="145"/>
      <c r="C832" s="42">
        <f t="shared" ca="1" si="29"/>
        <v>46138</v>
      </c>
      <c r="D832" s="107">
        <f ca="1">INDIRECT("'" &amp; UPPER(LEFT(TEXT($D$3,"mmmm"),3)) &amp; "'!AC25")</f>
        <v>0</v>
      </c>
      <c r="E832" s="147"/>
      <c r="F832" s="148"/>
      <c r="G832" s="148"/>
      <c r="H832" s="148"/>
      <c r="I832" s="148"/>
      <c r="J832" s="148"/>
      <c r="K832" s="148"/>
      <c r="L832" s="148"/>
      <c r="M832" s="148"/>
      <c r="N832" s="148"/>
      <c r="O832" s="148"/>
      <c r="P832" s="149"/>
    </row>
    <row r="833" spans="1:16" ht="15" hidden="1" customHeight="1" x14ac:dyDescent="0.25">
      <c r="A833" s="44" t="e">
        <f ca="1">IF(MONTH(C833)=MONTH(D$3),RIGHT('Yearly Info'!A$29,LEN('Yearly Info'!A$29)-4),"")</f>
        <v>#VALUE!</v>
      </c>
      <c r="B833" s="145"/>
      <c r="C833" s="42">
        <f t="shared" ca="1" si="29"/>
        <v>46138</v>
      </c>
      <c r="D833" s="107">
        <f ca="1">INDIRECT("'" &amp; UPPER(LEFT(TEXT($D$3,"mmmm"),3)) &amp; "'!AC26")</f>
        <v>0</v>
      </c>
      <c r="E833" s="147"/>
      <c r="F833" s="148"/>
      <c r="G833" s="148"/>
      <c r="H833" s="148"/>
      <c r="I833" s="148"/>
      <c r="J833" s="148"/>
      <c r="K833" s="148"/>
      <c r="L833" s="148"/>
      <c r="M833" s="148"/>
      <c r="N833" s="148"/>
      <c r="O833" s="148"/>
      <c r="P833" s="149"/>
    </row>
    <row r="834" spans="1:16" ht="15" hidden="1" customHeight="1" x14ac:dyDescent="0.25">
      <c r="A834" s="44" t="e">
        <f ca="1">IF(MONTH(C834)=MONTH(D$3),RIGHT('Yearly Info'!A$30,LEN('Yearly Info'!A$30)-4),"")</f>
        <v>#VALUE!</v>
      </c>
      <c r="B834" s="145"/>
      <c r="C834" s="42">
        <f t="shared" ca="1" si="29"/>
        <v>46138</v>
      </c>
      <c r="D834" s="107">
        <f ca="1">INDIRECT("'" &amp; UPPER(LEFT(TEXT($D$3,"mmmm"),3)) &amp; "'!AC27")</f>
        <v>0</v>
      </c>
      <c r="E834" s="147"/>
      <c r="F834" s="148"/>
      <c r="G834" s="148"/>
      <c r="H834" s="148"/>
      <c r="I834" s="148"/>
      <c r="J834" s="148"/>
      <c r="K834" s="148"/>
      <c r="L834" s="148"/>
      <c r="M834" s="148"/>
      <c r="N834" s="148"/>
      <c r="O834" s="148"/>
      <c r="P834" s="149"/>
    </row>
    <row r="835" spans="1:16" ht="15" hidden="1" customHeight="1" x14ac:dyDescent="0.25">
      <c r="A835" s="44" t="e">
        <f ca="1">IF(MONTH(C835)=MONTH(D$3),RIGHT('Yearly Info'!A$31,LEN('Yearly Info'!A$31)-4),"")</f>
        <v>#VALUE!</v>
      </c>
      <c r="B835" s="145"/>
      <c r="C835" s="42">
        <f t="shared" ca="1" si="29"/>
        <v>46138</v>
      </c>
      <c r="D835" s="107">
        <f ca="1">INDIRECT("'" &amp; UPPER(LEFT(TEXT($D$3,"mmmm"),3)) &amp; "'!AC28")</f>
        <v>0</v>
      </c>
      <c r="E835" s="147"/>
      <c r="F835" s="148"/>
      <c r="G835" s="148"/>
      <c r="H835" s="148"/>
      <c r="I835" s="148"/>
      <c r="J835" s="148"/>
      <c r="K835" s="148"/>
      <c r="L835" s="148"/>
      <c r="M835" s="148"/>
      <c r="N835" s="148"/>
      <c r="O835" s="148"/>
      <c r="P835" s="149"/>
    </row>
    <row r="836" spans="1:16" ht="15" hidden="1" customHeight="1" x14ac:dyDescent="0.25">
      <c r="A836" s="44" t="e">
        <f ca="1">IF(MONTH(C836)=MONTH(D$3),RIGHT('Yearly Info'!A$32,LEN('Yearly Info'!A$32)-4),"")</f>
        <v>#VALUE!</v>
      </c>
      <c r="B836" s="145"/>
      <c r="C836" s="42">
        <f t="shared" ca="1" si="29"/>
        <v>46138</v>
      </c>
      <c r="D836" s="107">
        <f ca="1">INDIRECT("'" &amp; UPPER(LEFT(TEXT($D$3,"mmmm"),3)) &amp; "'!AC29")</f>
        <v>0</v>
      </c>
      <c r="E836" s="147"/>
      <c r="F836" s="148"/>
      <c r="G836" s="148"/>
      <c r="H836" s="148"/>
      <c r="I836" s="148"/>
      <c r="J836" s="148"/>
      <c r="K836" s="148"/>
      <c r="L836" s="148"/>
      <c r="M836" s="148"/>
      <c r="N836" s="148"/>
      <c r="O836" s="148"/>
      <c r="P836" s="149"/>
    </row>
    <row r="837" spans="1:16" ht="15" hidden="1" customHeight="1" x14ac:dyDescent="0.25">
      <c r="A837" s="44" t="e">
        <f ca="1">IF(MONTH(C837)=MONTH(D$3),RIGHT('Yearly Info'!A$33,LEN('Yearly Info'!A$33)-4),"")</f>
        <v>#VALUE!</v>
      </c>
      <c r="B837" s="145"/>
      <c r="C837" s="42">
        <f t="shared" ca="1" si="29"/>
        <v>46138</v>
      </c>
      <c r="D837" s="107">
        <f ca="1">INDIRECT("'" &amp; UPPER(LEFT(TEXT($D$3,"mmmm"),3)) &amp; "'!AC30")</f>
        <v>0</v>
      </c>
      <c r="E837" s="147"/>
      <c r="F837" s="148"/>
      <c r="G837" s="148"/>
      <c r="H837" s="148"/>
      <c r="I837" s="148"/>
      <c r="J837" s="148"/>
      <c r="K837" s="148"/>
      <c r="L837" s="148"/>
      <c r="M837" s="148"/>
      <c r="N837" s="148"/>
      <c r="O837" s="148"/>
      <c r="P837" s="149"/>
    </row>
    <row r="838" spans="1:16" ht="15" hidden="1" customHeight="1" x14ac:dyDescent="0.25">
      <c r="A838" s="44" t="e">
        <f ca="1">IF(MONTH(C838)=MONTH(D$3),RIGHT('Yearly Info'!A$34,LEN('Yearly Info'!A$34)-4),"")</f>
        <v>#VALUE!</v>
      </c>
      <c r="B838" s="145"/>
      <c r="C838" s="42">
        <f t="shared" ca="1" si="29"/>
        <v>46138</v>
      </c>
      <c r="D838" s="107">
        <f ca="1">INDIRECT("'" &amp; UPPER(LEFT(TEXT($D$3,"mmmm"),3)) &amp; "'!AC31")</f>
        <v>0</v>
      </c>
      <c r="E838" s="147"/>
      <c r="F838" s="148"/>
      <c r="G838" s="148"/>
      <c r="H838" s="148"/>
      <c r="I838" s="148"/>
      <c r="J838" s="148"/>
      <c r="K838" s="148"/>
      <c r="L838" s="148"/>
      <c r="M838" s="148"/>
      <c r="N838" s="148"/>
      <c r="O838" s="148"/>
      <c r="P838" s="149"/>
    </row>
    <row r="839" spans="1:16" ht="15" hidden="1" customHeight="1" x14ac:dyDescent="0.25">
      <c r="A839" s="44" t="e">
        <f ca="1">IF(MONTH(C839)=MONTH(D$3),RIGHT('Yearly Info'!A$35,LEN('Yearly Info'!A$35)-4),"")</f>
        <v>#VALUE!</v>
      </c>
      <c r="B839" s="145"/>
      <c r="C839" s="42">
        <f t="shared" ca="1" si="29"/>
        <v>46138</v>
      </c>
      <c r="D839" s="107">
        <f ca="1">INDIRECT("'" &amp; UPPER(LEFT(TEXT($D$3,"mmmm"),3)) &amp; "'!AC32")</f>
        <v>0</v>
      </c>
      <c r="E839" s="147"/>
      <c r="F839" s="148"/>
      <c r="G839" s="148"/>
      <c r="H839" s="148"/>
      <c r="I839" s="148"/>
      <c r="J839" s="148"/>
      <c r="K839" s="148"/>
      <c r="L839" s="148"/>
      <c r="M839" s="148"/>
      <c r="N839" s="148"/>
      <c r="O839" s="148"/>
      <c r="P839" s="149"/>
    </row>
    <row r="840" spans="1:16" ht="15" hidden="1" customHeight="1" x14ac:dyDescent="0.25">
      <c r="A840" s="44" t="e">
        <f ca="1">IF(MONTH(C840)=MONTH(D$3),RIGHT('Yearly Info'!A$36,LEN('Yearly Info'!A$36)-4),"")</f>
        <v>#VALUE!</v>
      </c>
      <c r="B840" s="145"/>
      <c r="C840" s="42">
        <f t="shared" ca="1" si="29"/>
        <v>46138</v>
      </c>
      <c r="D840" s="107">
        <f ca="1">INDIRECT("'" &amp; UPPER(LEFT(TEXT($D$3,"mmmm"),3)) &amp; "'!AC33")</f>
        <v>0</v>
      </c>
      <c r="E840" s="147"/>
      <c r="F840" s="148"/>
      <c r="G840" s="148"/>
      <c r="H840" s="148"/>
      <c r="I840" s="148"/>
      <c r="J840" s="148"/>
      <c r="K840" s="148"/>
      <c r="L840" s="148"/>
      <c r="M840" s="148"/>
      <c r="N840" s="148"/>
      <c r="O840" s="148"/>
      <c r="P840" s="149"/>
    </row>
    <row r="841" spans="1:16" ht="15" hidden="1" customHeight="1" x14ac:dyDescent="0.25">
      <c r="A841" s="44" t="e">
        <f ca="1">IF(MONTH(C841)=MONTH(D$3),RIGHT('Yearly Info'!A$37,LEN('Yearly Info'!A$37)-4),"")</f>
        <v>#VALUE!</v>
      </c>
      <c r="B841" s="145"/>
      <c r="C841" s="42">
        <f t="shared" ca="1" si="29"/>
        <v>46138</v>
      </c>
      <c r="D841" s="107">
        <f ca="1">INDIRECT("'" &amp; UPPER(LEFT(TEXT($D$3,"mmmm"),3)) &amp; "'!AC34")</f>
        <v>0</v>
      </c>
      <c r="E841" s="147"/>
      <c r="F841" s="148"/>
      <c r="G841" s="148"/>
      <c r="H841" s="148"/>
      <c r="I841" s="148"/>
      <c r="J841" s="148"/>
      <c r="K841" s="148"/>
      <c r="L841" s="148"/>
      <c r="M841" s="148"/>
      <c r="N841" s="148"/>
      <c r="O841" s="148"/>
      <c r="P841" s="149"/>
    </row>
    <row r="842" spans="1:16" ht="15" hidden="1" customHeight="1" x14ac:dyDescent="0.25">
      <c r="A842" s="44" t="e">
        <f ca="1">IF(MONTH(C842)=MONTH(D$3),RIGHT('Yearly Info'!A$38,LEN('Yearly Info'!A$38)-4),"")</f>
        <v>#VALUE!</v>
      </c>
      <c r="B842" s="145"/>
      <c r="C842" s="42">
        <f t="shared" ca="1" si="29"/>
        <v>46138</v>
      </c>
      <c r="D842" s="107">
        <f ca="1">INDIRECT("'" &amp; UPPER(LEFT(TEXT($D$3,"mmmm"),3)) &amp; "'!AC35")</f>
        <v>0</v>
      </c>
      <c r="E842" s="147"/>
      <c r="F842" s="148"/>
      <c r="G842" s="148"/>
      <c r="H842" s="148"/>
      <c r="I842" s="148"/>
      <c r="J842" s="148"/>
      <c r="K842" s="148"/>
      <c r="L842" s="148"/>
      <c r="M842" s="148"/>
      <c r="N842" s="148"/>
      <c r="O842" s="148"/>
      <c r="P842" s="149"/>
    </row>
    <row r="843" spans="1:16" ht="15" hidden="1" customHeight="1" x14ac:dyDescent="0.25">
      <c r="A843" s="44" t="e">
        <f ca="1">IF(MONTH(C843)=MONTH(D$3),RIGHT('Yearly Info'!A$39,LEN('Yearly Info'!A$39)-4),"")</f>
        <v>#VALUE!</v>
      </c>
      <c r="B843" s="145"/>
      <c r="C843" s="42">
        <f t="shared" ca="1" si="29"/>
        <v>46138</v>
      </c>
      <c r="D843" s="107">
        <f ca="1">INDIRECT("'" &amp; UPPER(LEFT(TEXT($D$3,"mmmm"),3)) &amp; "'!AC36")</f>
        <v>0</v>
      </c>
      <c r="E843" s="147"/>
      <c r="F843" s="148"/>
      <c r="G843" s="148"/>
      <c r="H843" s="148"/>
      <c r="I843" s="148"/>
      <c r="J843" s="148"/>
      <c r="K843" s="148"/>
      <c r="L843" s="148"/>
      <c r="M843" s="148"/>
      <c r="N843" s="148"/>
      <c r="O843" s="148"/>
      <c r="P843" s="149"/>
    </row>
    <row r="844" spans="1:16" ht="15" hidden="1" customHeight="1" thickBot="1" x14ac:dyDescent="0.3">
      <c r="A844" s="45" t="e">
        <f ca="1">IF(MONTH(C844)=MONTH(D$3),RIGHT('Yearly Info'!A$40,LEN('Yearly Info'!A$40)-4),"")</f>
        <v>#VALUE!</v>
      </c>
      <c r="B844" s="145"/>
      <c r="C844" s="42">
        <f t="shared" ca="1" si="29"/>
        <v>46138</v>
      </c>
      <c r="D844" s="107">
        <f ca="1">INDIRECT("'" &amp; UPPER(LEFT(TEXT($D$3,"mmmm"),3)) &amp; "'!AC37")</f>
        <v>0</v>
      </c>
      <c r="E844" s="147"/>
      <c r="F844" s="148"/>
      <c r="G844" s="148"/>
      <c r="H844" s="148"/>
      <c r="I844" s="148"/>
      <c r="J844" s="148"/>
      <c r="K844" s="148"/>
      <c r="L844" s="148"/>
      <c r="M844" s="148"/>
      <c r="N844" s="148"/>
      <c r="O844" s="148"/>
      <c r="P844" s="149"/>
    </row>
    <row r="845" spans="1:16" ht="15" hidden="1" customHeight="1" thickBot="1" x14ac:dyDescent="0.3">
      <c r="A845" s="45" t="str">
        <f ca="1">IF(MONTH(C845)=MONTH(D$3),RIGHT('Yearly Info'!A$41,LEN('Yearly Info'!A$41)-4),"")</f>
        <v xml:space="preserve"> </v>
      </c>
      <c r="B845" s="145"/>
      <c r="C845" s="42">
        <f t="shared" ca="1" si="29"/>
        <v>46138</v>
      </c>
      <c r="D845" s="107">
        <f ca="1">INDIRECT("'" &amp; UPPER(LEFT(TEXT($D$3,"mmmm"),3)) &amp; "'!AC38")</f>
        <v>0</v>
      </c>
      <c r="E845" s="147"/>
      <c r="F845" s="148"/>
      <c r="G845" s="148"/>
      <c r="H845" s="148"/>
      <c r="I845" s="148"/>
      <c r="J845" s="148"/>
      <c r="K845" s="148"/>
      <c r="L845" s="148"/>
      <c r="M845" s="148"/>
      <c r="N845" s="148"/>
      <c r="O845" s="148"/>
      <c r="P845" s="149"/>
    </row>
    <row r="846" spans="1:16" ht="15" hidden="1" customHeight="1" thickBot="1" x14ac:dyDescent="0.3">
      <c r="A846" s="45" t="str">
        <f ca="1">IF(MONTH(C846)=MONTH(D$3),RIGHT('Yearly Info'!A$42,LEN('Yearly Info'!A$42)-4),"")</f>
        <v xml:space="preserve"> </v>
      </c>
      <c r="B846" s="145"/>
      <c r="C846" s="42">
        <f t="shared" ca="1" si="29"/>
        <v>46138</v>
      </c>
      <c r="D846" s="107">
        <f ca="1">INDIRECT("'" &amp; UPPER(LEFT(TEXT($D$3,"mmmm"),3)) &amp; "'!AC39")</f>
        <v>0</v>
      </c>
      <c r="E846" s="147"/>
      <c r="F846" s="148"/>
      <c r="G846" s="148"/>
      <c r="H846" s="148"/>
      <c r="I846" s="148"/>
      <c r="J846" s="148"/>
      <c r="K846" s="148"/>
      <c r="L846" s="148"/>
      <c r="M846" s="148"/>
      <c r="N846" s="148"/>
      <c r="O846" s="148"/>
      <c r="P846" s="149"/>
    </row>
    <row r="847" spans="1:16" ht="15" hidden="1" customHeight="1" thickBot="1" x14ac:dyDescent="0.3">
      <c r="A847" s="45" t="str">
        <f ca="1">IF(MONTH(C847)=MONTH(D$3),RIGHT('Yearly Info'!A$43,LEN('Yearly Info'!A$43)-4),"")</f>
        <v xml:space="preserve"> </v>
      </c>
      <c r="B847" s="146"/>
      <c r="C847" s="42">
        <f t="shared" ca="1" si="29"/>
        <v>46138</v>
      </c>
      <c r="D847" s="107">
        <f ca="1">INDIRECT("'" &amp; UPPER(LEFT(TEXT($D$3,"mmmm"),3)) &amp; "'!AC40")</f>
        <v>0</v>
      </c>
      <c r="E847" s="150"/>
      <c r="F847" s="151"/>
      <c r="G847" s="151"/>
      <c r="H847" s="151"/>
      <c r="I847" s="151"/>
      <c r="J847" s="151"/>
      <c r="K847" s="151"/>
      <c r="L847" s="151"/>
      <c r="M847" s="151"/>
      <c r="N847" s="151"/>
      <c r="O847" s="151"/>
      <c r="P847" s="152"/>
    </row>
    <row r="848" spans="1:16" ht="15" hidden="1" customHeight="1" x14ac:dyDescent="0.25">
      <c r="A848" s="44" t="str">
        <f ca="1">IF(MONTH(C848)=MONTH(D$3),RIGHT('Yearly Info'!A$14,LEN('Yearly Info'!A$14)-4),"")</f>
        <v xml:space="preserve"> RICS Support for MDEQ</v>
      </c>
      <c r="B848" s="159" t="str">
        <f ca="1">TEXT(C848,"dddd")</f>
        <v>Monday</v>
      </c>
      <c r="C848" s="96">
        <f ca="1">C758+3</f>
        <v>46139</v>
      </c>
      <c r="D848" s="54">
        <f ca="1">INDIRECT("'" &amp; UPPER(LEFT(TEXT($D$3,"mmmm"),3)) &amp; "'!AD11")</f>
        <v>0</v>
      </c>
      <c r="E848" s="147"/>
      <c r="F848" s="148"/>
      <c r="G848" s="148"/>
      <c r="H848" s="148"/>
      <c r="I848" s="148"/>
      <c r="J848" s="148"/>
      <c r="K848" s="148"/>
      <c r="L848" s="148"/>
      <c r="M848" s="148"/>
      <c r="N848" s="148"/>
      <c r="O848" s="148"/>
      <c r="P848" s="149"/>
    </row>
    <row r="849" spans="1:16" ht="15" hidden="1" customHeight="1" x14ac:dyDescent="0.25">
      <c r="A849" s="44" t="str">
        <f ca="1">IF(MONTH(C849)=MONTH(D$3),RIGHT('Yearly Info'!A$15,LEN('Yearly Info'!A$15)-4),"")</f>
        <v xml:space="preserve"> MDEQ</v>
      </c>
      <c r="B849" s="145"/>
      <c r="C849" s="42">
        <f ca="1">C848</f>
        <v>46139</v>
      </c>
      <c r="D849" s="54">
        <f ca="1">INDIRECT("'" &amp; UPPER(LEFT(TEXT($D$3,"mmmm"),3)) &amp; "'!AD12")</f>
        <v>0</v>
      </c>
      <c r="E849" s="147"/>
      <c r="F849" s="148"/>
      <c r="G849" s="148"/>
      <c r="H849" s="148"/>
      <c r="I849" s="148"/>
      <c r="J849" s="148"/>
      <c r="K849" s="148"/>
      <c r="L849" s="148"/>
      <c r="M849" s="148"/>
      <c r="N849" s="148"/>
      <c r="O849" s="148"/>
      <c r="P849" s="149"/>
    </row>
    <row r="850" spans="1:16" ht="15" hidden="1" customHeight="1" x14ac:dyDescent="0.25">
      <c r="A850" s="44" t="str">
        <f ca="1">IF(MONTH(C850)=MONTH(D$3),RIGHT('Yearly Info'!A$16,LEN('Yearly Info'!A$16)-4),"")</f>
        <v xml:space="preserve"> RICS Idea Portal</v>
      </c>
      <c r="B850" s="145"/>
      <c r="C850" s="42">
        <f t="shared" ref="C850:C877" ca="1" si="30">C849</f>
        <v>46139</v>
      </c>
      <c r="D850" s="54">
        <f ca="1">INDIRECT("'" &amp; UPPER(LEFT(TEXT($D$3,"mmmm"),3)) &amp; "'!AD13")</f>
        <v>0</v>
      </c>
      <c r="E850" s="147"/>
      <c r="F850" s="148"/>
      <c r="G850" s="148"/>
      <c r="H850" s="148"/>
      <c r="I850" s="148"/>
      <c r="J850" s="148"/>
      <c r="K850" s="148"/>
      <c r="L850" s="148"/>
      <c r="M850" s="148"/>
      <c r="N850" s="148"/>
      <c r="O850" s="148"/>
      <c r="P850" s="149"/>
    </row>
    <row r="851" spans="1:16" ht="15" hidden="1" customHeight="1" x14ac:dyDescent="0.25">
      <c r="A851" s="44" t="str">
        <f ca="1">IF(MONTH(C851)=MONTH(D$3),RIGHT('Yearly Info'!A$17,LEN('Yearly Info'!A$17)-4),"")</f>
        <v xml:space="preserve"> MSWIS</v>
      </c>
      <c r="B851" s="145"/>
      <c r="C851" s="42">
        <f t="shared" ca="1" si="30"/>
        <v>46139</v>
      </c>
      <c r="D851" s="54">
        <f ca="1">INDIRECT("'" &amp; UPPER(LEFT(TEXT($D$3,"mmmm"),3)) &amp; "'!AD14")</f>
        <v>0</v>
      </c>
      <c r="E851" s="147"/>
      <c r="F851" s="148"/>
      <c r="G851" s="148"/>
      <c r="H851" s="148"/>
      <c r="I851" s="148"/>
      <c r="J851" s="148"/>
      <c r="K851" s="148"/>
      <c r="L851" s="148"/>
      <c r="M851" s="148"/>
      <c r="N851" s="148"/>
      <c r="O851" s="148"/>
      <c r="P851" s="149"/>
    </row>
    <row r="852" spans="1:16" ht="15" hidden="1" customHeight="1" x14ac:dyDescent="0.25">
      <c r="A852" s="44" t="str">
        <f ca="1">IF(MONTH(C852)=MONTH(D$3),RIGHT('Yearly Info'!A$18,LEN('Yearly Info'!A$18)-4),"")</f>
        <v xml:space="preserve"> GeoSpatial</v>
      </c>
      <c r="B852" s="145"/>
      <c r="C852" s="42">
        <f t="shared" ca="1" si="30"/>
        <v>46139</v>
      </c>
      <c r="D852" s="54">
        <f ca="1">INDIRECT("'" &amp; UPPER(LEFT(TEXT($D$3,"mmmm"),3)) &amp; "'!AD15")</f>
        <v>0</v>
      </c>
      <c r="E852" s="147"/>
      <c r="F852" s="148"/>
      <c r="G852" s="148"/>
      <c r="H852" s="148"/>
      <c r="I852" s="148"/>
      <c r="J852" s="148"/>
      <c r="K852" s="148"/>
      <c r="L852" s="148"/>
      <c r="M852" s="148"/>
      <c r="N852" s="148"/>
      <c r="O852" s="148"/>
      <c r="P852" s="149"/>
    </row>
    <row r="853" spans="1:16" ht="15" hidden="1" customHeight="1" x14ac:dyDescent="0.25">
      <c r="A853" s="44" t="str">
        <f ca="1">IF(MONTH(C853)=MONTH(D$3),RIGHT('Yearly Info'!A$19,LEN('Yearly Info'!A$19)-4),"")</f>
        <v xml:space="preserve"> RICS Dashboard</v>
      </c>
      <c r="B853" s="145"/>
      <c r="C853" s="42">
        <f t="shared" ca="1" si="30"/>
        <v>46139</v>
      </c>
      <c r="D853" s="54">
        <f ca="1">INDIRECT("'" &amp; UPPER(LEFT(TEXT($D$3,"mmmm"),3)) &amp; "'!AD16")</f>
        <v>0</v>
      </c>
      <c r="E853" s="147"/>
      <c r="F853" s="148"/>
      <c r="G853" s="148"/>
      <c r="H853" s="148"/>
      <c r="I853" s="148"/>
      <c r="J853" s="148"/>
      <c r="K853" s="148"/>
      <c r="L853" s="148"/>
      <c r="M853" s="148"/>
      <c r="N853" s="148"/>
      <c r="O853" s="148"/>
      <c r="P853" s="149"/>
    </row>
    <row r="854" spans="1:16" ht="15" hidden="1" customHeight="1" x14ac:dyDescent="0.25">
      <c r="A854" s="44" t="str">
        <f ca="1">IF(MONTH(C854)=MONTH(D$3),RIGHT('Yearly Info'!A$20,LEN('Yearly Info'!A$20)-4),"")</f>
        <v xml:space="preserve"> MDWFP NRIS</v>
      </c>
      <c r="B854" s="145"/>
      <c r="C854" s="42">
        <f t="shared" ca="1" si="30"/>
        <v>46139</v>
      </c>
      <c r="D854" s="54">
        <f ca="1">INDIRECT("'" &amp; UPPER(LEFT(TEXT($D$3,"mmmm"),3)) &amp; "'!AD17")</f>
        <v>0</v>
      </c>
      <c r="E854" s="153"/>
      <c r="F854" s="154"/>
      <c r="G854" s="154"/>
      <c r="H854" s="154"/>
      <c r="I854" s="154"/>
      <c r="J854" s="154"/>
      <c r="K854" s="154"/>
      <c r="L854" s="154"/>
      <c r="M854" s="154"/>
      <c r="N854" s="154"/>
      <c r="O854" s="154"/>
      <c r="P854" s="155"/>
    </row>
    <row r="855" spans="1:16" ht="15" hidden="1" customHeight="1" x14ac:dyDescent="0.25">
      <c r="A855" s="44" t="str">
        <f ca="1">IF(MONTH(C855)=MONTH(D$3),RIGHT('Yearly Info'!A$21,LEN('Yearly Info'!A$21)-4),"")</f>
        <v xml:space="preserve"> MSWIS MRVA 4 CLOSED</v>
      </c>
      <c r="B855" s="145"/>
      <c r="C855" s="42">
        <f t="shared" ca="1" si="30"/>
        <v>46139</v>
      </c>
      <c r="D855" s="54">
        <f ca="1">INDIRECT("'" &amp; UPPER(LEFT(TEXT($D$3,"mmmm"),3)) &amp; "'!AD18")</f>
        <v>0</v>
      </c>
      <c r="E855" s="156"/>
      <c r="F855" s="148"/>
      <c r="G855" s="148"/>
      <c r="H855" s="148"/>
      <c r="I855" s="148"/>
      <c r="J855" s="148"/>
      <c r="K855" s="148"/>
      <c r="L855" s="148"/>
      <c r="M855" s="148"/>
      <c r="N855" s="148"/>
      <c r="O855" s="148"/>
      <c r="P855" s="149"/>
    </row>
    <row r="856" spans="1:16" ht="15" customHeight="1" x14ac:dyDescent="0.25">
      <c r="A856" s="44" t="str">
        <f ca="1">IF(MONTH(C856)=MONTH(D$3),RIGHT('Yearly Info'!A$22,LEN('Yearly Info'!A$22)-4),"")</f>
        <v xml:space="preserve"> Tackett</v>
      </c>
      <c r="B856" s="145"/>
      <c r="C856" s="42">
        <f t="shared" ca="1" si="30"/>
        <v>46139</v>
      </c>
      <c r="D856" s="54">
        <f ca="1">INDIRECT("'" &amp; UPPER(LEFT(TEXT($D$3,"mmmm"),3)) &amp; "'!AD19")</f>
        <v>10</v>
      </c>
      <c r="E856" s="147" t="s">
        <v>116</v>
      </c>
      <c r="F856" s="148"/>
      <c r="G856" s="148"/>
      <c r="H856" s="148"/>
      <c r="I856" s="148"/>
      <c r="J856" s="148"/>
      <c r="K856" s="148"/>
      <c r="L856" s="148"/>
      <c r="M856" s="148"/>
      <c r="N856" s="148"/>
      <c r="O856" s="148"/>
      <c r="P856" s="149"/>
    </row>
    <row r="857" spans="1:16" ht="15" hidden="1" customHeight="1" x14ac:dyDescent="0.25">
      <c r="A857" s="44" t="e">
        <f ca="1">IF(MONTH(C857)=MONTH(D$3),RIGHT('Yearly Info'!A$23,LEN('Yearly Info'!A$23)-4),"")</f>
        <v>#VALUE!</v>
      </c>
      <c r="B857" s="145"/>
      <c r="C857" s="42">
        <f t="shared" ca="1" si="30"/>
        <v>46139</v>
      </c>
      <c r="D857" s="54">
        <f ca="1">INDIRECT("'" &amp; UPPER(LEFT(TEXT($D$3,"mmmm"),3)) &amp; "'!AD20")</f>
        <v>0</v>
      </c>
      <c r="E857" s="147"/>
      <c r="F857" s="148"/>
      <c r="G857" s="148"/>
      <c r="H857" s="148"/>
      <c r="I857" s="148"/>
      <c r="J857" s="148"/>
      <c r="K857" s="148"/>
      <c r="L857" s="148"/>
      <c r="M857" s="148"/>
      <c r="N857" s="148"/>
      <c r="O857" s="148"/>
      <c r="P857" s="149"/>
    </row>
    <row r="858" spans="1:16" ht="15" hidden="1" customHeight="1" x14ac:dyDescent="0.25">
      <c r="A858" s="44" t="e">
        <f ca="1">IF(MONTH(C858)=MONTH(D$3),RIGHT('Yearly Info'!A$24,LEN('Yearly Info'!A$24)-4),"")</f>
        <v>#VALUE!</v>
      </c>
      <c r="B858" s="145"/>
      <c r="C858" s="42">
        <f t="shared" ca="1" si="30"/>
        <v>46139</v>
      </c>
      <c r="D858" s="54">
        <f ca="1">INDIRECT("'" &amp; UPPER(LEFT(TEXT($D$3,"mmmm"),3)) &amp; "'!AD21")</f>
        <v>0</v>
      </c>
      <c r="E858" s="147"/>
      <c r="F858" s="148"/>
      <c r="G858" s="148"/>
      <c r="H858" s="148"/>
      <c r="I858" s="148"/>
      <c r="J858" s="148"/>
      <c r="K858" s="148"/>
      <c r="L858" s="148"/>
      <c r="M858" s="148"/>
      <c r="N858" s="148"/>
      <c r="O858" s="148"/>
      <c r="P858" s="149"/>
    </row>
    <row r="859" spans="1:16" ht="15" hidden="1" customHeight="1" x14ac:dyDescent="0.25">
      <c r="A859" s="44" t="e">
        <f ca="1">IF(MONTH(C859)=MONTH(D$3),RIGHT('Yearly Info'!A$25,LEN('Yearly Info'!A$25)-4),"")</f>
        <v>#VALUE!</v>
      </c>
      <c r="B859" s="145"/>
      <c r="C859" s="42">
        <f t="shared" ca="1" si="30"/>
        <v>46139</v>
      </c>
      <c r="D859" s="54">
        <f ca="1">INDIRECT("'" &amp; UPPER(LEFT(TEXT($D$3,"mmmm"),3)) &amp; "'!AD22")</f>
        <v>0</v>
      </c>
      <c r="E859" s="147"/>
      <c r="F859" s="148"/>
      <c r="G859" s="148"/>
      <c r="H859" s="148"/>
      <c r="I859" s="148"/>
      <c r="J859" s="148"/>
      <c r="K859" s="148"/>
      <c r="L859" s="148"/>
      <c r="M859" s="148"/>
      <c r="N859" s="148"/>
      <c r="O859" s="148"/>
      <c r="P859" s="149"/>
    </row>
    <row r="860" spans="1:16" ht="15" hidden="1" customHeight="1" x14ac:dyDescent="0.25">
      <c r="A860" s="44" t="e">
        <f ca="1">IF(MONTH(C860)=MONTH(D$3),RIGHT('Yearly Info'!A$26,LEN('Yearly Info'!A$26)-4),"")</f>
        <v>#VALUE!</v>
      </c>
      <c r="B860" s="145"/>
      <c r="C860" s="42">
        <f t="shared" ca="1" si="30"/>
        <v>46139</v>
      </c>
      <c r="D860" s="54">
        <f ca="1">INDIRECT("'" &amp; UPPER(LEFT(TEXT($D$3,"mmmm"),3)) &amp; "'!AD23")</f>
        <v>0</v>
      </c>
      <c r="E860" s="147"/>
      <c r="F860" s="148"/>
      <c r="G860" s="148"/>
      <c r="H860" s="148"/>
      <c r="I860" s="148"/>
      <c r="J860" s="148"/>
      <c r="K860" s="148"/>
      <c r="L860" s="148"/>
      <c r="M860" s="148"/>
      <c r="N860" s="148"/>
      <c r="O860" s="148"/>
      <c r="P860" s="149"/>
    </row>
    <row r="861" spans="1:16" ht="15" hidden="1" customHeight="1" x14ac:dyDescent="0.25">
      <c r="A861" s="44" t="e">
        <f ca="1">IF(MONTH(C861)=MONTH(D$3),RIGHT('Yearly Info'!A$27,LEN('Yearly Info'!A$27)-4),"")</f>
        <v>#VALUE!</v>
      </c>
      <c r="B861" s="145"/>
      <c r="C861" s="42">
        <f t="shared" ca="1" si="30"/>
        <v>46139</v>
      </c>
      <c r="D861" s="54">
        <f ca="1">INDIRECT("'" &amp; UPPER(LEFT(TEXT($D$3,"mmmm"),3)) &amp; "'!AD24")</f>
        <v>0</v>
      </c>
      <c r="E861" s="147"/>
      <c r="F861" s="148"/>
      <c r="G861" s="148"/>
      <c r="H861" s="148"/>
      <c r="I861" s="148"/>
      <c r="J861" s="148"/>
      <c r="K861" s="148"/>
      <c r="L861" s="148"/>
      <c r="M861" s="148"/>
      <c r="N861" s="148"/>
      <c r="O861" s="148"/>
      <c r="P861" s="149"/>
    </row>
    <row r="862" spans="1:16" ht="15" hidden="1" customHeight="1" x14ac:dyDescent="0.25">
      <c r="A862" s="44" t="e">
        <f ca="1">IF(MONTH(C862)=MONTH(D$3),RIGHT('Yearly Info'!A$28,LEN('Yearly Info'!A$28)-4),"")</f>
        <v>#VALUE!</v>
      </c>
      <c r="B862" s="145"/>
      <c r="C862" s="42">
        <f t="shared" ca="1" si="30"/>
        <v>46139</v>
      </c>
      <c r="D862" s="54">
        <f ca="1">INDIRECT("'" &amp; UPPER(LEFT(TEXT($D$3,"mmmm"),3)) &amp; "'!AD25")</f>
        <v>0</v>
      </c>
      <c r="E862" s="147"/>
      <c r="F862" s="148"/>
      <c r="G862" s="148"/>
      <c r="H862" s="148"/>
      <c r="I862" s="148"/>
      <c r="J862" s="148"/>
      <c r="K862" s="148"/>
      <c r="L862" s="148"/>
      <c r="M862" s="148"/>
      <c r="N862" s="148"/>
      <c r="O862" s="148"/>
      <c r="P862" s="149"/>
    </row>
    <row r="863" spans="1:16" ht="15" hidden="1" customHeight="1" x14ac:dyDescent="0.25">
      <c r="A863" s="44" t="e">
        <f ca="1">IF(MONTH(C863)=MONTH(D$3),RIGHT('Yearly Info'!A$29,LEN('Yearly Info'!A$29)-4),"")</f>
        <v>#VALUE!</v>
      </c>
      <c r="B863" s="145"/>
      <c r="C863" s="42">
        <f t="shared" ca="1" si="30"/>
        <v>46139</v>
      </c>
      <c r="D863" s="54">
        <f ca="1">INDIRECT("'" &amp; UPPER(LEFT(TEXT($D$3,"mmmm"),3)) &amp; "'!AD26")</f>
        <v>0</v>
      </c>
      <c r="E863" s="147"/>
      <c r="F863" s="148"/>
      <c r="G863" s="148"/>
      <c r="H863" s="148"/>
      <c r="I863" s="148"/>
      <c r="J863" s="148"/>
      <c r="K863" s="148"/>
      <c r="L863" s="148"/>
      <c r="M863" s="148"/>
      <c r="N863" s="148"/>
      <c r="O863" s="148"/>
      <c r="P863" s="149"/>
    </row>
    <row r="864" spans="1:16" ht="15" hidden="1" customHeight="1" x14ac:dyDescent="0.25">
      <c r="A864" s="44" t="e">
        <f ca="1">IF(MONTH(C864)=MONTH(D$3),RIGHT('Yearly Info'!A$30,LEN('Yearly Info'!A$30)-4),"")</f>
        <v>#VALUE!</v>
      </c>
      <c r="B864" s="145"/>
      <c r="C864" s="42">
        <f t="shared" ca="1" si="30"/>
        <v>46139</v>
      </c>
      <c r="D864" s="54">
        <f ca="1">INDIRECT("'" &amp; UPPER(LEFT(TEXT($D$3,"mmmm"),3)) &amp; "'!AD27")</f>
        <v>0</v>
      </c>
      <c r="E864" s="147"/>
      <c r="F864" s="148"/>
      <c r="G864" s="148"/>
      <c r="H864" s="148"/>
      <c r="I864" s="148"/>
      <c r="J864" s="148"/>
      <c r="K864" s="148"/>
      <c r="L864" s="148"/>
      <c r="M864" s="148"/>
      <c r="N864" s="148"/>
      <c r="O864" s="148"/>
      <c r="P864" s="149"/>
    </row>
    <row r="865" spans="1:16" ht="15" hidden="1" customHeight="1" x14ac:dyDescent="0.25">
      <c r="A865" s="44" t="e">
        <f ca="1">IF(MONTH(C865)=MONTH(D$3),RIGHT('Yearly Info'!A$31,LEN('Yearly Info'!A$31)-4),"")</f>
        <v>#VALUE!</v>
      </c>
      <c r="B865" s="145"/>
      <c r="C865" s="42">
        <f t="shared" ca="1" si="30"/>
        <v>46139</v>
      </c>
      <c r="D865" s="54">
        <f ca="1">INDIRECT("'" &amp; UPPER(LEFT(TEXT($D$3,"mmmm"),3)) &amp; "'!AD28")</f>
        <v>0</v>
      </c>
      <c r="E865" s="147"/>
      <c r="F865" s="148"/>
      <c r="G865" s="148"/>
      <c r="H865" s="148"/>
      <c r="I865" s="148"/>
      <c r="J865" s="148"/>
      <c r="K865" s="148"/>
      <c r="L865" s="148"/>
      <c r="M865" s="148"/>
      <c r="N865" s="148"/>
      <c r="O865" s="148"/>
      <c r="P865" s="149"/>
    </row>
    <row r="866" spans="1:16" ht="15" hidden="1" customHeight="1" x14ac:dyDescent="0.25">
      <c r="A866" s="44" t="e">
        <f ca="1">IF(MONTH(C866)=MONTH(D$3),RIGHT('Yearly Info'!A$32,LEN('Yearly Info'!A$32)-4),"")</f>
        <v>#VALUE!</v>
      </c>
      <c r="B866" s="145"/>
      <c r="C866" s="42">
        <f t="shared" ca="1" si="30"/>
        <v>46139</v>
      </c>
      <c r="D866" s="54">
        <f ca="1">INDIRECT("'" &amp; UPPER(LEFT(TEXT($D$3,"mmmm"),3)) &amp; "'!AD29")</f>
        <v>0</v>
      </c>
      <c r="E866" s="147"/>
      <c r="F866" s="148"/>
      <c r="G866" s="148"/>
      <c r="H866" s="148"/>
      <c r="I866" s="148"/>
      <c r="J866" s="148"/>
      <c r="K866" s="148"/>
      <c r="L866" s="148"/>
      <c r="M866" s="148"/>
      <c r="N866" s="148"/>
      <c r="O866" s="148"/>
      <c r="P866" s="149"/>
    </row>
    <row r="867" spans="1:16" ht="15" hidden="1" customHeight="1" x14ac:dyDescent="0.25">
      <c r="A867" s="44" t="e">
        <f ca="1">IF(MONTH(C867)=MONTH(D$3),RIGHT('Yearly Info'!A$33,LEN('Yearly Info'!A$33)-4),"")</f>
        <v>#VALUE!</v>
      </c>
      <c r="B867" s="145"/>
      <c r="C867" s="42">
        <f t="shared" ca="1" si="30"/>
        <v>46139</v>
      </c>
      <c r="D867" s="54">
        <f ca="1">INDIRECT("'" &amp; UPPER(LEFT(TEXT($D$3,"mmmm"),3)) &amp; "'!AD30")</f>
        <v>0</v>
      </c>
      <c r="E867" s="147"/>
      <c r="F867" s="148"/>
      <c r="G867" s="148"/>
      <c r="H867" s="148"/>
      <c r="I867" s="148"/>
      <c r="J867" s="148"/>
      <c r="K867" s="148"/>
      <c r="L867" s="148"/>
      <c r="M867" s="148"/>
      <c r="N867" s="148"/>
      <c r="O867" s="148"/>
      <c r="P867" s="149"/>
    </row>
    <row r="868" spans="1:16" ht="15" hidden="1" customHeight="1" x14ac:dyDescent="0.25">
      <c r="A868" s="44" t="e">
        <f ca="1">IF(MONTH(C868)=MONTH(D$3),RIGHT('Yearly Info'!A$34,LEN('Yearly Info'!A$34)-4),"")</f>
        <v>#VALUE!</v>
      </c>
      <c r="B868" s="145"/>
      <c r="C868" s="42">
        <f t="shared" ca="1" si="30"/>
        <v>46139</v>
      </c>
      <c r="D868" s="54">
        <f ca="1">INDIRECT("'" &amp; UPPER(LEFT(TEXT($D$3,"mmmm"),3)) &amp; "'!AD31")</f>
        <v>0</v>
      </c>
      <c r="E868" s="147"/>
      <c r="F868" s="148"/>
      <c r="G868" s="148"/>
      <c r="H868" s="148"/>
      <c r="I868" s="148"/>
      <c r="J868" s="148"/>
      <c r="K868" s="148"/>
      <c r="L868" s="148"/>
      <c r="M868" s="148"/>
      <c r="N868" s="148"/>
      <c r="O868" s="148"/>
      <c r="P868" s="149"/>
    </row>
    <row r="869" spans="1:16" ht="15" hidden="1" customHeight="1" x14ac:dyDescent="0.25">
      <c r="A869" s="44" t="e">
        <f ca="1">IF(MONTH(C869)=MONTH(D$3),RIGHT('Yearly Info'!A$35,LEN('Yearly Info'!A$35)-4),"")</f>
        <v>#VALUE!</v>
      </c>
      <c r="B869" s="145"/>
      <c r="C869" s="42">
        <f t="shared" ca="1" si="30"/>
        <v>46139</v>
      </c>
      <c r="D869" s="54">
        <f ca="1">INDIRECT("'" &amp; UPPER(LEFT(TEXT($D$3,"mmmm"),3)) &amp; "'!AD32")</f>
        <v>0</v>
      </c>
      <c r="E869" s="147"/>
      <c r="F869" s="148"/>
      <c r="G869" s="148"/>
      <c r="H869" s="148"/>
      <c r="I869" s="148"/>
      <c r="J869" s="148"/>
      <c r="K869" s="148"/>
      <c r="L869" s="148"/>
      <c r="M869" s="148"/>
      <c r="N869" s="148"/>
      <c r="O869" s="148"/>
      <c r="P869" s="149"/>
    </row>
    <row r="870" spans="1:16" ht="15" hidden="1" customHeight="1" x14ac:dyDescent="0.25">
      <c r="A870" s="44" t="e">
        <f ca="1">IF(MONTH(C870)=MONTH(D$3),RIGHT('Yearly Info'!A$36,LEN('Yearly Info'!A$36)-4),"")</f>
        <v>#VALUE!</v>
      </c>
      <c r="B870" s="145"/>
      <c r="C870" s="42">
        <f t="shared" ca="1" si="30"/>
        <v>46139</v>
      </c>
      <c r="D870" s="54">
        <f ca="1">INDIRECT("'" &amp; UPPER(LEFT(TEXT($D$3,"mmmm"),3)) &amp; "'!AD33")</f>
        <v>0</v>
      </c>
      <c r="E870" s="153"/>
      <c r="F870" s="154"/>
      <c r="G870" s="154"/>
      <c r="H870" s="154"/>
      <c r="I870" s="154"/>
      <c r="J870" s="154"/>
      <c r="K870" s="154"/>
      <c r="L870" s="154"/>
      <c r="M870" s="154"/>
      <c r="N870" s="154"/>
      <c r="O870" s="154"/>
      <c r="P870" s="155"/>
    </row>
    <row r="871" spans="1:16" ht="15" hidden="1" customHeight="1" x14ac:dyDescent="0.25">
      <c r="A871" s="44" t="e">
        <f ca="1">IF(MONTH(C871)=MONTH(D$3),RIGHT('Yearly Info'!A$37,LEN('Yearly Info'!A$37)-4),"")</f>
        <v>#VALUE!</v>
      </c>
      <c r="B871" s="145"/>
      <c r="C871" s="42">
        <f t="shared" ca="1" si="30"/>
        <v>46139</v>
      </c>
      <c r="D871" s="54">
        <f ca="1">INDIRECT("'" &amp; UPPER(LEFT(TEXT($D$3,"mmmm"),3)) &amp; "'!AD34")</f>
        <v>0</v>
      </c>
      <c r="E871" s="147"/>
      <c r="F871" s="148"/>
      <c r="G871" s="148"/>
      <c r="H871" s="148"/>
      <c r="I871" s="148"/>
      <c r="J871" s="148"/>
      <c r="K871" s="148"/>
      <c r="L871" s="148"/>
      <c r="M871" s="148"/>
      <c r="N871" s="148"/>
      <c r="O871" s="148"/>
      <c r="P871" s="149"/>
    </row>
    <row r="872" spans="1:16" ht="15" hidden="1" customHeight="1" x14ac:dyDescent="0.25">
      <c r="A872" s="44" t="e">
        <f ca="1">IF(MONTH(C872)=MONTH(D$3),RIGHT('Yearly Info'!A$38,LEN('Yearly Info'!A$38)-4),"")</f>
        <v>#VALUE!</v>
      </c>
      <c r="B872" s="145"/>
      <c r="C872" s="42">
        <f t="shared" ca="1" si="30"/>
        <v>46139</v>
      </c>
      <c r="D872" s="54">
        <f ca="1">INDIRECT("'" &amp; UPPER(LEFT(TEXT($D$3,"mmmm"),3)) &amp; "'!AD35")</f>
        <v>0</v>
      </c>
      <c r="E872" s="147"/>
      <c r="F872" s="148"/>
      <c r="G872" s="148"/>
      <c r="H872" s="148"/>
      <c r="I872" s="148"/>
      <c r="J872" s="148"/>
      <c r="K872" s="148"/>
      <c r="L872" s="148"/>
      <c r="M872" s="148"/>
      <c r="N872" s="148"/>
      <c r="O872" s="148"/>
      <c r="P872" s="149"/>
    </row>
    <row r="873" spans="1:16" ht="15" hidden="1" customHeight="1" x14ac:dyDescent="0.25">
      <c r="A873" s="44" t="e">
        <f ca="1">IF(MONTH(C873)=MONTH(D$3),RIGHT('Yearly Info'!A$39,LEN('Yearly Info'!A$39)-4),"")</f>
        <v>#VALUE!</v>
      </c>
      <c r="B873" s="145"/>
      <c r="C873" s="42">
        <f t="shared" ca="1" si="30"/>
        <v>46139</v>
      </c>
      <c r="D873" s="54">
        <f ca="1">INDIRECT("'" &amp; UPPER(LEFT(TEXT($D$3,"mmmm"),3)) &amp; "'!AD36")</f>
        <v>0</v>
      </c>
      <c r="E873" s="147"/>
      <c r="F873" s="148"/>
      <c r="G873" s="148"/>
      <c r="H873" s="148"/>
      <c r="I873" s="148"/>
      <c r="J873" s="148"/>
      <c r="K873" s="148"/>
      <c r="L873" s="148"/>
      <c r="M873" s="148"/>
      <c r="N873" s="148"/>
      <c r="O873" s="148"/>
      <c r="P873" s="149"/>
    </row>
    <row r="874" spans="1:16" ht="15" hidden="1" customHeight="1" thickBot="1" x14ac:dyDescent="0.3">
      <c r="A874" s="45" t="e">
        <f ca="1">IF(MONTH(C874)=MONTH(D$3),RIGHT('Yearly Info'!A$40,LEN('Yearly Info'!A$40)-4),"")</f>
        <v>#VALUE!</v>
      </c>
      <c r="B874" s="145"/>
      <c r="C874" s="42">
        <f t="shared" ca="1" si="30"/>
        <v>46139</v>
      </c>
      <c r="D874" s="54">
        <f ca="1">INDIRECT("'" &amp; UPPER(LEFT(TEXT($D$3,"mmmm"),3)) &amp; "'!AD37")</f>
        <v>0</v>
      </c>
      <c r="E874" s="147"/>
      <c r="F874" s="148"/>
      <c r="G874" s="148"/>
      <c r="H874" s="148"/>
      <c r="I874" s="148"/>
      <c r="J874" s="148"/>
      <c r="K874" s="148"/>
      <c r="L874" s="148"/>
      <c r="M874" s="148"/>
      <c r="N874" s="148"/>
      <c r="O874" s="148"/>
      <c r="P874" s="149"/>
    </row>
    <row r="875" spans="1:16" ht="15" hidden="1" customHeight="1" thickBot="1" x14ac:dyDescent="0.3">
      <c r="A875" s="45" t="str">
        <f ca="1">IF(MONTH(C875)=MONTH(D$3),RIGHT('Yearly Info'!A$41,LEN('Yearly Info'!A$41)-4),"")</f>
        <v xml:space="preserve"> </v>
      </c>
      <c r="B875" s="145"/>
      <c r="C875" s="42">
        <f t="shared" ca="1" si="30"/>
        <v>46139</v>
      </c>
      <c r="D875" s="54">
        <f ca="1">INDIRECT("'" &amp; UPPER(LEFT(TEXT($D$3,"mmmm"),3)) &amp; "'!AD38")</f>
        <v>0</v>
      </c>
      <c r="E875" s="147"/>
      <c r="F875" s="148"/>
      <c r="G875" s="148"/>
      <c r="H875" s="148"/>
      <c r="I875" s="148"/>
      <c r="J875" s="148"/>
      <c r="K875" s="148"/>
      <c r="L875" s="148"/>
      <c r="M875" s="148"/>
      <c r="N875" s="148"/>
      <c r="O875" s="148"/>
      <c r="P875" s="149"/>
    </row>
    <row r="876" spans="1:16" ht="15" hidden="1" customHeight="1" thickBot="1" x14ac:dyDescent="0.3">
      <c r="A876" s="45" t="str">
        <f ca="1">IF(MONTH(C876)=MONTH(D$3),RIGHT('Yearly Info'!A$42,LEN('Yearly Info'!A$42)-4),"")</f>
        <v xml:space="preserve"> </v>
      </c>
      <c r="B876" s="145"/>
      <c r="C876" s="42">
        <f t="shared" ca="1" si="30"/>
        <v>46139</v>
      </c>
      <c r="D876" s="54">
        <f ca="1">INDIRECT("'" &amp; UPPER(LEFT(TEXT($D$3,"mmmm"),3)) &amp; "'!AD39")</f>
        <v>0</v>
      </c>
      <c r="E876" s="147"/>
      <c r="F876" s="148"/>
      <c r="G876" s="148"/>
      <c r="H876" s="148"/>
      <c r="I876" s="148"/>
      <c r="J876" s="148"/>
      <c r="K876" s="148"/>
      <c r="L876" s="148"/>
      <c r="M876" s="148"/>
      <c r="N876" s="148"/>
      <c r="O876" s="148"/>
      <c r="P876" s="149"/>
    </row>
    <row r="877" spans="1:16" ht="15" hidden="1" customHeight="1" thickBot="1" x14ac:dyDescent="0.3">
      <c r="A877" s="45" t="str">
        <f ca="1">IF(MONTH(C877)=MONTH(D$3),RIGHT('Yearly Info'!A$43,LEN('Yearly Info'!A$43)-4),"")</f>
        <v xml:space="preserve"> </v>
      </c>
      <c r="B877" s="146"/>
      <c r="C877" s="42">
        <f t="shared" ca="1" si="30"/>
        <v>46139</v>
      </c>
      <c r="D877" s="55">
        <f ca="1">INDIRECT("'" &amp; UPPER(LEFT(TEXT($D$3,"mmmm"),3)) &amp; "'!AD40")</f>
        <v>0</v>
      </c>
      <c r="E877" s="150"/>
      <c r="F877" s="151"/>
      <c r="G877" s="151"/>
      <c r="H877" s="151"/>
      <c r="I877" s="151"/>
      <c r="J877" s="151"/>
      <c r="K877" s="151"/>
      <c r="L877" s="151"/>
      <c r="M877" s="151"/>
      <c r="N877" s="151"/>
      <c r="O877" s="151"/>
      <c r="P877" s="152"/>
    </row>
    <row r="878" spans="1:16" ht="15" hidden="1" customHeight="1" thickBot="1" x14ac:dyDescent="0.3">
      <c r="A878" s="44" t="str">
        <f ca="1">IF(MONTH(C878)=MONTH(D$3),RIGHT('Yearly Info'!A$14,LEN('Yearly Info'!A$14)-4),"")</f>
        <v xml:space="preserve"> RICS Support for MDEQ</v>
      </c>
      <c r="B878" s="145" t="str">
        <f ca="1">TEXT(C878,"dddd")</f>
        <v>Tuesday</v>
      </c>
      <c r="C878" s="94">
        <f ca="1">C848+1</f>
        <v>46140</v>
      </c>
      <c r="D878" s="54">
        <f ca="1">INDIRECT("'" &amp; UPPER(LEFT(TEXT($D$3,"mmmm"),3)) &amp; "'!AE11")</f>
        <v>0</v>
      </c>
      <c r="E878" s="147"/>
      <c r="F878" s="148"/>
      <c r="G878" s="148"/>
      <c r="H878" s="148"/>
      <c r="I878" s="148"/>
      <c r="J878" s="148"/>
      <c r="K878" s="148"/>
      <c r="L878" s="148"/>
      <c r="M878" s="148"/>
      <c r="N878" s="148"/>
      <c r="O878" s="148"/>
      <c r="P878" s="149"/>
    </row>
    <row r="879" spans="1:16" ht="15" hidden="1" customHeight="1" x14ac:dyDescent="0.25">
      <c r="A879" s="44" t="str">
        <f ca="1">IF(MONTH(C879)=MONTH(D$3),RIGHT('Yearly Info'!A$15,LEN('Yearly Info'!A$15)-4),"")</f>
        <v xml:space="preserve"> MDEQ</v>
      </c>
      <c r="B879" s="145"/>
      <c r="C879" s="42">
        <f ca="1">C878</f>
        <v>46140</v>
      </c>
      <c r="D879" s="54">
        <f ca="1">INDIRECT("'" &amp; UPPER(LEFT(TEXT($D$3,"mmmm"),3)) &amp; "'!AE12")</f>
        <v>0</v>
      </c>
      <c r="E879" s="147"/>
      <c r="F879" s="148"/>
      <c r="G879" s="148"/>
      <c r="H879" s="148"/>
      <c r="I879" s="148"/>
      <c r="J879" s="148"/>
      <c r="K879" s="148"/>
      <c r="L879" s="148"/>
      <c r="M879" s="148"/>
      <c r="N879" s="148"/>
      <c r="O879" s="148"/>
      <c r="P879" s="149"/>
    </row>
    <row r="880" spans="1:16" ht="15" hidden="1" customHeight="1" x14ac:dyDescent="0.25">
      <c r="A880" s="44" t="str">
        <f ca="1">IF(MONTH(C880)=MONTH(D$3),RIGHT('Yearly Info'!A$16,LEN('Yearly Info'!A$16)-4),"")</f>
        <v xml:space="preserve"> RICS Idea Portal</v>
      </c>
      <c r="B880" s="145"/>
      <c r="C880" s="42">
        <f t="shared" ref="C880:C907" ca="1" si="31">C879</f>
        <v>46140</v>
      </c>
      <c r="D880" s="54">
        <f ca="1">INDIRECT("'" &amp; UPPER(LEFT(TEXT($D$3,"mmmm"),3)) &amp; "'!AE13")</f>
        <v>0</v>
      </c>
      <c r="E880" s="147"/>
      <c r="F880" s="148"/>
      <c r="G880" s="148"/>
      <c r="H880" s="148"/>
      <c r="I880" s="148"/>
      <c r="J880" s="148"/>
      <c r="K880" s="148"/>
      <c r="L880" s="148"/>
      <c r="M880" s="148"/>
      <c r="N880" s="148"/>
      <c r="O880" s="148"/>
      <c r="P880" s="149"/>
    </row>
    <row r="881" spans="1:16" ht="15" hidden="1" customHeight="1" x14ac:dyDescent="0.25">
      <c r="A881" s="44" t="str">
        <f ca="1">IF(MONTH(C881)=MONTH(D$3),RIGHT('Yearly Info'!A$17,LEN('Yearly Info'!A$17)-4),"")</f>
        <v xml:space="preserve"> MSWIS</v>
      </c>
      <c r="B881" s="145"/>
      <c r="C881" s="42">
        <f t="shared" ca="1" si="31"/>
        <v>46140</v>
      </c>
      <c r="D881" s="54">
        <f ca="1">INDIRECT("'" &amp; UPPER(LEFT(TEXT($D$3,"mmmm"),3)) &amp; "'!AE14")</f>
        <v>0</v>
      </c>
      <c r="E881" s="147"/>
      <c r="F881" s="148"/>
      <c r="G881" s="148"/>
      <c r="H881" s="148"/>
      <c r="I881" s="148"/>
      <c r="J881" s="148"/>
      <c r="K881" s="148"/>
      <c r="L881" s="148"/>
      <c r="M881" s="148"/>
      <c r="N881" s="148"/>
      <c r="O881" s="148"/>
      <c r="P881" s="149"/>
    </row>
    <row r="882" spans="1:16" ht="15" hidden="1" customHeight="1" x14ac:dyDescent="0.25">
      <c r="A882" s="44" t="str">
        <f ca="1">IF(MONTH(C882)=MONTH(D$3),RIGHT('Yearly Info'!A$18,LEN('Yearly Info'!A$18)-4),"")</f>
        <v xml:space="preserve"> GeoSpatial</v>
      </c>
      <c r="B882" s="145"/>
      <c r="C882" s="42">
        <f t="shared" ca="1" si="31"/>
        <v>46140</v>
      </c>
      <c r="D882" s="54">
        <f ca="1">INDIRECT("'" &amp; UPPER(LEFT(TEXT($D$3,"mmmm"),3)) &amp; "'!AE15")</f>
        <v>0</v>
      </c>
      <c r="E882" s="147"/>
      <c r="F882" s="148"/>
      <c r="G882" s="148"/>
      <c r="H882" s="148"/>
      <c r="I882" s="148"/>
      <c r="J882" s="148"/>
      <c r="K882" s="148"/>
      <c r="L882" s="148"/>
      <c r="M882" s="148"/>
      <c r="N882" s="148"/>
      <c r="O882" s="148"/>
      <c r="P882" s="149"/>
    </row>
    <row r="883" spans="1:16" ht="15" hidden="1" customHeight="1" thickBot="1" x14ac:dyDescent="0.3">
      <c r="A883" s="44" t="str">
        <f ca="1">IF(MONTH(C883)=MONTH(D$3),RIGHT('Yearly Info'!A$19,LEN('Yearly Info'!A$19)-4),"")</f>
        <v xml:space="preserve"> RICS Dashboard</v>
      </c>
      <c r="B883" s="145"/>
      <c r="C883" s="42">
        <f t="shared" ca="1" si="31"/>
        <v>46140</v>
      </c>
      <c r="D883" s="54">
        <f ca="1">INDIRECT("'" &amp; UPPER(LEFT(TEXT($D$3,"mmmm"),3)) &amp; "'!AE16")</f>
        <v>0</v>
      </c>
      <c r="E883" s="153"/>
      <c r="F883" s="154"/>
      <c r="G883" s="154"/>
      <c r="H883" s="154"/>
      <c r="I883" s="154"/>
      <c r="J883" s="154"/>
      <c r="K883" s="154"/>
      <c r="L883" s="154"/>
      <c r="M883" s="154"/>
      <c r="N883" s="154"/>
      <c r="O883" s="154"/>
      <c r="P883" s="155"/>
    </row>
    <row r="884" spans="1:16" ht="15" hidden="1" customHeight="1" x14ac:dyDescent="0.25">
      <c r="A884" s="44" t="str">
        <f ca="1">IF(MONTH(C884)=MONTH(D$3),RIGHT('Yearly Info'!A$20,LEN('Yearly Info'!A$20)-4),"")</f>
        <v xml:space="preserve"> MDWFP NRIS</v>
      </c>
      <c r="B884" s="145"/>
      <c r="C884" s="42">
        <f t="shared" ca="1" si="31"/>
        <v>46140</v>
      </c>
      <c r="D884" s="54">
        <f ca="1">INDIRECT("'" &amp; UPPER(LEFT(TEXT($D$3,"mmmm"),3)) &amp; "'!AE17")</f>
        <v>0</v>
      </c>
      <c r="E884" s="153"/>
      <c r="F884" s="154"/>
      <c r="G884" s="154"/>
      <c r="H884" s="154"/>
      <c r="I884" s="154"/>
      <c r="J884" s="154"/>
      <c r="K884" s="154"/>
      <c r="L884" s="154"/>
      <c r="M884" s="154"/>
      <c r="N884" s="154"/>
      <c r="O884" s="154"/>
      <c r="P884" s="155"/>
    </row>
    <row r="885" spans="1:16" ht="15" hidden="1" customHeight="1" x14ac:dyDescent="0.25">
      <c r="A885" s="44" t="str">
        <f ca="1">IF(MONTH(C885)=MONTH(D$3),RIGHT('Yearly Info'!A$21,LEN('Yearly Info'!A$21)-4),"")</f>
        <v xml:space="preserve"> MSWIS MRVA 4 CLOSED</v>
      </c>
      <c r="B885" s="145"/>
      <c r="C885" s="42">
        <f t="shared" ca="1" si="31"/>
        <v>46140</v>
      </c>
      <c r="D885" s="54">
        <f ca="1">INDIRECT("'" &amp; UPPER(LEFT(TEXT($D$3,"mmmm"),3)) &amp; "'!AE18")</f>
        <v>0</v>
      </c>
      <c r="E885" s="156"/>
      <c r="F885" s="148"/>
      <c r="G885" s="148"/>
      <c r="H885" s="148"/>
      <c r="I885" s="148"/>
      <c r="J885" s="148"/>
      <c r="K885" s="148"/>
      <c r="L885" s="148"/>
      <c r="M885" s="148"/>
      <c r="N885" s="148"/>
      <c r="O885" s="148"/>
      <c r="P885" s="149"/>
    </row>
    <row r="886" spans="1:16" ht="15" customHeight="1" x14ac:dyDescent="0.25">
      <c r="A886" s="44" t="str">
        <f ca="1">IF(MONTH(C886)=MONTH(D$3),RIGHT('Yearly Info'!A$22,LEN('Yearly Info'!A$22)-4),"")</f>
        <v xml:space="preserve"> Tackett</v>
      </c>
      <c r="B886" s="145"/>
      <c r="C886" s="42">
        <f t="shared" ca="1" si="31"/>
        <v>46140</v>
      </c>
      <c r="D886" s="54">
        <f ca="1">INDIRECT("'" &amp; UPPER(LEFT(TEXT($D$3,"mmmm"),3)) &amp; "'!AE19")</f>
        <v>8</v>
      </c>
      <c r="E886" s="147" t="s">
        <v>117</v>
      </c>
      <c r="F886" s="148"/>
      <c r="G886" s="148"/>
      <c r="H886" s="148"/>
      <c r="I886" s="148"/>
      <c r="J886" s="148"/>
      <c r="K886" s="148"/>
      <c r="L886" s="148"/>
      <c r="M886" s="148"/>
      <c r="N886" s="148"/>
      <c r="O886" s="148"/>
      <c r="P886" s="149"/>
    </row>
    <row r="887" spans="1:16" ht="15" hidden="1" customHeight="1" x14ac:dyDescent="0.25">
      <c r="A887" s="44" t="e">
        <f ca="1">IF(MONTH(C887)=MONTH(D$3),RIGHT('Yearly Info'!A$23,LEN('Yearly Info'!A$23)-4),"")</f>
        <v>#VALUE!</v>
      </c>
      <c r="B887" s="145"/>
      <c r="C887" s="42">
        <f t="shared" ca="1" si="31"/>
        <v>46140</v>
      </c>
      <c r="D887" s="54">
        <f ca="1">INDIRECT("'" &amp; UPPER(LEFT(TEXT($D$3,"mmmm"),3)) &amp; "'!AE20")</f>
        <v>0</v>
      </c>
      <c r="E887" s="147"/>
      <c r="F887" s="148"/>
      <c r="G887" s="148"/>
      <c r="H887" s="148"/>
      <c r="I887" s="148"/>
      <c r="J887" s="148"/>
      <c r="K887" s="148"/>
      <c r="L887" s="148"/>
      <c r="M887" s="148"/>
      <c r="N887" s="148"/>
      <c r="O887" s="148"/>
      <c r="P887" s="149"/>
    </row>
    <row r="888" spans="1:16" ht="15" hidden="1" customHeight="1" x14ac:dyDescent="0.25">
      <c r="A888" s="44" t="e">
        <f ca="1">IF(MONTH(C888)=MONTH(D$3),RIGHT('Yearly Info'!A$24,LEN('Yearly Info'!A$24)-4),"")</f>
        <v>#VALUE!</v>
      </c>
      <c r="B888" s="145"/>
      <c r="C888" s="42">
        <f t="shared" ca="1" si="31"/>
        <v>46140</v>
      </c>
      <c r="D888" s="54">
        <f ca="1">INDIRECT("'" &amp; UPPER(LEFT(TEXT($D$3,"mmmm"),3)) &amp; "'!AE21")</f>
        <v>0</v>
      </c>
      <c r="E888" s="147"/>
      <c r="F888" s="148"/>
      <c r="G888" s="148"/>
      <c r="H888" s="148"/>
      <c r="I888" s="148"/>
      <c r="J888" s="148"/>
      <c r="K888" s="148"/>
      <c r="L888" s="148"/>
      <c r="M888" s="148"/>
      <c r="N888" s="148"/>
      <c r="O888" s="148"/>
      <c r="P888" s="149"/>
    </row>
    <row r="889" spans="1:16" ht="15" hidden="1" customHeight="1" x14ac:dyDescent="0.25">
      <c r="A889" s="44" t="e">
        <f ca="1">IF(MONTH(C889)=MONTH(D$3),RIGHT('Yearly Info'!A$25,LEN('Yearly Info'!A$25)-4),"")</f>
        <v>#VALUE!</v>
      </c>
      <c r="B889" s="145"/>
      <c r="C889" s="42">
        <f t="shared" ca="1" si="31"/>
        <v>46140</v>
      </c>
      <c r="D889" s="54">
        <f ca="1">INDIRECT("'" &amp; UPPER(LEFT(TEXT($D$3,"mmmm"),3)) &amp; "'!AE22")</f>
        <v>0</v>
      </c>
      <c r="E889" s="147"/>
      <c r="F889" s="148"/>
      <c r="G889" s="148"/>
      <c r="H889" s="148"/>
      <c r="I889" s="148"/>
      <c r="J889" s="148"/>
      <c r="K889" s="148"/>
      <c r="L889" s="148"/>
      <c r="M889" s="148"/>
      <c r="N889" s="148"/>
      <c r="O889" s="148"/>
      <c r="P889" s="149"/>
    </row>
    <row r="890" spans="1:16" ht="15" hidden="1" customHeight="1" x14ac:dyDescent="0.25">
      <c r="A890" s="44" t="e">
        <f ca="1">IF(MONTH(C890)=MONTH(D$3),RIGHT('Yearly Info'!A$26,LEN('Yearly Info'!A$26)-4),"")</f>
        <v>#VALUE!</v>
      </c>
      <c r="B890" s="145"/>
      <c r="C890" s="42">
        <f t="shared" ca="1" si="31"/>
        <v>46140</v>
      </c>
      <c r="D890" s="54">
        <f ca="1">INDIRECT("'" &amp; UPPER(LEFT(TEXT($D$3,"mmmm"),3)) &amp; "'!AE23")</f>
        <v>0</v>
      </c>
      <c r="E890" s="147"/>
      <c r="F890" s="148"/>
      <c r="G890" s="148"/>
      <c r="H890" s="148"/>
      <c r="I890" s="148"/>
      <c r="J890" s="148"/>
      <c r="K890" s="148"/>
      <c r="L890" s="148"/>
      <c r="M890" s="148"/>
      <c r="N890" s="148"/>
      <c r="O890" s="148"/>
      <c r="P890" s="149"/>
    </row>
    <row r="891" spans="1:16" ht="15" hidden="1" customHeight="1" x14ac:dyDescent="0.25">
      <c r="A891" s="44" t="e">
        <f ca="1">IF(MONTH(C891)=MONTH(D$3),RIGHT('Yearly Info'!A$27,LEN('Yearly Info'!A$27)-4),"")</f>
        <v>#VALUE!</v>
      </c>
      <c r="B891" s="145"/>
      <c r="C891" s="42">
        <f t="shared" ca="1" si="31"/>
        <v>46140</v>
      </c>
      <c r="D891" s="54">
        <f ca="1">INDIRECT("'" &amp; UPPER(LEFT(TEXT($D$3,"mmmm"),3)) &amp; "'!AE24")</f>
        <v>0</v>
      </c>
      <c r="E891" s="147"/>
      <c r="F891" s="148"/>
      <c r="G891" s="148"/>
      <c r="H891" s="148"/>
      <c r="I891" s="148"/>
      <c r="J891" s="148"/>
      <c r="K891" s="148"/>
      <c r="L891" s="148"/>
      <c r="M891" s="148"/>
      <c r="N891" s="148"/>
      <c r="O891" s="148"/>
      <c r="P891" s="149"/>
    </row>
    <row r="892" spans="1:16" ht="15" hidden="1" customHeight="1" x14ac:dyDescent="0.25">
      <c r="A892" s="44" t="e">
        <f ca="1">IF(MONTH(C892)=MONTH(D$3),RIGHT('Yearly Info'!A$28,LEN('Yearly Info'!A$28)-4),"")</f>
        <v>#VALUE!</v>
      </c>
      <c r="B892" s="145"/>
      <c r="C892" s="42">
        <f t="shared" ca="1" si="31"/>
        <v>46140</v>
      </c>
      <c r="D892" s="54">
        <f ca="1">INDIRECT("'" &amp; UPPER(LEFT(TEXT($D$3,"mmmm"),3)) &amp; "'!AE25")</f>
        <v>0</v>
      </c>
      <c r="E892" s="147"/>
      <c r="F892" s="148"/>
      <c r="G892" s="148"/>
      <c r="H892" s="148"/>
      <c r="I892" s="148"/>
      <c r="J892" s="148"/>
      <c r="K892" s="148"/>
      <c r="L892" s="148"/>
      <c r="M892" s="148"/>
      <c r="N892" s="148"/>
      <c r="O892" s="148"/>
      <c r="P892" s="149"/>
    </row>
    <row r="893" spans="1:16" ht="15" hidden="1" customHeight="1" x14ac:dyDescent="0.25">
      <c r="A893" s="44" t="e">
        <f ca="1">IF(MONTH(C893)=MONTH(D$3),RIGHT('Yearly Info'!A$29,LEN('Yearly Info'!A$29)-4),"")</f>
        <v>#VALUE!</v>
      </c>
      <c r="B893" s="145"/>
      <c r="C893" s="42">
        <f t="shared" ca="1" si="31"/>
        <v>46140</v>
      </c>
      <c r="D893" s="54">
        <f ca="1">INDIRECT("'" &amp; UPPER(LEFT(TEXT($D$3,"mmmm"),3)) &amp; "'!AE26")</f>
        <v>0</v>
      </c>
      <c r="E893" s="147"/>
      <c r="F893" s="148"/>
      <c r="G893" s="148"/>
      <c r="H893" s="148"/>
      <c r="I893" s="148"/>
      <c r="J893" s="148"/>
      <c r="K893" s="148"/>
      <c r="L893" s="148"/>
      <c r="M893" s="148"/>
      <c r="N893" s="148"/>
      <c r="O893" s="148"/>
      <c r="P893" s="149"/>
    </row>
    <row r="894" spans="1:16" ht="15" hidden="1" customHeight="1" x14ac:dyDescent="0.25">
      <c r="A894" s="44" t="e">
        <f ca="1">IF(MONTH(C894)=MONTH(D$3),RIGHT('Yearly Info'!A$30,LEN('Yearly Info'!A$30)-4),"")</f>
        <v>#VALUE!</v>
      </c>
      <c r="B894" s="145"/>
      <c r="C894" s="42">
        <f t="shared" ca="1" si="31"/>
        <v>46140</v>
      </c>
      <c r="D894" s="54">
        <f ca="1">INDIRECT("'" &amp; UPPER(LEFT(TEXT($D$3,"mmmm"),3)) &amp; "'!AE27")</f>
        <v>0</v>
      </c>
      <c r="E894" s="147"/>
      <c r="F894" s="148"/>
      <c r="G894" s="148"/>
      <c r="H894" s="148"/>
      <c r="I894" s="148"/>
      <c r="J894" s="148"/>
      <c r="K894" s="148"/>
      <c r="L894" s="148"/>
      <c r="M894" s="148"/>
      <c r="N894" s="148"/>
      <c r="O894" s="148"/>
      <c r="P894" s="149"/>
    </row>
    <row r="895" spans="1:16" ht="15" hidden="1" customHeight="1" x14ac:dyDescent="0.25">
      <c r="A895" s="44" t="e">
        <f ca="1">IF(MONTH(C895)=MONTH(D$3),RIGHT('Yearly Info'!A$31,LEN('Yearly Info'!A$31)-4),"")</f>
        <v>#VALUE!</v>
      </c>
      <c r="B895" s="145"/>
      <c r="C895" s="42">
        <f t="shared" ca="1" si="31"/>
        <v>46140</v>
      </c>
      <c r="D895" s="54">
        <f ca="1">INDIRECT("'" &amp; UPPER(LEFT(TEXT($D$3,"mmmm"),3)) &amp; "'!AE28")</f>
        <v>0</v>
      </c>
      <c r="E895" s="147"/>
      <c r="F895" s="148"/>
      <c r="G895" s="148"/>
      <c r="H895" s="148"/>
      <c r="I895" s="148"/>
      <c r="J895" s="148"/>
      <c r="K895" s="148"/>
      <c r="L895" s="148"/>
      <c r="M895" s="148"/>
      <c r="N895" s="148"/>
      <c r="O895" s="148"/>
      <c r="P895" s="149"/>
    </row>
    <row r="896" spans="1:16" ht="15" hidden="1" customHeight="1" x14ac:dyDescent="0.25">
      <c r="A896" s="44" t="e">
        <f ca="1">IF(MONTH(C896)=MONTH(D$3),RIGHT('Yearly Info'!A$32,LEN('Yearly Info'!A$32)-4),"")</f>
        <v>#VALUE!</v>
      </c>
      <c r="B896" s="145"/>
      <c r="C896" s="42">
        <f t="shared" ca="1" si="31"/>
        <v>46140</v>
      </c>
      <c r="D896" s="54">
        <f ca="1">INDIRECT("'" &amp; UPPER(LEFT(TEXT($D$3,"mmmm"),3)) &amp; "'!AE29")</f>
        <v>0</v>
      </c>
      <c r="E896" s="147"/>
      <c r="F896" s="148"/>
      <c r="G896" s="148"/>
      <c r="H896" s="148"/>
      <c r="I896" s="148"/>
      <c r="J896" s="148"/>
      <c r="K896" s="148"/>
      <c r="L896" s="148"/>
      <c r="M896" s="148"/>
      <c r="N896" s="148"/>
      <c r="O896" s="148"/>
      <c r="P896" s="149"/>
    </row>
    <row r="897" spans="1:16" ht="15" hidden="1" customHeight="1" x14ac:dyDescent="0.25">
      <c r="A897" s="44" t="e">
        <f ca="1">IF(MONTH(C897)=MONTH(D$3),RIGHT('Yearly Info'!A$33,LEN('Yearly Info'!A$33)-4),"")</f>
        <v>#VALUE!</v>
      </c>
      <c r="B897" s="145"/>
      <c r="C897" s="42">
        <f t="shared" ca="1" si="31"/>
        <v>46140</v>
      </c>
      <c r="D897" s="54">
        <f ca="1">INDIRECT("'" &amp; UPPER(LEFT(TEXT($D$3,"mmmm"),3)) &amp; "'!AE30")</f>
        <v>0</v>
      </c>
      <c r="E897" s="147"/>
      <c r="F897" s="148"/>
      <c r="G897" s="148"/>
      <c r="H897" s="148"/>
      <c r="I897" s="148"/>
      <c r="J897" s="148"/>
      <c r="K897" s="148"/>
      <c r="L897" s="148"/>
      <c r="M897" s="148"/>
      <c r="N897" s="148"/>
      <c r="O897" s="148"/>
      <c r="P897" s="149"/>
    </row>
    <row r="898" spans="1:16" ht="15" hidden="1" customHeight="1" x14ac:dyDescent="0.25">
      <c r="A898" s="44" t="e">
        <f ca="1">IF(MONTH(C898)=MONTH(D$3),RIGHT('Yearly Info'!A$34,LEN('Yearly Info'!A$34)-4),"")</f>
        <v>#VALUE!</v>
      </c>
      <c r="B898" s="145"/>
      <c r="C898" s="42">
        <f t="shared" ca="1" si="31"/>
        <v>46140</v>
      </c>
      <c r="D898" s="54">
        <f ca="1">INDIRECT("'" &amp; UPPER(LEFT(TEXT($D$3,"mmmm"),3)) &amp; "'!AE31")</f>
        <v>0</v>
      </c>
      <c r="E898" s="147"/>
      <c r="F898" s="148"/>
      <c r="G898" s="148"/>
      <c r="H898" s="148"/>
      <c r="I898" s="148"/>
      <c r="J898" s="148"/>
      <c r="K898" s="148"/>
      <c r="L898" s="148"/>
      <c r="M898" s="148"/>
      <c r="N898" s="148"/>
      <c r="O898" s="148"/>
      <c r="P898" s="149"/>
    </row>
    <row r="899" spans="1:16" ht="15" hidden="1" customHeight="1" x14ac:dyDescent="0.25">
      <c r="A899" s="44" t="e">
        <f ca="1">IF(MONTH(C899)=MONTH(D$3),RIGHT('Yearly Info'!A$35,LEN('Yearly Info'!A$35)-4),"")</f>
        <v>#VALUE!</v>
      </c>
      <c r="B899" s="145"/>
      <c r="C899" s="42">
        <f t="shared" ca="1" si="31"/>
        <v>46140</v>
      </c>
      <c r="D899" s="54">
        <f ca="1">INDIRECT("'" &amp; UPPER(LEFT(TEXT($D$3,"mmmm"),3)) &amp; "'!AE32")</f>
        <v>0</v>
      </c>
      <c r="E899" s="147"/>
      <c r="F899" s="148"/>
      <c r="G899" s="148"/>
      <c r="H899" s="148"/>
      <c r="I899" s="148"/>
      <c r="J899" s="148"/>
      <c r="K899" s="148"/>
      <c r="L899" s="148"/>
      <c r="M899" s="148"/>
      <c r="N899" s="148"/>
      <c r="O899" s="148"/>
      <c r="P899" s="149"/>
    </row>
    <row r="900" spans="1:16" ht="15" hidden="1" customHeight="1" x14ac:dyDescent="0.25">
      <c r="A900" s="44" t="e">
        <f ca="1">IF(MONTH(C900)=MONTH(D$3),RIGHT('Yearly Info'!A$36,LEN('Yearly Info'!A$36)-4),"")</f>
        <v>#VALUE!</v>
      </c>
      <c r="B900" s="145"/>
      <c r="C900" s="42">
        <f t="shared" ca="1" si="31"/>
        <v>46140</v>
      </c>
      <c r="D900" s="54">
        <f ca="1">INDIRECT("'" &amp; UPPER(LEFT(TEXT($D$3,"mmmm"),3)) &amp; "'!AE33")</f>
        <v>0</v>
      </c>
      <c r="E900" s="153"/>
      <c r="F900" s="154"/>
      <c r="G900" s="154"/>
      <c r="H900" s="154"/>
      <c r="I900" s="154"/>
      <c r="J900" s="154"/>
      <c r="K900" s="154"/>
      <c r="L900" s="154"/>
      <c r="M900" s="154"/>
      <c r="N900" s="154"/>
      <c r="O900" s="154"/>
      <c r="P900" s="155"/>
    </row>
    <row r="901" spans="1:16" ht="15" hidden="1" customHeight="1" x14ac:dyDescent="0.25">
      <c r="A901" s="44" t="e">
        <f ca="1">IF(MONTH(C901)=MONTH(D$3),RIGHT('Yearly Info'!A$37,LEN('Yearly Info'!A$37)-4),"")</f>
        <v>#VALUE!</v>
      </c>
      <c r="B901" s="145"/>
      <c r="C901" s="42">
        <f t="shared" ca="1" si="31"/>
        <v>46140</v>
      </c>
      <c r="D901" s="54">
        <f ca="1">INDIRECT("'" &amp; UPPER(LEFT(TEXT($D$3,"mmmm"),3)) &amp; "'!AE34")</f>
        <v>0</v>
      </c>
      <c r="E901" s="147"/>
      <c r="F901" s="148"/>
      <c r="G901" s="148"/>
      <c r="H901" s="148"/>
      <c r="I901" s="148"/>
      <c r="J901" s="148"/>
      <c r="K901" s="148"/>
      <c r="L901" s="148"/>
      <c r="M901" s="148"/>
      <c r="N901" s="148"/>
      <c r="O901" s="148"/>
      <c r="P901" s="149"/>
    </row>
    <row r="902" spans="1:16" ht="15" hidden="1" customHeight="1" x14ac:dyDescent="0.25">
      <c r="A902" s="44" t="e">
        <f ca="1">IF(MONTH(C902)=MONTH(D$3),RIGHT('Yearly Info'!A$38,LEN('Yearly Info'!A$38)-4),"")</f>
        <v>#VALUE!</v>
      </c>
      <c r="B902" s="145"/>
      <c r="C902" s="42">
        <f t="shared" ca="1" si="31"/>
        <v>46140</v>
      </c>
      <c r="D902" s="54">
        <f ca="1">INDIRECT("'" &amp; UPPER(LEFT(TEXT($D$3,"mmmm"),3)) &amp; "'!AE35")</f>
        <v>0</v>
      </c>
      <c r="E902" s="147"/>
      <c r="F902" s="148"/>
      <c r="G902" s="148"/>
      <c r="H902" s="148"/>
      <c r="I902" s="148"/>
      <c r="J902" s="148"/>
      <c r="K902" s="148"/>
      <c r="L902" s="148"/>
      <c r="M902" s="148"/>
      <c r="N902" s="148"/>
      <c r="O902" s="148"/>
      <c r="P902" s="149"/>
    </row>
    <row r="903" spans="1:16" ht="15" hidden="1" customHeight="1" x14ac:dyDescent="0.25">
      <c r="A903" s="44" t="e">
        <f ca="1">IF(MONTH(C903)=MONTH(D$3),RIGHT('Yearly Info'!A$39,LEN('Yearly Info'!A$39)-4),"")</f>
        <v>#VALUE!</v>
      </c>
      <c r="B903" s="145"/>
      <c r="C903" s="42">
        <f t="shared" ca="1" si="31"/>
        <v>46140</v>
      </c>
      <c r="D903" s="54">
        <f ca="1">INDIRECT("'" &amp; UPPER(LEFT(TEXT($D$3,"mmmm"),3)) &amp; "'!AE36")</f>
        <v>0</v>
      </c>
      <c r="E903" s="147"/>
      <c r="F903" s="148"/>
      <c r="G903" s="148"/>
      <c r="H903" s="148"/>
      <c r="I903" s="148"/>
      <c r="J903" s="148"/>
      <c r="K903" s="148"/>
      <c r="L903" s="148"/>
      <c r="M903" s="148"/>
      <c r="N903" s="148"/>
      <c r="O903" s="148"/>
      <c r="P903" s="149"/>
    </row>
    <row r="904" spans="1:16" ht="15" hidden="1" customHeight="1" thickBot="1" x14ac:dyDescent="0.3">
      <c r="A904" s="45" t="e">
        <f ca="1">IF(MONTH(C904)=MONTH(D$3),RIGHT('Yearly Info'!A$40,LEN('Yearly Info'!A$40)-4),"")</f>
        <v>#VALUE!</v>
      </c>
      <c r="B904" s="145"/>
      <c r="C904" s="42">
        <f t="shared" ca="1" si="31"/>
        <v>46140</v>
      </c>
      <c r="D904" s="54">
        <f ca="1">INDIRECT("'" &amp; UPPER(LEFT(TEXT($D$3,"mmmm"),3)) &amp; "'!AE37")</f>
        <v>0</v>
      </c>
      <c r="E904" s="147"/>
      <c r="F904" s="148"/>
      <c r="G904" s="148"/>
      <c r="H904" s="148"/>
      <c r="I904" s="148"/>
      <c r="J904" s="148"/>
      <c r="K904" s="148"/>
      <c r="L904" s="148"/>
      <c r="M904" s="148"/>
      <c r="N904" s="148"/>
      <c r="O904" s="148"/>
      <c r="P904" s="149"/>
    </row>
    <row r="905" spans="1:16" ht="15" hidden="1" customHeight="1" thickBot="1" x14ac:dyDescent="0.3">
      <c r="A905" s="45" t="str">
        <f ca="1">IF(MONTH(C905)=MONTH(D$3),RIGHT('Yearly Info'!A$41,LEN('Yearly Info'!A$41)-4),"")</f>
        <v xml:space="preserve"> </v>
      </c>
      <c r="B905" s="145"/>
      <c r="C905" s="42">
        <f t="shared" ca="1" si="31"/>
        <v>46140</v>
      </c>
      <c r="D905" s="54">
        <f ca="1">INDIRECT("'" &amp; UPPER(LEFT(TEXT($D$3,"mmmm"),3)) &amp; "'!AE38")</f>
        <v>0</v>
      </c>
      <c r="E905" s="147"/>
      <c r="F905" s="148"/>
      <c r="G905" s="148"/>
      <c r="H905" s="148"/>
      <c r="I905" s="148"/>
      <c r="J905" s="148"/>
      <c r="K905" s="148"/>
      <c r="L905" s="148"/>
      <c r="M905" s="148"/>
      <c r="N905" s="148"/>
      <c r="O905" s="148"/>
      <c r="P905" s="149"/>
    </row>
    <row r="906" spans="1:16" ht="15" hidden="1" customHeight="1" thickBot="1" x14ac:dyDescent="0.3">
      <c r="A906" s="45" t="str">
        <f ca="1">IF(MONTH(C906)=MONTH(D$3),RIGHT('Yearly Info'!A$42,LEN('Yearly Info'!A$42)-4),"")</f>
        <v xml:space="preserve"> </v>
      </c>
      <c r="B906" s="145"/>
      <c r="C906" s="42">
        <f t="shared" ca="1" si="31"/>
        <v>46140</v>
      </c>
      <c r="D906" s="54">
        <f ca="1">INDIRECT("'" &amp; UPPER(LEFT(TEXT($D$3,"mmmm"),3)) &amp; "'!AE39")</f>
        <v>0</v>
      </c>
      <c r="E906" s="147"/>
      <c r="F906" s="148"/>
      <c r="G906" s="148"/>
      <c r="H906" s="148"/>
      <c r="I906" s="148"/>
      <c r="J906" s="148"/>
      <c r="K906" s="148"/>
      <c r="L906" s="148"/>
      <c r="M906" s="148"/>
      <c r="N906" s="148"/>
      <c r="O906" s="148"/>
      <c r="P906" s="149"/>
    </row>
    <row r="907" spans="1:16" ht="15" hidden="1" customHeight="1" thickBot="1" x14ac:dyDescent="0.3">
      <c r="A907" s="45" t="str">
        <f ca="1">IF(MONTH(C907)=MONTH(D$3),RIGHT('Yearly Info'!A$43,LEN('Yearly Info'!A$43)-4),"")</f>
        <v xml:space="preserve"> </v>
      </c>
      <c r="B907" s="146"/>
      <c r="C907" s="42">
        <f t="shared" ca="1" si="31"/>
        <v>46140</v>
      </c>
      <c r="D907" s="55">
        <f ca="1">INDIRECT("'" &amp; UPPER(LEFT(TEXT($D$3,"mmmm"),3)) &amp; "'!AE40")</f>
        <v>0</v>
      </c>
      <c r="E907" s="150"/>
      <c r="F907" s="151"/>
      <c r="G907" s="151"/>
      <c r="H907" s="151"/>
      <c r="I907" s="151"/>
      <c r="J907" s="151"/>
      <c r="K907" s="151"/>
      <c r="L907" s="151"/>
      <c r="M907" s="151"/>
      <c r="N907" s="151"/>
      <c r="O907" s="151"/>
      <c r="P907" s="152"/>
    </row>
    <row r="908" spans="1:16" ht="15" hidden="1" customHeight="1" thickBot="1" x14ac:dyDescent="0.3">
      <c r="A908" s="44" t="str">
        <f ca="1">IF(MONTH(C908)=MONTH(D$3),RIGHT('Yearly Info'!A$14,LEN('Yearly Info'!A$14)-4),"")</f>
        <v xml:space="preserve"> RICS Support for MDEQ</v>
      </c>
      <c r="B908" s="159" t="str">
        <f ca="1">TEXT(C908,"dddd")</f>
        <v>Wednesday</v>
      </c>
      <c r="C908" s="96">
        <f ca="1">C878+1</f>
        <v>46141</v>
      </c>
      <c r="D908" s="54">
        <f ca="1">INDIRECT("'" &amp; UPPER(LEFT(TEXT($D$3,"mmmm"),3)) &amp; "'!AF11")</f>
        <v>0</v>
      </c>
      <c r="E908" s="147"/>
      <c r="F908" s="148"/>
      <c r="G908" s="148"/>
      <c r="H908" s="148"/>
      <c r="I908" s="148"/>
      <c r="J908" s="148"/>
      <c r="K908" s="148"/>
      <c r="L908" s="148"/>
      <c r="M908" s="148"/>
      <c r="N908" s="148"/>
      <c r="O908" s="148"/>
      <c r="P908" s="149"/>
    </row>
    <row r="909" spans="1:16" ht="15" hidden="1" customHeight="1" x14ac:dyDescent="0.25">
      <c r="A909" s="44" t="str">
        <f ca="1">IF(MONTH(C909)=MONTH(D$3),RIGHT('Yearly Info'!A$15,LEN('Yearly Info'!A$15)-4),"")</f>
        <v xml:space="preserve"> MDEQ</v>
      </c>
      <c r="B909" s="145"/>
      <c r="C909" s="42">
        <f ca="1">C908</f>
        <v>46141</v>
      </c>
      <c r="D909" s="54">
        <f ca="1">INDIRECT("'" &amp; UPPER(LEFT(TEXT($D$3,"mmmm"),3)) &amp; "'!AF12")</f>
        <v>0</v>
      </c>
      <c r="E909" s="147"/>
      <c r="F909" s="148"/>
      <c r="G909" s="148"/>
      <c r="H909" s="148"/>
      <c r="I909" s="148"/>
      <c r="J909" s="148"/>
      <c r="K909" s="148"/>
      <c r="L909" s="148"/>
      <c r="M909" s="148"/>
      <c r="N909" s="148"/>
      <c r="O909" s="148"/>
      <c r="P909" s="149"/>
    </row>
    <row r="910" spans="1:16" ht="15" hidden="1" customHeight="1" x14ac:dyDescent="0.25">
      <c r="A910" s="44" t="str">
        <f ca="1">IF(MONTH(C910)=MONTH(D$3),RIGHT('Yearly Info'!A$16,LEN('Yearly Info'!A$16)-4),"")</f>
        <v xml:space="preserve"> RICS Idea Portal</v>
      </c>
      <c r="B910" s="145"/>
      <c r="C910" s="42">
        <f t="shared" ref="C910:C936" ca="1" si="32">C909</f>
        <v>46141</v>
      </c>
      <c r="D910" s="54">
        <f ca="1">INDIRECT("'" &amp; UPPER(LEFT(TEXT($D$3,"mmmm"),3)) &amp; "'!AF13")</f>
        <v>0</v>
      </c>
      <c r="E910" s="147"/>
      <c r="F910" s="148"/>
      <c r="G910" s="148"/>
      <c r="H910" s="148"/>
      <c r="I910" s="148"/>
      <c r="J910" s="148"/>
      <c r="K910" s="148"/>
      <c r="L910" s="148"/>
      <c r="M910" s="148"/>
      <c r="N910" s="148"/>
      <c r="O910" s="148"/>
      <c r="P910" s="149"/>
    </row>
    <row r="911" spans="1:16" ht="15" hidden="1" customHeight="1" x14ac:dyDescent="0.25">
      <c r="A911" s="44" t="str">
        <f ca="1">IF(MONTH(C911)=MONTH(D$3),RIGHT('Yearly Info'!A$17,LEN('Yearly Info'!A$17)-4),"")</f>
        <v xml:space="preserve"> MSWIS</v>
      </c>
      <c r="B911" s="145"/>
      <c r="C911" s="42">
        <f t="shared" ca="1" si="32"/>
        <v>46141</v>
      </c>
      <c r="D911" s="54">
        <f ca="1">INDIRECT("'" &amp; UPPER(LEFT(TEXT($D$3,"mmmm"),3)) &amp; "'!AF14")</f>
        <v>0</v>
      </c>
      <c r="E911" s="147"/>
      <c r="F911" s="148"/>
      <c r="G911" s="148"/>
      <c r="H911" s="148"/>
      <c r="I911" s="148"/>
      <c r="J911" s="148"/>
      <c r="K911" s="148"/>
      <c r="L911" s="148"/>
      <c r="M911" s="148"/>
      <c r="N911" s="148"/>
      <c r="O911" s="148"/>
      <c r="P911" s="149"/>
    </row>
    <row r="912" spans="1:16" ht="15" hidden="1" customHeight="1" x14ac:dyDescent="0.25">
      <c r="A912" s="44" t="str">
        <f ca="1">IF(MONTH(C912)=MONTH(D$3),RIGHT('Yearly Info'!A$18,LEN('Yearly Info'!A$18)-4),"")</f>
        <v xml:space="preserve"> GeoSpatial</v>
      </c>
      <c r="B912" s="145"/>
      <c r="C912" s="42">
        <f t="shared" ca="1" si="32"/>
        <v>46141</v>
      </c>
      <c r="D912" s="54">
        <f ca="1">INDIRECT("'" &amp; UPPER(LEFT(TEXT($D$3,"mmmm"),3)) &amp; "'!AF15")</f>
        <v>0</v>
      </c>
      <c r="E912" s="147"/>
      <c r="F912" s="148"/>
      <c r="G912" s="148"/>
      <c r="H912" s="148"/>
      <c r="I912" s="148"/>
      <c r="J912" s="148"/>
      <c r="K912" s="148"/>
      <c r="L912" s="148"/>
      <c r="M912" s="148"/>
      <c r="N912" s="148"/>
      <c r="O912" s="148"/>
      <c r="P912" s="149"/>
    </row>
    <row r="913" spans="1:16" ht="15" hidden="1" customHeight="1" thickBot="1" x14ac:dyDescent="0.3">
      <c r="A913" s="44" t="str">
        <f ca="1">IF(MONTH(C913)=MONTH(D$3),RIGHT('Yearly Info'!A$19,LEN('Yearly Info'!A$19)-4),"")</f>
        <v xml:space="preserve"> RICS Dashboard</v>
      </c>
      <c r="B913" s="145"/>
      <c r="C913" s="42">
        <f t="shared" ca="1" si="32"/>
        <v>46141</v>
      </c>
      <c r="D913" s="54">
        <f ca="1">INDIRECT("'" &amp; UPPER(LEFT(TEXT($D$3,"mmmm"),3)) &amp; "'!AF16")</f>
        <v>0</v>
      </c>
      <c r="E913" s="153"/>
      <c r="F913" s="154"/>
      <c r="G913" s="154"/>
      <c r="H913" s="154"/>
      <c r="I913" s="154"/>
      <c r="J913" s="154"/>
      <c r="K913" s="154"/>
      <c r="L913" s="154"/>
      <c r="M913" s="154"/>
      <c r="N913" s="154"/>
      <c r="O913" s="154"/>
      <c r="P913" s="155"/>
    </row>
    <row r="914" spans="1:16" ht="15" hidden="1" customHeight="1" x14ac:dyDescent="0.25">
      <c r="A914" s="44" t="str">
        <f ca="1">IF(MONTH(C914)=MONTH(D$3),RIGHT('Yearly Info'!A$20,LEN('Yearly Info'!A$20)-4),"")</f>
        <v xml:space="preserve"> MDWFP NRIS</v>
      </c>
      <c r="B914" s="145"/>
      <c r="C914" s="42">
        <f t="shared" ca="1" si="32"/>
        <v>46141</v>
      </c>
      <c r="D914" s="54">
        <f ca="1">INDIRECT("'" &amp; UPPER(LEFT(TEXT($D$3,"mmmm"),3)) &amp; "'!AF17")</f>
        <v>6</v>
      </c>
      <c r="E914" s="147" t="s">
        <v>118</v>
      </c>
      <c r="F914" s="148"/>
      <c r="G914" s="148"/>
      <c r="H914" s="148"/>
      <c r="I914" s="148"/>
      <c r="J914" s="148"/>
      <c r="K914" s="148"/>
      <c r="L914" s="148"/>
      <c r="M914" s="148"/>
      <c r="N914" s="148"/>
      <c r="O914" s="148"/>
      <c r="P914" s="149"/>
    </row>
    <row r="915" spans="1:16" ht="15" hidden="1" customHeight="1" x14ac:dyDescent="0.25">
      <c r="A915" s="44" t="str">
        <f ca="1">IF(MONTH(C915)=MONTH(D$3),RIGHT('Yearly Info'!A$21,LEN('Yearly Info'!A$21)-4),"")</f>
        <v xml:space="preserve"> MSWIS MRVA 4 CLOSED</v>
      </c>
      <c r="B915" s="145"/>
      <c r="C915" s="42">
        <f t="shared" ca="1" si="32"/>
        <v>46141</v>
      </c>
      <c r="D915" s="54">
        <f ca="1">INDIRECT("'" &amp; UPPER(LEFT(TEXT($D$3,"mmmm"),3)) &amp; "'!AF18")</f>
        <v>0</v>
      </c>
      <c r="E915" s="147"/>
      <c r="F915" s="148"/>
      <c r="G915" s="148"/>
      <c r="H915" s="148"/>
      <c r="I915" s="148"/>
      <c r="J915" s="148"/>
      <c r="K915" s="148"/>
      <c r="L915" s="148"/>
      <c r="M915" s="148"/>
      <c r="N915" s="148"/>
      <c r="O915" s="148"/>
      <c r="P915" s="149"/>
    </row>
    <row r="916" spans="1:16" ht="15" customHeight="1" x14ac:dyDescent="0.25">
      <c r="A916" s="44" t="str">
        <f ca="1">IF(MONTH(C916)=MONTH(D$3),RIGHT('Yearly Info'!A$22,LEN('Yearly Info'!A$22)-4),"")</f>
        <v xml:space="preserve"> Tackett</v>
      </c>
      <c r="B916" s="145"/>
      <c r="C916" s="42">
        <f t="shared" ca="1" si="32"/>
        <v>46141</v>
      </c>
      <c r="D916" s="54">
        <f ca="1">INDIRECT("'" &amp; UPPER(LEFT(TEXT($D$3,"mmmm"),3)) &amp; "'!AF19")</f>
        <v>2</v>
      </c>
      <c r="E916" s="147" t="s">
        <v>117</v>
      </c>
      <c r="F916" s="148"/>
      <c r="G916" s="148"/>
      <c r="H916" s="148"/>
      <c r="I916" s="148"/>
      <c r="J916" s="148"/>
      <c r="K916" s="148"/>
      <c r="L916" s="148"/>
      <c r="M916" s="148"/>
      <c r="N916" s="148"/>
      <c r="O916" s="148"/>
      <c r="P916" s="149"/>
    </row>
    <row r="917" spans="1:16" ht="15" hidden="1" customHeight="1" x14ac:dyDescent="0.25">
      <c r="A917" s="44" t="e">
        <f ca="1">IF(MONTH(C917)=MONTH(D$3),RIGHT('Yearly Info'!A$23,LEN('Yearly Info'!A$23)-4),"")</f>
        <v>#VALUE!</v>
      </c>
      <c r="B917" s="145"/>
      <c r="C917" s="42">
        <f t="shared" ca="1" si="32"/>
        <v>46141</v>
      </c>
      <c r="D917" s="54">
        <f ca="1">INDIRECT("'" &amp; UPPER(LEFT(TEXT($D$3,"mmmm"),3)) &amp; "'!AF20")</f>
        <v>0</v>
      </c>
      <c r="E917" s="147"/>
      <c r="F917" s="148"/>
      <c r="G917" s="148"/>
      <c r="H917" s="148"/>
      <c r="I917" s="148"/>
      <c r="J917" s="148"/>
      <c r="K917" s="148"/>
      <c r="L917" s="148"/>
      <c r="M917" s="148"/>
      <c r="N917" s="148"/>
      <c r="O917" s="148"/>
      <c r="P917" s="149"/>
    </row>
    <row r="918" spans="1:16" ht="15" hidden="1" customHeight="1" x14ac:dyDescent="0.25">
      <c r="A918" s="44" t="e">
        <f ca="1">IF(MONTH(C918)=MONTH(D$3),RIGHT('Yearly Info'!A$24,LEN('Yearly Info'!A$24)-4),"")</f>
        <v>#VALUE!</v>
      </c>
      <c r="B918" s="145"/>
      <c r="C918" s="42">
        <f t="shared" ca="1" si="32"/>
        <v>46141</v>
      </c>
      <c r="D918" s="54">
        <f ca="1">INDIRECT("'" &amp; UPPER(LEFT(TEXT($D$3,"mmmm"),3)) &amp; "'!AF21")</f>
        <v>0</v>
      </c>
      <c r="E918" s="147"/>
      <c r="F918" s="148"/>
      <c r="G918" s="148"/>
      <c r="H918" s="148"/>
      <c r="I918" s="148"/>
      <c r="J918" s="148"/>
      <c r="K918" s="148"/>
      <c r="L918" s="148"/>
      <c r="M918" s="148"/>
      <c r="N918" s="148"/>
      <c r="O918" s="148"/>
      <c r="P918" s="149"/>
    </row>
    <row r="919" spans="1:16" ht="15" hidden="1" customHeight="1" x14ac:dyDescent="0.25">
      <c r="A919" s="44" t="e">
        <f ca="1">IF(MONTH(C919)=MONTH(D$3),RIGHT('Yearly Info'!A$25,LEN('Yearly Info'!A$25)-4),"")</f>
        <v>#VALUE!</v>
      </c>
      <c r="B919" s="145"/>
      <c r="C919" s="42">
        <f t="shared" ca="1" si="32"/>
        <v>46141</v>
      </c>
      <c r="D919" s="54">
        <f ca="1">INDIRECT("'" &amp; UPPER(LEFT(TEXT($D$3,"mmmm"),3)) &amp; "'!AF22")</f>
        <v>0</v>
      </c>
      <c r="E919" s="147"/>
      <c r="F919" s="148"/>
      <c r="G919" s="148"/>
      <c r="H919" s="148"/>
      <c r="I919" s="148"/>
      <c r="J919" s="148"/>
      <c r="K919" s="148"/>
      <c r="L919" s="148"/>
      <c r="M919" s="148"/>
      <c r="N919" s="148"/>
      <c r="O919" s="148"/>
      <c r="P919" s="149"/>
    </row>
    <row r="920" spans="1:16" ht="15" hidden="1" customHeight="1" x14ac:dyDescent="0.25">
      <c r="A920" s="44" t="e">
        <f ca="1">IF(MONTH(C920)=MONTH(D$3),RIGHT('Yearly Info'!A$26,LEN('Yearly Info'!A$26)-4),"")</f>
        <v>#VALUE!</v>
      </c>
      <c r="B920" s="145"/>
      <c r="C920" s="42">
        <f t="shared" ca="1" si="32"/>
        <v>46141</v>
      </c>
      <c r="D920" s="54">
        <f ca="1">INDIRECT("'" &amp; UPPER(LEFT(TEXT($D$3,"mmmm"),3)) &amp; "'!AF23")</f>
        <v>0</v>
      </c>
      <c r="E920" s="147"/>
      <c r="F920" s="148"/>
      <c r="G920" s="148"/>
      <c r="H920" s="148"/>
      <c r="I920" s="148"/>
      <c r="J920" s="148"/>
      <c r="K920" s="148"/>
      <c r="L920" s="148"/>
      <c r="M920" s="148"/>
      <c r="N920" s="148"/>
      <c r="O920" s="148"/>
      <c r="P920" s="149"/>
    </row>
    <row r="921" spans="1:16" hidden="1" x14ac:dyDescent="0.25">
      <c r="A921" s="44" t="e">
        <f ca="1">IF(MONTH(C921)=MONTH(D$3),RIGHT('Yearly Info'!A$27,LEN('Yearly Info'!A$27)-4),"")</f>
        <v>#VALUE!</v>
      </c>
      <c r="B921" s="145"/>
      <c r="C921" s="42">
        <f t="shared" ca="1" si="32"/>
        <v>46141</v>
      </c>
      <c r="D921" s="54">
        <f ca="1">INDIRECT("'" &amp; UPPER(LEFT(TEXT($D$3,"mmmm"),3)) &amp; "'!AF24")</f>
        <v>0</v>
      </c>
      <c r="E921" s="147"/>
      <c r="F921" s="148"/>
      <c r="G921" s="148"/>
      <c r="H921" s="148"/>
      <c r="I921" s="148"/>
      <c r="J921" s="148"/>
      <c r="K921" s="148"/>
      <c r="L921" s="148"/>
      <c r="M921" s="148"/>
      <c r="N921" s="148"/>
      <c r="O921" s="148"/>
      <c r="P921" s="149"/>
    </row>
    <row r="922" spans="1:16" hidden="1" x14ac:dyDescent="0.25">
      <c r="A922" s="44" t="e">
        <f ca="1">IF(MONTH(C922)=MONTH(D$3),RIGHT('Yearly Info'!A$28,LEN('Yearly Info'!A$28)-4),"")</f>
        <v>#VALUE!</v>
      </c>
      <c r="B922" s="145"/>
      <c r="C922" s="42">
        <f t="shared" ca="1" si="32"/>
        <v>46141</v>
      </c>
      <c r="D922" s="54">
        <f ca="1">INDIRECT("'" &amp; UPPER(LEFT(TEXT($D$3,"mmmm"),3)) &amp; "'!AF25")</f>
        <v>0</v>
      </c>
      <c r="E922" s="147"/>
      <c r="F922" s="148"/>
      <c r="G922" s="148"/>
      <c r="H922" s="148"/>
      <c r="I922" s="148"/>
      <c r="J922" s="148"/>
      <c r="K922" s="148"/>
      <c r="L922" s="148"/>
      <c r="M922" s="148"/>
      <c r="N922" s="148"/>
      <c r="O922" s="148"/>
      <c r="P922" s="149"/>
    </row>
    <row r="923" spans="1:16" ht="14.45" hidden="1" customHeight="1" x14ac:dyDescent="0.25">
      <c r="A923" s="44" t="e">
        <f ca="1">IF(MONTH(C923)=MONTH(D$3),RIGHT('Yearly Info'!A$29,LEN('Yearly Info'!A$29)-4),"")</f>
        <v>#VALUE!</v>
      </c>
      <c r="B923" s="145"/>
      <c r="C923" s="42">
        <f t="shared" ca="1" si="32"/>
        <v>46141</v>
      </c>
      <c r="D923" s="54">
        <f ca="1">INDIRECT("'" &amp; UPPER(LEFT(TEXT($D$3,"mmmm"),3)) &amp; "'!AF26")</f>
        <v>0</v>
      </c>
      <c r="E923" s="147"/>
      <c r="F923" s="148"/>
      <c r="G923" s="148"/>
      <c r="H923" s="148"/>
      <c r="I923" s="148"/>
      <c r="J923" s="148"/>
      <c r="K923" s="148"/>
      <c r="L923" s="148"/>
      <c r="M923" s="148"/>
      <c r="N923" s="148"/>
      <c r="O923" s="148"/>
      <c r="P923" s="149"/>
    </row>
    <row r="924" spans="1:16" ht="15" hidden="1" customHeight="1" x14ac:dyDescent="0.25">
      <c r="A924" s="44" t="e">
        <f ca="1">IF(MONTH(C924)=MONTH(D$3),RIGHT('Yearly Info'!A$30,LEN('Yearly Info'!A$30)-4),"")</f>
        <v>#VALUE!</v>
      </c>
      <c r="B924" s="145"/>
      <c r="C924" s="42">
        <f t="shared" ca="1" si="32"/>
        <v>46141</v>
      </c>
      <c r="D924" s="54">
        <f ca="1">INDIRECT("'" &amp; UPPER(LEFT(TEXT($D$3,"mmmm"),3)) &amp; "'!AF27")</f>
        <v>0</v>
      </c>
      <c r="E924" s="147"/>
      <c r="F924" s="148"/>
      <c r="G924" s="148"/>
      <c r="H924" s="148"/>
      <c r="I924" s="148"/>
      <c r="J924" s="148"/>
      <c r="K924" s="148"/>
      <c r="L924" s="148"/>
      <c r="M924" s="148"/>
      <c r="N924" s="148"/>
      <c r="O924" s="148"/>
      <c r="P924" s="149"/>
    </row>
    <row r="925" spans="1:16" ht="15" hidden="1" customHeight="1" x14ac:dyDescent="0.25">
      <c r="A925" s="44" t="e">
        <f ca="1">IF(MONTH(C925)=MONTH(D$3),RIGHT('Yearly Info'!A$31,LEN('Yearly Info'!A$31)-4),"")</f>
        <v>#VALUE!</v>
      </c>
      <c r="B925" s="145"/>
      <c r="C925" s="42">
        <f t="shared" ca="1" si="32"/>
        <v>46141</v>
      </c>
      <c r="D925" s="54">
        <f ca="1">INDIRECT("'" &amp; UPPER(LEFT(TEXT($D$3,"mmmm"),3)) &amp; "'!AF28")</f>
        <v>0</v>
      </c>
      <c r="E925" s="147"/>
      <c r="F925" s="148"/>
      <c r="G925" s="148"/>
      <c r="H925" s="148"/>
      <c r="I925" s="148"/>
      <c r="J925" s="148"/>
      <c r="K925" s="148"/>
      <c r="L925" s="148"/>
      <c r="M925" s="148"/>
      <c r="N925" s="148"/>
      <c r="O925" s="148"/>
      <c r="P925" s="149"/>
    </row>
    <row r="926" spans="1:16" ht="15" hidden="1" customHeight="1" x14ac:dyDescent="0.25">
      <c r="A926" s="44" t="e">
        <f ca="1">IF(MONTH(C926)=MONTH(D$3),RIGHT('Yearly Info'!A$32,LEN('Yearly Info'!A$32)-4),"")</f>
        <v>#VALUE!</v>
      </c>
      <c r="B926" s="145"/>
      <c r="C926" s="42">
        <f t="shared" ca="1" si="32"/>
        <v>46141</v>
      </c>
      <c r="D926" s="54">
        <f ca="1">INDIRECT("'" &amp; UPPER(LEFT(TEXT($D$3,"mmmm"),3)) &amp; "'!AF29")</f>
        <v>0</v>
      </c>
      <c r="E926" s="147"/>
      <c r="F926" s="148"/>
      <c r="G926" s="148"/>
      <c r="H926" s="148"/>
      <c r="I926" s="148"/>
      <c r="J926" s="148"/>
      <c r="K926" s="148"/>
      <c r="L926" s="148"/>
      <c r="M926" s="148"/>
      <c r="N926" s="148"/>
      <c r="O926" s="148"/>
      <c r="P926" s="149"/>
    </row>
    <row r="927" spans="1:16" ht="15" hidden="1" customHeight="1" x14ac:dyDescent="0.25">
      <c r="A927" s="44" t="e">
        <f ca="1">IF(MONTH(C927)=MONTH(D$3),RIGHT('Yearly Info'!A$33,LEN('Yearly Info'!A$33)-4),"")</f>
        <v>#VALUE!</v>
      </c>
      <c r="B927" s="145"/>
      <c r="C927" s="42">
        <f t="shared" ca="1" si="32"/>
        <v>46141</v>
      </c>
      <c r="D927" s="54">
        <f ca="1">INDIRECT("'" &amp; UPPER(LEFT(TEXT($D$3,"mmmm"),3)) &amp; "'!AF30")</f>
        <v>0</v>
      </c>
      <c r="E927" s="147"/>
      <c r="F927" s="148"/>
      <c r="G927" s="148"/>
      <c r="H927" s="148"/>
      <c r="I927" s="148"/>
      <c r="J927" s="148"/>
      <c r="K927" s="148"/>
      <c r="L927" s="148"/>
      <c r="M927" s="148"/>
      <c r="N927" s="148"/>
      <c r="O927" s="148"/>
      <c r="P927" s="149"/>
    </row>
    <row r="928" spans="1:16" ht="15" hidden="1" customHeight="1" x14ac:dyDescent="0.25">
      <c r="A928" s="44" t="e">
        <f ca="1">IF(MONTH(C928)=MONTH(D$3),RIGHT('Yearly Info'!A$34,LEN('Yearly Info'!A$34)-4),"")</f>
        <v>#VALUE!</v>
      </c>
      <c r="B928" s="145"/>
      <c r="C928" s="42">
        <f t="shared" ca="1" si="32"/>
        <v>46141</v>
      </c>
      <c r="D928" s="54">
        <f ca="1">INDIRECT("'" &amp; UPPER(LEFT(TEXT($D$3,"mmmm"),3)) &amp; "'!AF31")</f>
        <v>0</v>
      </c>
      <c r="E928" s="147"/>
      <c r="F928" s="148"/>
      <c r="G928" s="148"/>
      <c r="H928" s="148"/>
      <c r="I928" s="148"/>
      <c r="J928" s="148"/>
      <c r="K928" s="148"/>
      <c r="L928" s="148"/>
      <c r="M928" s="148"/>
      <c r="N928" s="148"/>
      <c r="O928" s="148"/>
      <c r="P928" s="149"/>
    </row>
    <row r="929" spans="1:16" ht="15" hidden="1" customHeight="1" x14ac:dyDescent="0.25">
      <c r="A929" s="44" t="e">
        <f ca="1">IF(MONTH(C929)=MONTH(D$3),RIGHT('Yearly Info'!A$35,LEN('Yearly Info'!A$35)-4),"")</f>
        <v>#VALUE!</v>
      </c>
      <c r="B929" s="145"/>
      <c r="C929" s="42">
        <f t="shared" ca="1" si="32"/>
        <v>46141</v>
      </c>
      <c r="D929" s="54">
        <f ca="1">INDIRECT("'" &amp; UPPER(LEFT(TEXT($D$3,"mmmm"),3)) &amp; "'!AF32")</f>
        <v>0</v>
      </c>
      <c r="E929" s="147"/>
      <c r="F929" s="148"/>
      <c r="G929" s="148"/>
      <c r="H929" s="148"/>
      <c r="I929" s="148"/>
      <c r="J929" s="148"/>
      <c r="K929" s="148"/>
      <c r="L929" s="148"/>
      <c r="M929" s="148"/>
      <c r="N929" s="148"/>
      <c r="O929" s="148"/>
      <c r="P929" s="149"/>
    </row>
    <row r="930" spans="1:16" ht="15" hidden="1" customHeight="1" x14ac:dyDescent="0.25">
      <c r="A930" s="44" t="e">
        <f ca="1">IF(MONTH(C930)=MONTH(D$3),RIGHT('Yearly Info'!A$36,LEN('Yearly Info'!A$36)-4),"")</f>
        <v>#VALUE!</v>
      </c>
      <c r="B930" s="145"/>
      <c r="C930" s="42">
        <f t="shared" ca="1" si="32"/>
        <v>46141</v>
      </c>
      <c r="D930" s="54">
        <f ca="1">INDIRECT("'" &amp; UPPER(LEFT(TEXT($D$3,"mmmm"),3)) &amp; "'!AF33")</f>
        <v>0</v>
      </c>
      <c r="E930" s="147"/>
      <c r="F930" s="148"/>
      <c r="G930" s="148"/>
      <c r="H930" s="148"/>
      <c r="I930" s="148"/>
      <c r="J930" s="148"/>
      <c r="K930" s="148"/>
      <c r="L930" s="148"/>
      <c r="M930" s="148"/>
      <c r="N930" s="148"/>
      <c r="O930" s="148"/>
      <c r="P930" s="149"/>
    </row>
    <row r="931" spans="1:16" ht="15" hidden="1" customHeight="1" x14ac:dyDescent="0.25">
      <c r="A931" s="44" t="e">
        <f ca="1">IF(MONTH(C931)=MONTH(D$3),RIGHT('Yearly Info'!A$37,LEN('Yearly Info'!A$37)-4),"")</f>
        <v>#VALUE!</v>
      </c>
      <c r="B931" s="145"/>
      <c r="C931" s="42">
        <f t="shared" ca="1" si="32"/>
        <v>46141</v>
      </c>
      <c r="D931" s="54">
        <f ca="1">INDIRECT("'" &amp; UPPER(LEFT(TEXT($D$3,"mmmm"),3)) &amp; "'!AF34")</f>
        <v>0</v>
      </c>
      <c r="E931" s="147"/>
      <c r="F931" s="148"/>
      <c r="G931" s="148"/>
      <c r="H931" s="148"/>
      <c r="I931" s="148"/>
      <c r="J931" s="148"/>
      <c r="K931" s="148"/>
      <c r="L931" s="148"/>
      <c r="M931" s="148"/>
      <c r="N931" s="148"/>
      <c r="O931" s="148"/>
      <c r="P931" s="149"/>
    </row>
    <row r="932" spans="1:16" ht="15" hidden="1" customHeight="1" x14ac:dyDescent="0.25">
      <c r="A932" s="44" t="e">
        <f ca="1">IF(MONTH(C932)=MONTH(D$3),RIGHT('Yearly Info'!A$38,LEN('Yearly Info'!A$38)-4),"")</f>
        <v>#VALUE!</v>
      </c>
      <c r="B932" s="145"/>
      <c r="C932" s="42">
        <f t="shared" ca="1" si="32"/>
        <v>46141</v>
      </c>
      <c r="D932" s="54">
        <f ca="1">INDIRECT("'" &amp; UPPER(LEFT(TEXT($D$3,"mmmm"),3)) &amp; "'!AF35")</f>
        <v>0</v>
      </c>
      <c r="E932" s="147"/>
      <c r="F932" s="148"/>
      <c r="G932" s="148"/>
      <c r="H932" s="148"/>
      <c r="I932" s="148"/>
      <c r="J932" s="148"/>
      <c r="K932" s="148"/>
      <c r="L932" s="148"/>
      <c r="M932" s="148"/>
      <c r="N932" s="148"/>
      <c r="O932" s="148"/>
      <c r="P932" s="149"/>
    </row>
    <row r="933" spans="1:16" ht="15" hidden="1" customHeight="1" x14ac:dyDescent="0.25">
      <c r="A933" s="44" t="e">
        <f ca="1">IF(MONTH(C933)=MONTH(D$3),RIGHT('Yearly Info'!A$39,LEN('Yearly Info'!A$39)-4),"")</f>
        <v>#VALUE!</v>
      </c>
      <c r="B933" s="145"/>
      <c r="C933" s="42">
        <f t="shared" ca="1" si="32"/>
        <v>46141</v>
      </c>
      <c r="D933" s="54">
        <f ca="1">INDIRECT("'" &amp; UPPER(LEFT(TEXT($D$3,"mmmm"),3)) &amp; "'!AF36")</f>
        <v>0</v>
      </c>
      <c r="E933" s="147"/>
      <c r="F933" s="148"/>
      <c r="G933" s="148"/>
      <c r="H933" s="148"/>
      <c r="I933" s="148"/>
      <c r="J933" s="148"/>
      <c r="K933" s="148"/>
      <c r="L933" s="148"/>
      <c r="M933" s="148"/>
      <c r="N933" s="148"/>
      <c r="O933" s="148"/>
      <c r="P933" s="149"/>
    </row>
    <row r="934" spans="1:16" ht="15" hidden="1" customHeight="1" thickBot="1" x14ac:dyDescent="0.3">
      <c r="A934" s="45" t="e">
        <f ca="1">IF(MONTH(C934)=MONTH(D$3),RIGHT('Yearly Info'!A$40,LEN('Yearly Info'!A$40)-4),"")</f>
        <v>#VALUE!</v>
      </c>
      <c r="B934" s="145"/>
      <c r="C934" s="42">
        <f t="shared" ca="1" si="32"/>
        <v>46141</v>
      </c>
      <c r="D934" s="54">
        <f ca="1">INDIRECT("'" &amp; UPPER(LEFT(TEXT($D$3,"mmmm"),3)) &amp; "'!AF37")</f>
        <v>0</v>
      </c>
      <c r="E934" s="147"/>
      <c r="F934" s="148"/>
      <c r="G934" s="148"/>
      <c r="H934" s="148"/>
      <c r="I934" s="148"/>
      <c r="J934" s="148"/>
      <c r="K934" s="148"/>
      <c r="L934" s="148"/>
      <c r="M934" s="148"/>
      <c r="N934" s="148"/>
      <c r="O934" s="148"/>
      <c r="P934" s="149"/>
    </row>
    <row r="935" spans="1:16" ht="15" hidden="1" customHeight="1" thickBot="1" x14ac:dyDescent="0.3">
      <c r="A935" s="45" t="str">
        <f ca="1">IF(MONTH(C935)=MONTH(D$3),RIGHT('Yearly Info'!A$41,LEN('Yearly Info'!A$41)-4),"")</f>
        <v xml:space="preserve"> </v>
      </c>
      <c r="B935" s="145"/>
      <c r="C935" s="42">
        <f t="shared" ca="1" si="32"/>
        <v>46141</v>
      </c>
      <c r="D935" s="54">
        <f ca="1">INDIRECT("'" &amp; UPPER(LEFT(TEXT($D$3,"mmmm"),3)) &amp; "'!AF38")</f>
        <v>0</v>
      </c>
      <c r="E935" s="147"/>
      <c r="F935" s="148"/>
      <c r="G935" s="148"/>
      <c r="H935" s="148"/>
      <c r="I935" s="148"/>
      <c r="J935" s="148"/>
      <c r="K935" s="148"/>
      <c r="L935" s="148"/>
      <c r="M935" s="148"/>
      <c r="N935" s="148"/>
      <c r="O935" s="148"/>
      <c r="P935" s="149"/>
    </row>
    <row r="936" spans="1:16" ht="15" hidden="1" customHeight="1" thickBot="1" x14ac:dyDescent="0.3">
      <c r="A936" s="45" t="str">
        <f ca="1">IF(MONTH(C936)=MONTH(D$3),RIGHT('Yearly Info'!A$42,LEN('Yearly Info'!A$42)-4),"")</f>
        <v xml:space="preserve"> </v>
      </c>
      <c r="B936" s="145"/>
      <c r="C936" s="42">
        <f t="shared" ca="1" si="32"/>
        <v>46141</v>
      </c>
      <c r="D936" s="54">
        <f ca="1">INDIRECT("'" &amp; UPPER(LEFT(TEXT($D$3,"mmmm"),3)) &amp; "'!AF39")</f>
        <v>0</v>
      </c>
      <c r="E936" s="147"/>
      <c r="F936" s="148"/>
      <c r="G936" s="148"/>
      <c r="H936" s="148"/>
      <c r="I936" s="148"/>
      <c r="J936" s="148"/>
      <c r="K936" s="148"/>
      <c r="L936" s="148"/>
      <c r="M936" s="148"/>
      <c r="N936" s="148"/>
      <c r="O936" s="148"/>
      <c r="P936" s="149"/>
    </row>
    <row r="937" spans="1:16" ht="15" hidden="1" customHeight="1" thickBot="1" x14ac:dyDescent="0.3">
      <c r="A937" s="45" t="str">
        <f ca="1">IF(MONTH(C937)=MONTH(D$3),RIGHT('Yearly Info'!A$43,LEN('Yearly Info'!A$43)-4),"")</f>
        <v xml:space="preserve"> </v>
      </c>
      <c r="B937" s="146"/>
      <c r="C937" s="42">
        <f ca="1">C936</f>
        <v>46141</v>
      </c>
      <c r="D937" s="55">
        <f ca="1">INDIRECT("'" &amp; UPPER(LEFT(TEXT($D$3,"mmmm"),3)) &amp; "'!AF40")</f>
        <v>0</v>
      </c>
      <c r="E937" s="150"/>
      <c r="F937" s="151"/>
      <c r="G937" s="151"/>
      <c r="H937" s="151"/>
      <c r="I937" s="151"/>
      <c r="J937" s="151"/>
      <c r="K937" s="151"/>
      <c r="L937" s="151"/>
      <c r="M937" s="151"/>
      <c r="N937" s="151"/>
      <c r="O937" s="151"/>
      <c r="P937" s="152"/>
    </row>
    <row r="938" spans="1:16" ht="15" hidden="1" customHeight="1" x14ac:dyDescent="0.25">
      <c r="A938" s="44" t="str">
        <f ca="1">IF(MONTH(C938)=MONTH(D$3),RIGHT('Yearly Info'!A$14,LEN('Yearly Info'!A$14)-4),"")</f>
        <v xml:space="preserve"> RICS Support for MDEQ</v>
      </c>
      <c r="B938" s="159" t="str">
        <f ca="1">TEXT(C938,"dddd")</f>
        <v>Thursday</v>
      </c>
      <c r="C938" s="96">
        <f ca="1">C908+1</f>
        <v>46142</v>
      </c>
      <c r="D938" s="54">
        <f ca="1">INDIRECT("'" &amp; UPPER(LEFT(TEXT($D$3,"mmmm"),3)) &amp; "'!AG11")</f>
        <v>0</v>
      </c>
      <c r="E938" s="147"/>
      <c r="F938" s="148"/>
      <c r="G938" s="148"/>
      <c r="H938" s="148"/>
      <c r="I938" s="148"/>
      <c r="J938" s="148"/>
      <c r="K938" s="148"/>
      <c r="L938" s="148"/>
      <c r="M938" s="148"/>
      <c r="N938" s="148"/>
      <c r="O938" s="148"/>
      <c r="P938" s="149"/>
    </row>
    <row r="939" spans="1:16" ht="15" hidden="1" customHeight="1" x14ac:dyDescent="0.25">
      <c r="A939" s="44" t="str">
        <f ca="1">IF(MONTH(C939)=MONTH(D$3),RIGHT('Yearly Info'!A$15,LEN('Yearly Info'!A$15)-4),"")</f>
        <v xml:space="preserve"> MDEQ</v>
      </c>
      <c r="B939" s="145"/>
      <c r="C939" s="42">
        <f ca="1">C938</f>
        <v>46142</v>
      </c>
      <c r="D939" s="54">
        <f ca="1">INDIRECT("'" &amp; UPPER(LEFT(TEXT($D$3,"mmmm"),3)) &amp; "'!AG12")</f>
        <v>0</v>
      </c>
      <c r="E939" s="147"/>
      <c r="F939" s="148"/>
      <c r="G939" s="148"/>
      <c r="H939" s="148"/>
      <c r="I939" s="148"/>
      <c r="J939" s="148"/>
      <c r="K939" s="148"/>
      <c r="L939" s="148"/>
      <c r="M939" s="148"/>
      <c r="N939" s="148"/>
      <c r="O939" s="148"/>
      <c r="P939" s="149"/>
    </row>
    <row r="940" spans="1:16" ht="15" hidden="1" customHeight="1" x14ac:dyDescent="0.25">
      <c r="A940" s="44" t="str">
        <f ca="1">IF(MONTH(C940)=MONTH(D$3),RIGHT('Yearly Info'!A$16,LEN('Yearly Info'!A$16)-4),"")</f>
        <v xml:space="preserve"> RICS Idea Portal</v>
      </c>
      <c r="B940" s="145"/>
      <c r="C940" s="42">
        <f t="shared" ref="C940:C967" ca="1" si="33">C939</f>
        <v>46142</v>
      </c>
      <c r="D940" s="54">
        <f ca="1">INDIRECT("'" &amp; UPPER(LEFT(TEXT($D$3,"mmmm"),3)) &amp; "'!AG13")</f>
        <v>0</v>
      </c>
      <c r="E940" s="147"/>
      <c r="F940" s="148"/>
      <c r="G940" s="148"/>
      <c r="H940" s="148"/>
      <c r="I940" s="148"/>
      <c r="J940" s="148"/>
      <c r="K940" s="148"/>
      <c r="L940" s="148"/>
      <c r="M940" s="148"/>
      <c r="N940" s="148"/>
      <c r="O940" s="148"/>
      <c r="P940" s="149"/>
    </row>
    <row r="941" spans="1:16" ht="15" hidden="1" customHeight="1" x14ac:dyDescent="0.25">
      <c r="A941" s="44" t="str">
        <f ca="1">IF(MONTH(C941)=MONTH(D$3),RIGHT('Yearly Info'!A$17,LEN('Yearly Info'!A$17)-4),"")</f>
        <v xml:space="preserve"> MSWIS</v>
      </c>
      <c r="B941" s="145"/>
      <c r="C941" s="42">
        <f t="shared" ca="1" si="33"/>
        <v>46142</v>
      </c>
      <c r="D941" s="54">
        <f ca="1">INDIRECT("'" &amp; UPPER(LEFT(TEXT($D$3,"mmmm"),3)) &amp; "'!AG14")</f>
        <v>2</v>
      </c>
      <c r="E941" s="147" t="s">
        <v>119</v>
      </c>
      <c r="F941" s="148"/>
      <c r="G941" s="148"/>
      <c r="H941" s="148"/>
      <c r="I941" s="148"/>
      <c r="J941" s="148"/>
      <c r="K941" s="148"/>
      <c r="L941" s="148"/>
      <c r="M941" s="148"/>
      <c r="N941" s="148"/>
      <c r="O941" s="148"/>
      <c r="P941" s="149"/>
    </row>
    <row r="942" spans="1:16" ht="15" hidden="1" customHeight="1" x14ac:dyDescent="0.25">
      <c r="A942" s="44" t="str">
        <f ca="1">IF(MONTH(C942)=MONTH(D$3),RIGHT('Yearly Info'!A$18,LEN('Yearly Info'!A$18)-4),"")</f>
        <v xml:space="preserve"> GeoSpatial</v>
      </c>
      <c r="B942" s="145"/>
      <c r="C942" s="42">
        <f t="shared" ca="1" si="33"/>
        <v>46142</v>
      </c>
      <c r="D942" s="54">
        <f ca="1">INDIRECT("'" &amp; UPPER(LEFT(TEXT($D$3,"mmmm"),3)) &amp; "'!AG15")</f>
        <v>0</v>
      </c>
      <c r="E942" s="147"/>
      <c r="F942" s="148"/>
      <c r="G942" s="148"/>
      <c r="H942" s="148"/>
      <c r="I942" s="148"/>
      <c r="J942" s="148"/>
      <c r="K942" s="148"/>
      <c r="L942" s="148"/>
      <c r="M942" s="148"/>
      <c r="N942" s="148"/>
      <c r="O942" s="148"/>
      <c r="P942" s="149"/>
    </row>
    <row r="943" spans="1:16" ht="15" hidden="1" customHeight="1" x14ac:dyDescent="0.25">
      <c r="A943" s="44" t="str">
        <f ca="1">IF(MONTH(C943)=MONTH(D$3),RIGHT('Yearly Info'!A$19,LEN('Yearly Info'!A$19)-4),"")</f>
        <v xml:space="preserve"> RICS Dashboard</v>
      </c>
      <c r="B943" s="145"/>
      <c r="C943" s="42">
        <f t="shared" ca="1" si="33"/>
        <v>46142</v>
      </c>
      <c r="D943" s="54">
        <f ca="1">INDIRECT("'" &amp; UPPER(LEFT(TEXT($D$3,"mmmm"),3)) &amp; "'!AG16")</f>
        <v>0</v>
      </c>
      <c r="E943" s="153"/>
      <c r="F943" s="154"/>
      <c r="G943" s="154"/>
      <c r="H943" s="154"/>
      <c r="I943" s="154"/>
      <c r="J943" s="154"/>
      <c r="K943" s="154"/>
      <c r="L943" s="154"/>
      <c r="M943" s="154"/>
      <c r="N943" s="154"/>
      <c r="O943" s="154"/>
      <c r="P943" s="155"/>
    </row>
    <row r="944" spans="1:16" ht="15" hidden="1" customHeight="1" x14ac:dyDescent="0.25">
      <c r="A944" s="44" t="str">
        <f ca="1">IF(MONTH(C944)=MONTH(D$3),RIGHT('Yearly Info'!A$20,LEN('Yearly Info'!A$20)-4),"")</f>
        <v xml:space="preserve"> MDWFP NRIS</v>
      </c>
      <c r="B944" s="145"/>
      <c r="C944" s="42">
        <f t="shared" ca="1" si="33"/>
        <v>46142</v>
      </c>
      <c r="D944" s="54">
        <f ca="1">INDIRECT("'" &amp; UPPER(LEFT(TEXT($D$3,"mmmm"),3)) &amp; "'!AG17")</f>
        <v>0</v>
      </c>
      <c r="E944" s="153"/>
      <c r="F944" s="154"/>
      <c r="G944" s="154"/>
      <c r="H944" s="154"/>
      <c r="I944" s="154"/>
      <c r="J944" s="154"/>
      <c r="K944" s="154"/>
      <c r="L944" s="154"/>
      <c r="M944" s="154"/>
      <c r="N944" s="154"/>
      <c r="O944" s="154"/>
      <c r="P944" s="155"/>
    </row>
    <row r="945" spans="1:16" ht="15" hidden="1" customHeight="1" x14ac:dyDescent="0.25">
      <c r="A945" s="44" t="str">
        <f ca="1">IF(MONTH(C945)=MONTH(D$3),RIGHT('Yearly Info'!A$21,LEN('Yearly Info'!A$21)-4),"")</f>
        <v xml:space="preserve"> MSWIS MRVA 4 CLOSED</v>
      </c>
      <c r="B945" s="145"/>
      <c r="C945" s="42">
        <f t="shared" ca="1" si="33"/>
        <v>46142</v>
      </c>
      <c r="D945" s="54">
        <f ca="1">INDIRECT("'" &amp; UPPER(LEFT(TEXT($D$3,"mmmm"),3)) &amp; "'!AG18")</f>
        <v>0</v>
      </c>
      <c r="E945" s="147"/>
      <c r="F945" s="148"/>
      <c r="G945" s="148"/>
      <c r="H945" s="148"/>
      <c r="I945" s="148"/>
      <c r="J945" s="148"/>
      <c r="K945" s="148"/>
      <c r="L945" s="148"/>
      <c r="M945" s="148"/>
      <c r="N945" s="148"/>
      <c r="O945" s="148"/>
      <c r="P945" s="149"/>
    </row>
    <row r="946" spans="1:16" ht="15" customHeight="1" x14ac:dyDescent="0.25">
      <c r="A946" s="44" t="str">
        <f ca="1">IF(MONTH(C946)=MONTH(D$3),RIGHT('Yearly Info'!A$22,LEN('Yearly Info'!A$22)-4),"")</f>
        <v xml:space="preserve"> Tackett</v>
      </c>
      <c r="B946" s="145"/>
      <c r="C946" s="42">
        <f t="shared" ca="1" si="33"/>
        <v>46142</v>
      </c>
      <c r="D946" s="54">
        <f ca="1">INDIRECT("'" &amp; UPPER(LEFT(TEXT($D$3,"mmmm"),3)) &amp; "'!AG19")</f>
        <v>6</v>
      </c>
      <c r="E946" s="147" t="s">
        <v>117</v>
      </c>
      <c r="F946" s="148"/>
      <c r="G946" s="148"/>
      <c r="H946" s="148"/>
      <c r="I946" s="148"/>
      <c r="J946" s="148"/>
      <c r="K946" s="148"/>
      <c r="L946" s="148"/>
      <c r="M946" s="148"/>
      <c r="N946" s="148"/>
      <c r="O946" s="148"/>
      <c r="P946" s="149"/>
    </row>
    <row r="947" spans="1:16" ht="15" hidden="1" customHeight="1" x14ac:dyDescent="0.25">
      <c r="A947" s="44" t="e">
        <f ca="1">IF(MONTH(C947)=MONTH(D$3),RIGHT('Yearly Info'!A$23,LEN('Yearly Info'!A$23)-4),"")</f>
        <v>#VALUE!</v>
      </c>
      <c r="B947" s="145"/>
      <c r="C947" s="42">
        <f t="shared" ca="1" si="33"/>
        <v>46142</v>
      </c>
      <c r="D947" s="54">
        <f ca="1">INDIRECT("'" &amp; UPPER(LEFT(TEXT($D$3,"mmmm"),3)) &amp; "'!AG20")</f>
        <v>0</v>
      </c>
      <c r="E947" s="147"/>
      <c r="F947" s="148"/>
      <c r="G947" s="148"/>
      <c r="H947" s="148"/>
      <c r="I947" s="148"/>
      <c r="J947" s="148"/>
      <c r="K947" s="148"/>
      <c r="L947" s="148"/>
      <c r="M947" s="148"/>
      <c r="N947" s="148"/>
      <c r="O947" s="148"/>
      <c r="P947" s="149"/>
    </row>
    <row r="948" spans="1:16" ht="15" hidden="1" customHeight="1" x14ac:dyDescent="0.25">
      <c r="A948" s="44" t="e">
        <f ca="1">IF(MONTH(C948)=MONTH(D$3),RIGHT('Yearly Info'!A$24,LEN('Yearly Info'!A$24)-4),"")</f>
        <v>#VALUE!</v>
      </c>
      <c r="B948" s="145"/>
      <c r="C948" s="42">
        <f t="shared" ca="1" si="33"/>
        <v>46142</v>
      </c>
      <c r="D948" s="54">
        <f ca="1">INDIRECT("'" &amp; UPPER(LEFT(TEXT($D$3,"mmmm"),3)) &amp; "'!AG21")</f>
        <v>0</v>
      </c>
      <c r="E948" s="147"/>
      <c r="F948" s="148"/>
      <c r="G948" s="148"/>
      <c r="H948" s="148"/>
      <c r="I948" s="148"/>
      <c r="J948" s="148"/>
      <c r="K948" s="148"/>
      <c r="L948" s="148"/>
      <c r="M948" s="148"/>
      <c r="N948" s="148"/>
      <c r="O948" s="148"/>
      <c r="P948" s="149"/>
    </row>
    <row r="949" spans="1:16" ht="15" hidden="1" customHeight="1" x14ac:dyDescent="0.25">
      <c r="A949" s="44" t="e">
        <f ca="1">IF(MONTH(C949)=MONTH(D$3),RIGHT('Yearly Info'!A$25,LEN('Yearly Info'!A$25)-4),"")</f>
        <v>#VALUE!</v>
      </c>
      <c r="B949" s="145"/>
      <c r="C949" s="42">
        <f t="shared" ca="1" si="33"/>
        <v>46142</v>
      </c>
      <c r="D949" s="54">
        <f ca="1">INDIRECT("'" &amp; UPPER(LEFT(TEXT($D$3,"mmmm"),3)) &amp; "'!AG22")</f>
        <v>0</v>
      </c>
      <c r="E949" s="147"/>
      <c r="F949" s="148"/>
      <c r="G949" s="148"/>
      <c r="H949" s="148"/>
      <c r="I949" s="148"/>
      <c r="J949" s="148"/>
      <c r="K949" s="148"/>
      <c r="L949" s="148"/>
      <c r="M949" s="148"/>
      <c r="N949" s="148"/>
      <c r="O949" s="148"/>
      <c r="P949" s="149"/>
    </row>
    <row r="950" spans="1:16" ht="15" hidden="1" customHeight="1" x14ac:dyDescent="0.25">
      <c r="A950" s="44" t="e">
        <f ca="1">IF(MONTH(C950)=MONTH(D$3),RIGHT('Yearly Info'!A$26,LEN('Yearly Info'!A$26)-4),"")</f>
        <v>#VALUE!</v>
      </c>
      <c r="B950" s="145"/>
      <c r="C950" s="42">
        <f t="shared" ca="1" si="33"/>
        <v>46142</v>
      </c>
      <c r="D950" s="54">
        <f ca="1">INDIRECT("'" &amp; UPPER(LEFT(TEXT($D$3,"mmmm"),3)) &amp; "'!AG23")</f>
        <v>0</v>
      </c>
      <c r="E950" s="147"/>
      <c r="F950" s="148"/>
      <c r="G950" s="148"/>
      <c r="H950" s="148"/>
      <c r="I950" s="148"/>
      <c r="J950" s="148"/>
      <c r="K950" s="148"/>
      <c r="L950" s="148"/>
      <c r="M950" s="148"/>
      <c r="N950" s="148"/>
      <c r="O950" s="148"/>
      <c r="P950" s="149"/>
    </row>
    <row r="951" spans="1:16" ht="15" hidden="1" customHeight="1" x14ac:dyDescent="0.25">
      <c r="A951" s="44" t="e">
        <f ca="1">IF(MONTH(C951)=MONTH(D$3),RIGHT('Yearly Info'!A$27,LEN('Yearly Info'!A$27)-4),"")</f>
        <v>#VALUE!</v>
      </c>
      <c r="B951" s="145"/>
      <c r="C951" s="42">
        <f t="shared" ca="1" si="33"/>
        <v>46142</v>
      </c>
      <c r="D951" s="54">
        <f ca="1">INDIRECT("'" &amp; UPPER(LEFT(TEXT($D$3,"mmmm"),3)) &amp; "'!AG24")</f>
        <v>0</v>
      </c>
      <c r="E951" s="147"/>
      <c r="F951" s="148"/>
      <c r="G951" s="148"/>
      <c r="H951" s="148"/>
      <c r="I951" s="148"/>
      <c r="J951" s="148"/>
      <c r="K951" s="148"/>
      <c r="L951" s="148"/>
      <c r="M951" s="148"/>
      <c r="N951" s="148"/>
      <c r="O951" s="148"/>
      <c r="P951" s="149"/>
    </row>
    <row r="952" spans="1:16" ht="15" hidden="1" customHeight="1" x14ac:dyDescent="0.25">
      <c r="A952" s="44" t="e">
        <f ca="1">IF(MONTH(C952)=MONTH(D$3),RIGHT('Yearly Info'!A$28,LEN('Yearly Info'!A$28)-4),"")</f>
        <v>#VALUE!</v>
      </c>
      <c r="B952" s="145"/>
      <c r="C952" s="42">
        <f t="shared" ca="1" si="33"/>
        <v>46142</v>
      </c>
      <c r="D952" s="54">
        <f ca="1">INDIRECT("'" &amp; UPPER(LEFT(TEXT($D$3,"mmmm"),3)) &amp; "'!AG25")</f>
        <v>0</v>
      </c>
      <c r="E952" s="147"/>
      <c r="F952" s="148"/>
      <c r="G952" s="148"/>
      <c r="H952" s="148"/>
      <c r="I952" s="148"/>
      <c r="J952" s="148"/>
      <c r="K952" s="148"/>
      <c r="L952" s="148"/>
      <c r="M952" s="148"/>
      <c r="N952" s="148"/>
      <c r="O952" s="148"/>
      <c r="P952" s="149"/>
    </row>
    <row r="953" spans="1:16" ht="15" hidden="1" customHeight="1" x14ac:dyDescent="0.25">
      <c r="A953" s="44" t="e">
        <f ca="1">IF(MONTH(C953)=MONTH(D$3),RIGHT('Yearly Info'!A$29,LEN('Yearly Info'!A$29)-4),"")</f>
        <v>#VALUE!</v>
      </c>
      <c r="B953" s="145"/>
      <c r="C953" s="42">
        <f t="shared" ca="1" si="33"/>
        <v>46142</v>
      </c>
      <c r="D953" s="54">
        <f ca="1">INDIRECT("'" &amp; UPPER(LEFT(TEXT($D$3,"mmmm"),3)) &amp; "'!AG26")</f>
        <v>0</v>
      </c>
      <c r="E953" s="147"/>
      <c r="F953" s="148"/>
      <c r="G953" s="148"/>
      <c r="H953" s="148"/>
      <c r="I953" s="148"/>
      <c r="J953" s="148"/>
      <c r="K953" s="148"/>
      <c r="L953" s="148"/>
      <c r="M953" s="148"/>
      <c r="N953" s="148"/>
      <c r="O953" s="148"/>
      <c r="P953" s="149"/>
    </row>
    <row r="954" spans="1:16" ht="15" hidden="1" customHeight="1" x14ac:dyDescent="0.25">
      <c r="A954" s="44" t="e">
        <f ca="1">IF(MONTH(C954)=MONTH(D$3),RIGHT('Yearly Info'!A$30,LEN('Yearly Info'!A$30)-4),"")</f>
        <v>#VALUE!</v>
      </c>
      <c r="B954" s="145"/>
      <c r="C954" s="42">
        <f t="shared" ca="1" si="33"/>
        <v>46142</v>
      </c>
      <c r="D954" s="54">
        <f ca="1">INDIRECT("'" &amp; UPPER(LEFT(TEXT($D$3,"mmmm"),3)) &amp; "'!AG27")</f>
        <v>0</v>
      </c>
      <c r="E954" s="147"/>
      <c r="F954" s="148"/>
      <c r="G954" s="148"/>
      <c r="H954" s="148"/>
      <c r="I954" s="148"/>
      <c r="J954" s="148"/>
      <c r="K954" s="148"/>
      <c r="L954" s="148"/>
      <c r="M954" s="148"/>
      <c r="N954" s="148"/>
      <c r="O954" s="148"/>
      <c r="P954" s="149"/>
    </row>
    <row r="955" spans="1:16" ht="15" hidden="1" customHeight="1" x14ac:dyDescent="0.25">
      <c r="A955" s="44" t="e">
        <f ca="1">IF(MONTH(C955)=MONTH(D$3),RIGHT('Yearly Info'!A$31,LEN('Yearly Info'!A$31)-4),"")</f>
        <v>#VALUE!</v>
      </c>
      <c r="B955" s="145"/>
      <c r="C955" s="42">
        <f t="shared" ca="1" si="33"/>
        <v>46142</v>
      </c>
      <c r="D955" s="54">
        <f ca="1">INDIRECT("'" &amp; UPPER(LEFT(TEXT($D$3,"mmmm"),3)) &amp; "'!AG28")</f>
        <v>0</v>
      </c>
      <c r="E955" s="147"/>
      <c r="F955" s="148"/>
      <c r="G955" s="148"/>
      <c r="H955" s="148"/>
      <c r="I955" s="148"/>
      <c r="J955" s="148"/>
      <c r="K955" s="148"/>
      <c r="L955" s="148"/>
      <c r="M955" s="148"/>
      <c r="N955" s="148"/>
      <c r="O955" s="148"/>
      <c r="P955" s="149"/>
    </row>
    <row r="956" spans="1:16" ht="15" hidden="1" customHeight="1" x14ac:dyDescent="0.25">
      <c r="A956" s="44" t="e">
        <f ca="1">IF(MONTH(C956)=MONTH(D$3),RIGHT('Yearly Info'!A$32,LEN('Yearly Info'!A$32)-4),"")</f>
        <v>#VALUE!</v>
      </c>
      <c r="B956" s="145"/>
      <c r="C956" s="42">
        <f t="shared" ca="1" si="33"/>
        <v>46142</v>
      </c>
      <c r="D956" s="54">
        <f ca="1">INDIRECT("'" &amp; UPPER(LEFT(TEXT($D$3,"mmmm"),3)) &amp; "'!AG29")</f>
        <v>0</v>
      </c>
      <c r="E956" s="147"/>
      <c r="F956" s="148"/>
      <c r="G956" s="148"/>
      <c r="H956" s="148"/>
      <c r="I956" s="148"/>
      <c r="J956" s="148"/>
      <c r="K956" s="148"/>
      <c r="L956" s="148"/>
      <c r="M956" s="148"/>
      <c r="N956" s="148"/>
      <c r="O956" s="148"/>
      <c r="P956" s="149"/>
    </row>
    <row r="957" spans="1:16" ht="15" hidden="1" customHeight="1" x14ac:dyDescent="0.25">
      <c r="A957" s="44" t="e">
        <f ca="1">IF(MONTH(C957)=MONTH(D$3),RIGHT('Yearly Info'!A$33,LEN('Yearly Info'!A$33)-4),"")</f>
        <v>#VALUE!</v>
      </c>
      <c r="B957" s="145"/>
      <c r="C957" s="42">
        <f t="shared" ca="1" si="33"/>
        <v>46142</v>
      </c>
      <c r="D957" s="54">
        <f ca="1">INDIRECT("'" &amp; UPPER(LEFT(TEXT($D$3,"mmmm"),3)) &amp; "'!AG30")</f>
        <v>0</v>
      </c>
      <c r="E957" s="147"/>
      <c r="F957" s="148"/>
      <c r="G957" s="148"/>
      <c r="H957" s="148"/>
      <c r="I957" s="148"/>
      <c r="J957" s="148"/>
      <c r="K957" s="148"/>
      <c r="L957" s="148"/>
      <c r="M957" s="148"/>
      <c r="N957" s="148"/>
      <c r="O957" s="148"/>
      <c r="P957" s="149"/>
    </row>
    <row r="958" spans="1:16" ht="15" hidden="1" customHeight="1" x14ac:dyDescent="0.25">
      <c r="A958" s="44" t="e">
        <f ca="1">IF(MONTH(C958)=MONTH(D$3),RIGHT('Yearly Info'!A$34,LEN('Yearly Info'!A$34)-4),"")</f>
        <v>#VALUE!</v>
      </c>
      <c r="B958" s="145"/>
      <c r="C958" s="42">
        <f t="shared" ca="1" si="33"/>
        <v>46142</v>
      </c>
      <c r="D958" s="54">
        <f ca="1">INDIRECT("'" &amp; UPPER(LEFT(TEXT($D$3,"mmmm"),3)) &amp; "'!AG31")</f>
        <v>0</v>
      </c>
      <c r="E958" s="147"/>
      <c r="F958" s="148"/>
      <c r="G958" s="148"/>
      <c r="H958" s="148"/>
      <c r="I958" s="148"/>
      <c r="J958" s="148"/>
      <c r="K958" s="148"/>
      <c r="L958" s="148"/>
      <c r="M958" s="148"/>
      <c r="N958" s="148"/>
      <c r="O958" s="148"/>
      <c r="P958" s="149"/>
    </row>
    <row r="959" spans="1:16" ht="15" hidden="1" customHeight="1" x14ac:dyDescent="0.25">
      <c r="A959" s="44" t="e">
        <f ca="1">IF(MONTH(C959)=MONTH(D$3),RIGHT('Yearly Info'!A$35,LEN('Yearly Info'!A$35)-4),"")</f>
        <v>#VALUE!</v>
      </c>
      <c r="B959" s="145"/>
      <c r="C959" s="42">
        <f t="shared" ca="1" si="33"/>
        <v>46142</v>
      </c>
      <c r="D959" s="54">
        <f ca="1">INDIRECT("'" &amp; UPPER(LEFT(TEXT($D$3,"mmmm"),3)) &amp; "'!AG32")</f>
        <v>0</v>
      </c>
      <c r="E959" s="147"/>
      <c r="F959" s="148"/>
      <c r="G959" s="148"/>
      <c r="H959" s="148"/>
      <c r="I959" s="148"/>
      <c r="J959" s="148"/>
      <c r="K959" s="148"/>
      <c r="L959" s="148"/>
      <c r="M959" s="148"/>
      <c r="N959" s="148"/>
      <c r="O959" s="148"/>
      <c r="P959" s="149"/>
    </row>
    <row r="960" spans="1:16" ht="15" hidden="1" customHeight="1" x14ac:dyDescent="0.25">
      <c r="A960" s="44" t="e">
        <f ca="1">IF(MONTH(C960)=MONTH(D$3),RIGHT('Yearly Info'!A$36,LEN('Yearly Info'!A$36)-4),"")</f>
        <v>#VALUE!</v>
      </c>
      <c r="B960" s="145"/>
      <c r="C960" s="42">
        <f t="shared" ca="1" si="33"/>
        <v>46142</v>
      </c>
      <c r="D960" s="54">
        <f ca="1">INDIRECT("'" &amp; UPPER(LEFT(TEXT($D$3,"mmmm"),3)) &amp; "'!AG33")</f>
        <v>0</v>
      </c>
      <c r="E960" s="147"/>
      <c r="F960" s="148"/>
      <c r="G960" s="148"/>
      <c r="H960" s="148"/>
      <c r="I960" s="148"/>
      <c r="J960" s="148"/>
      <c r="K960" s="148"/>
      <c r="L960" s="148"/>
      <c r="M960" s="148"/>
      <c r="N960" s="148"/>
      <c r="O960" s="148"/>
      <c r="P960" s="149"/>
    </row>
    <row r="961" spans="1:16" ht="15" hidden="1" customHeight="1" x14ac:dyDescent="0.25">
      <c r="A961" s="44" t="e">
        <f ca="1">IF(MONTH(C961)=MONTH(D$3),RIGHT('Yearly Info'!A$37,LEN('Yearly Info'!A$37)-4),"")</f>
        <v>#VALUE!</v>
      </c>
      <c r="B961" s="145"/>
      <c r="C961" s="42">
        <f t="shared" ca="1" si="33"/>
        <v>46142</v>
      </c>
      <c r="D961" s="54">
        <f ca="1">INDIRECT("'" &amp; UPPER(LEFT(TEXT($D$3,"mmmm"),3)) &amp; "'!AG34")</f>
        <v>0</v>
      </c>
      <c r="E961" s="147"/>
      <c r="F961" s="148"/>
      <c r="G961" s="148"/>
      <c r="H961" s="148"/>
      <c r="I961" s="148"/>
      <c r="J961" s="148"/>
      <c r="K961" s="148"/>
      <c r="L961" s="148"/>
      <c r="M961" s="148"/>
      <c r="N961" s="148"/>
      <c r="O961" s="148"/>
      <c r="P961" s="149"/>
    </row>
    <row r="962" spans="1:16" ht="15" hidden="1" customHeight="1" x14ac:dyDescent="0.25">
      <c r="A962" s="44" t="e">
        <f ca="1">IF(MONTH(C962)=MONTH(D$3),RIGHT('Yearly Info'!A$38,LEN('Yearly Info'!A$38)-4),"")</f>
        <v>#VALUE!</v>
      </c>
      <c r="B962" s="145"/>
      <c r="C962" s="42">
        <f t="shared" ca="1" si="33"/>
        <v>46142</v>
      </c>
      <c r="D962" s="54">
        <f ca="1">INDIRECT("'" &amp; UPPER(LEFT(TEXT($D$3,"mmmm"),3)) &amp; "'!AG35")</f>
        <v>0</v>
      </c>
      <c r="E962" s="147"/>
      <c r="F962" s="148"/>
      <c r="G962" s="148"/>
      <c r="H962" s="148"/>
      <c r="I962" s="148"/>
      <c r="J962" s="148"/>
      <c r="K962" s="148"/>
      <c r="L962" s="148"/>
      <c r="M962" s="148"/>
      <c r="N962" s="148"/>
      <c r="O962" s="148"/>
      <c r="P962" s="149"/>
    </row>
    <row r="963" spans="1:16" ht="15" hidden="1" customHeight="1" x14ac:dyDescent="0.25">
      <c r="A963" s="44" t="e">
        <f ca="1">IF(MONTH(C963)=MONTH(D$3),RIGHT('Yearly Info'!A$39,LEN('Yearly Info'!A$39)-4),"")</f>
        <v>#VALUE!</v>
      </c>
      <c r="B963" s="145"/>
      <c r="C963" s="42">
        <f t="shared" ca="1" si="33"/>
        <v>46142</v>
      </c>
      <c r="D963" s="54">
        <f ca="1">INDIRECT("'" &amp; UPPER(LEFT(TEXT($D$3,"mmmm"),3)) &amp; "'!AG36")</f>
        <v>0</v>
      </c>
      <c r="E963" s="147"/>
      <c r="F963" s="148"/>
      <c r="G963" s="148"/>
      <c r="H963" s="148"/>
      <c r="I963" s="148"/>
      <c r="J963" s="148"/>
      <c r="K963" s="148"/>
      <c r="L963" s="148"/>
      <c r="M963" s="148"/>
      <c r="N963" s="148"/>
      <c r="O963" s="148"/>
      <c r="P963" s="149"/>
    </row>
    <row r="964" spans="1:16" ht="15" hidden="1" customHeight="1" thickBot="1" x14ac:dyDescent="0.3">
      <c r="A964" s="45" t="e">
        <f ca="1">IF(MONTH(C964)=MONTH(D$3),RIGHT('Yearly Info'!A$40,LEN('Yearly Info'!A$40)-4),"")</f>
        <v>#VALUE!</v>
      </c>
      <c r="B964" s="145"/>
      <c r="C964" s="42">
        <f t="shared" ca="1" si="33"/>
        <v>46142</v>
      </c>
      <c r="D964" s="54">
        <f ca="1">INDIRECT("'" &amp; UPPER(LEFT(TEXT($D$3,"mmmm"),3)) &amp; "'!AG37")</f>
        <v>0</v>
      </c>
      <c r="E964" s="147"/>
      <c r="F964" s="148"/>
      <c r="G964" s="148"/>
      <c r="H964" s="148"/>
      <c r="I964" s="148"/>
      <c r="J964" s="148"/>
      <c r="K964" s="148"/>
      <c r="L964" s="148"/>
      <c r="M964" s="148"/>
      <c r="N964" s="148"/>
      <c r="O964" s="148"/>
      <c r="P964" s="149"/>
    </row>
    <row r="965" spans="1:16" ht="15" hidden="1" customHeight="1" thickBot="1" x14ac:dyDescent="0.3">
      <c r="A965" s="45" t="str">
        <f ca="1">IF(MONTH(C965)=MONTH(D$3),RIGHT('Yearly Info'!A$41,LEN('Yearly Info'!A$41)-4),"")</f>
        <v xml:space="preserve"> </v>
      </c>
      <c r="B965" s="145"/>
      <c r="C965" s="42">
        <f t="shared" ca="1" si="33"/>
        <v>46142</v>
      </c>
      <c r="D965" s="54">
        <f ca="1">INDIRECT("'" &amp; UPPER(LEFT(TEXT($D$3,"mmmm"),3)) &amp; "'!AG38")</f>
        <v>0</v>
      </c>
      <c r="E965" s="147"/>
      <c r="F965" s="148"/>
      <c r="G965" s="148"/>
      <c r="H965" s="148"/>
      <c r="I965" s="148"/>
      <c r="J965" s="148"/>
      <c r="K965" s="148"/>
      <c r="L965" s="148"/>
      <c r="M965" s="148"/>
      <c r="N965" s="148"/>
      <c r="O965" s="148"/>
      <c r="P965" s="149"/>
    </row>
    <row r="966" spans="1:16" ht="15" hidden="1" customHeight="1" thickBot="1" x14ac:dyDescent="0.3">
      <c r="A966" s="45" t="str">
        <f ca="1">IF(MONTH(C966)=MONTH(D$3),RIGHT('Yearly Info'!A$42,LEN('Yearly Info'!A$42)-4),"")</f>
        <v xml:space="preserve"> </v>
      </c>
      <c r="B966" s="145"/>
      <c r="C966" s="42">
        <f t="shared" ca="1" si="33"/>
        <v>46142</v>
      </c>
      <c r="D966" s="54">
        <f ca="1">INDIRECT("'" &amp; UPPER(LEFT(TEXT($D$3,"mmmm"),3)) &amp; "'!AG39")</f>
        <v>0</v>
      </c>
      <c r="E966" s="147"/>
      <c r="F966" s="148"/>
      <c r="G966" s="148"/>
      <c r="H966" s="148"/>
      <c r="I966" s="148"/>
      <c r="J966" s="148"/>
      <c r="K966" s="148"/>
      <c r="L966" s="148"/>
      <c r="M966" s="148"/>
      <c r="N966" s="148"/>
      <c r="O966" s="148"/>
      <c r="P966" s="149"/>
    </row>
    <row r="967" spans="1:16" ht="15" hidden="1" customHeight="1" thickBot="1" x14ac:dyDescent="0.3">
      <c r="A967" s="45" t="str">
        <f ca="1">IF(MONTH(C967)=MONTH(D$3),RIGHT('Yearly Info'!A$43,LEN('Yearly Info'!A$43)-4),"")</f>
        <v xml:space="preserve"> </v>
      </c>
      <c r="B967" s="146"/>
      <c r="C967" s="42">
        <f t="shared" ca="1" si="33"/>
        <v>46142</v>
      </c>
      <c r="D967" s="55">
        <f ca="1">INDIRECT("'" &amp; UPPER(LEFT(TEXT($D$3,"mmmm"),3)) &amp; "'!AG40")</f>
        <v>0</v>
      </c>
      <c r="E967" s="150"/>
      <c r="F967" s="151"/>
      <c r="G967" s="151"/>
      <c r="H967" s="151"/>
      <c r="I967" s="151"/>
      <c r="J967" s="151"/>
      <c r="K967" s="151"/>
      <c r="L967" s="151"/>
      <c r="M967" s="151"/>
      <c r="N967" s="151"/>
      <c r="O967" s="151"/>
      <c r="P967" s="152"/>
    </row>
    <row r="968" spans="1:16" ht="15" hidden="1" customHeight="1" x14ac:dyDescent="0.25">
      <c r="A968" s="44" t="str">
        <f ca="1">IF(MONTH(C968)=MONTH(D$3),RIGHT('Yearly Info'!A$14,LEN('Yearly Info'!A$14)-4),"")</f>
        <v/>
      </c>
      <c r="B968" s="159" t="str">
        <f ca="1">TEXT(C968,"dddd")</f>
        <v>Friday</v>
      </c>
      <c r="C968" s="96">
        <f ca="1">C938+1</f>
        <v>46143</v>
      </c>
      <c r="D968" s="54">
        <f ca="1">INDIRECT("'" &amp; UPPER(LEFT(TEXT($D$3,"mmmm"),3)) &amp; "'!AH11")</f>
        <v>0</v>
      </c>
      <c r="E968" s="147"/>
      <c r="F968" s="148"/>
      <c r="G968" s="148"/>
      <c r="H968" s="148"/>
      <c r="I968" s="148"/>
      <c r="J968" s="148"/>
      <c r="K968" s="148"/>
      <c r="L968" s="148"/>
      <c r="M968" s="148"/>
      <c r="N968" s="148"/>
      <c r="O968" s="148"/>
      <c r="P968" s="149"/>
    </row>
    <row r="969" spans="1:16" ht="15" hidden="1" customHeight="1" x14ac:dyDescent="0.25">
      <c r="A969" s="44" t="str">
        <f ca="1">IF(MONTH(C969)=MONTH(D$3),RIGHT('Yearly Info'!A$15,LEN('Yearly Info'!A$15)-4),"")</f>
        <v/>
      </c>
      <c r="B969" s="145"/>
      <c r="C969" s="42">
        <f ca="1">C968</f>
        <v>46143</v>
      </c>
      <c r="D969" s="54">
        <f ca="1">INDIRECT("'" &amp; UPPER(LEFT(TEXT($D$3,"mmmm"),3)) &amp; "'!AH12")</f>
        <v>0</v>
      </c>
      <c r="E969" s="147"/>
      <c r="F969" s="148"/>
      <c r="G969" s="148"/>
      <c r="H969" s="148"/>
      <c r="I969" s="148"/>
      <c r="J969" s="148"/>
      <c r="K969" s="148"/>
      <c r="L969" s="148"/>
      <c r="M969" s="148"/>
      <c r="N969" s="148"/>
      <c r="O969" s="148"/>
      <c r="P969" s="149"/>
    </row>
    <row r="970" spans="1:16" ht="15" hidden="1" customHeight="1" x14ac:dyDescent="0.25">
      <c r="A970" s="44" t="str">
        <f ca="1">IF(MONTH(C970)=MONTH(D$3),RIGHT('Yearly Info'!A$16,LEN('Yearly Info'!A$16)-4),"")</f>
        <v/>
      </c>
      <c r="B970" s="145"/>
      <c r="C970" s="42">
        <f t="shared" ref="C970:C997" ca="1" si="34">C969</f>
        <v>46143</v>
      </c>
      <c r="D970" s="54">
        <f ca="1">INDIRECT("'" &amp; UPPER(LEFT(TEXT($D$3,"mmmm"),3)) &amp; "'!AH13")</f>
        <v>0</v>
      </c>
      <c r="E970" s="147"/>
      <c r="F970" s="148"/>
      <c r="G970" s="148"/>
      <c r="H970" s="148"/>
      <c r="I970" s="148"/>
      <c r="J970" s="148"/>
      <c r="K970" s="148"/>
      <c r="L970" s="148"/>
      <c r="M970" s="148"/>
      <c r="N970" s="148"/>
      <c r="O970" s="148"/>
      <c r="P970" s="149"/>
    </row>
    <row r="971" spans="1:16" ht="15" hidden="1" customHeight="1" x14ac:dyDescent="0.25">
      <c r="A971" s="44" t="str">
        <f ca="1">IF(MONTH(C971)=MONTH(D$3),RIGHT('Yearly Info'!A$17,LEN('Yearly Info'!A$17)-4),"")</f>
        <v/>
      </c>
      <c r="B971" s="145"/>
      <c r="C971" s="42">
        <f t="shared" ca="1" si="34"/>
        <v>46143</v>
      </c>
      <c r="D971" s="54">
        <f ca="1">INDIRECT("'" &amp; UPPER(LEFT(TEXT($D$3,"mmmm"),3)) &amp; "'!AH14")</f>
        <v>0</v>
      </c>
      <c r="E971" s="147"/>
      <c r="F971" s="148"/>
      <c r="G971" s="148"/>
      <c r="H971" s="148"/>
      <c r="I971" s="148"/>
      <c r="J971" s="148"/>
      <c r="K971" s="148"/>
      <c r="L971" s="148"/>
      <c r="M971" s="148"/>
      <c r="N971" s="148"/>
      <c r="O971" s="148"/>
      <c r="P971" s="149"/>
    </row>
    <row r="972" spans="1:16" ht="15" hidden="1" customHeight="1" x14ac:dyDescent="0.25">
      <c r="A972" s="44" t="str">
        <f ca="1">IF(MONTH(C972)=MONTH(D$3),RIGHT('Yearly Info'!A$18,LEN('Yearly Info'!A$18)-4),"")</f>
        <v/>
      </c>
      <c r="B972" s="145"/>
      <c r="C972" s="42">
        <f t="shared" ca="1" si="34"/>
        <v>46143</v>
      </c>
      <c r="D972" s="54">
        <f ca="1">INDIRECT("'" &amp; UPPER(LEFT(TEXT($D$3,"mmmm"),3)) &amp; "'!AH15")</f>
        <v>0</v>
      </c>
      <c r="E972" s="147"/>
      <c r="F972" s="148"/>
      <c r="G972" s="148"/>
      <c r="H972" s="148"/>
      <c r="I972" s="148"/>
      <c r="J972" s="148"/>
      <c r="K972" s="148"/>
      <c r="L972" s="148"/>
      <c r="M972" s="148"/>
      <c r="N972" s="148"/>
      <c r="O972" s="148"/>
      <c r="P972" s="149"/>
    </row>
    <row r="973" spans="1:16" ht="15" hidden="1" customHeight="1" x14ac:dyDescent="0.25">
      <c r="A973" s="44" t="str">
        <f ca="1">IF(MONTH(C973)=MONTH(D$3),RIGHT('Yearly Info'!A$19,LEN('Yearly Info'!A$19)-4),"")</f>
        <v/>
      </c>
      <c r="B973" s="145"/>
      <c r="C973" s="42">
        <f t="shared" ca="1" si="34"/>
        <v>46143</v>
      </c>
      <c r="D973" s="54">
        <f ca="1">INDIRECT("'" &amp; UPPER(LEFT(TEXT($D$3,"mmmm"),3)) &amp; "'!AH16")</f>
        <v>0</v>
      </c>
      <c r="E973" s="153"/>
      <c r="F973" s="154"/>
      <c r="G973" s="154"/>
      <c r="H973" s="154"/>
      <c r="I973" s="154"/>
      <c r="J973" s="154"/>
      <c r="K973" s="154"/>
      <c r="L973" s="154"/>
      <c r="M973" s="154"/>
      <c r="N973" s="154"/>
      <c r="O973" s="154"/>
      <c r="P973" s="155"/>
    </row>
    <row r="974" spans="1:16" ht="15" hidden="1" customHeight="1" x14ac:dyDescent="0.25">
      <c r="A974" s="44" t="str">
        <f ca="1">IF(MONTH(C974)=MONTH(D$3),RIGHT('Yearly Info'!A$20,LEN('Yearly Info'!A$20)-4),"")</f>
        <v/>
      </c>
      <c r="B974" s="145"/>
      <c r="C974" s="42">
        <f t="shared" ca="1" si="34"/>
        <v>46143</v>
      </c>
      <c r="D974" s="54">
        <f ca="1">INDIRECT("'" &amp; UPPER(LEFT(TEXT($D$3,"mmmm"),3)) &amp; "'!AH17")</f>
        <v>0</v>
      </c>
      <c r="E974" s="153"/>
      <c r="F974" s="154"/>
      <c r="G974" s="154"/>
      <c r="H974" s="154"/>
      <c r="I974" s="154"/>
      <c r="J974" s="154"/>
      <c r="K974" s="154"/>
      <c r="L974" s="154"/>
      <c r="M974" s="154"/>
      <c r="N974" s="154"/>
      <c r="O974" s="154"/>
      <c r="P974" s="155"/>
    </row>
    <row r="975" spans="1:16" ht="15" hidden="1" customHeight="1" x14ac:dyDescent="0.25">
      <c r="A975" s="44" t="str">
        <f ca="1">IF(MONTH(C975)=MONTH(D$3),RIGHT('Yearly Info'!A$21,LEN('Yearly Info'!A$21)-4),"")</f>
        <v/>
      </c>
      <c r="B975" s="145"/>
      <c r="C975" s="42">
        <f t="shared" ca="1" si="34"/>
        <v>46143</v>
      </c>
      <c r="D975" s="54">
        <f ca="1">INDIRECT("'" &amp; UPPER(LEFT(TEXT($D$3,"mmmm"),3)) &amp; "'!AH18")</f>
        <v>0</v>
      </c>
      <c r="E975" s="147"/>
      <c r="F975" s="148"/>
      <c r="G975" s="148"/>
      <c r="H975" s="148"/>
      <c r="I975" s="148"/>
      <c r="J975" s="148"/>
      <c r="K975" s="148"/>
      <c r="L975" s="148"/>
      <c r="M975" s="148"/>
      <c r="N975" s="148"/>
      <c r="O975" s="148"/>
      <c r="P975" s="149"/>
    </row>
    <row r="976" spans="1:16" ht="15" hidden="1" customHeight="1" x14ac:dyDescent="0.25">
      <c r="A976" s="44" t="str">
        <f ca="1">IF(MONTH(C976)=MONTH(D$3),RIGHT('Yearly Info'!A$22,LEN('Yearly Info'!A$22)-4),"")</f>
        <v/>
      </c>
      <c r="B976" s="145"/>
      <c r="C976" s="42">
        <f t="shared" ca="1" si="34"/>
        <v>46143</v>
      </c>
      <c r="D976" s="54">
        <f ca="1">INDIRECT("'" &amp; UPPER(LEFT(TEXT($D$3,"mmmm"),3)) &amp; "'!AH19")</f>
        <v>0</v>
      </c>
      <c r="E976" s="147"/>
      <c r="F976" s="148"/>
      <c r="G976" s="148"/>
      <c r="H976" s="148"/>
      <c r="I976" s="148"/>
      <c r="J976" s="148"/>
      <c r="K976" s="148"/>
      <c r="L976" s="148"/>
      <c r="M976" s="148"/>
      <c r="N976" s="148"/>
      <c r="O976" s="148"/>
      <c r="P976" s="149"/>
    </row>
    <row r="977" spans="1:16" ht="15" hidden="1" customHeight="1" x14ac:dyDescent="0.25">
      <c r="A977" s="44" t="str">
        <f ca="1">IF(MONTH(C977)=MONTH(D$3),RIGHT('Yearly Info'!A$23,LEN('Yearly Info'!A$23)-4),"")</f>
        <v/>
      </c>
      <c r="B977" s="145"/>
      <c r="C977" s="42">
        <f t="shared" ca="1" si="34"/>
        <v>46143</v>
      </c>
      <c r="D977" s="54">
        <f ca="1">INDIRECT("'" &amp; UPPER(LEFT(TEXT($D$3,"mmmm"),3)) &amp; "'!AH20")</f>
        <v>0</v>
      </c>
      <c r="E977" s="147"/>
      <c r="F977" s="148"/>
      <c r="G977" s="148"/>
      <c r="H977" s="148"/>
      <c r="I977" s="148"/>
      <c r="J977" s="148"/>
      <c r="K977" s="148"/>
      <c r="L977" s="148"/>
      <c r="M977" s="148"/>
      <c r="N977" s="148"/>
      <c r="O977" s="148"/>
      <c r="P977" s="149"/>
    </row>
    <row r="978" spans="1:16" ht="15" hidden="1" customHeight="1" x14ac:dyDescent="0.25">
      <c r="A978" s="44" t="str">
        <f ca="1">IF(MONTH(C978)=MONTH(D$3),RIGHT('Yearly Info'!A$24,LEN('Yearly Info'!A$24)-4),"")</f>
        <v/>
      </c>
      <c r="B978" s="145"/>
      <c r="C978" s="42">
        <f t="shared" ca="1" si="34"/>
        <v>46143</v>
      </c>
      <c r="D978" s="54">
        <f ca="1">INDIRECT("'" &amp; UPPER(LEFT(TEXT($D$3,"mmmm"),3)) &amp; "'!AH21")</f>
        <v>0</v>
      </c>
      <c r="E978" s="147"/>
      <c r="F978" s="148"/>
      <c r="G978" s="148"/>
      <c r="H978" s="148"/>
      <c r="I978" s="148"/>
      <c r="J978" s="148"/>
      <c r="K978" s="148"/>
      <c r="L978" s="148"/>
      <c r="M978" s="148"/>
      <c r="N978" s="148"/>
      <c r="O978" s="148"/>
      <c r="P978" s="149"/>
    </row>
    <row r="979" spans="1:16" ht="15" hidden="1" customHeight="1" x14ac:dyDescent="0.25">
      <c r="A979" s="44" t="str">
        <f ca="1">IF(MONTH(C979)=MONTH(D$3),RIGHT('Yearly Info'!A$25,LEN('Yearly Info'!A$25)-4),"")</f>
        <v/>
      </c>
      <c r="B979" s="145"/>
      <c r="C979" s="42">
        <f t="shared" ca="1" si="34"/>
        <v>46143</v>
      </c>
      <c r="D979" s="54">
        <f ca="1">INDIRECT("'" &amp; UPPER(LEFT(TEXT($D$3,"mmmm"),3)) &amp; "'!AH22")</f>
        <v>0</v>
      </c>
      <c r="E979" s="147"/>
      <c r="F979" s="148"/>
      <c r="G979" s="148"/>
      <c r="H979" s="148"/>
      <c r="I979" s="148"/>
      <c r="J979" s="148"/>
      <c r="K979" s="148"/>
      <c r="L979" s="148"/>
      <c r="M979" s="148"/>
      <c r="N979" s="148"/>
      <c r="O979" s="148"/>
      <c r="P979" s="149"/>
    </row>
    <row r="980" spans="1:16" ht="15" hidden="1" customHeight="1" x14ac:dyDescent="0.25">
      <c r="A980" s="44" t="str">
        <f ca="1">IF(MONTH(C980)=MONTH(D$3),RIGHT('Yearly Info'!A$26,LEN('Yearly Info'!A$26)-4),"")</f>
        <v/>
      </c>
      <c r="B980" s="145"/>
      <c r="C980" s="42">
        <f t="shared" ca="1" si="34"/>
        <v>46143</v>
      </c>
      <c r="D980" s="54">
        <f ca="1">INDIRECT("'" &amp; UPPER(LEFT(TEXT($D$3,"mmmm"),3)) &amp; "'!AH23")</f>
        <v>0</v>
      </c>
      <c r="E980" s="147"/>
      <c r="F980" s="148"/>
      <c r="G980" s="148"/>
      <c r="H980" s="148"/>
      <c r="I980" s="148"/>
      <c r="J980" s="148"/>
      <c r="K980" s="148"/>
      <c r="L980" s="148"/>
      <c r="M980" s="148"/>
      <c r="N980" s="148"/>
      <c r="O980" s="148"/>
      <c r="P980" s="149"/>
    </row>
    <row r="981" spans="1:16" ht="15" hidden="1" customHeight="1" x14ac:dyDescent="0.25">
      <c r="A981" s="44" t="str">
        <f ca="1">IF(MONTH(C981)=MONTH(D$3),RIGHT('Yearly Info'!A$27,LEN('Yearly Info'!A$27)-4),"")</f>
        <v/>
      </c>
      <c r="B981" s="145"/>
      <c r="C981" s="42">
        <f t="shared" ca="1" si="34"/>
        <v>46143</v>
      </c>
      <c r="D981" s="54">
        <f ca="1">INDIRECT("'" &amp; UPPER(LEFT(TEXT($D$3,"mmmm"),3)) &amp; "'!AH24")</f>
        <v>0</v>
      </c>
      <c r="E981" s="147"/>
      <c r="F981" s="148"/>
      <c r="G981" s="148"/>
      <c r="H981" s="148"/>
      <c r="I981" s="148"/>
      <c r="J981" s="148"/>
      <c r="K981" s="148"/>
      <c r="L981" s="148"/>
      <c r="M981" s="148"/>
      <c r="N981" s="148"/>
      <c r="O981" s="148"/>
      <c r="P981" s="149"/>
    </row>
    <row r="982" spans="1:16" ht="15" hidden="1" customHeight="1" x14ac:dyDescent="0.25">
      <c r="A982" s="44" t="str">
        <f ca="1">IF(MONTH(C982)=MONTH(D$3),RIGHT('Yearly Info'!A$28,LEN('Yearly Info'!A$28)-4),"")</f>
        <v/>
      </c>
      <c r="B982" s="145"/>
      <c r="C982" s="42">
        <f t="shared" ca="1" si="34"/>
        <v>46143</v>
      </c>
      <c r="D982" s="54">
        <f ca="1">INDIRECT("'" &amp; UPPER(LEFT(TEXT($D$3,"mmmm"),3)) &amp; "'!AH25")</f>
        <v>0</v>
      </c>
      <c r="E982" s="147"/>
      <c r="F982" s="148"/>
      <c r="G982" s="148"/>
      <c r="H982" s="148"/>
      <c r="I982" s="148"/>
      <c r="J982" s="148"/>
      <c r="K982" s="148"/>
      <c r="L982" s="148"/>
      <c r="M982" s="148"/>
      <c r="N982" s="148"/>
      <c r="O982" s="148"/>
      <c r="P982" s="149"/>
    </row>
    <row r="983" spans="1:16" ht="15" hidden="1" customHeight="1" x14ac:dyDescent="0.25">
      <c r="A983" s="44" t="str">
        <f ca="1">IF(MONTH(C983)=MONTH(D$3),RIGHT('Yearly Info'!A$29,LEN('Yearly Info'!A$29)-4),"")</f>
        <v/>
      </c>
      <c r="B983" s="145"/>
      <c r="C983" s="42">
        <f t="shared" ca="1" si="34"/>
        <v>46143</v>
      </c>
      <c r="D983" s="54">
        <f ca="1">INDIRECT("'" &amp; UPPER(LEFT(TEXT($D$3,"mmmm"),3)) &amp; "'!AH26")</f>
        <v>0</v>
      </c>
      <c r="E983" s="147"/>
      <c r="F983" s="148"/>
      <c r="G983" s="148"/>
      <c r="H983" s="148"/>
      <c r="I983" s="148"/>
      <c r="J983" s="148"/>
      <c r="K983" s="148"/>
      <c r="L983" s="148"/>
      <c r="M983" s="148"/>
      <c r="N983" s="148"/>
      <c r="O983" s="148"/>
      <c r="P983" s="149"/>
    </row>
    <row r="984" spans="1:16" ht="15" hidden="1" customHeight="1" x14ac:dyDescent="0.25">
      <c r="A984" s="44" t="str">
        <f ca="1">IF(MONTH(C984)=MONTH(D$3),RIGHT('Yearly Info'!A$30,LEN('Yearly Info'!A$30)-4),"")</f>
        <v/>
      </c>
      <c r="B984" s="145"/>
      <c r="C984" s="42">
        <f t="shared" ca="1" si="34"/>
        <v>46143</v>
      </c>
      <c r="D984" s="54">
        <f ca="1">INDIRECT("'" &amp; UPPER(LEFT(TEXT($D$3,"mmmm"),3)) &amp; "'!AH27")</f>
        <v>0</v>
      </c>
      <c r="E984" s="147"/>
      <c r="F984" s="148"/>
      <c r="G984" s="148"/>
      <c r="H984" s="148"/>
      <c r="I984" s="148"/>
      <c r="J984" s="148"/>
      <c r="K984" s="148"/>
      <c r="L984" s="148"/>
      <c r="M984" s="148"/>
      <c r="N984" s="148"/>
      <c r="O984" s="148"/>
      <c r="P984" s="149"/>
    </row>
    <row r="985" spans="1:16" ht="15" hidden="1" customHeight="1" x14ac:dyDescent="0.25">
      <c r="A985" s="44" t="str">
        <f ca="1">IF(MONTH(C985)=MONTH(D$3),RIGHT('Yearly Info'!A$31,LEN('Yearly Info'!A$31)-4),"")</f>
        <v/>
      </c>
      <c r="B985" s="145"/>
      <c r="C985" s="42">
        <f t="shared" ca="1" si="34"/>
        <v>46143</v>
      </c>
      <c r="D985" s="54">
        <f ca="1">INDIRECT("'" &amp; UPPER(LEFT(TEXT($D$3,"mmmm"),3)) &amp; "'!AH28")</f>
        <v>0</v>
      </c>
      <c r="E985" s="147"/>
      <c r="F985" s="148"/>
      <c r="G985" s="148"/>
      <c r="H985" s="148"/>
      <c r="I985" s="148"/>
      <c r="J985" s="148"/>
      <c r="K985" s="148"/>
      <c r="L985" s="148"/>
      <c r="M985" s="148"/>
      <c r="N985" s="148"/>
      <c r="O985" s="148"/>
      <c r="P985" s="149"/>
    </row>
    <row r="986" spans="1:16" ht="15" hidden="1" customHeight="1" x14ac:dyDescent="0.25">
      <c r="A986" s="44" t="str">
        <f ca="1">IF(MONTH(C986)=MONTH(D$3),RIGHT('Yearly Info'!A$32,LEN('Yearly Info'!A$32)-4),"")</f>
        <v/>
      </c>
      <c r="B986" s="145"/>
      <c r="C986" s="42">
        <f t="shared" ca="1" si="34"/>
        <v>46143</v>
      </c>
      <c r="D986" s="54">
        <f ca="1">INDIRECT("'" &amp; UPPER(LEFT(TEXT($D$3,"mmmm"),3)) &amp; "'!AH29")</f>
        <v>0</v>
      </c>
      <c r="E986" s="147"/>
      <c r="F986" s="148"/>
      <c r="G986" s="148"/>
      <c r="H986" s="148"/>
      <c r="I986" s="148"/>
      <c r="J986" s="148"/>
      <c r="K986" s="148"/>
      <c r="L986" s="148"/>
      <c r="M986" s="148"/>
      <c r="N986" s="148"/>
      <c r="O986" s="148"/>
      <c r="P986" s="149"/>
    </row>
    <row r="987" spans="1:16" ht="15" hidden="1" customHeight="1" x14ac:dyDescent="0.25">
      <c r="A987" s="44" t="str">
        <f ca="1">IF(MONTH(C987)=MONTH(D$3),RIGHT('Yearly Info'!A$33,LEN('Yearly Info'!A$33)-4),"")</f>
        <v/>
      </c>
      <c r="B987" s="145"/>
      <c r="C987" s="42">
        <f t="shared" ca="1" si="34"/>
        <v>46143</v>
      </c>
      <c r="D987" s="54">
        <f ca="1">INDIRECT("'" &amp; UPPER(LEFT(TEXT($D$3,"mmmm"),3)) &amp; "'!AH30")</f>
        <v>0</v>
      </c>
      <c r="E987" s="147"/>
      <c r="F987" s="148"/>
      <c r="G987" s="148"/>
      <c r="H987" s="148"/>
      <c r="I987" s="148"/>
      <c r="J987" s="148"/>
      <c r="K987" s="148"/>
      <c r="L987" s="148"/>
      <c r="M987" s="148"/>
      <c r="N987" s="148"/>
      <c r="O987" s="148"/>
      <c r="P987" s="149"/>
    </row>
    <row r="988" spans="1:16" ht="15" hidden="1" customHeight="1" x14ac:dyDescent="0.25">
      <c r="A988" s="44" t="str">
        <f ca="1">IF(MONTH(C988)=MONTH(D$3),RIGHT('Yearly Info'!A$34,LEN('Yearly Info'!A$34)-4),"")</f>
        <v/>
      </c>
      <c r="B988" s="145"/>
      <c r="C988" s="42">
        <f t="shared" ca="1" si="34"/>
        <v>46143</v>
      </c>
      <c r="D988" s="54">
        <f ca="1">INDIRECT("'" &amp; UPPER(LEFT(TEXT($D$3,"mmmm"),3)) &amp; "'!AH31")</f>
        <v>0</v>
      </c>
      <c r="E988" s="147"/>
      <c r="F988" s="148"/>
      <c r="G988" s="148"/>
      <c r="H988" s="148"/>
      <c r="I988" s="148"/>
      <c r="J988" s="148"/>
      <c r="K988" s="148"/>
      <c r="L988" s="148"/>
      <c r="M988" s="148"/>
      <c r="N988" s="148"/>
      <c r="O988" s="148"/>
      <c r="P988" s="149"/>
    </row>
    <row r="989" spans="1:16" ht="15" hidden="1" customHeight="1" thickBot="1" x14ac:dyDescent="0.3">
      <c r="A989" s="44" t="str">
        <f ca="1">IF(MONTH(C989)=MONTH(D$3),RIGHT('Yearly Info'!A$35,LEN('Yearly Info'!A$35)-4),"")</f>
        <v/>
      </c>
      <c r="B989" s="145"/>
      <c r="C989" s="42">
        <f t="shared" ca="1" si="34"/>
        <v>46143</v>
      </c>
      <c r="D989" s="55">
        <f ca="1">INDIRECT("'" &amp; UPPER(LEFT(TEXT($D$3,"mmmm"),3)) &amp; "'!AH32")</f>
        <v>0</v>
      </c>
      <c r="E989" s="147"/>
      <c r="F989" s="148"/>
      <c r="G989" s="148"/>
      <c r="H989" s="148"/>
      <c r="I989" s="148"/>
      <c r="J989" s="148"/>
      <c r="K989" s="148"/>
      <c r="L989" s="148"/>
      <c r="M989" s="148"/>
      <c r="N989" s="148"/>
      <c r="O989" s="148"/>
      <c r="P989" s="149"/>
    </row>
    <row r="990" spans="1:16" ht="15" hidden="1" customHeight="1" x14ac:dyDescent="0.25">
      <c r="A990" s="44" t="str">
        <f ca="1">IF(MONTH(C990)=MONTH(D$3),RIGHT('Yearly Info'!A$36,LEN('Yearly Info'!A$36)-4),"")</f>
        <v/>
      </c>
      <c r="B990" s="145"/>
      <c r="C990" s="42">
        <f t="shared" ca="1" si="34"/>
        <v>46143</v>
      </c>
      <c r="D990" s="54">
        <f ca="1">INDIRECT("'" &amp; UPPER(LEFT(TEXT($D$3,"mmmm"),3)) &amp; "'!AH33")</f>
        <v>0</v>
      </c>
      <c r="E990" s="147"/>
      <c r="F990" s="148"/>
      <c r="G990" s="148"/>
      <c r="H990" s="148"/>
      <c r="I990" s="148"/>
      <c r="J990" s="148"/>
      <c r="K990" s="148"/>
      <c r="L990" s="148"/>
      <c r="M990" s="148"/>
      <c r="N990" s="148"/>
      <c r="O990" s="148"/>
      <c r="P990" s="149"/>
    </row>
    <row r="991" spans="1:16" ht="15" hidden="1" customHeight="1" x14ac:dyDescent="0.25">
      <c r="A991" s="44" t="str">
        <f ca="1">IF(MONTH(C991)=MONTH(D$3),RIGHT('Yearly Info'!A$37,LEN('Yearly Info'!A$37)-4),"")</f>
        <v/>
      </c>
      <c r="B991" s="145"/>
      <c r="C991" s="42">
        <f t="shared" ca="1" si="34"/>
        <v>46143</v>
      </c>
      <c r="D991" s="54">
        <f ca="1">INDIRECT("'" &amp; UPPER(LEFT(TEXT($D$3,"mmmm"),3)) &amp; "'!AH34")</f>
        <v>0</v>
      </c>
      <c r="E991" s="147"/>
      <c r="F991" s="148"/>
      <c r="G991" s="148"/>
      <c r="H991" s="148"/>
      <c r="I991" s="148"/>
      <c r="J991" s="148"/>
      <c r="K991" s="148"/>
      <c r="L991" s="148"/>
      <c r="M991" s="148"/>
      <c r="N991" s="148"/>
      <c r="O991" s="148"/>
      <c r="P991" s="149"/>
    </row>
    <row r="992" spans="1:16" ht="15" hidden="1" customHeight="1" x14ac:dyDescent="0.25">
      <c r="A992" s="44" t="str">
        <f ca="1">IF(MONTH(C992)=MONTH(D$3),RIGHT('Yearly Info'!A$38,LEN('Yearly Info'!A$38)-4),"")</f>
        <v/>
      </c>
      <c r="B992" s="145"/>
      <c r="C992" s="42">
        <f t="shared" ca="1" si="34"/>
        <v>46143</v>
      </c>
      <c r="D992" s="54">
        <f ca="1">INDIRECT("'" &amp; UPPER(LEFT(TEXT($D$3,"mmmm"),3)) &amp; "'!AH35")</f>
        <v>0</v>
      </c>
      <c r="E992" s="147"/>
      <c r="F992" s="148"/>
      <c r="G992" s="148"/>
      <c r="H992" s="148"/>
      <c r="I992" s="148"/>
      <c r="J992" s="148"/>
      <c r="K992" s="148"/>
      <c r="L992" s="148"/>
      <c r="M992" s="148"/>
      <c r="N992" s="148"/>
      <c r="O992" s="148"/>
      <c r="P992" s="149"/>
    </row>
    <row r="993" spans="1:16" ht="15" hidden="1" customHeight="1" x14ac:dyDescent="0.25">
      <c r="A993" s="44" t="str">
        <f ca="1">IF(MONTH(C993)=MONTH(D$3),RIGHT('Yearly Info'!A$39,LEN('Yearly Info'!A$39)-4),"")</f>
        <v/>
      </c>
      <c r="B993" s="145"/>
      <c r="C993" s="42">
        <f t="shared" ca="1" si="34"/>
        <v>46143</v>
      </c>
      <c r="D993" s="54">
        <f ca="1">INDIRECT("'" &amp; UPPER(LEFT(TEXT($D$3,"mmmm"),3)) &amp; "'!AH36")</f>
        <v>0</v>
      </c>
      <c r="E993" s="147"/>
      <c r="F993" s="148"/>
      <c r="G993" s="148"/>
      <c r="H993" s="148"/>
      <c r="I993" s="148"/>
      <c r="J993" s="148"/>
      <c r="K993" s="148"/>
      <c r="L993" s="148"/>
      <c r="M993" s="148"/>
      <c r="N993" s="148"/>
      <c r="O993" s="148"/>
      <c r="P993" s="149"/>
    </row>
    <row r="994" spans="1:16" ht="15" hidden="1" customHeight="1" thickBot="1" x14ac:dyDescent="0.3">
      <c r="A994" s="45" t="str">
        <f ca="1">IF(MONTH(C994)=MONTH(D$3),RIGHT('Yearly Info'!A$40,LEN('Yearly Info'!A$40)-4),"")</f>
        <v/>
      </c>
      <c r="B994" s="145"/>
      <c r="C994" s="42">
        <f t="shared" ca="1" si="34"/>
        <v>46143</v>
      </c>
      <c r="D994" s="54">
        <f ca="1">INDIRECT("'" &amp; UPPER(LEFT(TEXT($D$3,"mmmm"),3)) &amp; "'!AH37")</f>
        <v>0</v>
      </c>
      <c r="E994" s="147"/>
      <c r="F994" s="148"/>
      <c r="G994" s="148"/>
      <c r="H994" s="148"/>
      <c r="I994" s="148"/>
      <c r="J994" s="148"/>
      <c r="K994" s="148"/>
      <c r="L994" s="148"/>
      <c r="M994" s="148"/>
      <c r="N994" s="148"/>
      <c r="O994" s="148"/>
      <c r="P994" s="149"/>
    </row>
    <row r="995" spans="1:16" ht="15" hidden="1" customHeight="1" thickBot="1" x14ac:dyDescent="0.3">
      <c r="A995" s="45" t="str">
        <f ca="1">IF(MONTH(C995)=MONTH(D$3),RIGHT('Yearly Info'!A$41,LEN('Yearly Info'!A$41)-4),"")</f>
        <v/>
      </c>
      <c r="B995" s="145"/>
      <c r="C995" s="42">
        <f t="shared" ca="1" si="34"/>
        <v>46143</v>
      </c>
      <c r="D995" s="54">
        <f ca="1">INDIRECT("'" &amp; UPPER(LEFT(TEXT($D$3,"mmmm"),3)) &amp; "'!AH38")</f>
        <v>0</v>
      </c>
      <c r="E995" s="147"/>
      <c r="F995" s="148"/>
      <c r="G995" s="148"/>
      <c r="H995" s="148"/>
      <c r="I995" s="148"/>
      <c r="J995" s="148"/>
      <c r="K995" s="148"/>
      <c r="L995" s="148"/>
      <c r="M995" s="148"/>
      <c r="N995" s="148"/>
      <c r="O995" s="148"/>
      <c r="P995" s="149"/>
    </row>
    <row r="996" spans="1:16" ht="15" hidden="1" customHeight="1" thickBot="1" x14ac:dyDescent="0.3">
      <c r="A996" s="45" t="str">
        <f ca="1">IF(MONTH(C996)=MONTH(D$3),RIGHT('Yearly Info'!A$42,LEN('Yearly Info'!A$42)-4),"")</f>
        <v/>
      </c>
      <c r="B996" s="145"/>
      <c r="C996" s="42">
        <f t="shared" ca="1" si="34"/>
        <v>46143</v>
      </c>
      <c r="D996" s="54">
        <f ca="1">INDIRECT("'" &amp; UPPER(LEFT(TEXT($D$3,"mmmm"),3)) &amp; "'!AH39")</f>
        <v>0</v>
      </c>
      <c r="E996" s="147"/>
      <c r="F996" s="148"/>
      <c r="G996" s="148"/>
      <c r="H996" s="148"/>
      <c r="I996" s="148"/>
      <c r="J996" s="148"/>
      <c r="K996" s="148"/>
      <c r="L996" s="148"/>
      <c r="M996" s="148"/>
      <c r="N996" s="148"/>
      <c r="O996" s="148"/>
      <c r="P996" s="149"/>
    </row>
    <row r="997" spans="1:16" ht="15" hidden="1" customHeight="1" thickBot="1" x14ac:dyDescent="0.3">
      <c r="A997" s="45" t="str">
        <f ca="1">IF(MONTH(C997)=MONTH(D$3),RIGHT('Yearly Info'!A$43,LEN('Yearly Info'!A$43)-4),"")</f>
        <v/>
      </c>
      <c r="B997" s="146"/>
      <c r="C997" s="42">
        <f t="shared" ca="1" si="34"/>
        <v>46143</v>
      </c>
      <c r="D997" s="55">
        <f ca="1">INDIRECT("'" &amp; UPPER(LEFT(TEXT($D$3,"mmmm"),3)) &amp; "'!AH40")</f>
        <v>0</v>
      </c>
      <c r="E997" s="150"/>
      <c r="F997" s="151"/>
      <c r="G997" s="151"/>
      <c r="H997" s="151"/>
      <c r="I997" s="151"/>
      <c r="J997" s="151"/>
      <c r="K997" s="151"/>
      <c r="L997" s="151"/>
      <c r="M997" s="151"/>
      <c r="N997" s="151"/>
      <c r="O997" s="151"/>
      <c r="P997" s="152"/>
    </row>
    <row r="998" spans="1:16" hidden="1" x14ac:dyDescent="0.25"/>
    <row r="999" spans="1:16" hidden="1" x14ac:dyDescent="0.25"/>
    <row r="1000" spans="1:16" ht="15.75" hidden="1" thickBot="1" x14ac:dyDescent="0.3">
      <c r="A1000" s="175" t="s">
        <v>6</v>
      </c>
      <c r="B1000" s="176"/>
      <c r="C1000" s="177">
        <f ca="1">SUM(D248:D997)</f>
        <v>165</v>
      </c>
      <c r="D1000" s="178"/>
      <c r="E1000" s="178"/>
    </row>
  </sheetData>
  <autoFilter ref="A1:A1000" xr:uid="{AB16BB6A-4E19-4575-ACAA-F46523137FAE}">
    <filterColumn colId="0">
      <filters>
        <filter val="Tackett"/>
      </filters>
    </filterColumn>
  </autoFilter>
  <mergeCells count="973">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32:P932"/>
    <mergeCell ref="E933:P933"/>
    <mergeCell ref="E934:P934"/>
    <mergeCell ref="E935:P935"/>
    <mergeCell ref="E924:P924"/>
    <mergeCell ref="E925:P925"/>
    <mergeCell ref="E926:P926"/>
    <mergeCell ref="E927:P927"/>
    <mergeCell ref="E928:P928"/>
    <mergeCell ref="E929:P929"/>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865:P865"/>
    <mergeCell ref="E866:P866"/>
    <mergeCell ref="E867:P867"/>
    <mergeCell ref="E868:P868"/>
    <mergeCell ref="E869:P869"/>
    <mergeCell ref="E885:P885"/>
    <mergeCell ref="E886:P886"/>
    <mergeCell ref="E887:P887"/>
    <mergeCell ref="E888:P888"/>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33:P833"/>
    <mergeCell ref="E834:P834"/>
    <mergeCell ref="E835:P835"/>
    <mergeCell ref="E836:P836"/>
    <mergeCell ref="E843:P843"/>
    <mergeCell ref="E844:P844"/>
    <mergeCell ref="E845:P845"/>
    <mergeCell ref="E846:P846"/>
    <mergeCell ref="E847:P847"/>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13:P813"/>
    <mergeCell ref="E814:P814"/>
    <mergeCell ref="E815:P815"/>
    <mergeCell ref="E804:P804"/>
    <mergeCell ref="E805:P805"/>
    <mergeCell ref="E806:P806"/>
    <mergeCell ref="E807:P807"/>
    <mergeCell ref="E808:P808"/>
    <mergeCell ref="E809:P809"/>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812:P812"/>
    <mergeCell ref="E770:P770"/>
    <mergeCell ref="E756:P756"/>
    <mergeCell ref="E757:P757"/>
    <mergeCell ref="B758:B787"/>
    <mergeCell ref="E758:P758"/>
    <mergeCell ref="E759:P759"/>
    <mergeCell ref="E760:P760"/>
    <mergeCell ref="E731:P73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83:P783"/>
    <mergeCell ref="E746:P746"/>
    <mergeCell ref="E747:P747"/>
    <mergeCell ref="E748:P748"/>
    <mergeCell ref="E749:P749"/>
    <mergeCell ref="E765:P765"/>
    <mergeCell ref="E766:P766"/>
    <mergeCell ref="E767:P767"/>
    <mergeCell ref="E768:P768"/>
    <mergeCell ref="E769:P769"/>
    <mergeCell ref="B728:B757"/>
    <mergeCell ref="E728:P728"/>
    <mergeCell ref="E729:P729"/>
    <mergeCell ref="E730:P730"/>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45:P745"/>
    <mergeCell ref="E713:P713"/>
    <mergeCell ref="E714:P714"/>
    <mergeCell ref="E715:P715"/>
    <mergeCell ref="E716:P716"/>
    <mergeCell ref="E723:P723"/>
    <mergeCell ref="E724:P724"/>
    <mergeCell ref="E725:P725"/>
    <mergeCell ref="E726:P726"/>
    <mergeCell ref="E727:P727"/>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692:P692"/>
    <mergeCell ref="E693:P693"/>
    <mergeCell ref="E694:P694"/>
    <mergeCell ref="E695:P695"/>
    <mergeCell ref="E684:P684"/>
    <mergeCell ref="E685:P685"/>
    <mergeCell ref="E686:P686"/>
    <mergeCell ref="E687:P687"/>
    <mergeCell ref="E688:P688"/>
    <mergeCell ref="E689:P689"/>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25:P625"/>
    <mergeCell ref="E626:P626"/>
    <mergeCell ref="E627:P627"/>
    <mergeCell ref="E628:P628"/>
    <mergeCell ref="E629:P629"/>
    <mergeCell ref="E645:P645"/>
    <mergeCell ref="E646:P646"/>
    <mergeCell ref="E647:P647"/>
    <mergeCell ref="E648:P648"/>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593:P593"/>
    <mergeCell ref="E594:P594"/>
    <mergeCell ref="E595:P595"/>
    <mergeCell ref="E596:P596"/>
    <mergeCell ref="E603:P603"/>
    <mergeCell ref="E604:P604"/>
    <mergeCell ref="E605:P605"/>
    <mergeCell ref="E606:P606"/>
    <mergeCell ref="E607:P607"/>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72:P572"/>
    <mergeCell ref="E573:P573"/>
    <mergeCell ref="E574:P574"/>
    <mergeCell ref="E575:P575"/>
    <mergeCell ref="E564:P564"/>
    <mergeCell ref="E565:P565"/>
    <mergeCell ref="E566:P566"/>
    <mergeCell ref="E567:P567"/>
    <mergeCell ref="E568:P568"/>
    <mergeCell ref="E569:P569"/>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05:P505"/>
    <mergeCell ref="E506:P506"/>
    <mergeCell ref="E507:P507"/>
    <mergeCell ref="E508:P508"/>
    <mergeCell ref="E509:P509"/>
    <mergeCell ref="E525:P525"/>
    <mergeCell ref="E526:P526"/>
    <mergeCell ref="E527:P527"/>
    <mergeCell ref="E528:P528"/>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473:P473"/>
    <mergeCell ref="E474:P474"/>
    <mergeCell ref="E475:P475"/>
    <mergeCell ref="E476:P476"/>
    <mergeCell ref="E483:P483"/>
    <mergeCell ref="E484:P484"/>
    <mergeCell ref="E485:P485"/>
    <mergeCell ref="E486:P486"/>
    <mergeCell ref="E487:P487"/>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52:P452"/>
    <mergeCell ref="E453:P453"/>
    <mergeCell ref="E454:P454"/>
    <mergeCell ref="E455:P455"/>
    <mergeCell ref="E444:P444"/>
    <mergeCell ref="E445:P445"/>
    <mergeCell ref="E446:P446"/>
    <mergeCell ref="E447:P447"/>
    <mergeCell ref="E448:P448"/>
    <mergeCell ref="E449:P449"/>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385:P385"/>
    <mergeCell ref="E386:P386"/>
    <mergeCell ref="E387:P387"/>
    <mergeCell ref="E388:P388"/>
    <mergeCell ref="E389:P389"/>
    <mergeCell ref="E405:P405"/>
    <mergeCell ref="E406:P406"/>
    <mergeCell ref="E407:P407"/>
    <mergeCell ref="E408:P408"/>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53:P353"/>
    <mergeCell ref="E354:P354"/>
    <mergeCell ref="E355:P355"/>
    <mergeCell ref="E356:P356"/>
    <mergeCell ref="E363:P363"/>
    <mergeCell ref="E364:P364"/>
    <mergeCell ref="E365:P365"/>
    <mergeCell ref="E366:P366"/>
    <mergeCell ref="E367:P367"/>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32:P332"/>
    <mergeCell ref="E333:P333"/>
    <mergeCell ref="E334:P334"/>
    <mergeCell ref="E335:P335"/>
    <mergeCell ref="E324:P324"/>
    <mergeCell ref="E325:P325"/>
    <mergeCell ref="E326:P326"/>
    <mergeCell ref="E327:P327"/>
    <mergeCell ref="E328:P328"/>
    <mergeCell ref="E329:P329"/>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265:P265"/>
    <mergeCell ref="E266:P266"/>
    <mergeCell ref="E267:P267"/>
    <mergeCell ref="E268:P268"/>
    <mergeCell ref="E269:P269"/>
    <mergeCell ref="E285:P285"/>
    <mergeCell ref="E286:P286"/>
    <mergeCell ref="E287:P287"/>
    <mergeCell ref="E288:P288"/>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33:P233"/>
    <mergeCell ref="E234:P234"/>
    <mergeCell ref="E235:P235"/>
    <mergeCell ref="E236:P236"/>
    <mergeCell ref="E243:P243"/>
    <mergeCell ref="E244:P244"/>
    <mergeCell ref="E245:P245"/>
    <mergeCell ref="E246:P246"/>
    <mergeCell ref="E247:P247"/>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92:P92"/>
    <mergeCell ref="E93:P93"/>
    <mergeCell ref="E94:P94"/>
    <mergeCell ref="E95:P95"/>
    <mergeCell ref="E96:P96"/>
    <mergeCell ref="E97:P97"/>
    <mergeCell ref="E86:P86"/>
    <mergeCell ref="E87:P87"/>
    <mergeCell ref="E88:P88"/>
    <mergeCell ref="E89:P89"/>
    <mergeCell ref="E90:P90"/>
    <mergeCell ref="E91:P91"/>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37:P37"/>
    <mergeCell ref="E26:P26"/>
    <mergeCell ref="E27:P27"/>
    <mergeCell ref="E28:P28"/>
    <mergeCell ref="E29:P29"/>
    <mergeCell ref="E30:P30"/>
    <mergeCell ref="E31:P31"/>
    <mergeCell ref="E47:P47"/>
    <mergeCell ref="E48:P48"/>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B2:C2"/>
    <mergeCell ref="D2:N2"/>
    <mergeCell ref="B3:C3"/>
    <mergeCell ref="D3:H3"/>
    <mergeCell ref="I3:J3"/>
    <mergeCell ref="K3:N3"/>
    <mergeCell ref="A5:A7"/>
    <mergeCell ref="B5:D7"/>
    <mergeCell ref="E5:P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788C4655-69AB-4834-8A02-A7BDFBBB0C12}">
      <formula1>Projects</formula1>
    </dataValidation>
  </dataValidations>
  <pageMargins left="0.7" right="0.7" top="0.75" bottom="0.75" header="0.3" footer="0.3"/>
  <pageSetup scale="8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6101C-D1BC-4513-A4E5-D53623294EE4}">
  <sheetPr>
    <pageSetUpPr fitToPage="1"/>
  </sheetPr>
  <dimension ref="A1:AO93"/>
  <sheetViews>
    <sheetView showZeros="0" topLeftCell="B5" zoomScaleNormal="100" zoomScaleSheetLayoutView="75" workbookViewId="0">
      <selection activeCell="AI43" sqref="AI43"/>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85" t="s">
        <v>0</v>
      </c>
      <c r="C2" s="185"/>
      <c r="D2" s="185"/>
      <c r="E2" s="185"/>
      <c r="F2" s="185"/>
      <c r="G2" s="185"/>
      <c r="H2" s="185"/>
      <c r="I2" s="185"/>
      <c r="J2" s="185"/>
      <c r="K2" s="185"/>
      <c r="L2" s="185"/>
      <c r="M2" s="185"/>
      <c r="N2" s="185"/>
      <c r="O2" s="185"/>
      <c r="P2" s="8"/>
      <c r="Q2" s="4"/>
      <c r="R2" s="4"/>
      <c r="S2" s="4"/>
      <c r="T2" s="4"/>
      <c r="U2" s="4"/>
      <c r="V2" s="4"/>
      <c r="W2" s="4"/>
      <c r="X2" s="4"/>
      <c r="Y2" s="6"/>
      <c r="Z2" s="4"/>
      <c r="AA2" s="7"/>
      <c r="AB2" s="4"/>
      <c r="AC2" s="4"/>
      <c r="AD2" s="4"/>
      <c r="AE2" s="4"/>
    </row>
    <row r="3" spans="1:41" ht="16.149999999999999" customHeight="1" x14ac:dyDescent="0.3">
      <c r="A3" s="4"/>
      <c r="B3" s="186" t="s">
        <v>1</v>
      </c>
      <c r="C3" s="186"/>
      <c r="D3" s="187" t="str">
        <f>'Yearly Info'!A45</f>
        <v>Don Woods</v>
      </c>
      <c r="E3" s="187"/>
      <c r="F3" s="187"/>
      <c r="G3" s="187"/>
      <c r="H3" s="187"/>
      <c r="I3" s="187"/>
      <c r="J3" s="187"/>
      <c r="K3" s="187"/>
      <c r="L3" s="187"/>
      <c r="M3" s="187"/>
      <c r="N3" s="187"/>
      <c r="O3" s="187"/>
      <c r="P3" s="9"/>
      <c r="Q3" s="10"/>
      <c r="R3" s="10"/>
      <c r="S3" s="9"/>
      <c r="T3" s="9"/>
      <c r="U3" s="9"/>
      <c r="V3" s="9"/>
      <c r="W3" s="9"/>
      <c r="X3" s="9"/>
      <c r="Y3" s="11"/>
      <c r="Z3" s="4"/>
      <c r="AA3" s="7"/>
      <c r="AB3" s="4"/>
      <c r="AC3" s="4"/>
      <c r="AD3" s="4"/>
      <c r="AE3" s="4"/>
    </row>
    <row r="4" spans="1:41" ht="16.149999999999999" customHeight="1" x14ac:dyDescent="0.3">
      <c r="A4" s="4"/>
      <c r="B4" s="186" t="s">
        <v>2</v>
      </c>
      <c r="C4" s="186"/>
      <c r="D4" s="188">
        <f>'Yearly Info'!D5</f>
        <v>46143</v>
      </c>
      <c r="E4" s="188"/>
      <c r="F4" s="188"/>
      <c r="G4" s="188"/>
      <c r="H4" s="188"/>
      <c r="I4" s="188"/>
      <c r="J4" s="186" t="s">
        <v>3</v>
      </c>
      <c r="K4" s="186"/>
      <c r="L4" s="197">
        <f>'Yearly Info'!B1</f>
        <v>2026</v>
      </c>
      <c r="M4" s="190"/>
      <c r="N4" s="190"/>
      <c r="O4" s="190"/>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81" t="s">
        <v>4</v>
      </c>
      <c r="B6" s="184" t="s">
        <v>5</v>
      </c>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4"/>
      <c r="AG6" s="29"/>
      <c r="AH6" s="29"/>
      <c r="AI6" s="19" t="s">
        <v>6</v>
      </c>
      <c r="AJ6" s="52"/>
    </row>
    <row r="7" spans="1:41" ht="18.75" customHeight="1" x14ac:dyDescent="0.3">
      <c r="A7" s="182"/>
      <c r="B7" s="47">
        <f>IF(WEEKDAY(D$4,2)&gt;5,D$4+8 - WEEKDAY(D$4,2),D$4-(WEEKDAY(D$4,2)-1))</f>
        <v>46139</v>
      </c>
      <c r="C7" s="47">
        <f>B7+1</f>
        <v>46140</v>
      </c>
      <c r="D7" s="47">
        <f t="shared" ref="D7:AH7" si="0">C7+1</f>
        <v>46141</v>
      </c>
      <c r="E7" s="47">
        <f t="shared" si="0"/>
        <v>46142</v>
      </c>
      <c r="F7" s="47">
        <f t="shared" si="0"/>
        <v>46143</v>
      </c>
      <c r="G7" s="47">
        <f t="shared" si="0"/>
        <v>46144</v>
      </c>
      <c r="H7" s="47">
        <f t="shared" si="0"/>
        <v>46145</v>
      </c>
      <c r="I7" s="47">
        <f t="shared" si="0"/>
        <v>46146</v>
      </c>
      <c r="J7" s="47">
        <f t="shared" si="0"/>
        <v>46147</v>
      </c>
      <c r="K7" s="47">
        <f t="shared" si="0"/>
        <v>46148</v>
      </c>
      <c r="L7" s="47">
        <f t="shared" si="0"/>
        <v>46149</v>
      </c>
      <c r="M7" s="47">
        <f t="shared" si="0"/>
        <v>46150</v>
      </c>
      <c r="N7" s="47">
        <f t="shared" si="0"/>
        <v>46151</v>
      </c>
      <c r="O7" s="47">
        <f t="shared" si="0"/>
        <v>46152</v>
      </c>
      <c r="P7" s="47">
        <f t="shared" si="0"/>
        <v>46153</v>
      </c>
      <c r="Q7" s="47">
        <f t="shared" si="0"/>
        <v>46154</v>
      </c>
      <c r="R7" s="47">
        <f t="shared" si="0"/>
        <v>46155</v>
      </c>
      <c r="S7" s="47">
        <f t="shared" si="0"/>
        <v>46156</v>
      </c>
      <c r="T7" s="47">
        <f t="shared" si="0"/>
        <v>46157</v>
      </c>
      <c r="U7" s="47">
        <f t="shared" si="0"/>
        <v>46158</v>
      </c>
      <c r="V7" s="47">
        <f t="shared" si="0"/>
        <v>46159</v>
      </c>
      <c r="W7" s="47">
        <f t="shared" si="0"/>
        <v>46160</v>
      </c>
      <c r="X7" s="47">
        <f t="shared" si="0"/>
        <v>46161</v>
      </c>
      <c r="Y7" s="47">
        <f t="shared" si="0"/>
        <v>46162</v>
      </c>
      <c r="Z7" s="47">
        <f t="shared" si="0"/>
        <v>46163</v>
      </c>
      <c r="AA7" s="47">
        <f t="shared" si="0"/>
        <v>46164</v>
      </c>
      <c r="AB7" s="47">
        <f t="shared" si="0"/>
        <v>46165</v>
      </c>
      <c r="AC7" s="47">
        <f t="shared" si="0"/>
        <v>46166</v>
      </c>
      <c r="AD7" s="47">
        <f t="shared" si="0"/>
        <v>46167</v>
      </c>
      <c r="AE7" s="47">
        <f t="shared" si="0"/>
        <v>46168</v>
      </c>
      <c r="AF7" s="47">
        <f t="shared" si="0"/>
        <v>46169</v>
      </c>
      <c r="AG7" s="48">
        <f t="shared" si="0"/>
        <v>46170</v>
      </c>
      <c r="AH7" s="49">
        <f t="shared" si="0"/>
        <v>46171</v>
      </c>
      <c r="AI7" s="18" t="s">
        <v>7</v>
      </c>
    </row>
    <row r="8" spans="1:41" ht="15.75" customHeight="1" thickBot="1" x14ac:dyDescent="0.3">
      <c r="A8" s="183"/>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 Support for MDEQ</v>
      </c>
      <c r="B11" s="65"/>
      <c r="C11" s="65"/>
      <c r="D11" s="65"/>
      <c r="E11" s="65"/>
      <c r="F11" s="65"/>
      <c r="G11" s="66"/>
      <c r="H11" s="67"/>
      <c r="I11" s="65"/>
      <c r="J11" s="65">
        <v>4</v>
      </c>
      <c r="K11" s="65">
        <v>8</v>
      </c>
      <c r="L11" s="65">
        <v>4</v>
      </c>
      <c r="M11" s="65"/>
      <c r="N11" s="66"/>
      <c r="O11" s="67"/>
      <c r="P11" s="65"/>
      <c r="Q11" s="65"/>
      <c r="R11" s="65"/>
      <c r="S11" s="65"/>
      <c r="T11" s="65"/>
      <c r="U11" s="66"/>
      <c r="V11" s="67"/>
      <c r="W11" s="65"/>
      <c r="X11" s="65"/>
      <c r="Y11" s="65"/>
      <c r="Z11" s="65">
        <v>8</v>
      </c>
      <c r="AA11" s="65"/>
      <c r="AB11" s="67"/>
      <c r="AC11" s="67"/>
      <c r="AD11" s="65"/>
      <c r="AE11" s="65"/>
      <c r="AF11" s="65"/>
      <c r="AG11" s="65"/>
      <c r="AH11" s="65"/>
      <c r="AI11" s="68">
        <f t="shared" ref="AI11:AI41" si="1">SUM(B11:AH11)</f>
        <v>24</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 Idea Portal</v>
      </c>
      <c r="B13" s="65"/>
      <c r="C13" s="65"/>
      <c r="D13" s="65"/>
      <c r="E13" s="65"/>
      <c r="F13" s="65"/>
      <c r="G13" s="66"/>
      <c r="H13" s="67"/>
      <c r="I13" s="65"/>
      <c r="J13" s="65">
        <v>4</v>
      </c>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4</v>
      </c>
    </row>
    <row r="14" spans="1:41" x14ac:dyDescent="0.25">
      <c r="A14" s="90" t="str">
        <f>'Yearly Info'!A17</f>
        <v xml:space="preserve">     MSWIS</v>
      </c>
      <c r="B14" s="65"/>
      <c r="C14" s="65"/>
      <c r="D14" s="65"/>
      <c r="E14" s="65"/>
      <c r="F14" s="65"/>
      <c r="G14" s="66"/>
      <c r="H14" s="67"/>
      <c r="I14" s="65"/>
      <c r="J14" s="65"/>
      <c r="K14" s="65"/>
      <c r="L14" s="65"/>
      <c r="M14" s="65"/>
      <c r="N14" s="66"/>
      <c r="O14" s="67"/>
      <c r="P14" s="65">
        <v>4</v>
      </c>
      <c r="Q14" s="65">
        <v>4</v>
      </c>
      <c r="R14" s="65"/>
      <c r="S14" s="65">
        <v>2</v>
      </c>
      <c r="T14" s="65"/>
      <c r="U14" s="66"/>
      <c r="V14" s="67"/>
      <c r="W14" s="65">
        <v>2</v>
      </c>
      <c r="X14" s="65"/>
      <c r="Y14" s="65"/>
      <c r="Z14" s="65"/>
      <c r="AA14" s="65"/>
      <c r="AB14" s="67"/>
      <c r="AC14" s="67"/>
      <c r="AD14" s="65"/>
      <c r="AE14" s="65">
        <v>9</v>
      </c>
      <c r="AF14" s="65">
        <v>5</v>
      </c>
      <c r="AG14" s="65">
        <v>5</v>
      </c>
      <c r="AH14" s="65"/>
      <c r="AI14" s="68">
        <f t="shared" si="1"/>
        <v>31</v>
      </c>
    </row>
    <row r="15" spans="1:41" x14ac:dyDescent="0.25">
      <c r="A15" s="90" t="str">
        <f>'Yearly Info'!A18</f>
        <v xml:space="preserve">     GeoSpatial</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 Dashboard</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MDWFP NRIS</v>
      </c>
      <c r="B17" s="65"/>
      <c r="C17" s="65"/>
      <c r="D17" s="65"/>
      <c r="E17" s="65"/>
      <c r="F17" s="65"/>
      <c r="G17" s="66"/>
      <c r="H17" s="67"/>
      <c r="I17" s="65"/>
      <c r="J17" s="65"/>
      <c r="K17" s="65"/>
      <c r="L17" s="65"/>
      <c r="M17" s="65">
        <v>4</v>
      </c>
      <c r="N17" s="66"/>
      <c r="O17" s="67"/>
      <c r="P17" s="65"/>
      <c r="Q17" s="97"/>
      <c r="R17" s="65"/>
      <c r="S17" s="65"/>
      <c r="T17" s="65">
        <v>5</v>
      </c>
      <c r="U17" s="66"/>
      <c r="V17" s="67"/>
      <c r="W17" s="65">
        <v>7</v>
      </c>
      <c r="X17" s="65">
        <v>10</v>
      </c>
      <c r="Y17" s="65">
        <v>8</v>
      </c>
      <c r="Z17" s="65"/>
      <c r="AA17" s="65"/>
      <c r="AB17" s="67"/>
      <c r="AC17" s="67"/>
      <c r="AD17" s="65"/>
      <c r="AE17" s="65"/>
      <c r="AF17" s="65">
        <v>5</v>
      </c>
      <c r="AG17" s="65">
        <v>3</v>
      </c>
      <c r="AH17" s="65">
        <v>12</v>
      </c>
      <c r="AI17" s="68">
        <f t="shared" si="1"/>
        <v>54</v>
      </c>
    </row>
    <row r="18" spans="1:35" x14ac:dyDescent="0.25">
      <c r="A18" s="90" t="str">
        <f>'Yearly Info'!A21</f>
        <v xml:space="preserve">     MSWIS MRVA 4 CLOSED</v>
      </c>
      <c r="B18" s="65"/>
      <c r="C18" s="65"/>
      <c r="D18" s="65"/>
      <c r="E18" s="65"/>
      <c r="F18" s="65"/>
      <c r="G18" s="66"/>
      <c r="H18" s="67"/>
      <c r="I18" s="65">
        <v>3</v>
      </c>
      <c r="J18" s="65"/>
      <c r="K18" s="65"/>
      <c r="L18" s="65">
        <v>4</v>
      </c>
      <c r="M18" s="65"/>
      <c r="N18" s="66"/>
      <c r="O18" s="67"/>
      <c r="P18" s="65"/>
      <c r="Q18" s="65"/>
      <c r="R18" s="65"/>
      <c r="S18" s="65">
        <v>6</v>
      </c>
      <c r="T18" s="65"/>
      <c r="U18" s="66"/>
      <c r="V18" s="67"/>
      <c r="W18" s="65"/>
      <c r="X18" s="65"/>
      <c r="Y18" s="65"/>
      <c r="Z18" s="65"/>
      <c r="AA18" s="65"/>
      <c r="AB18" s="67"/>
      <c r="AC18" s="67"/>
      <c r="AD18" s="65"/>
      <c r="AE18" s="65"/>
      <c r="AF18" s="65"/>
      <c r="AG18" s="65"/>
      <c r="AH18" s="65"/>
      <c r="AI18" s="68">
        <f t="shared" si="1"/>
        <v>13</v>
      </c>
    </row>
    <row r="19" spans="1:35" x14ac:dyDescent="0.25">
      <c r="A19" s="90" t="str">
        <f>'Yearly Info'!A22</f>
        <v xml:space="preserve">     Tackett</v>
      </c>
      <c r="B19" s="65"/>
      <c r="C19" s="65"/>
      <c r="D19" s="65"/>
      <c r="E19" s="65"/>
      <c r="F19" s="65">
        <v>8</v>
      </c>
      <c r="G19" s="66"/>
      <c r="H19" s="67"/>
      <c r="I19" s="65">
        <v>5</v>
      </c>
      <c r="J19" s="65"/>
      <c r="K19" s="65"/>
      <c r="L19" s="65"/>
      <c r="M19" s="65">
        <v>4</v>
      </c>
      <c r="N19" s="66"/>
      <c r="O19" s="67"/>
      <c r="P19" s="65">
        <v>10</v>
      </c>
      <c r="Q19" s="65">
        <v>4</v>
      </c>
      <c r="R19" s="65">
        <v>8</v>
      </c>
      <c r="S19" s="65"/>
      <c r="T19" s="65"/>
      <c r="U19" s="66"/>
      <c r="V19" s="67"/>
      <c r="W19" s="65"/>
      <c r="X19" s="65"/>
      <c r="Y19" s="65"/>
      <c r="Z19" s="65"/>
      <c r="AA19" s="65"/>
      <c r="AB19" s="67"/>
      <c r="AC19" s="67"/>
      <c r="AD19" s="65"/>
      <c r="AE19" s="65"/>
      <c r="AF19" s="65"/>
      <c r="AG19" s="65"/>
      <c r="AH19" s="65"/>
      <c r="AI19" s="68">
        <f t="shared" si="1"/>
        <v>39</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0</v>
      </c>
      <c r="E42" s="69">
        <f t="shared" si="2"/>
        <v>0</v>
      </c>
      <c r="F42" s="69">
        <f t="shared" si="2"/>
        <v>8</v>
      </c>
      <c r="G42" s="69">
        <f t="shared" si="2"/>
        <v>0</v>
      </c>
      <c r="H42" s="69">
        <f t="shared" si="2"/>
        <v>0</v>
      </c>
      <c r="I42" s="69">
        <f t="shared" si="2"/>
        <v>8</v>
      </c>
      <c r="J42" s="69">
        <f t="shared" si="2"/>
        <v>8</v>
      </c>
      <c r="K42" s="69">
        <f t="shared" si="2"/>
        <v>8</v>
      </c>
      <c r="L42" s="69">
        <f t="shared" si="2"/>
        <v>8</v>
      </c>
      <c r="M42" s="69">
        <f t="shared" si="2"/>
        <v>8</v>
      </c>
      <c r="N42" s="69">
        <f t="shared" si="2"/>
        <v>0</v>
      </c>
      <c r="O42" s="69">
        <f t="shared" si="2"/>
        <v>0</v>
      </c>
      <c r="P42" s="69">
        <f t="shared" si="2"/>
        <v>14</v>
      </c>
      <c r="Q42" s="69">
        <f t="shared" si="2"/>
        <v>8</v>
      </c>
      <c r="R42" s="69">
        <f t="shared" si="2"/>
        <v>8</v>
      </c>
      <c r="S42" s="69">
        <f t="shared" si="2"/>
        <v>8</v>
      </c>
      <c r="T42" s="69">
        <f t="shared" si="2"/>
        <v>5</v>
      </c>
      <c r="U42" s="69">
        <f t="shared" si="2"/>
        <v>0</v>
      </c>
      <c r="V42" s="69">
        <f t="shared" si="2"/>
        <v>0</v>
      </c>
      <c r="W42" s="69">
        <f t="shared" si="2"/>
        <v>9</v>
      </c>
      <c r="X42" s="69">
        <f t="shared" si="2"/>
        <v>10</v>
      </c>
      <c r="Y42" s="69">
        <f t="shared" si="2"/>
        <v>8</v>
      </c>
      <c r="Z42" s="69">
        <f t="shared" si="2"/>
        <v>8</v>
      </c>
      <c r="AA42" s="69">
        <f t="shared" si="2"/>
        <v>0</v>
      </c>
      <c r="AB42" s="69">
        <f t="shared" si="2"/>
        <v>0</v>
      </c>
      <c r="AC42" s="69">
        <f t="shared" si="2"/>
        <v>0</v>
      </c>
      <c r="AD42" s="69">
        <f t="shared" si="2"/>
        <v>0</v>
      </c>
      <c r="AE42" s="69">
        <f t="shared" si="2"/>
        <v>9</v>
      </c>
      <c r="AF42" s="69">
        <f>SUM(AF9:AF41)</f>
        <v>10</v>
      </c>
      <c r="AG42" s="69">
        <f t="shared" si="2"/>
        <v>8</v>
      </c>
      <c r="AH42" s="69">
        <f t="shared" si="2"/>
        <v>12</v>
      </c>
      <c r="AI42" s="71">
        <f>SUM(AI11:AI41)</f>
        <v>165</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v>8</v>
      </c>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8</v>
      </c>
    </row>
    <row r="44" spans="1:36" x14ac:dyDescent="0.25">
      <c r="A44" s="73"/>
      <c r="B44" s="191" t="s">
        <v>10</v>
      </c>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3"/>
      <c r="AI44" s="74">
        <f>IF(SUM(B48:AH48)-AI42-AI43&gt;0,SUM(B48:AH48)-AI42-AI43,0)</f>
        <v>0</v>
      </c>
    </row>
    <row r="45" spans="1:36" x14ac:dyDescent="0.25">
      <c r="A45" s="73"/>
      <c r="B45" s="191" t="s">
        <v>11</v>
      </c>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3"/>
      <c r="AI45" s="75">
        <f>IF(SUM(B48:AH48)-AI42-AI43&lt;0,(SUM(B48:AH48)-AI42-AI43)*-1,0)</f>
        <v>5</v>
      </c>
    </row>
    <row r="46" spans="1:36" x14ac:dyDescent="0.25">
      <c r="A46" s="92" t="s">
        <v>12</v>
      </c>
      <c r="B46" s="76">
        <f t="shared" ref="B46:AH46" si="3">SUM(B45,B43,B42)</f>
        <v>0</v>
      </c>
      <c r="C46" s="76">
        <f t="shared" si="3"/>
        <v>0</v>
      </c>
      <c r="D46" s="76">
        <f t="shared" si="3"/>
        <v>0</v>
      </c>
      <c r="E46" s="76">
        <f t="shared" si="3"/>
        <v>0</v>
      </c>
      <c r="F46" s="76">
        <f t="shared" si="3"/>
        <v>8</v>
      </c>
      <c r="G46" s="76">
        <f t="shared" si="3"/>
        <v>0</v>
      </c>
      <c r="H46" s="76">
        <f t="shared" si="3"/>
        <v>0</v>
      </c>
      <c r="I46" s="76">
        <f t="shared" si="3"/>
        <v>8</v>
      </c>
      <c r="J46" s="76">
        <f t="shared" si="3"/>
        <v>8</v>
      </c>
      <c r="K46" s="76">
        <f t="shared" si="3"/>
        <v>8</v>
      </c>
      <c r="L46" s="76">
        <f t="shared" si="3"/>
        <v>8</v>
      </c>
      <c r="M46" s="76">
        <f t="shared" si="3"/>
        <v>8</v>
      </c>
      <c r="N46" s="76">
        <f t="shared" si="3"/>
        <v>0</v>
      </c>
      <c r="O46" s="76">
        <f t="shared" si="3"/>
        <v>0</v>
      </c>
      <c r="P46" s="76">
        <f t="shared" si="3"/>
        <v>14</v>
      </c>
      <c r="Q46" s="76">
        <f t="shared" si="3"/>
        <v>8</v>
      </c>
      <c r="R46" s="76">
        <f t="shared" si="3"/>
        <v>8</v>
      </c>
      <c r="S46" s="76">
        <f t="shared" si="3"/>
        <v>8</v>
      </c>
      <c r="T46" s="76">
        <f t="shared" si="3"/>
        <v>5</v>
      </c>
      <c r="U46" s="76">
        <f t="shared" si="3"/>
        <v>0</v>
      </c>
      <c r="V46" s="76">
        <f t="shared" si="3"/>
        <v>0</v>
      </c>
      <c r="W46" s="76">
        <f t="shared" si="3"/>
        <v>9</v>
      </c>
      <c r="X46" s="76">
        <f t="shared" si="3"/>
        <v>10</v>
      </c>
      <c r="Y46" s="76">
        <f t="shared" si="3"/>
        <v>8</v>
      </c>
      <c r="Z46" s="76">
        <f t="shared" si="3"/>
        <v>8</v>
      </c>
      <c r="AA46" s="76">
        <f t="shared" si="3"/>
        <v>0</v>
      </c>
      <c r="AB46" s="76">
        <f t="shared" si="3"/>
        <v>0</v>
      </c>
      <c r="AC46" s="76">
        <f t="shared" si="3"/>
        <v>0</v>
      </c>
      <c r="AD46" s="76">
        <f t="shared" si="3"/>
        <v>8</v>
      </c>
      <c r="AE46" s="76">
        <f t="shared" si="3"/>
        <v>9</v>
      </c>
      <c r="AF46" s="76">
        <f t="shared" si="3"/>
        <v>10</v>
      </c>
      <c r="AG46" s="76">
        <f t="shared" si="3"/>
        <v>8</v>
      </c>
      <c r="AH46" s="76">
        <f t="shared" si="3"/>
        <v>12</v>
      </c>
      <c r="AI46" s="77">
        <f>SUM(B46:AH46)</f>
        <v>173</v>
      </c>
      <c r="AJ46" s="20"/>
    </row>
    <row r="47" spans="1:36" ht="15.75" customHeight="1" thickBot="1" x14ac:dyDescent="0.3">
      <c r="A47" s="93" t="s">
        <v>13</v>
      </c>
      <c r="B47" s="78" t="str">
        <f>IF(B8="Sun",SUM(B46),"")</f>
        <v/>
      </c>
      <c r="C47" s="78" t="str">
        <f>IF(C8="Sun",SUM(B46,C46),"")</f>
        <v/>
      </c>
      <c r="D47" s="78" t="str">
        <f>IF(D8="Sun",SUM(B46,C46,D46),"")</f>
        <v/>
      </c>
      <c r="E47" s="78" t="str">
        <f>IF(E8="Sun",SUM(B46,C46,D46,E46),"")</f>
        <v/>
      </c>
      <c r="F47" s="194">
        <f>SUM(B46:H46)</f>
        <v>8</v>
      </c>
      <c r="G47" s="195"/>
      <c r="H47" s="196"/>
      <c r="I47" s="78" t="str">
        <f>IF(I8="Sun",SUM(C46,D46,E46,F46,G46,H46,I46),"")</f>
        <v/>
      </c>
      <c r="J47" s="78" t="str">
        <f>IF(J8="Sun",SUM(D46,E46,F46,G46,H46,I46,J46),"")</f>
        <v/>
      </c>
      <c r="K47" s="78" t="str">
        <f>IF(K8="Sun",SUM(E46,F46,G46,H46,I46,J46,K46),"")</f>
        <v/>
      </c>
      <c r="L47" s="78" t="str">
        <f>IF(L8="Sun",SUM(F46,G46,H46,I46,J46,K46,L46),"")</f>
        <v/>
      </c>
      <c r="M47" s="194">
        <f>SUM(I46:O46)</f>
        <v>40</v>
      </c>
      <c r="N47" s="195"/>
      <c r="O47" s="196"/>
      <c r="P47" s="78" t="str">
        <f>IF(P8="Sun",SUM(J46,K46,L46,M46,N46,O46,P46),"")</f>
        <v/>
      </c>
      <c r="Q47" s="78" t="str">
        <f>IF(Q8="Sun",SUM(K46,L46,M46,N46,O46,P46,Q46),"")</f>
        <v/>
      </c>
      <c r="R47" s="78" t="str">
        <f>IF(R8="Sun",SUM(L46,M46,N46,O46,P46,Q46,R46),"")</f>
        <v/>
      </c>
      <c r="S47" s="78" t="str">
        <f>IF(S8="Sun",SUM(M46,N46,O46,P46,Q46,R46,S46),"")</f>
        <v/>
      </c>
      <c r="T47" s="194">
        <f>SUM(P46:V46)</f>
        <v>43</v>
      </c>
      <c r="U47" s="195"/>
      <c r="V47" s="196"/>
      <c r="W47" s="78" t="str">
        <f>IF(W8="Sun",SUM(Q46,R46,S46,T46,U46,V46,W46),"")</f>
        <v/>
      </c>
      <c r="X47" s="78" t="str">
        <f>IF(X8="Sun",SUM(R46,S46,T46,U46,V46,W46,X46),"")</f>
        <v/>
      </c>
      <c r="Y47" s="78" t="str">
        <f>IF(Y8="Sun",SUM(S46,T46,U46,V46,W46,X46,Y46),"")</f>
        <v/>
      </c>
      <c r="Z47" s="78" t="str">
        <f>IF(Z8="Sun",SUM(T46,U46,V46,W46,X46,Y46,Z46),"")</f>
        <v/>
      </c>
      <c r="AA47" s="194">
        <f>SUM(W46:AC46)</f>
        <v>35</v>
      </c>
      <c r="AB47" s="195"/>
      <c r="AC47" s="196"/>
      <c r="AD47" s="78" t="str">
        <f>IF(AD8="Sun",SUM(X46,Y46,Z46,AA46,AB46,AC46,AD46),"")</f>
        <v/>
      </c>
      <c r="AE47" s="78" t="str">
        <f>IF(AE8="Sun",SUM(Y46,Z46,AA46,AB46,AC46,AD46,AE46),"")</f>
        <v/>
      </c>
      <c r="AF47" s="78" t="str">
        <f>IF(AF8="Sun",SUM(Z46,AA46,AB46,AC46,AD46,AE46,AF46),"")</f>
        <v/>
      </c>
      <c r="AG47" s="78" t="str">
        <f>IF(AG8="Sun",SUM(AA46,AB46,AC46,AD46,AE46,AF46,AG46),"")</f>
        <v/>
      </c>
      <c r="AH47" s="79">
        <f>SUM(AD46:AH46)</f>
        <v>47</v>
      </c>
      <c r="AI47" s="80">
        <f>SUM(B47:AH47)</f>
        <v>173</v>
      </c>
    </row>
    <row r="48" spans="1:36" ht="0.75" customHeight="1" x14ac:dyDescent="0.25">
      <c r="B48">
        <f>IF(B7&gt;=$D$4,IF(B7&lt;=EOMONTH($D$4,0), IF(B8="S",0,IF(B8="S",0,8)),0),0)</f>
        <v>0</v>
      </c>
      <c r="C48">
        <f t="shared" ref="C48:AH48" si="4">IF(C7&gt;=$D$4,IF(C7&lt;=EOMONTH($D$4,0), IF(C8="S",0,IF(C8="S",0,8)),0),0)</f>
        <v>0</v>
      </c>
      <c r="D48">
        <f t="shared" si="4"/>
        <v>0</v>
      </c>
      <c r="E48">
        <f t="shared" si="4"/>
        <v>0</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8</v>
      </c>
      <c r="AF48">
        <f t="shared" si="4"/>
        <v>8</v>
      </c>
      <c r="AG48">
        <f t="shared" si="4"/>
        <v>8</v>
      </c>
      <c r="AH48">
        <f t="shared" si="4"/>
        <v>8</v>
      </c>
      <c r="AI48">
        <f>SUM(B48:AH48)</f>
        <v>168</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85" t="s">
        <v>0</v>
      </c>
      <c r="C53" s="185"/>
      <c r="D53" s="185"/>
      <c r="E53" s="185"/>
      <c r="F53" s="185"/>
      <c r="G53" s="185"/>
      <c r="H53" s="185"/>
      <c r="I53" s="185"/>
      <c r="J53" s="185"/>
      <c r="K53" s="185"/>
      <c r="L53" s="185"/>
      <c r="M53" s="185"/>
      <c r="N53" s="185"/>
      <c r="O53" s="185"/>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86" t="s">
        <v>1</v>
      </c>
      <c r="C54" s="186"/>
      <c r="D54" s="187" t="str">
        <f>D3</f>
        <v>Don Woods</v>
      </c>
      <c r="E54" s="187"/>
      <c r="F54" s="187"/>
      <c r="G54" s="187"/>
      <c r="H54" s="187"/>
      <c r="I54" s="187"/>
      <c r="J54" s="187"/>
      <c r="K54" s="187"/>
      <c r="L54" s="187"/>
      <c r="M54" s="187"/>
      <c r="N54" s="187"/>
      <c r="O54" s="187"/>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86" t="s">
        <v>2</v>
      </c>
      <c r="C55" s="186"/>
      <c r="D55" s="188">
        <f>D4</f>
        <v>46143</v>
      </c>
      <c r="E55" s="188"/>
      <c r="F55" s="188"/>
      <c r="G55" s="188"/>
      <c r="H55" s="188"/>
      <c r="I55" s="188"/>
      <c r="J55" s="186" t="s">
        <v>3</v>
      </c>
      <c r="K55" s="186"/>
      <c r="L55" s="189">
        <f>L4</f>
        <v>2026</v>
      </c>
      <c r="M55" s="190"/>
      <c r="N55" s="190"/>
      <c r="O55" s="190"/>
      <c r="P55" s="9"/>
      <c r="Q55" s="9"/>
      <c r="R55" s="179"/>
      <c r="S55" s="179"/>
      <c r="T55" s="179"/>
      <c r="U55" s="179"/>
      <c r="V55" s="33"/>
      <c r="W55" s="180"/>
      <c r="X55" s="180"/>
      <c r="Y55" s="180"/>
      <c r="Z55" s="180"/>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81" t="s">
        <v>4</v>
      </c>
      <c r="B57" s="184" t="s">
        <v>5</v>
      </c>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c r="AA57" s="184"/>
      <c r="AB57" s="184"/>
      <c r="AC57" s="184"/>
      <c r="AD57" s="184"/>
      <c r="AE57" s="184"/>
      <c r="AF57" s="184"/>
      <c r="AG57" s="29"/>
      <c r="AH57" s="29"/>
      <c r="AI57" s="19" t="s">
        <v>6</v>
      </c>
    </row>
    <row r="58" spans="1:35" ht="15.75" x14ac:dyDescent="0.3">
      <c r="A58" s="182"/>
      <c r="B58" s="47">
        <f>IF(WEEKDAY(D$4,2)&gt;5,D$4+8 - WEEKDAY(D$4,2),D$4-(WEEKDAY(D$4,2)-1))</f>
        <v>46139</v>
      </c>
      <c r="C58" s="47">
        <f>B58+1</f>
        <v>46140</v>
      </c>
      <c r="D58" s="47">
        <f t="shared" ref="D58:AH58" si="5">C58+1</f>
        <v>46141</v>
      </c>
      <c r="E58" s="47">
        <f t="shared" si="5"/>
        <v>46142</v>
      </c>
      <c r="F58" s="47">
        <f t="shared" si="5"/>
        <v>46143</v>
      </c>
      <c r="G58" s="47">
        <f t="shared" si="5"/>
        <v>46144</v>
      </c>
      <c r="H58" s="47">
        <f t="shared" si="5"/>
        <v>46145</v>
      </c>
      <c r="I58" s="47">
        <f t="shared" si="5"/>
        <v>46146</v>
      </c>
      <c r="J58" s="47">
        <f t="shared" si="5"/>
        <v>46147</v>
      </c>
      <c r="K58" s="47">
        <f t="shared" si="5"/>
        <v>46148</v>
      </c>
      <c r="L58" s="47">
        <f t="shared" si="5"/>
        <v>46149</v>
      </c>
      <c r="M58" s="47">
        <f t="shared" si="5"/>
        <v>46150</v>
      </c>
      <c r="N58" s="47">
        <f t="shared" si="5"/>
        <v>46151</v>
      </c>
      <c r="O58" s="47">
        <f t="shared" si="5"/>
        <v>46152</v>
      </c>
      <c r="P58" s="47">
        <f t="shared" si="5"/>
        <v>46153</v>
      </c>
      <c r="Q58" s="47">
        <f t="shared" si="5"/>
        <v>46154</v>
      </c>
      <c r="R58" s="47">
        <f t="shared" si="5"/>
        <v>46155</v>
      </c>
      <c r="S58" s="47">
        <f t="shared" si="5"/>
        <v>46156</v>
      </c>
      <c r="T58" s="47">
        <f t="shared" si="5"/>
        <v>46157</v>
      </c>
      <c r="U58" s="47">
        <f t="shared" si="5"/>
        <v>46158</v>
      </c>
      <c r="V58" s="47">
        <f t="shared" si="5"/>
        <v>46159</v>
      </c>
      <c r="W58" s="47">
        <f t="shared" si="5"/>
        <v>46160</v>
      </c>
      <c r="X58" s="47">
        <f t="shared" si="5"/>
        <v>46161</v>
      </c>
      <c r="Y58" s="47">
        <f t="shared" si="5"/>
        <v>46162</v>
      </c>
      <c r="Z58" s="47">
        <f t="shared" si="5"/>
        <v>46163</v>
      </c>
      <c r="AA58" s="47">
        <f t="shared" si="5"/>
        <v>46164</v>
      </c>
      <c r="AB58" s="47">
        <f t="shared" si="5"/>
        <v>46165</v>
      </c>
      <c r="AC58" s="47">
        <f t="shared" si="5"/>
        <v>46166</v>
      </c>
      <c r="AD58" s="47">
        <f t="shared" si="5"/>
        <v>46167</v>
      </c>
      <c r="AE58" s="47">
        <f t="shared" si="5"/>
        <v>46168</v>
      </c>
      <c r="AF58" s="47">
        <f t="shared" si="5"/>
        <v>46169</v>
      </c>
      <c r="AG58" s="48">
        <f t="shared" si="5"/>
        <v>46170</v>
      </c>
      <c r="AH58" s="49">
        <f t="shared" si="5"/>
        <v>46171</v>
      </c>
      <c r="AI58" s="18" t="s">
        <v>7</v>
      </c>
    </row>
    <row r="59" spans="1:35" ht="15.75" thickBot="1" x14ac:dyDescent="0.3">
      <c r="A59" s="183"/>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hidden="1" x14ac:dyDescent="0.25">
      <c r="A62" s="57" t="str">
        <f t="shared" si="7"/>
        <v xml:space="preserve">     RICS Support for MDEQ</v>
      </c>
      <c r="B62" s="65">
        <f t="shared" si="7"/>
        <v>0</v>
      </c>
      <c r="C62" s="65">
        <f t="shared" si="7"/>
        <v>0</v>
      </c>
      <c r="D62" s="65">
        <f t="shared" si="7"/>
        <v>0</v>
      </c>
      <c r="E62" s="65">
        <f t="shared" si="7"/>
        <v>0</v>
      </c>
      <c r="F62" s="65">
        <f t="shared" si="7"/>
        <v>0</v>
      </c>
      <c r="G62" s="67">
        <f t="shared" si="7"/>
        <v>0</v>
      </c>
      <c r="H62" s="67">
        <f t="shared" si="7"/>
        <v>0</v>
      </c>
      <c r="I62" s="65">
        <f t="shared" si="7"/>
        <v>0</v>
      </c>
      <c r="J62" s="65">
        <f t="shared" si="7"/>
        <v>4</v>
      </c>
      <c r="K62" s="65">
        <f t="shared" si="7"/>
        <v>8</v>
      </c>
      <c r="L62" s="65">
        <f t="shared" si="7"/>
        <v>4</v>
      </c>
      <c r="M62" s="65">
        <f t="shared" si="7"/>
        <v>0</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0</v>
      </c>
      <c r="X62" s="65">
        <f t="shared" si="8"/>
        <v>0</v>
      </c>
      <c r="Y62" s="65">
        <f t="shared" si="8"/>
        <v>0</v>
      </c>
      <c r="Z62" s="65">
        <f t="shared" si="8"/>
        <v>8</v>
      </c>
      <c r="AA62" s="65">
        <f t="shared" si="8"/>
        <v>0</v>
      </c>
      <c r="AB62" s="67">
        <f t="shared" si="8"/>
        <v>0</v>
      </c>
      <c r="AC62" s="67">
        <f t="shared" si="8"/>
        <v>0</v>
      </c>
      <c r="AD62" s="65">
        <f t="shared" si="8"/>
        <v>0</v>
      </c>
      <c r="AE62" s="65">
        <f t="shared" si="8"/>
        <v>0</v>
      </c>
      <c r="AF62" s="65">
        <f t="shared" si="8"/>
        <v>0</v>
      </c>
      <c r="AG62" s="65">
        <f t="shared" si="8"/>
        <v>0</v>
      </c>
      <c r="AH62" s="65">
        <f t="shared" si="8"/>
        <v>0</v>
      </c>
      <c r="AI62" s="68">
        <f t="shared" ref="AI62:AI83" si="9">SUM(B62:AH62)</f>
        <v>24</v>
      </c>
    </row>
    <row r="63" spans="1:35" hidden="1"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hidden="1" x14ac:dyDescent="0.25">
      <c r="A64" s="57" t="str">
        <f t="shared" si="7"/>
        <v xml:space="preserve">     RICS Idea Portal</v>
      </c>
      <c r="B64" s="65">
        <f t="shared" si="7"/>
        <v>0</v>
      </c>
      <c r="C64" s="65">
        <f t="shared" si="7"/>
        <v>0</v>
      </c>
      <c r="D64" s="65">
        <f t="shared" si="7"/>
        <v>0</v>
      </c>
      <c r="E64" s="65">
        <f t="shared" si="7"/>
        <v>0</v>
      </c>
      <c r="F64" s="65">
        <f t="shared" si="7"/>
        <v>0</v>
      </c>
      <c r="G64" s="67">
        <f t="shared" si="7"/>
        <v>0</v>
      </c>
      <c r="H64" s="67">
        <f t="shared" si="7"/>
        <v>0</v>
      </c>
      <c r="I64" s="65">
        <f t="shared" si="7"/>
        <v>0</v>
      </c>
      <c r="J64" s="65">
        <f t="shared" si="7"/>
        <v>4</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4</v>
      </c>
    </row>
    <row r="65" spans="1:35" x14ac:dyDescent="0.25">
      <c r="A65" s="57" t="str">
        <f t="shared" si="7"/>
        <v xml:space="preserve">     MSWIS</v>
      </c>
      <c r="B65" s="65">
        <f t="shared" si="7"/>
        <v>0</v>
      </c>
      <c r="C65" s="65">
        <f t="shared" si="7"/>
        <v>0</v>
      </c>
      <c r="D65" s="65">
        <f t="shared" si="7"/>
        <v>0</v>
      </c>
      <c r="E65" s="65">
        <f t="shared" si="7"/>
        <v>0</v>
      </c>
      <c r="F65" s="65">
        <f t="shared" si="7"/>
        <v>0</v>
      </c>
      <c r="G65" s="67">
        <f t="shared" si="7"/>
        <v>0</v>
      </c>
      <c r="H65" s="67">
        <f t="shared" si="7"/>
        <v>0</v>
      </c>
      <c r="I65" s="65">
        <f t="shared" si="7"/>
        <v>0</v>
      </c>
      <c r="J65" s="65">
        <f t="shared" si="7"/>
        <v>0</v>
      </c>
      <c r="K65" s="65">
        <f t="shared" si="7"/>
        <v>0</v>
      </c>
      <c r="L65" s="65">
        <f t="shared" si="7"/>
        <v>0</v>
      </c>
      <c r="M65" s="65">
        <f t="shared" si="7"/>
        <v>0</v>
      </c>
      <c r="N65" s="67">
        <f t="shared" si="7"/>
        <v>0</v>
      </c>
      <c r="O65" s="67">
        <f t="shared" si="7"/>
        <v>0</v>
      </c>
      <c r="P65" s="65">
        <f t="shared" si="7"/>
        <v>4</v>
      </c>
      <c r="Q65" s="65">
        <f t="shared" si="8"/>
        <v>4</v>
      </c>
      <c r="R65" s="65">
        <f t="shared" si="8"/>
        <v>0</v>
      </c>
      <c r="S65" s="65">
        <f t="shared" si="8"/>
        <v>2</v>
      </c>
      <c r="T65" s="65">
        <f t="shared" si="8"/>
        <v>0</v>
      </c>
      <c r="U65" s="67">
        <f t="shared" si="8"/>
        <v>0</v>
      </c>
      <c r="V65" s="67">
        <f t="shared" si="8"/>
        <v>0</v>
      </c>
      <c r="W65" s="65">
        <f t="shared" si="8"/>
        <v>2</v>
      </c>
      <c r="X65" s="65">
        <f t="shared" si="8"/>
        <v>0</v>
      </c>
      <c r="Y65" s="65">
        <f t="shared" si="8"/>
        <v>0</v>
      </c>
      <c r="Z65" s="65">
        <f t="shared" si="8"/>
        <v>0</v>
      </c>
      <c r="AA65" s="65">
        <f t="shared" si="8"/>
        <v>0</v>
      </c>
      <c r="AB65" s="67">
        <f t="shared" si="8"/>
        <v>0</v>
      </c>
      <c r="AC65" s="67">
        <f t="shared" si="8"/>
        <v>0</v>
      </c>
      <c r="AD65" s="65">
        <f t="shared" si="8"/>
        <v>0</v>
      </c>
      <c r="AE65" s="65">
        <f t="shared" si="8"/>
        <v>9</v>
      </c>
      <c r="AF65" s="65">
        <f t="shared" si="8"/>
        <v>5</v>
      </c>
      <c r="AG65" s="65">
        <f t="shared" si="8"/>
        <v>5</v>
      </c>
      <c r="AH65" s="65">
        <f t="shared" si="8"/>
        <v>0</v>
      </c>
      <c r="AI65" s="68">
        <f t="shared" si="9"/>
        <v>31</v>
      </c>
    </row>
    <row r="66" spans="1:35" hidden="1" x14ac:dyDescent="0.25">
      <c r="A66" s="57" t="str">
        <f t="shared" si="7"/>
        <v xml:space="preserve">     GeoSpatial</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hidden="1" x14ac:dyDescent="0.25">
      <c r="A67" s="57" t="str">
        <f t="shared" si="7"/>
        <v xml:space="preserve">     RICS Dashboard</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hidden="1" x14ac:dyDescent="0.25">
      <c r="A68" s="57" t="str">
        <f t="shared" si="7"/>
        <v xml:space="preserve">     MDWFP NRIS</v>
      </c>
      <c r="B68" s="65">
        <f t="shared" si="7"/>
        <v>0</v>
      </c>
      <c r="C68" s="65">
        <f t="shared" si="7"/>
        <v>0</v>
      </c>
      <c r="D68" s="65">
        <f t="shared" si="7"/>
        <v>0</v>
      </c>
      <c r="E68" s="65">
        <f t="shared" si="7"/>
        <v>0</v>
      </c>
      <c r="F68" s="65">
        <f t="shared" si="7"/>
        <v>0</v>
      </c>
      <c r="G68" s="67">
        <f t="shared" si="7"/>
        <v>0</v>
      </c>
      <c r="H68" s="67">
        <f t="shared" si="7"/>
        <v>0</v>
      </c>
      <c r="I68" s="65">
        <f t="shared" si="7"/>
        <v>0</v>
      </c>
      <c r="J68" s="65">
        <f t="shared" si="7"/>
        <v>0</v>
      </c>
      <c r="K68" s="65">
        <f t="shared" si="7"/>
        <v>0</v>
      </c>
      <c r="L68" s="65">
        <f t="shared" si="7"/>
        <v>0</v>
      </c>
      <c r="M68" s="65">
        <f t="shared" si="7"/>
        <v>4</v>
      </c>
      <c r="N68" s="67">
        <f t="shared" si="7"/>
        <v>0</v>
      </c>
      <c r="O68" s="67">
        <f t="shared" si="7"/>
        <v>0</v>
      </c>
      <c r="P68" s="65">
        <f t="shared" si="7"/>
        <v>0</v>
      </c>
      <c r="Q68" s="65">
        <f t="shared" si="8"/>
        <v>0</v>
      </c>
      <c r="R68" s="65">
        <f t="shared" si="8"/>
        <v>0</v>
      </c>
      <c r="S68" s="65">
        <f t="shared" si="8"/>
        <v>0</v>
      </c>
      <c r="T68" s="65">
        <f t="shared" si="8"/>
        <v>5</v>
      </c>
      <c r="U68" s="67">
        <f t="shared" si="8"/>
        <v>0</v>
      </c>
      <c r="V68" s="67">
        <f t="shared" si="8"/>
        <v>0</v>
      </c>
      <c r="W68" s="65">
        <f t="shared" si="8"/>
        <v>7</v>
      </c>
      <c r="X68" s="65">
        <f t="shared" si="8"/>
        <v>10</v>
      </c>
      <c r="Y68" s="65">
        <f t="shared" si="8"/>
        <v>8</v>
      </c>
      <c r="Z68" s="65">
        <f t="shared" si="8"/>
        <v>0</v>
      </c>
      <c r="AA68" s="65">
        <f t="shared" si="8"/>
        <v>0</v>
      </c>
      <c r="AB68" s="67">
        <f t="shared" si="8"/>
        <v>0</v>
      </c>
      <c r="AC68" s="67">
        <f t="shared" si="8"/>
        <v>0</v>
      </c>
      <c r="AD68" s="65">
        <f t="shared" si="8"/>
        <v>0</v>
      </c>
      <c r="AE68" s="65">
        <f t="shared" si="8"/>
        <v>0</v>
      </c>
      <c r="AF68" s="65">
        <f t="shared" si="8"/>
        <v>5</v>
      </c>
      <c r="AG68" s="65">
        <f t="shared" si="8"/>
        <v>3</v>
      </c>
      <c r="AH68" s="65">
        <f t="shared" si="8"/>
        <v>12</v>
      </c>
      <c r="AI68" s="68">
        <f t="shared" si="9"/>
        <v>54</v>
      </c>
    </row>
    <row r="69" spans="1:35" x14ac:dyDescent="0.25">
      <c r="A69" s="57" t="str">
        <f t="shared" si="7"/>
        <v xml:space="preserve">     MSWIS MRVA 4 CLOSED</v>
      </c>
      <c r="B69" s="65">
        <f t="shared" si="7"/>
        <v>0</v>
      </c>
      <c r="C69" s="65">
        <f t="shared" si="7"/>
        <v>0</v>
      </c>
      <c r="D69" s="65">
        <f t="shared" si="7"/>
        <v>0</v>
      </c>
      <c r="E69" s="65">
        <f t="shared" si="7"/>
        <v>0</v>
      </c>
      <c r="F69" s="65">
        <f t="shared" si="7"/>
        <v>0</v>
      </c>
      <c r="G69" s="67">
        <f t="shared" si="7"/>
        <v>0</v>
      </c>
      <c r="H69" s="67">
        <f t="shared" si="7"/>
        <v>0</v>
      </c>
      <c r="I69" s="65">
        <f t="shared" si="7"/>
        <v>3</v>
      </c>
      <c r="J69" s="65">
        <f t="shared" si="7"/>
        <v>0</v>
      </c>
      <c r="K69" s="65">
        <f t="shared" si="7"/>
        <v>0</v>
      </c>
      <c r="L69" s="65">
        <f t="shared" si="7"/>
        <v>4</v>
      </c>
      <c r="M69" s="65">
        <f t="shared" si="7"/>
        <v>0</v>
      </c>
      <c r="N69" s="67">
        <f t="shared" si="7"/>
        <v>0</v>
      </c>
      <c r="O69" s="67">
        <f t="shared" si="7"/>
        <v>0</v>
      </c>
      <c r="P69" s="65">
        <f t="shared" si="7"/>
        <v>0</v>
      </c>
      <c r="Q69" s="65">
        <f t="shared" si="8"/>
        <v>0</v>
      </c>
      <c r="R69" s="65">
        <f t="shared" si="8"/>
        <v>0</v>
      </c>
      <c r="S69" s="65">
        <f t="shared" si="8"/>
        <v>6</v>
      </c>
      <c r="T69" s="65">
        <f t="shared" si="8"/>
        <v>0</v>
      </c>
      <c r="U69" s="67">
        <f t="shared" si="8"/>
        <v>0</v>
      </c>
      <c r="V69" s="67">
        <f t="shared" si="8"/>
        <v>0</v>
      </c>
      <c r="W69" s="65">
        <f t="shared" si="8"/>
        <v>0</v>
      </c>
      <c r="X69" s="65">
        <f t="shared" si="8"/>
        <v>0</v>
      </c>
      <c r="Y69" s="65">
        <f t="shared" si="8"/>
        <v>0</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13</v>
      </c>
    </row>
    <row r="70" spans="1:35" hidden="1" x14ac:dyDescent="0.25">
      <c r="A70" s="57" t="str">
        <f t="shared" si="7"/>
        <v xml:space="preserve">     Tackett</v>
      </c>
      <c r="B70" s="65">
        <f t="shared" si="7"/>
        <v>0</v>
      </c>
      <c r="C70" s="65">
        <f t="shared" si="7"/>
        <v>0</v>
      </c>
      <c r="D70" s="65">
        <f t="shared" si="7"/>
        <v>0</v>
      </c>
      <c r="E70" s="65">
        <f t="shared" si="7"/>
        <v>0</v>
      </c>
      <c r="F70" s="65">
        <f t="shared" si="7"/>
        <v>8</v>
      </c>
      <c r="G70" s="67">
        <f t="shared" si="7"/>
        <v>0</v>
      </c>
      <c r="H70" s="67">
        <f t="shared" si="7"/>
        <v>0</v>
      </c>
      <c r="I70" s="65">
        <f t="shared" si="7"/>
        <v>5</v>
      </c>
      <c r="J70" s="65">
        <f t="shared" si="7"/>
        <v>0</v>
      </c>
      <c r="K70" s="65">
        <f t="shared" si="7"/>
        <v>0</v>
      </c>
      <c r="L70" s="65">
        <f t="shared" si="7"/>
        <v>0</v>
      </c>
      <c r="M70" s="65">
        <f t="shared" si="7"/>
        <v>4</v>
      </c>
      <c r="N70" s="67">
        <f t="shared" si="7"/>
        <v>0</v>
      </c>
      <c r="O70" s="67">
        <f t="shared" si="7"/>
        <v>0</v>
      </c>
      <c r="P70" s="65">
        <f t="shared" si="7"/>
        <v>10</v>
      </c>
      <c r="Q70" s="65">
        <f t="shared" si="8"/>
        <v>4</v>
      </c>
      <c r="R70" s="65">
        <f t="shared" si="8"/>
        <v>8</v>
      </c>
      <c r="S70" s="65">
        <f t="shared" si="8"/>
        <v>0</v>
      </c>
      <c r="T70" s="65">
        <f t="shared" si="8"/>
        <v>0</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39</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0</v>
      </c>
      <c r="C92" s="69">
        <f t="shared" ref="C92:AI92" si="19">SUM(C60:C91)</f>
        <v>0</v>
      </c>
      <c r="D92" s="69">
        <f t="shared" si="19"/>
        <v>0</v>
      </c>
      <c r="E92" s="69">
        <f t="shared" si="19"/>
        <v>0</v>
      </c>
      <c r="F92" s="69">
        <f t="shared" si="19"/>
        <v>8</v>
      </c>
      <c r="G92" s="69">
        <f t="shared" si="19"/>
        <v>0</v>
      </c>
      <c r="H92" s="69">
        <f t="shared" si="19"/>
        <v>0</v>
      </c>
      <c r="I92" s="69">
        <f t="shared" si="19"/>
        <v>8</v>
      </c>
      <c r="J92" s="69">
        <f t="shared" si="19"/>
        <v>8</v>
      </c>
      <c r="K92" s="69">
        <f t="shared" si="19"/>
        <v>8</v>
      </c>
      <c r="L92" s="69">
        <f t="shared" si="19"/>
        <v>8</v>
      </c>
      <c r="M92" s="69">
        <f t="shared" si="19"/>
        <v>8</v>
      </c>
      <c r="N92" s="69">
        <f t="shared" si="19"/>
        <v>0</v>
      </c>
      <c r="O92" s="69">
        <f t="shared" si="19"/>
        <v>0</v>
      </c>
      <c r="P92" s="69">
        <f t="shared" si="19"/>
        <v>14</v>
      </c>
      <c r="Q92" s="69">
        <f t="shared" si="19"/>
        <v>8</v>
      </c>
      <c r="R92" s="69">
        <f t="shared" si="19"/>
        <v>8</v>
      </c>
      <c r="S92" s="69">
        <f t="shared" si="19"/>
        <v>8</v>
      </c>
      <c r="T92" s="69">
        <f t="shared" si="19"/>
        <v>5</v>
      </c>
      <c r="U92" s="69">
        <f t="shared" si="19"/>
        <v>0</v>
      </c>
      <c r="V92" s="69">
        <f t="shared" si="19"/>
        <v>0</v>
      </c>
      <c r="W92" s="69">
        <f t="shared" si="19"/>
        <v>9</v>
      </c>
      <c r="X92" s="69">
        <f t="shared" si="19"/>
        <v>10</v>
      </c>
      <c r="Y92" s="69">
        <f t="shared" si="19"/>
        <v>8</v>
      </c>
      <c r="Z92" s="69">
        <f t="shared" si="19"/>
        <v>8</v>
      </c>
      <c r="AA92" s="69">
        <f t="shared" si="19"/>
        <v>0</v>
      </c>
      <c r="AB92" s="69">
        <f t="shared" si="19"/>
        <v>0</v>
      </c>
      <c r="AC92" s="69">
        <f t="shared" si="19"/>
        <v>0</v>
      </c>
      <c r="AD92" s="69">
        <f t="shared" si="19"/>
        <v>0</v>
      </c>
      <c r="AE92" s="69">
        <f t="shared" si="19"/>
        <v>9</v>
      </c>
      <c r="AF92" s="69">
        <f t="shared" si="19"/>
        <v>10</v>
      </c>
      <c r="AG92" s="69">
        <f t="shared" si="19"/>
        <v>8</v>
      </c>
      <c r="AH92" s="69">
        <f t="shared" si="19"/>
        <v>12</v>
      </c>
      <c r="AI92" s="99">
        <f t="shared" si="19"/>
        <v>165</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165</v>
      </c>
    </row>
  </sheetData>
  <dataConsolidate/>
  <mergeCells count="28">
    <mergeCell ref="R55:U55"/>
    <mergeCell ref="W55:Z55"/>
    <mergeCell ref="A57:A59"/>
    <mergeCell ref="B57:AD57"/>
    <mergeCell ref="AE57:AF57"/>
    <mergeCell ref="B53:O53"/>
    <mergeCell ref="B54:C54"/>
    <mergeCell ref="D54:O54"/>
    <mergeCell ref="B55:C55"/>
    <mergeCell ref="D55:I55"/>
    <mergeCell ref="J55:K55"/>
    <mergeCell ref="L55:O55"/>
    <mergeCell ref="A6:A8"/>
    <mergeCell ref="B6:AD6"/>
    <mergeCell ref="AE6:AF6"/>
    <mergeCell ref="B44:AH44"/>
    <mergeCell ref="B45:AH45"/>
    <mergeCell ref="F47:H47"/>
    <mergeCell ref="M47:O47"/>
    <mergeCell ref="T47:V47"/>
    <mergeCell ref="AA47:AC47"/>
    <mergeCell ref="B2:O2"/>
    <mergeCell ref="B3:C3"/>
    <mergeCell ref="D3:O3"/>
    <mergeCell ref="B4:C4"/>
    <mergeCell ref="D4:I4"/>
    <mergeCell ref="J4:K4"/>
    <mergeCell ref="L4:O4"/>
  </mergeCells>
  <conditionalFormatting sqref="B8 Q8:T8 W8:AA8 AD8:AH8">
    <cfRule type="expression" dxfId="1031" priority="17" stopIfTrue="1">
      <formula>$B$8="Sun"</formula>
    </cfRule>
    <cfRule type="expression" dxfId="1030" priority="14">
      <formula>B$7&gt;EOMONTH($D$4,0)</formula>
    </cfRule>
  </conditionalFormatting>
  <conditionalFormatting sqref="B47">
    <cfRule type="expression" dxfId="1029" priority="88" stopIfTrue="1">
      <formula>AND($B$8="Sun",$B$47&gt;40)</formula>
    </cfRule>
    <cfRule type="expression" dxfId="1028" priority="89" stopIfTrue="1">
      <formula>$B$8="Sun"</formula>
    </cfRule>
  </conditionalFormatting>
  <conditionalFormatting sqref="B62:B91">
    <cfRule type="expression" dxfId="1027" priority="78">
      <formula>B$7&lt;$D$4</formula>
    </cfRule>
    <cfRule type="expression" dxfId="1026" priority="126" stopIfTrue="1">
      <formula>B$59="Sun"</formula>
    </cfRule>
    <cfRule type="expression" dxfId="1025" priority="125" stopIfTrue="1">
      <formula>B$59="Sat"</formula>
    </cfRule>
    <cfRule type="expression" dxfId="1024" priority="124">
      <formula>B$7&gt;#REF!</formula>
    </cfRule>
  </conditionalFormatting>
  <conditionalFormatting sqref="B59:E59 G59:J59 L59:O59 Q59:T59 V59:Y59 AA59:AD59 AF59:AH59">
    <cfRule type="expression" dxfId="1023" priority="69">
      <formula>B$7&lt;$D$4</formula>
    </cfRule>
    <cfRule type="expression" dxfId="1022" priority="70">
      <formula>B$7&gt;EOMONTH($D$4,0)</formula>
    </cfRule>
    <cfRule type="expression" dxfId="1021" priority="71" stopIfTrue="1">
      <formula>$B$8="Sat"</formula>
    </cfRule>
    <cfRule type="expression" dxfId="1020" priority="72" stopIfTrue="1">
      <formula>$B$8="Sun"</formula>
    </cfRule>
  </conditionalFormatting>
  <conditionalFormatting sqref="B8:F8">
    <cfRule type="expression" dxfId="1019" priority="10">
      <formula>B$7&lt;$D$4</formula>
    </cfRule>
  </conditionalFormatting>
  <conditionalFormatting sqref="B10:F41 I10:M41 P10:T41 W10:AA41 AD10:AH41">
    <cfRule type="expression" dxfId="1018" priority="27" stopIfTrue="1">
      <formula>$B$8="Sun"</formula>
    </cfRule>
    <cfRule type="expression" dxfId="1017" priority="24">
      <formula>B$7&gt;EOMONTH($D$4,0)</formula>
    </cfRule>
  </conditionalFormatting>
  <conditionalFormatting sqref="B10:F41">
    <cfRule type="expression" dxfId="1016" priority="23">
      <formula>B$7&lt;$D$4</formula>
    </cfRule>
  </conditionalFormatting>
  <conditionalFormatting sqref="B42:AH42">
    <cfRule type="cellIs" dxfId="1005" priority="85" stopIfTrue="1" operator="greaterThan">
      <formula>8</formula>
    </cfRule>
  </conditionalFormatting>
  <conditionalFormatting sqref="B46:AI46">
    <cfRule type="cellIs" dxfId="994" priority="84" stopIfTrue="1" operator="greaterThan">
      <formula>8</formula>
    </cfRule>
  </conditionalFormatting>
  <conditionalFormatting sqref="B92:AI92">
    <cfRule type="cellIs" dxfId="993" priority="79" stopIfTrue="1" operator="greaterThan">
      <formula>8</formula>
    </cfRule>
  </conditionalFormatting>
  <conditionalFormatting sqref="C47">
    <cfRule type="expression" dxfId="992" priority="90" stopIfTrue="1">
      <formula>AND($C$8="Sun",$C$47&gt;40)</formula>
    </cfRule>
    <cfRule type="expression" dxfId="991" priority="91" stopIfTrue="1">
      <formula>$C$8="Sun"</formula>
    </cfRule>
  </conditionalFormatting>
  <conditionalFormatting sqref="C8:F8">
    <cfRule type="expression" dxfId="990" priority="11">
      <formula>C$7&gt;EOMONTH($D$4,0)</formula>
    </cfRule>
    <cfRule type="expression" dxfId="989" priority="12" stopIfTrue="1">
      <formula>$B$8="Sat"</formula>
    </cfRule>
    <cfRule type="expression" dxfId="988" priority="13" stopIfTrue="1">
      <formula>$B$8="Sun"</formula>
    </cfRule>
  </conditionalFormatting>
  <conditionalFormatting sqref="C62:AC91">
    <cfRule type="expression" dxfId="987" priority="127">
      <formula>C$7&gt;EOMONTH($D$55,0)</formula>
    </cfRule>
    <cfRule type="expression" dxfId="986" priority="129" stopIfTrue="1">
      <formula>C$59="Sun"</formula>
    </cfRule>
    <cfRule type="expression" dxfId="985" priority="77">
      <formula>C$7&lt;$D$4</formula>
    </cfRule>
    <cfRule type="expression" dxfId="984" priority="128" stopIfTrue="1">
      <formula>C$59="Sat"</formula>
    </cfRule>
  </conditionalFormatting>
  <conditionalFormatting sqref="D47">
    <cfRule type="expression" dxfId="983" priority="92" stopIfTrue="1">
      <formula>AND($D$8="Sun",$D$47&gt;40)</formula>
    </cfRule>
    <cfRule type="expression" dxfId="982" priority="93" stopIfTrue="1">
      <formula>$D$8="Sun"</formula>
    </cfRule>
  </conditionalFormatting>
  <conditionalFormatting sqref="E47">
    <cfRule type="expression" dxfId="981" priority="94" stopIfTrue="1">
      <formula>AND($E$8="Sun",$E$47&gt;40)</formula>
    </cfRule>
    <cfRule type="expression" dxfId="980" priority="95" stopIfTrue="1">
      <formula>$E$8="Sun"</formula>
    </cfRule>
  </conditionalFormatting>
  <conditionalFormatting sqref="F47">
    <cfRule type="expression" dxfId="979" priority="122" stopIfTrue="1">
      <formula>AND($F$8="Sun",$F$47&gt;40)</formula>
    </cfRule>
    <cfRule type="expression" dxfId="978" priority="123" stopIfTrue="1">
      <formula>$F$8="Sun"</formula>
    </cfRule>
  </conditionalFormatting>
  <conditionalFormatting sqref="F59 K59 P59 U59 Z59 AE59">
    <cfRule type="expression" dxfId="977" priority="48" stopIfTrue="1">
      <formula>OR(F$8="Sun",F$8="Sat")</formula>
    </cfRule>
  </conditionalFormatting>
  <conditionalFormatting sqref="G10:G41">
    <cfRule type="expression" dxfId="976" priority="29" stopIfTrue="1">
      <formula>$G$8="Sun"</formula>
    </cfRule>
    <cfRule type="expression" dxfId="975" priority="28" stopIfTrue="1">
      <formula>$G$8="Sat"</formula>
    </cfRule>
  </conditionalFormatting>
  <conditionalFormatting sqref="G8:H8 U8:V8 AB8:AC8">
    <cfRule type="expression" dxfId="974" priority="18" stopIfTrue="1">
      <formula>OR(G$8="Sun",G$8="Sat")</formula>
    </cfRule>
  </conditionalFormatting>
  <conditionalFormatting sqref="H10:H41">
    <cfRule type="expression" dxfId="973" priority="31" stopIfTrue="1">
      <formula>$H$8="Sun"</formula>
    </cfRule>
    <cfRule type="expression" dxfId="972" priority="30" stopIfTrue="1">
      <formula>$H$8="Sat"</formula>
    </cfRule>
  </conditionalFormatting>
  <conditionalFormatting sqref="I47">
    <cfRule type="expression" dxfId="971" priority="97" stopIfTrue="1">
      <formula>$I$8="Sun"</formula>
    </cfRule>
    <cfRule type="expression" dxfId="970" priority="96" stopIfTrue="1">
      <formula>AND($I$8="Sun",$I$47&gt;40)</formula>
    </cfRule>
  </conditionalFormatting>
  <conditionalFormatting sqref="I11:K17">
    <cfRule type="expression" dxfId="969" priority="21">
      <formula>I$7&lt;$D$4</formula>
    </cfRule>
  </conditionalFormatting>
  <conditionalFormatting sqref="I8:M8">
    <cfRule type="expression" dxfId="968" priority="6">
      <formula>I$7&lt;$D$4</formula>
    </cfRule>
    <cfRule type="expression" dxfId="967" priority="7">
      <formula>I$7&gt;EOMONTH($D$4,0)</formula>
    </cfRule>
    <cfRule type="expression" dxfId="966" priority="8" stopIfTrue="1">
      <formula>$B$8="Sat"</formula>
    </cfRule>
    <cfRule type="expression" dxfId="965" priority="9" stopIfTrue="1">
      <formula>$B$8="Sun"</formula>
    </cfRule>
  </conditionalFormatting>
  <conditionalFormatting sqref="I10:M41">
    <cfRule type="expression" dxfId="964" priority="22">
      <formula>I$7&lt;$D$4</formula>
    </cfRule>
  </conditionalFormatting>
  <conditionalFormatting sqref="J47">
    <cfRule type="expression" dxfId="963" priority="98" stopIfTrue="1">
      <formula>AND($J$8="Sun",$J$47&gt;40)</formula>
    </cfRule>
    <cfRule type="expression" dxfId="962" priority="99" stopIfTrue="1">
      <formula>$J$8="Sun"</formula>
    </cfRule>
  </conditionalFormatting>
  <conditionalFormatting sqref="K47">
    <cfRule type="expression" dxfId="961" priority="101" stopIfTrue="1">
      <formula>$K$8="Sun"</formula>
    </cfRule>
    <cfRule type="expression" dxfId="960" priority="100" stopIfTrue="1">
      <formula>AND($K$8="Sun",$K$47&gt;40)</formula>
    </cfRule>
  </conditionalFormatting>
  <conditionalFormatting sqref="L11:L13">
    <cfRule type="expression" dxfId="959" priority="20">
      <formula>L$7&lt;$D$4</formula>
    </cfRule>
  </conditionalFormatting>
  <conditionalFormatting sqref="L47">
    <cfRule type="expression" dxfId="958" priority="102" stopIfTrue="1">
      <formula>AND($L$8="Sun",$L$47&gt;40)</formula>
    </cfRule>
    <cfRule type="expression" dxfId="957" priority="103" stopIfTrue="1">
      <formula>$L$8="Sun"</formula>
    </cfRule>
  </conditionalFormatting>
  <conditionalFormatting sqref="M47">
    <cfRule type="expression" dxfId="956" priority="46" stopIfTrue="1">
      <formula>AND($F$8="Sun",$F$47&gt;40)</formula>
    </cfRule>
    <cfRule type="expression" dxfId="955" priority="47" stopIfTrue="1">
      <formula>$F$8="Sun"</formula>
    </cfRule>
  </conditionalFormatting>
  <conditionalFormatting sqref="N10:N41">
    <cfRule type="expression" dxfId="954" priority="35" stopIfTrue="1">
      <formula>$N$8="Sun"</formula>
    </cfRule>
    <cfRule type="expression" dxfId="953" priority="32" stopIfTrue="1">
      <formula>$N$8="Sat"</formula>
    </cfRule>
  </conditionalFormatting>
  <conditionalFormatting sqref="N8:O8">
    <cfRule type="expression" dxfId="952" priority="1" stopIfTrue="1">
      <formula>OR(N$8="Sun",N$8="Sat")</formula>
    </cfRule>
  </conditionalFormatting>
  <conditionalFormatting sqref="O10:O41">
    <cfRule type="expression" dxfId="951" priority="34" stopIfTrue="1">
      <formula>$O$8="Sun"</formula>
    </cfRule>
    <cfRule type="expression" dxfId="950" priority="33" stopIfTrue="1">
      <formula>$O$8="Sat"</formula>
    </cfRule>
  </conditionalFormatting>
  <conditionalFormatting sqref="P8">
    <cfRule type="expression" dxfId="949" priority="3">
      <formula>P$7&gt;EOMONTH($D$4,0)</formula>
    </cfRule>
    <cfRule type="expression" dxfId="948" priority="4" stopIfTrue="1">
      <formula>$B$8="Sat"</formula>
    </cfRule>
    <cfRule type="expression" dxfId="947" priority="5" stopIfTrue="1">
      <formula>$B$8="Sun"</formula>
    </cfRule>
  </conditionalFormatting>
  <conditionalFormatting sqref="P11:P17">
    <cfRule type="expression" dxfId="946" priority="19">
      <formula>P$7&lt;$D$4</formula>
    </cfRule>
  </conditionalFormatting>
  <conditionalFormatting sqref="P47">
    <cfRule type="expression" dxfId="945" priority="104" stopIfTrue="1">
      <formula>AND($P$8="Sun",$P$47&gt;40)</formula>
    </cfRule>
    <cfRule type="expression" dxfId="944" priority="105" stopIfTrue="1">
      <formula>$P$8="Sun"</formula>
    </cfRule>
  </conditionalFormatting>
  <conditionalFormatting sqref="P8:T8">
    <cfRule type="expression" dxfId="943" priority="2">
      <formula>P$7&lt;$D$4</formula>
    </cfRule>
  </conditionalFormatting>
  <conditionalFormatting sqref="P10:T41 W10:AA41 AD10:AH41 B10:F41 I10:M41">
    <cfRule type="expression" dxfId="942" priority="26" stopIfTrue="1">
      <formula>$B$8="Sat"</formula>
    </cfRule>
  </conditionalFormatting>
  <conditionalFormatting sqref="P10:T41 W10:AA41 AD10:AH41">
    <cfRule type="expression" dxfId="941" priority="25">
      <formula>P$7&lt;$D$4</formula>
    </cfRule>
  </conditionalFormatting>
  <conditionalFormatting sqref="Q47">
    <cfRule type="expression" dxfId="940" priority="106" stopIfTrue="1">
      <formula>AND($Q$8="Sun",$Q$47&gt;40)</formula>
    </cfRule>
    <cfRule type="expression" dxfId="939" priority="107" stopIfTrue="1">
      <formula>$Q$8="Sun"</formula>
    </cfRule>
  </conditionalFormatting>
  <conditionalFormatting sqref="R47">
    <cfRule type="expression" dxfId="938" priority="109" stopIfTrue="1">
      <formula>$R$8="Sun"</formula>
    </cfRule>
    <cfRule type="expression" dxfId="937" priority="108" stopIfTrue="1">
      <formula>AND($R$8="Sun",$R$47&gt;40)</formula>
    </cfRule>
  </conditionalFormatting>
  <conditionalFormatting sqref="S47">
    <cfRule type="expression" dxfId="936" priority="111" stopIfTrue="1">
      <formula>$S$8="Sun"</formula>
    </cfRule>
    <cfRule type="expression" dxfId="935" priority="110" stopIfTrue="1">
      <formula>AND($S$8="Sun",$S$47&gt;40)</formula>
    </cfRule>
  </conditionalFormatting>
  <conditionalFormatting sqref="T47">
    <cfRule type="expression" dxfId="934" priority="45" stopIfTrue="1">
      <formula>$F$8="Sun"</formula>
    </cfRule>
    <cfRule type="expression" dxfId="933" priority="44" stopIfTrue="1">
      <formula>AND($F$8="Sun",$F$47&gt;40)</formula>
    </cfRule>
  </conditionalFormatting>
  <conditionalFormatting sqref="U10:U41">
    <cfRule type="expression" dxfId="932" priority="36" stopIfTrue="1">
      <formula>$U$8="Sun"</formula>
    </cfRule>
  </conditionalFormatting>
  <conditionalFormatting sqref="V10:V41">
    <cfRule type="expression" dxfId="931" priority="37" stopIfTrue="1">
      <formula>$V$8="Sat"</formula>
    </cfRule>
    <cfRule type="expression" dxfId="930" priority="38" stopIfTrue="1">
      <formula>$V$8="Sun"</formula>
    </cfRule>
  </conditionalFormatting>
  <conditionalFormatting sqref="W47">
    <cfRule type="expression" dxfId="929" priority="112" stopIfTrue="1">
      <formula>AND($W$8="Sun",$W$47&gt;40)</formula>
    </cfRule>
    <cfRule type="expression" dxfId="928" priority="113" stopIfTrue="1">
      <formula>$W$8="Sun"</formula>
    </cfRule>
  </conditionalFormatting>
  <conditionalFormatting sqref="W8:AA8 AD8:AH8 B8 Q8:T8">
    <cfRule type="expression" dxfId="927" priority="16" stopIfTrue="1">
      <formula>$B$8="Sat"</formula>
    </cfRule>
  </conditionalFormatting>
  <conditionalFormatting sqref="W8:AA8 AD8:AH8">
    <cfRule type="expression" dxfId="926" priority="15">
      <formula>W$7&lt;$D$4</formula>
    </cfRule>
  </conditionalFormatting>
  <conditionalFormatting sqref="X47">
    <cfRule type="expression" dxfId="925" priority="114" stopIfTrue="1">
      <formula>AND($X$8="Sun",$X$47&gt;40)</formula>
    </cfRule>
  </conditionalFormatting>
  <conditionalFormatting sqref="Y47">
    <cfRule type="expression" dxfId="924" priority="115" stopIfTrue="1">
      <formula>AND($Y$8="Sun",$Y$47&gt;40)</formula>
    </cfRule>
    <cfRule type="expression" dxfId="923" priority="116" stopIfTrue="1">
      <formula>$Y$8="Sun"</formula>
    </cfRule>
  </conditionalFormatting>
  <conditionalFormatting sqref="Z47">
    <cfRule type="expression" dxfId="922" priority="117" stopIfTrue="1">
      <formula>AND($Z$8="Sun",$Z$47&gt;40)</formula>
    </cfRule>
    <cfRule type="expression" dxfId="921" priority="118" stopIfTrue="1">
      <formula>$Z$8="Sun"</formula>
    </cfRule>
  </conditionalFormatting>
  <conditionalFormatting sqref="AA47">
    <cfRule type="expression" dxfId="920" priority="42" stopIfTrue="1">
      <formula>AND($F$8="Sun",$F$47&gt;40)</formula>
    </cfRule>
    <cfRule type="expression" dxfId="919" priority="43" stopIfTrue="1">
      <formula>$F$8="Sun"</formula>
    </cfRule>
  </conditionalFormatting>
  <conditionalFormatting sqref="AB10:AB41">
    <cfRule type="expression" dxfId="918" priority="39" stopIfTrue="1">
      <formula>$AB$8="Sun"</formula>
    </cfRule>
  </conditionalFormatting>
  <conditionalFormatting sqref="AC10:AC41">
    <cfRule type="expression" dxfId="917" priority="40" stopIfTrue="1">
      <formula>$AC$8="Sat"</formula>
    </cfRule>
    <cfRule type="expression" dxfId="916" priority="41" stopIfTrue="1">
      <formula>$AC$8="Sun"</formula>
    </cfRule>
  </conditionalFormatting>
  <conditionalFormatting sqref="AD47">
    <cfRule type="expression" dxfId="915" priority="119" stopIfTrue="1">
      <formula>AND($AD$8="Sun",$AD$47&gt;40)</formula>
    </cfRule>
    <cfRule type="expression" dxfId="914" priority="120" stopIfTrue="1">
      <formula>$AD$8="Sun"</formula>
    </cfRule>
  </conditionalFormatting>
  <conditionalFormatting sqref="AD62:AH91">
    <cfRule type="expression" dxfId="913" priority="76" stopIfTrue="1">
      <formula>$B$8="Sun"</formula>
    </cfRule>
    <cfRule type="expression" dxfId="912" priority="75" stopIfTrue="1">
      <formula>$B$8="Sat"</formula>
    </cfRule>
    <cfRule type="expression" dxfId="911" priority="74">
      <formula>AD$7&lt;$D$4</formula>
    </cfRule>
    <cfRule type="expression" dxfId="910" priority="73">
      <formula>AD$58&gt;EOMONTH($D$55,0)</formula>
    </cfRule>
  </conditionalFormatting>
  <conditionalFormatting sqref="AE9 AI10:AI45">
    <cfRule type="cellIs" dxfId="909" priority="86" stopIfTrue="1" operator="greaterThan">
      <formula>0</formula>
    </cfRule>
  </conditionalFormatting>
  <conditionalFormatting sqref="AE60 AI61:AI91">
    <cfRule type="cellIs" dxfId="908" priority="80" stopIfTrue="1" operator="greaterThan">
      <formula>0</formula>
    </cfRule>
  </conditionalFormatting>
  <conditionalFormatting sqref="AE47:AG47">
    <cfRule type="expression" dxfId="907" priority="83" stopIfTrue="1">
      <formula>$AE$8="Sun"</formula>
    </cfRule>
    <cfRule type="expression" dxfId="906" priority="82" stopIfTrue="1">
      <formula>AND($AE$8="Sun",$AE$47&gt;40)</formula>
    </cfRule>
  </conditionalFormatting>
  <conditionalFormatting sqref="AH47">
    <cfRule type="expression" dxfId="905" priority="121" stopIfTrue="1">
      <formula>$AF$8="Sun"</formula>
    </cfRule>
  </conditionalFormatting>
  <conditionalFormatting sqref="AI47">
    <cfRule type="cellIs" dxfId="904" priority="87" stopIfTrue="1" operator="greaterThan">
      <formula>0</formula>
    </cfRule>
  </conditionalFormatting>
  <conditionalFormatting sqref="AI93">
    <cfRule type="cellIs" dxfId="903" priority="81" stopIfTrue="1" operator="greaterThan">
      <formula>0</formula>
    </cfRule>
  </conditionalFormatting>
  <pageMargins left="0.25" right="0.25" top="0.75" bottom="0.75" header="0.3" footer="0.3"/>
  <pageSetup scale="74"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3CD917C9-8AC4-4ABB-B130-2004CE19CF5E}">
            <xm:f>B$7='Yearly Info'!$C$4</xm:f>
            <x14:dxf>
              <fill>
                <patternFill>
                  <bgColor rgb="FFFFCC99"/>
                </patternFill>
              </fill>
            </x14:dxf>
          </x14:cfRule>
          <x14:cfRule type="expression" priority="62" stopIfTrue="1" id="{A9964FFE-F8CB-434D-93DC-C6B74F263DF5}">
            <xm:f>B$7='Yearly Info'!$C$5</xm:f>
            <x14:dxf>
              <fill>
                <patternFill>
                  <bgColor rgb="FFFFCC99"/>
                </patternFill>
              </fill>
            </x14:dxf>
          </x14:cfRule>
          <x14:cfRule type="expression" priority="63" stopIfTrue="1" id="{E1D84434-F012-4968-8FF9-31CF8D4E168F}">
            <xm:f>B$7='Yearly Info'!$C$6</xm:f>
            <x14:dxf>
              <fill>
                <patternFill>
                  <bgColor rgb="FFFFCC99"/>
                </patternFill>
              </fill>
            </x14:dxf>
          </x14:cfRule>
          <x14:cfRule type="expression" priority="64" stopIfTrue="1" id="{834CC9A7-8155-406A-A2CA-07E9DB86C5F6}">
            <xm:f>B$7='Yearly Info'!$C$7</xm:f>
            <x14:dxf>
              <fill>
                <patternFill>
                  <bgColor rgb="FFFFCC99"/>
                </patternFill>
              </fill>
            </x14:dxf>
          </x14:cfRule>
          <x14:cfRule type="expression" priority="67" stopIfTrue="1" id="{2E0F6796-E21F-4DA9-8AD4-8C675201743A}">
            <xm:f>B$7='Yearly Info'!$C$10</xm:f>
            <x14:dxf>
              <fill>
                <patternFill>
                  <bgColor rgb="FFFFCC99"/>
                </patternFill>
              </fill>
            </x14:dxf>
          </x14:cfRule>
          <x14:cfRule type="expression" priority="66" stopIfTrue="1" id="{F5DD8092-F3F8-4B29-B9CC-D387B79A6268}">
            <xm:f>B$7='Yearly Info'!$C$9</xm:f>
            <x14:dxf>
              <fill>
                <patternFill>
                  <bgColor rgb="FFFFCC99"/>
                </patternFill>
              </fill>
            </x14:dxf>
          </x14:cfRule>
          <x14:cfRule type="expression" priority="65" stopIfTrue="1" id="{346F98FE-F664-4905-B434-B697A4E0057B}">
            <xm:f>B$7='Yearly Info'!$C$8</xm:f>
            <x14:dxf>
              <fill>
                <patternFill>
                  <bgColor rgb="FFFFCC99"/>
                </patternFill>
              </fill>
            </x14:dxf>
          </x14:cfRule>
          <x14:cfRule type="expression" priority="59" stopIfTrue="1" id="{2FC011D1-6924-467F-9D54-6D613C1A678F}">
            <xm:f>B$7='Yearly Info'!$C$2</xm:f>
            <x14:dxf>
              <fill>
                <patternFill>
                  <bgColor rgb="FFFFCC99"/>
                </patternFill>
              </fill>
            </x14:dxf>
          </x14:cfRule>
          <x14:cfRule type="expression" priority="60" stopIfTrue="1" id="{C20E8EBB-7DE3-4C42-A1C9-38D79DB70EF4}">
            <xm:f>B$7='Yearly Info'!$C$3</xm:f>
            <x14:dxf>
              <fill>
                <patternFill>
                  <bgColor rgb="FFFFCC99"/>
                </patternFill>
              </fill>
            </x14:dxf>
          </x14:cfRule>
          <x14:cfRule type="expression" priority="68" id="{F48518A6-CECF-449F-820F-16588FD09806}">
            <xm:f>B$7='Yearly Info'!$C$11</xm:f>
            <x14:dxf>
              <fill>
                <patternFill>
                  <bgColor rgb="FFFFCC99"/>
                </patternFill>
              </fill>
            </x14:dxf>
          </x14:cfRule>
          <xm:sqref>B7:AH7</xm:sqref>
        </x14:conditionalFormatting>
        <x14:conditionalFormatting xmlns:xm="http://schemas.microsoft.com/office/excel/2006/main">
          <x14:cfRule type="expression" priority="53" stopIfTrue="1" id="{C76E6A72-5C6C-4CF7-BEBC-39784B2D4596}">
            <xm:f>B$7='Yearly Info'!$C$6</xm:f>
            <x14:dxf>
              <fill>
                <patternFill>
                  <bgColor rgb="FFFFCC99"/>
                </patternFill>
              </fill>
            </x14:dxf>
          </x14:cfRule>
          <x14:cfRule type="expression" priority="50" stopIfTrue="1" id="{F31BDA60-DAE5-41AF-8401-EBD683CBB5E1}">
            <xm:f>B$7='Yearly Info'!$C$3</xm:f>
            <x14:dxf>
              <fill>
                <patternFill>
                  <bgColor rgb="FFFFCC99"/>
                </patternFill>
              </fill>
            </x14:dxf>
          </x14:cfRule>
          <x14:cfRule type="expression" priority="55" stopIfTrue="1" id="{6A7B8023-0F0C-4F27-BB23-0D096EA02837}">
            <xm:f>B$7='Yearly Info'!$C$8</xm:f>
            <x14:dxf>
              <fill>
                <patternFill>
                  <bgColor rgb="FFFFCC99"/>
                </patternFill>
              </fill>
            </x14:dxf>
          </x14:cfRule>
          <x14:cfRule type="expression" priority="49" stopIfTrue="1" id="{9FAA8151-F8FC-40F7-A7F0-8314388D2CF1}">
            <xm:f>B$7='Yearly Info'!$C$2</xm:f>
            <x14:dxf>
              <fill>
                <patternFill>
                  <bgColor rgb="FFFFCC99"/>
                </patternFill>
              </fill>
            </x14:dxf>
          </x14:cfRule>
          <x14:cfRule type="expression" priority="54" stopIfTrue="1" id="{8503AF04-312B-454B-BC00-17D02732A48B}">
            <xm:f>B$7='Yearly Info'!$C$7</xm:f>
            <x14:dxf>
              <fill>
                <patternFill>
                  <bgColor rgb="FFFFCC99"/>
                </patternFill>
              </fill>
            </x14:dxf>
          </x14:cfRule>
          <x14:cfRule type="expression" priority="52" stopIfTrue="1" id="{0BEE906B-97D8-497E-9E52-6734CA2F302D}">
            <xm:f>B$7='Yearly Info'!$C$5</xm:f>
            <x14:dxf>
              <fill>
                <patternFill>
                  <bgColor rgb="FFFFCC99"/>
                </patternFill>
              </fill>
            </x14:dxf>
          </x14:cfRule>
          <x14:cfRule type="expression" priority="51" stopIfTrue="1" id="{3C6430F0-773B-4538-ACC0-F09854C84722}">
            <xm:f>B$7='Yearly Info'!$C$4</xm:f>
            <x14:dxf>
              <fill>
                <patternFill>
                  <bgColor rgb="FFFFCC99"/>
                </patternFill>
              </fill>
            </x14:dxf>
          </x14:cfRule>
          <x14:cfRule type="expression" priority="56" stopIfTrue="1" id="{39545011-BDAC-4F5B-8BCF-F45424C71C86}">
            <xm:f>B$7='Yearly Info'!$C$9</xm:f>
            <x14:dxf>
              <fill>
                <patternFill>
                  <bgColor rgb="FFFFCC99"/>
                </patternFill>
              </fill>
            </x14:dxf>
          </x14:cfRule>
          <x14:cfRule type="expression" priority="57" stopIfTrue="1" id="{87F9C59C-1BEB-4949-B072-1DC2A9636176}">
            <xm:f>B$7='Yearly Info'!$C$10</xm:f>
            <x14:dxf>
              <fill>
                <patternFill>
                  <bgColor rgb="FFFFCC99"/>
                </patternFill>
              </fill>
            </x14:dxf>
          </x14:cfRule>
          <x14:cfRule type="expression" priority="58" id="{28139B8A-0F48-445E-BF16-FB478E40CFEA}">
            <xm:f>B$7='Yearly Info'!$C$11</xm:f>
            <x14:dxf>
              <fill>
                <patternFill>
                  <bgColor rgb="FFFFCC99"/>
                </patternFill>
              </fill>
            </x14:dxf>
          </x14:cfRule>
          <xm:sqref>B58:AH58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E7E2-0E54-4E4A-AF7E-03120243304E}">
  <sheetPr filterMode="1">
    <pageSetUpPr fitToPage="1"/>
  </sheetPr>
  <dimension ref="A1:AG1000"/>
  <sheetViews>
    <sheetView zoomScaleNormal="100" workbookViewId="0">
      <selection activeCell="E644" sqref="E644:P644"/>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hidden="1" x14ac:dyDescent="0.25">
      <c r="A2" s="35"/>
      <c r="B2" s="121" t="s">
        <v>1</v>
      </c>
      <c r="C2" s="121"/>
      <c r="D2" s="122" t="str">
        <f>'Yearly Info'!A45</f>
        <v>Don Woods</v>
      </c>
      <c r="E2" s="122" t="e">
        <f t="shared" ref="E2:N2" ca="1" si="0">INDIRECT("'" &amp; $Q$1 &amp; "'!D11")</f>
        <v>#REF!</v>
      </c>
      <c r="F2" s="122" t="e">
        <f t="shared" ca="1" si="0"/>
        <v>#REF!</v>
      </c>
      <c r="G2" s="122" t="e">
        <f t="shared" ca="1" si="0"/>
        <v>#REF!</v>
      </c>
      <c r="H2" s="122" t="e">
        <f t="shared" ca="1" si="0"/>
        <v>#REF!</v>
      </c>
      <c r="I2" s="122" t="e">
        <f t="shared" ca="1" si="0"/>
        <v>#REF!</v>
      </c>
      <c r="J2" s="122" t="e">
        <f t="shared" ca="1" si="0"/>
        <v>#REF!</v>
      </c>
      <c r="K2" s="122" t="e">
        <f t="shared" ca="1" si="0"/>
        <v>#REF!</v>
      </c>
      <c r="L2" s="122" t="e">
        <f t="shared" ca="1" si="0"/>
        <v>#REF!</v>
      </c>
      <c r="M2" s="122" t="e">
        <f t="shared" ca="1" si="0"/>
        <v>#REF!</v>
      </c>
      <c r="N2" s="122" t="e">
        <f t="shared" ca="1" si="0"/>
        <v>#REF!</v>
      </c>
      <c r="O2" s="28"/>
    </row>
    <row r="3" spans="1:33" ht="15.75" hidden="1" x14ac:dyDescent="0.25">
      <c r="A3" s="35"/>
      <c r="B3" s="121" t="s">
        <v>2</v>
      </c>
      <c r="C3" s="121"/>
      <c r="D3" s="123">
        <f>'Yearly Info'!D5</f>
        <v>46143</v>
      </c>
      <c r="E3" s="123">
        <f t="shared" ref="E3:H3" ca="1" si="1">INDIRECT("'" &amp; LEFT(UPPER(MID(CELL("filename"),(FIND("]",CELL("filename"))+1),50)),3) &amp; "'!$D$4")</f>
        <v>46204</v>
      </c>
      <c r="F3" s="123">
        <f t="shared" ca="1" si="1"/>
        <v>46204</v>
      </c>
      <c r="G3" s="123">
        <f t="shared" ca="1" si="1"/>
        <v>46204</v>
      </c>
      <c r="H3" s="123">
        <f t="shared" ca="1" si="1"/>
        <v>46204</v>
      </c>
      <c r="I3" s="124" t="s">
        <v>3</v>
      </c>
      <c r="J3" s="124"/>
      <c r="K3" s="125">
        <f>'Yearly Info'!B1</f>
        <v>2026</v>
      </c>
      <c r="L3" s="126"/>
      <c r="M3" s="126"/>
      <c r="N3" s="126"/>
      <c r="O3" s="28"/>
    </row>
    <row r="4" spans="1:33" ht="15.75" hidden="1" x14ac:dyDescent="0.25">
      <c r="A4" s="35"/>
      <c r="B4" s="35"/>
      <c r="C4" s="38"/>
      <c r="D4" s="39"/>
      <c r="E4" s="39"/>
      <c r="F4" s="39"/>
      <c r="G4" s="39"/>
      <c r="H4" s="39"/>
      <c r="I4" s="64"/>
      <c r="J4" s="64"/>
      <c r="K4" s="40"/>
      <c r="L4" s="41"/>
      <c r="M4" s="41"/>
      <c r="N4" s="41"/>
      <c r="O4" s="28"/>
    </row>
    <row r="5" spans="1:33" ht="15" hidden="1" customHeight="1" x14ac:dyDescent="0.25">
      <c r="A5" s="127" t="s">
        <v>15</v>
      </c>
      <c r="B5" s="129" t="s">
        <v>16</v>
      </c>
      <c r="C5" s="130"/>
      <c r="D5" s="131"/>
      <c r="E5" s="138" t="s">
        <v>17</v>
      </c>
      <c r="F5" s="139"/>
      <c r="G5" s="139"/>
      <c r="H5" s="139"/>
      <c r="I5" s="139"/>
      <c r="J5" s="139"/>
      <c r="K5" s="139"/>
      <c r="L5" s="139"/>
      <c r="M5" s="139"/>
      <c r="N5" s="139"/>
      <c r="O5" s="139"/>
      <c r="P5" s="140"/>
    </row>
    <row r="6" spans="1:33" ht="11.25" hidden="1" customHeight="1" x14ac:dyDescent="0.25">
      <c r="A6" s="128"/>
      <c r="B6" s="132"/>
      <c r="C6" s="133"/>
      <c r="D6" s="134"/>
      <c r="E6" s="141"/>
      <c r="F6" s="142"/>
      <c r="G6" s="142"/>
      <c r="H6" s="142"/>
      <c r="I6" s="142"/>
      <c r="J6" s="142"/>
      <c r="K6" s="142"/>
      <c r="L6" s="142"/>
      <c r="M6" s="142"/>
      <c r="N6" s="142"/>
      <c r="O6" s="142"/>
      <c r="P6" s="143"/>
    </row>
    <row r="7" spans="1:33" ht="9.75" hidden="1" customHeight="1" x14ac:dyDescent="0.25">
      <c r="A7" s="128"/>
      <c r="B7" s="135"/>
      <c r="C7" s="136"/>
      <c r="D7" s="137"/>
      <c r="E7" s="141"/>
      <c r="F7" s="142"/>
      <c r="G7" s="142"/>
      <c r="H7" s="142"/>
      <c r="I7" s="142"/>
      <c r="J7" s="142"/>
      <c r="K7" s="142"/>
      <c r="L7" s="142"/>
      <c r="M7" s="142"/>
      <c r="N7" s="142"/>
      <c r="O7" s="142"/>
      <c r="P7" s="143"/>
    </row>
    <row r="8" spans="1:33" ht="15" hidden="1" customHeight="1" x14ac:dyDescent="0.25">
      <c r="A8" s="44" t="str">
        <f ca="1">IF(MONTH(C8)=MONTH(D$3),RIGHT('Yearly Info'!A$14,LEN('Yearly Info'!A$14)-4),"")</f>
        <v/>
      </c>
      <c r="B8" s="144" t="str">
        <f ca="1">TEXT(C8,"dddd")</f>
        <v>Monday</v>
      </c>
      <c r="C8" s="42">
        <f ca="1">INDIRECT("'" &amp; UPPER(LEFT(TEXT($D$3,"mmmm"),3)) &amp; "'!B7")</f>
        <v>46139</v>
      </c>
      <c r="D8" s="54">
        <f ca="1">INDIRECT("'" &amp; UPPER(LEFT(TEXT($D$3,"mmmm"),3)) &amp; "'!B11")</f>
        <v>0</v>
      </c>
      <c r="E8" s="147"/>
      <c r="F8" s="148"/>
      <c r="G8" s="148"/>
      <c r="H8" s="148"/>
      <c r="I8" s="148"/>
      <c r="J8" s="148"/>
      <c r="K8" s="148"/>
      <c r="L8" s="148"/>
      <c r="M8" s="148"/>
      <c r="N8" s="148"/>
      <c r="O8" s="148"/>
      <c r="P8" s="149"/>
    </row>
    <row r="9" spans="1:33" ht="15" hidden="1" customHeight="1" x14ac:dyDescent="0.25">
      <c r="A9" s="44" t="str">
        <f ca="1">IF(MONTH(C9)=MONTH(D$3),RIGHT('Yearly Info'!A$15,LEN('Yearly Info'!A$15)-4),"")</f>
        <v/>
      </c>
      <c r="B9" s="145"/>
      <c r="C9" s="42">
        <f ca="1">C8</f>
        <v>46139</v>
      </c>
      <c r="D9" s="54">
        <f ca="1">INDIRECT("'" &amp; UPPER(LEFT(TEXT($D$3,"mmmm"),3)) &amp; "'!B12")</f>
        <v>0</v>
      </c>
      <c r="E9" s="147"/>
      <c r="F9" s="148"/>
      <c r="G9" s="148"/>
      <c r="H9" s="148"/>
      <c r="I9" s="148"/>
      <c r="J9" s="148"/>
      <c r="K9" s="148"/>
      <c r="L9" s="148"/>
      <c r="M9" s="148"/>
      <c r="N9" s="148"/>
      <c r="O9" s="148"/>
      <c r="P9" s="149"/>
    </row>
    <row r="10" spans="1:33" ht="15" hidden="1" customHeight="1" x14ac:dyDescent="0.25">
      <c r="A10" s="44" t="str">
        <f ca="1">IF(MONTH(C10)=MONTH(D$3),RIGHT('Yearly Info'!A$16,LEN('Yearly Info'!A$16)-4),"")</f>
        <v/>
      </c>
      <c r="B10" s="145"/>
      <c r="C10" s="42">
        <f t="shared" ref="C10:C37" ca="1" si="2">C9</f>
        <v>46139</v>
      </c>
      <c r="D10" s="54">
        <f ca="1">INDIRECT("'" &amp; UPPER(LEFT(TEXT($D$3,"mmmm"),3)) &amp; "'!B13")</f>
        <v>0</v>
      </c>
      <c r="E10" s="147"/>
      <c r="F10" s="148"/>
      <c r="G10" s="148"/>
      <c r="H10" s="148"/>
      <c r="I10" s="148"/>
      <c r="J10" s="148"/>
      <c r="K10" s="148"/>
      <c r="L10" s="148"/>
      <c r="M10" s="148"/>
      <c r="N10" s="148"/>
      <c r="O10" s="148"/>
      <c r="P10" s="149"/>
    </row>
    <row r="11" spans="1:33" ht="15" hidden="1" customHeight="1" x14ac:dyDescent="0.25">
      <c r="A11" s="44" t="str">
        <f ca="1">IF(MONTH(C11)=MONTH(D$3),RIGHT('Yearly Info'!A$17,LEN('Yearly Info'!A$17)-4),"")</f>
        <v/>
      </c>
      <c r="B11" s="145"/>
      <c r="C11" s="42">
        <f t="shared" ca="1" si="2"/>
        <v>46139</v>
      </c>
      <c r="D11" s="54">
        <f ca="1">INDIRECT("'" &amp; UPPER(LEFT(TEXT($D$3,"mmmm"),3)) &amp; "'!B14")</f>
        <v>0</v>
      </c>
      <c r="E11" s="147"/>
      <c r="F11" s="148"/>
      <c r="G11" s="148"/>
      <c r="H11" s="148"/>
      <c r="I11" s="148"/>
      <c r="J11" s="148"/>
      <c r="K11" s="148"/>
      <c r="L11" s="148"/>
      <c r="M11" s="148"/>
      <c r="N11" s="148"/>
      <c r="O11" s="148"/>
      <c r="P11" s="149"/>
    </row>
    <row r="12" spans="1:33" ht="15" hidden="1" customHeight="1" x14ac:dyDescent="0.25">
      <c r="A12" s="44" t="str">
        <f ca="1">IF(MONTH(C12)=MONTH(D$3),RIGHT('Yearly Info'!A$18,LEN('Yearly Info'!A$18)-4),"")</f>
        <v/>
      </c>
      <c r="B12" s="145"/>
      <c r="C12" s="42">
        <f t="shared" ca="1" si="2"/>
        <v>46139</v>
      </c>
      <c r="D12" s="54">
        <f ca="1">INDIRECT("'" &amp; UPPER(LEFT(TEXT($D$3,"mmmm"),3)) &amp; "'!B15")</f>
        <v>0</v>
      </c>
      <c r="E12" s="147"/>
      <c r="F12" s="148"/>
      <c r="G12" s="148"/>
      <c r="H12" s="148"/>
      <c r="I12" s="148"/>
      <c r="J12" s="148"/>
      <c r="K12" s="148"/>
      <c r="L12" s="148"/>
      <c r="M12" s="148"/>
      <c r="N12" s="148"/>
      <c r="O12" s="148"/>
      <c r="P12" s="149"/>
    </row>
    <row r="13" spans="1:33" ht="15" hidden="1" customHeight="1" x14ac:dyDescent="0.25">
      <c r="A13" s="44" t="str">
        <f ca="1">IF(MONTH(C13)=MONTH(D$3),RIGHT('Yearly Info'!A$19,LEN('Yearly Info'!A$19)-4),"")</f>
        <v/>
      </c>
      <c r="B13" s="145"/>
      <c r="C13" s="42">
        <f t="shared" ca="1" si="2"/>
        <v>46139</v>
      </c>
      <c r="D13" s="54">
        <f ca="1">INDIRECT("'" &amp; UPPER(LEFT(TEXT($D$3,"mmmm"),3)) &amp; "'!B16")</f>
        <v>0</v>
      </c>
      <c r="E13" s="147"/>
      <c r="F13" s="148"/>
      <c r="G13" s="148"/>
      <c r="H13" s="148"/>
      <c r="I13" s="148"/>
      <c r="J13" s="148"/>
      <c r="K13" s="148"/>
      <c r="L13" s="148"/>
      <c r="M13" s="148"/>
      <c r="N13" s="148"/>
      <c r="O13" s="148"/>
      <c r="P13" s="149"/>
    </row>
    <row r="14" spans="1:33" ht="15" hidden="1" customHeight="1" x14ac:dyDescent="0.25">
      <c r="A14" s="44" t="str">
        <f ca="1">IF(MONTH(C14)=MONTH(D$3),RIGHT('Yearly Info'!A$20,LEN('Yearly Info'!A$20)-4),"")</f>
        <v/>
      </c>
      <c r="B14" s="145"/>
      <c r="C14" s="42">
        <f t="shared" ca="1" si="2"/>
        <v>46139</v>
      </c>
      <c r="D14" s="54">
        <f ca="1">INDIRECT("'" &amp; UPPER(LEFT(TEXT($D$3,"mmmm"),3)) &amp; "'!B17")</f>
        <v>0</v>
      </c>
      <c r="E14" s="147"/>
      <c r="F14" s="148"/>
      <c r="G14" s="148"/>
      <c r="H14" s="148"/>
      <c r="I14" s="148"/>
      <c r="J14" s="148"/>
      <c r="K14" s="148"/>
      <c r="L14" s="148"/>
      <c r="M14" s="148"/>
      <c r="N14" s="148"/>
      <c r="O14" s="148"/>
      <c r="P14" s="149"/>
    </row>
    <row r="15" spans="1:33" ht="15" hidden="1" customHeight="1" x14ac:dyDescent="0.25">
      <c r="A15" s="44" t="str">
        <f ca="1">IF(MONTH(C15)=MONTH(D$3),RIGHT('Yearly Info'!A$21,LEN('Yearly Info'!A$21)-4),"")</f>
        <v/>
      </c>
      <c r="B15" s="145"/>
      <c r="C15" s="42">
        <f t="shared" ca="1" si="2"/>
        <v>46139</v>
      </c>
      <c r="D15" s="54">
        <f ca="1">INDIRECT("'" &amp; UPPER(LEFT(TEXT($D$3,"mmmm"),3)) &amp; "'!B18")</f>
        <v>0</v>
      </c>
      <c r="E15" s="147"/>
      <c r="F15" s="148"/>
      <c r="G15" s="148"/>
      <c r="H15" s="148"/>
      <c r="I15" s="148"/>
      <c r="J15" s="148"/>
      <c r="K15" s="148"/>
      <c r="L15" s="148"/>
      <c r="M15" s="148"/>
      <c r="N15" s="148"/>
      <c r="O15" s="148"/>
      <c r="P15" s="149"/>
      <c r="AG15" t="s">
        <v>18</v>
      </c>
    </row>
    <row r="16" spans="1:33" ht="15" hidden="1" customHeight="1" x14ac:dyDescent="0.25">
      <c r="A16" s="44" t="str">
        <f ca="1">IF(MONTH(C16)=MONTH(D$3),RIGHT('Yearly Info'!A$22,LEN('Yearly Info'!A$22)-4),"")</f>
        <v/>
      </c>
      <c r="B16" s="145"/>
      <c r="C16" s="42">
        <f t="shared" ca="1" si="2"/>
        <v>46139</v>
      </c>
      <c r="D16" s="54">
        <f ca="1">INDIRECT("'" &amp; UPPER(LEFT(TEXT($D$3,"mmmm"),3)) &amp; "'!B19")</f>
        <v>0</v>
      </c>
      <c r="E16" s="147"/>
      <c r="F16" s="148"/>
      <c r="G16" s="148"/>
      <c r="H16" s="148"/>
      <c r="I16" s="148"/>
      <c r="J16" s="148"/>
      <c r="K16" s="148"/>
      <c r="L16" s="148"/>
      <c r="M16" s="148"/>
      <c r="N16" s="148"/>
      <c r="O16" s="148"/>
      <c r="P16" s="149"/>
    </row>
    <row r="17" spans="1:32" ht="15" hidden="1" customHeight="1" x14ac:dyDescent="0.25">
      <c r="A17" s="44" t="str">
        <f ca="1">IF(MONTH(C17)=MONTH(D$3),RIGHT('Yearly Info'!A$23,LEN('Yearly Info'!A$23)-4),"")</f>
        <v/>
      </c>
      <c r="B17" s="145"/>
      <c r="C17" s="42">
        <f t="shared" ca="1" si="2"/>
        <v>46139</v>
      </c>
      <c r="D17" s="54">
        <f ca="1">INDIRECT("'" &amp; UPPER(LEFT(TEXT($D$3,"mmmm"),3)) &amp; "'!B20")</f>
        <v>0</v>
      </c>
      <c r="E17" s="147"/>
      <c r="F17" s="148"/>
      <c r="G17" s="148"/>
      <c r="H17" s="148"/>
      <c r="I17" s="148"/>
      <c r="J17" s="148"/>
      <c r="K17" s="148"/>
      <c r="L17" s="148"/>
      <c r="M17" s="148"/>
      <c r="N17" s="148"/>
      <c r="O17" s="148"/>
      <c r="P17" s="149"/>
    </row>
    <row r="18" spans="1:32" ht="15" hidden="1" customHeight="1" x14ac:dyDescent="0.25">
      <c r="A18" s="44" t="str">
        <f ca="1">IF(MONTH(C18)=MONTH(D$3),RIGHT('Yearly Info'!A$24,LEN('Yearly Info'!A$24)-4),"")</f>
        <v/>
      </c>
      <c r="B18" s="145"/>
      <c r="C18" s="42">
        <f t="shared" ca="1" si="2"/>
        <v>46139</v>
      </c>
      <c r="D18" s="54">
        <f ca="1">INDIRECT("'" &amp; UPPER(LEFT(TEXT($D$3,"mmmm"),3)) &amp; "'!B21")</f>
        <v>0</v>
      </c>
      <c r="E18" s="147"/>
      <c r="F18" s="148"/>
      <c r="G18" s="148"/>
      <c r="H18" s="148"/>
      <c r="I18" s="148"/>
      <c r="J18" s="148"/>
      <c r="K18" s="148"/>
      <c r="L18" s="148"/>
      <c r="M18" s="148"/>
      <c r="N18" s="148"/>
      <c r="O18" s="148"/>
      <c r="P18" s="149"/>
      <c r="AF18" t="s">
        <v>19</v>
      </c>
    </row>
    <row r="19" spans="1:32" ht="15" hidden="1" customHeight="1" x14ac:dyDescent="0.25">
      <c r="A19" s="44" t="str">
        <f ca="1">IF(MONTH(C19)=MONTH(D$3),RIGHT('Yearly Info'!A$25,LEN('Yearly Info'!A$25)-4),"")</f>
        <v/>
      </c>
      <c r="B19" s="145"/>
      <c r="C19" s="42">
        <f t="shared" ca="1" si="2"/>
        <v>46139</v>
      </c>
      <c r="D19" s="54">
        <f ca="1">INDIRECT("'" &amp; UPPER(LEFT(TEXT($D$3,"mmmm"),3)) &amp; "'!B22")</f>
        <v>0</v>
      </c>
      <c r="E19" s="147"/>
      <c r="F19" s="148"/>
      <c r="G19" s="148"/>
      <c r="H19" s="148"/>
      <c r="I19" s="148"/>
      <c r="J19" s="148"/>
      <c r="K19" s="148"/>
      <c r="L19" s="148"/>
      <c r="M19" s="148"/>
      <c r="N19" s="148"/>
      <c r="O19" s="148"/>
      <c r="P19" s="149"/>
    </row>
    <row r="20" spans="1:32" ht="15" hidden="1" customHeight="1" x14ac:dyDescent="0.25">
      <c r="A20" s="44" t="str">
        <f ca="1">IF(MONTH(C20)=MONTH(D$3),RIGHT('Yearly Info'!A$26,LEN('Yearly Info'!A$26)-4),"")</f>
        <v/>
      </c>
      <c r="B20" s="145"/>
      <c r="C20" s="42">
        <f t="shared" ca="1" si="2"/>
        <v>46139</v>
      </c>
      <c r="D20" s="54">
        <f ca="1">INDIRECT("'" &amp; UPPER(LEFT(TEXT($D$3,"mmmm"),3)) &amp; "'!B23")</f>
        <v>0</v>
      </c>
      <c r="E20" s="147"/>
      <c r="F20" s="148"/>
      <c r="G20" s="148"/>
      <c r="H20" s="148"/>
      <c r="I20" s="148"/>
      <c r="J20" s="148"/>
      <c r="K20" s="148"/>
      <c r="L20" s="148"/>
      <c r="M20" s="148"/>
      <c r="N20" s="148"/>
      <c r="O20" s="148"/>
      <c r="P20" s="149"/>
    </row>
    <row r="21" spans="1:32" ht="15" hidden="1" customHeight="1" x14ac:dyDescent="0.25">
      <c r="A21" s="44" t="str">
        <f ca="1">IF(MONTH(C21)=MONTH(D$3),RIGHT('Yearly Info'!A$27,LEN('Yearly Info'!A$27)-4),"")</f>
        <v/>
      </c>
      <c r="B21" s="145"/>
      <c r="C21" s="42">
        <f t="shared" ca="1" si="2"/>
        <v>46139</v>
      </c>
      <c r="D21" s="54">
        <f ca="1">INDIRECT("'" &amp; UPPER(LEFT(TEXT($D$3,"mmmm"),3)) &amp; "'!B24")</f>
        <v>0</v>
      </c>
      <c r="E21" s="147"/>
      <c r="F21" s="148"/>
      <c r="G21" s="148"/>
      <c r="H21" s="148"/>
      <c r="I21" s="148"/>
      <c r="J21" s="148"/>
      <c r="K21" s="148"/>
      <c r="L21" s="148"/>
      <c r="M21" s="148"/>
      <c r="N21" s="148"/>
      <c r="O21" s="148"/>
      <c r="P21" s="149"/>
    </row>
    <row r="22" spans="1:32" ht="15" hidden="1" customHeight="1" x14ac:dyDescent="0.25">
      <c r="A22" s="44" t="str">
        <f ca="1">IF(MONTH(C22)=MONTH(D$3),RIGHT('Yearly Info'!A$28,LEN('Yearly Info'!A$28)-4),"")</f>
        <v/>
      </c>
      <c r="B22" s="145"/>
      <c r="C22" s="42">
        <f t="shared" ca="1" si="2"/>
        <v>46139</v>
      </c>
      <c r="D22" s="54">
        <f ca="1">INDIRECT("'" &amp; UPPER(LEFT(TEXT($D$3,"mmmm"),3)) &amp; "'!B25")</f>
        <v>0</v>
      </c>
      <c r="E22" s="147"/>
      <c r="F22" s="148"/>
      <c r="G22" s="148"/>
      <c r="H22" s="148"/>
      <c r="I22" s="148"/>
      <c r="J22" s="148"/>
      <c r="K22" s="148"/>
      <c r="L22" s="148"/>
      <c r="M22" s="148"/>
      <c r="N22" s="148"/>
      <c r="O22" s="148"/>
      <c r="P22" s="149"/>
    </row>
    <row r="23" spans="1:32" ht="15" hidden="1" customHeight="1" x14ac:dyDescent="0.25">
      <c r="A23" s="44" t="str">
        <f ca="1">IF(MONTH(C23)=MONTH(D$3),RIGHT('Yearly Info'!A$29,LEN('Yearly Info'!A$29)-4),"")</f>
        <v/>
      </c>
      <c r="B23" s="145"/>
      <c r="C23" s="42">
        <f t="shared" ca="1" si="2"/>
        <v>46139</v>
      </c>
      <c r="D23" s="54">
        <f ca="1">INDIRECT("'" &amp; UPPER(LEFT(TEXT($D$3,"mmmm"),3)) &amp; "'!B26")</f>
        <v>0</v>
      </c>
      <c r="E23" s="147"/>
      <c r="F23" s="148"/>
      <c r="G23" s="148"/>
      <c r="H23" s="148"/>
      <c r="I23" s="148"/>
      <c r="J23" s="148"/>
      <c r="K23" s="148"/>
      <c r="L23" s="148"/>
      <c r="M23" s="148"/>
      <c r="N23" s="148"/>
      <c r="O23" s="148"/>
      <c r="P23" s="149"/>
      <c r="AB23" t="s">
        <v>20</v>
      </c>
    </row>
    <row r="24" spans="1:32" ht="15" hidden="1" customHeight="1" x14ac:dyDescent="0.25">
      <c r="A24" s="44" t="str">
        <f ca="1">IF(MONTH(C24)=MONTH(D$3),RIGHT('Yearly Info'!A$30,LEN('Yearly Info'!A$30)-4),"")</f>
        <v/>
      </c>
      <c r="B24" s="145"/>
      <c r="C24" s="42">
        <f t="shared" ca="1" si="2"/>
        <v>46139</v>
      </c>
      <c r="D24" s="54">
        <f ca="1">INDIRECT("'" &amp; UPPER(LEFT(TEXT($D$3,"mmmm"),3)) &amp; "'!B27")</f>
        <v>0</v>
      </c>
      <c r="E24" s="147"/>
      <c r="F24" s="148"/>
      <c r="G24" s="148"/>
      <c r="H24" s="148"/>
      <c r="I24" s="148"/>
      <c r="J24" s="148"/>
      <c r="K24" s="148"/>
      <c r="L24" s="148"/>
      <c r="M24" s="148"/>
      <c r="N24" s="148"/>
      <c r="O24" s="148"/>
      <c r="P24" s="149"/>
    </row>
    <row r="25" spans="1:32" ht="15" hidden="1" customHeight="1" x14ac:dyDescent="0.25">
      <c r="A25" s="44" t="str">
        <f ca="1">IF(MONTH(C25)=MONTH(D$3),RIGHT('Yearly Info'!A$31,LEN('Yearly Info'!A$31)-4),"")</f>
        <v/>
      </c>
      <c r="B25" s="145"/>
      <c r="C25" s="42">
        <f t="shared" ca="1" si="2"/>
        <v>46139</v>
      </c>
      <c r="D25" s="54">
        <f ca="1">INDIRECT("'" &amp; UPPER(LEFT(TEXT($D$3,"mmmm"),3)) &amp; "'!B28")</f>
        <v>0</v>
      </c>
      <c r="E25" s="147"/>
      <c r="F25" s="148"/>
      <c r="G25" s="148"/>
      <c r="H25" s="148"/>
      <c r="I25" s="148"/>
      <c r="J25" s="148"/>
      <c r="K25" s="148"/>
      <c r="L25" s="148"/>
      <c r="M25" s="148"/>
      <c r="N25" s="148"/>
      <c r="O25" s="148"/>
      <c r="P25" s="149"/>
    </row>
    <row r="26" spans="1:32" ht="15" hidden="1" customHeight="1" x14ac:dyDescent="0.25">
      <c r="A26" s="44" t="str">
        <f ca="1">IF(MONTH(C26)=MONTH(D$3),RIGHT('Yearly Info'!A$32,LEN('Yearly Info'!A$32)-4),"")</f>
        <v/>
      </c>
      <c r="B26" s="145"/>
      <c r="C26" s="42">
        <f t="shared" ca="1" si="2"/>
        <v>46139</v>
      </c>
      <c r="D26" s="54">
        <f ca="1">INDIRECT("'" &amp; UPPER(LEFT(TEXT($D$3,"mmmm"),3)) &amp; "'!B29")</f>
        <v>0</v>
      </c>
      <c r="E26" s="147"/>
      <c r="F26" s="148"/>
      <c r="G26" s="148"/>
      <c r="H26" s="148"/>
      <c r="I26" s="148"/>
      <c r="J26" s="148"/>
      <c r="K26" s="148"/>
      <c r="L26" s="148"/>
      <c r="M26" s="148"/>
      <c r="N26" s="148"/>
      <c r="O26" s="148"/>
      <c r="P26" s="149"/>
    </row>
    <row r="27" spans="1:32" ht="15" hidden="1" customHeight="1" x14ac:dyDescent="0.25">
      <c r="A27" s="44" t="str">
        <f ca="1">IF(MONTH(C27)=MONTH(D$3),RIGHT('Yearly Info'!A$33,LEN('Yearly Info'!A$33)-4),"")</f>
        <v/>
      </c>
      <c r="B27" s="145"/>
      <c r="C27" s="42">
        <f t="shared" ca="1" si="2"/>
        <v>46139</v>
      </c>
      <c r="D27" s="54">
        <f ca="1">INDIRECT("'" &amp; UPPER(LEFT(TEXT($D$3,"mmmm"),3)) &amp; "'!B30")</f>
        <v>0</v>
      </c>
      <c r="E27" s="147"/>
      <c r="F27" s="148"/>
      <c r="G27" s="148"/>
      <c r="H27" s="148"/>
      <c r="I27" s="148"/>
      <c r="J27" s="148"/>
      <c r="K27" s="148"/>
      <c r="L27" s="148"/>
      <c r="M27" s="148"/>
      <c r="N27" s="148"/>
      <c r="O27" s="148"/>
      <c r="P27" s="149"/>
    </row>
    <row r="28" spans="1:32" ht="15" hidden="1" customHeight="1" x14ac:dyDescent="0.25">
      <c r="A28" s="44" t="str">
        <f ca="1">IF(MONTH(C28)=MONTH(D$3),RIGHT('Yearly Info'!A$34,LEN('Yearly Info'!A$34)-4),"")</f>
        <v/>
      </c>
      <c r="B28" s="145"/>
      <c r="C28" s="42">
        <f t="shared" ca="1" si="2"/>
        <v>46139</v>
      </c>
      <c r="D28" s="54">
        <f ca="1">INDIRECT("'" &amp; UPPER(LEFT(TEXT($D$3,"mmmm"),3)) &amp; "'!B31")</f>
        <v>0</v>
      </c>
      <c r="E28" s="147"/>
      <c r="F28" s="148"/>
      <c r="G28" s="148"/>
      <c r="H28" s="148"/>
      <c r="I28" s="148"/>
      <c r="J28" s="148"/>
      <c r="K28" s="148"/>
      <c r="L28" s="148"/>
      <c r="M28" s="148"/>
      <c r="N28" s="148"/>
      <c r="O28" s="148"/>
      <c r="P28" s="149"/>
    </row>
    <row r="29" spans="1:32" ht="15" hidden="1" customHeight="1" x14ac:dyDescent="0.25">
      <c r="A29" s="44" t="str">
        <f ca="1">IF(MONTH(C29)=MONTH(D$3),RIGHT('Yearly Info'!A$35,LEN('Yearly Info'!A$35)-4),"")</f>
        <v/>
      </c>
      <c r="B29" s="145"/>
      <c r="C29" s="42">
        <f t="shared" ca="1" si="2"/>
        <v>46139</v>
      </c>
      <c r="D29" s="100">
        <f ca="1">INDIRECT("'" &amp; UPPER(LEFT(TEXT($D$3,"mmmm"),3)) &amp; "'!B32")</f>
        <v>0</v>
      </c>
      <c r="E29" s="147"/>
      <c r="F29" s="148"/>
      <c r="G29" s="148"/>
      <c r="H29" s="148"/>
      <c r="I29" s="148"/>
      <c r="J29" s="148"/>
      <c r="K29" s="148"/>
      <c r="L29" s="148"/>
      <c r="M29" s="148"/>
      <c r="N29" s="148"/>
      <c r="O29" s="148"/>
      <c r="P29" s="149"/>
    </row>
    <row r="30" spans="1:32" ht="15" hidden="1" customHeight="1" x14ac:dyDescent="0.25">
      <c r="A30" s="44" t="str">
        <f ca="1">IF(MONTH(C30)=MONTH(D$3),RIGHT('Yearly Info'!A$36,LEN('Yearly Info'!A$36)-4),"")</f>
        <v/>
      </c>
      <c r="B30" s="145"/>
      <c r="C30" s="42">
        <f t="shared" ca="1" si="2"/>
        <v>46139</v>
      </c>
      <c r="D30" s="100">
        <f ca="1">INDIRECT("'" &amp; UPPER(LEFT(TEXT($D$3,"mmmm"),3)) &amp; "'!B33")</f>
        <v>0</v>
      </c>
      <c r="E30" s="147"/>
      <c r="F30" s="148"/>
      <c r="G30" s="148"/>
      <c r="H30" s="148"/>
      <c r="I30" s="148"/>
      <c r="J30" s="148"/>
      <c r="K30" s="148"/>
      <c r="L30" s="148"/>
      <c r="M30" s="148"/>
      <c r="N30" s="148"/>
      <c r="O30" s="148"/>
      <c r="P30" s="149"/>
    </row>
    <row r="31" spans="1:32" ht="15" hidden="1" customHeight="1" x14ac:dyDescent="0.25">
      <c r="A31" s="44" t="str">
        <f ca="1">IF(MONTH(C31)=MONTH(D$3),RIGHT('Yearly Info'!A$37,LEN('Yearly Info'!A$37)-4),"")</f>
        <v/>
      </c>
      <c r="B31" s="145"/>
      <c r="C31" s="42">
        <f t="shared" ca="1" si="2"/>
        <v>46139</v>
      </c>
      <c r="D31" s="100">
        <f ca="1">INDIRECT("'" &amp; UPPER(LEFT(TEXT($D$3,"mmmm"),3)) &amp; "'!B34")</f>
        <v>0</v>
      </c>
      <c r="E31" s="147"/>
      <c r="F31" s="148"/>
      <c r="G31" s="148"/>
      <c r="H31" s="148"/>
      <c r="I31" s="148"/>
      <c r="J31" s="148"/>
      <c r="K31" s="148"/>
      <c r="L31" s="148"/>
      <c r="M31" s="148"/>
      <c r="N31" s="148"/>
      <c r="O31" s="148"/>
      <c r="P31" s="149"/>
    </row>
    <row r="32" spans="1:32" ht="15" hidden="1" customHeight="1" x14ac:dyDescent="0.25">
      <c r="A32" s="44" t="str">
        <f ca="1">IF(MONTH(C32)=MONTH(D$3),RIGHT('Yearly Info'!A$38,LEN('Yearly Info'!A$38)-4),"")</f>
        <v/>
      </c>
      <c r="B32" s="145"/>
      <c r="C32" s="42">
        <f t="shared" ca="1" si="2"/>
        <v>46139</v>
      </c>
      <c r="D32" s="100">
        <f ca="1">INDIRECT("'" &amp; UPPER(LEFT(TEXT($D$3,"mmmm"),3)) &amp; "'!B35")</f>
        <v>0</v>
      </c>
      <c r="E32" s="147"/>
      <c r="F32" s="148"/>
      <c r="G32" s="148"/>
      <c r="H32" s="148"/>
      <c r="I32" s="148"/>
      <c r="J32" s="148"/>
      <c r="K32" s="148"/>
      <c r="L32" s="148"/>
      <c r="M32" s="148"/>
      <c r="N32" s="148"/>
      <c r="O32" s="148"/>
      <c r="P32" s="149"/>
    </row>
    <row r="33" spans="1:16" ht="15" hidden="1" customHeight="1" x14ac:dyDescent="0.25">
      <c r="A33" s="44" t="str">
        <f ca="1">IF(MONTH(C33)=MONTH(D$3),RIGHT('Yearly Info'!A$39,LEN('Yearly Info'!A$39)-4),"")</f>
        <v/>
      </c>
      <c r="B33" s="145"/>
      <c r="C33" s="42">
        <f t="shared" ca="1" si="2"/>
        <v>46139</v>
      </c>
      <c r="D33" s="100">
        <f ca="1">INDIRECT("'" &amp; UPPER(LEFT(TEXT($D$3,"mmmm"),3)) &amp; "'!B36")</f>
        <v>0</v>
      </c>
      <c r="E33" s="147"/>
      <c r="F33" s="148"/>
      <c r="G33" s="148"/>
      <c r="H33" s="148"/>
      <c r="I33" s="148"/>
      <c r="J33" s="148"/>
      <c r="K33" s="148"/>
      <c r="L33" s="148"/>
      <c r="M33" s="148"/>
      <c r="N33" s="148"/>
      <c r="O33" s="148"/>
      <c r="P33" s="149"/>
    </row>
    <row r="34" spans="1:16" ht="15" hidden="1" customHeight="1" thickBot="1" x14ac:dyDescent="0.3">
      <c r="A34" s="45" t="str">
        <f ca="1">IF(MONTH(C34)=MONTH(D$3),RIGHT('Yearly Info'!A$40,LEN('Yearly Info'!A$40)-4),"")</f>
        <v/>
      </c>
      <c r="B34" s="145"/>
      <c r="C34" s="42">
        <f t="shared" ca="1" si="2"/>
        <v>46139</v>
      </c>
      <c r="D34" s="100">
        <f ca="1">INDIRECT("'" &amp; UPPER(LEFT(TEXT($D$3,"mmmm"),3)) &amp; "'!B37")</f>
        <v>0</v>
      </c>
      <c r="E34" s="147"/>
      <c r="F34" s="148"/>
      <c r="G34" s="148"/>
      <c r="H34" s="148"/>
      <c r="I34" s="148"/>
      <c r="J34" s="148"/>
      <c r="K34" s="148"/>
      <c r="L34" s="148"/>
      <c r="M34" s="148"/>
      <c r="N34" s="148"/>
      <c r="O34" s="148"/>
      <c r="P34" s="149"/>
    </row>
    <row r="35" spans="1:16" ht="15" hidden="1" customHeight="1" thickBot="1" x14ac:dyDescent="0.3">
      <c r="A35" s="45" t="str">
        <f ca="1">IF(MONTH(C35)=MONTH(D$3),RIGHT('Yearly Info'!A$41,LEN('Yearly Info'!A$41)-4),"")</f>
        <v/>
      </c>
      <c r="B35" s="145"/>
      <c r="C35" s="42">
        <f t="shared" ca="1" si="2"/>
        <v>46139</v>
      </c>
      <c r="D35" s="100">
        <f ca="1">INDIRECT("'" &amp; UPPER(LEFT(TEXT($D$3,"mmmm"),3)) &amp; "'!B38")</f>
        <v>0</v>
      </c>
      <c r="E35" s="147"/>
      <c r="F35" s="148"/>
      <c r="G35" s="148"/>
      <c r="H35" s="148"/>
      <c r="I35" s="148"/>
      <c r="J35" s="148"/>
      <c r="K35" s="148"/>
      <c r="L35" s="148"/>
      <c r="M35" s="148"/>
      <c r="N35" s="148"/>
      <c r="O35" s="148"/>
      <c r="P35" s="149"/>
    </row>
    <row r="36" spans="1:16" ht="15" hidden="1" customHeight="1" thickBot="1" x14ac:dyDescent="0.3">
      <c r="A36" s="45" t="str">
        <f ca="1">IF(MONTH(C36)=MONTH(D$3),RIGHT('Yearly Info'!A$42,LEN('Yearly Info'!A$42)-4),"")</f>
        <v/>
      </c>
      <c r="B36" s="145"/>
      <c r="C36" s="42">
        <f t="shared" ca="1" si="2"/>
        <v>46139</v>
      </c>
      <c r="D36" s="100">
        <f ca="1">INDIRECT("'" &amp; UPPER(LEFT(TEXT($D$3,"mmmm"),3)) &amp; "'!B39")</f>
        <v>0</v>
      </c>
      <c r="E36" s="147"/>
      <c r="F36" s="148"/>
      <c r="G36" s="148"/>
      <c r="H36" s="148"/>
      <c r="I36" s="148"/>
      <c r="J36" s="148"/>
      <c r="K36" s="148"/>
      <c r="L36" s="148"/>
      <c r="M36" s="148"/>
      <c r="N36" s="148"/>
      <c r="O36" s="148"/>
      <c r="P36" s="149"/>
    </row>
    <row r="37" spans="1:16" ht="15" hidden="1" customHeight="1" thickBot="1" x14ac:dyDescent="0.3">
      <c r="A37" s="45" t="str">
        <f ca="1">IF(MONTH(C37)=MONTH(D$3),RIGHT('Yearly Info'!A$43,LEN('Yearly Info'!A$43)-4),"")</f>
        <v/>
      </c>
      <c r="B37" s="146"/>
      <c r="C37" s="42">
        <f t="shared" ca="1" si="2"/>
        <v>46139</v>
      </c>
      <c r="D37" s="55">
        <f ca="1">INDIRECT("'" &amp; UPPER(LEFT(TEXT($D$3,"mmmm"),3)) &amp; "'!B40")</f>
        <v>0</v>
      </c>
      <c r="E37" s="150"/>
      <c r="F37" s="151"/>
      <c r="G37" s="151"/>
      <c r="H37" s="151"/>
      <c r="I37" s="151"/>
      <c r="J37" s="151"/>
      <c r="K37" s="151"/>
      <c r="L37" s="151"/>
      <c r="M37" s="151"/>
      <c r="N37" s="151"/>
      <c r="O37" s="151"/>
      <c r="P37" s="152"/>
    </row>
    <row r="38" spans="1:16" ht="15" hidden="1" customHeight="1" x14ac:dyDescent="0.25">
      <c r="A38" s="44" t="str">
        <f ca="1">IF(MONTH(C38)=MONTH(D$3),RIGHT('Yearly Info'!A$14,LEN('Yearly Info'!A$14)-4),"")</f>
        <v/>
      </c>
      <c r="B38" s="145" t="str">
        <f ca="1">TEXT(C38,"dddd")</f>
        <v>Tuesday</v>
      </c>
      <c r="C38" s="94">
        <f ca="1">C8+1</f>
        <v>46140</v>
      </c>
      <c r="D38" s="54">
        <f ca="1">INDIRECT("'" &amp; UPPER(TEXT($D$3,"mmm")) &amp; "'!C11")</f>
        <v>0</v>
      </c>
      <c r="E38" s="147"/>
      <c r="F38" s="148"/>
      <c r="G38" s="148"/>
      <c r="H38" s="148"/>
      <c r="I38" s="148"/>
      <c r="J38" s="148"/>
      <c r="K38" s="148"/>
      <c r="L38" s="148"/>
      <c r="M38" s="148"/>
      <c r="N38" s="148"/>
      <c r="O38" s="148"/>
      <c r="P38" s="149"/>
    </row>
    <row r="39" spans="1:16" ht="15" hidden="1" customHeight="1" x14ac:dyDescent="0.25">
      <c r="A39" s="44" t="str">
        <f ca="1">IF(MONTH(C39)=MONTH(D$3),RIGHT('Yearly Info'!A$15,LEN('Yearly Info'!A$15)-4),"")</f>
        <v/>
      </c>
      <c r="B39" s="145"/>
      <c r="C39" s="42">
        <f ca="1">C38</f>
        <v>46140</v>
      </c>
      <c r="D39" s="54">
        <f ca="1">INDIRECT("'" &amp; UPPER(LEFT(TEXT($D$3,"mmmm"),3)) &amp; "'!C12")</f>
        <v>0</v>
      </c>
      <c r="E39" s="147"/>
      <c r="F39" s="148"/>
      <c r="G39" s="148"/>
      <c r="H39" s="148"/>
      <c r="I39" s="148"/>
      <c r="J39" s="148"/>
      <c r="K39" s="148"/>
      <c r="L39" s="148"/>
      <c r="M39" s="148"/>
      <c r="N39" s="148"/>
      <c r="O39" s="148"/>
      <c r="P39" s="149"/>
    </row>
    <row r="40" spans="1:16" ht="15" hidden="1" customHeight="1" x14ac:dyDescent="0.25">
      <c r="A40" s="44" t="str">
        <f ca="1">IF(MONTH(C40)=MONTH(D$3),RIGHT('Yearly Info'!A$16,LEN('Yearly Info'!A$16)-4),"")</f>
        <v/>
      </c>
      <c r="B40" s="145"/>
      <c r="C40" s="42">
        <f t="shared" ref="C40:C66" ca="1" si="3">C39</f>
        <v>46140</v>
      </c>
      <c r="D40" s="54">
        <f ca="1">INDIRECT("'" &amp; UPPER(LEFT(TEXT($D$3,"mmmm"),3)) &amp; "'!C13")</f>
        <v>0</v>
      </c>
      <c r="E40" s="147"/>
      <c r="F40" s="148"/>
      <c r="G40" s="148"/>
      <c r="H40" s="148"/>
      <c r="I40" s="148"/>
      <c r="J40" s="148"/>
      <c r="K40" s="148"/>
      <c r="L40" s="148"/>
      <c r="M40" s="148"/>
      <c r="N40" s="148"/>
      <c r="O40" s="148"/>
      <c r="P40" s="149"/>
    </row>
    <row r="41" spans="1:16" ht="15" hidden="1" customHeight="1" x14ac:dyDescent="0.25">
      <c r="A41" s="44" t="str">
        <f ca="1">IF(MONTH(C41)=MONTH(D$3),RIGHT('Yearly Info'!A$17,LEN('Yearly Info'!A$17)-4),"")</f>
        <v/>
      </c>
      <c r="B41" s="145"/>
      <c r="C41" s="42">
        <f t="shared" ca="1" si="3"/>
        <v>46140</v>
      </c>
      <c r="D41" s="54">
        <f ca="1">INDIRECT("'" &amp; UPPER(LEFT(TEXT($D$3,"mmmm"),3)) &amp; "'!C14")</f>
        <v>0</v>
      </c>
      <c r="E41" s="147"/>
      <c r="F41" s="148"/>
      <c r="G41" s="148"/>
      <c r="H41" s="148"/>
      <c r="I41" s="148"/>
      <c r="J41" s="148"/>
      <c r="K41" s="148"/>
      <c r="L41" s="148"/>
      <c r="M41" s="148"/>
      <c r="N41" s="148"/>
      <c r="O41" s="148"/>
      <c r="P41" s="149"/>
    </row>
    <row r="42" spans="1:16" ht="15" hidden="1" customHeight="1" x14ac:dyDescent="0.25">
      <c r="A42" s="44" t="str">
        <f ca="1">IF(MONTH(C42)=MONTH(D$3),RIGHT('Yearly Info'!A$18,LEN('Yearly Info'!A$18)-4),"")</f>
        <v/>
      </c>
      <c r="B42" s="145"/>
      <c r="C42" s="42">
        <f t="shared" ca="1" si="3"/>
        <v>46140</v>
      </c>
      <c r="D42" s="54">
        <f ca="1">INDIRECT("'" &amp; UPPER(LEFT(TEXT($D$3,"mmmm"),3)) &amp; "'!C15")</f>
        <v>0</v>
      </c>
      <c r="E42" s="147"/>
      <c r="F42" s="148"/>
      <c r="G42" s="148"/>
      <c r="H42" s="148"/>
      <c r="I42" s="148"/>
      <c r="J42" s="148"/>
      <c r="K42" s="148"/>
      <c r="L42" s="148"/>
      <c r="M42" s="148"/>
      <c r="N42" s="148"/>
      <c r="O42" s="148"/>
      <c r="P42" s="149"/>
    </row>
    <row r="43" spans="1:16" ht="15" hidden="1" customHeight="1" x14ac:dyDescent="0.25">
      <c r="A43" s="44" t="str">
        <f ca="1">IF(MONTH(C43)=MONTH(D$3),RIGHT('Yearly Info'!A$19,LEN('Yearly Info'!A$19)-4),"")</f>
        <v/>
      </c>
      <c r="B43" s="145"/>
      <c r="C43" s="42">
        <f t="shared" ca="1" si="3"/>
        <v>46140</v>
      </c>
      <c r="D43" s="54">
        <f ca="1">INDIRECT("'" &amp; UPPER(LEFT(TEXT($D$3,"mmmm"),3)) &amp; "'!C16")</f>
        <v>0</v>
      </c>
      <c r="E43" s="153"/>
      <c r="F43" s="154"/>
      <c r="G43" s="154"/>
      <c r="H43" s="154"/>
      <c r="I43" s="154"/>
      <c r="J43" s="154"/>
      <c r="K43" s="154"/>
      <c r="L43" s="154"/>
      <c r="M43" s="154"/>
      <c r="N43" s="154"/>
      <c r="O43" s="154"/>
      <c r="P43" s="155"/>
    </row>
    <row r="44" spans="1:16" ht="15" hidden="1" customHeight="1" x14ac:dyDescent="0.25">
      <c r="A44" s="44" t="str">
        <f ca="1">IF(MONTH(C44)=MONTH(D$3),RIGHT('Yearly Info'!A$20,LEN('Yearly Info'!A$20)-4),"")</f>
        <v/>
      </c>
      <c r="B44" s="145"/>
      <c r="C44" s="42">
        <f t="shared" ca="1" si="3"/>
        <v>46140</v>
      </c>
      <c r="D44" s="54">
        <f ca="1">INDIRECT("'" &amp; UPPER(LEFT(TEXT($D$3,"mmmm"),3)) &amp; "'!C17")</f>
        <v>0</v>
      </c>
      <c r="E44" s="153"/>
      <c r="F44" s="154"/>
      <c r="G44" s="154"/>
      <c r="H44" s="154"/>
      <c r="I44" s="154"/>
      <c r="J44" s="154"/>
      <c r="K44" s="154"/>
      <c r="L44" s="154"/>
      <c r="M44" s="154"/>
      <c r="N44" s="154"/>
      <c r="O44" s="154"/>
      <c r="P44" s="155"/>
    </row>
    <row r="45" spans="1:16" ht="15" hidden="1" customHeight="1" x14ac:dyDescent="0.25">
      <c r="A45" s="44" t="str">
        <f ca="1">IF(MONTH(C45)=MONTH(D$3),RIGHT('Yearly Info'!A$21,LEN('Yearly Info'!A$21)-4),"")</f>
        <v/>
      </c>
      <c r="B45" s="145"/>
      <c r="C45" s="42">
        <f t="shared" ca="1" si="3"/>
        <v>46140</v>
      </c>
      <c r="D45" s="54">
        <f ca="1">INDIRECT("'" &amp; UPPER(LEFT(TEXT($D$3,"mmmm"),3)) &amp; "'!C18")</f>
        <v>0</v>
      </c>
      <c r="E45" s="147"/>
      <c r="F45" s="148"/>
      <c r="G45" s="148"/>
      <c r="H45" s="148"/>
      <c r="I45" s="148"/>
      <c r="J45" s="148"/>
      <c r="K45" s="148"/>
      <c r="L45" s="148"/>
      <c r="M45" s="148"/>
      <c r="N45" s="148"/>
      <c r="O45" s="148"/>
      <c r="P45" s="149"/>
    </row>
    <row r="46" spans="1:16" ht="15" hidden="1" customHeight="1" x14ac:dyDescent="0.25">
      <c r="A46" s="44" t="str">
        <f ca="1">IF(MONTH(C46)=MONTH(D$3),RIGHT('Yearly Info'!A$22,LEN('Yearly Info'!A$22)-4),"")</f>
        <v/>
      </c>
      <c r="B46" s="145"/>
      <c r="C46" s="42">
        <f t="shared" ca="1" si="3"/>
        <v>46140</v>
      </c>
      <c r="D46" s="54">
        <f ca="1">INDIRECT("'" &amp; UPPER(LEFT(TEXT($D$3,"mmmm"),3)) &amp; "'!C19")</f>
        <v>0</v>
      </c>
      <c r="E46" s="147"/>
      <c r="F46" s="148"/>
      <c r="G46" s="148"/>
      <c r="H46" s="148"/>
      <c r="I46" s="148"/>
      <c r="J46" s="148"/>
      <c r="K46" s="148"/>
      <c r="L46" s="148"/>
      <c r="M46" s="148"/>
      <c r="N46" s="148"/>
      <c r="O46" s="148"/>
      <c r="P46" s="149"/>
    </row>
    <row r="47" spans="1:16" ht="15" hidden="1" customHeight="1" x14ac:dyDescent="0.25">
      <c r="A47" s="44" t="str">
        <f ca="1">IF(MONTH(C47)=MONTH(D$3),RIGHT('Yearly Info'!A$23,LEN('Yearly Info'!A$23)-4),"")</f>
        <v/>
      </c>
      <c r="B47" s="145"/>
      <c r="C47" s="42">
        <f t="shared" ca="1" si="3"/>
        <v>46140</v>
      </c>
      <c r="D47" s="54">
        <f ca="1">INDIRECT("'" &amp; UPPER(LEFT(TEXT($D$3,"mmmm"),3)) &amp; "'!C20")</f>
        <v>0</v>
      </c>
      <c r="E47" s="147"/>
      <c r="F47" s="148"/>
      <c r="G47" s="148"/>
      <c r="H47" s="148"/>
      <c r="I47" s="148"/>
      <c r="J47" s="148"/>
      <c r="K47" s="148"/>
      <c r="L47" s="148"/>
      <c r="M47" s="148"/>
      <c r="N47" s="148"/>
      <c r="O47" s="148"/>
      <c r="P47" s="149"/>
    </row>
    <row r="48" spans="1:16" ht="15" hidden="1" customHeight="1" x14ac:dyDescent="0.25">
      <c r="A48" s="44" t="str">
        <f ca="1">IF(MONTH(C48)=MONTH(D$3),RIGHT('Yearly Info'!A$24,LEN('Yearly Info'!A$24)-4),"")</f>
        <v/>
      </c>
      <c r="B48" s="145"/>
      <c r="C48" s="42">
        <f t="shared" ca="1" si="3"/>
        <v>46140</v>
      </c>
      <c r="D48" s="54">
        <f ca="1">INDIRECT("'" &amp; UPPER(LEFT(TEXT($D$3,"mmmm"),3)) &amp; "'!C21")</f>
        <v>0</v>
      </c>
      <c r="E48" s="147"/>
      <c r="F48" s="148"/>
      <c r="G48" s="148"/>
      <c r="H48" s="148"/>
      <c r="I48" s="148"/>
      <c r="J48" s="148"/>
      <c r="K48" s="148"/>
      <c r="L48" s="148"/>
      <c r="M48" s="148"/>
      <c r="N48" s="148"/>
      <c r="O48" s="148"/>
      <c r="P48" s="149"/>
    </row>
    <row r="49" spans="1:16" ht="15" hidden="1" customHeight="1" x14ac:dyDescent="0.25">
      <c r="A49" s="44" t="str">
        <f ca="1">IF(MONTH(C49)=MONTH(D$3),RIGHT('Yearly Info'!A$25,LEN('Yearly Info'!A$25)-4),"")</f>
        <v/>
      </c>
      <c r="B49" s="145"/>
      <c r="C49" s="42">
        <f t="shared" ca="1" si="3"/>
        <v>46140</v>
      </c>
      <c r="D49" s="54">
        <f ca="1">INDIRECT("'" &amp; UPPER(LEFT(TEXT($D$3,"mmmm"),3)) &amp; "'!C22")</f>
        <v>0</v>
      </c>
      <c r="E49" s="147"/>
      <c r="F49" s="148"/>
      <c r="G49" s="148"/>
      <c r="H49" s="148"/>
      <c r="I49" s="148"/>
      <c r="J49" s="148"/>
      <c r="K49" s="148"/>
      <c r="L49" s="148"/>
      <c r="M49" s="148"/>
      <c r="N49" s="148"/>
      <c r="O49" s="148"/>
      <c r="P49" s="149"/>
    </row>
    <row r="50" spans="1:16" ht="15" hidden="1" customHeight="1" x14ac:dyDescent="0.25">
      <c r="A50" s="44" t="str">
        <f ca="1">IF(MONTH(C50)=MONTH(D$3),RIGHT('Yearly Info'!A$26,LEN('Yearly Info'!A$26)-4),"")</f>
        <v/>
      </c>
      <c r="B50" s="145"/>
      <c r="C50" s="42">
        <f t="shared" ca="1" si="3"/>
        <v>46140</v>
      </c>
      <c r="D50" s="54">
        <f ca="1">INDIRECT("'" &amp; UPPER(LEFT(TEXT($D$3,"mmmm"),3)) &amp; "'!C23")</f>
        <v>0</v>
      </c>
      <c r="E50" s="147"/>
      <c r="F50" s="148"/>
      <c r="G50" s="148"/>
      <c r="H50" s="148"/>
      <c r="I50" s="148"/>
      <c r="J50" s="148"/>
      <c r="K50" s="148"/>
      <c r="L50" s="148"/>
      <c r="M50" s="148"/>
      <c r="N50" s="148"/>
      <c r="O50" s="148"/>
      <c r="P50" s="149"/>
    </row>
    <row r="51" spans="1:16" ht="15" hidden="1" customHeight="1" x14ac:dyDescent="0.25">
      <c r="A51" s="44" t="str">
        <f ca="1">IF(MONTH(C51)=MONTH(D$3),RIGHT('Yearly Info'!A$27,LEN('Yearly Info'!A$27)-4),"")</f>
        <v/>
      </c>
      <c r="B51" s="145"/>
      <c r="C51" s="42">
        <f t="shared" ca="1" si="3"/>
        <v>46140</v>
      </c>
      <c r="D51" s="54">
        <f ca="1">INDIRECT("'" &amp; UPPER(LEFT(TEXT($D$3,"mmmm"),3)) &amp; "'!C24")</f>
        <v>0</v>
      </c>
      <c r="E51" s="147"/>
      <c r="F51" s="148"/>
      <c r="G51" s="148"/>
      <c r="H51" s="148"/>
      <c r="I51" s="148"/>
      <c r="J51" s="148"/>
      <c r="K51" s="148"/>
      <c r="L51" s="148"/>
      <c r="M51" s="148"/>
      <c r="N51" s="148"/>
      <c r="O51" s="148"/>
      <c r="P51" s="149"/>
    </row>
    <row r="52" spans="1:16" ht="15" hidden="1" customHeight="1" x14ac:dyDescent="0.25">
      <c r="A52" s="44" t="str">
        <f ca="1">IF(MONTH(C52)=MONTH(D$3),RIGHT('Yearly Info'!A$28,LEN('Yearly Info'!A$28)-4),"")</f>
        <v/>
      </c>
      <c r="B52" s="145"/>
      <c r="C52" s="42">
        <f t="shared" ca="1" si="3"/>
        <v>46140</v>
      </c>
      <c r="D52" s="54">
        <f ca="1">INDIRECT("'" &amp; UPPER(LEFT(TEXT($D$3,"mmmm"),3)) &amp; "'!C25")</f>
        <v>0</v>
      </c>
      <c r="E52" s="147"/>
      <c r="F52" s="148"/>
      <c r="G52" s="148"/>
      <c r="H52" s="148"/>
      <c r="I52" s="148"/>
      <c r="J52" s="148"/>
      <c r="K52" s="148"/>
      <c r="L52" s="148"/>
      <c r="M52" s="148"/>
      <c r="N52" s="148"/>
      <c r="O52" s="148"/>
      <c r="P52" s="149"/>
    </row>
    <row r="53" spans="1:16" ht="15" hidden="1" customHeight="1" x14ac:dyDescent="0.25">
      <c r="A53" s="44" t="str">
        <f ca="1">IF(MONTH(C53)=MONTH(D$3),RIGHT('Yearly Info'!A$29,LEN('Yearly Info'!A$29)-4),"")</f>
        <v/>
      </c>
      <c r="B53" s="145"/>
      <c r="C53" s="42">
        <f t="shared" ca="1" si="3"/>
        <v>46140</v>
      </c>
      <c r="D53" s="54">
        <f ca="1">INDIRECT("'" &amp; UPPER(LEFT(TEXT($D$3,"mmmm"),3)) &amp; "'!C26")</f>
        <v>0</v>
      </c>
      <c r="E53" s="147"/>
      <c r="F53" s="148"/>
      <c r="G53" s="148"/>
      <c r="H53" s="148"/>
      <c r="I53" s="148"/>
      <c r="J53" s="148"/>
      <c r="K53" s="148"/>
      <c r="L53" s="148"/>
      <c r="M53" s="148"/>
      <c r="N53" s="148"/>
      <c r="O53" s="148"/>
      <c r="P53" s="149"/>
    </row>
    <row r="54" spans="1:16" ht="15" hidden="1" customHeight="1" x14ac:dyDescent="0.25">
      <c r="A54" s="44" t="str">
        <f ca="1">IF(MONTH(C54)=MONTH(D$3),RIGHT('Yearly Info'!A$30,LEN('Yearly Info'!A$30)-4),"")</f>
        <v/>
      </c>
      <c r="B54" s="145"/>
      <c r="C54" s="42">
        <f t="shared" ca="1" si="3"/>
        <v>46140</v>
      </c>
      <c r="D54" s="54">
        <f ca="1">INDIRECT("'" &amp; UPPER(LEFT(TEXT($D$3,"mmmm"),3)) &amp; "'!C27")</f>
        <v>0</v>
      </c>
      <c r="E54" s="147"/>
      <c r="F54" s="148"/>
      <c r="G54" s="148"/>
      <c r="H54" s="148"/>
      <c r="I54" s="148"/>
      <c r="J54" s="148"/>
      <c r="K54" s="148"/>
      <c r="L54" s="148"/>
      <c r="M54" s="148"/>
      <c r="N54" s="148"/>
      <c r="O54" s="148"/>
      <c r="P54" s="149"/>
    </row>
    <row r="55" spans="1:16" ht="15" hidden="1" customHeight="1" x14ac:dyDescent="0.25">
      <c r="A55" s="44" t="str">
        <f ca="1">IF(MONTH(C55)=MONTH(D$3),RIGHT('Yearly Info'!A$31,LEN('Yearly Info'!A$31)-4),"")</f>
        <v/>
      </c>
      <c r="B55" s="145"/>
      <c r="C55" s="42">
        <f t="shared" ca="1" si="3"/>
        <v>46140</v>
      </c>
      <c r="D55" s="54">
        <f ca="1">INDIRECT("'" &amp; UPPER(LEFT(TEXT($D$3,"mmmm"),3)) &amp; "'!C28")</f>
        <v>0</v>
      </c>
      <c r="E55" s="147"/>
      <c r="F55" s="148"/>
      <c r="G55" s="148"/>
      <c r="H55" s="148"/>
      <c r="I55" s="148"/>
      <c r="J55" s="148"/>
      <c r="K55" s="148"/>
      <c r="L55" s="148"/>
      <c r="M55" s="148"/>
      <c r="N55" s="148"/>
      <c r="O55" s="148"/>
      <c r="P55" s="149"/>
    </row>
    <row r="56" spans="1:16" ht="15" hidden="1" customHeight="1" x14ac:dyDescent="0.25">
      <c r="A56" s="44" t="str">
        <f ca="1">IF(MONTH(C56)=MONTH(D$3),RIGHT('Yearly Info'!A$32,LEN('Yearly Info'!A$32)-4),"")</f>
        <v/>
      </c>
      <c r="B56" s="145"/>
      <c r="C56" s="42">
        <f ca="1">C55</f>
        <v>46140</v>
      </c>
      <c r="D56" s="54">
        <f ca="1">INDIRECT("'" &amp; UPPER(LEFT(TEXT($D$3,"mmmm"),3)) &amp; "'!C29")</f>
        <v>0</v>
      </c>
      <c r="E56" s="147"/>
      <c r="F56" s="148"/>
      <c r="G56" s="148"/>
      <c r="H56" s="148"/>
      <c r="I56" s="148"/>
      <c r="J56" s="148"/>
      <c r="K56" s="148"/>
      <c r="L56" s="148"/>
      <c r="M56" s="148"/>
      <c r="N56" s="148"/>
      <c r="O56" s="148"/>
      <c r="P56" s="149"/>
    </row>
    <row r="57" spans="1:16" ht="15" hidden="1" customHeight="1" x14ac:dyDescent="0.25">
      <c r="A57" s="44" t="str">
        <f ca="1">IF(MONTH(C57)=MONTH(D$3),RIGHT('Yearly Info'!A$33,LEN('Yearly Info'!A$33)-4),"")</f>
        <v/>
      </c>
      <c r="B57" s="145"/>
      <c r="C57" s="42">
        <f t="shared" ca="1" si="3"/>
        <v>46140</v>
      </c>
      <c r="D57" s="54">
        <f ca="1">INDIRECT("'" &amp; UPPER(LEFT(TEXT($D$3,"mmmm"),3)) &amp; "'!C30")</f>
        <v>0</v>
      </c>
      <c r="E57" s="147"/>
      <c r="F57" s="148"/>
      <c r="G57" s="148"/>
      <c r="H57" s="148"/>
      <c r="I57" s="148"/>
      <c r="J57" s="148"/>
      <c r="K57" s="148"/>
      <c r="L57" s="148"/>
      <c r="M57" s="148"/>
      <c r="N57" s="148"/>
      <c r="O57" s="148"/>
      <c r="P57" s="149"/>
    </row>
    <row r="58" spans="1:16" ht="15" hidden="1" customHeight="1" x14ac:dyDescent="0.25">
      <c r="A58" s="44" t="str">
        <f ca="1">IF(MONTH(C58)=MONTH(D$3),RIGHT('Yearly Info'!A$34,LEN('Yearly Info'!A$34)-4),"")</f>
        <v/>
      </c>
      <c r="B58" s="145"/>
      <c r="C58" s="42">
        <f t="shared" ca="1" si="3"/>
        <v>46140</v>
      </c>
      <c r="D58" s="54">
        <f ca="1">INDIRECT("'" &amp; UPPER(LEFT(TEXT($D$3,"mmmm"),3)) &amp; "'!C31")</f>
        <v>0</v>
      </c>
      <c r="E58" s="147"/>
      <c r="F58" s="148"/>
      <c r="G58" s="148"/>
      <c r="H58" s="148"/>
      <c r="I58" s="148"/>
      <c r="J58" s="148"/>
      <c r="K58" s="148"/>
      <c r="L58" s="148"/>
      <c r="M58" s="148"/>
      <c r="N58" s="148"/>
      <c r="O58" s="148"/>
      <c r="P58" s="149"/>
    </row>
    <row r="59" spans="1:16" ht="15" hidden="1" customHeight="1" x14ac:dyDescent="0.25">
      <c r="A59" s="44" t="str">
        <f ca="1">IF(MONTH(C59)=MONTH(D$3),RIGHT('Yearly Info'!A$35,LEN('Yearly Info'!A$35)-4),"")</f>
        <v/>
      </c>
      <c r="B59" s="145"/>
      <c r="C59" s="42">
        <f t="shared" ca="1" si="3"/>
        <v>46140</v>
      </c>
      <c r="D59" s="100">
        <f ca="1">INDIRECT("'" &amp; UPPER(LEFT(TEXT($D$3,"mmmm"),3)) &amp; "'!C32")</f>
        <v>0</v>
      </c>
      <c r="E59" s="147"/>
      <c r="F59" s="148"/>
      <c r="G59" s="148"/>
      <c r="H59" s="148"/>
      <c r="I59" s="148"/>
      <c r="J59" s="148"/>
      <c r="K59" s="148"/>
      <c r="L59" s="148"/>
      <c r="M59" s="148"/>
      <c r="N59" s="148"/>
      <c r="O59" s="148"/>
      <c r="P59" s="149"/>
    </row>
    <row r="60" spans="1:16" ht="15" hidden="1" customHeight="1" x14ac:dyDescent="0.25">
      <c r="A60" s="44" t="str">
        <f ca="1">IF(MONTH(C60)=MONTH(D$3),RIGHT('Yearly Info'!A$36,LEN('Yearly Info'!A$36)-4),"")</f>
        <v/>
      </c>
      <c r="B60" s="145"/>
      <c r="C60" s="42">
        <f t="shared" ca="1" si="3"/>
        <v>46140</v>
      </c>
      <c r="D60" s="100">
        <f ca="1">INDIRECT("'" &amp; UPPER(LEFT(TEXT($D$3,"mmmm"),3)) &amp; "'!C33")</f>
        <v>0</v>
      </c>
      <c r="E60" s="147"/>
      <c r="F60" s="148"/>
      <c r="G60" s="148"/>
      <c r="H60" s="148"/>
      <c r="I60" s="148"/>
      <c r="J60" s="148"/>
      <c r="K60" s="148"/>
      <c r="L60" s="148"/>
      <c r="M60" s="148"/>
      <c r="N60" s="148"/>
      <c r="O60" s="148"/>
      <c r="P60" s="149"/>
    </row>
    <row r="61" spans="1:16" ht="15" hidden="1" customHeight="1" x14ac:dyDescent="0.25">
      <c r="A61" s="44" t="str">
        <f ca="1">IF(MONTH(C61)=MONTH(D$3),RIGHT('Yearly Info'!A$37,LEN('Yearly Info'!A$37)-4),"")</f>
        <v/>
      </c>
      <c r="B61" s="145"/>
      <c r="C61" s="42">
        <f t="shared" ca="1" si="3"/>
        <v>46140</v>
      </c>
      <c r="D61" s="100">
        <f ca="1">INDIRECT("'" &amp; UPPER(LEFT(TEXT($D$3,"mmmm"),3)) &amp; "'!C34")</f>
        <v>0</v>
      </c>
      <c r="E61" s="147"/>
      <c r="F61" s="148"/>
      <c r="G61" s="148"/>
      <c r="H61" s="148"/>
      <c r="I61" s="148"/>
      <c r="J61" s="148"/>
      <c r="K61" s="148"/>
      <c r="L61" s="148"/>
      <c r="M61" s="148"/>
      <c r="N61" s="148"/>
      <c r="O61" s="148"/>
      <c r="P61" s="149"/>
    </row>
    <row r="62" spans="1:16" ht="15" hidden="1" customHeight="1" x14ac:dyDescent="0.25">
      <c r="A62" s="44" t="str">
        <f ca="1">IF(MONTH(C62)=MONTH(D$3),RIGHT('Yearly Info'!A$38,LEN('Yearly Info'!A$38)-4),"")</f>
        <v/>
      </c>
      <c r="B62" s="145"/>
      <c r="C62" s="42">
        <f t="shared" ca="1" si="3"/>
        <v>46140</v>
      </c>
      <c r="D62" s="100">
        <f ca="1">INDIRECT("'" &amp; UPPER(LEFT(TEXT($D$3,"mmmm"),3)) &amp; "'!C35")</f>
        <v>0</v>
      </c>
      <c r="E62" s="147"/>
      <c r="F62" s="148"/>
      <c r="G62" s="148"/>
      <c r="H62" s="148"/>
      <c r="I62" s="148"/>
      <c r="J62" s="148"/>
      <c r="K62" s="148"/>
      <c r="L62" s="148"/>
      <c r="M62" s="148"/>
      <c r="N62" s="148"/>
      <c r="O62" s="148"/>
      <c r="P62" s="149"/>
    </row>
    <row r="63" spans="1:16" ht="15" hidden="1" customHeight="1" x14ac:dyDescent="0.25">
      <c r="A63" s="44" t="str">
        <f ca="1">IF(MONTH(C63)=MONTH(D$3),RIGHT('Yearly Info'!A$39,LEN('Yearly Info'!A$39)-4),"")</f>
        <v/>
      </c>
      <c r="B63" s="145"/>
      <c r="C63" s="42">
        <f t="shared" ca="1" si="3"/>
        <v>46140</v>
      </c>
      <c r="D63" s="100">
        <f ca="1">INDIRECT("'" &amp; UPPER(LEFT(TEXT($D$3,"mmmm"),3)) &amp; "'!C36")</f>
        <v>0</v>
      </c>
      <c r="E63" s="147"/>
      <c r="F63" s="148"/>
      <c r="G63" s="148"/>
      <c r="H63" s="148"/>
      <c r="I63" s="148"/>
      <c r="J63" s="148"/>
      <c r="K63" s="148"/>
      <c r="L63" s="148"/>
      <c r="M63" s="148"/>
      <c r="N63" s="148"/>
      <c r="O63" s="148"/>
      <c r="P63" s="149"/>
    </row>
    <row r="64" spans="1:16" ht="15" hidden="1" customHeight="1" thickBot="1" x14ac:dyDescent="0.3">
      <c r="A64" s="45" t="str">
        <f ca="1">IF(MONTH(C64)=MONTH(D$3),RIGHT('Yearly Info'!A$40,LEN('Yearly Info'!A$40)-4),"")</f>
        <v/>
      </c>
      <c r="B64" s="145"/>
      <c r="C64" s="42">
        <f t="shared" ca="1" si="3"/>
        <v>46140</v>
      </c>
      <c r="D64" s="100">
        <f ca="1">INDIRECT("'" &amp; UPPER(LEFT(TEXT($D$3,"mmmm"),3)) &amp; "'!C37")</f>
        <v>0</v>
      </c>
      <c r="E64" s="147"/>
      <c r="F64" s="148"/>
      <c r="G64" s="148"/>
      <c r="H64" s="148"/>
      <c r="I64" s="148"/>
      <c r="J64" s="148"/>
      <c r="K64" s="148"/>
      <c r="L64" s="148"/>
      <c r="M64" s="148"/>
      <c r="N64" s="148"/>
      <c r="O64" s="148"/>
      <c r="P64" s="149"/>
    </row>
    <row r="65" spans="1:16" ht="15" hidden="1" customHeight="1" thickBot="1" x14ac:dyDescent="0.3">
      <c r="A65" s="45" t="str">
        <f ca="1">IF(MONTH(C65)=MONTH(D$3),RIGHT('Yearly Info'!A$41,LEN('Yearly Info'!A$41)-4),"")</f>
        <v/>
      </c>
      <c r="B65" s="145"/>
      <c r="C65" s="42">
        <f t="shared" ca="1" si="3"/>
        <v>46140</v>
      </c>
      <c r="D65" s="100">
        <f ca="1">INDIRECT("'" &amp; UPPER(LEFT(TEXT($D$3,"mmmm"),3)) &amp; "'!C38")</f>
        <v>0</v>
      </c>
      <c r="E65" s="147"/>
      <c r="F65" s="148"/>
      <c r="G65" s="148"/>
      <c r="H65" s="148"/>
      <c r="I65" s="148"/>
      <c r="J65" s="148"/>
      <c r="K65" s="148"/>
      <c r="L65" s="148"/>
      <c r="M65" s="148"/>
      <c r="N65" s="148"/>
      <c r="O65" s="148"/>
      <c r="P65" s="149"/>
    </row>
    <row r="66" spans="1:16" ht="15" hidden="1" customHeight="1" thickBot="1" x14ac:dyDescent="0.3">
      <c r="A66" s="45" t="str">
        <f ca="1">IF(MONTH(C66)=MONTH(D$3),RIGHT('Yearly Info'!A$42,LEN('Yearly Info'!A$42)-4),"")</f>
        <v/>
      </c>
      <c r="B66" s="145"/>
      <c r="C66" s="42">
        <f t="shared" ca="1" si="3"/>
        <v>46140</v>
      </c>
      <c r="D66" s="100">
        <f ca="1">INDIRECT("'" &amp; UPPER(LEFT(TEXT($D$3,"mmmm"),3)) &amp; "'!C39")</f>
        <v>0</v>
      </c>
      <c r="E66" s="147"/>
      <c r="F66" s="148"/>
      <c r="G66" s="148"/>
      <c r="H66" s="148"/>
      <c r="I66" s="148"/>
      <c r="J66" s="148"/>
      <c r="K66" s="148"/>
      <c r="L66" s="148"/>
      <c r="M66" s="148"/>
      <c r="N66" s="148"/>
      <c r="O66" s="148"/>
      <c r="P66" s="149"/>
    </row>
    <row r="67" spans="1:16" ht="15" hidden="1" customHeight="1" thickBot="1" x14ac:dyDescent="0.3">
      <c r="A67" s="45" t="str">
        <f ca="1">IF(MONTH(C67)=MONTH(D$3),RIGHT('Yearly Info'!A$43,LEN('Yearly Info'!A$43)-4),"")</f>
        <v/>
      </c>
      <c r="B67" s="146"/>
      <c r="C67" s="95">
        <f ca="1">C58</f>
        <v>46140</v>
      </c>
      <c r="D67" s="55">
        <f ca="1">INDIRECT("'" &amp; UPPER(LEFT(TEXT($D$3,"mmmm"),3)) &amp; "'!C40")</f>
        <v>0</v>
      </c>
      <c r="E67" s="150"/>
      <c r="F67" s="151"/>
      <c r="G67" s="151"/>
      <c r="H67" s="151"/>
      <c r="I67" s="151"/>
      <c r="J67" s="151"/>
      <c r="K67" s="151"/>
      <c r="L67" s="151"/>
      <c r="M67" s="151"/>
      <c r="N67" s="151"/>
      <c r="O67" s="151"/>
      <c r="P67" s="152"/>
    </row>
    <row r="68" spans="1:16" ht="15" hidden="1" customHeight="1" x14ac:dyDescent="0.25">
      <c r="A68" s="44" t="str">
        <f ca="1">IF(MONTH(C68)=MONTH(D$3),RIGHT('Yearly Info'!A$14,LEN('Yearly Info'!A$14)-4),"")</f>
        <v/>
      </c>
      <c r="B68" s="145" t="str">
        <f ca="1">TEXT(C68,"dddd")</f>
        <v>Wednesday</v>
      </c>
      <c r="C68" s="94">
        <f ca="1">C38+1</f>
        <v>46141</v>
      </c>
      <c r="D68" s="54">
        <f ca="1">INDIRECT("'" &amp; UPPER(LEFT(TEXT($D$3,"mmmm"),3)) &amp; "'!D11")</f>
        <v>0</v>
      </c>
      <c r="E68" s="147"/>
      <c r="F68" s="148"/>
      <c r="G68" s="148"/>
      <c r="H68" s="148"/>
      <c r="I68" s="148"/>
      <c r="J68" s="148"/>
      <c r="K68" s="148"/>
      <c r="L68" s="148"/>
      <c r="M68" s="148"/>
      <c r="N68" s="148"/>
      <c r="O68" s="148"/>
      <c r="P68" s="149"/>
    </row>
    <row r="69" spans="1:16" ht="15" hidden="1" customHeight="1" x14ac:dyDescent="0.25">
      <c r="A69" s="44" t="str">
        <f ca="1">IF(MONTH(C69)=MONTH(D$3),RIGHT('Yearly Info'!A$15,LEN('Yearly Info'!A$15)-4),"")</f>
        <v/>
      </c>
      <c r="B69" s="145"/>
      <c r="C69" s="42">
        <f ca="1">C68</f>
        <v>46141</v>
      </c>
      <c r="D69" s="54">
        <f ca="1">INDIRECT("'" &amp; UPPER(LEFT(TEXT($D$3,"mmmm"),3)) &amp; "'!D12")</f>
        <v>0</v>
      </c>
      <c r="E69" s="147"/>
      <c r="F69" s="148"/>
      <c r="G69" s="148"/>
      <c r="H69" s="148"/>
      <c r="I69" s="148"/>
      <c r="J69" s="148"/>
      <c r="K69" s="148"/>
      <c r="L69" s="148"/>
      <c r="M69" s="148"/>
      <c r="N69" s="148"/>
      <c r="O69" s="148"/>
      <c r="P69" s="149"/>
    </row>
    <row r="70" spans="1:16" ht="15" hidden="1" customHeight="1" x14ac:dyDescent="0.25">
      <c r="A70" s="44" t="str">
        <f ca="1">IF(MONTH(C70)=MONTH(D$3),RIGHT('Yearly Info'!A$16,LEN('Yearly Info'!A$16)-4),"")</f>
        <v/>
      </c>
      <c r="B70" s="145"/>
      <c r="C70" s="42">
        <f t="shared" ref="C70:C97" ca="1" si="4">C69</f>
        <v>46141</v>
      </c>
      <c r="D70" s="54">
        <f ca="1">INDIRECT("'" &amp; UPPER(LEFT(TEXT($D$3,"mmmm"),3)) &amp; "'!D13")</f>
        <v>0</v>
      </c>
      <c r="E70" s="147"/>
      <c r="F70" s="148"/>
      <c r="G70" s="148"/>
      <c r="H70" s="148"/>
      <c r="I70" s="148"/>
      <c r="J70" s="148"/>
      <c r="K70" s="148"/>
      <c r="L70" s="148"/>
      <c r="M70" s="148"/>
      <c r="N70" s="148"/>
      <c r="O70" s="148"/>
      <c r="P70" s="149"/>
    </row>
    <row r="71" spans="1:16" ht="15" hidden="1" customHeight="1" x14ac:dyDescent="0.25">
      <c r="A71" s="44" t="str">
        <f ca="1">IF(MONTH(C71)=MONTH(D$3),RIGHT('Yearly Info'!A$17,LEN('Yearly Info'!A$17)-4),"")</f>
        <v/>
      </c>
      <c r="B71" s="145"/>
      <c r="C71" s="42">
        <f t="shared" ca="1" si="4"/>
        <v>46141</v>
      </c>
      <c r="D71" s="54">
        <f ca="1">INDIRECT("'" &amp; UPPER(LEFT(TEXT($D$3,"mmmm"),3)) &amp; "'!D14")</f>
        <v>0</v>
      </c>
      <c r="E71" s="147"/>
      <c r="F71" s="148"/>
      <c r="G71" s="148"/>
      <c r="H71" s="148"/>
      <c r="I71" s="148"/>
      <c r="J71" s="148"/>
      <c r="K71" s="148"/>
      <c r="L71" s="148"/>
      <c r="M71" s="148"/>
      <c r="N71" s="148"/>
      <c r="O71" s="148"/>
      <c r="P71" s="149"/>
    </row>
    <row r="72" spans="1:16" ht="15" hidden="1" customHeight="1" x14ac:dyDescent="0.25">
      <c r="A72" s="44" t="str">
        <f ca="1">IF(MONTH(C72)=MONTH(D$3),RIGHT('Yearly Info'!A$18,LEN('Yearly Info'!A$18)-4),"")</f>
        <v/>
      </c>
      <c r="B72" s="145"/>
      <c r="C72" s="42">
        <f t="shared" ca="1" si="4"/>
        <v>46141</v>
      </c>
      <c r="D72" s="54">
        <f ca="1">INDIRECT("'" &amp; UPPER(LEFT(TEXT($D$3,"mmmm"),3)) &amp; "'!D15")</f>
        <v>0</v>
      </c>
      <c r="E72" s="156"/>
      <c r="F72" s="148"/>
      <c r="G72" s="148"/>
      <c r="H72" s="148"/>
      <c r="I72" s="148"/>
      <c r="J72" s="148"/>
      <c r="K72" s="148"/>
      <c r="L72" s="148"/>
      <c r="M72" s="148"/>
      <c r="N72" s="148"/>
      <c r="O72" s="148"/>
      <c r="P72" s="149"/>
    </row>
    <row r="73" spans="1:16" ht="15" hidden="1" customHeight="1" x14ac:dyDescent="0.25">
      <c r="A73" s="44" t="str">
        <f ca="1">IF(MONTH(C73)=MONTH(D$3),RIGHT('Yearly Info'!A$19,LEN('Yearly Info'!A$19)-4),"")</f>
        <v/>
      </c>
      <c r="B73" s="145"/>
      <c r="C73" s="42">
        <f t="shared" ca="1" si="4"/>
        <v>46141</v>
      </c>
      <c r="D73" s="54">
        <f ca="1">INDIRECT("'" &amp; UPPER(LEFT(TEXT($D$3,"mmmm"),3)) &amp; "'!D16")</f>
        <v>0</v>
      </c>
      <c r="E73" s="147"/>
      <c r="F73" s="148"/>
      <c r="G73" s="148"/>
      <c r="H73" s="148"/>
      <c r="I73" s="148"/>
      <c r="J73" s="148"/>
      <c r="K73" s="148"/>
      <c r="L73" s="148"/>
      <c r="M73" s="148"/>
      <c r="N73" s="148"/>
      <c r="O73" s="148"/>
      <c r="P73" s="149"/>
    </row>
    <row r="74" spans="1:16" ht="15" hidden="1" customHeight="1" x14ac:dyDescent="0.25">
      <c r="A74" s="44" t="str">
        <f ca="1">IF(MONTH(C74)=MONTH(D$3),RIGHT('Yearly Info'!A$20,LEN('Yearly Info'!A$20)-4),"")</f>
        <v/>
      </c>
      <c r="B74" s="145"/>
      <c r="C74" s="42">
        <f t="shared" ca="1" si="4"/>
        <v>46141</v>
      </c>
      <c r="D74" s="54">
        <f ca="1">INDIRECT("'" &amp; UPPER(LEFT(TEXT($D$3,"mmmm"),3)) &amp; "'!D17")</f>
        <v>0</v>
      </c>
      <c r="E74" s="153"/>
      <c r="F74" s="154"/>
      <c r="G74" s="154"/>
      <c r="H74" s="154"/>
      <c r="I74" s="154"/>
      <c r="J74" s="154"/>
      <c r="K74" s="154"/>
      <c r="L74" s="154"/>
      <c r="M74" s="154"/>
      <c r="N74" s="154"/>
      <c r="O74" s="154"/>
      <c r="P74" s="155"/>
    </row>
    <row r="75" spans="1:16" ht="15" hidden="1" customHeight="1" x14ac:dyDescent="0.25">
      <c r="A75" s="44" t="str">
        <f ca="1">IF(MONTH(C75)=MONTH(D$3),RIGHT('Yearly Info'!A$21,LEN('Yearly Info'!A$21)-4),"")</f>
        <v/>
      </c>
      <c r="B75" s="145"/>
      <c r="C75" s="42">
        <f t="shared" ca="1" si="4"/>
        <v>46141</v>
      </c>
      <c r="D75" s="54">
        <f ca="1">INDIRECT("'" &amp; UPPER(LEFT(TEXT($D$3,"mmmm"),3)) &amp; "'!D18")</f>
        <v>0</v>
      </c>
      <c r="E75" s="147"/>
      <c r="F75" s="148"/>
      <c r="G75" s="148"/>
      <c r="H75" s="148"/>
      <c r="I75" s="148"/>
      <c r="J75" s="148"/>
      <c r="K75" s="148"/>
      <c r="L75" s="148"/>
      <c r="M75" s="148"/>
      <c r="N75" s="148"/>
      <c r="O75" s="148"/>
      <c r="P75" s="149"/>
    </row>
    <row r="76" spans="1:16" ht="15" hidden="1" customHeight="1" x14ac:dyDescent="0.25">
      <c r="A76" s="44" t="str">
        <f ca="1">IF(MONTH(C76)=MONTH(D$3),RIGHT('Yearly Info'!A$22,LEN('Yearly Info'!A$22)-4),"")</f>
        <v/>
      </c>
      <c r="B76" s="145"/>
      <c r="C76" s="42">
        <f t="shared" ca="1" si="4"/>
        <v>46141</v>
      </c>
      <c r="D76" s="54">
        <f ca="1">INDIRECT("'" &amp; UPPER(LEFT(TEXT($D$3,"mmmm"),3)) &amp; "'!D19")</f>
        <v>0</v>
      </c>
      <c r="E76" s="147"/>
      <c r="F76" s="148"/>
      <c r="G76" s="148"/>
      <c r="H76" s="148"/>
      <c r="I76" s="148"/>
      <c r="J76" s="148"/>
      <c r="K76" s="148"/>
      <c r="L76" s="148"/>
      <c r="M76" s="148"/>
      <c r="N76" s="148"/>
      <c r="O76" s="148"/>
      <c r="P76" s="149"/>
    </row>
    <row r="77" spans="1:16" ht="15" hidden="1" customHeight="1" x14ac:dyDescent="0.25">
      <c r="A77" s="44" t="str">
        <f ca="1">IF(MONTH(C77)=MONTH(D$3),RIGHT('Yearly Info'!A$23,LEN('Yearly Info'!A$23)-4),"")</f>
        <v/>
      </c>
      <c r="B77" s="145"/>
      <c r="C77" s="42">
        <f t="shared" ca="1" si="4"/>
        <v>46141</v>
      </c>
      <c r="D77" s="54">
        <f ca="1">INDIRECT("'" &amp; UPPER(LEFT(TEXT($D$3,"mmmm"),3)) &amp; "'!D20")</f>
        <v>0</v>
      </c>
      <c r="E77" s="147"/>
      <c r="F77" s="148"/>
      <c r="G77" s="148"/>
      <c r="H77" s="148"/>
      <c r="I77" s="148"/>
      <c r="J77" s="148"/>
      <c r="K77" s="148"/>
      <c r="L77" s="148"/>
      <c r="M77" s="148"/>
      <c r="N77" s="148"/>
      <c r="O77" s="148"/>
      <c r="P77" s="149"/>
    </row>
    <row r="78" spans="1:16" ht="15" hidden="1" customHeight="1" x14ac:dyDescent="0.25">
      <c r="A78" s="44" t="str">
        <f ca="1">IF(MONTH(C78)=MONTH(D$3),RIGHT('Yearly Info'!A$24,LEN('Yearly Info'!A$24)-4),"")</f>
        <v/>
      </c>
      <c r="B78" s="145"/>
      <c r="C78" s="42">
        <f t="shared" ca="1" si="4"/>
        <v>46141</v>
      </c>
      <c r="D78" s="54">
        <f ca="1">INDIRECT("'" &amp; UPPER(LEFT(TEXT($D$3,"mmmm"),3)) &amp; "'!D21")</f>
        <v>0</v>
      </c>
      <c r="E78" s="147"/>
      <c r="F78" s="148"/>
      <c r="G78" s="148"/>
      <c r="H78" s="148"/>
      <c r="I78" s="148"/>
      <c r="J78" s="148"/>
      <c r="K78" s="148"/>
      <c r="L78" s="148"/>
      <c r="M78" s="148"/>
      <c r="N78" s="148"/>
      <c r="O78" s="148"/>
      <c r="P78" s="149"/>
    </row>
    <row r="79" spans="1:16" ht="15" hidden="1" customHeight="1" x14ac:dyDescent="0.25">
      <c r="A79" s="44" t="str">
        <f ca="1">IF(MONTH(C79)=MONTH(D$3),RIGHT('Yearly Info'!A$25,LEN('Yearly Info'!A$25)-4),"")</f>
        <v/>
      </c>
      <c r="B79" s="145"/>
      <c r="C79" s="42">
        <f t="shared" ca="1" si="4"/>
        <v>46141</v>
      </c>
      <c r="D79" s="54">
        <f ca="1">INDIRECT("'" &amp; UPPER(LEFT(TEXT($D$3,"mmmm"),3)) &amp; "'!D22")</f>
        <v>0</v>
      </c>
      <c r="E79" s="147"/>
      <c r="F79" s="148"/>
      <c r="G79" s="148"/>
      <c r="H79" s="148"/>
      <c r="I79" s="148"/>
      <c r="J79" s="148"/>
      <c r="K79" s="148"/>
      <c r="L79" s="148"/>
      <c r="M79" s="148"/>
      <c r="N79" s="148"/>
      <c r="O79" s="148"/>
      <c r="P79" s="149"/>
    </row>
    <row r="80" spans="1:16" ht="15" hidden="1" customHeight="1" x14ac:dyDescent="0.25">
      <c r="A80" s="44" t="str">
        <f ca="1">IF(MONTH(C80)=MONTH(D$3),RIGHT('Yearly Info'!A$26,LEN('Yearly Info'!A$26)-4),"")</f>
        <v/>
      </c>
      <c r="B80" s="145"/>
      <c r="C80" s="42">
        <f t="shared" ca="1" si="4"/>
        <v>46141</v>
      </c>
      <c r="D80" s="54">
        <f ca="1">INDIRECT("'" &amp; UPPER(LEFT(TEXT($D$3,"mmmm"),3)) &amp; "'!D23")</f>
        <v>0</v>
      </c>
      <c r="E80" s="147"/>
      <c r="F80" s="148"/>
      <c r="G80" s="148"/>
      <c r="H80" s="148"/>
      <c r="I80" s="148"/>
      <c r="J80" s="148"/>
      <c r="K80" s="148"/>
      <c r="L80" s="148"/>
      <c r="M80" s="148"/>
      <c r="N80" s="148"/>
      <c r="O80" s="148"/>
      <c r="P80" s="149"/>
    </row>
    <row r="81" spans="1:16" ht="15" hidden="1" customHeight="1" x14ac:dyDescent="0.25">
      <c r="A81" s="44" t="str">
        <f ca="1">IF(MONTH(C81)=MONTH(D$3),RIGHT('Yearly Info'!A$27,LEN('Yearly Info'!A$27)-4),"")</f>
        <v/>
      </c>
      <c r="B81" s="145"/>
      <c r="C81" s="42">
        <f t="shared" ca="1" si="4"/>
        <v>46141</v>
      </c>
      <c r="D81" s="54">
        <f ca="1">INDIRECT("'" &amp; UPPER(LEFT(TEXT($D$3,"mmmm"),3)) &amp; "'!D24")</f>
        <v>0</v>
      </c>
      <c r="E81" s="147"/>
      <c r="F81" s="148"/>
      <c r="G81" s="148"/>
      <c r="H81" s="148"/>
      <c r="I81" s="148"/>
      <c r="J81" s="148"/>
      <c r="K81" s="148"/>
      <c r="L81" s="148"/>
      <c r="M81" s="148"/>
      <c r="N81" s="148"/>
      <c r="O81" s="148"/>
      <c r="P81" s="149"/>
    </row>
    <row r="82" spans="1:16" ht="15" hidden="1" customHeight="1" x14ac:dyDescent="0.25">
      <c r="A82" s="44" t="str">
        <f ca="1">IF(MONTH(C82)=MONTH(D$3),RIGHT('Yearly Info'!A$28,LEN('Yearly Info'!A$28)-4),"")</f>
        <v/>
      </c>
      <c r="B82" s="145"/>
      <c r="C82" s="42">
        <f t="shared" ca="1" si="4"/>
        <v>46141</v>
      </c>
      <c r="D82" s="54">
        <f ca="1">INDIRECT("'" &amp; UPPER(LEFT(TEXT($D$3,"mmmm"),3)) &amp; "'!D25")</f>
        <v>0</v>
      </c>
      <c r="E82" s="147"/>
      <c r="F82" s="148"/>
      <c r="G82" s="148"/>
      <c r="H82" s="148"/>
      <c r="I82" s="148"/>
      <c r="J82" s="148"/>
      <c r="K82" s="148"/>
      <c r="L82" s="148"/>
      <c r="M82" s="148"/>
      <c r="N82" s="148"/>
      <c r="O82" s="148"/>
      <c r="P82" s="149"/>
    </row>
    <row r="83" spans="1:16" ht="15" hidden="1" customHeight="1" x14ac:dyDescent="0.25">
      <c r="A83" s="44" t="str">
        <f ca="1">IF(MONTH(C83)=MONTH(D$3),RIGHT('Yearly Info'!A$29,LEN('Yearly Info'!A$29)-4),"")</f>
        <v/>
      </c>
      <c r="B83" s="145"/>
      <c r="C83" s="42">
        <f t="shared" ca="1" si="4"/>
        <v>46141</v>
      </c>
      <c r="D83" s="54">
        <f ca="1">INDIRECT("'" &amp; UPPER(LEFT(TEXT($D$3,"mmmm"),3)) &amp; "'!D26")</f>
        <v>0</v>
      </c>
      <c r="E83" s="147"/>
      <c r="F83" s="148"/>
      <c r="G83" s="148"/>
      <c r="H83" s="148"/>
      <c r="I83" s="148"/>
      <c r="J83" s="148"/>
      <c r="K83" s="148"/>
      <c r="L83" s="148"/>
      <c r="M83" s="148"/>
      <c r="N83" s="148"/>
      <c r="O83" s="148"/>
      <c r="P83" s="149"/>
    </row>
    <row r="84" spans="1:16" ht="15" hidden="1" customHeight="1" x14ac:dyDescent="0.25">
      <c r="A84" s="44" t="str">
        <f ca="1">IF(MONTH(C84)=MONTH(D$3),RIGHT('Yearly Info'!A$30,LEN('Yearly Info'!A$30)-4),"")</f>
        <v/>
      </c>
      <c r="B84" s="145"/>
      <c r="C84" s="42">
        <f t="shared" ca="1" si="4"/>
        <v>46141</v>
      </c>
      <c r="D84" s="54">
        <f ca="1">INDIRECT("'" &amp; UPPER(LEFT(TEXT($D$3,"mmmm"),3)) &amp; "'!D27")</f>
        <v>0</v>
      </c>
      <c r="E84" s="147"/>
      <c r="F84" s="148"/>
      <c r="G84" s="148"/>
      <c r="H84" s="148"/>
      <c r="I84" s="148"/>
      <c r="J84" s="148"/>
      <c r="K84" s="148"/>
      <c r="L84" s="148"/>
      <c r="M84" s="148"/>
      <c r="N84" s="148"/>
      <c r="O84" s="148"/>
      <c r="P84" s="149"/>
    </row>
    <row r="85" spans="1:16" ht="15" hidden="1" customHeight="1" x14ac:dyDescent="0.25">
      <c r="A85" s="44" t="str">
        <f ca="1">IF(MONTH(C85)=MONTH(D$3),RIGHT('Yearly Info'!A$31,LEN('Yearly Info'!A$31)-4),"")</f>
        <v/>
      </c>
      <c r="B85" s="145"/>
      <c r="C85" s="42">
        <f t="shared" ca="1" si="4"/>
        <v>46141</v>
      </c>
      <c r="D85" s="54">
        <f ca="1">INDIRECT("'" &amp; UPPER(LEFT(TEXT($D$3,"mmmm"),3)) &amp; "'!D28")</f>
        <v>0</v>
      </c>
      <c r="E85" s="147"/>
      <c r="F85" s="148"/>
      <c r="G85" s="148"/>
      <c r="H85" s="148"/>
      <c r="I85" s="148"/>
      <c r="J85" s="148"/>
      <c r="K85" s="148"/>
      <c r="L85" s="148"/>
      <c r="M85" s="148"/>
      <c r="N85" s="148"/>
      <c r="O85" s="148"/>
      <c r="P85" s="149"/>
    </row>
    <row r="86" spans="1:16" ht="15" hidden="1" customHeight="1" x14ac:dyDescent="0.25">
      <c r="A86" s="44" t="str">
        <f ca="1">IF(MONTH(C86)=MONTH(D$3),RIGHT('Yearly Info'!A$32,LEN('Yearly Info'!A$32)-4),"")</f>
        <v/>
      </c>
      <c r="B86" s="145"/>
      <c r="C86" s="42">
        <f t="shared" ca="1" si="4"/>
        <v>46141</v>
      </c>
      <c r="D86" s="54">
        <f ca="1">INDIRECT("'" &amp; UPPER(LEFT(TEXT($D$3,"mmmm"),3)) &amp; "'!D29")</f>
        <v>0</v>
      </c>
      <c r="E86" s="147"/>
      <c r="F86" s="148"/>
      <c r="G86" s="148"/>
      <c r="H86" s="148"/>
      <c r="I86" s="148"/>
      <c r="J86" s="148"/>
      <c r="K86" s="148"/>
      <c r="L86" s="148"/>
      <c r="M86" s="148"/>
      <c r="N86" s="148"/>
      <c r="O86" s="148"/>
      <c r="P86" s="149"/>
    </row>
    <row r="87" spans="1:16" ht="15" hidden="1" customHeight="1" x14ac:dyDescent="0.25">
      <c r="A87" s="44" t="str">
        <f ca="1">IF(MONTH(C87)=MONTH(D$3),RIGHT('Yearly Info'!A$33,LEN('Yearly Info'!A$33)-4),"")</f>
        <v/>
      </c>
      <c r="B87" s="145"/>
      <c r="C87" s="42">
        <f t="shared" ca="1" si="4"/>
        <v>46141</v>
      </c>
      <c r="D87" s="54">
        <f ca="1">INDIRECT("'" &amp; UPPER(LEFT(TEXT($D$3,"mmmm"),3)) &amp; "'!D30")</f>
        <v>0</v>
      </c>
      <c r="E87" s="147"/>
      <c r="F87" s="148"/>
      <c r="G87" s="148"/>
      <c r="H87" s="148"/>
      <c r="I87" s="148"/>
      <c r="J87" s="148"/>
      <c r="K87" s="148"/>
      <c r="L87" s="148"/>
      <c r="M87" s="148"/>
      <c r="N87" s="148"/>
      <c r="O87" s="148"/>
      <c r="P87" s="149"/>
    </row>
    <row r="88" spans="1:16" ht="15" hidden="1" customHeight="1" x14ac:dyDescent="0.25">
      <c r="A88" s="44" t="str">
        <f ca="1">IF(MONTH(C88)=MONTH(D$3),RIGHT('Yearly Info'!A$34,LEN('Yearly Info'!A$34)-4),"")</f>
        <v/>
      </c>
      <c r="B88" s="145"/>
      <c r="C88" s="42">
        <f t="shared" ca="1" si="4"/>
        <v>46141</v>
      </c>
      <c r="D88" s="54">
        <f ca="1">INDIRECT("'" &amp; UPPER(LEFT(TEXT($D$3,"mmmm"),3)) &amp; "'!D31")</f>
        <v>0</v>
      </c>
      <c r="E88" s="147"/>
      <c r="F88" s="148"/>
      <c r="G88" s="148"/>
      <c r="H88" s="148"/>
      <c r="I88" s="148"/>
      <c r="J88" s="148"/>
      <c r="K88" s="148"/>
      <c r="L88" s="148"/>
      <c r="M88" s="148"/>
      <c r="N88" s="148"/>
      <c r="O88" s="148"/>
      <c r="P88" s="149"/>
    </row>
    <row r="89" spans="1:16" ht="15" hidden="1" customHeight="1" thickBot="1" x14ac:dyDescent="0.3">
      <c r="A89" s="44" t="str">
        <f ca="1">IF(MONTH(C89)=MONTH(D$3),RIGHT('Yearly Info'!A$35,LEN('Yearly Info'!A$35)-4),"")</f>
        <v/>
      </c>
      <c r="B89" s="145"/>
      <c r="C89" s="42">
        <f t="shared" ca="1" si="4"/>
        <v>46141</v>
      </c>
      <c r="D89" s="55">
        <f ca="1">INDIRECT("'" &amp; UPPER(LEFT(TEXT($D$3,"mmmm"),3)) &amp; "'!D32")</f>
        <v>0</v>
      </c>
      <c r="E89" s="147"/>
      <c r="F89" s="148"/>
      <c r="G89" s="148"/>
      <c r="H89" s="148"/>
      <c r="I89" s="148"/>
      <c r="J89" s="148"/>
      <c r="K89" s="148"/>
      <c r="L89" s="148"/>
      <c r="M89" s="148"/>
      <c r="N89" s="148"/>
      <c r="O89" s="148"/>
      <c r="P89" s="149"/>
    </row>
    <row r="90" spans="1:16" ht="15" hidden="1" customHeight="1" x14ac:dyDescent="0.25">
      <c r="A90" s="44" t="str">
        <f ca="1">IF(MONTH(C90)=MONTH(D$3),RIGHT('Yearly Info'!A$36,LEN('Yearly Info'!A$36)-4),"")</f>
        <v/>
      </c>
      <c r="B90" s="145"/>
      <c r="C90" s="42">
        <f t="shared" ca="1" si="4"/>
        <v>46141</v>
      </c>
      <c r="D90" s="54">
        <f ca="1">INDIRECT("'" &amp; UPPER(LEFT(TEXT($D$3,"mmmm"),3)) &amp; "'!D33")</f>
        <v>0</v>
      </c>
      <c r="E90" s="147"/>
      <c r="F90" s="148"/>
      <c r="G90" s="148"/>
      <c r="H90" s="148"/>
      <c r="I90" s="148"/>
      <c r="J90" s="148"/>
      <c r="K90" s="148"/>
      <c r="L90" s="148"/>
      <c r="M90" s="148"/>
      <c r="N90" s="148"/>
      <c r="O90" s="148"/>
      <c r="P90" s="149"/>
    </row>
    <row r="91" spans="1:16" ht="15" hidden="1" customHeight="1" x14ac:dyDescent="0.25">
      <c r="A91" s="44" t="str">
        <f ca="1">IF(MONTH(C91)=MONTH(D$3),RIGHT('Yearly Info'!A$37,LEN('Yearly Info'!A$37)-4),"")</f>
        <v/>
      </c>
      <c r="B91" s="145"/>
      <c r="C91" s="42">
        <f t="shared" ca="1" si="4"/>
        <v>46141</v>
      </c>
      <c r="D91" s="54">
        <f ca="1">INDIRECT("'" &amp; UPPER(LEFT(TEXT($D$3,"mmmm"),3)) &amp; "'!D34")</f>
        <v>0</v>
      </c>
      <c r="E91" s="147"/>
      <c r="F91" s="148"/>
      <c r="G91" s="148"/>
      <c r="H91" s="148"/>
      <c r="I91" s="148"/>
      <c r="J91" s="148"/>
      <c r="K91" s="148"/>
      <c r="L91" s="148"/>
      <c r="M91" s="148"/>
      <c r="N91" s="148"/>
      <c r="O91" s="148"/>
      <c r="P91" s="149"/>
    </row>
    <row r="92" spans="1:16" ht="15" hidden="1" customHeight="1" x14ac:dyDescent="0.25">
      <c r="A92" s="44" t="str">
        <f ca="1">IF(MONTH(C92)=MONTH(D$3),RIGHT('Yearly Info'!A$38,LEN('Yearly Info'!A$38)-4),"")</f>
        <v/>
      </c>
      <c r="B92" s="145"/>
      <c r="C92" s="42">
        <f t="shared" ca="1" si="4"/>
        <v>46141</v>
      </c>
      <c r="D92" s="54">
        <f ca="1">INDIRECT("'" &amp; UPPER(LEFT(TEXT($D$3,"mmmm"),3)) &amp; "'!D35")</f>
        <v>0</v>
      </c>
      <c r="E92" s="147"/>
      <c r="F92" s="148"/>
      <c r="G92" s="148"/>
      <c r="H92" s="148"/>
      <c r="I92" s="148"/>
      <c r="J92" s="148"/>
      <c r="K92" s="148"/>
      <c r="L92" s="148"/>
      <c r="M92" s="148"/>
      <c r="N92" s="148"/>
      <c r="O92" s="148"/>
      <c r="P92" s="149"/>
    </row>
    <row r="93" spans="1:16" ht="15" hidden="1" customHeight="1" x14ac:dyDescent="0.25">
      <c r="A93" s="44" t="str">
        <f ca="1">IF(MONTH(C93)=MONTH(D$3),RIGHT('Yearly Info'!A$39,LEN('Yearly Info'!A$39)-4),"")</f>
        <v/>
      </c>
      <c r="B93" s="145"/>
      <c r="C93" s="42">
        <f t="shared" ca="1" si="4"/>
        <v>46141</v>
      </c>
      <c r="D93" s="54">
        <f ca="1">INDIRECT("'" &amp; UPPER(LEFT(TEXT($D$3,"mmmm"),3)) &amp; "'!D36")</f>
        <v>0</v>
      </c>
      <c r="E93" s="147"/>
      <c r="F93" s="148"/>
      <c r="G93" s="148"/>
      <c r="H93" s="148"/>
      <c r="I93" s="148"/>
      <c r="J93" s="148"/>
      <c r="K93" s="148"/>
      <c r="L93" s="148"/>
      <c r="M93" s="148"/>
      <c r="N93" s="148"/>
      <c r="O93" s="148"/>
      <c r="P93" s="149"/>
    </row>
    <row r="94" spans="1:16" ht="15" hidden="1" customHeight="1" thickBot="1" x14ac:dyDescent="0.3">
      <c r="A94" s="45" t="str">
        <f ca="1">IF(MONTH(C94)=MONTH(D$3),RIGHT('Yearly Info'!A$40,LEN('Yearly Info'!A$40)-4),"")</f>
        <v/>
      </c>
      <c r="B94" s="145"/>
      <c r="C94" s="42">
        <f t="shared" ca="1" si="4"/>
        <v>46141</v>
      </c>
      <c r="D94" s="54">
        <f ca="1">INDIRECT("'" &amp; UPPER(LEFT(TEXT($D$3,"mmmm"),3)) &amp; "'!D37")</f>
        <v>0</v>
      </c>
      <c r="E94" s="147"/>
      <c r="F94" s="148"/>
      <c r="G94" s="148"/>
      <c r="H94" s="148"/>
      <c r="I94" s="148"/>
      <c r="J94" s="148"/>
      <c r="K94" s="148"/>
      <c r="L94" s="148"/>
      <c r="M94" s="148"/>
      <c r="N94" s="148"/>
      <c r="O94" s="148"/>
      <c r="P94" s="149"/>
    </row>
    <row r="95" spans="1:16" ht="15" hidden="1" customHeight="1" thickBot="1" x14ac:dyDescent="0.3">
      <c r="A95" s="45" t="str">
        <f ca="1">IF(MONTH(C95)=MONTH(D$3),RIGHT('Yearly Info'!A$41,LEN('Yearly Info'!A$41)-4),"")</f>
        <v/>
      </c>
      <c r="B95" s="145"/>
      <c r="C95" s="42">
        <f ca="1">C86</f>
        <v>46141</v>
      </c>
      <c r="D95" s="54">
        <f ca="1">INDIRECT("'" &amp; UPPER(LEFT(TEXT($D$3,"mmmm"),3)) &amp; "'!D38")</f>
        <v>0</v>
      </c>
      <c r="E95" s="147"/>
      <c r="F95" s="148"/>
      <c r="G95" s="148"/>
      <c r="H95" s="148"/>
      <c r="I95" s="148"/>
      <c r="J95" s="148"/>
      <c r="K95" s="148"/>
      <c r="L95" s="148"/>
      <c r="M95" s="148"/>
      <c r="N95" s="148"/>
      <c r="O95" s="148"/>
      <c r="P95" s="149"/>
    </row>
    <row r="96" spans="1:16" ht="15" hidden="1" customHeight="1" thickBot="1" x14ac:dyDescent="0.3">
      <c r="A96" s="45" t="str">
        <f ca="1">IF(MONTH(C96)=MONTH(D$3),RIGHT('Yearly Info'!A$42,LEN('Yearly Info'!A$42)-4),"")</f>
        <v/>
      </c>
      <c r="B96" s="145"/>
      <c r="C96" s="42">
        <f t="shared" ca="1" si="4"/>
        <v>46141</v>
      </c>
      <c r="D96" s="54">
        <f ca="1">INDIRECT("'" &amp; UPPER(LEFT(TEXT($D$3,"mmmm"),3)) &amp; "'!D39")</f>
        <v>0</v>
      </c>
      <c r="E96" s="147"/>
      <c r="F96" s="148"/>
      <c r="G96" s="148"/>
      <c r="H96" s="148"/>
      <c r="I96" s="148"/>
      <c r="J96" s="148"/>
      <c r="K96" s="148"/>
      <c r="L96" s="148"/>
      <c r="M96" s="148"/>
      <c r="N96" s="148"/>
      <c r="O96" s="148"/>
      <c r="P96" s="149"/>
    </row>
    <row r="97" spans="1:16" ht="15" hidden="1" customHeight="1" thickBot="1" x14ac:dyDescent="0.3">
      <c r="A97" s="45" t="str">
        <f ca="1">IF(MONTH(C97)=MONTH(D$3),RIGHT('Yearly Info'!A$43,LEN('Yearly Info'!A$43)-4),"")</f>
        <v/>
      </c>
      <c r="B97" s="146"/>
      <c r="C97" s="95">
        <f t="shared" ca="1" si="4"/>
        <v>46141</v>
      </c>
      <c r="D97" s="55">
        <f ca="1">INDIRECT("'" &amp; UPPER(LEFT(TEXT($D$3,"mmmm"),3)) &amp; "'!D40")</f>
        <v>0</v>
      </c>
      <c r="E97" s="150"/>
      <c r="F97" s="151"/>
      <c r="G97" s="151"/>
      <c r="H97" s="151"/>
      <c r="I97" s="151"/>
      <c r="J97" s="151"/>
      <c r="K97" s="151"/>
      <c r="L97" s="151"/>
      <c r="M97" s="151"/>
      <c r="N97" s="151"/>
      <c r="O97" s="151"/>
      <c r="P97" s="152"/>
    </row>
    <row r="98" spans="1:16" ht="15" hidden="1" customHeight="1" x14ac:dyDescent="0.25">
      <c r="A98" s="44" t="str">
        <f ca="1">IF(MONTH(C98)=MONTH(D$3),RIGHT('Yearly Info'!A$14,LEN('Yearly Info'!A$14)-4),"")</f>
        <v/>
      </c>
      <c r="B98" s="145" t="str">
        <f ca="1">TEXT(C98,"dddd")</f>
        <v>Thursday</v>
      </c>
      <c r="C98" s="94">
        <f ca="1">C68+1</f>
        <v>46142</v>
      </c>
      <c r="D98" s="54">
        <f ca="1">INDIRECT("'" &amp; UPPER(LEFT(TEXT($D$3,"mmmm"),3)) &amp; "'!E11")</f>
        <v>0</v>
      </c>
      <c r="E98" s="147"/>
      <c r="F98" s="148"/>
      <c r="G98" s="148"/>
      <c r="H98" s="148"/>
      <c r="I98" s="148"/>
      <c r="J98" s="148"/>
      <c r="K98" s="148"/>
      <c r="L98" s="148"/>
      <c r="M98" s="148"/>
      <c r="N98" s="148"/>
      <c r="O98" s="148"/>
      <c r="P98" s="149"/>
    </row>
    <row r="99" spans="1:16" ht="15" hidden="1" customHeight="1" x14ac:dyDescent="0.25">
      <c r="A99" s="44" t="str">
        <f ca="1">IF(MONTH(C99)=MONTH(D$3),RIGHT('Yearly Info'!A$15,LEN('Yearly Info'!A$15)-4),"")</f>
        <v/>
      </c>
      <c r="B99" s="145"/>
      <c r="C99" s="42">
        <f ca="1">C98</f>
        <v>46142</v>
      </c>
      <c r="D99" s="54">
        <f ca="1">INDIRECT("'" &amp; UPPER(LEFT(TEXT($D$3,"mmmm"),3)) &amp; "'!E12")</f>
        <v>0</v>
      </c>
      <c r="E99" s="147"/>
      <c r="F99" s="148"/>
      <c r="G99" s="148"/>
      <c r="H99" s="148"/>
      <c r="I99" s="148"/>
      <c r="J99" s="148"/>
      <c r="K99" s="148"/>
      <c r="L99" s="148"/>
      <c r="M99" s="148"/>
      <c r="N99" s="148"/>
      <c r="O99" s="148"/>
      <c r="P99" s="149"/>
    </row>
    <row r="100" spans="1:16" ht="15" hidden="1" customHeight="1" x14ac:dyDescent="0.25">
      <c r="A100" s="44" t="str">
        <f ca="1">IF(MONTH(C100)=MONTH(D$3),RIGHT('Yearly Info'!A$16,LEN('Yearly Info'!A$16)-4),"")</f>
        <v/>
      </c>
      <c r="B100" s="145"/>
      <c r="C100" s="42">
        <f t="shared" ref="C100:C126" ca="1" si="5">C99</f>
        <v>46142</v>
      </c>
      <c r="D100" s="54">
        <f ca="1">INDIRECT("'" &amp; UPPER(LEFT(TEXT($D$3,"mmmm"),3)) &amp; "'!E13")</f>
        <v>0</v>
      </c>
      <c r="E100" s="147"/>
      <c r="F100" s="148"/>
      <c r="G100" s="148"/>
      <c r="H100" s="148"/>
      <c r="I100" s="148"/>
      <c r="J100" s="148"/>
      <c r="K100" s="148"/>
      <c r="L100" s="148"/>
      <c r="M100" s="148"/>
      <c r="N100" s="148"/>
      <c r="O100" s="148"/>
      <c r="P100" s="149"/>
    </row>
    <row r="101" spans="1:16" ht="15" hidden="1" customHeight="1" x14ac:dyDescent="0.25">
      <c r="A101" s="44" t="str">
        <f ca="1">IF(MONTH(C101)=MONTH(D$3),RIGHT('Yearly Info'!A$17,LEN('Yearly Info'!A$17)-4),"")</f>
        <v/>
      </c>
      <c r="B101" s="145"/>
      <c r="C101" s="42">
        <f t="shared" ca="1" si="5"/>
        <v>46142</v>
      </c>
      <c r="D101" s="54">
        <f ca="1">INDIRECT("'" &amp; UPPER(LEFT(TEXT($D$3,"mmmm"),3)) &amp; "'!E14")</f>
        <v>0</v>
      </c>
      <c r="E101" s="147"/>
      <c r="F101" s="148"/>
      <c r="G101" s="148"/>
      <c r="H101" s="148"/>
      <c r="I101" s="148"/>
      <c r="J101" s="148"/>
      <c r="K101" s="148"/>
      <c r="L101" s="148"/>
      <c r="M101" s="148"/>
      <c r="N101" s="148"/>
      <c r="O101" s="148"/>
      <c r="P101" s="149"/>
    </row>
    <row r="102" spans="1:16" ht="15" hidden="1" customHeight="1" x14ac:dyDescent="0.25">
      <c r="A102" s="44" t="str">
        <f ca="1">IF(MONTH(C102)=MONTH(D$3),RIGHT('Yearly Info'!A$18,LEN('Yearly Info'!A$18)-4),"")</f>
        <v/>
      </c>
      <c r="B102" s="145"/>
      <c r="C102" s="42">
        <f t="shared" ca="1" si="5"/>
        <v>46142</v>
      </c>
      <c r="D102" s="54">
        <f ca="1">INDIRECT("'" &amp; UPPER(LEFT(TEXT($D$3,"mmmm"),3)) &amp; "'!E15")</f>
        <v>0</v>
      </c>
      <c r="E102" s="153"/>
      <c r="F102" s="154"/>
      <c r="G102" s="154"/>
      <c r="H102" s="154"/>
      <c r="I102" s="154"/>
      <c r="J102" s="154"/>
      <c r="K102" s="154"/>
      <c r="L102" s="154"/>
      <c r="M102" s="154"/>
      <c r="N102" s="154"/>
      <c r="O102" s="154"/>
      <c r="P102" s="155"/>
    </row>
    <row r="103" spans="1:16" ht="15" hidden="1" customHeight="1" x14ac:dyDescent="0.25">
      <c r="A103" s="44" t="str">
        <f ca="1">IF(MONTH(C103)=MONTH(D$3),RIGHT('Yearly Info'!A$19,LEN('Yearly Info'!A$19)-4),"")</f>
        <v/>
      </c>
      <c r="B103" s="145"/>
      <c r="C103" s="42">
        <f t="shared" ca="1" si="5"/>
        <v>46142</v>
      </c>
      <c r="D103" s="54">
        <f ca="1">INDIRECT("'" &amp; UPPER(LEFT(TEXT($D$3,"mmmm"),3)) &amp; "'!E16")</f>
        <v>0</v>
      </c>
      <c r="E103" s="153"/>
      <c r="F103" s="154"/>
      <c r="G103" s="154"/>
      <c r="H103" s="154"/>
      <c r="I103" s="154"/>
      <c r="J103" s="154"/>
      <c r="K103" s="154"/>
      <c r="L103" s="154"/>
      <c r="M103" s="154"/>
      <c r="N103" s="154"/>
      <c r="O103" s="154"/>
      <c r="P103" s="155"/>
    </row>
    <row r="104" spans="1:16" ht="15" hidden="1" customHeight="1" x14ac:dyDescent="0.25">
      <c r="A104" s="44" t="str">
        <f ca="1">IF(MONTH(C104)=MONTH(D$3),RIGHT('Yearly Info'!A$20,LEN('Yearly Info'!A$20)-4),"")</f>
        <v/>
      </c>
      <c r="B104" s="145"/>
      <c r="C104" s="42">
        <f t="shared" ca="1" si="5"/>
        <v>46142</v>
      </c>
      <c r="D104" s="54">
        <f ca="1">INDIRECT("'" &amp; UPPER(LEFT(TEXT($D$3,"mmmm"),3)) &amp; "'!E17")</f>
        <v>0</v>
      </c>
      <c r="E104" s="153"/>
      <c r="F104" s="154"/>
      <c r="G104" s="154"/>
      <c r="H104" s="154"/>
      <c r="I104" s="154"/>
      <c r="J104" s="154"/>
      <c r="K104" s="154"/>
      <c r="L104" s="154"/>
      <c r="M104" s="154"/>
      <c r="N104" s="154"/>
      <c r="O104" s="154"/>
      <c r="P104" s="155"/>
    </row>
    <row r="105" spans="1:16" ht="15" hidden="1" customHeight="1" x14ac:dyDescent="0.25">
      <c r="A105" s="44" t="str">
        <f ca="1">IF(MONTH(C105)=MONTH(D$3),RIGHT('Yearly Info'!A$21,LEN('Yearly Info'!A$21)-4),"")</f>
        <v/>
      </c>
      <c r="B105" s="145"/>
      <c r="C105" s="42">
        <f t="shared" ca="1" si="5"/>
        <v>46142</v>
      </c>
      <c r="D105" s="54">
        <f ca="1">INDIRECT("'" &amp; UPPER(LEFT(TEXT($D$3,"mmmm"),3)) &amp; "'!E18")</f>
        <v>0</v>
      </c>
      <c r="E105" s="147"/>
      <c r="F105" s="148"/>
      <c r="G105" s="148"/>
      <c r="H105" s="148"/>
      <c r="I105" s="148"/>
      <c r="J105" s="148"/>
      <c r="K105" s="148"/>
      <c r="L105" s="148"/>
      <c r="M105" s="148"/>
      <c r="N105" s="148"/>
      <c r="O105" s="148"/>
      <c r="P105" s="149"/>
    </row>
    <row r="106" spans="1:16" ht="15" hidden="1" customHeight="1" x14ac:dyDescent="0.25">
      <c r="A106" s="44" t="str">
        <f ca="1">IF(MONTH(C106)=MONTH(D$3),RIGHT('Yearly Info'!A$22,LEN('Yearly Info'!A$22)-4),"")</f>
        <v/>
      </c>
      <c r="B106" s="145"/>
      <c r="C106" s="42">
        <f t="shared" ca="1" si="5"/>
        <v>46142</v>
      </c>
      <c r="D106" s="54">
        <f ca="1">INDIRECT("'" &amp; UPPER(LEFT(TEXT($D$3,"mmmm"),3)) &amp; "'!E19")</f>
        <v>0</v>
      </c>
      <c r="E106" s="147"/>
      <c r="F106" s="148"/>
      <c r="G106" s="148"/>
      <c r="H106" s="148"/>
      <c r="I106" s="148"/>
      <c r="J106" s="148"/>
      <c r="K106" s="148"/>
      <c r="L106" s="148"/>
      <c r="M106" s="148"/>
      <c r="N106" s="148"/>
      <c r="O106" s="148"/>
      <c r="P106" s="149"/>
    </row>
    <row r="107" spans="1:16" ht="15" hidden="1" customHeight="1" x14ac:dyDescent="0.25">
      <c r="A107" s="44" t="str">
        <f ca="1">IF(MONTH(C107)=MONTH(D$3),RIGHT('Yearly Info'!A$23,LEN('Yearly Info'!A$23)-4),"")</f>
        <v/>
      </c>
      <c r="B107" s="145"/>
      <c r="C107" s="42">
        <f t="shared" ca="1" si="5"/>
        <v>46142</v>
      </c>
      <c r="D107" s="54">
        <f ca="1">INDIRECT("'" &amp; UPPER(LEFT(TEXT($D$3,"mmmm"),3)) &amp; "'!E20")</f>
        <v>0</v>
      </c>
      <c r="E107" s="147"/>
      <c r="F107" s="148"/>
      <c r="G107" s="148"/>
      <c r="H107" s="148"/>
      <c r="I107" s="148"/>
      <c r="J107" s="148"/>
      <c r="K107" s="148"/>
      <c r="L107" s="148"/>
      <c r="M107" s="148"/>
      <c r="N107" s="148"/>
      <c r="O107" s="148"/>
      <c r="P107" s="149"/>
    </row>
    <row r="108" spans="1:16" ht="15" hidden="1" customHeight="1" x14ac:dyDescent="0.25">
      <c r="A108" s="44" t="str">
        <f ca="1">IF(MONTH(C108)=MONTH(D$3),RIGHT('Yearly Info'!A$24,LEN('Yearly Info'!A$24)-4),"")</f>
        <v/>
      </c>
      <c r="B108" s="145"/>
      <c r="C108" s="42">
        <f t="shared" ca="1" si="5"/>
        <v>46142</v>
      </c>
      <c r="D108" s="54">
        <f ca="1">INDIRECT("'" &amp; UPPER(LEFT(TEXT($D$3,"mmmm"),3)) &amp; "'!E21")</f>
        <v>0</v>
      </c>
      <c r="E108" s="147"/>
      <c r="F108" s="148"/>
      <c r="G108" s="148"/>
      <c r="H108" s="148"/>
      <c r="I108" s="148"/>
      <c r="J108" s="148"/>
      <c r="K108" s="148"/>
      <c r="L108" s="148"/>
      <c r="M108" s="148"/>
      <c r="N108" s="148"/>
      <c r="O108" s="148"/>
      <c r="P108" s="149"/>
    </row>
    <row r="109" spans="1:16" ht="15" hidden="1" customHeight="1" x14ac:dyDescent="0.25">
      <c r="A109" s="44" t="str">
        <f ca="1">IF(MONTH(C109)=MONTH(D$3),RIGHT('Yearly Info'!A$25,LEN('Yearly Info'!A$25)-4),"")</f>
        <v/>
      </c>
      <c r="B109" s="145"/>
      <c r="C109" s="42">
        <f t="shared" ca="1" si="5"/>
        <v>46142</v>
      </c>
      <c r="D109" s="54">
        <f ca="1">INDIRECT("'" &amp; UPPER(LEFT(TEXT($D$3,"mmmm"),3)) &amp; "'!E22")</f>
        <v>0</v>
      </c>
      <c r="E109" s="147"/>
      <c r="F109" s="148"/>
      <c r="G109" s="148"/>
      <c r="H109" s="148"/>
      <c r="I109" s="148"/>
      <c r="J109" s="148"/>
      <c r="K109" s="148"/>
      <c r="L109" s="148"/>
      <c r="M109" s="148"/>
      <c r="N109" s="148"/>
      <c r="O109" s="148"/>
      <c r="P109" s="149"/>
    </row>
    <row r="110" spans="1:16" ht="15" hidden="1" customHeight="1" x14ac:dyDescent="0.25">
      <c r="A110" s="44" t="str">
        <f ca="1">IF(MONTH(C110)=MONTH(D$3),RIGHT('Yearly Info'!A$26,LEN('Yearly Info'!A$26)-4),"")</f>
        <v/>
      </c>
      <c r="B110" s="145"/>
      <c r="C110" s="42">
        <f t="shared" ca="1" si="5"/>
        <v>46142</v>
      </c>
      <c r="D110" s="54">
        <f ca="1">INDIRECT("'" &amp; UPPER(LEFT(TEXT($D$3,"mmmm"),3)) &amp; "'!E23")</f>
        <v>0</v>
      </c>
      <c r="E110" s="147"/>
      <c r="F110" s="148"/>
      <c r="G110" s="148"/>
      <c r="H110" s="148"/>
      <c r="I110" s="148"/>
      <c r="J110" s="148"/>
      <c r="K110" s="148"/>
      <c r="L110" s="148"/>
      <c r="M110" s="148"/>
      <c r="N110" s="148"/>
      <c r="O110" s="148"/>
      <c r="P110" s="149"/>
    </row>
    <row r="111" spans="1:16" ht="15" hidden="1" customHeight="1" x14ac:dyDescent="0.25">
      <c r="A111" s="44" t="str">
        <f ca="1">IF(MONTH(C111)=MONTH(D$3),RIGHT('Yearly Info'!A$27,LEN('Yearly Info'!A$27)-4),"")</f>
        <v/>
      </c>
      <c r="B111" s="145"/>
      <c r="C111" s="42">
        <f t="shared" ca="1" si="5"/>
        <v>46142</v>
      </c>
      <c r="D111" s="54">
        <f ca="1">INDIRECT("'" &amp; UPPER(LEFT(TEXT($D$3,"mmmm"),3)) &amp; "'!E24")</f>
        <v>0</v>
      </c>
      <c r="E111" s="147"/>
      <c r="F111" s="148"/>
      <c r="G111" s="148"/>
      <c r="H111" s="148"/>
      <c r="I111" s="148"/>
      <c r="J111" s="148"/>
      <c r="K111" s="148"/>
      <c r="L111" s="148"/>
      <c r="M111" s="148"/>
      <c r="N111" s="148"/>
      <c r="O111" s="148"/>
      <c r="P111" s="149"/>
    </row>
    <row r="112" spans="1:16" ht="15" hidden="1" customHeight="1" x14ac:dyDescent="0.25">
      <c r="A112" s="44" t="str">
        <f ca="1">IF(MONTH(C112)=MONTH(D$3),RIGHT('Yearly Info'!A$28,LEN('Yearly Info'!A$28)-4),"")</f>
        <v/>
      </c>
      <c r="B112" s="145"/>
      <c r="C112" s="42">
        <f t="shared" ca="1" si="5"/>
        <v>46142</v>
      </c>
      <c r="D112" s="54">
        <f ca="1">INDIRECT("'" &amp; UPPER(LEFT(TEXT($D$3,"mmmm"),3)) &amp; "'!E25")</f>
        <v>0</v>
      </c>
      <c r="E112" s="147"/>
      <c r="F112" s="148"/>
      <c r="G112" s="148"/>
      <c r="H112" s="148"/>
      <c r="I112" s="148"/>
      <c r="J112" s="148"/>
      <c r="K112" s="148"/>
      <c r="L112" s="148"/>
      <c r="M112" s="148"/>
      <c r="N112" s="148"/>
      <c r="O112" s="148"/>
      <c r="P112" s="149"/>
    </row>
    <row r="113" spans="1:16" ht="15" hidden="1" customHeight="1" x14ac:dyDescent="0.25">
      <c r="A113" s="44" t="str">
        <f ca="1">IF(MONTH(C113)=MONTH(D$3),RIGHT('Yearly Info'!A$29,LEN('Yearly Info'!A$29)-4),"")</f>
        <v/>
      </c>
      <c r="B113" s="145"/>
      <c r="C113" s="42">
        <f t="shared" ca="1" si="5"/>
        <v>46142</v>
      </c>
      <c r="D113" s="54">
        <f ca="1">INDIRECT("'" &amp; UPPER(LEFT(TEXT($D$3,"mmmm"),3)) &amp; "'!E26")</f>
        <v>0</v>
      </c>
      <c r="E113" s="147"/>
      <c r="F113" s="148"/>
      <c r="G113" s="148"/>
      <c r="H113" s="148"/>
      <c r="I113" s="148"/>
      <c r="J113" s="148"/>
      <c r="K113" s="148"/>
      <c r="L113" s="148"/>
      <c r="M113" s="148"/>
      <c r="N113" s="148"/>
      <c r="O113" s="148"/>
      <c r="P113" s="149"/>
    </row>
    <row r="114" spans="1:16" ht="15" hidden="1" customHeight="1" x14ac:dyDescent="0.25">
      <c r="A114" s="44" t="str">
        <f ca="1">IF(MONTH(C114)=MONTH(D$3),RIGHT('Yearly Info'!A$30,LEN('Yearly Info'!A$30)-4),"")</f>
        <v/>
      </c>
      <c r="B114" s="145"/>
      <c r="C114" s="42">
        <f t="shared" ca="1" si="5"/>
        <v>46142</v>
      </c>
      <c r="D114" s="54">
        <f ca="1">INDIRECT("'" &amp; UPPER(LEFT(TEXT($D$3,"mmmm"),3)) &amp; "'!E27")</f>
        <v>0</v>
      </c>
      <c r="E114" s="147"/>
      <c r="F114" s="148"/>
      <c r="G114" s="148"/>
      <c r="H114" s="148"/>
      <c r="I114" s="148"/>
      <c r="J114" s="148"/>
      <c r="K114" s="148"/>
      <c r="L114" s="148"/>
      <c r="M114" s="148"/>
      <c r="N114" s="148"/>
      <c r="O114" s="148"/>
      <c r="P114" s="149"/>
    </row>
    <row r="115" spans="1:16" ht="15" hidden="1" customHeight="1" x14ac:dyDescent="0.25">
      <c r="A115" s="44" t="str">
        <f ca="1">IF(MONTH(C115)=MONTH(D$3),RIGHT('Yearly Info'!A$31,LEN('Yearly Info'!A$31)-4),"")</f>
        <v/>
      </c>
      <c r="B115" s="145"/>
      <c r="C115" s="42">
        <f t="shared" ca="1" si="5"/>
        <v>46142</v>
      </c>
      <c r="D115" s="54">
        <f ca="1">INDIRECT("'" &amp; UPPER(LEFT(TEXT($D$3,"mmmm"),3)) &amp; "'!E28")</f>
        <v>0</v>
      </c>
      <c r="E115" s="147"/>
      <c r="F115" s="148"/>
      <c r="G115" s="148"/>
      <c r="H115" s="148"/>
      <c r="I115" s="148"/>
      <c r="J115" s="148"/>
      <c r="K115" s="148"/>
      <c r="L115" s="148"/>
      <c r="M115" s="148"/>
      <c r="N115" s="148"/>
      <c r="O115" s="148"/>
      <c r="P115" s="149"/>
    </row>
    <row r="116" spans="1:16" ht="15" hidden="1" customHeight="1" x14ac:dyDescent="0.25">
      <c r="A116" s="44" t="str">
        <f ca="1">IF(MONTH(C116)=MONTH(D$3),RIGHT('Yearly Info'!A$32,LEN('Yearly Info'!A$32)-4),"")</f>
        <v/>
      </c>
      <c r="B116" s="145"/>
      <c r="C116" s="42">
        <f t="shared" ca="1" si="5"/>
        <v>46142</v>
      </c>
      <c r="D116" s="54">
        <f ca="1">INDIRECT("'" &amp; UPPER(LEFT(TEXT($D$3,"mmmm"),3)) &amp; "'!E29")</f>
        <v>0</v>
      </c>
      <c r="E116" s="147"/>
      <c r="F116" s="148"/>
      <c r="G116" s="148"/>
      <c r="H116" s="148"/>
      <c r="I116" s="148"/>
      <c r="J116" s="148"/>
      <c r="K116" s="148"/>
      <c r="L116" s="148"/>
      <c r="M116" s="148"/>
      <c r="N116" s="148"/>
      <c r="O116" s="148"/>
      <c r="P116" s="149"/>
    </row>
    <row r="117" spans="1:16" ht="15" hidden="1" customHeight="1" x14ac:dyDescent="0.25">
      <c r="A117" s="44" t="str">
        <f ca="1">IF(MONTH(C117)=MONTH(D$3),RIGHT('Yearly Info'!A$33,LEN('Yearly Info'!A$33)-4),"")</f>
        <v/>
      </c>
      <c r="B117" s="145"/>
      <c r="C117" s="42">
        <f t="shared" ca="1" si="5"/>
        <v>46142</v>
      </c>
      <c r="D117" s="54">
        <f ca="1">INDIRECT("'" &amp; UPPER(LEFT(TEXT($D$3,"mmmm"),3)) &amp; "'!E30")</f>
        <v>0</v>
      </c>
      <c r="E117" s="147"/>
      <c r="F117" s="148"/>
      <c r="G117" s="148"/>
      <c r="H117" s="148"/>
      <c r="I117" s="148"/>
      <c r="J117" s="148"/>
      <c r="K117" s="148"/>
      <c r="L117" s="148"/>
      <c r="M117" s="148"/>
      <c r="N117" s="148"/>
      <c r="O117" s="148"/>
      <c r="P117" s="149"/>
    </row>
    <row r="118" spans="1:16" ht="15" hidden="1" customHeight="1" x14ac:dyDescent="0.25">
      <c r="A118" s="44" t="str">
        <f ca="1">IF(MONTH(C118)=MONTH(D$3),RIGHT('Yearly Info'!A$34,LEN('Yearly Info'!A$34)-4),"")</f>
        <v/>
      </c>
      <c r="B118" s="145"/>
      <c r="C118" s="42">
        <f t="shared" ca="1" si="5"/>
        <v>46142</v>
      </c>
      <c r="D118" s="54">
        <f ca="1">INDIRECT("'" &amp; UPPER(LEFT(TEXT($D$3,"mmmm"),3)) &amp; "'!E31")</f>
        <v>0</v>
      </c>
      <c r="E118" s="147"/>
      <c r="F118" s="148"/>
      <c r="G118" s="148"/>
      <c r="H118" s="148"/>
      <c r="I118" s="148"/>
      <c r="J118" s="148"/>
      <c r="K118" s="148"/>
      <c r="L118" s="148"/>
      <c r="M118" s="148"/>
      <c r="N118" s="148"/>
      <c r="O118" s="148"/>
      <c r="P118" s="149"/>
    </row>
    <row r="119" spans="1:16" ht="15" hidden="1" customHeight="1" x14ac:dyDescent="0.25">
      <c r="A119" s="44" t="str">
        <f ca="1">IF(MONTH(C119)=MONTH(D$3),RIGHT('Yearly Info'!A$35,LEN('Yearly Info'!A$35)-4),"")</f>
        <v/>
      </c>
      <c r="B119" s="145"/>
      <c r="C119" s="42">
        <f t="shared" ca="1" si="5"/>
        <v>46142</v>
      </c>
      <c r="D119" s="100">
        <f ca="1">INDIRECT("'" &amp; UPPER(LEFT(TEXT($D$3,"mmmm"),3)) &amp; "'!E32")</f>
        <v>0</v>
      </c>
      <c r="E119" s="147"/>
      <c r="F119" s="148"/>
      <c r="G119" s="148"/>
      <c r="H119" s="148"/>
      <c r="I119" s="148"/>
      <c r="J119" s="148"/>
      <c r="K119" s="148"/>
      <c r="L119" s="148"/>
      <c r="M119" s="148"/>
      <c r="N119" s="148"/>
      <c r="O119" s="148"/>
      <c r="P119" s="149"/>
    </row>
    <row r="120" spans="1:16" ht="15" hidden="1" customHeight="1" x14ac:dyDescent="0.25">
      <c r="A120" s="44" t="str">
        <f ca="1">IF(MONTH(C120)=MONTH(D$3),RIGHT('Yearly Info'!A$36,LEN('Yearly Info'!A$36)-4),"")</f>
        <v/>
      </c>
      <c r="B120" s="145"/>
      <c r="C120" s="42">
        <f t="shared" ca="1" si="5"/>
        <v>46142</v>
      </c>
      <c r="D120" s="100">
        <f ca="1">INDIRECT("'" &amp; UPPER(LEFT(TEXT($D$3,"mmmm"),3)) &amp; "'!E33")</f>
        <v>0</v>
      </c>
      <c r="E120" s="147"/>
      <c r="F120" s="148"/>
      <c r="G120" s="148"/>
      <c r="H120" s="148"/>
      <c r="I120" s="148"/>
      <c r="J120" s="148"/>
      <c r="K120" s="148"/>
      <c r="L120" s="148"/>
      <c r="M120" s="148"/>
      <c r="N120" s="148"/>
      <c r="O120" s="148"/>
      <c r="P120" s="149"/>
    </row>
    <row r="121" spans="1:16" ht="15" hidden="1" customHeight="1" x14ac:dyDescent="0.25">
      <c r="A121" s="44" t="str">
        <f ca="1">IF(MONTH(C121)=MONTH(D$3),RIGHT('Yearly Info'!A$37,LEN('Yearly Info'!A$37)-4),"")</f>
        <v/>
      </c>
      <c r="B121" s="145"/>
      <c r="C121" s="42">
        <f t="shared" ca="1" si="5"/>
        <v>46142</v>
      </c>
      <c r="D121" s="100">
        <f ca="1">INDIRECT("'" &amp; UPPER(LEFT(TEXT($D$3,"mmmm"),3)) &amp; "'!E34")</f>
        <v>0</v>
      </c>
      <c r="E121" s="147"/>
      <c r="F121" s="148"/>
      <c r="G121" s="148"/>
      <c r="H121" s="148"/>
      <c r="I121" s="148"/>
      <c r="J121" s="148"/>
      <c r="K121" s="148"/>
      <c r="L121" s="148"/>
      <c r="M121" s="148"/>
      <c r="N121" s="148"/>
      <c r="O121" s="148"/>
      <c r="P121" s="149"/>
    </row>
    <row r="122" spans="1:16" ht="15" hidden="1" customHeight="1" x14ac:dyDescent="0.25">
      <c r="A122" s="44" t="str">
        <f ca="1">IF(MONTH(C122)=MONTH(D$3),RIGHT('Yearly Info'!A$38,LEN('Yearly Info'!A$38)-4),"")</f>
        <v/>
      </c>
      <c r="B122" s="145"/>
      <c r="C122" s="42">
        <f t="shared" ca="1" si="5"/>
        <v>46142</v>
      </c>
      <c r="D122" s="100">
        <f ca="1">INDIRECT("'" &amp; UPPER(LEFT(TEXT($D$3,"mmmm"),3)) &amp; "'!E35")</f>
        <v>0</v>
      </c>
      <c r="E122" s="147"/>
      <c r="F122" s="148"/>
      <c r="G122" s="148"/>
      <c r="H122" s="148"/>
      <c r="I122" s="148"/>
      <c r="J122" s="148"/>
      <c r="K122" s="148"/>
      <c r="L122" s="148"/>
      <c r="M122" s="148"/>
      <c r="N122" s="148"/>
      <c r="O122" s="148"/>
      <c r="P122" s="149"/>
    </row>
    <row r="123" spans="1:16" ht="15" hidden="1" customHeight="1" x14ac:dyDescent="0.25">
      <c r="A123" s="44" t="str">
        <f ca="1">IF(MONTH(C123)=MONTH(D$3),RIGHT('Yearly Info'!A$39,LEN('Yearly Info'!A$39)-4),"")</f>
        <v/>
      </c>
      <c r="B123" s="145"/>
      <c r="C123" s="42">
        <f t="shared" ca="1" si="5"/>
        <v>46142</v>
      </c>
      <c r="D123" s="100">
        <f ca="1">INDIRECT("'" &amp; UPPER(LEFT(TEXT($D$3,"mmmm"),3)) &amp; "'!E36")</f>
        <v>0</v>
      </c>
      <c r="E123" s="147"/>
      <c r="F123" s="148"/>
      <c r="G123" s="148"/>
      <c r="H123" s="148"/>
      <c r="I123" s="148"/>
      <c r="J123" s="148"/>
      <c r="K123" s="148"/>
      <c r="L123" s="148"/>
      <c r="M123" s="148"/>
      <c r="N123" s="148"/>
      <c r="O123" s="148"/>
      <c r="P123" s="149"/>
    </row>
    <row r="124" spans="1:16" ht="15" hidden="1" customHeight="1" thickBot="1" x14ac:dyDescent="0.3">
      <c r="A124" s="45" t="str">
        <f ca="1">IF(MONTH(C124)=MONTH(D$3),RIGHT('Yearly Info'!A$40,LEN('Yearly Info'!A$40)-4),"")</f>
        <v/>
      </c>
      <c r="B124" s="145"/>
      <c r="C124" s="42">
        <f t="shared" ca="1" si="5"/>
        <v>46142</v>
      </c>
      <c r="D124" s="100">
        <f ca="1">INDIRECT("'" &amp; UPPER(LEFT(TEXT($D$3,"mmmm"),3)) &amp; "'!E37")</f>
        <v>0</v>
      </c>
      <c r="E124" s="147"/>
      <c r="F124" s="148"/>
      <c r="G124" s="148"/>
      <c r="H124" s="148"/>
      <c r="I124" s="148"/>
      <c r="J124" s="148"/>
      <c r="K124" s="148"/>
      <c r="L124" s="148"/>
      <c r="M124" s="148"/>
      <c r="N124" s="148"/>
      <c r="O124" s="148"/>
      <c r="P124" s="149"/>
    </row>
    <row r="125" spans="1:16" ht="15" hidden="1" customHeight="1" thickBot="1" x14ac:dyDescent="0.3">
      <c r="A125" s="45" t="str">
        <f ca="1">IF(MONTH(C125)=MONTH(D$3),RIGHT('Yearly Info'!A$41,LEN('Yearly Info'!A$41)-4),"")</f>
        <v/>
      </c>
      <c r="B125" s="145"/>
      <c r="C125" s="42">
        <f t="shared" ca="1" si="5"/>
        <v>46142</v>
      </c>
      <c r="D125" s="100">
        <f ca="1">INDIRECT("'" &amp; UPPER(LEFT(TEXT($D$3,"mmmm"),3)) &amp; "'!E38")</f>
        <v>0</v>
      </c>
      <c r="E125" s="147"/>
      <c r="F125" s="148"/>
      <c r="G125" s="148"/>
      <c r="H125" s="148"/>
      <c r="I125" s="148"/>
      <c r="J125" s="148"/>
      <c r="K125" s="148"/>
      <c r="L125" s="148"/>
      <c r="M125" s="148"/>
      <c r="N125" s="148"/>
      <c r="O125" s="148"/>
      <c r="P125" s="149"/>
    </row>
    <row r="126" spans="1:16" ht="15" hidden="1" customHeight="1" thickBot="1" x14ac:dyDescent="0.3">
      <c r="A126" s="45" t="str">
        <f ca="1">IF(MONTH(C126)=MONTH(D$3),RIGHT('Yearly Info'!A$42,LEN('Yearly Info'!A$42)-4),"")</f>
        <v/>
      </c>
      <c r="B126" s="145"/>
      <c r="C126" s="42">
        <f t="shared" ca="1" si="5"/>
        <v>46142</v>
      </c>
      <c r="D126" s="100">
        <f ca="1">INDIRECT("'" &amp; UPPER(LEFT(TEXT($D$3,"mmmm"),3)) &amp; "'!E39")</f>
        <v>0</v>
      </c>
      <c r="E126" s="147"/>
      <c r="F126" s="148"/>
      <c r="G126" s="148"/>
      <c r="H126" s="148"/>
      <c r="I126" s="148"/>
      <c r="J126" s="148"/>
      <c r="K126" s="148"/>
      <c r="L126" s="148"/>
      <c r="M126" s="148"/>
      <c r="N126" s="148"/>
      <c r="O126" s="148"/>
      <c r="P126" s="149"/>
    </row>
    <row r="127" spans="1:16" ht="15" hidden="1" customHeight="1" thickBot="1" x14ac:dyDescent="0.3">
      <c r="A127" s="45" t="str">
        <f ca="1">IF(MONTH(C127)=MONTH(D$3),RIGHT('Yearly Info'!A$43,LEN('Yearly Info'!A$43)-4),"")</f>
        <v/>
      </c>
      <c r="B127" s="146"/>
      <c r="C127" s="95">
        <f ca="1">C118</f>
        <v>46142</v>
      </c>
      <c r="D127" s="55">
        <f ca="1">INDIRECT("'" &amp; UPPER(LEFT(TEXT($D$3,"mmmm"),3)) &amp; "'!E40")</f>
        <v>0</v>
      </c>
      <c r="E127" s="150"/>
      <c r="F127" s="151"/>
      <c r="G127" s="151"/>
      <c r="H127" s="151"/>
      <c r="I127" s="151"/>
      <c r="J127" s="151"/>
      <c r="K127" s="151"/>
      <c r="L127" s="151"/>
      <c r="M127" s="151"/>
      <c r="N127" s="151"/>
      <c r="O127" s="151"/>
      <c r="P127" s="152"/>
    </row>
    <row r="128" spans="1:16" ht="15" hidden="1" customHeight="1" x14ac:dyDescent="0.25">
      <c r="A128" s="44" t="str">
        <f ca="1">IF(MONTH(C128)=MONTH(D$3),RIGHT('Yearly Info'!A$14,LEN('Yearly Info'!A$14)-4),"")</f>
        <v xml:space="preserve"> RICS Support for MDEQ</v>
      </c>
      <c r="B128" s="145" t="str">
        <f ca="1">TEXT(C128,"dddd")</f>
        <v>Friday</v>
      </c>
      <c r="C128" s="94">
        <f ca="1">C98+1</f>
        <v>46143</v>
      </c>
      <c r="D128" s="54">
        <f ca="1">INDIRECT("'" &amp; UPPER(LEFT(TEXT($D$3,"mmmm"),3)) &amp; "'!F11")</f>
        <v>0</v>
      </c>
      <c r="E128" s="147"/>
      <c r="F128" s="148"/>
      <c r="G128" s="148"/>
      <c r="H128" s="148"/>
      <c r="I128" s="148"/>
      <c r="J128" s="148"/>
      <c r="K128" s="148"/>
      <c r="L128" s="148"/>
      <c r="M128" s="148"/>
      <c r="N128" s="148"/>
      <c r="O128" s="148"/>
      <c r="P128" s="149"/>
    </row>
    <row r="129" spans="1:16" ht="15" hidden="1" customHeight="1" x14ac:dyDescent="0.25">
      <c r="A129" s="44" t="str">
        <f ca="1">IF(MONTH(C129)=MONTH(D$3),RIGHT('Yearly Info'!A$15,LEN('Yearly Info'!A$15)-4),"")</f>
        <v xml:space="preserve"> MDEQ</v>
      </c>
      <c r="B129" s="145"/>
      <c r="C129" s="42">
        <f ca="1">C128</f>
        <v>46143</v>
      </c>
      <c r="D129" s="54">
        <f ca="1">INDIRECT("'" &amp; UPPER(LEFT(TEXT($D$3,"mmmm"),3)) &amp; "'!F12")</f>
        <v>0</v>
      </c>
      <c r="E129" s="147"/>
      <c r="F129" s="148"/>
      <c r="G129" s="148"/>
      <c r="H129" s="148"/>
      <c r="I129" s="148"/>
      <c r="J129" s="148"/>
      <c r="K129" s="148"/>
      <c r="L129" s="148"/>
      <c r="M129" s="148"/>
      <c r="N129" s="148"/>
      <c r="O129" s="148"/>
      <c r="P129" s="149"/>
    </row>
    <row r="130" spans="1:16" ht="15" hidden="1" customHeight="1" thickBot="1" x14ac:dyDescent="0.3">
      <c r="A130" s="44" t="str">
        <f ca="1">IF(MONTH(C130)=MONTH(D$3),RIGHT('Yearly Info'!A$16,LEN('Yearly Info'!A$16)-4),"")</f>
        <v xml:space="preserve"> RICS Idea Portal</v>
      </c>
      <c r="B130" s="145"/>
      <c r="C130" s="42">
        <f t="shared" ref="C130:C157" ca="1" si="6">C129</f>
        <v>46143</v>
      </c>
      <c r="D130" s="54">
        <f ca="1">INDIRECT("'" &amp; UPPER(LEFT(TEXT($D$3,"mmmm"),3)) &amp; "'!F13")</f>
        <v>0</v>
      </c>
      <c r="E130" s="147"/>
      <c r="F130" s="148"/>
      <c r="G130" s="148"/>
      <c r="H130" s="148"/>
      <c r="I130" s="148"/>
      <c r="J130" s="148"/>
      <c r="K130" s="148"/>
      <c r="L130" s="148"/>
      <c r="M130" s="148"/>
      <c r="N130" s="148"/>
      <c r="O130" s="148"/>
      <c r="P130" s="149"/>
    </row>
    <row r="131" spans="1:16" ht="15" hidden="1" customHeight="1" x14ac:dyDescent="0.25">
      <c r="A131" s="44" t="str">
        <f ca="1">IF(MONTH(C131)=MONTH(D$3),RIGHT('Yearly Info'!A$17,LEN('Yearly Info'!A$17)-4),"")</f>
        <v xml:space="preserve"> MSWIS</v>
      </c>
      <c r="B131" s="145"/>
      <c r="C131" s="42">
        <f t="shared" ca="1" si="6"/>
        <v>46143</v>
      </c>
      <c r="D131" s="54">
        <f ca="1">INDIRECT("'" &amp; UPPER(LEFT(TEXT($D$3,"mmmm"),3)) &amp; "'!F14")</f>
        <v>0</v>
      </c>
      <c r="E131" s="147"/>
      <c r="F131" s="148"/>
      <c r="G131" s="148"/>
      <c r="H131" s="148"/>
      <c r="I131" s="148"/>
      <c r="J131" s="148"/>
      <c r="K131" s="148"/>
      <c r="L131" s="148"/>
      <c r="M131" s="148"/>
      <c r="N131" s="148"/>
      <c r="O131" s="148"/>
      <c r="P131" s="149"/>
    </row>
    <row r="132" spans="1:16" ht="15" hidden="1" customHeight="1" x14ac:dyDescent="0.25">
      <c r="A132" s="44" t="str">
        <f ca="1">IF(MONTH(C132)=MONTH(D$3),RIGHT('Yearly Info'!A$18,LEN('Yearly Info'!A$18)-4),"")</f>
        <v xml:space="preserve"> GeoSpatial</v>
      </c>
      <c r="B132" s="145"/>
      <c r="C132" s="42">
        <f t="shared" ca="1" si="6"/>
        <v>46143</v>
      </c>
      <c r="D132" s="54">
        <f ca="1">INDIRECT("'" &amp; UPPER(LEFT(TEXT($D$3,"mmmm"),3)) &amp; "'!F15")</f>
        <v>0</v>
      </c>
      <c r="E132" s="147"/>
      <c r="F132" s="148"/>
      <c r="G132" s="148"/>
      <c r="H132" s="148"/>
      <c r="I132" s="148"/>
      <c r="J132" s="148"/>
      <c r="K132" s="148"/>
      <c r="L132" s="148"/>
      <c r="M132" s="148"/>
      <c r="N132" s="148"/>
      <c r="O132" s="148"/>
      <c r="P132" s="149"/>
    </row>
    <row r="133" spans="1:16" ht="15" hidden="1" customHeight="1" thickBot="1" x14ac:dyDescent="0.3">
      <c r="A133" s="44" t="str">
        <f ca="1">IF(MONTH(C133)=MONTH(D$3),RIGHT('Yearly Info'!A$19,LEN('Yearly Info'!A$19)-4),"")</f>
        <v xml:space="preserve"> RICS Dashboard</v>
      </c>
      <c r="B133" s="145"/>
      <c r="C133" s="42">
        <f t="shared" ca="1" si="6"/>
        <v>46143</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MDWFP NRIS</v>
      </c>
      <c r="B134" s="145"/>
      <c r="C134" s="42">
        <f t="shared" ca="1" si="6"/>
        <v>46143</v>
      </c>
      <c r="D134" s="54">
        <f ca="1">INDIRECT("'" &amp; UPPER(LEFT(TEXT($D$3,"mmmm"),3)) &amp; "'!F17")</f>
        <v>0</v>
      </c>
      <c r="E134" s="153"/>
      <c r="F134" s="154"/>
      <c r="G134" s="154"/>
      <c r="H134" s="154"/>
      <c r="I134" s="154"/>
      <c r="J134" s="154"/>
      <c r="K134" s="154"/>
      <c r="L134" s="154"/>
      <c r="M134" s="154"/>
      <c r="N134" s="154"/>
      <c r="O134" s="154"/>
      <c r="P134" s="155"/>
    </row>
    <row r="135" spans="1:16" ht="15" hidden="1" customHeight="1" x14ac:dyDescent="0.25">
      <c r="A135" s="44" t="str">
        <f ca="1">IF(MONTH(C135)=MONTH(D$3),RIGHT('Yearly Info'!A$21,LEN('Yearly Info'!A$21)-4),"")</f>
        <v xml:space="preserve"> MSWIS MRVA 4 CLOSED</v>
      </c>
      <c r="B135" s="145"/>
      <c r="C135" s="42">
        <f t="shared" ca="1" si="6"/>
        <v>46143</v>
      </c>
      <c r="D135" s="54">
        <f ca="1">INDIRECT("'" &amp; UPPER(LEFT(TEXT($D$3,"mmmm"),3)) &amp; "'!F18")</f>
        <v>0</v>
      </c>
      <c r="E135" s="147"/>
      <c r="F135" s="148"/>
      <c r="G135" s="148"/>
      <c r="H135" s="148"/>
      <c r="I135" s="148"/>
      <c r="J135" s="148"/>
      <c r="K135" s="148"/>
      <c r="L135" s="148"/>
      <c r="M135" s="148"/>
      <c r="N135" s="148"/>
      <c r="O135" s="148"/>
      <c r="P135" s="149"/>
    </row>
    <row r="136" spans="1:16" ht="15" hidden="1" customHeight="1" x14ac:dyDescent="0.25">
      <c r="A136" s="44" t="str">
        <f ca="1">IF(MONTH(C136)=MONTH(D$3),RIGHT('Yearly Info'!A$22,LEN('Yearly Info'!A$22)-4),"")</f>
        <v xml:space="preserve"> Tackett</v>
      </c>
      <c r="B136" s="145"/>
      <c r="C136" s="42">
        <f t="shared" ca="1" si="6"/>
        <v>46143</v>
      </c>
      <c r="D136" s="54">
        <f ca="1">INDIRECT("'" &amp; UPPER(LEFT(TEXT($D$3,"mmmm"),3)) &amp; "'!F19")</f>
        <v>8</v>
      </c>
      <c r="E136" s="147" t="s">
        <v>120</v>
      </c>
      <c r="F136" s="148"/>
      <c r="G136" s="148"/>
      <c r="H136" s="148"/>
      <c r="I136" s="148"/>
      <c r="J136" s="148"/>
      <c r="K136" s="148"/>
      <c r="L136" s="148"/>
      <c r="M136" s="148"/>
      <c r="N136" s="148"/>
      <c r="O136" s="148"/>
      <c r="P136" s="149"/>
    </row>
    <row r="137" spans="1:16" ht="15" hidden="1" customHeight="1" x14ac:dyDescent="0.25">
      <c r="A137" s="44" t="e">
        <f ca="1">IF(MONTH(C137)=MONTH(D$3),RIGHT('Yearly Info'!A$23,LEN('Yearly Info'!A$23)-4),"")</f>
        <v>#VALUE!</v>
      </c>
      <c r="B137" s="145"/>
      <c r="C137" s="42">
        <f t="shared" ca="1" si="6"/>
        <v>46143</v>
      </c>
      <c r="D137" s="54">
        <f ca="1">INDIRECT("'" &amp; UPPER(LEFT(TEXT($D$3,"mmmm"),3)) &amp; "'!F20")</f>
        <v>0</v>
      </c>
      <c r="E137" s="147"/>
      <c r="F137" s="148"/>
      <c r="G137" s="148"/>
      <c r="H137" s="148"/>
      <c r="I137" s="148"/>
      <c r="J137" s="148"/>
      <c r="K137" s="148"/>
      <c r="L137" s="148"/>
      <c r="M137" s="148"/>
      <c r="N137" s="148"/>
      <c r="O137" s="148"/>
      <c r="P137" s="149"/>
    </row>
    <row r="138" spans="1:16" ht="15" hidden="1" customHeight="1" x14ac:dyDescent="0.25">
      <c r="A138" s="44" t="e">
        <f ca="1">IF(MONTH(C138)=MONTH(D$3),RIGHT('Yearly Info'!A$24,LEN('Yearly Info'!A$24)-4),"")</f>
        <v>#VALUE!</v>
      </c>
      <c r="B138" s="145"/>
      <c r="C138" s="42">
        <f t="shared" ca="1" si="6"/>
        <v>46143</v>
      </c>
      <c r="D138" s="54">
        <f ca="1">INDIRECT("'" &amp; UPPER(LEFT(TEXT($D$3,"mmmm"),3)) &amp; "'!F21")</f>
        <v>0</v>
      </c>
      <c r="E138" s="147"/>
      <c r="F138" s="148"/>
      <c r="G138" s="148"/>
      <c r="H138" s="148"/>
      <c r="I138" s="148"/>
      <c r="J138" s="148"/>
      <c r="K138" s="148"/>
      <c r="L138" s="148"/>
      <c r="M138" s="148"/>
      <c r="N138" s="148"/>
      <c r="O138" s="148"/>
      <c r="P138" s="149"/>
    </row>
    <row r="139" spans="1:16" ht="15" hidden="1" customHeight="1" x14ac:dyDescent="0.25">
      <c r="A139" s="44" t="e">
        <f ca="1">IF(MONTH(C139)=MONTH(D$3),RIGHT('Yearly Info'!A$25,LEN('Yearly Info'!A$25)-4),"")</f>
        <v>#VALUE!</v>
      </c>
      <c r="B139" s="145"/>
      <c r="C139" s="42">
        <f t="shared" ca="1" si="6"/>
        <v>46143</v>
      </c>
      <c r="D139" s="54">
        <f ca="1">INDIRECT("'" &amp; UPPER(LEFT(TEXT($D$3,"mmmm"),3)) &amp; "'!F22")</f>
        <v>0</v>
      </c>
      <c r="E139" s="147"/>
      <c r="F139" s="148"/>
      <c r="G139" s="148"/>
      <c r="H139" s="148"/>
      <c r="I139" s="148"/>
      <c r="J139" s="148"/>
      <c r="K139" s="148"/>
      <c r="L139" s="148"/>
      <c r="M139" s="148"/>
      <c r="N139" s="148"/>
      <c r="O139" s="148"/>
      <c r="P139" s="149"/>
    </row>
    <row r="140" spans="1:16" ht="15" hidden="1" customHeight="1" x14ac:dyDescent="0.25">
      <c r="A140" s="44" t="e">
        <f ca="1">IF(MONTH(C140)=MONTH(D$3),RIGHT('Yearly Info'!A$26,LEN('Yearly Info'!A$26)-4),"")</f>
        <v>#VALUE!</v>
      </c>
      <c r="B140" s="145"/>
      <c r="C140" s="42">
        <f t="shared" ca="1" si="6"/>
        <v>46143</v>
      </c>
      <c r="D140" s="54">
        <f ca="1">INDIRECT("'" &amp; UPPER(LEFT(TEXT($D$3,"mmmm"),3)) &amp; "'!F23")</f>
        <v>0</v>
      </c>
      <c r="E140" s="147"/>
      <c r="F140" s="148"/>
      <c r="G140" s="148"/>
      <c r="H140" s="148"/>
      <c r="I140" s="148"/>
      <c r="J140" s="148"/>
      <c r="K140" s="148"/>
      <c r="L140" s="148"/>
      <c r="M140" s="148"/>
      <c r="N140" s="148"/>
      <c r="O140" s="148"/>
      <c r="P140" s="149"/>
    </row>
    <row r="141" spans="1:16" ht="15" hidden="1" customHeight="1" x14ac:dyDescent="0.25">
      <c r="A141" s="44" t="e">
        <f ca="1">IF(MONTH(C141)=MONTH(D$3),RIGHT('Yearly Info'!A$27,LEN('Yearly Info'!A$27)-4),"")</f>
        <v>#VALUE!</v>
      </c>
      <c r="B141" s="145"/>
      <c r="C141" s="42">
        <f t="shared" ca="1" si="6"/>
        <v>46143</v>
      </c>
      <c r="D141" s="54">
        <f ca="1">INDIRECT("'" &amp; UPPER(LEFT(TEXT($D$3,"mmmm"),3)) &amp; "'!F24")</f>
        <v>0</v>
      </c>
      <c r="E141" s="147"/>
      <c r="F141" s="148"/>
      <c r="G141" s="148"/>
      <c r="H141" s="148"/>
      <c r="I141" s="148"/>
      <c r="J141" s="148"/>
      <c r="K141" s="148"/>
      <c r="L141" s="148"/>
      <c r="M141" s="148"/>
      <c r="N141" s="148"/>
      <c r="O141" s="148"/>
      <c r="P141" s="149"/>
    </row>
    <row r="142" spans="1:16" ht="15" hidden="1" customHeight="1" x14ac:dyDescent="0.25">
      <c r="A142" s="44" t="e">
        <f ca="1">IF(MONTH(C142)=MONTH(D$3),RIGHT('Yearly Info'!A$28,LEN('Yearly Info'!A$28)-4),"")</f>
        <v>#VALUE!</v>
      </c>
      <c r="B142" s="145"/>
      <c r="C142" s="42">
        <f t="shared" ca="1" si="6"/>
        <v>46143</v>
      </c>
      <c r="D142" s="54">
        <f ca="1">INDIRECT("'" &amp; UPPER(LEFT(TEXT($D$3,"mmmm"),3)) &amp; "'!F25")</f>
        <v>0</v>
      </c>
      <c r="E142" s="147"/>
      <c r="F142" s="148"/>
      <c r="G142" s="148"/>
      <c r="H142" s="148"/>
      <c r="I142" s="148"/>
      <c r="J142" s="148"/>
      <c r="K142" s="148"/>
      <c r="L142" s="148"/>
      <c r="M142" s="148"/>
      <c r="N142" s="148"/>
      <c r="O142" s="148"/>
      <c r="P142" s="149"/>
    </row>
    <row r="143" spans="1:16" ht="15" hidden="1" customHeight="1" x14ac:dyDescent="0.25">
      <c r="A143" s="44" t="e">
        <f ca="1">IF(MONTH(C143)=MONTH(D$3),RIGHT('Yearly Info'!A$29,LEN('Yearly Info'!A$29)-4),"")</f>
        <v>#VALUE!</v>
      </c>
      <c r="B143" s="145"/>
      <c r="C143" s="42">
        <f t="shared" ca="1" si="6"/>
        <v>46143</v>
      </c>
      <c r="D143" s="54">
        <f ca="1">INDIRECT("'" &amp; UPPER(LEFT(TEXT($D$3,"mmmm"),3)) &amp; "'!F26")</f>
        <v>0</v>
      </c>
      <c r="E143" s="147"/>
      <c r="F143" s="148"/>
      <c r="G143" s="148"/>
      <c r="H143" s="148"/>
      <c r="I143" s="148"/>
      <c r="J143" s="148"/>
      <c r="K143" s="148"/>
      <c r="L143" s="148"/>
      <c r="M143" s="148"/>
      <c r="N143" s="148"/>
      <c r="O143" s="148"/>
      <c r="P143" s="149"/>
    </row>
    <row r="144" spans="1:16" ht="15" hidden="1" customHeight="1" x14ac:dyDescent="0.25">
      <c r="A144" s="44" t="e">
        <f ca="1">IF(MONTH(C144)=MONTH(D$3),RIGHT('Yearly Info'!A$30,LEN('Yearly Info'!A$30)-4),"")</f>
        <v>#VALUE!</v>
      </c>
      <c r="B144" s="145"/>
      <c r="C144" s="42">
        <f t="shared" ca="1" si="6"/>
        <v>46143</v>
      </c>
      <c r="D144" s="54">
        <f ca="1">INDIRECT("'" &amp; UPPER(LEFT(TEXT($D$3,"mmmm"),3)) &amp; "'!F27")</f>
        <v>0</v>
      </c>
      <c r="E144" s="147"/>
      <c r="F144" s="148"/>
      <c r="G144" s="148"/>
      <c r="H144" s="148"/>
      <c r="I144" s="148"/>
      <c r="J144" s="148"/>
      <c r="K144" s="148"/>
      <c r="L144" s="148"/>
      <c r="M144" s="148"/>
      <c r="N144" s="148"/>
      <c r="O144" s="148"/>
      <c r="P144" s="149"/>
    </row>
    <row r="145" spans="1:16" ht="15" hidden="1" customHeight="1" x14ac:dyDescent="0.25">
      <c r="A145" s="44" t="e">
        <f ca="1">IF(MONTH(C145)=MONTH(D$3),RIGHT('Yearly Info'!A$31,LEN('Yearly Info'!A$31)-4),"")</f>
        <v>#VALUE!</v>
      </c>
      <c r="B145" s="145"/>
      <c r="C145" s="42">
        <f t="shared" ca="1" si="6"/>
        <v>46143</v>
      </c>
      <c r="D145" s="54">
        <f ca="1">INDIRECT("'" &amp; UPPER(LEFT(TEXT($D$3,"mmmm"),3)) &amp; "'!F28")</f>
        <v>0</v>
      </c>
      <c r="E145" s="147"/>
      <c r="F145" s="148"/>
      <c r="G145" s="148"/>
      <c r="H145" s="148"/>
      <c r="I145" s="148"/>
      <c r="J145" s="148"/>
      <c r="K145" s="148"/>
      <c r="L145" s="148"/>
      <c r="M145" s="148"/>
      <c r="N145" s="148"/>
      <c r="O145" s="148"/>
      <c r="P145" s="149"/>
    </row>
    <row r="146" spans="1:16" ht="15" hidden="1" customHeight="1" x14ac:dyDescent="0.25">
      <c r="A146" s="44" t="e">
        <f ca="1">IF(MONTH(C146)=MONTH(D$3),RIGHT('Yearly Info'!A$32,LEN('Yearly Info'!A$32)-4),"")</f>
        <v>#VALUE!</v>
      </c>
      <c r="B146" s="145"/>
      <c r="C146" s="42">
        <f t="shared" ca="1" si="6"/>
        <v>46143</v>
      </c>
      <c r="D146" s="54">
        <f ca="1">INDIRECT("'" &amp; UPPER(LEFT(TEXT($D$3,"mmmm"),3)) &amp; "'!F29")</f>
        <v>0</v>
      </c>
      <c r="E146" s="147"/>
      <c r="F146" s="148"/>
      <c r="G146" s="148"/>
      <c r="H146" s="148"/>
      <c r="I146" s="148"/>
      <c r="J146" s="148"/>
      <c r="K146" s="148"/>
      <c r="L146" s="148"/>
      <c r="M146" s="148"/>
      <c r="N146" s="148"/>
      <c r="O146" s="148"/>
      <c r="P146" s="149"/>
    </row>
    <row r="147" spans="1:16" ht="15" hidden="1" customHeight="1" x14ac:dyDescent="0.25">
      <c r="A147" s="44" t="e">
        <f ca="1">IF(MONTH(C147)=MONTH(D$3),RIGHT('Yearly Info'!A$33,LEN('Yearly Info'!A$33)-4),"")</f>
        <v>#VALUE!</v>
      </c>
      <c r="B147" s="145"/>
      <c r="C147" s="42">
        <f t="shared" ca="1" si="6"/>
        <v>46143</v>
      </c>
      <c r="D147" s="54">
        <f ca="1">INDIRECT("'" &amp; UPPER(LEFT(TEXT($D$3,"mmmm"),3)) &amp; "'!F30")</f>
        <v>0</v>
      </c>
      <c r="E147" s="147"/>
      <c r="F147" s="148"/>
      <c r="G147" s="148"/>
      <c r="H147" s="148"/>
      <c r="I147" s="148"/>
      <c r="J147" s="148"/>
      <c r="K147" s="148"/>
      <c r="L147" s="148"/>
      <c r="M147" s="148"/>
      <c r="N147" s="148"/>
      <c r="O147" s="148"/>
      <c r="P147" s="149"/>
    </row>
    <row r="148" spans="1:16" ht="15" hidden="1" customHeight="1" x14ac:dyDescent="0.25">
      <c r="A148" s="44" t="e">
        <f ca="1">IF(MONTH(C148)=MONTH(D$3),RIGHT('Yearly Info'!A$34,LEN('Yearly Info'!A$34)-4),"")</f>
        <v>#VALUE!</v>
      </c>
      <c r="B148" s="145"/>
      <c r="C148" s="42">
        <f t="shared" ca="1" si="6"/>
        <v>46143</v>
      </c>
      <c r="D148" s="54">
        <f ca="1">INDIRECT("'" &amp; UPPER(LEFT(TEXT($D$3,"mmmm"),3)) &amp; "'!F31")</f>
        <v>0</v>
      </c>
      <c r="E148" s="147"/>
      <c r="F148" s="148"/>
      <c r="G148" s="148"/>
      <c r="H148" s="148"/>
      <c r="I148" s="148"/>
      <c r="J148" s="148"/>
      <c r="K148" s="148"/>
      <c r="L148" s="148"/>
      <c r="M148" s="148"/>
      <c r="N148" s="148"/>
      <c r="O148" s="148"/>
      <c r="P148" s="149"/>
    </row>
    <row r="149" spans="1:16" ht="15" hidden="1" customHeight="1" x14ac:dyDescent="0.25">
      <c r="A149" s="44" t="e">
        <f ca="1">IF(MONTH(C149)=MONTH(D$3),RIGHT('Yearly Info'!A$35,LEN('Yearly Info'!A$35)-4),"")</f>
        <v>#VALUE!</v>
      </c>
      <c r="B149" s="145"/>
      <c r="C149" s="42">
        <f t="shared" ca="1" si="6"/>
        <v>46143</v>
      </c>
      <c r="D149" s="54">
        <f ca="1">INDIRECT("'" &amp; UPPER(LEFT(TEXT($D$3,"mmmm"),3)) &amp; "'!F32")</f>
        <v>0</v>
      </c>
      <c r="E149" s="147"/>
      <c r="F149" s="148"/>
      <c r="G149" s="148"/>
      <c r="H149" s="148"/>
      <c r="I149" s="148"/>
      <c r="J149" s="148"/>
      <c r="K149" s="148"/>
      <c r="L149" s="148"/>
      <c r="M149" s="148"/>
      <c r="N149" s="148"/>
      <c r="O149" s="148"/>
      <c r="P149" s="149"/>
    </row>
    <row r="150" spans="1:16" ht="15" hidden="1" customHeight="1" x14ac:dyDescent="0.25">
      <c r="A150" s="44" t="e">
        <f ca="1">IF(MONTH(C150)=MONTH(D$3),RIGHT('Yearly Info'!A$36,LEN('Yearly Info'!A$36)-4),"")</f>
        <v>#VALUE!</v>
      </c>
      <c r="B150" s="145"/>
      <c r="C150" s="42">
        <f t="shared" ca="1" si="6"/>
        <v>46143</v>
      </c>
      <c r="D150" s="54">
        <f ca="1">INDIRECT("'" &amp; UPPER(LEFT(TEXT($D$3,"mmmm"),3)) &amp; "'!F33")</f>
        <v>0</v>
      </c>
      <c r="E150" s="147"/>
      <c r="F150" s="148"/>
      <c r="G150" s="148"/>
      <c r="H150" s="148"/>
      <c r="I150" s="148"/>
      <c r="J150" s="148"/>
      <c r="K150" s="148"/>
      <c r="L150" s="148"/>
      <c r="M150" s="148"/>
      <c r="N150" s="148"/>
      <c r="O150" s="148"/>
      <c r="P150" s="149"/>
    </row>
    <row r="151" spans="1:16" ht="15" hidden="1" customHeight="1" x14ac:dyDescent="0.25">
      <c r="A151" s="44" t="e">
        <f ca="1">IF(MONTH(C151)=MONTH(D$3),RIGHT('Yearly Info'!A$37,LEN('Yearly Info'!A$37)-4),"")</f>
        <v>#VALUE!</v>
      </c>
      <c r="B151" s="145"/>
      <c r="C151" s="42">
        <f t="shared" ca="1" si="6"/>
        <v>46143</v>
      </c>
      <c r="D151" s="54">
        <f ca="1">INDIRECT("'" &amp; UPPER(LEFT(TEXT($D$3,"mmmm"),3)) &amp; "'!F34")</f>
        <v>0</v>
      </c>
      <c r="E151" s="147"/>
      <c r="F151" s="148"/>
      <c r="G151" s="148"/>
      <c r="H151" s="148"/>
      <c r="I151" s="148"/>
      <c r="J151" s="148"/>
      <c r="K151" s="148"/>
      <c r="L151" s="148"/>
      <c r="M151" s="148"/>
      <c r="N151" s="148"/>
      <c r="O151" s="148"/>
      <c r="P151" s="149"/>
    </row>
    <row r="152" spans="1:16" ht="15" hidden="1" customHeight="1" x14ac:dyDescent="0.25">
      <c r="A152" s="44" t="e">
        <f ca="1">IF(MONTH(C152)=MONTH(D$3),RIGHT('Yearly Info'!A$38,LEN('Yearly Info'!A$38)-4),"")</f>
        <v>#VALUE!</v>
      </c>
      <c r="B152" s="145"/>
      <c r="C152" s="42">
        <f t="shared" ca="1" si="6"/>
        <v>46143</v>
      </c>
      <c r="D152" s="54">
        <f ca="1">INDIRECT("'" &amp; UPPER(LEFT(TEXT($D$3,"mmmm"),3)) &amp; "'!F35")</f>
        <v>0</v>
      </c>
      <c r="E152" s="147"/>
      <c r="F152" s="148"/>
      <c r="G152" s="148"/>
      <c r="H152" s="148"/>
      <c r="I152" s="148"/>
      <c r="J152" s="148"/>
      <c r="K152" s="148"/>
      <c r="L152" s="148"/>
      <c r="M152" s="148"/>
      <c r="N152" s="148"/>
      <c r="O152" s="148"/>
      <c r="P152" s="149"/>
    </row>
    <row r="153" spans="1:16" ht="15" hidden="1" customHeight="1" x14ac:dyDescent="0.25">
      <c r="A153" s="44" t="e">
        <f ca="1">IF(MONTH(C153)=MONTH(D$3),RIGHT('Yearly Info'!A$39,LEN('Yearly Info'!A$39)-4),"")</f>
        <v>#VALUE!</v>
      </c>
      <c r="B153" s="145"/>
      <c r="C153" s="42">
        <f t="shared" ca="1" si="6"/>
        <v>46143</v>
      </c>
      <c r="D153" s="54">
        <f ca="1">INDIRECT("'" &amp; UPPER(LEFT(TEXT($D$3,"mmmm"),3)) &amp; "'!F36")</f>
        <v>0</v>
      </c>
      <c r="E153" s="147"/>
      <c r="F153" s="148"/>
      <c r="G153" s="148"/>
      <c r="H153" s="148"/>
      <c r="I153" s="148"/>
      <c r="J153" s="148"/>
      <c r="K153" s="148"/>
      <c r="L153" s="148"/>
      <c r="M153" s="148"/>
      <c r="N153" s="148"/>
      <c r="O153" s="148"/>
      <c r="P153" s="149"/>
    </row>
    <row r="154" spans="1:16" ht="15" hidden="1" customHeight="1" thickBot="1" x14ac:dyDescent="0.3">
      <c r="A154" s="45" t="e">
        <f ca="1">IF(MONTH(C154)=MONTH(D$3),RIGHT('Yearly Info'!A$40,LEN('Yearly Info'!A$40)-4),"")</f>
        <v>#VALUE!</v>
      </c>
      <c r="B154" s="145"/>
      <c r="C154" s="42">
        <f t="shared" ca="1" si="6"/>
        <v>46143</v>
      </c>
      <c r="D154" s="54">
        <f ca="1">INDIRECT("'" &amp; UPPER(LEFT(TEXT($D$3,"mmmm"),3)) &amp; "'!F37")</f>
        <v>0</v>
      </c>
      <c r="E154" s="147"/>
      <c r="F154" s="148"/>
      <c r="G154" s="148"/>
      <c r="H154" s="148"/>
      <c r="I154" s="148"/>
      <c r="J154" s="148"/>
      <c r="K154" s="148"/>
      <c r="L154" s="148"/>
      <c r="M154" s="148"/>
      <c r="N154" s="148"/>
      <c r="O154" s="148"/>
      <c r="P154" s="149"/>
    </row>
    <row r="155" spans="1:16" ht="15" hidden="1" customHeight="1" thickBot="1" x14ac:dyDescent="0.3">
      <c r="A155" s="45" t="str">
        <f ca="1">IF(MONTH(C155)=MONTH(D$3),RIGHT('Yearly Info'!A$41,LEN('Yearly Info'!A$41)-4),"")</f>
        <v xml:space="preserve"> </v>
      </c>
      <c r="B155" s="145"/>
      <c r="C155" s="42">
        <f t="shared" ca="1" si="6"/>
        <v>46143</v>
      </c>
      <c r="D155" s="54">
        <f ca="1">INDIRECT("'" &amp; UPPER(LEFT(TEXT($D$3,"mmmm"),3)) &amp; "'!F38")</f>
        <v>0</v>
      </c>
      <c r="E155" s="147"/>
      <c r="F155" s="148"/>
      <c r="G155" s="148"/>
      <c r="H155" s="148"/>
      <c r="I155" s="148"/>
      <c r="J155" s="148"/>
      <c r="K155" s="148"/>
      <c r="L155" s="148"/>
      <c r="M155" s="148"/>
      <c r="N155" s="148"/>
      <c r="O155" s="148"/>
      <c r="P155" s="149"/>
    </row>
    <row r="156" spans="1:16" ht="15" hidden="1" customHeight="1" thickBot="1" x14ac:dyDescent="0.3">
      <c r="A156" s="45" t="str">
        <f ca="1">IF(MONTH(C156)=MONTH(D$3),RIGHT('Yearly Info'!A$42,LEN('Yearly Info'!A$42)-4),"")</f>
        <v xml:space="preserve"> </v>
      </c>
      <c r="B156" s="145"/>
      <c r="C156" s="42">
        <f ca="1">C155</f>
        <v>46143</v>
      </c>
      <c r="D156" s="114">
        <f ca="1">INDIRECT("'" &amp; UPPER(LEFT(TEXT($D$3,"mmmm"),3)) &amp; "'!F39")</f>
        <v>0</v>
      </c>
      <c r="E156" s="147"/>
      <c r="F156" s="148"/>
      <c r="G156" s="148"/>
      <c r="H156" s="148"/>
      <c r="I156" s="148"/>
      <c r="J156" s="148"/>
      <c r="K156" s="148"/>
      <c r="L156" s="148"/>
      <c r="M156" s="148"/>
      <c r="N156" s="148"/>
      <c r="O156" s="148"/>
      <c r="P156" s="149"/>
    </row>
    <row r="157" spans="1:16" ht="15" hidden="1" customHeight="1" thickBot="1" x14ac:dyDescent="0.3">
      <c r="A157" s="45" t="str">
        <f ca="1">IF(MONTH(C157)=MONTH(D$3),RIGHT('Yearly Info'!A$43,LEN('Yearly Info'!A$43)-4),"")</f>
        <v xml:space="preserve"> </v>
      </c>
      <c r="B157" s="146"/>
      <c r="C157" s="95">
        <f t="shared" ca="1" si="6"/>
        <v>46143</v>
      </c>
      <c r="D157" s="115">
        <f ca="1">INDIRECT("'" &amp; UPPER(LEFT(TEXT($D$3,"mmmm"),3)) &amp; "'!F40")</f>
        <v>0</v>
      </c>
      <c r="E157" s="150"/>
      <c r="F157" s="151"/>
      <c r="G157" s="151"/>
      <c r="H157" s="151"/>
      <c r="I157" s="151"/>
      <c r="J157" s="151"/>
      <c r="K157" s="151"/>
      <c r="L157" s="151"/>
      <c r="M157" s="151"/>
      <c r="N157" s="151"/>
      <c r="O157" s="151"/>
      <c r="P157" s="152"/>
    </row>
    <row r="158" spans="1:16" ht="15" hidden="1" customHeight="1" x14ac:dyDescent="0.25">
      <c r="A158" s="44" t="str">
        <f ca="1">IF(MONTH(C158)=MONTH(D$3),RIGHT('Yearly Info'!A$14,LEN('Yearly Info'!A$14)-4),"")</f>
        <v xml:space="preserve"> RICS Support for MDEQ</v>
      </c>
      <c r="B158" s="157" t="str">
        <f ca="1">TEXT(C158,"dddd")</f>
        <v>Saturday</v>
      </c>
      <c r="C158" s="102">
        <f ca="1">C128+1</f>
        <v>46144</v>
      </c>
      <c r="D158" s="112">
        <f ca="1">INDIRECT("'" &amp; UPPER(LEFT(TEXT($D$3,"mmmm"),3)) &amp; "'!G11")</f>
        <v>0</v>
      </c>
      <c r="E158" s="103"/>
      <c r="F158" s="104"/>
      <c r="G158" s="104"/>
      <c r="H158" s="104"/>
      <c r="I158" s="104"/>
      <c r="J158" s="104"/>
      <c r="K158" s="104"/>
      <c r="L158" s="104"/>
      <c r="M158" s="104"/>
      <c r="N158" s="104"/>
      <c r="O158" s="104"/>
      <c r="P158" s="105"/>
    </row>
    <row r="159" spans="1:16" ht="15" hidden="1" customHeight="1" x14ac:dyDescent="0.25">
      <c r="A159" s="44" t="str">
        <f ca="1">IF(MONTH(C159)=MONTH(D$3),RIGHT('Yearly Info'!A$15,LEN('Yearly Info'!A$15)-4),"")</f>
        <v xml:space="preserve"> MDEQ</v>
      </c>
      <c r="B159" s="158"/>
      <c r="C159" s="102">
        <f ca="1">C158</f>
        <v>46144</v>
      </c>
      <c r="D159" s="112">
        <f ca="1">INDIRECT("'" &amp; UPPER(LEFT(TEXT($D$3,"mmmm"),3)) &amp; "'!G12")</f>
        <v>0</v>
      </c>
      <c r="E159" s="103"/>
      <c r="F159" s="104"/>
      <c r="G159" s="104"/>
      <c r="H159" s="104"/>
      <c r="I159" s="104"/>
      <c r="J159" s="104"/>
      <c r="K159" s="104"/>
      <c r="L159" s="104"/>
      <c r="M159" s="104"/>
      <c r="N159" s="104"/>
      <c r="O159" s="104"/>
      <c r="P159" s="105"/>
    </row>
    <row r="160" spans="1:16" ht="15" hidden="1" customHeight="1" x14ac:dyDescent="0.25">
      <c r="A160" s="44" t="str">
        <f ca="1">IF(MONTH(C160)=MONTH(D$3),RIGHT('Yearly Info'!A$16,LEN('Yearly Info'!A$16)-4),"")</f>
        <v xml:space="preserve"> RICS Idea Portal</v>
      </c>
      <c r="B160" s="158"/>
      <c r="C160" s="102">
        <f ca="1">C159</f>
        <v>46144</v>
      </c>
      <c r="D160" s="112">
        <f ca="1">INDIRECT("'" &amp; UPPER(LEFT(TEXT($D$3,"mmmm"),3)) &amp; "'!G13")</f>
        <v>0</v>
      </c>
      <c r="E160" s="103"/>
      <c r="F160" s="104"/>
      <c r="G160" s="104"/>
      <c r="H160" s="104"/>
      <c r="I160" s="104"/>
      <c r="J160" s="104"/>
      <c r="K160" s="104"/>
      <c r="L160" s="104"/>
      <c r="M160" s="104"/>
      <c r="N160" s="104"/>
      <c r="O160" s="104"/>
      <c r="P160" s="105"/>
    </row>
    <row r="161" spans="1:16" ht="15" hidden="1" customHeight="1" x14ac:dyDescent="0.25">
      <c r="A161" s="44" t="str">
        <f ca="1">IF(MONTH(C161)=MONTH(D$3),RIGHT('Yearly Info'!A$17,LEN('Yearly Info'!A$17)-4),"")</f>
        <v xml:space="preserve"> MSWIS</v>
      </c>
      <c r="B161" s="158"/>
      <c r="C161" s="102">
        <f t="shared" ref="C161:C187" ca="1" si="7">C160</f>
        <v>46144</v>
      </c>
      <c r="D161" s="112">
        <f ca="1">INDIRECT("'" &amp; UPPER(LEFT(TEXT($D$3,"mmmm"),3)) &amp; "'!G14")</f>
        <v>0</v>
      </c>
      <c r="E161" s="103"/>
      <c r="F161" s="104"/>
      <c r="G161" s="104"/>
      <c r="H161" s="104"/>
      <c r="I161" s="104"/>
      <c r="J161" s="104"/>
      <c r="K161" s="104"/>
      <c r="L161" s="104"/>
      <c r="M161" s="104"/>
      <c r="N161" s="104"/>
      <c r="O161" s="104"/>
      <c r="P161" s="105"/>
    </row>
    <row r="162" spans="1:16" ht="15" hidden="1" customHeight="1" x14ac:dyDescent="0.25">
      <c r="A162" s="44" t="str">
        <f ca="1">IF(MONTH(C162)=MONTH(D$3),RIGHT('Yearly Info'!A$18,LEN('Yearly Info'!A$18)-4),"")</f>
        <v xml:space="preserve"> GeoSpatial</v>
      </c>
      <c r="B162" s="158"/>
      <c r="C162" s="102">
        <f t="shared" ca="1" si="7"/>
        <v>46144</v>
      </c>
      <c r="D162" s="112">
        <f ca="1">INDIRECT("'" &amp; UPPER(LEFT(TEXT($D$3,"mmmm"),3)) &amp; "'!G15")</f>
        <v>0</v>
      </c>
      <c r="E162" s="103"/>
      <c r="F162" s="104"/>
      <c r="G162" s="104"/>
      <c r="H162" s="104"/>
      <c r="I162" s="104"/>
      <c r="J162" s="104"/>
      <c r="K162" s="104"/>
      <c r="L162" s="104"/>
      <c r="M162" s="104"/>
      <c r="N162" s="104"/>
      <c r="O162" s="104"/>
      <c r="P162" s="105"/>
    </row>
    <row r="163" spans="1:16" ht="15" hidden="1" customHeight="1" x14ac:dyDescent="0.25">
      <c r="A163" s="44" t="str">
        <f ca="1">IF(MONTH(C163)=MONTH(D$3),RIGHT('Yearly Info'!A$19,LEN('Yearly Info'!A$19)-4),"")</f>
        <v xml:space="preserve"> RICS Dashboard</v>
      </c>
      <c r="B163" s="158"/>
      <c r="C163" s="102">
        <f t="shared" ca="1" si="7"/>
        <v>46144</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MDWFP NRIS</v>
      </c>
      <c r="B164" s="158"/>
      <c r="C164" s="102">
        <f t="shared" ca="1" si="7"/>
        <v>46144</v>
      </c>
      <c r="D164" s="112">
        <f ca="1">INDIRECT("'" &amp; UPPER(LEFT(TEXT($D$3,"mmmm"),3)) &amp; "'!G17")</f>
        <v>0</v>
      </c>
      <c r="E164" s="103"/>
      <c r="F164" s="104"/>
      <c r="G164" s="104"/>
      <c r="H164" s="104"/>
      <c r="I164" s="104"/>
      <c r="J164" s="104"/>
      <c r="K164" s="104"/>
      <c r="L164" s="104"/>
      <c r="M164" s="104"/>
      <c r="N164" s="104"/>
      <c r="O164" s="104"/>
      <c r="P164" s="105"/>
    </row>
    <row r="165" spans="1:16" ht="15" hidden="1" customHeight="1" x14ac:dyDescent="0.25">
      <c r="A165" s="44" t="str">
        <f ca="1">IF(MONTH(C165)=MONTH(D$3),RIGHT('Yearly Info'!A$21,LEN('Yearly Info'!A$21)-4),"")</f>
        <v xml:space="preserve"> MSWIS MRVA 4 CLOSED</v>
      </c>
      <c r="B165" s="158"/>
      <c r="C165" s="102">
        <f t="shared" ca="1" si="7"/>
        <v>46144</v>
      </c>
      <c r="D165" s="112">
        <f ca="1">INDIRECT("'" &amp; UPPER(LEFT(TEXT($D$3,"mmmm"),3)) &amp; "'!G18")</f>
        <v>0</v>
      </c>
      <c r="E165" s="103"/>
      <c r="F165" s="104"/>
      <c r="G165" s="104"/>
      <c r="H165" s="104"/>
      <c r="I165" s="104"/>
      <c r="J165" s="104"/>
      <c r="K165" s="104"/>
      <c r="L165" s="104"/>
      <c r="M165" s="104"/>
      <c r="N165" s="104"/>
      <c r="O165" s="104"/>
      <c r="P165" s="105"/>
    </row>
    <row r="166" spans="1:16" ht="15" hidden="1" customHeight="1" x14ac:dyDescent="0.25">
      <c r="A166" s="44" t="str">
        <f ca="1">IF(MONTH(C166)=MONTH(D$3),RIGHT('Yearly Info'!A$22,LEN('Yearly Info'!A$22)-4),"")</f>
        <v xml:space="preserve"> Tackett</v>
      </c>
      <c r="B166" s="158"/>
      <c r="C166" s="102">
        <f t="shared" ca="1" si="7"/>
        <v>46144</v>
      </c>
      <c r="D166" s="112">
        <f ca="1">INDIRECT("'" &amp; UPPER(LEFT(TEXT($D$3,"mmmm"),3)) &amp; "'!G19")</f>
        <v>0</v>
      </c>
      <c r="E166" s="103"/>
      <c r="F166" s="104"/>
      <c r="G166" s="104"/>
      <c r="H166" s="104"/>
      <c r="I166" s="104"/>
      <c r="J166" s="104"/>
      <c r="K166" s="104"/>
      <c r="L166" s="104"/>
      <c r="M166" s="104"/>
      <c r="N166" s="104"/>
      <c r="O166" s="104"/>
      <c r="P166" s="105"/>
    </row>
    <row r="167" spans="1:16" ht="15" hidden="1" customHeight="1" x14ac:dyDescent="0.25">
      <c r="A167" s="44" t="e">
        <f ca="1">IF(MONTH(C167)=MONTH(D$3),RIGHT('Yearly Info'!A$23,LEN('Yearly Info'!A$23)-4),"")</f>
        <v>#VALUE!</v>
      </c>
      <c r="B167" s="158"/>
      <c r="C167" s="102">
        <f t="shared" ca="1" si="7"/>
        <v>46144</v>
      </c>
      <c r="D167" s="112">
        <f ca="1">INDIRECT("'" &amp; UPPER(LEFT(TEXT($D$3,"mmmm"),3)) &amp; "'!G20")</f>
        <v>0</v>
      </c>
      <c r="E167" s="103"/>
      <c r="F167" s="104"/>
      <c r="G167" s="104"/>
      <c r="H167" s="104"/>
      <c r="I167" s="104"/>
      <c r="J167" s="104"/>
      <c r="K167" s="104"/>
      <c r="L167" s="104"/>
      <c r="M167" s="104"/>
      <c r="N167" s="104"/>
      <c r="O167" s="104"/>
      <c r="P167" s="105"/>
    </row>
    <row r="168" spans="1:16" ht="15" hidden="1" customHeight="1" x14ac:dyDescent="0.25">
      <c r="A168" s="44" t="e">
        <f ca="1">IF(MONTH(C168)=MONTH(D$3),RIGHT('Yearly Info'!A$24,LEN('Yearly Info'!A$24)-4),"")</f>
        <v>#VALUE!</v>
      </c>
      <c r="B168" s="158"/>
      <c r="C168" s="102">
        <f t="shared" ca="1" si="7"/>
        <v>46144</v>
      </c>
      <c r="D168" s="112">
        <f ca="1">INDIRECT("'" &amp; UPPER(LEFT(TEXT($D$3,"mmmm"),3)) &amp; "'!G21")</f>
        <v>0</v>
      </c>
      <c r="E168" s="103"/>
      <c r="F168" s="104"/>
      <c r="G168" s="104"/>
      <c r="H168" s="104"/>
      <c r="I168" s="104"/>
      <c r="J168" s="104"/>
      <c r="K168" s="104"/>
      <c r="L168" s="104"/>
      <c r="M168" s="104"/>
      <c r="N168" s="104"/>
      <c r="O168" s="104"/>
      <c r="P168" s="105"/>
    </row>
    <row r="169" spans="1:16" ht="15" hidden="1" customHeight="1" x14ac:dyDescent="0.25">
      <c r="A169" s="44" t="e">
        <f ca="1">IF(MONTH(C169)=MONTH(D$3),RIGHT('Yearly Info'!A$25,LEN('Yearly Info'!A$25)-4),"")</f>
        <v>#VALUE!</v>
      </c>
      <c r="B169" s="158"/>
      <c r="C169" s="102">
        <f t="shared" ca="1" si="7"/>
        <v>46144</v>
      </c>
      <c r="D169" s="112">
        <f ca="1">INDIRECT("'" &amp; UPPER(LEFT(TEXT($D$3,"mmmm"),3)) &amp; "'!G22")</f>
        <v>0</v>
      </c>
      <c r="E169" s="103"/>
      <c r="F169" s="104"/>
      <c r="G169" s="104"/>
      <c r="H169" s="104"/>
      <c r="I169" s="104"/>
      <c r="J169" s="104"/>
      <c r="K169" s="104"/>
      <c r="L169" s="104"/>
      <c r="M169" s="104"/>
      <c r="N169" s="104"/>
      <c r="O169" s="104"/>
      <c r="P169" s="105"/>
    </row>
    <row r="170" spans="1:16" ht="15" hidden="1" customHeight="1" x14ac:dyDescent="0.25">
      <c r="A170" s="44" t="e">
        <f ca="1">IF(MONTH(C170)=MONTH(D$3),RIGHT('Yearly Info'!A$26,LEN('Yearly Info'!A$26)-4),"")</f>
        <v>#VALUE!</v>
      </c>
      <c r="B170" s="158"/>
      <c r="C170" s="102">
        <f t="shared" ca="1" si="7"/>
        <v>46144</v>
      </c>
      <c r="D170" s="112">
        <f ca="1">INDIRECT("'" &amp; UPPER(LEFT(TEXT($D$3,"mmmm"),3)) &amp; "'!G23")</f>
        <v>0</v>
      </c>
      <c r="E170" s="103"/>
      <c r="F170" s="104"/>
      <c r="G170" s="104"/>
      <c r="H170" s="104"/>
      <c r="I170" s="104"/>
      <c r="J170" s="104"/>
      <c r="K170" s="104"/>
      <c r="L170" s="104"/>
      <c r="M170" s="104"/>
      <c r="N170" s="104"/>
      <c r="O170" s="104"/>
      <c r="P170" s="105"/>
    </row>
    <row r="171" spans="1:16" ht="15" hidden="1" customHeight="1" x14ac:dyDescent="0.25">
      <c r="A171" s="44" t="e">
        <f ca="1">IF(MONTH(C171)=MONTH(D$3),RIGHT('Yearly Info'!A$27,LEN('Yearly Info'!A$27)-4),"")</f>
        <v>#VALUE!</v>
      </c>
      <c r="B171" s="158"/>
      <c r="C171" s="102">
        <f t="shared" ca="1" si="7"/>
        <v>46144</v>
      </c>
      <c r="D171" s="112">
        <f ca="1">INDIRECT("'" &amp; UPPER(LEFT(TEXT($D$3,"mmmm"),3)) &amp; "'!G24")</f>
        <v>0</v>
      </c>
      <c r="E171" s="103"/>
      <c r="F171" s="104"/>
      <c r="G171" s="104"/>
      <c r="H171" s="104"/>
      <c r="I171" s="104"/>
      <c r="J171" s="104"/>
      <c r="K171" s="104"/>
      <c r="L171" s="104"/>
      <c r="M171" s="104"/>
      <c r="N171" s="104"/>
      <c r="O171" s="104"/>
      <c r="P171" s="105"/>
    </row>
    <row r="172" spans="1:16" ht="15" hidden="1" customHeight="1" x14ac:dyDescent="0.25">
      <c r="A172" s="44" t="e">
        <f ca="1">IF(MONTH(C172)=MONTH(D$3),RIGHT('Yearly Info'!A$28,LEN('Yearly Info'!A$28)-4),"")</f>
        <v>#VALUE!</v>
      </c>
      <c r="B172" s="158"/>
      <c r="C172" s="102">
        <f t="shared" ca="1" si="7"/>
        <v>46144</v>
      </c>
      <c r="D172" s="112">
        <f ca="1">INDIRECT("'" &amp; UPPER(LEFT(TEXT($D$3,"mmmm"),3)) &amp; "'!G25")</f>
        <v>0</v>
      </c>
      <c r="E172" s="103"/>
      <c r="F172" s="104"/>
      <c r="G172" s="104"/>
      <c r="H172" s="104"/>
      <c r="I172" s="104"/>
      <c r="J172" s="104"/>
      <c r="K172" s="104"/>
      <c r="L172" s="104"/>
      <c r="M172" s="104"/>
      <c r="N172" s="104"/>
      <c r="O172" s="104"/>
      <c r="P172" s="105"/>
    </row>
    <row r="173" spans="1:16" ht="15" hidden="1" customHeight="1" x14ac:dyDescent="0.25">
      <c r="A173" s="44" t="e">
        <f ca="1">IF(MONTH(C173)=MONTH(D$3),RIGHT('Yearly Info'!A$29,LEN('Yearly Info'!A$29)-4),"")</f>
        <v>#VALUE!</v>
      </c>
      <c r="B173" s="158"/>
      <c r="C173" s="102">
        <f t="shared" ca="1" si="7"/>
        <v>46144</v>
      </c>
      <c r="D173" s="112">
        <f ca="1">INDIRECT("'" &amp; UPPER(LEFT(TEXT($D$3,"mmmm"),3)) &amp; "'!G26")</f>
        <v>0</v>
      </c>
      <c r="E173" s="103"/>
      <c r="F173" s="104"/>
      <c r="G173" s="104"/>
      <c r="H173" s="104"/>
      <c r="I173" s="104"/>
      <c r="J173" s="104"/>
      <c r="K173" s="104"/>
      <c r="L173" s="104"/>
      <c r="M173" s="104"/>
      <c r="N173" s="104"/>
      <c r="O173" s="104"/>
      <c r="P173" s="105"/>
    </row>
    <row r="174" spans="1:16" ht="15" hidden="1" customHeight="1" x14ac:dyDescent="0.25">
      <c r="A174" s="44" t="e">
        <f ca="1">IF(MONTH(C174)=MONTH(D$3),RIGHT('Yearly Info'!A$30,LEN('Yearly Info'!A$30)-4),"")</f>
        <v>#VALUE!</v>
      </c>
      <c r="B174" s="158"/>
      <c r="C174" s="102">
        <f t="shared" ca="1" si="7"/>
        <v>46144</v>
      </c>
      <c r="D174" s="112">
        <f ca="1">INDIRECT("'" &amp; UPPER(LEFT(TEXT($D$3,"mmmm"),3)) &amp; "'!G27")</f>
        <v>0</v>
      </c>
      <c r="E174" s="103"/>
      <c r="F174" s="104"/>
      <c r="G174" s="104"/>
      <c r="H174" s="104"/>
      <c r="I174" s="104"/>
      <c r="J174" s="104"/>
      <c r="K174" s="104"/>
      <c r="L174" s="104"/>
      <c r="M174" s="104"/>
      <c r="N174" s="104"/>
      <c r="O174" s="104"/>
      <c r="P174" s="105"/>
    </row>
    <row r="175" spans="1:16" ht="15" hidden="1" customHeight="1" x14ac:dyDescent="0.25">
      <c r="A175" s="44" t="e">
        <f ca="1">IF(MONTH(C175)=MONTH(D$3),RIGHT('Yearly Info'!A$31,LEN('Yearly Info'!A$31)-4),"")</f>
        <v>#VALUE!</v>
      </c>
      <c r="B175" s="158"/>
      <c r="C175" s="102">
        <f t="shared" ca="1" si="7"/>
        <v>46144</v>
      </c>
      <c r="D175" s="112">
        <f ca="1">INDIRECT("'" &amp; UPPER(LEFT(TEXT($D$3,"mmmm"),3)) &amp; "'!G28")</f>
        <v>0</v>
      </c>
      <c r="E175" s="103"/>
      <c r="F175" s="104"/>
      <c r="G175" s="104"/>
      <c r="H175" s="104"/>
      <c r="I175" s="104"/>
      <c r="J175" s="104"/>
      <c r="K175" s="104"/>
      <c r="L175" s="104"/>
      <c r="M175" s="104"/>
      <c r="N175" s="104"/>
      <c r="O175" s="104"/>
      <c r="P175" s="105"/>
    </row>
    <row r="176" spans="1:16" ht="15" hidden="1" customHeight="1" x14ac:dyDescent="0.25">
      <c r="A176" s="44" t="e">
        <f ca="1">IF(MONTH(C176)=MONTH(D$3),RIGHT('Yearly Info'!A$32,LEN('Yearly Info'!A$32)-4),"")</f>
        <v>#VALUE!</v>
      </c>
      <c r="B176" s="158"/>
      <c r="C176" s="102">
        <f t="shared" ca="1" si="7"/>
        <v>46144</v>
      </c>
      <c r="D176" s="112">
        <f ca="1">INDIRECT("'" &amp; UPPER(LEFT(TEXT($D$3,"mmmm"),3)) &amp; "'!G29")</f>
        <v>0</v>
      </c>
      <c r="E176" s="103"/>
      <c r="F176" s="104"/>
      <c r="G176" s="104"/>
      <c r="H176" s="104"/>
      <c r="I176" s="104"/>
      <c r="J176" s="104"/>
      <c r="K176" s="104"/>
      <c r="L176" s="104"/>
      <c r="M176" s="104"/>
      <c r="N176" s="104"/>
      <c r="O176" s="104"/>
      <c r="P176" s="105"/>
    </row>
    <row r="177" spans="1:16" ht="15" hidden="1" customHeight="1" x14ac:dyDescent="0.25">
      <c r="A177" s="44" t="e">
        <f ca="1">IF(MONTH(C177)=MONTH(D$3),RIGHT('Yearly Info'!A$33,LEN('Yearly Info'!A$33)-4),"")</f>
        <v>#VALUE!</v>
      </c>
      <c r="B177" s="158"/>
      <c r="C177" s="102">
        <f t="shared" ca="1" si="7"/>
        <v>46144</v>
      </c>
      <c r="D177" s="112">
        <f ca="1">INDIRECT("'" &amp; UPPER(LEFT(TEXT($D$3,"mmmm"),3)) &amp; "'!G30")</f>
        <v>0</v>
      </c>
      <c r="E177" s="103"/>
      <c r="F177" s="104"/>
      <c r="G177" s="104"/>
      <c r="H177" s="104"/>
      <c r="I177" s="104"/>
      <c r="J177" s="104"/>
      <c r="K177" s="104"/>
      <c r="L177" s="104"/>
      <c r="M177" s="104"/>
      <c r="N177" s="104"/>
      <c r="O177" s="104"/>
      <c r="P177" s="105"/>
    </row>
    <row r="178" spans="1:16" ht="15" hidden="1" customHeight="1" x14ac:dyDescent="0.25">
      <c r="A178" s="44" t="e">
        <f ca="1">IF(MONTH(C178)=MONTH(D$3),RIGHT('Yearly Info'!A$34,LEN('Yearly Info'!A$34)-4),"")</f>
        <v>#VALUE!</v>
      </c>
      <c r="B178" s="158"/>
      <c r="C178" s="102">
        <f t="shared" ca="1" si="7"/>
        <v>46144</v>
      </c>
      <c r="D178" s="112">
        <f ca="1">INDIRECT("'" &amp; UPPER(LEFT(TEXT($D$3,"mmmm"),3)) &amp; "'!G31")</f>
        <v>0</v>
      </c>
      <c r="E178" s="103"/>
      <c r="F178" s="104"/>
      <c r="G178" s="104"/>
      <c r="H178" s="104"/>
      <c r="I178" s="104"/>
      <c r="J178" s="104"/>
      <c r="K178" s="104"/>
      <c r="L178" s="104"/>
      <c r="M178" s="104"/>
      <c r="N178" s="104"/>
      <c r="O178" s="104"/>
      <c r="P178" s="105"/>
    </row>
    <row r="179" spans="1:16" ht="15" hidden="1" customHeight="1" x14ac:dyDescent="0.25">
      <c r="A179" s="44" t="e">
        <f ca="1">IF(MONTH(C179)=MONTH(D$3),RIGHT('Yearly Info'!A$35,LEN('Yearly Info'!A$35)-4),"")</f>
        <v>#VALUE!</v>
      </c>
      <c r="B179" s="158"/>
      <c r="C179" s="102">
        <f t="shared" ca="1" si="7"/>
        <v>46144</v>
      </c>
      <c r="D179" s="112">
        <f ca="1">INDIRECT("'" &amp; UPPER(LEFT(TEXT($D$3,"mmmm"),3)) &amp; "'!G32")</f>
        <v>0</v>
      </c>
      <c r="E179" s="103"/>
      <c r="F179" s="104"/>
      <c r="G179" s="104"/>
      <c r="H179" s="104"/>
      <c r="I179" s="104"/>
      <c r="J179" s="104"/>
      <c r="K179" s="104"/>
      <c r="L179" s="104"/>
      <c r="M179" s="104"/>
      <c r="N179" s="104"/>
      <c r="O179" s="104"/>
      <c r="P179" s="105"/>
    </row>
    <row r="180" spans="1:16" ht="15" hidden="1" customHeight="1" x14ac:dyDescent="0.25">
      <c r="A180" s="44" t="e">
        <f ca="1">IF(MONTH(C180)=MONTH(D$3),RIGHT('Yearly Info'!A$36,LEN('Yearly Info'!A$36)-4),"")</f>
        <v>#VALUE!</v>
      </c>
      <c r="B180" s="158"/>
      <c r="C180" s="102">
        <f t="shared" ca="1" si="7"/>
        <v>46144</v>
      </c>
      <c r="D180" s="112">
        <f ca="1">INDIRECT("'" &amp; UPPER(LEFT(TEXT($D$3,"mmmm"),3)) &amp; "'!G33")</f>
        <v>0</v>
      </c>
      <c r="E180" s="103"/>
      <c r="F180" s="104"/>
      <c r="G180" s="104"/>
      <c r="H180" s="104"/>
      <c r="I180" s="104"/>
      <c r="J180" s="104"/>
      <c r="K180" s="104"/>
      <c r="L180" s="104"/>
      <c r="M180" s="104"/>
      <c r="N180" s="104"/>
      <c r="O180" s="104"/>
      <c r="P180" s="105"/>
    </row>
    <row r="181" spans="1:16" ht="15" hidden="1" customHeight="1" x14ac:dyDescent="0.25">
      <c r="A181" s="44" t="e">
        <f ca="1">IF(MONTH(C181)=MONTH(D$3),RIGHT('Yearly Info'!A$37,LEN('Yearly Info'!A$37)-4),"")</f>
        <v>#VALUE!</v>
      </c>
      <c r="B181" s="158"/>
      <c r="C181" s="102">
        <f t="shared" ca="1" si="7"/>
        <v>46144</v>
      </c>
      <c r="D181" s="112">
        <f ca="1">INDIRECT("'" &amp; UPPER(LEFT(TEXT($D$3,"mmmm"),3)) &amp; "'!G34")</f>
        <v>0</v>
      </c>
      <c r="E181" s="103"/>
      <c r="F181" s="104"/>
      <c r="G181" s="104"/>
      <c r="H181" s="104"/>
      <c r="I181" s="104"/>
      <c r="J181" s="104"/>
      <c r="K181" s="104"/>
      <c r="L181" s="104"/>
      <c r="M181" s="104"/>
      <c r="N181" s="104"/>
      <c r="O181" s="104"/>
      <c r="P181" s="105"/>
    </row>
    <row r="182" spans="1:16" ht="15" hidden="1" customHeight="1" x14ac:dyDescent="0.25">
      <c r="A182" s="44" t="e">
        <f ca="1">IF(MONTH(C182)=MONTH(D$3),RIGHT('Yearly Info'!A$38,LEN('Yearly Info'!A$38)-4),"")</f>
        <v>#VALUE!</v>
      </c>
      <c r="B182" s="158"/>
      <c r="C182" s="102">
        <f t="shared" ca="1" si="7"/>
        <v>46144</v>
      </c>
      <c r="D182" s="112">
        <f ca="1">INDIRECT("'" &amp; UPPER(LEFT(TEXT($D$3,"mmmm"),3)) &amp; "'!G35")</f>
        <v>0</v>
      </c>
      <c r="E182" s="103"/>
      <c r="F182" s="104"/>
      <c r="G182" s="104"/>
      <c r="H182" s="104"/>
      <c r="I182" s="104"/>
      <c r="J182" s="104"/>
      <c r="K182" s="104"/>
      <c r="L182" s="104"/>
      <c r="M182" s="104"/>
      <c r="N182" s="104"/>
      <c r="O182" s="104"/>
      <c r="P182" s="105"/>
    </row>
    <row r="183" spans="1:16" ht="15" hidden="1" customHeight="1" x14ac:dyDescent="0.25">
      <c r="A183" s="44" t="e">
        <f ca="1">IF(MONTH(C183)=MONTH(D$3),RIGHT('Yearly Info'!A$39,LEN('Yearly Info'!A$39)-4),"")</f>
        <v>#VALUE!</v>
      </c>
      <c r="B183" s="158"/>
      <c r="C183" s="102">
        <f t="shared" ca="1" si="7"/>
        <v>46144</v>
      </c>
      <c r="D183" s="112">
        <f ca="1">INDIRECT("'" &amp; UPPER(LEFT(TEXT($D$3,"mmmm"),3)) &amp; "'!G36")</f>
        <v>0</v>
      </c>
      <c r="E183" s="103"/>
      <c r="F183" s="104"/>
      <c r="G183" s="104"/>
      <c r="H183" s="104"/>
      <c r="I183" s="104"/>
      <c r="J183" s="104"/>
      <c r="K183" s="104"/>
      <c r="L183" s="104"/>
      <c r="M183" s="104"/>
      <c r="N183" s="104"/>
      <c r="O183" s="104"/>
      <c r="P183" s="105"/>
    </row>
    <row r="184" spans="1:16" ht="15" hidden="1" customHeight="1" thickBot="1" x14ac:dyDescent="0.3">
      <c r="A184" s="45" t="e">
        <f ca="1">IF(MONTH(C184)=MONTH(D$3),RIGHT('Yearly Info'!A$40,LEN('Yearly Info'!A$40)-4),"")</f>
        <v>#VALUE!</v>
      </c>
      <c r="B184" s="158"/>
      <c r="C184" s="102">
        <f t="shared" ca="1" si="7"/>
        <v>46144</v>
      </c>
      <c r="D184" s="112">
        <f ca="1">INDIRECT("'" &amp; UPPER(LEFT(TEXT($D$3,"mmmm"),3)) &amp; "'!G37")</f>
        <v>0</v>
      </c>
      <c r="E184" s="103"/>
      <c r="F184" s="104"/>
      <c r="G184" s="104"/>
      <c r="H184" s="104"/>
      <c r="I184" s="104"/>
      <c r="J184" s="104"/>
      <c r="K184" s="104"/>
      <c r="L184" s="104"/>
      <c r="M184" s="104"/>
      <c r="N184" s="104"/>
      <c r="O184" s="104"/>
      <c r="P184" s="105"/>
    </row>
    <row r="185" spans="1:16" ht="15" hidden="1" customHeight="1" thickBot="1" x14ac:dyDescent="0.3">
      <c r="A185" s="45" t="str">
        <f ca="1">IF(MONTH(C185)=MONTH(D$3),RIGHT('Yearly Info'!A$41,LEN('Yearly Info'!A$41)-4),"")</f>
        <v xml:space="preserve"> </v>
      </c>
      <c r="B185" s="158"/>
      <c r="C185" s="102">
        <f t="shared" ca="1" si="7"/>
        <v>46144</v>
      </c>
      <c r="D185" s="112">
        <f ca="1">INDIRECT("'" &amp; UPPER(LEFT(TEXT($D$3,"mmmm"),3)) &amp; "'!G38")</f>
        <v>0</v>
      </c>
      <c r="E185" s="103"/>
      <c r="F185" s="104"/>
      <c r="G185" s="104"/>
      <c r="H185" s="104"/>
      <c r="I185" s="104"/>
      <c r="J185" s="104"/>
      <c r="K185" s="104"/>
      <c r="L185" s="104"/>
      <c r="M185" s="104"/>
      <c r="N185" s="104"/>
      <c r="O185" s="104"/>
      <c r="P185" s="105"/>
    </row>
    <row r="186" spans="1:16" ht="15" hidden="1" customHeight="1" thickBot="1" x14ac:dyDescent="0.3">
      <c r="A186" s="45" t="str">
        <f ca="1">IF(MONTH(C186)=MONTH(D$3),RIGHT('Yearly Info'!A$42,LEN('Yearly Info'!A$42)-4),"")</f>
        <v xml:space="preserve"> </v>
      </c>
      <c r="B186" s="158"/>
      <c r="C186" s="102">
        <f t="shared" ca="1" si="7"/>
        <v>46144</v>
      </c>
      <c r="D186" s="112">
        <f ca="1">INDIRECT("'" &amp; UPPER(LEFT(TEXT($D$3,"mmmm"),3)) &amp; "'!G39")</f>
        <v>0</v>
      </c>
      <c r="E186" s="103"/>
      <c r="F186" s="104"/>
      <c r="G186" s="104"/>
      <c r="H186" s="104"/>
      <c r="I186" s="104"/>
      <c r="J186" s="104"/>
      <c r="K186" s="104"/>
      <c r="L186" s="104"/>
      <c r="M186" s="104"/>
      <c r="N186" s="104"/>
      <c r="O186" s="104"/>
      <c r="P186" s="105"/>
    </row>
    <row r="187" spans="1:16" ht="15" hidden="1" customHeight="1" thickBot="1" x14ac:dyDescent="0.3">
      <c r="A187" s="45" t="str">
        <f ca="1">IF(MONTH(C187)=MONTH(D$3),RIGHT('Yearly Info'!A$43,LEN('Yearly Info'!A$43)-4),"")</f>
        <v xml:space="preserve"> </v>
      </c>
      <c r="B187" s="158"/>
      <c r="C187" s="102">
        <f t="shared" ca="1" si="7"/>
        <v>46144</v>
      </c>
      <c r="D187" s="113">
        <f ca="1">INDIRECT("'" &amp; UPPER(LEFT(TEXT($D$3,"mmmm"),3)) &amp; "'!G40")</f>
        <v>0</v>
      </c>
      <c r="E187" s="103"/>
      <c r="F187" s="104"/>
      <c r="G187" s="104"/>
      <c r="H187" s="104"/>
      <c r="I187" s="104"/>
      <c r="J187" s="104"/>
      <c r="K187" s="104"/>
      <c r="L187" s="104"/>
      <c r="M187" s="104"/>
      <c r="N187" s="104"/>
      <c r="O187" s="104"/>
      <c r="P187" s="105"/>
    </row>
    <row r="188" spans="1:16" ht="15" hidden="1" customHeight="1" x14ac:dyDescent="0.25">
      <c r="A188" s="44" t="str">
        <f ca="1">IF(MONTH(C188)=MONTH(D$3),RIGHT('Yearly Info'!A$14,LEN('Yearly Info'!A$14)-4),"")</f>
        <v xml:space="preserve"> RICS Support for MDEQ</v>
      </c>
      <c r="B188" s="158" t="str">
        <f ca="1">TEXT(C188,"dddd")</f>
        <v>Sunday</v>
      </c>
      <c r="C188" s="102">
        <f ca="1">C158+1</f>
        <v>46145</v>
      </c>
      <c r="D188" s="112">
        <f ca="1">INDIRECT("'" &amp; UPPER(LEFT(TEXT($D$3,"mmmm"),3)) &amp; "'!H11")</f>
        <v>0</v>
      </c>
      <c r="E188" s="103"/>
      <c r="F188" s="104"/>
      <c r="G188" s="104"/>
      <c r="H188" s="104"/>
      <c r="I188" s="104"/>
      <c r="J188" s="104"/>
      <c r="K188" s="104"/>
      <c r="L188" s="104"/>
      <c r="M188" s="104"/>
      <c r="N188" s="104"/>
      <c r="O188" s="104"/>
      <c r="P188" s="105"/>
    </row>
    <row r="189" spans="1:16" ht="15" hidden="1" customHeight="1" x14ac:dyDescent="0.25">
      <c r="A189" s="44" t="str">
        <f ca="1">IF(MONTH(C189)=MONTH(D$3),RIGHT('Yearly Info'!A$15,LEN('Yearly Info'!A$15)-4),"")</f>
        <v xml:space="preserve"> MDEQ</v>
      </c>
      <c r="B189" s="158"/>
      <c r="C189" s="102">
        <f ca="1">C188</f>
        <v>46145</v>
      </c>
      <c r="D189" s="112">
        <f ca="1">INDIRECT("'" &amp; UPPER(LEFT(TEXT($D$3,"mmmm"),3)) &amp; "'!H12")</f>
        <v>0</v>
      </c>
      <c r="E189" s="103"/>
      <c r="F189" s="104"/>
      <c r="G189" s="104"/>
      <c r="H189" s="104"/>
      <c r="I189" s="104"/>
      <c r="J189" s="104"/>
      <c r="K189" s="104"/>
      <c r="L189" s="104"/>
      <c r="M189" s="104"/>
      <c r="N189" s="104"/>
      <c r="O189" s="104"/>
      <c r="P189" s="105"/>
    </row>
    <row r="190" spans="1:16" ht="15" hidden="1" customHeight="1" x14ac:dyDescent="0.25">
      <c r="A190" s="44" t="str">
        <f ca="1">IF(MONTH(C190)=MONTH(D$3),RIGHT('Yearly Info'!A$16,LEN('Yearly Info'!A$16)-4),"")</f>
        <v xml:space="preserve"> RICS Idea Portal</v>
      </c>
      <c r="B190" s="158"/>
      <c r="C190" s="102">
        <f ca="1">C189</f>
        <v>46145</v>
      </c>
      <c r="D190" s="112">
        <f ca="1">INDIRECT("'" &amp; UPPER(LEFT(TEXT($D$3,"mmmm"),3)) &amp; "'!H13")</f>
        <v>0</v>
      </c>
      <c r="E190" s="103"/>
      <c r="F190" s="104"/>
      <c r="G190" s="104"/>
      <c r="H190" s="104"/>
      <c r="I190" s="104"/>
      <c r="J190" s="104"/>
      <c r="K190" s="104"/>
      <c r="L190" s="104"/>
      <c r="M190" s="104"/>
      <c r="N190" s="104"/>
      <c r="O190" s="104"/>
      <c r="P190" s="105"/>
    </row>
    <row r="191" spans="1:16" ht="15" hidden="1" customHeight="1" x14ac:dyDescent="0.25">
      <c r="A191" s="44" t="str">
        <f ca="1">IF(MONTH(C191)=MONTH(D$3),RIGHT('Yearly Info'!A$17,LEN('Yearly Info'!A$17)-4),"")</f>
        <v xml:space="preserve"> MSWIS</v>
      </c>
      <c r="B191" s="158"/>
      <c r="C191" s="102">
        <f t="shared" ref="C191:C217" ca="1" si="8">C190</f>
        <v>46145</v>
      </c>
      <c r="D191" s="112">
        <f ca="1">INDIRECT("'" &amp; UPPER(LEFT(TEXT($D$3,"mmmm"),3)) &amp; "'!H14")</f>
        <v>0</v>
      </c>
      <c r="E191" s="103"/>
      <c r="F191" s="104"/>
      <c r="G191" s="104"/>
      <c r="H191" s="104"/>
      <c r="I191" s="104"/>
      <c r="J191" s="104"/>
      <c r="K191" s="104"/>
      <c r="L191" s="104"/>
      <c r="M191" s="104"/>
      <c r="N191" s="104"/>
      <c r="O191" s="104"/>
      <c r="P191" s="105"/>
    </row>
    <row r="192" spans="1:16" ht="15" hidden="1" customHeight="1" x14ac:dyDescent="0.25">
      <c r="A192" s="44" t="str">
        <f ca="1">IF(MONTH(C192)=MONTH(D$3),RIGHT('Yearly Info'!A$18,LEN('Yearly Info'!A$18)-4),"")</f>
        <v xml:space="preserve"> GeoSpatial</v>
      </c>
      <c r="B192" s="158"/>
      <c r="C192" s="102">
        <f t="shared" ca="1" si="8"/>
        <v>46145</v>
      </c>
      <c r="D192" s="112">
        <f ca="1">INDIRECT("'" &amp; UPPER(LEFT(TEXT($D$3,"mmmm"),3)) &amp; "'!H15")</f>
        <v>0</v>
      </c>
      <c r="E192" s="103"/>
      <c r="F192" s="104"/>
      <c r="G192" s="104"/>
      <c r="H192" s="104"/>
      <c r="I192" s="104"/>
      <c r="J192" s="104"/>
      <c r="K192" s="104"/>
      <c r="L192" s="104"/>
      <c r="M192" s="104"/>
      <c r="N192" s="104"/>
      <c r="O192" s="104"/>
      <c r="P192" s="105"/>
    </row>
    <row r="193" spans="1:16" ht="15" hidden="1" customHeight="1" x14ac:dyDescent="0.25">
      <c r="A193" s="44" t="str">
        <f ca="1">IF(MONTH(C193)=MONTH(D$3),RIGHT('Yearly Info'!A$19,LEN('Yearly Info'!A$19)-4),"")</f>
        <v xml:space="preserve"> RICS Dashboard</v>
      </c>
      <c r="B193" s="158"/>
      <c r="C193" s="102">
        <f t="shared" ca="1" si="8"/>
        <v>46145</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MDWFP NRIS</v>
      </c>
      <c r="B194" s="158"/>
      <c r="C194" s="102">
        <f t="shared" ca="1" si="8"/>
        <v>46145</v>
      </c>
      <c r="D194" s="112">
        <f ca="1">INDIRECT("'" &amp; UPPER(LEFT(TEXT($D$3,"mmmm"),3)) &amp; "'!H17")</f>
        <v>0</v>
      </c>
      <c r="E194" s="103"/>
      <c r="F194" s="104"/>
      <c r="G194" s="104"/>
      <c r="H194" s="104"/>
      <c r="I194" s="104"/>
      <c r="J194" s="104"/>
      <c r="K194" s="104"/>
      <c r="L194" s="104"/>
      <c r="M194" s="104"/>
      <c r="N194" s="104"/>
      <c r="O194" s="104"/>
      <c r="P194" s="105"/>
    </row>
    <row r="195" spans="1:16" ht="15" hidden="1" customHeight="1" x14ac:dyDescent="0.25">
      <c r="A195" s="44" t="str">
        <f ca="1">IF(MONTH(C195)=MONTH(D$3),RIGHT('Yearly Info'!A$21,LEN('Yearly Info'!A$21)-4),"")</f>
        <v xml:space="preserve"> MSWIS MRVA 4 CLOSED</v>
      </c>
      <c r="B195" s="158"/>
      <c r="C195" s="102">
        <f t="shared" ca="1" si="8"/>
        <v>46145</v>
      </c>
      <c r="D195" s="112">
        <f ca="1">INDIRECT("'" &amp; UPPER(LEFT(TEXT($D$3,"mmmm"),3)) &amp; "'!H18")</f>
        <v>0</v>
      </c>
      <c r="E195" s="103"/>
      <c r="F195" s="104"/>
      <c r="G195" s="104"/>
      <c r="H195" s="104"/>
      <c r="I195" s="104"/>
      <c r="J195" s="104"/>
      <c r="K195" s="104"/>
      <c r="L195" s="104"/>
      <c r="M195" s="104"/>
      <c r="N195" s="104"/>
      <c r="O195" s="104"/>
      <c r="P195" s="105"/>
    </row>
    <row r="196" spans="1:16" ht="15" hidden="1" customHeight="1" x14ac:dyDescent="0.25">
      <c r="A196" s="44" t="str">
        <f ca="1">IF(MONTH(C196)=MONTH(D$3),RIGHT('Yearly Info'!A$22,LEN('Yearly Info'!A$22)-4),"")</f>
        <v xml:space="preserve"> Tackett</v>
      </c>
      <c r="B196" s="158"/>
      <c r="C196" s="102">
        <f t="shared" ca="1" si="8"/>
        <v>46145</v>
      </c>
      <c r="D196" s="112">
        <f ca="1">INDIRECT("'" &amp; UPPER(LEFT(TEXT($D$3,"mmmm"),3)) &amp; "'!H19")</f>
        <v>0</v>
      </c>
      <c r="E196" s="103"/>
      <c r="F196" s="104"/>
      <c r="G196" s="104"/>
      <c r="H196" s="104"/>
      <c r="I196" s="104"/>
      <c r="J196" s="104"/>
      <c r="K196" s="104"/>
      <c r="L196" s="104"/>
      <c r="M196" s="104"/>
      <c r="N196" s="104"/>
      <c r="O196" s="104"/>
      <c r="P196" s="105"/>
    </row>
    <row r="197" spans="1:16" ht="15" hidden="1" customHeight="1" x14ac:dyDescent="0.25">
      <c r="A197" s="44" t="e">
        <f ca="1">IF(MONTH(C197)=MONTH(D$3),RIGHT('Yearly Info'!A$23,LEN('Yearly Info'!A$23)-4),"")</f>
        <v>#VALUE!</v>
      </c>
      <c r="B197" s="158"/>
      <c r="C197" s="102">
        <f t="shared" ca="1" si="8"/>
        <v>46145</v>
      </c>
      <c r="D197" s="112">
        <f ca="1">INDIRECT("'" &amp; UPPER(LEFT(TEXT($D$3,"mmmm"),3)) &amp; "'!H20")</f>
        <v>0</v>
      </c>
      <c r="E197" s="103"/>
      <c r="F197" s="104"/>
      <c r="G197" s="104"/>
      <c r="H197" s="104"/>
      <c r="I197" s="104"/>
      <c r="J197" s="104"/>
      <c r="K197" s="104"/>
      <c r="L197" s="104"/>
      <c r="M197" s="104"/>
      <c r="N197" s="104"/>
      <c r="O197" s="104"/>
      <c r="P197" s="105"/>
    </row>
    <row r="198" spans="1:16" ht="15" hidden="1" customHeight="1" x14ac:dyDescent="0.25">
      <c r="A198" s="44" t="e">
        <f ca="1">IF(MONTH(C198)=MONTH(D$3),RIGHT('Yearly Info'!A$24,LEN('Yearly Info'!A$24)-4),"")</f>
        <v>#VALUE!</v>
      </c>
      <c r="B198" s="158"/>
      <c r="C198" s="102">
        <f t="shared" ca="1" si="8"/>
        <v>46145</v>
      </c>
      <c r="D198" s="112">
        <f ca="1">INDIRECT("'" &amp; UPPER(LEFT(TEXT($D$3,"mmmm"),3)) &amp; "'!H21")</f>
        <v>0</v>
      </c>
      <c r="E198" s="103"/>
      <c r="F198" s="104"/>
      <c r="G198" s="104"/>
      <c r="H198" s="104"/>
      <c r="I198" s="104"/>
      <c r="J198" s="104"/>
      <c r="K198" s="104"/>
      <c r="L198" s="104"/>
      <c r="M198" s="104"/>
      <c r="N198" s="104"/>
      <c r="O198" s="104"/>
      <c r="P198" s="105"/>
    </row>
    <row r="199" spans="1:16" ht="15" hidden="1" customHeight="1" x14ac:dyDescent="0.25">
      <c r="A199" s="44" t="e">
        <f ca="1">IF(MONTH(C199)=MONTH(D$3),RIGHT('Yearly Info'!A$25,LEN('Yearly Info'!A$25)-4),"")</f>
        <v>#VALUE!</v>
      </c>
      <c r="B199" s="158"/>
      <c r="C199" s="102">
        <f t="shared" ca="1" si="8"/>
        <v>46145</v>
      </c>
      <c r="D199" s="112">
        <f ca="1">INDIRECT("'" &amp; UPPER(LEFT(TEXT($D$3,"mmmm"),3)) &amp; "'!H22")</f>
        <v>0</v>
      </c>
      <c r="E199" s="103"/>
      <c r="F199" s="104"/>
      <c r="G199" s="104"/>
      <c r="H199" s="104"/>
      <c r="I199" s="104"/>
      <c r="J199" s="104"/>
      <c r="K199" s="104"/>
      <c r="L199" s="104"/>
      <c r="M199" s="104"/>
      <c r="N199" s="104"/>
      <c r="O199" s="104"/>
      <c r="P199" s="105"/>
    </row>
    <row r="200" spans="1:16" ht="15" hidden="1" customHeight="1" x14ac:dyDescent="0.25">
      <c r="A200" s="44" t="e">
        <f ca="1">IF(MONTH(C200)=MONTH(D$3),RIGHT('Yearly Info'!A$26,LEN('Yearly Info'!A$26)-4),"")</f>
        <v>#VALUE!</v>
      </c>
      <c r="B200" s="158"/>
      <c r="C200" s="102">
        <f t="shared" ca="1" si="8"/>
        <v>46145</v>
      </c>
      <c r="D200" s="112">
        <f ca="1">INDIRECT("'" &amp; UPPER(LEFT(TEXT($D$3,"mmmm"),3)) &amp; "'!H23")</f>
        <v>0</v>
      </c>
      <c r="E200" s="103"/>
      <c r="F200" s="104"/>
      <c r="G200" s="104"/>
      <c r="H200" s="104"/>
      <c r="I200" s="104"/>
      <c r="J200" s="104"/>
      <c r="K200" s="104"/>
      <c r="L200" s="104"/>
      <c r="M200" s="104"/>
      <c r="N200" s="104"/>
      <c r="O200" s="104"/>
      <c r="P200" s="105"/>
    </row>
    <row r="201" spans="1:16" ht="15" hidden="1" customHeight="1" x14ac:dyDescent="0.25">
      <c r="A201" s="44" t="e">
        <f ca="1">IF(MONTH(C201)=MONTH(D$3),RIGHT('Yearly Info'!A$27,LEN('Yearly Info'!A$27)-4),"")</f>
        <v>#VALUE!</v>
      </c>
      <c r="B201" s="158"/>
      <c r="C201" s="102">
        <f t="shared" ca="1" si="8"/>
        <v>46145</v>
      </c>
      <c r="D201" s="112">
        <f ca="1">INDIRECT("'" &amp; UPPER(LEFT(TEXT($D$3,"mmmm"),3)) &amp; "'!H24")</f>
        <v>0</v>
      </c>
      <c r="E201" s="103"/>
      <c r="F201" s="104"/>
      <c r="G201" s="104"/>
      <c r="H201" s="104"/>
      <c r="I201" s="104"/>
      <c r="J201" s="104"/>
      <c r="K201" s="104"/>
      <c r="L201" s="104"/>
      <c r="M201" s="104"/>
      <c r="N201" s="104"/>
      <c r="O201" s="104"/>
      <c r="P201" s="105"/>
    </row>
    <row r="202" spans="1:16" ht="15" hidden="1" customHeight="1" x14ac:dyDescent="0.25">
      <c r="A202" s="44" t="e">
        <f ca="1">IF(MONTH(C202)=MONTH(D$3),RIGHT('Yearly Info'!A$28,LEN('Yearly Info'!A$28)-4),"")</f>
        <v>#VALUE!</v>
      </c>
      <c r="B202" s="158"/>
      <c r="C202" s="102">
        <f t="shared" ca="1" si="8"/>
        <v>46145</v>
      </c>
      <c r="D202" s="112">
        <f ca="1">INDIRECT("'" &amp; UPPER(LEFT(TEXT($D$3,"mmmm"),3)) &amp; "'!H25")</f>
        <v>0</v>
      </c>
      <c r="E202" s="103"/>
      <c r="F202" s="104"/>
      <c r="G202" s="104"/>
      <c r="H202" s="104"/>
      <c r="I202" s="104"/>
      <c r="J202" s="104"/>
      <c r="K202" s="104"/>
      <c r="L202" s="104"/>
      <c r="M202" s="104"/>
      <c r="N202" s="104"/>
      <c r="O202" s="104"/>
      <c r="P202" s="105"/>
    </row>
    <row r="203" spans="1:16" ht="15" hidden="1" customHeight="1" x14ac:dyDescent="0.25">
      <c r="A203" s="44" t="e">
        <f ca="1">IF(MONTH(C203)=MONTH(D$3),RIGHT('Yearly Info'!A$29,LEN('Yearly Info'!A$29)-4),"")</f>
        <v>#VALUE!</v>
      </c>
      <c r="B203" s="158"/>
      <c r="C203" s="102">
        <f t="shared" ca="1" si="8"/>
        <v>46145</v>
      </c>
      <c r="D203" s="112">
        <f ca="1">INDIRECT("'" &amp; UPPER(LEFT(TEXT($D$3,"mmmm"),3)) &amp; "'!H26")</f>
        <v>0</v>
      </c>
      <c r="E203" s="103"/>
      <c r="F203" s="104"/>
      <c r="G203" s="104"/>
      <c r="H203" s="104"/>
      <c r="I203" s="104"/>
      <c r="J203" s="104"/>
      <c r="K203" s="104"/>
      <c r="L203" s="104"/>
      <c r="M203" s="104"/>
      <c r="N203" s="104"/>
      <c r="O203" s="104"/>
      <c r="P203" s="105"/>
    </row>
    <row r="204" spans="1:16" ht="15" hidden="1" customHeight="1" x14ac:dyDescent="0.25">
      <c r="A204" s="44" t="e">
        <f ca="1">IF(MONTH(C204)=MONTH(D$3),RIGHT('Yearly Info'!A$30,LEN('Yearly Info'!A$30)-4),"")</f>
        <v>#VALUE!</v>
      </c>
      <c r="B204" s="158"/>
      <c r="C204" s="102">
        <f t="shared" ca="1" si="8"/>
        <v>46145</v>
      </c>
      <c r="D204" s="112">
        <f ca="1">INDIRECT("'" &amp; UPPER(LEFT(TEXT($D$3,"mmmm"),3)) &amp; "'!H27")</f>
        <v>0</v>
      </c>
      <c r="E204" s="103"/>
      <c r="F204" s="104"/>
      <c r="G204" s="104"/>
      <c r="H204" s="104"/>
      <c r="I204" s="104"/>
      <c r="J204" s="104"/>
      <c r="K204" s="104"/>
      <c r="L204" s="104"/>
      <c r="M204" s="104"/>
      <c r="N204" s="104"/>
      <c r="O204" s="104"/>
      <c r="P204" s="105"/>
    </row>
    <row r="205" spans="1:16" ht="15" hidden="1" customHeight="1" x14ac:dyDescent="0.25">
      <c r="A205" s="44" t="e">
        <f ca="1">IF(MONTH(C205)=MONTH(D$3),RIGHT('Yearly Info'!A$31,LEN('Yearly Info'!A$31)-4),"")</f>
        <v>#VALUE!</v>
      </c>
      <c r="B205" s="158"/>
      <c r="C205" s="102">
        <f t="shared" ca="1" si="8"/>
        <v>46145</v>
      </c>
      <c r="D205" s="112">
        <f ca="1">INDIRECT("'" &amp; UPPER(LEFT(TEXT($D$3,"mmmm"),3)) &amp; "'!H28")</f>
        <v>0</v>
      </c>
      <c r="E205" s="103"/>
      <c r="F205" s="104"/>
      <c r="G205" s="104"/>
      <c r="H205" s="104"/>
      <c r="I205" s="104"/>
      <c r="J205" s="104"/>
      <c r="K205" s="104"/>
      <c r="L205" s="104"/>
      <c r="M205" s="104"/>
      <c r="N205" s="104"/>
      <c r="O205" s="104"/>
      <c r="P205" s="105"/>
    </row>
    <row r="206" spans="1:16" ht="15" hidden="1" customHeight="1" x14ac:dyDescent="0.25">
      <c r="A206" s="44" t="e">
        <f ca="1">IF(MONTH(C206)=MONTH(D$3),RIGHT('Yearly Info'!A$32,LEN('Yearly Info'!A$32)-4),"")</f>
        <v>#VALUE!</v>
      </c>
      <c r="B206" s="158"/>
      <c r="C206" s="102">
        <f t="shared" ca="1" si="8"/>
        <v>46145</v>
      </c>
      <c r="D206" s="112">
        <f ca="1">INDIRECT("'" &amp; UPPER(LEFT(TEXT($D$3,"mmmm"),3)) &amp; "'!H29")</f>
        <v>0</v>
      </c>
      <c r="E206" s="103"/>
      <c r="F206" s="104"/>
      <c r="G206" s="104"/>
      <c r="H206" s="104"/>
      <c r="I206" s="104"/>
      <c r="J206" s="104"/>
      <c r="K206" s="104"/>
      <c r="L206" s="104"/>
      <c r="M206" s="104"/>
      <c r="N206" s="104"/>
      <c r="O206" s="104"/>
      <c r="P206" s="105"/>
    </row>
    <row r="207" spans="1:16" ht="15" hidden="1" customHeight="1" x14ac:dyDescent="0.25">
      <c r="A207" s="44" t="e">
        <f ca="1">IF(MONTH(C207)=MONTH(D$3),RIGHT('Yearly Info'!A$33,LEN('Yearly Info'!A$33)-4),"")</f>
        <v>#VALUE!</v>
      </c>
      <c r="B207" s="158"/>
      <c r="C207" s="102">
        <f t="shared" ca="1" si="8"/>
        <v>46145</v>
      </c>
      <c r="D207" s="112">
        <f ca="1">INDIRECT("'" &amp; UPPER(LEFT(TEXT($D$3,"mmmm"),3)) &amp; "'!H30")</f>
        <v>0</v>
      </c>
      <c r="E207" s="103"/>
      <c r="F207" s="104"/>
      <c r="G207" s="104"/>
      <c r="H207" s="104"/>
      <c r="I207" s="104"/>
      <c r="J207" s="104"/>
      <c r="K207" s="104"/>
      <c r="L207" s="104"/>
      <c r="M207" s="104"/>
      <c r="N207" s="104"/>
      <c r="O207" s="104"/>
      <c r="P207" s="105"/>
    </row>
    <row r="208" spans="1:16" ht="15" hidden="1" customHeight="1" x14ac:dyDescent="0.25">
      <c r="A208" s="44" t="e">
        <f ca="1">IF(MONTH(C208)=MONTH(D$3),RIGHT('Yearly Info'!A$34,LEN('Yearly Info'!A$34)-4),"")</f>
        <v>#VALUE!</v>
      </c>
      <c r="B208" s="158"/>
      <c r="C208" s="102">
        <f t="shared" ca="1" si="8"/>
        <v>46145</v>
      </c>
      <c r="D208" s="112">
        <f ca="1">INDIRECT("'" &amp; UPPER(LEFT(TEXT($D$3,"mmmm"),3)) &amp; "'!H31")</f>
        <v>0</v>
      </c>
      <c r="E208" s="103"/>
      <c r="F208" s="104"/>
      <c r="G208" s="104"/>
      <c r="H208" s="104"/>
      <c r="I208" s="104"/>
      <c r="J208" s="104"/>
      <c r="K208" s="104"/>
      <c r="L208" s="104"/>
      <c r="M208" s="104"/>
      <c r="N208" s="104"/>
      <c r="O208" s="104"/>
      <c r="P208" s="105"/>
    </row>
    <row r="209" spans="1:16" ht="15" hidden="1" customHeight="1" x14ac:dyDescent="0.25">
      <c r="A209" s="44" t="e">
        <f ca="1">IF(MONTH(C209)=MONTH(D$3),RIGHT('Yearly Info'!A$35,LEN('Yearly Info'!A$35)-4),"")</f>
        <v>#VALUE!</v>
      </c>
      <c r="B209" s="158"/>
      <c r="C209" s="102">
        <f t="shared" ca="1" si="8"/>
        <v>46145</v>
      </c>
      <c r="D209" s="112">
        <f ca="1">INDIRECT("'" &amp; UPPER(LEFT(TEXT($D$3,"mmmm"),3)) &amp; "'!H32")</f>
        <v>0</v>
      </c>
      <c r="E209" s="103"/>
      <c r="F209" s="104"/>
      <c r="G209" s="104"/>
      <c r="H209" s="104"/>
      <c r="I209" s="104"/>
      <c r="J209" s="104"/>
      <c r="K209" s="104"/>
      <c r="L209" s="104"/>
      <c r="M209" s="104"/>
      <c r="N209" s="104"/>
      <c r="O209" s="104"/>
      <c r="P209" s="105"/>
    </row>
    <row r="210" spans="1:16" ht="15" hidden="1" customHeight="1" x14ac:dyDescent="0.25">
      <c r="A210" s="44" t="e">
        <f ca="1">IF(MONTH(C210)=MONTH(D$3),RIGHT('Yearly Info'!A$36,LEN('Yearly Info'!A$36)-4),"")</f>
        <v>#VALUE!</v>
      </c>
      <c r="B210" s="158"/>
      <c r="C210" s="102">
        <f t="shared" ca="1" si="8"/>
        <v>46145</v>
      </c>
      <c r="D210" s="112">
        <f ca="1">INDIRECT("'" &amp; UPPER(LEFT(TEXT($D$3,"mmmm"),3)) &amp; "'!H33")</f>
        <v>0</v>
      </c>
      <c r="E210" s="103"/>
      <c r="F210" s="104"/>
      <c r="G210" s="104"/>
      <c r="H210" s="104"/>
      <c r="I210" s="104"/>
      <c r="J210" s="104"/>
      <c r="K210" s="104"/>
      <c r="L210" s="104"/>
      <c r="M210" s="104"/>
      <c r="N210" s="104"/>
      <c r="O210" s="104"/>
      <c r="P210" s="105"/>
    </row>
    <row r="211" spans="1:16" ht="15" hidden="1" customHeight="1" x14ac:dyDescent="0.25">
      <c r="A211" s="44" t="e">
        <f ca="1">IF(MONTH(C211)=MONTH(D$3),RIGHT('Yearly Info'!A$37,LEN('Yearly Info'!A$37)-4),"")</f>
        <v>#VALUE!</v>
      </c>
      <c r="B211" s="158"/>
      <c r="C211" s="102">
        <f t="shared" ca="1" si="8"/>
        <v>46145</v>
      </c>
      <c r="D211" s="112">
        <f ca="1">INDIRECT("'" &amp; UPPER(LEFT(TEXT($D$3,"mmmm"),3)) &amp; "'!H34")</f>
        <v>0</v>
      </c>
      <c r="E211" s="103"/>
      <c r="F211" s="104"/>
      <c r="G211" s="104"/>
      <c r="H211" s="104"/>
      <c r="I211" s="104"/>
      <c r="J211" s="104"/>
      <c r="K211" s="104"/>
      <c r="L211" s="104"/>
      <c r="M211" s="104"/>
      <c r="N211" s="104"/>
      <c r="O211" s="104"/>
      <c r="P211" s="105"/>
    </row>
    <row r="212" spans="1:16" ht="15" hidden="1" customHeight="1" x14ac:dyDescent="0.25">
      <c r="A212" s="44" t="e">
        <f ca="1">IF(MONTH(C212)=MONTH(D$3),RIGHT('Yearly Info'!A$38,LEN('Yearly Info'!A$38)-4),"")</f>
        <v>#VALUE!</v>
      </c>
      <c r="B212" s="158"/>
      <c r="C212" s="102">
        <f t="shared" ca="1" si="8"/>
        <v>46145</v>
      </c>
      <c r="D212" s="112">
        <f ca="1">INDIRECT("'" &amp; UPPER(LEFT(TEXT($D$3,"mmmm"),3)) &amp; "'!H35")</f>
        <v>0</v>
      </c>
      <c r="E212" s="103"/>
      <c r="F212" s="104"/>
      <c r="G212" s="104"/>
      <c r="H212" s="104"/>
      <c r="I212" s="104"/>
      <c r="J212" s="104"/>
      <c r="K212" s="104"/>
      <c r="L212" s="104"/>
      <c r="M212" s="104"/>
      <c r="N212" s="104"/>
      <c r="O212" s="104"/>
      <c r="P212" s="105"/>
    </row>
    <row r="213" spans="1:16" ht="15" hidden="1" customHeight="1" x14ac:dyDescent="0.25">
      <c r="A213" s="44" t="e">
        <f ca="1">IF(MONTH(C213)=MONTH(D$3),RIGHT('Yearly Info'!A$39,LEN('Yearly Info'!A$39)-4),"")</f>
        <v>#VALUE!</v>
      </c>
      <c r="B213" s="158"/>
      <c r="C213" s="102">
        <f t="shared" ca="1" si="8"/>
        <v>46145</v>
      </c>
      <c r="D213" s="112">
        <f ca="1">INDIRECT("'" &amp; UPPER(LEFT(TEXT($D$3,"mmmm"),3)) &amp; "'!H36")</f>
        <v>0</v>
      </c>
      <c r="E213" s="103"/>
      <c r="F213" s="104"/>
      <c r="G213" s="104"/>
      <c r="H213" s="104"/>
      <c r="I213" s="104"/>
      <c r="J213" s="104"/>
      <c r="K213" s="104"/>
      <c r="L213" s="104"/>
      <c r="M213" s="104"/>
      <c r="N213" s="104"/>
      <c r="O213" s="104"/>
      <c r="P213" s="105"/>
    </row>
    <row r="214" spans="1:16" ht="15" hidden="1" customHeight="1" thickBot="1" x14ac:dyDescent="0.3">
      <c r="A214" s="45" t="e">
        <f ca="1">IF(MONTH(C214)=MONTH(D$3),RIGHT('Yearly Info'!A$40,LEN('Yearly Info'!A$40)-4),"")</f>
        <v>#VALUE!</v>
      </c>
      <c r="B214" s="158"/>
      <c r="C214" s="102">
        <f t="shared" ca="1" si="8"/>
        <v>46145</v>
      </c>
      <c r="D214" s="112">
        <f ca="1">INDIRECT("'" &amp; UPPER(LEFT(TEXT($D$3,"mmmm"),3)) &amp; "'!H37")</f>
        <v>0</v>
      </c>
      <c r="E214" s="103"/>
      <c r="F214" s="104"/>
      <c r="G214" s="104"/>
      <c r="H214" s="104"/>
      <c r="I214" s="104"/>
      <c r="J214" s="104"/>
      <c r="K214" s="104"/>
      <c r="L214" s="104"/>
      <c r="M214" s="104"/>
      <c r="N214" s="104"/>
      <c r="O214" s="104"/>
      <c r="P214" s="105"/>
    </row>
    <row r="215" spans="1:16" ht="15" hidden="1" customHeight="1" thickBot="1" x14ac:dyDescent="0.3">
      <c r="A215" s="45" t="str">
        <f ca="1">IF(MONTH(C215)=MONTH(D$3),RIGHT('Yearly Info'!A$41,LEN('Yearly Info'!A$41)-4),"")</f>
        <v xml:space="preserve"> </v>
      </c>
      <c r="B215" s="158"/>
      <c r="C215" s="102">
        <f t="shared" ca="1" si="8"/>
        <v>46145</v>
      </c>
      <c r="D215" s="112">
        <f ca="1">INDIRECT("'" &amp; UPPER(LEFT(TEXT($D$3,"mmmm"),3)) &amp; "'!H38")</f>
        <v>0</v>
      </c>
      <c r="E215" s="103"/>
      <c r="F215" s="104"/>
      <c r="G215" s="104"/>
      <c r="H215" s="104"/>
      <c r="I215" s="104"/>
      <c r="J215" s="104"/>
      <c r="K215" s="104"/>
      <c r="L215" s="104"/>
      <c r="M215" s="104"/>
      <c r="N215" s="104"/>
      <c r="O215" s="104"/>
      <c r="P215" s="105"/>
    </row>
    <row r="216" spans="1:16" ht="15" hidden="1" customHeight="1" thickBot="1" x14ac:dyDescent="0.3">
      <c r="A216" s="45" t="str">
        <f ca="1">IF(MONTH(C216)=MONTH(D$3),RIGHT('Yearly Info'!A$42,LEN('Yearly Info'!A$42)-4),"")</f>
        <v xml:space="preserve"> </v>
      </c>
      <c r="B216" s="158"/>
      <c r="C216" s="102">
        <f t="shared" ca="1" si="8"/>
        <v>46145</v>
      </c>
      <c r="D216" s="112">
        <f ca="1">INDIRECT("'" &amp; UPPER(LEFT(TEXT($D$3,"mmmm"),3)) &amp; "'!H39")</f>
        <v>0</v>
      </c>
      <c r="E216" s="103"/>
      <c r="F216" s="104"/>
      <c r="G216" s="104"/>
      <c r="H216" s="104"/>
      <c r="I216" s="104"/>
      <c r="J216" s="104"/>
      <c r="K216" s="104"/>
      <c r="L216" s="104"/>
      <c r="M216" s="104"/>
      <c r="N216" s="104"/>
      <c r="O216" s="104"/>
      <c r="P216" s="105"/>
    </row>
    <row r="217" spans="1:16" ht="15" hidden="1" customHeight="1" thickBot="1" x14ac:dyDescent="0.3">
      <c r="A217" s="45" t="str">
        <f ca="1">IF(MONTH(C217)=MONTH(D$3),RIGHT('Yearly Info'!A$43,LEN('Yearly Info'!A$43)-4),"")</f>
        <v xml:space="preserve"> </v>
      </c>
      <c r="B217" s="158"/>
      <c r="C217" s="102">
        <f t="shared" ca="1" si="8"/>
        <v>46145</v>
      </c>
      <c r="D217" s="112">
        <f ca="1">INDIRECT("'" &amp; UPPER(LEFT(TEXT($D$3,"mmmm"),3)) &amp; "'!H40")</f>
        <v>0</v>
      </c>
      <c r="E217" s="103"/>
      <c r="F217" s="104"/>
      <c r="G217" s="104"/>
      <c r="H217" s="104"/>
      <c r="I217" s="104"/>
      <c r="J217" s="104"/>
      <c r="K217" s="104"/>
      <c r="L217" s="104"/>
      <c r="M217" s="104"/>
      <c r="N217" s="104"/>
      <c r="O217" s="104"/>
      <c r="P217" s="105"/>
    </row>
    <row r="218" spans="1:16" ht="15" hidden="1" customHeight="1" x14ac:dyDescent="0.25">
      <c r="A218" s="44" t="str">
        <f ca="1">IF(MONTH(C218)=MONTH(D$3),RIGHT('Yearly Info'!A$14,LEN('Yearly Info'!A$14)-4),"")</f>
        <v xml:space="preserve"> RICS Support for MDEQ</v>
      </c>
      <c r="B218" s="145" t="str">
        <f ca="1">TEXT(C218,"dddd")</f>
        <v>Monday</v>
      </c>
      <c r="C218" s="94">
        <f ca="1">C128+3</f>
        <v>46146</v>
      </c>
      <c r="D218" s="114">
        <f ca="1">INDIRECT("'" &amp; UPPER(LEFT(TEXT($D$3,"mmmm"),3)) &amp; "'!I11")</f>
        <v>0</v>
      </c>
      <c r="E218" s="147"/>
      <c r="F218" s="148"/>
      <c r="G218" s="148"/>
      <c r="H218" s="148"/>
      <c r="I218" s="148"/>
      <c r="J218" s="148"/>
      <c r="K218" s="148"/>
      <c r="L218" s="148"/>
      <c r="M218" s="148"/>
      <c r="N218" s="148"/>
      <c r="O218" s="148"/>
      <c r="P218" s="149"/>
    </row>
    <row r="219" spans="1:16" ht="15" hidden="1" customHeight="1" x14ac:dyDescent="0.25">
      <c r="A219" s="44" t="str">
        <f ca="1">IF(MONTH(C219)=MONTH(D$3),RIGHT('Yearly Info'!A$15,LEN('Yearly Info'!A$15)-4),"")</f>
        <v xml:space="preserve"> MDEQ</v>
      </c>
      <c r="B219" s="145"/>
      <c r="C219" s="42">
        <f ca="1">C218</f>
        <v>46146</v>
      </c>
      <c r="D219" s="114">
        <f ca="1">INDIRECT("'" &amp; UPPER(LEFT(TEXT($D$3,"mmmm"),3)) &amp; "'!I12")</f>
        <v>0</v>
      </c>
      <c r="E219" s="147"/>
      <c r="F219" s="148"/>
      <c r="G219" s="148"/>
      <c r="H219" s="148"/>
      <c r="I219" s="148"/>
      <c r="J219" s="148"/>
      <c r="K219" s="148"/>
      <c r="L219" s="148"/>
      <c r="M219" s="148"/>
      <c r="N219" s="148"/>
      <c r="O219" s="148"/>
      <c r="P219" s="149"/>
    </row>
    <row r="220" spans="1:16" ht="15" hidden="1" customHeight="1" thickBot="1" x14ac:dyDescent="0.3">
      <c r="A220" s="44" t="str">
        <f ca="1">IF(MONTH(C220)=MONTH(D$3),RIGHT('Yearly Info'!A$16,LEN('Yearly Info'!A$16)-4),"")</f>
        <v xml:space="preserve"> RICS Idea Portal</v>
      </c>
      <c r="B220" s="145"/>
      <c r="C220" s="42">
        <f t="shared" ref="C220:C247" ca="1" si="9">C219</f>
        <v>46146</v>
      </c>
      <c r="D220" s="114">
        <f ca="1">INDIRECT("'" &amp; UPPER(LEFT(TEXT($D$3,"mmmm"),3)) &amp; "'!I13")</f>
        <v>0</v>
      </c>
      <c r="E220" s="147"/>
      <c r="F220" s="148"/>
      <c r="G220" s="148"/>
      <c r="H220" s="148"/>
      <c r="I220" s="148"/>
      <c r="J220" s="148"/>
      <c r="K220" s="148"/>
      <c r="L220" s="148"/>
      <c r="M220" s="148"/>
      <c r="N220" s="148"/>
      <c r="O220" s="148"/>
      <c r="P220" s="149"/>
    </row>
    <row r="221" spans="1:16" ht="15" hidden="1" customHeight="1" x14ac:dyDescent="0.25">
      <c r="A221" s="44" t="str">
        <f ca="1">IF(MONTH(C221)=MONTH(D$3),RIGHT('Yearly Info'!A$17,LEN('Yearly Info'!A$17)-4),"")</f>
        <v xml:space="preserve"> MSWIS</v>
      </c>
      <c r="B221" s="145"/>
      <c r="C221" s="42">
        <f t="shared" ca="1" si="9"/>
        <v>46146</v>
      </c>
      <c r="D221" s="114">
        <f ca="1">INDIRECT("'" &amp; UPPER(LEFT(TEXT($D$3,"mmmm"),3)) &amp; "'!I14")</f>
        <v>0</v>
      </c>
      <c r="E221" s="147"/>
      <c r="F221" s="148"/>
      <c r="G221" s="148"/>
      <c r="H221" s="148"/>
      <c r="I221" s="148"/>
      <c r="J221" s="148"/>
      <c r="K221" s="148"/>
      <c r="L221" s="148"/>
      <c r="M221" s="148"/>
      <c r="N221" s="148"/>
      <c r="O221" s="148"/>
      <c r="P221" s="149"/>
    </row>
    <row r="222" spans="1:16" ht="15" hidden="1" customHeight="1" x14ac:dyDescent="0.25">
      <c r="A222" s="44" t="str">
        <f ca="1">IF(MONTH(C222)=MONTH(D$3),RIGHT('Yearly Info'!A$18,LEN('Yearly Info'!A$18)-4),"")</f>
        <v xml:space="preserve"> GeoSpatial</v>
      </c>
      <c r="B222" s="145"/>
      <c r="C222" s="42">
        <f t="shared" ca="1" si="9"/>
        <v>46146</v>
      </c>
      <c r="D222" s="114">
        <f ca="1">INDIRECT("'" &amp; UPPER(LEFT(TEXT($D$3,"mmmm"),3)) &amp; "'!I15")</f>
        <v>0</v>
      </c>
      <c r="E222" s="147"/>
      <c r="F222" s="148"/>
      <c r="G222" s="148"/>
      <c r="H222" s="148"/>
      <c r="I222" s="148"/>
      <c r="J222" s="148"/>
      <c r="K222" s="148"/>
      <c r="L222" s="148"/>
      <c r="M222" s="148"/>
      <c r="N222" s="148"/>
      <c r="O222" s="148"/>
      <c r="P222" s="149"/>
    </row>
    <row r="223" spans="1:16" ht="15" hidden="1" customHeight="1" thickBot="1" x14ac:dyDescent="0.3">
      <c r="A223" s="44" t="str">
        <f ca="1">IF(MONTH(C223)=MONTH(D$3),RIGHT('Yearly Info'!A$19,LEN('Yearly Info'!A$19)-4),"")</f>
        <v xml:space="preserve"> RICS Dashboard</v>
      </c>
      <c r="B223" s="145"/>
      <c r="C223" s="42">
        <f t="shared" ca="1" si="9"/>
        <v>46146</v>
      </c>
      <c r="D223" s="114">
        <f ca="1">INDIRECT("'" &amp; UPPER(LEFT(TEXT($D$3,"mmmm"),3)) &amp; "'!I16")</f>
        <v>0</v>
      </c>
      <c r="E223" s="147"/>
      <c r="F223" s="148"/>
      <c r="G223" s="148"/>
      <c r="H223" s="148"/>
      <c r="I223" s="148"/>
      <c r="J223" s="148"/>
      <c r="K223" s="148"/>
      <c r="L223" s="148"/>
      <c r="M223" s="148"/>
      <c r="N223" s="148"/>
      <c r="O223" s="148"/>
      <c r="P223" s="149"/>
    </row>
    <row r="224" spans="1:16" ht="15" customHeight="1" x14ac:dyDescent="0.25">
      <c r="A224" s="44" t="str">
        <f ca="1">IF(MONTH(C224)=MONTH(D$3),RIGHT('Yearly Info'!A$20,LEN('Yearly Info'!A$20)-4),"")</f>
        <v xml:space="preserve"> MDWFP NRIS</v>
      </c>
      <c r="B224" s="145"/>
      <c r="C224" s="42">
        <f t="shared" ca="1" si="9"/>
        <v>46146</v>
      </c>
      <c r="D224" s="114">
        <f ca="1">INDIRECT("'" &amp; UPPER(LEFT(TEXT($D$3,"mmmm"),3)) &amp; "'!I17")</f>
        <v>0</v>
      </c>
      <c r="E224" s="147"/>
      <c r="F224" s="148"/>
      <c r="G224" s="148"/>
      <c r="H224" s="148"/>
      <c r="I224" s="148"/>
      <c r="J224" s="148"/>
      <c r="K224" s="148"/>
      <c r="L224" s="148"/>
      <c r="M224" s="148"/>
      <c r="N224" s="148"/>
      <c r="O224" s="148"/>
      <c r="P224" s="149"/>
    </row>
    <row r="225" spans="1:16" ht="15" hidden="1" customHeight="1" x14ac:dyDescent="0.25">
      <c r="A225" s="44" t="str">
        <f ca="1">IF(MONTH(C225)=MONTH(D$3),RIGHT('Yearly Info'!A$21,LEN('Yearly Info'!A$21)-4),"")</f>
        <v xml:space="preserve"> MSWIS MRVA 4 CLOSED</v>
      </c>
      <c r="B225" s="145"/>
      <c r="C225" s="42">
        <f t="shared" ca="1" si="9"/>
        <v>46146</v>
      </c>
      <c r="D225" s="114">
        <f ca="1">INDIRECT("'" &amp; UPPER(LEFT(TEXT($D$3,"mmmm"),3)) &amp; "'!I18")</f>
        <v>3</v>
      </c>
      <c r="E225" s="147" t="s">
        <v>121</v>
      </c>
      <c r="F225" s="148"/>
      <c r="G225" s="148"/>
      <c r="H225" s="148"/>
      <c r="I225" s="148"/>
      <c r="J225" s="148"/>
      <c r="K225" s="148"/>
      <c r="L225" s="148"/>
      <c r="M225" s="148"/>
      <c r="N225" s="148"/>
      <c r="O225" s="148"/>
      <c r="P225" s="149"/>
    </row>
    <row r="226" spans="1:16" ht="15" hidden="1" customHeight="1" x14ac:dyDescent="0.25">
      <c r="A226" s="44" t="str">
        <f ca="1">IF(MONTH(C226)=MONTH(D$3),RIGHT('Yearly Info'!A$22,LEN('Yearly Info'!A$22)-4),"")</f>
        <v xml:space="preserve"> Tackett</v>
      </c>
      <c r="B226" s="145"/>
      <c r="C226" s="42">
        <f t="shared" ca="1" si="9"/>
        <v>46146</v>
      </c>
      <c r="D226" s="114">
        <f ca="1">INDIRECT("'" &amp; UPPER(LEFT(TEXT($D$3,"mmmm"),3)) &amp; "'!I19")</f>
        <v>5</v>
      </c>
      <c r="E226" s="147" t="s">
        <v>122</v>
      </c>
      <c r="F226" s="148"/>
      <c r="G226" s="148"/>
      <c r="H226" s="148"/>
      <c r="I226" s="148"/>
      <c r="J226" s="148"/>
      <c r="K226" s="148"/>
      <c r="L226" s="148"/>
      <c r="M226" s="148"/>
      <c r="N226" s="148"/>
      <c r="O226" s="148"/>
      <c r="P226" s="149"/>
    </row>
    <row r="227" spans="1:16" ht="15" hidden="1" customHeight="1" x14ac:dyDescent="0.25">
      <c r="A227" s="44" t="e">
        <f ca="1">IF(MONTH(C227)=MONTH(D$3),RIGHT('Yearly Info'!A$23,LEN('Yearly Info'!A$23)-4),"")</f>
        <v>#VALUE!</v>
      </c>
      <c r="B227" s="145"/>
      <c r="C227" s="42">
        <f t="shared" ca="1" si="9"/>
        <v>46146</v>
      </c>
      <c r="D227" s="114">
        <f ca="1">INDIRECT("'" &amp; UPPER(LEFT(TEXT($D$3,"mmmm"),3)) &amp; "'!I20")</f>
        <v>0</v>
      </c>
      <c r="E227" s="147"/>
      <c r="F227" s="148"/>
      <c r="G227" s="148"/>
      <c r="H227" s="148"/>
      <c r="I227" s="148"/>
      <c r="J227" s="148"/>
      <c r="K227" s="148"/>
      <c r="L227" s="148"/>
      <c r="M227" s="148"/>
      <c r="N227" s="148"/>
      <c r="O227" s="148"/>
      <c r="P227" s="149"/>
    </row>
    <row r="228" spans="1:16" ht="15" hidden="1" customHeight="1" x14ac:dyDescent="0.25">
      <c r="A228" s="44" t="e">
        <f ca="1">IF(MONTH(C228)=MONTH(D$3),RIGHT('Yearly Info'!A$24,LEN('Yearly Info'!A$24)-4),"")</f>
        <v>#VALUE!</v>
      </c>
      <c r="B228" s="145"/>
      <c r="C228" s="42">
        <f t="shared" ca="1" si="9"/>
        <v>46146</v>
      </c>
      <c r="D228" s="114">
        <f ca="1">INDIRECT("'" &amp; UPPER(LEFT(TEXT($D$3,"mmmm"),3)) &amp; "'!I21")</f>
        <v>0</v>
      </c>
      <c r="E228" s="147"/>
      <c r="F228" s="148"/>
      <c r="G228" s="148"/>
      <c r="H228" s="148"/>
      <c r="I228" s="148"/>
      <c r="J228" s="148"/>
      <c r="K228" s="148"/>
      <c r="L228" s="148"/>
      <c r="M228" s="148"/>
      <c r="N228" s="148"/>
      <c r="O228" s="148"/>
      <c r="P228" s="149"/>
    </row>
    <row r="229" spans="1:16" ht="15" hidden="1" customHeight="1" x14ac:dyDescent="0.25">
      <c r="A229" s="44" t="e">
        <f ca="1">IF(MONTH(C229)=MONTH(D$3),RIGHT('Yearly Info'!A$25,LEN('Yearly Info'!A$25)-4),"")</f>
        <v>#VALUE!</v>
      </c>
      <c r="B229" s="145"/>
      <c r="C229" s="42">
        <f t="shared" ca="1" si="9"/>
        <v>46146</v>
      </c>
      <c r="D229" s="114">
        <f ca="1">INDIRECT("'" &amp; UPPER(LEFT(TEXT($D$3,"mmmm"),3)) &amp; "'!I22")</f>
        <v>0</v>
      </c>
      <c r="E229" s="147"/>
      <c r="F229" s="148"/>
      <c r="G229" s="148"/>
      <c r="H229" s="148"/>
      <c r="I229" s="148"/>
      <c r="J229" s="148"/>
      <c r="K229" s="148"/>
      <c r="L229" s="148"/>
      <c r="M229" s="148"/>
      <c r="N229" s="148"/>
      <c r="O229" s="148"/>
      <c r="P229" s="149"/>
    </row>
    <row r="230" spans="1:16" ht="15" hidden="1" customHeight="1" x14ac:dyDescent="0.25">
      <c r="A230" s="44" t="e">
        <f ca="1">IF(MONTH(C230)=MONTH(D$3),RIGHT('Yearly Info'!A$26,LEN('Yearly Info'!A$26)-4),"")</f>
        <v>#VALUE!</v>
      </c>
      <c r="B230" s="145"/>
      <c r="C230" s="42">
        <f t="shared" ca="1" si="9"/>
        <v>46146</v>
      </c>
      <c r="D230" s="114">
        <f ca="1">INDIRECT("'" &amp; UPPER(LEFT(TEXT($D$3,"mmmm"),3)) &amp; "'!I23")</f>
        <v>0</v>
      </c>
      <c r="E230" s="147"/>
      <c r="F230" s="148"/>
      <c r="G230" s="148"/>
      <c r="H230" s="148"/>
      <c r="I230" s="148"/>
      <c r="J230" s="148"/>
      <c r="K230" s="148"/>
      <c r="L230" s="148"/>
      <c r="M230" s="148"/>
      <c r="N230" s="148"/>
      <c r="O230" s="148"/>
      <c r="P230" s="149"/>
    </row>
    <row r="231" spans="1:16" ht="15" hidden="1" customHeight="1" x14ac:dyDescent="0.25">
      <c r="A231" s="44" t="e">
        <f ca="1">IF(MONTH(C231)=MONTH(D$3),RIGHT('Yearly Info'!A$27,LEN('Yearly Info'!A$27)-4),"")</f>
        <v>#VALUE!</v>
      </c>
      <c r="B231" s="145"/>
      <c r="C231" s="42">
        <f t="shared" ca="1" si="9"/>
        <v>46146</v>
      </c>
      <c r="D231" s="114">
        <f ca="1">INDIRECT("'" &amp; UPPER(LEFT(TEXT($D$3,"mmmm"),3)) &amp; "'!I24")</f>
        <v>0</v>
      </c>
      <c r="E231" s="147"/>
      <c r="F231" s="148"/>
      <c r="G231" s="148"/>
      <c r="H231" s="148"/>
      <c r="I231" s="148"/>
      <c r="J231" s="148"/>
      <c r="K231" s="148"/>
      <c r="L231" s="148"/>
      <c r="M231" s="148"/>
      <c r="N231" s="148"/>
      <c r="O231" s="148"/>
      <c r="P231" s="149"/>
    </row>
    <row r="232" spans="1:16" ht="15" hidden="1" customHeight="1" x14ac:dyDescent="0.25">
      <c r="A232" s="44" t="e">
        <f ca="1">IF(MONTH(C232)=MONTH(D$3),RIGHT('Yearly Info'!A$28,LEN('Yearly Info'!A$28)-4),"")</f>
        <v>#VALUE!</v>
      </c>
      <c r="B232" s="145"/>
      <c r="C232" s="42">
        <f t="shared" ca="1" si="9"/>
        <v>46146</v>
      </c>
      <c r="D232" s="114">
        <f ca="1">INDIRECT("'" &amp; UPPER(LEFT(TEXT($D$3,"mmmm"),3)) &amp; "'!I25")</f>
        <v>0</v>
      </c>
      <c r="E232" s="147"/>
      <c r="F232" s="148"/>
      <c r="G232" s="148"/>
      <c r="H232" s="148"/>
      <c r="I232" s="148"/>
      <c r="J232" s="148"/>
      <c r="K232" s="148"/>
      <c r="L232" s="148"/>
      <c r="M232" s="148"/>
      <c r="N232" s="148"/>
      <c r="O232" s="148"/>
      <c r="P232" s="149"/>
    </row>
    <row r="233" spans="1:16" ht="15" hidden="1" customHeight="1" x14ac:dyDescent="0.25">
      <c r="A233" s="44" t="e">
        <f ca="1">IF(MONTH(C233)=MONTH(D$3),RIGHT('Yearly Info'!A$29,LEN('Yearly Info'!A$29)-4),"")</f>
        <v>#VALUE!</v>
      </c>
      <c r="B233" s="145"/>
      <c r="C233" s="42">
        <f t="shared" ca="1" si="9"/>
        <v>46146</v>
      </c>
      <c r="D233" s="114">
        <f ca="1">INDIRECT("'" &amp; UPPER(LEFT(TEXT($D$3,"mmmm"),3)) &amp; "'!I26")</f>
        <v>0</v>
      </c>
      <c r="E233" s="147"/>
      <c r="F233" s="148"/>
      <c r="G233" s="148"/>
      <c r="H233" s="148"/>
      <c r="I233" s="148"/>
      <c r="J233" s="148"/>
      <c r="K233" s="148"/>
      <c r="L233" s="148"/>
      <c r="M233" s="148"/>
      <c r="N233" s="148"/>
      <c r="O233" s="148"/>
      <c r="P233" s="149"/>
    </row>
    <row r="234" spans="1:16" ht="15" hidden="1" customHeight="1" x14ac:dyDescent="0.25">
      <c r="A234" s="44" t="e">
        <f ca="1">IF(MONTH(C234)=MONTH(D$3),RIGHT('Yearly Info'!A$30,LEN('Yearly Info'!A$30)-4),"")</f>
        <v>#VALUE!</v>
      </c>
      <c r="B234" s="145"/>
      <c r="C234" s="42">
        <f t="shared" ca="1" si="9"/>
        <v>46146</v>
      </c>
      <c r="D234" s="114">
        <f ca="1">INDIRECT("'" &amp; UPPER(LEFT(TEXT($D$3,"mmmm"),3)) &amp; "'!I27")</f>
        <v>0</v>
      </c>
      <c r="E234" s="147"/>
      <c r="F234" s="148"/>
      <c r="G234" s="148"/>
      <c r="H234" s="148"/>
      <c r="I234" s="148"/>
      <c r="J234" s="148"/>
      <c r="K234" s="148"/>
      <c r="L234" s="148"/>
      <c r="M234" s="148"/>
      <c r="N234" s="148"/>
      <c r="O234" s="148"/>
      <c r="P234" s="149"/>
    </row>
    <row r="235" spans="1:16" ht="15" hidden="1" customHeight="1" x14ac:dyDescent="0.25">
      <c r="A235" s="44" t="e">
        <f ca="1">IF(MONTH(C235)=MONTH(D$3),RIGHT('Yearly Info'!A$31,LEN('Yearly Info'!A$31)-4),"")</f>
        <v>#VALUE!</v>
      </c>
      <c r="B235" s="145"/>
      <c r="C235" s="42">
        <f t="shared" ca="1" si="9"/>
        <v>46146</v>
      </c>
      <c r="D235" s="114">
        <f ca="1">INDIRECT("'" &amp; UPPER(LEFT(TEXT($D$3,"mmmm"),3)) &amp; "'!I28")</f>
        <v>0</v>
      </c>
      <c r="E235" s="147"/>
      <c r="F235" s="148"/>
      <c r="G235" s="148"/>
      <c r="H235" s="148"/>
      <c r="I235" s="148"/>
      <c r="J235" s="148"/>
      <c r="K235" s="148"/>
      <c r="L235" s="148"/>
      <c r="M235" s="148"/>
      <c r="N235" s="148"/>
      <c r="O235" s="148"/>
      <c r="P235" s="149"/>
    </row>
    <row r="236" spans="1:16" ht="15" hidden="1" customHeight="1" x14ac:dyDescent="0.25">
      <c r="A236" s="44" t="e">
        <f ca="1">IF(MONTH(C236)=MONTH(D$3),RIGHT('Yearly Info'!A$32,LEN('Yearly Info'!A$32)-4),"")</f>
        <v>#VALUE!</v>
      </c>
      <c r="B236" s="145"/>
      <c r="C236" s="42">
        <f t="shared" ca="1" si="9"/>
        <v>46146</v>
      </c>
      <c r="D236" s="114">
        <f ca="1">INDIRECT("'" &amp; UPPER(LEFT(TEXT($D$3,"mmmm"),3)) &amp; "'!I29")</f>
        <v>0</v>
      </c>
      <c r="E236" s="147"/>
      <c r="F236" s="148"/>
      <c r="G236" s="148"/>
      <c r="H236" s="148"/>
      <c r="I236" s="148"/>
      <c r="J236" s="148"/>
      <c r="K236" s="148"/>
      <c r="L236" s="148"/>
      <c r="M236" s="148"/>
      <c r="N236" s="148"/>
      <c r="O236" s="148"/>
      <c r="P236" s="149"/>
    </row>
    <row r="237" spans="1:16" ht="15" hidden="1" customHeight="1" x14ac:dyDescent="0.25">
      <c r="A237" s="44" t="e">
        <f ca="1">IF(MONTH(C237)=MONTH(D$3),RIGHT('Yearly Info'!A$33,LEN('Yearly Info'!A$33)-4),"")</f>
        <v>#VALUE!</v>
      </c>
      <c r="B237" s="145"/>
      <c r="C237" s="42">
        <f t="shared" ca="1" si="9"/>
        <v>46146</v>
      </c>
      <c r="D237" s="114">
        <f ca="1">INDIRECT("'" &amp; UPPER(LEFT(TEXT($D$3,"mmmm"),3)) &amp; "'!I30")</f>
        <v>0</v>
      </c>
      <c r="E237" s="147"/>
      <c r="F237" s="148"/>
      <c r="G237" s="148"/>
      <c r="H237" s="148"/>
      <c r="I237" s="148"/>
      <c r="J237" s="148"/>
      <c r="K237" s="148"/>
      <c r="L237" s="148"/>
      <c r="M237" s="148"/>
      <c r="N237" s="148"/>
      <c r="O237" s="148"/>
      <c r="P237" s="149"/>
    </row>
    <row r="238" spans="1:16" ht="15" hidden="1" customHeight="1" x14ac:dyDescent="0.25">
      <c r="A238" s="44" t="e">
        <f ca="1">IF(MONTH(C238)=MONTH(D$3),RIGHT('Yearly Info'!A$34,LEN('Yearly Info'!A$34)-4),"")</f>
        <v>#VALUE!</v>
      </c>
      <c r="B238" s="145"/>
      <c r="C238" s="42">
        <f t="shared" ca="1" si="9"/>
        <v>46146</v>
      </c>
      <c r="D238" s="114">
        <f ca="1">INDIRECT("'" &amp; UPPER(LEFT(TEXT($D$3,"mmmm"),3)) &amp; "'!I31")</f>
        <v>0</v>
      </c>
      <c r="E238" s="147"/>
      <c r="F238" s="148"/>
      <c r="G238" s="148"/>
      <c r="H238" s="148"/>
      <c r="I238" s="148"/>
      <c r="J238" s="148"/>
      <c r="K238" s="148"/>
      <c r="L238" s="148"/>
      <c r="M238" s="148"/>
      <c r="N238" s="148"/>
      <c r="O238" s="148"/>
      <c r="P238" s="149"/>
    </row>
    <row r="239" spans="1:16" ht="15" hidden="1" customHeight="1" x14ac:dyDescent="0.25">
      <c r="A239" s="44" t="e">
        <f ca="1">IF(MONTH(C239)=MONTH(D$3),RIGHT('Yearly Info'!A$35,LEN('Yearly Info'!A$35)-4),"")</f>
        <v>#VALUE!</v>
      </c>
      <c r="B239" s="145"/>
      <c r="C239" s="42">
        <f t="shared" ca="1" si="9"/>
        <v>46146</v>
      </c>
      <c r="D239" s="114">
        <f ca="1">INDIRECT("'" &amp; UPPER(LEFT(TEXT($D$3,"mmmm"),3)) &amp; "'!I32")</f>
        <v>0</v>
      </c>
      <c r="E239" s="147"/>
      <c r="F239" s="148"/>
      <c r="G239" s="148"/>
      <c r="H239" s="148"/>
      <c r="I239" s="148"/>
      <c r="J239" s="148"/>
      <c r="K239" s="148"/>
      <c r="L239" s="148"/>
      <c r="M239" s="148"/>
      <c r="N239" s="148"/>
      <c r="O239" s="148"/>
      <c r="P239" s="149"/>
    </row>
    <row r="240" spans="1:16" ht="15" hidden="1" customHeight="1" x14ac:dyDescent="0.25">
      <c r="A240" s="44" t="e">
        <f ca="1">IF(MONTH(C240)=MONTH(D$3),RIGHT('Yearly Info'!A$36,LEN('Yearly Info'!A$36)-4),"")</f>
        <v>#VALUE!</v>
      </c>
      <c r="B240" s="145"/>
      <c r="C240" s="42">
        <f t="shared" ca="1" si="9"/>
        <v>46146</v>
      </c>
      <c r="D240" s="114">
        <f ca="1">INDIRECT("'" &amp; UPPER(LEFT(TEXT($D$3,"mmmm"),3)) &amp; "'!I33")</f>
        <v>0</v>
      </c>
      <c r="E240" s="147"/>
      <c r="F240" s="148"/>
      <c r="G240" s="148"/>
      <c r="H240" s="148"/>
      <c r="I240" s="148"/>
      <c r="J240" s="148"/>
      <c r="K240" s="148"/>
      <c r="L240" s="148"/>
      <c r="M240" s="148"/>
      <c r="N240" s="148"/>
      <c r="O240" s="148"/>
      <c r="P240" s="149"/>
    </row>
    <row r="241" spans="1:16" ht="15" hidden="1" customHeight="1" x14ac:dyDescent="0.25">
      <c r="A241" s="44" t="e">
        <f ca="1">IF(MONTH(C241)=MONTH(D$3),RIGHT('Yearly Info'!A$37,LEN('Yearly Info'!A$37)-4),"")</f>
        <v>#VALUE!</v>
      </c>
      <c r="B241" s="145"/>
      <c r="C241" s="42">
        <f t="shared" ca="1" si="9"/>
        <v>46146</v>
      </c>
      <c r="D241" s="114">
        <f ca="1">INDIRECT("'" &amp; UPPER(LEFT(TEXT($D$3,"mmmm"),3)) &amp; "'!I34")</f>
        <v>0</v>
      </c>
      <c r="E241" s="147"/>
      <c r="F241" s="148"/>
      <c r="G241" s="148"/>
      <c r="H241" s="148"/>
      <c r="I241" s="148"/>
      <c r="J241" s="148"/>
      <c r="K241" s="148"/>
      <c r="L241" s="148"/>
      <c r="M241" s="148"/>
      <c r="N241" s="148"/>
      <c r="O241" s="148"/>
      <c r="P241" s="149"/>
    </row>
    <row r="242" spans="1:16" ht="15" hidden="1" customHeight="1" x14ac:dyDescent="0.25">
      <c r="A242" s="44" t="e">
        <f ca="1">IF(MONTH(C242)=MONTH(D$3),RIGHT('Yearly Info'!A$38,LEN('Yearly Info'!A$38)-4),"")</f>
        <v>#VALUE!</v>
      </c>
      <c r="B242" s="145"/>
      <c r="C242" s="42">
        <f ca="1">C233</f>
        <v>46146</v>
      </c>
      <c r="D242" s="114">
        <f ca="1">INDIRECT("'" &amp; UPPER(LEFT(TEXT($D$3,"mmmm"),3)) &amp; "'!I35")</f>
        <v>0</v>
      </c>
      <c r="E242" s="147"/>
      <c r="F242" s="148"/>
      <c r="G242" s="148"/>
      <c r="H242" s="148"/>
      <c r="I242" s="148"/>
      <c r="J242" s="148"/>
      <c r="K242" s="148"/>
      <c r="L242" s="148"/>
      <c r="M242" s="148"/>
      <c r="N242" s="148"/>
      <c r="O242" s="148"/>
      <c r="P242" s="149"/>
    </row>
    <row r="243" spans="1:16" ht="15" hidden="1" customHeight="1" x14ac:dyDescent="0.25">
      <c r="A243" s="44" t="e">
        <f ca="1">IF(MONTH(C243)=MONTH(D$3),RIGHT('Yearly Info'!A$39,LEN('Yearly Info'!A$39)-4),"")</f>
        <v>#VALUE!</v>
      </c>
      <c r="B243" s="145"/>
      <c r="C243" s="42">
        <f t="shared" ca="1" si="9"/>
        <v>46146</v>
      </c>
      <c r="D243" s="114">
        <f ca="1">INDIRECT("'" &amp; UPPER(LEFT(TEXT($D$3,"mmmm"),3)) &amp; "'!I36")</f>
        <v>0</v>
      </c>
      <c r="E243" s="147"/>
      <c r="F243" s="148"/>
      <c r="G243" s="148"/>
      <c r="H243" s="148"/>
      <c r="I243" s="148"/>
      <c r="J243" s="148"/>
      <c r="K243" s="148"/>
      <c r="L243" s="148"/>
      <c r="M243" s="148"/>
      <c r="N243" s="148"/>
      <c r="O243" s="148"/>
      <c r="P243" s="149"/>
    </row>
    <row r="244" spans="1:16" ht="15" hidden="1" customHeight="1" thickBot="1" x14ac:dyDescent="0.3">
      <c r="A244" s="45" t="e">
        <f ca="1">IF(MONTH(C244)=MONTH(D$3),RIGHT('Yearly Info'!A$40,LEN('Yearly Info'!A$40)-4),"")</f>
        <v>#VALUE!</v>
      </c>
      <c r="B244" s="145"/>
      <c r="C244" s="42">
        <f t="shared" ca="1" si="9"/>
        <v>46146</v>
      </c>
      <c r="D244" s="114">
        <f ca="1">INDIRECT("'" &amp; UPPER(LEFT(TEXT($D$3,"mmmm"),3)) &amp; "'!I37")</f>
        <v>0</v>
      </c>
      <c r="E244" s="147"/>
      <c r="F244" s="148"/>
      <c r="G244" s="148"/>
      <c r="H244" s="148"/>
      <c r="I244" s="148"/>
      <c r="J244" s="148"/>
      <c r="K244" s="148"/>
      <c r="L244" s="148"/>
      <c r="M244" s="148"/>
      <c r="N244" s="148"/>
      <c r="O244" s="148"/>
      <c r="P244" s="149"/>
    </row>
    <row r="245" spans="1:16" ht="15" hidden="1" customHeight="1" thickBot="1" x14ac:dyDescent="0.3">
      <c r="A245" s="45" t="str">
        <f ca="1">IF(MONTH(C245)=MONTH(D$3),RIGHT('Yearly Info'!A$41,LEN('Yearly Info'!A$41)-4),"")</f>
        <v xml:space="preserve"> </v>
      </c>
      <c r="B245" s="145"/>
      <c r="C245" s="42">
        <f t="shared" ca="1" si="9"/>
        <v>46146</v>
      </c>
      <c r="D245" s="114">
        <f ca="1">INDIRECT("'" &amp; UPPER(LEFT(TEXT($D$3,"mmmm"),3)) &amp; "'!I38")</f>
        <v>0</v>
      </c>
      <c r="E245" s="147"/>
      <c r="F245" s="148"/>
      <c r="G245" s="148"/>
      <c r="H245" s="148"/>
      <c r="I245" s="148"/>
      <c r="J245" s="148"/>
      <c r="K245" s="148"/>
      <c r="L245" s="148"/>
      <c r="M245" s="148"/>
      <c r="N245" s="148"/>
      <c r="O245" s="148"/>
      <c r="P245" s="149"/>
    </row>
    <row r="246" spans="1:16" ht="15" hidden="1" customHeight="1" thickBot="1" x14ac:dyDescent="0.3">
      <c r="A246" s="45" t="str">
        <f ca="1">IF(MONTH(C246)=MONTH(D$3),RIGHT('Yearly Info'!A$42,LEN('Yearly Info'!A$42)-4),"")</f>
        <v xml:space="preserve"> </v>
      </c>
      <c r="B246" s="145"/>
      <c r="C246" s="42">
        <f t="shared" ca="1" si="9"/>
        <v>46146</v>
      </c>
      <c r="D246" s="114">
        <f ca="1">INDIRECT("'" &amp; UPPER(LEFT(TEXT($D$3,"mmmm"),3)) &amp; "'!I39")</f>
        <v>0</v>
      </c>
      <c r="E246" s="147"/>
      <c r="F246" s="148"/>
      <c r="G246" s="148"/>
      <c r="H246" s="148"/>
      <c r="I246" s="148"/>
      <c r="J246" s="148"/>
      <c r="K246" s="148"/>
      <c r="L246" s="148"/>
      <c r="M246" s="148"/>
      <c r="N246" s="148"/>
      <c r="O246" s="148"/>
      <c r="P246" s="149"/>
    </row>
    <row r="247" spans="1:16" ht="15" hidden="1" customHeight="1" thickBot="1" x14ac:dyDescent="0.3">
      <c r="A247" s="45" t="str">
        <f ca="1">IF(MONTH(C247)=MONTH(D$3),RIGHT('Yearly Info'!A$43,LEN('Yearly Info'!A$43)-4),"")</f>
        <v xml:space="preserve"> </v>
      </c>
      <c r="B247" s="146"/>
      <c r="C247" s="95">
        <f t="shared" ca="1" si="9"/>
        <v>46146</v>
      </c>
      <c r="D247" s="115">
        <f ca="1">INDIRECT("'" &amp; UPPER(LEFT(TEXT($D$3,"mmmm"),3)) &amp; "'!I40")</f>
        <v>0</v>
      </c>
      <c r="E247" s="150"/>
      <c r="F247" s="151"/>
      <c r="G247" s="151"/>
      <c r="H247" s="151"/>
      <c r="I247" s="151"/>
      <c r="J247" s="151"/>
      <c r="K247" s="151"/>
      <c r="L247" s="151"/>
      <c r="M247" s="151"/>
      <c r="N247" s="151"/>
      <c r="O247" s="151"/>
      <c r="P247" s="152"/>
    </row>
    <row r="248" spans="1:16" ht="15" hidden="1" customHeight="1" x14ac:dyDescent="0.25">
      <c r="A248" s="44" t="str">
        <f ca="1">IF(MONTH(C248)=MONTH(D$3),RIGHT('Yearly Info'!A$14,LEN('Yearly Info'!A$14)-4),"")</f>
        <v xml:space="preserve"> RICS Support for MDEQ</v>
      </c>
      <c r="B248" s="159" t="str">
        <f ca="1">TEXT(C248,"dddd")</f>
        <v>Tuesday</v>
      </c>
      <c r="C248" s="96">
        <f ca="1">C218+1</f>
        <v>46147</v>
      </c>
      <c r="D248" s="54">
        <f ca="1">INDIRECT("'" &amp; UPPER(LEFT(TEXT($D$3,"mmmm"),3)) &amp; "'!J11")</f>
        <v>4</v>
      </c>
      <c r="E248" s="198" t="s">
        <v>123</v>
      </c>
      <c r="F248" s="199"/>
      <c r="G248" s="199"/>
      <c r="H248" s="199"/>
      <c r="I248" s="199"/>
      <c r="J248" s="199"/>
      <c r="K248" s="199"/>
      <c r="L248" s="199"/>
      <c r="M248" s="199"/>
      <c r="N248" s="199"/>
      <c r="O248" s="199"/>
      <c r="P248" s="200"/>
    </row>
    <row r="249" spans="1:16" ht="15" hidden="1" customHeight="1" x14ac:dyDescent="0.25">
      <c r="A249" s="44" t="str">
        <f ca="1">IF(MONTH(C249)=MONTH(D$3),RIGHT('Yearly Info'!A$15,LEN('Yearly Info'!A$15)-4),"")</f>
        <v xml:space="preserve"> MDEQ</v>
      </c>
      <c r="B249" s="145"/>
      <c r="C249" s="42">
        <f ca="1">C248</f>
        <v>46147</v>
      </c>
      <c r="D249" s="54">
        <f ca="1">INDIRECT("'" &amp; UPPER(LEFT(TEXT($D$3,"mmmm"),3)) &amp; "'!J12")</f>
        <v>0</v>
      </c>
      <c r="E249" s="153"/>
      <c r="F249" s="154"/>
      <c r="G249" s="154"/>
      <c r="H249" s="154"/>
      <c r="I249" s="154"/>
      <c r="J249" s="154"/>
      <c r="K249" s="154"/>
      <c r="L249" s="154"/>
      <c r="M249" s="154"/>
      <c r="N249" s="154"/>
      <c r="O249" s="154"/>
      <c r="P249" s="155"/>
    </row>
    <row r="250" spans="1:16" ht="15" hidden="1" customHeight="1" thickBot="1" x14ac:dyDescent="0.3">
      <c r="A250" s="44" t="str">
        <f ca="1">IF(MONTH(C250)=MONTH(D$3),RIGHT('Yearly Info'!A$16,LEN('Yearly Info'!A$16)-4),"")</f>
        <v xml:space="preserve"> RICS Idea Portal</v>
      </c>
      <c r="B250" s="145"/>
      <c r="C250" s="42">
        <f t="shared" ref="C250:C277" ca="1" si="10">C249</f>
        <v>46147</v>
      </c>
      <c r="D250" s="54">
        <f ca="1">INDIRECT("'" &amp; UPPER(LEFT(TEXT($D$3,"mmmm"),3)) &amp; "'!J13")</f>
        <v>4</v>
      </c>
      <c r="E250" s="147" t="s">
        <v>124</v>
      </c>
      <c r="F250" s="148"/>
      <c r="G250" s="148"/>
      <c r="H250" s="148"/>
      <c r="I250" s="148"/>
      <c r="J250" s="148"/>
      <c r="K250" s="148"/>
      <c r="L250" s="148"/>
      <c r="M250" s="148"/>
      <c r="N250" s="148"/>
      <c r="O250" s="148"/>
      <c r="P250" s="149"/>
    </row>
    <row r="251" spans="1:16" ht="15" hidden="1" customHeight="1" x14ac:dyDescent="0.25">
      <c r="A251" s="44" t="str">
        <f ca="1">IF(MONTH(C251)=MONTH(D$3),RIGHT('Yearly Info'!A$17,LEN('Yearly Info'!A$17)-4),"")</f>
        <v xml:space="preserve"> MSWIS</v>
      </c>
      <c r="B251" s="145"/>
      <c r="C251" s="42">
        <f t="shared" ca="1" si="10"/>
        <v>46147</v>
      </c>
      <c r="D251" s="54">
        <f ca="1">INDIRECT("'" &amp; UPPER(LEFT(TEXT($D$3,"mmmm"),3)) &amp; "'!J14")</f>
        <v>0</v>
      </c>
      <c r="E251" s="147"/>
      <c r="F251" s="148"/>
      <c r="G251" s="148"/>
      <c r="H251" s="148"/>
      <c r="I251" s="148"/>
      <c r="J251" s="148"/>
      <c r="K251" s="148"/>
      <c r="L251" s="148"/>
      <c r="M251" s="148"/>
      <c r="N251" s="148"/>
      <c r="O251" s="148"/>
      <c r="P251" s="149"/>
    </row>
    <row r="252" spans="1:16" ht="15" hidden="1" customHeight="1" x14ac:dyDescent="0.25">
      <c r="A252" s="44" t="str">
        <f ca="1">IF(MONTH(C252)=MONTH(D$3),RIGHT('Yearly Info'!A$18,LEN('Yearly Info'!A$18)-4),"")</f>
        <v xml:space="preserve"> GeoSpatial</v>
      </c>
      <c r="B252" s="145"/>
      <c r="C252" s="42">
        <f t="shared" ca="1" si="10"/>
        <v>46147</v>
      </c>
      <c r="D252" s="54">
        <f ca="1">INDIRECT("'" &amp; UPPER(LEFT(TEXT($D$3,"mmmm"),3)) &amp; "'!J15")</f>
        <v>0</v>
      </c>
      <c r="E252" s="147"/>
      <c r="F252" s="148"/>
      <c r="G252" s="148"/>
      <c r="H252" s="148"/>
      <c r="I252" s="148"/>
      <c r="J252" s="148"/>
      <c r="K252" s="148"/>
      <c r="L252" s="148"/>
      <c r="M252" s="148"/>
      <c r="N252" s="148"/>
      <c r="O252" s="148"/>
      <c r="P252" s="149"/>
    </row>
    <row r="253" spans="1:16" ht="15" hidden="1" customHeight="1" thickBot="1" x14ac:dyDescent="0.3">
      <c r="A253" s="44" t="str">
        <f ca="1">IF(MONTH(C253)=MONTH(D$3),RIGHT('Yearly Info'!A$19,LEN('Yearly Info'!A$19)-4),"")</f>
        <v xml:space="preserve"> RICS Dashboard</v>
      </c>
      <c r="B253" s="145"/>
      <c r="C253" s="42">
        <f t="shared" ca="1" si="10"/>
        <v>46147</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MDWFP NRIS</v>
      </c>
      <c r="B254" s="145"/>
      <c r="C254" s="42">
        <f t="shared" ca="1" si="10"/>
        <v>46147</v>
      </c>
      <c r="D254" s="54">
        <f ca="1">INDIRECT("'" &amp; UPPER(LEFT(TEXT($D$3,"mmmm"),3)) &amp; "'!J17")</f>
        <v>0</v>
      </c>
      <c r="E254" s="153"/>
      <c r="F254" s="154"/>
      <c r="G254" s="154"/>
      <c r="H254" s="154"/>
      <c r="I254" s="154"/>
      <c r="J254" s="154"/>
      <c r="K254" s="154"/>
      <c r="L254" s="154"/>
      <c r="M254" s="154"/>
      <c r="N254" s="154"/>
      <c r="O254" s="154"/>
      <c r="P254" s="155"/>
    </row>
    <row r="255" spans="1:16" ht="15" hidden="1" customHeight="1" x14ac:dyDescent="0.25">
      <c r="A255" s="44" t="str">
        <f ca="1">IF(MONTH(C255)=MONTH(D$3),RIGHT('Yearly Info'!A$21,LEN('Yearly Info'!A$21)-4),"")</f>
        <v xml:space="preserve"> MSWIS MRVA 4 CLOSED</v>
      </c>
      <c r="B255" s="145"/>
      <c r="C255" s="42">
        <f t="shared" ca="1" si="10"/>
        <v>46147</v>
      </c>
      <c r="D255" s="54">
        <f ca="1">INDIRECT("'" &amp; UPPER(LEFT(TEXT($D$3,"mmmm"),3)) &amp; "'!J18")</f>
        <v>0</v>
      </c>
      <c r="E255" s="147"/>
      <c r="F255" s="148"/>
      <c r="G255" s="148"/>
      <c r="H255" s="148"/>
      <c r="I255" s="148"/>
      <c r="J255" s="148"/>
      <c r="K255" s="148"/>
      <c r="L255" s="148"/>
      <c r="M255" s="148"/>
      <c r="N255" s="148"/>
      <c r="O255" s="148"/>
      <c r="P255" s="149"/>
    </row>
    <row r="256" spans="1:16" ht="15" hidden="1" customHeight="1" x14ac:dyDescent="0.25">
      <c r="A256" s="44" t="str">
        <f ca="1">IF(MONTH(C256)=MONTH(D$3),RIGHT('Yearly Info'!A$22,LEN('Yearly Info'!A$22)-4),"")</f>
        <v xml:space="preserve"> Tackett</v>
      </c>
      <c r="B256" s="145"/>
      <c r="C256" s="42">
        <f t="shared" ca="1" si="10"/>
        <v>46147</v>
      </c>
      <c r="D256" s="54">
        <f ca="1">INDIRECT("'" &amp; UPPER(LEFT(TEXT($D$3,"mmmm"),3)) &amp; "'!J19")</f>
        <v>0</v>
      </c>
      <c r="E256" s="147"/>
      <c r="F256" s="148"/>
      <c r="G256" s="148"/>
      <c r="H256" s="148"/>
      <c r="I256" s="148"/>
      <c r="J256" s="148"/>
      <c r="K256" s="148"/>
      <c r="L256" s="148"/>
      <c r="M256" s="148"/>
      <c r="N256" s="148"/>
      <c r="O256" s="148"/>
      <c r="P256" s="149"/>
    </row>
    <row r="257" spans="1:16" ht="15" hidden="1" customHeight="1" x14ac:dyDescent="0.25">
      <c r="A257" s="44" t="e">
        <f ca="1">IF(MONTH(C257)=MONTH(D$3),RIGHT('Yearly Info'!A$23,LEN('Yearly Info'!A$23)-4),"")</f>
        <v>#VALUE!</v>
      </c>
      <c r="B257" s="145"/>
      <c r="C257" s="42">
        <f t="shared" ca="1" si="10"/>
        <v>46147</v>
      </c>
      <c r="D257" s="54">
        <f ca="1">INDIRECT("'" &amp; UPPER(LEFT(TEXT($D$3,"mmmm"),3)) &amp; "'!J20")</f>
        <v>0</v>
      </c>
      <c r="E257" s="147"/>
      <c r="F257" s="148"/>
      <c r="G257" s="148"/>
      <c r="H257" s="148"/>
      <c r="I257" s="148"/>
      <c r="J257" s="148"/>
      <c r="K257" s="148"/>
      <c r="L257" s="148"/>
      <c r="M257" s="148"/>
      <c r="N257" s="148"/>
      <c r="O257" s="148"/>
      <c r="P257" s="149"/>
    </row>
    <row r="258" spans="1:16" ht="15" hidden="1" customHeight="1" x14ac:dyDescent="0.25">
      <c r="A258" s="44" t="e">
        <f ca="1">IF(MONTH(C258)=MONTH(D$3),RIGHT('Yearly Info'!A$24,LEN('Yearly Info'!A$24)-4),"")</f>
        <v>#VALUE!</v>
      </c>
      <c r="B258" s="145"/>
      <c r="C258" s="42">
        <f t="shared" ca="1" si="10"/>
        <v>46147</v>
      </c>
      <c r="D258" s="54">
        <f ca="1">INDIRECT("'" &amp; UPPER(LEFT(TEXT($D$3,"mmmm"),3)) &amp; "'!J21")</f>
        <v>0</v>
      </c>
      <c r="E258" s="147"/>
      <c r="F258" s="148"/>
      <c r="G258" s="148"/>
      <c r="H258" s="148"/>
      <c r="I258" s="148"/>
      <c r="J258" s="148"/>
      <c r="K258" s="148"/>
      <c r="L258" s="148"/>
      <c r="M258" s="148"/>
      <c r="N258" s="148"/>
      <c r="O258" s="148"/>
      <c r="P258" s="149"/>
    </row>
    <row r="259" spans="1:16" ht="15" hidden="1" customHeight="1" x14ac:dyDescent="0.25">
      <c r="A259" s="44" t="e">
        <f ca="1">IF(MONTH(C259)=MONTH(D$3),RIGHT('Yearly Info'!A$25,LEN('Yearly Info'!A$25)-4),"")</f>
        <v>#VALUE!</v>
      </c>
      <c r="B259" s="145"/>
      <c r="C259" s="42">
        <f t="shared" ca="1" si="10"/>
        <v>46147</v>
      </c>
      <c r="D259" s="54">
        <f ca="1">INDIRECT("'" &amp; UPPER(LEFT(TEXT($D$3,"mmmm"),3)) &amp; "'!J22")</f>
        <v>0</v>
      </c>
      <c r="E259" s="147"/>
      <c r="F259" s="148"/>
      <c r="G259" s="148"/>
      <c r="H259" s="148"/>
      <c r="I259" s="148"/>
      <c r="J259" s="148"/>
      <c r="K259" s="148"/>
      <c r="L259" s="148"/>
      <c r="M259" s="148"/>
      <c r="N259" s="148"/>
      <c r="O259" s="148"/>
      <c r="P259" s="149"/>
    </row>
    <row r="260" spans="1:16" ht="15" hidden="1" customHeight="1" x14ac:dyDescent="0.25">
      <c r="A260" s="44" t="e">
        <f ca="1">IF(MONTH(C260)=MONTH(D$3),RIGHT('Yearly Info'!A$26,LEN('Yearly Info'!A$26)-4),"")</f>
        <v>#VALUE!</v>
      </c>
      <c r="B260" s="145"/>
      <c r="C260" s="42">
        <f t="shared" ca="1" si="10"/>
        <v>46147</v>
      </c>
      <c r="D260" s="54">
        <f ca="1">INDIRECT("'" &amp; UPPER(LEFT(TEXT($D$3,"mmmm"),3)) &amp; "'!J23")</f>
        <v>0</v>
      </c>
      <c r="E260" s="147"/>
      <c r="F260" s="148"/>
      <c r="G260" s="148"/>
      <c r="H260" s="148"/>
      <c r="I260" s="148"/>
      <c r="J260" s="148"/>
      <c r="K260" s="148"/>
      <c r="L260" s="148"/>
      <c r="M260" s="148"/>
      <c r="N260" s="148"/>
      <c r="O260" s="148"/>
      <c r="P260" s="149"/>
    </row>
    <row r="261" spans="1:16" ht="15" hidden="1" customHeight="1" x14ac:dyDescent="0.25">
      <c r="A261" s="44" t="e">
        <f ca="1">IF(MONTH(C261)=MONTH(D$3),RIGHT('Yearly Info'!A$27,LEN('Yearly Info'!A$27)-4),"")</f>
        <v>#VALUE!</v>
      </c>
      <c r="B261" s="145"/>
      <c r="C261" s="42">
        <f t="shared" ca="1" si="10"/>
        <v>46147</v>
      </c>
      <c r="D261" s="54">
        <f ca="1">INDIRECT("'" &amp; UPPER(LEFT(TEXT($D$3,"mmmm"),3)) &amp; "'!J24")</f>
        <v>0</v>
      </c>
      <c r="E261" s="147"/>
      <c r="F261" s="148"/>
      <c r="G261" s="148"/>
      <c r="H261" s="148"/>
      <c r="I261" s="148"/>
      <c r="J261" s="148"/>
      <c r="K261" s="148"/>
      <c r="L261" s="148"/>
      <c r="M261" s="148"/>
      <c r="N261" s="148"/>
      <c r="O261" s="148"/>
      <c r="P261" s="149"/>
    </row>
    <row r="262" spans="1:16" ht="15" hidden="1" customHeight="1" x14ac:dyDescent="0.25">
      <c r="A262" s="44" t="e">
        <f ca="1">IF(MONTH(C262)=MONTH(D$3),RIGHT('Yearly Info'!A$28,LEN('Yearly Info'!A$28)-4),"")</f>
        <v>#VALUE!</v>
      </c>
      <c r="B262" s="145"/>
      <c r="C262" s="42">
        <f t="shared" ca="1" si="10"/>
        <v>46147</v>
      </c>
      <c r="D262" s="54">
        <f ca="1">INDIRECT("'" &amp; UPPER(LEFT(TEXT($D$3,"mmmm"),3)) &amp; "'!J25")</f>
        <v>0</v>
      </c>
      <c r="E262" s="147"/>
      <c r="F262" s="148"/>
      <c r="G262" s="148"/>
      <c r="H262" s="148"/>
      <c r="I262" s="148"/>
      <c r="J262" s="148"/>
      <c r="K262" s="148"/>
      <c r="L262" s="148"/>
      <c r="M262" s="148"/>
      <c r="N262" s="148"/>
      <c r="O262" s="148"/>
      <c r="P262" s="149"/>
    </row>
    <row r="263" spans="1:16" ht="15" hidden="1" customHeight="1" x14ac:dyDescent="0.25">
      <c r="A263" s="44" t="e">
        <f ca="1">IF(MONTH(C263)=MONTH(D$3),RIGHT('Yearly Info'!A$29,LEN('Yearly Info'!A$29)-4),"")</f>
        <v>#VALUE!</v>
      </c>
      <c r="B263" s="145"/>
      <c r="C263" s="42">
        <f t="shared" ca="1" si="10"/>
        <v>46147</v>
      </c>
      <c r="D263" s="54">
        <f ca="1">INDIRECT("'" &amp; UPPER(LEFT(TEXT($D$3,"mmmm"),3)) &amp; "'!J26")</f>
        <v>0</v>
      </c>
      <c r="E263" s="147"/>
      <c r="F263" s="148"/>
      <c r="G263" s="148"/>
      <c r="H263" s="148"/>
      <c r="I263" s="148"/>
      <c r="J263" s="148"/>
      <c r="K263" s="148"/>
      <c r="L263" s="148"/>
      <c r="M263" s="148"/>
      <c r="N263" s="148"/>
      <c r="O263" s="148"/>
      <c r="P263" s="149"/>
    </row>
    <row r="264" spans="1:16" ht="15" hidden="1" customHeight="1" x14ac:dyDescent="0.25">
      <c r="A264" s="44" t="e">
        <f ca="1">IF(MONTH(C264)=MONTH(D$3),RIGHT('Yearly Info'!A$30,LEN('Yearly Info'!A$30)-4),"")</f>
        <v>#VALUE!</v>
      </c>
      <c r="B264" s="145"/>
      <c r="C264" s="42">
        <f t="shared" ca="1" si="10"/>
        <v>46147</v>
      </c>
      <c r="D264" s="54">
        <f ca="1">INDIRECT("'" &amp; UPPER(LEFT(TEXT($D$3,"mmmm"),3)) &amp; "'!J27")</f>
        <v>0</v>
      </c>
      <c r="E264" s="147"/>
      <c r="F264" s="148"/>
      <c r="G264" s="148"/>
      <c r="H264" s="148"/>
      <c r="I264" s="148"/>
      <c r="J264" s="148"/>
      <c r="K264" s="148"/>
      <c r="L264" s="148"/>
      <c r="M264" s="148"/>
      <c r="N264" s="148"/>
      <c r="O264" s="148"/>
      <c r="P264" s="149"/>
    </row>
    <row r="265" spans="1:16" ht="15" hidden="1" customHeight="1" x14ac:dyDescent="0.25">
      <c r="A265" s="44" t="e">
        <f ca="1">IF(MONTH(C265)=MONTH(D$3),RIGHT('Yearly Info'!A$31,LEN('Yearly Info'!A$31)-4),"")</f>
        <v>#VALUE!</v>
      </c>
      <c r="B265" s="145"/>
      <c r="C265" s="42">
        <f t="shared" ca="1" si="10"/>
        <v>46147</v>
      </c>
      <c r="D265" s="54">
        <f ca="1">INDIRECT("'" &amp; UPPER(LEFT(TEXT($D$3,"mmmm"),3)) &amp; "'!J28")</f>
        <v>0</v>
      </c>
      <c r="E265" s="147"/>
      <c r="F265" s="148"/>
      <c r="G265" s="148"/>
      <c r="H265" s="148"/>
      <c r="I265" s="148"/>
      <c r="J265" s="148"/>
      <c r="K265" s="148"/>
      <c r="L265" s="148"/>
      <c r="M265" s="148"/>
      <c r="N265" s="148"/>
      <c r="O265" s="148"/>
      <c r="P265" s="149"/>
    </row>
    <row r="266" spans="1:16" ht="15" hidden="1" customHeight="1" x14ac:dyDescent="0.25">
      <c r="A266" s="44" t="e">
        <f ca="1">IF(MONTH(C266)=MONTH(D$3),RIGHT('Yearly Info'!A$32,LEN('Yearly Info'!A$32)-4),"")</f>
        <v>#VALUE!</v>
      </c>
      <c r="B266" s="145"/>
      <c r="C266" s="42">
        <f t="shared" ca="1" si="10"/>
        <v>46147</v>
      </c>
      <c r="D266" s="54">
        <f ca="1">INDIRECT("'" &amp; UPPER(LEFT(TEXT($D$3,"mmmm"),3)) &amp; "'!J29")</f>
        <v>0</v>
      </c>
      <c r="E266" s="147"/>
      <c r="F266" s="148"/>
      <c r="G266" s="148"/>
      <c r="H266" s="148"/>
      <c r="I266" s="148"/>
      <c r="J266" s="148"/>
      <c r="K266" s="148"/>
      <c r="L266" s="148"/>
      <c r="M266" s="148"/>
      <c r="N266" s="148"/>
      <c r="O266" s="148"/>
      <c r="P266" s="149"/>
    </row>
    <row r="267" spans="1:16" ht="15" hidden="1" customHeight="1" x14ac:dyDescent="0.25">
      <c r="A267" s="44" t="e">
        <f ca="1">IF(MONTH(C267)=MONTH(D$3),RIGHT('Yearly Info'!A$33,LEN('Yearly Info'!A$33)-4),"")</f>
        <v>#VALUE!</v>
      </c>
      <c r="B267" s="145"/>
      <c r="C267" s="42">
        <f t="shared" ca="1" si="10"/>
        <v>46147</v>
      </c>
      <c r="D267" s="54">
        <f ca="1">INDIRECT("'" &amp; UPPER(LEFT(TEXT($D$3,"mmmm"),3)) &amp; "'!J30")</f>
        <v>0</v>
      </c>
      <c r="E267" s="147"/>
      <c r="F267" s="148"/>
      <c r="G267" s="148"/>
      <c r="H267" s="148"/>
      <c r="I267" s="148"/>
      <c r="J267" s="148"/>
      <c r="K267" s="148"/>
      <c r="L267" s="148"/>
      <c r="M267" s="148"/>
      <c r="N267" s="148"/>
      <c r="O267" s="148"/>
      <c r="P267" s="149"/>
    </row>
    <row r="268" spans="1:16" ht="15" hidden="1" customHeight="1" x14ac:dyDescent="0.25">
      <c r="A268" s="44" t="e">
        <f ca="1">IF(MONTH(C268)=MONTH(D$3),RIGHT('Yearly Info'!A$34,LEN('Yearly Info'!A$34)-4),"")</f>
        <v>#VALUE!</v>
      </c>
      <c r="B268" s="145"/>
      <c r="C268" s="42">
        <f t="shared" ca="1" si="10"/>
        <v>46147</v>
      </c>
      <c r="D268" s="54">
        <f ca="1">INDIRECT("'" &amp; UPPER(LEFT(TEXT($D$3,"mmmm"),3)) &amp; "'!J31")</f>
        <v>0</v>
      </c>
      <c r="E268" s="147"/>
      <c r="F268" s="148"/>
      <c r="G268" s="148"/>
      <c r="H268" s="148"/>
      <c r="I268" s="148"/>
      <c r="J268" s="148"/>
      <c r="K268" s="148"/>
      <c r="L268" s="148"/>
      <c r="M268" s="148"/>
      <c r="N268" s="148"/>
      <c r="O268" s="148"/>
      <c r="P268" s="149"/>
    </row>
    <row r="269" spans="1:16" ht="15" hidden="1" customHeight="1" thickBot="1" x14ac:dyDescent="0.3">
      <c r="A269" s="44" t="e">
        <f ca="1">IF(MONTH(C269)=MONTH(D$3),RIGHT('Yearly Info'!A$35,LEN('Yearly Info'!A$35)-4),"")</f>
        <v>#VALUE!</v>
      </c>
      <c r="B269" s="145"/>
      <c r="C269" s="42">
        <f t="shared" ca="1" si="10"/>
        <v>46147</v>
      </c>
      <c r="D269" s="55">
        <f ca="1">INDIRECT("'" &amp; UPPER(LEFT(TEXT($D$3,"mmmm"),3)) &amp; "'!J32")</f>
        <v>0</v>
      </c>
      <c r="E269" s="147"/>
      <c r="F269" s="148"/>
      <c r="G269" s="148"/>
      <c r="H269" s="148"/>
      <c r="I269" s="148"/>
      <c r="J269" s="148"/>
      <c r="K269" s="148"/>
      <c r="L269" s="148"/>
      <c r="M269" s="148"/>
      <c r="N269" s="148"/>
      <c r="O269" s="148"/>
      <c r="P269" s="149"/>
    </row>
    <row r="270" spans="1:16" ht="15" hidden="1" customHeight="1" x14ac:dyDescent="0.25">
      <c r="A270" s="44" t="e">
        <f ca="1">IF(MONTH(C270)=MONTH(D$3),RIGHT('Yearly Info'!A$36,LEN('Yearly Info'!A$36)-4),"")</f>
        <v>#VALUE!</v>
      </c>
      <c r="B270" s="145"/>
      <c r="C270" s="42">
        <f t="shared" ca="1" si="10"/>
        <v>46147</v>
      </c>
      <c r="D270" s="54">
        <f ca="1">INDIRECT("'" &amp; UPPER(LEFT(TEXT($D$3,"mmmm"),3)) &amp; "'!J33")</f>
        <v>0</v>
      </c>
      <c r="E270" s="147"/>
      <c r="F270" s="148"/>
      <c r="G270" s="148"/>
      <c r="H270" s="148"/>
      <c r="I270" s="148"/>
      <c r="J270" s="148"/>
      <c r="K270" s="148"/>
      <c r="L270" s="148"/>
      <c r="M270" s="148"/>
      <c r="N270" s="148"/>
      <c r="O270" s="148"/>
      <c r="P270" s="149"/>
    </row>
    <row r="271" spans="1:16" ht="15" hidden="1" customHeight="1" x14ac:dyDescent="0.25">
      <c r="A271" s="44" t="e">
        <f ca="1">IF(MONTH(C271)=MONTH(D$3),RIGHT('Yearly Info'!A$37,LEN('Yearly Info'!A$37)-4),"")</f>
        <v>#VALUE!</v>
      </c>
      <c r="B271" s="145"/>
      <c r="C271" s="42">
        <f t="shared" ca="1" si="10"/>
        <v>46147</v>
      </c>
      <c r="D271" s="54">
        <f ca="1">INDIRECT("'" &amp; UPPER(LEFT(TEXT($D$3,"mmmm"),3)) &amp; "'!J34")</f>
        <v>0</v>
      </c>
      <c r="E271" s="147"/>
      <c r="F271" s="148"/>
      <c r="G271" s="148"/>
      <c r="H271" s="148"/>
      <c r="I271" s="148"/>
      <c r="J271" s="148"/>
      <c r="K271" s="148"/>
      <c r="L271" s="148"/>
      <c r="M271" s="148"/>
      <c r="N271" s="148"/>
      <c r="O271" s="148"/>
      <c r="P271" s="149"/>
    </row>
    <row r="272" spans="1:16" ht="15" hidden="1" customHeight="1" x14ac:dyDescent="0.25">
      <c r="A272" s="44" t="e">
        <f ca="1">IF(MONTH(C272)=MONTH(D$3),RIGHT('Yearly Info'!A$38,LEN('Yearly Info'!A$38)-4),"")</f>
        <v>#VALUE!</v>
      </c>
      <c r="B272" s="145"/>
      <c r="C272" s="42">
        <f t="shared" ca="1" si="10"/>
        <v>46147</v>
      </c>
      <c r="D272" s="54">
        <f ca="1">INDIRECT("'" &amp; UPPER(LEFT(TEXT($D$3,"mmmm"),3)) &amp; "'!J35")</f>
        <v>0</v>
      </c>
      <c r="E272" s="147"/>
      <c r="F272" s="148"/>
      <c r="G272" s="148"/>
      <c r="H272" s="148"/>
      <c r="I272" s="148"/>
      <c r="J272" s="148"/>
      <c r="K272" s="148"/>
      <c r="L272" s="148"/>
      <c r="M272" s="148"/>
      <c r="N272" s="148"/>
      <c r="O272" s="148"/>
      <c r="P272" s="149"/>
    </row>
    <row r="273" spans="1:16" ht="15" hidden="1" customHeight="1" x14ac:dyDescent="0.25">
      <c r="A273" s="44" t="e">
        <f ca="1">IF(MONTH(C273)=MONTH(D$3),RIGHT('Yearly Info'!A$39,LEN('Yearly Info'!A$39)-4),"")</f>
        <v>#VALUE!</v>
      </c>
      <c r="B273" s="145"/>
      <c r="C273" s="42">
        <f t="shared" ca="1" si="10"/>
        <v>46147</v>
      </c>
      <c r="D273" s="54">
        <f ca="1">INDIRECT("'" &amp; UPPER(LEFT(TEXT($D$3,"mmmm"),3)) &amp; "'!J36")</f>
        <v>0</v>
      </c>
      <c r="E273" s="147"/>
      <c r="F273" s="148"/>
      <c r="G273" s="148"/>
      <c r="H273" s="148"/>
      <c r="I273" s="148"/>
      <c r="J273" s="148"/>
      <c r="K273" s="148"/>
      <c r="L273" s="148"/>
      <c r="M273" s="148"/>
      <c r="N273" s="148"/>
      <c r="O273" s="148"/>
      <c r="P273" s="149"/>
    </row>
    <row r="274" spans="1:16" ht="15" hidden="1" customHeight="1" thickBot="1" x14ac:dyDescent="0.3">
      <c r="A274" s="45" t="e">
        <f ca="1">IF(MONTH(C274)=MONTH(D$3),RIGHT('Yearly Info'!A$40,LEN('Yearly Info'!A$40)-4),"")</f>
        <v>#VALUE!</v>
      </c>
      <c r="B274" s="145"/>
      <c r="C274" s="42">
        <f t="shared" ca="1" si="10"/>
        <v>46147</v>
      </c>
      <c r="D274" s="54">
        <f ca="1">INDIRECT("'" &amp; UPPER(LEFT(TEXT($D$3,"mmmm"),3)) &amp; "'!J37")</f>
        <v>0</v>
      </c>
      <c r="E274" s="147"/>
      <c r="F274" s="148"/>
      <c r="G274" s="148"/>
      <c r="H274" s="148"/>
      <c r="I274" s="148"/>
      <c r="J274" s="148"/>
      <c r="K274" s="148"/>
      <c r="L274" s="148"/>
      <c r="M274" s="148"/>
      <c r="N274" s="148"/>
      <c r="O274" s="148"/>
      <c r="P274" s="149"/>
    </row>
    <row r="275" spans="1:16" ht="15" hidden="1" customHeight="1" thickBot="1" x14ac:dyDescent="0.3">
      <c r="A275" s="45" t="str">
        <f ca="1">IF(MONTH(C275)=MONTH(D$3),RIGHT('Yearly Info'!A$41,LEN('Yearly Info'!A$41)-4),"")</f>
        <v xml:space="preserve"> </v>
      </c>
      <c r="B275" s="145"/>
      <c r="C275" s="42">
        <f t="shared" ca="1" si="10"/>
        <v>46147</v>
      </c>
      <c r="D275" s="54">
        <f ca="1">INDIRECT("'" &amp; UPPER(LEFT(TEXT($D$3,"mmmm"),3)) &amp; "'!J38")</f>
        <v>0</v>
      </c>
      <c r="E275" s="147"/>
      <c r="F275" s="148"/>
      <c r="G275" s="148"/>
      <c r="H275" s="148"/>
      <c r="I275" s="148"/>
      <c r="J275" s="148"/>
      <c r="K275" s="148"/>
      <c r="L275" s="148"/>
      <c r="M275" s="148"/>
      <c r="N275" s="148"/>
      <c r="O275" s="148"/>
      <c r="P275" s="149"/>
    </row>
    <row r="276" spans="1:16" ht="15" hidden="1" customHeight="1" thickBot="1" x14ac:dyDescent="0.3">
      <c r="A276" s="45" t="str">
        <f ca="1">IF(MONTH(C276)=MONTH(D$3),RIGHT('Yearly Info'!A$42,LEN('Yearly Info'!A$42)-4),"")</f>
        <v xml:space="preserve"> </v>
      </c>
      <c r="B276" s="145"/>
      <c r="C276" s="42">
        <f t="shared" ca="1" si="10"/>
        <v>46147</v>
      </c>
      <c r="D276" s="54">
        <f ca="1">INDIRECT("'" &amp; UPPER(LEFT(TEXT($D$3,"mmmm"),3)) &amp; "'!J39")</f>
        <v>0</v>
      </c>
      <c r="E276" s="147"/>
      <c r="F276" s="148"/>
      <c r="G276" s="148"/>
      <c r="H276" s="148"/>
      <c r="I276" s="148"/>
      <c r="J276" s="148"/>
      <c r="K276" s="148"/>
      <c r="L276" s="148"/>
      <c r="M276" s="148"/>
      <c r="N276" s="148"/>
      <c r="O276" s="148"/>
      <c r="P276" s="149"/>
    </row>
    <row r="277" spans="1:16" ht="15" hidden="1" customHeight="1" thickBot="1" x14ac:dyDescent="0.3">
      <c r="A277" s="45" t="str">
        <f ca="1">IF(MONTH(C277)=MONTH(D$3),RIGHT('Yearly Info'!A$43,LEN('Yearly Info'!A$43)-4),"")</f>
        <v xml:space="preserve"> </v>
      </c>
      <c r="B277" s="146"/>
      <c r="C277" s="42">
        <f t="shared" ca="1" si="10"/>
        <v>46147</v>
      </c>
      <c r="D277" s="55">
        <f ca="1">INDIRECT("'" &amp; UPPER(LEFT(TEXT($D$3,"mmmm"),3)) &amp; "'!J40")</f>
        <v>0</v>
      </c>
      <c r="E277" s="150"/>
      <c r="F277" s="151"/>
      <c r="G277" s="151"/>
      <c r="H277" s="151"/>
      <c r="I277" s="151"/>
      <c r="J277" s="151"/>
      <c r="K277" s="151"/>
      <c r="L277" s="151"/>
      <c r="M277" s="151"/>
      <c r="N277" s="151"/>
      <c r="O277" s="151"/>
      <c r="P277" s="152"/>
    </row>
    <row r="278" spans="1:16" ht="15" hidden="1" customHeight="1" x14ac:dyDescent="0.25">
      <c r="A278" s="44" t="str">
        <f ca="1">IF(MONTH(C278)=MONTH(D$3),RIGHT('Yearly Info'!A$14,LEN('Yearly Info'!A$14)-4),"")</f>
        <v xml:space="preserve"> RICS Support for MDEQ</v>
      </c>
      <c r="B278" s="159" t="str">
        <f ca="1">TEXT(C278,"dddd")</f>
        <v>Wednesday</v>
      </c>
      <c r="C278" s="96">
        <f ca="1">C248+1</f>
        <v>46148</v>
      </c>
      <c r="D278" s="54">
        <f ca="1">INDIRECT("'" &amp; UPPER(LEFT(TEXT($D$3,"mmmm"),3)) &amp; "'!K11")</f>
        <v>8</v>
      </c>
      <c r="E278" s="147" t="s">
        <v>123</v>
      </c>
      <c r="F278" s="148"/>
      <c r="G278" s="148"/>
      <c r="H278" s="148"/>
      <c r="I278" s="148"/>
      <c r="J278" s="148"/>
      <c r="K278" s="148"/>
      <c r="L278" s="148"/>
      <c r="M278" s="148"/>
      <c r="N278" s="148"/>
      <c r="O278" s="148"/>
      <c r="P278" s="149"/>
    </row>
    <row r="279" spans="1:16" ht="15" hidden="1" customHeight="1" x14ac:dyDescent="0.25">
      <c r="A279" s="44" t="str">
        <f ca="1">IF(MONTH(C279)=MONTH(D$3),RIGHT('Yearly Info'!A$15,LEN('Yearly Info'!A$15)-4),"")</f>
        <v xml:space="preserve"> MDEQ</v>
      </c>
      <c r="B279" s="145"/>
      <c r="C279" s="42">
        <f ca="1">C278</f>
        <v>46148</v>
      </c>
      <c r="D279" s="54">
        <f ca="1">INDIRECT("'" &amp; UPPER(LEFT(TEXT($D$3,"mmmm"),3)) &amp; "'!K12")</f>
        <v>0</v>
      </c>
      <c r="E279" s="147"/>
      <c r="F279" s="148"/>
      <c r="G279" s="148"/>
      <c r="H279" s="148"/>
      <c r="I279" s="148"/>
      <c r="J279" s="148"/>
      <c r="K279" s="148"/>
      <c r="L279" s="148"/>
      <c r="M279" s="148"/>
      <c r="N279" s="148"/>
      <c r="O279" s="148"/>
      <c r="P279" s="149"/>
    </row>
    <row r="280" spans="1:16" ht="15" hidden="1" customHeight="1" thickBot="1" x14ac:dyDescent="0.3">
      <c r="A280" s="44" t="str">
        <f ca="1">IF(MONTH(C280)=MONTH(D$3),RIGHT('Yearly Info'!A$16,LEN('Yearly Info'!A$16)-4),"")</f>
        <v xml:space="preserve"> RICS Idea Portal</v>
      </c>
      <c r="B280" s="145"/>
      <c r="C280" s="42">
        <f t="shared" ref="C280:C307" ca="1" si="11">C279</f>
        <v>46148</v>
      </c>
      <c r="D280" s="54">
        <f ca="1">INDIRECT("'" &amp; UPPER(LEFT(TEXT($D$3,"mmmm"),3)) &amp; "'!K13")</f>
        <v>0</v>
      </c>
      <c r="E280" s="147"/>
      <c r="F280" s="148"/>
      <c r="G280" s="148"/>
      <c r="H280" s="148"/>
      <c r="I280" s="148"/>
      <c r="J280" s="148"/>
      <c r="K280" s="148"/>
      <c r="L280" s="148"/>
      <c r="M280" s="148"/>
      <c r="N280" s="148"/>
      <c r="O280" s="148"/>
      <c r="P280" s="149"/>
    </row>
    <row r="281" spans="1:16" ht="15" hidden="1" customHeight="1" x14ac:dyDescent="0.25">
      <c r="A281" s="44" t="str">
        <f ca="1">IF(MONTH(C281)=MONTH(D$3),RIGHT('Yearly Info'!A$17,LEN('Yearly Info'!A$17)-4),"")</f>
        <v xml:space="preserve"> MSWIS</v>
      </c>
      <c r="B281" s="145"/>
      <c r="C281" s="42">
        <f t="shared" ca="1" si="11"/>
        <v>46148</v>
      </c>
      <c r="D281" s="54">
        <f ca="1">INDIRECT("'" &amp; UPPER(LEFT(TEXT($D$3,"mmmm"),3)) &amp; "'!K14")</f>
        <v>0</v>
      </c>
      <c r="E281" s="147"/>
      <c r="F281" s="148"/>
      <c r="G281" s="148"/>
      <c r="H281" s="148"/>
      <c r="I281" s="148"/>
      <c r="J281" s="148"/>
      <c r="K281" s="148"/>
      <c r="L281" s="148"/>
      <c r="M281" s="148"/>
      <c r="N281" s="148"/>
      <c r="O281" s="148"/>
      <c r="P281" s="149"/>
    </row>
    <row r="282" spans="1:16" ht="15" hidden="1" customHeight="1" x14ac:dyDescent="0.25">
      <c r="A282" s="44" t="str">
        <f ca="1">IF(MONTH(C282)=MONTH(D$3),RIGHT('Yearly Info'!A$18,LEN('Yearly Info'!A$18)-4),"")</f>
        <v xml:space="preserve"> GeoSpatial</v>
      </c>
      <c r="B282" s="145"/>
      <c r="C282" s="42">
        <f t="shared" ca="1" si="11"/>
        <v>46148</v>
      </c>
      <c r="D282" s="54">
        <f ca="1">INDIRECT("'" &amp; UPPER(LEFT(TEXT($D$3,"mmmm"),3)) &amp; "'!K15")</f>
        <v>0</v>
      </c>
      <c r="E282" s="147"/>
      <c r="F282" s="148"/>
      <c r="G282" s="148"/>
      <c r="H282" s="148"/>
      <c r="I282" s="148"/>
      <c r="J282" s="148"/>
      <c r="K282" s="148"/>
      <c r="L282" s="148"/>
      <c r="M282" s="148"/>
      <c r="N282" s="148"/>
      <c r="O282" s="148"/>
      <c r="P282" s="149"/>
    </row>
    <row r="283" spans="1:16" ht="15" hidden="1" customHeight="1" thickBot="1" x14ac:dyDescent="0.3">
      <c r="A283" s="44" t="str">
        <f ca="1">IF(MONTH(C283)=MONTH(D$3),RIGHT('Yearly Info'!A$19,LEN('Yearly Info'!A$19)-4),"")</f>
        <v xml:space="preserve"> RICS Dashboard</v>
      </c>
      <c r="B283" s="145"/>
      <c r="C283" s="42">
        <f t="shared" ca="1" si="11"/>
        <v>46148</v>
      </c>
      <c r="D283" s="54">
        <f ca="1">INDIRECT("'" &amp; UPPER(LEFT(TEXT($D$3,"mmmm"),3)) &amp; "'!K16")</f>
        <v>0</v>
      </c>
      <c r="E283" s="147"/>
      <c r="F283" s="148"/>
      <c r="G283" s="148"/>
      <c r="H283" s="148"/>
      <c r="I283" s="148"/>
      <c r="J283" s="148"/>
      <c r="K283" s="148"/>
      <c r="L283" s="148"/>
      <c r="M283" s="148"/>
      <c r="N283" s="148"/>
      <c r="O283" s="148"/>
      <c r="P283" s="149"/>
    </row>
    <row r="284" spans="1:16" ht="15" customHeight="1" x14ac:dyDescent="0.25">
      <c r="A284" s="44" t="str">
        <f ca="1">IF(MONTH(C284)=MONTH(D$3),RIGHT('Yearly Info'!A$20,LEN('Yearly Info'!A$20)-4),"")</f>
        <v xml:space="preserve"> MDWFP NRIS</v>
      </c>
      <c r="B284" s="145"/>
      <c r="C284" s="42">
        <f t="shared" ca="1" si="11"/>
        <v>46148</v>
      </c>
      <c r="D284" s="54">
        <f ca="1">INDIRECT("'" &amp; UPPER(LEFT(TEXT($D$3,"mmmm"),3)) &amp; "'!K17")</f>
        <v>0</v>
      </c>
      <c r="E284" s="153"/>
      <c r="F284" s="154"/>
      <c r="G284" s="154"/>
      <c r="H284" s="154"/>
      <c r="I284" s="154"/>
      <c r="J284" s="154"/>
      <c r="K284" s="154"/>
      <c r="L284" s="154"/>
      <c r="M284" s="154"/>
      <c r="N284" s="154"/>
      <c r="O284" s="154"/>
      <c r="P284" s="155"/>
    </row>
    <row r="285" spans="1:16" ht="15" hidden="1" customHeight="1" x14ac:dyDescent="0.25">
      <c r="A285" s="44" t="str">
        <f ca="1">IF(MONTH(C285)=MONTH(D$3),RIGHT('Yearly Info'!A$21,LEN('Yearly Info'!A$21)-4),"")</f>
        <v xml:space="preserve"> MSWIS MRVA 4 CLOSED</v>
      </c>
      <c r="B285" s="145"/>
      <c r="C285" s="42">
        <f t="shared" ca="1" si="11"/>
        <v>46148</v>
      </c>
      <c r="D285" s="54">
        <f ca="1">INDIRECT("'" &amp; UPPER(LEFT(TEXT($D$3,"mmmm"),3)) &amp; "'!K18")</f>
        <v>0</v>
      </c>
      <c r="E285" s="147"/>
      <c r="F285" s="148"/>
      <c r="G285" s="148"/>
      <c r="H285" s="148"/>
      <c r="I285" s="148"/>
      <c r="J285" s="148"/>
      <c r="K285" s="148"/>
      <c r="L285" s="148"/>
      <c r="M285" s="148"/>
      <c r="N285" s="148"/>
      <c r="O285" s="148"/>
      <c r="P285" s="149"/>
    </row>
    <row r="286" spans="1:16" ht="15" hidden="1" customHeight="1" x14ac:dyDescent="0.25">
      <c r="A286" s="44" t="str">
        <f ca="1">IF(MONTH(C286)=MONTH(D$3),RIGHT('Yearly Info'!A$22,LEN('Yearly Info'!A$22)-4),"")</f>
        <v xml:space="preserve"> Tackett</v>
      </c>
      <c r="B286" s="145"/>
      <c r="C286" s="42">
        <f t="shared" ca="1" si="11"/>
        <v>46148</v>
      </c>
      <c r="D286" s="54">
        <f ca="1">INDIRECT("'" &amp; UPPER(LEFT(TEXT($D$3,"mmmm"),3)) &amp; "'!K19")</f>
        <v>0</v>
      </c>
      <c r="E286" s="147"/>
      <c r="F286" s="148"/>
      <c r="G286" s="148"/>
      <c r="H286" s="148"/>
      <c r="I286" s="148"/>
      <c r="J286" s="148"/>
      <c r="K286" s="148"/>
      <c r="L286" s="148"/>
      <c r="M286" s="148"/>
      <c r="N286" s="148"/>
      <c r="O286" s="148"/>
      <c r="P286" s="149"/>
    </row>
    <row r="287" spans="1:16" ht="15" hidden="1" customHeight="1" x14ac:dyDescent="0.25">
      <c r="A287" s="44" t="e">
        <f ca="1">IF(MONTH(C287)=MONTH(D$3),RIGHT('Yearly Info'!A$23,LEN('Yearly Info'!A$23)-4),"")</f>
        <v>#VALUE!</v>
      </c>
      <c r="B287" s="145"/>
      <c r="C287" s="42">
        <f t="shared" ca="1" si="11"/>
        <v>46148</v>
      </c>
      <c r="D287" s="54">
        <f ca="1">INDIRECT("'" &amp; UPPER(LEFT(TEXT($D$3,"mmmm"),3)) &amp; "'!K20")</f>
        <v>0</v>
      </c>
      <c r="E287" s="160"/>
      <c r="F287" s="148"/>
      <c r="G287" s="148"/>
      <c r="H287" s="148"/>
      <c r="I287" s="148"/>
      <c r="J287" s="148"/>
      <c r="K287" s="148"/>
      <c r="L287" s="148"/>
      <c r="M287" s="148"/>
      <c r="N287" s="148"/>
      <c r="O287" s="148"/>
      <c r="P287" s="149"/>
    </row>
    <row r="288" spans="1:16" ht="15" hidden="1" customHeight="1" x14ac:dyDescent="0.25">
      <c r="A288" s="44" t="e">
        <f ca="1">IF(MONTH(C288)=MONTH(D$3),RIGHT('Yearly Info'!A$24,LEN('Yearly Info'!A$24)-4),"")</f>
        <v>#VALUE!</v>
      </c>
      <c r="B288" s="145"/>
      <c r="C288" s="42">
        <f t="shared" ca="1" si="11"/>
        <v>46148</v>
      </c>
      <c r="D288" s="54">
        <f ca="1">INDIRECT("'" &amp; UPPER(LEFT(TEXT($D$3,"mmmm"),3)) &amp; "'!K21")</f>
        <v>0</v>
      </c>
      <c r="E288" s="147"/>
      <c r="F288" s="148"/>
      <c r="G288" s="148"/>
      <c r="H288" s="148"/>
      <c r="I288" s="148"/>
      <c r="J288" s="148"/>
      <c r="K288" s="148"/>
      <c r="L288" s="148"/>
      <c r="M288" s="148"/>
      <c r="N288" s="148"/>
      <c r="O288" s="148"/>
      <c r="P288" s="149"/>
    </row>
    <row r="289" spans="1:16" ht="15" hidden="1" customHeight="1" x14ac:dyDescent="0.25">
      <c r="A289" s="44" t="e">
        <f ca="1">IF(MONTH(C289)=MONTH(D$3),RIGHT('Yearly Info'!A$25,LEN('Yearly Info'!A$25)-4),"")</f>
        <v>#VALUE!</v>
      </c>
      <c r="B289" s="145"/>
      <c r="C289" s="42">
        <f t="shared" ca="1" si="11"/>
        <v>46148</v>
      </c>
      <c r="D289" s="54">
        <f ca="1">INDIRECT("'" &amp; UPPER(LEFT(TEXT($D$3,"mmmm"),3)) &amp; "'!K22")</f>
        <v>0</v>
      </c>
      <c r="E289" s="147"/>
      <c r="F289" s="148"/>
      <c r="G289" s="148"/>
      <c r="H289" s="148"/>
      <c r="I289" s="148"/>
      <c r="J289" s="148"/>
      <c r="K289" s="148"/>
      <c r="L289" s="148"/>
      <c r="M289" s="148"/>
      <c r="N289" s="148"/>
      <c r="O289" s="148"/>
      <c r="P289" s="149"/>
    </row>
    <row r="290" spans="1:16" ht="15" hidden="1" customHeight="1" x14ac:dyDescent="0.25">
      <c r="A290" s="44" t="e">
        <f ca="1">IF(MONTH(C290)=MONTH(D$3),RIGHT('Yearly Info'!A$26,LEN('Yearly Info'!A$26)-4),"")</f>
        <v>#VALUE!</v>
      </c>
      <c r="B290" s="145"/>
      <c r="C290" s="42">
        <f t="shared" ca="1" si="11"/>
        <v>46148</v>
      </c>
      <c r="D290" s="54">
        <f ca="1">INDIRECT("'" &amp; UPPER(LEFT(TEXT($D$3,"mmmm"),3)) &amp; "'!K23")</f>
        <v>0</v>
      </c>
      <c r="E290" s="147"/>
      <c r="F290" s="148"/>
      <c r="G290" s="148"/>
      <c r="H290" s="148"/>
      <c r="I290" s="148"/>
      <c r="J290" s="148"/>
      <c r="K290" s="148"/>
      <c r="L290" s="148"/>
      <c r="M290" s="148"/>
      <c r="N290" s="148"/>
      <c r="O290" s="148"/>
      <c r="P290" s="149"/>
    </row>
    <row r="291" spans="1:16" ht="15" hidden="1" customHeight="1" x14ac:dyDescent="0.25">
      <c r="A291" s="44" t="e">
        <f ca="1">IF(MONTH(C291)=MONTH(D$3),RIGHT('Yearly Info'!A$27,LEN('Yearly Info'!A$27)-4),"")</f>
        <v>#VALUE!</v>
      </c>
      <c r="B291" s="145"/>
      <c r="C291" s="42">
        <f t="shared" ca="1" si="11"/>
        <v>46148</v>
      </c>
      <c r="D291" s="54">
        <f ca="1">INDIRECT("'" &amp; UPPER(LEFT(TEXT($D$3,"mmmm"),3)) &amp; "'!K24")</f>
        <v>0</v>
      </c>
      <c r="E291" s="147"/>
      <c r="F291" s="148"/>
      <c r="G291" s="148"/>
      <c r="H291" s="148"/>
      <c r="I291" s="148"/>
      <c r="J291" s="148"/>
      <c r="K291" s="148"/>
      <c r="L291" s="148"/>
      <c r="M291" s="148"/>
      <c r="N291" s="148"/>
      <c r="O291" s="148"/>
      <c r="P291" s="149"/>
    </row>
    <row r="292" spans="1:16" ht="15" hidden="1" customHeight="1" x14ac:dyDescent="0.25">
      <c r="A292" s="44" t="e">
        <f ca="1">IF(MONTH(C292)=MONTH(D$3),RIGHT('Yearly Info'!A$28,LEN('Yearly Info'!A$28)-4),"")</f>
        <v>#VALUE!</v>
      </c>
      <c r="B292" s="145"/>
      <c r="C292" s="42">
        <f t="shared" ca="1" si="11"/>
        <v>46148</v>
      </c>
      <c r="D292" s="54">
        <f ca="1">INDIRECT("'" &amp; UPPER(LEFT(TEXT($D$3,"mmmm"),3)) &amp; "'!K25")</f>
        <v>0</v>
      </c>
      <c r="E292" s="147"/>
      <c r="F292" s="148"/>
      <c r="G292" s="148"/>
      <c r="H292" s="148"/>
      <c r="I292" s="148"/>
      <c r="J292" s="148"/>
      <c r="K292" s="148"/>
      <c r="L292" s="148"/>
      <c r="M292" s="148"/>
      <c r="N292" s="148"/>
      <c r="O292" s="148"/>
      <c r="P292" s="149"/>
    </row>
    <row r="293" spans="1:16" ht="15" hidden="1" customHeight="1" x14ac:dyDescent="0.25">
      <c r="A293" s="44" t="e">
        <f ca="1">IF(MONTH(C293)=MONTH(D$3),RIGHT('Yearly Info'!A$29,LEN('Yearly Info'!A$29)-4),"")</f>
        <v>#VALUE!</v>
      </c>
      <c r="B293" s="145"/>
      <c r="C293" s="42">
        <f t="shared" ca="1" si="11"/>
        <v>46148</v>
      </c>
      <c r="D293" s="54">
        <f ca="1">INDIRECT("'" &amp; UPPER(LEFT(TEXT($D$3,"mmmm"),3)) &amp; "'!K26")</f>
        <v>0</v>
      </c>
      <c r="E293" s="147"/>
      <c r="F293" s="148"/>
      <c r="G293" s="148"/>
      <c r="H293" s="148"/>
      <c r="I293" s="148"/>
      <c r="J293" s="148"/>
      <c r="K293" s="148"/>
      <c r="L293" s="148"/>
      <c r="M293" s="148"/>
      <c r="N293" s="148"/>
      <c r="O293" s="148"/>
      <c r="P293" s="149"/>
    </row>
    <row r="294" spans="1:16" ht="15" hidden="1" customHeight="1" x14ac:dyDescent="0.25">
      <c r="A294" s="44" t="e">
        <f ca="1">IF(MONTH(C294)=MONTH(D$3),RIGHT('Yearly Info'!A$30,LEN('Yearly Info'!A$30)-4),"")</f>
        <v>#VALUE!</v>
      </c>
      <c r="B294" s="145"/>
      <c r="C294" s="42">
        <f t="shared" ca="1" si="11"/>
        <v>46148</v>
      </c>
      <c r="D294" s="54">
        <f ca="1">INDIRECT("'" &amp; UPPER(LEFT(TEXT($D$3,"mmmm"),3)) &amp; "'!K27")</f>
        <v>0</v>
      </c>
      <c r="E294" s="147"/>
      <c r="F294" s="148"/>
      <c r="G294" s="148"/>
      <c r="H294" s="148"/>
      <c r="I294" s="148"/>
      <c r="J294" s="148"/>
      <c r="K294" s="148"/>
      <c r="L294" s="148"/>
      <c r="M294" s="148"/>
      <c r="N294" s="148"/>
      <c r="O294" s="148"/>
      <c r="P294" s="149"/>
    </row>
    <row r="295" spans="1:16" ht="15" hidden="1" customHeight="1" x14ac:dyDescent="0.25">
      <c r="A295" s="44" t="e">
        <f ca="1">IF(MONTH(C295)=MONTH(D$3),RIGHT('Yearly Info'!A$31,LEN('Yearly Info'!A$31)-4),"")</f>
        <v>#VALUE!</v>
      </c>
      <c r="B295" s="145"/>
      <c r="C295" s="42">
        <f t="shared" ca="1" si="11"/>
        <v>46148</v>
      </c>
      <c r="D295" s="54">
        <f ca="1">INDIRECT("'" &amp; UPPER(LEFT(TEXT($D$3,"mmmm"),3)) &amp; "'!K28")</f>
        <v>0</v>
      </c>
      <c r="E295" s="147"/>
      <c r="F295" s="148"/>
      <c r="G295" s="148"/>
      <c r="H295" s="148"/>
      <c r="I295" s="148"/>
      <c r="J295" s="148"/>
      <c r="K295" s="148"/>
      <c r="L295" s="148"/>
      <c r="M295" s="148"/>
      <c r="N295" s="148"/>
      <c r="O295" s="148"/>
      <c r="P295" s="149"/>
    </row>
    <row r="296" spans="1:16" ht="15" hidden="1" customHeight="1" x14ac:dyDescent="0.25">
      <c r="A296" s="44" t="e">
        <f ca="1">IF(MONTH(C296)=MONTH(D$3),RIGHT('Yearly Info'!A$32,LEN('Yearly Info'!A$32)-4),"")</f>
        <v>#VALUE!</v>
      </c>
      <c r="B296" s="145"/>
      <c r="C296" s="42">
        <f t="shared" ca="1" si="11"/>
        <v>46148</v>
      </c>
      <c r="D296" s="54">
        <f ca="1">INDIRECT("'" &amp; UPPER(LEFT(TEXT($D$3,"mmmm"),3)) &amp; "'!K29")</f>
        <v>0</v>
      </c>
      <c r="E296" s="147"/>
      <c r="F296" s="148"/>
      <c r="G296" s="148"/>
      <c r="H296" s="148"/>
      <c r="I296" s="148"/>
      <c r="J296" s="148"/>
      <c r="K296" s="148"/>
      <c r="L296" s="148"/>
      <c r="M296" s="148"/>
      <c r="N296" s="148"/>
      <c r="O296" s="148"/>
      <c r="P296" s="149"/>
    </row>
    <row r="297" spans="1:16" ht="15" hidden="1" customHeight="1" x14ac:dyDescent="0.25">
      <c r="A297" s="44" t="e">
        <f ca="1">IF(MONTH(C297)=MONTH(D$3),RIGHT('Yearly Info'!A$33,LEN('Yearly Info'!A$33)-4),"")</f>
        <v>#VALUE!</v>
      </c>
      <c r="B297" s="145"/>
      <c r="C297" s="42">
        <f t="shared" ca="1" si="11"/>
        <v>46148</v>
      </c>
      <c r="D297" s="54">
        <f ca="1">INDIRECT("'" &amp; UPPER(LEFT(TEXT($D$3,"mmmm"),3)) &amp; "'!K30")</f>
        <v>0</v>
      </c>
      <c r="E297" s="147"/>
      <c r="F297" s="148"/>
      <c r="G297" s="148"/>
      <c r="H297" s="148"/>
      <c r="I297" s="148"/>
      <c r="J297" s="148"/>
      <c r="K297" s="148"/>
      <c r="L297" s="148"/>
      <c r="M297" s="148"/>
      <c r="N297" s="148"/>
      <c r="O297" s="148"/>
      <c r="P297" s="149"/>
    </row>
    <row r="298" spans="1:16" ht="15" hidden="1" customHeight="1" x14ac:dyDescent="0.25">
      <c r="A298" s="44" t="e">
        <f ca="1">IF(MONTH(C298)=MONTH(D$3),RIGHT('Yearly Info'!A$34,LEN('Yearly Info'!A$34)-4),"")</f>
        <v>#VALUE!</v>
      </c>
      <c r="B298" s="145"/>
      <c r="C298" s="42">
        <f t="shared" ca="1" si="11"/>
        <v>46148</v>
      </c>
      <c r="D298" s="54">
        <f ca="1">INDIRECT("'" &amp; UPPER(LEFT(TEXT($D$3,"mmmm"),3)) &amp; "'!K31")</f>
        <v>0</v>
      </c>
      <c r="E298" s="147"/>
      <c r="F298" s="148"/>
      <c r="G298" s="148"/>
      <c r="H298" s="148"/>
      <c r="I298" s="148"/>
      <c r="J298" s="148"/>
      <c r="K298" s="148"/>
      <c r="L298" s="148"/>
      <c r="M298" s="148"/>
      <c r="N298" s="148"/>
      <c r="O298" s="148"/>
      <c r="P298" s="149"/>
    </row>
    <row r="299" spans="1:16" ht="15" hidden="1" customHeight="1" thickBot="1" x14ac:dyDescent="0.3">
      <c r="A299" s="44" t="e">
        <f ca="1">IF(MONTH(C299)=MONTH(D$3),RIGHT('Yearly Info'!A$35,LEN('Yearly Info'!A$35)-4),"")</f>
        <v>#VALUE!</v>
      </c>
      <c r="B299" s="145"/>
      <c r="C299" s="42">
        <f t="shared" ca="1" si="11"/>
        <v>46148</v>
      </c>
      <c r="D299" s="55">
        <f ca="1">INDIRECT("'" &amp; UPPER(LEFT(TEXT($D$3,"mmmm"),3)) &amp; "'!K32")</f>
        <v>0</v>
      </c>
      <c r="E299" s="147"/>
      <c r="F299" s="148"/>
      <c r="G299" s="148"/>
      <c r="H299" s="148"/>
      <c r="I299" s="148"/>
      <c r="J299" s="148"/>
      <c r="K299" s="148"/>
      <c r="L299" s="148"/>
      <c r="M299" s="148"/>
      <c r="N299" s="148"/>
      <c r="O299" s="148"/>
      <c r="P299" s="149"/>
    </row>
    <row r="300" spans="1:16" ht="15" hidden="1" customHeight="1" x14ac:dyDescent="0.25">
      <c r="A300" s="44" t="e">
        <f ca="1">IF(MONTH(C300)=MONTH(D$3),RIGHT('Yearly Info'!A$36,LEN('Yearly Info'!A$36)-4),"")</f>
        <v>#VALUE!</v>
      </c>
      <c r="B300" s="145"/>
      <c r="C300" s="42">
        <f t="shared" ca="1" si="11"/>
        <v>46148</v>
      </c>
      <c r="D300" s="54">
        <f ca="1">INDIRECT("'" &amp; UPPER(LEFT(TEXT($D$3,"mmmm"),3)) &amp; "'!K33")</f>
        <v>0</v>
      </c>
      <c r="E300" s="147"/>
      <c r="F300" s="148"/>
      <c r="G300" s="148"/>
      <c r="H300" s="148"/>
      <c r="I300" s="148"/>
      <c r="J300" s="148"/>
      <c r="K300" s="148"/>
      <c r="L300" s="148"/>
      <c r="M300" s="148"/>
      <c r="N300" s="148"/>
      <c r="O300" s="148"/>
      <c r="P300" s="149"/>
    </row>
    <row r="301" spans="1:16" ht="15" hidden="1" customHeight="1" x14ac:dyDescent="0.25">
      <c r="A301" s="44" t="e">
        <f ca="1">IF(MONTH(C301)=MONTH(D$3),RIGHT('Yearly Info'!A$37,LEN('Yearly Info'!A$37)-4),"")</f>
        <v>#VALUE!</v>
      </c>
      <c r="B301" s="145"/>
      <c r="C301" s="42">
        <f t="shared" ca="1" si="11"/>
        <v>46148</v>
      </c>
      <c r="D301" s="54">
        <f ca="1">INDIRECT("'" &amp; UPPER(LEFT(TEXT($D$3,"mmmm"),3)) &amp; "'!K34")</f>
        <v>0</v>
      </c>
      <c r="E301" s="147"/>
      <c r="F301" s="148"/>
      <c r="G301" s="148"/>
      <c r="H301" s="148"/>
      <c r="I301" s="148"/>
      <c r="J301" s="148"/>
      <c r="K301" s="148"/>
      <c r="L301" s="148"/>
      <c r="M301" s="148"/>
      <c r="N301" s="148"/>
      <c r="O301" s="148"/>
      <c r="P301" s="149"/>
    </row>
    <row r="302" spans="1:16" ht="15" hidden="1" customHeight="1" x14ac:dyDescent="0.25">
      <c r="A302" s="44" t="e">
        <f ca="1">IF(MONTH(C302)=MONTH(D$3),RIGHT('Yearly Info'!A$38,LEN('Yearly Info'!A$38)-4),"")</f>
        <v>#VALUE!</v>
      </c>
      <c r="B302" s="145"/>
      <c r="C302" s="42">
        <f t="shared" ca="1" si="11"/>
        <v>46148</v>
      </c>
      <c r="D302" s="54">
        <f ca="1">INDIRECT("'" &amp; UPPER(LEFT(TEXT($D$3,"mmmm"),3)) &amp; "'!K35")</f>
        <v>0</v>
      </c>
      <c r="E302" s="147"/>
      <c r="F302" s="148"/>
      <c r="G302" s="148"/>
      <c r="H302" s="148"/>
      <c r="I302" s="148"/>
      <c r="J302" s="148"/>
      <c r="K302" s="148"/>
      <c r="L302" s="148"/>
      <c r="M302" s="148"/>
      <c r="N302" s="148"/>
      <c r="O302" s="148"/>
      <c r="P302" s="149"/>
    </row>
    <row r="303" spans="1:16" ht="15" hidden="1" customHeight="1" x14ac:dyDescent="0.25">
      <c r="A303" s="44" t="e">
        <f ca="1">IF(MONTH(C303)=MONTH(D$3),RIGHT('Yearly Info'!A$39,LEN('Yearly Info'!A$39)-4),"")</f>
        <v>#VALUE!</v>
      </c>
      <c r="B303" s="145"/>
      <c r="C303" s="42">
        <f t="shared" ca="1" si="11"/>
        <v>46148</v>
      </c>
      <c r="D303" s="54">
        <f ca="1">INDIRECT("'" &amp; UPPER(LEFT(TEXT($D$3,"mmmm"),3)) &amp; "'!K36")</f>
        <v>0</v>
      </c>
      <c r="E303" s="147"/>
      <c r="F303" s="148"/>
      <c r="G303" s="148"/>
      <c r="H303" s="148"/>
      <c r="I303" s="148"/>
      <c r="J303" s="148"/>
      <c r="K303" s="148"/>
      <c r="L303" s="148"/>
      <c r="M303" s="148"/>
      <c r="N303" s="148"/>
      <c r="O303" s="148"/>
      <c r="P303" s="149"/>
    </row>
    <row r="304" spans="1:16" ht="15" hidden="1" customHeight="1" thickBot="1" x14ac:dyDescent="0.3">
      <c r="A304" s="45" t="e">
        <f ca="1">IF(MONTH(C304)=MONTH(D$3),RIGHT('Yearly Info'!A$40,LEN('Yearly Info'!A$40)-4),"")</f>
        <v>#VALUE!</v>
      </c>
      <c r="B304" s="145"/>
      <c r="C304" s="42">
        <f t="shared" ca="1" si="11"/>
        <v>46148</v>
      </c>
      <c r="D304" s="54">
        <f ca="1">INDIRECT("'" &amp; UPPER(LEFT(TEXT($D$3,"mmmm"),3)) &amp; "'!K37")</f>
        <v>0</v>
      </c>
      <c r="E304" s="147"/>
      <c r="F304" s="148"/>
      <c r="G304" s="148"/>
      <c r="H304" s="148"/>
      <c r="I304" s="148"/>
      <c r="J304" s="148"/>
      <c r="K304" s="148"/>
      <c r="L304" s="148"/>
      <c r="M304" s="148"/>
      <c r="N304" s="148"/>
      <c r="O304" s="148"/>
      <c r="P304" s="149"/>
    </row>
    <row r="305" spans="1:16" ht="15" hidden="1" customHeight="1" thickBot="1" x14ac:dyDescent="0.3">
      <c r="A305" s="45" t="str">
        <f ca="1">IF(MONTH(C305)=MONTH(D$3),RIGHT('Yearly Info'!A$41,LEN('Yearly Info'!A$41)-4),"")</f>
        <v xml:space="preserve"> </v>
      </c>
      <c r="B305" s="145"/>
      <c r="C305" s="42">
        <f t="shared" ca="1" si="11"/>
        <v>46148</v>
      </c>
      <c r="D305" s="54">
        <f ca="1">INDIRECT("'" &amp; UPPER(LEFT(TEXT($D$3,"mmmm"),3)) &amp; "'!K38")</f>
        <v>0</v>
      </c>
      <c r="E305" s="147"/>
      <c r="F305" s="148"/>
      <c r="G305" s="148"/>
      <c r="H305" s="148"/>
      <c r="I305" s="148"/>
      <c r="J305" s="148"/>
      <c r="K305" s="148"/>
      <c r="L305" s="148"/>
      <c r="M305" s="148"/>
      <c r="N305" s="148"/>
      <c r="O305" s="148"/>
      <c r="P305" s="149"/>
    </row>
    <row r="306" spans="1:16" ht="15" hidden="1" customHeight="1" thickBot="1" x14ac:dyDescent="0.3">
      <c r="A306" s="45" t="str">
        <f ca="1">IF(MONTH(C306)=MONTH(D$3),RIGHT('Yearly Info'!A$42,LEN('Yearly Info'!A$42)-4),"")</f>
        <v xml:space="preserve"> </v>
      </c>
      <c r="B306" s="145"/>
      <c r="C306" s="42">
        <f t="shared" ca="1" si="11"/>
        <v>46148</v>
      </c>
      <c r="D306" s="54">
        <f ca="1">INDIRECT("'" &amp; UPPER(LEFT(TEXT($D$3,"mmmm"),3)) &amp; "'!K39")</f>
        <v>0</v>
      </c>
      <c r="E306" s="147"/>
      <c r="F306" s="148"/>
      <c r="G306" s="148"/>
      <c r="H306" s="148"/>
      <c r="I306" s="148"/>
      <c r="J306" s="148"/>
      <c r="K306" s="148"/>
      <c r="L306" s="148"/>
      <c r="M306" s="148"/>
      <c r="N306" s="148"/>
      <c r="O306" s="148"/>
      <c r="P306" s="149"/>
    </row>
    <row r="307" spans="1:16" ht="15" hidden="1" customHeight="1" thickBot="1" x14ac:dyDescent="0.3">
      <c r="A307" s="45" t="str">
        <f ca="1">IF(MONTH(C307)=MONTH(D$3),RIGHT('Yearly Info'!A$43,LEN('Yearly Info'!A$43)-4),"")</f>
        <v xml:space="preserve"> </v>
      </c>
      <c r="B307" s="146"/>
      <c r="C307" s="95">
        <f t="shared" ca="1" si="11"/>
        <v>46148</v>
      </c>
      <c r="D307" s="55">
        <f ca="1">INDIRECT("'" &amp; UPPER(LEFT(TEXT($D$3,"mmmm"),3)) &amp; "'!K40")</f>
        <v>0</v>
      </c>
      <c r="E307" s="150"/>
      <c r="F307" s="151"/>
      <c r="G307" s="151"/>
      <c r="H307" s="151"/>
      <c r="I307" s="151"/>
      <c r="J307" s="151"/>
      <c r="K307" s="151"/>
      <c r="L307" s="151"/>
      <c r="M307" s="151"/>
      <c r="N307" s="151"/>
      <c r="O307" s="151"/>
      <c r="P307" s="152"/>
    </row>
    <row r="308" spans="1:16" ht="15" hidden="1" customHeight="1" x14ac:dyDescent="0.25">
      <c r="A308" s="44" t="str">
        <f ca="1">IF(MONTH(C308)=MONTH(D$3),RIGHT('Yearly Info'!A$14,LEN('Yearly Info'!A$14)-4),"")</f>
        <v xml:space="preserve"> RICS Support for MDEQ</v>
      </c>
      <c r="B308" s="159" t="str">
        <f ca="1">TEXT(C308,"dddd")</f>
        <v>Thursday</v>
      </c>
      <c r="C308" s="96">
        <f ca="1">C278+1</f>
        <v>46149</v>
      </c>
      <c r="D308" s="54">
        <f ca="1">INDIRECT("'" &amp; UPPER(LEFT(TEXT($D$3,"mmmm"),3)) &amp; "'!L11")</f>
        <v>4</v>
      </c>
      <c r="E308" s="147" t="s">
        <v>123</v>
      </c>
      <c r="F308" s="148"/>
      <c r="G308" s="148"/>
      <c r="H308" s="148"/>
      <c r="I308" s="148"/>
      <c r="J308" s="148"/>
      <c r="K308" s="148"/>
      <c r="L308" s="148"/>
      <c r="M308" s="148"/>
      <c r="N308" s="148"/>
      <c r="O308" s="148"/>
      <c r="P308" s="149"/>
    </row>
    <row r="309" spans="1:16" ht="15" hidden="1" customHeight="1" x14ac:dyDescent="0.25">
      <c r="A309" s="44" t="str">
        <f ca="1">IF(MONTH(C309)=MONTH(D$3),RIGHT('Yearly Info'!A$15,LEN('Yearly Info'!A$15)-4),"")</f>
        <v xml:space="preserve"> MDEQ</v>
      </c>
      <c r="B309" s="145"/>
      <c r="C309" s="42">
        <f ca="1">C308</f>
        <v>46149</v>
      </c>
      <c r="D309" s="54">
        <f ca="1">INDIRECT("'" &amp; UPPER(LEFT(TEXT($D$3,"mmmm"),3)) &amp; "'!L12")</f>
        <v>0</v>
      </c>
      <c r="E309" s="147"/>
      <c r="F309" s="148"/>
      <c r="G309" s="148"/>
      <c r="H309" s="148"/>
      <c r="I309" s="148"/>
      <c r="J309" s="148"/>
      <c r="K309" s="148"/>
      <c r="L309" s="148"/>
      <c r="M309" s="148"/>
      <c r="N309" s="148"/>
      <c r="O309" s="148"/>
      <c r="P309" s="149"/>
    </row>
    <row r="310" spans="1:16" ht="15" hidden="1" customHeight="1" thickBot="1" x14ac:dyDescent="0.3">
      <c r="A310" s="44" t="str">
        <f ca="1">IF(MONTH(C310)=MONTH(D$3),RIGHT('Yearly Info'!A$16,LEN('Yearly Info'!A$16)-4),"")</f>
        <v xml:space="preserve"> RICS Idea Portal</v>
      </c>
      <c r="B310" s="145"/>
      <c r="C310" s="42">
        <f t="shared" ref="C310:C337" ca="1" si="12">C309</f>
        <v>46149</v>
      </c>
      <c r="D310" s="54">
        <f ca="1">INDIRECT("'" &amp; UPPER(LEFT(TEXT($D$3,"mmmm"),3)) &amp; "'!L13")</f>
        <v>0</v>
      </c>
      <c r="E310" s="147"/>
      <c r="F310" s="148"/>
      <c r="G310" s="148"/>
      <c r="H310" s="148"/>
      <c r="I310" s="148"/>
      <c r="J310" s="148"/>
      <c r="K310" s="148"/>
      <c r="L310" s="148"/>
      <c r="M310" s="148"/>
      <c r="N310" s="148"/>
      <c r="O310" s="148"/>
      <c r="P310" s="149"/>
    </row>
    <row r="311" spans="1:16" ht="15" hidden="1" customHeight="1" x14ac:dyDescent="0.25">
      <c r="A311" s="44" t="str">
        <f ca="1">IF(MONTH(C311)=MONTH(D$3),RIGHT('Yearly Info'!A$17,LEN('Yearly Info'!A$17)-4),"")</f>
        <v xml:space="preserve"> MSWIS</v>
      </c>
      <c r="B311" s="145"/>
      <c r="C311" s="42">
        <f t="shared" ca="1" si="12"/>
        <v>46149</v>
      </c>
      <c r="D311" s="54">
        <f ca="1">INDIRECT("'" &amp; UPPER(LEFT(TEXT($D$3,"mmmm"),3)) &amp; "'!L14")</f>
        <v>0</v>
      </c>
      <c r="E311" s="153"/>
      <c r="F311" s="154"/>
      <c r="G311" s="154"/>
      <c r="H311" s="154"/>
      <c r="I311" s="154"/>
      <c r="J311" s="154"/>
      <c r="K311" s="154"/>
      <c r="L311" s="154"/>
      <c r="M311" s="154"/>
      <c r="N311" s="154"/>
      <c r="O311" s="154"/>
      <c r="P311" s="155"/>
    </row>
    <row r="312" spans="1:16" ht="15" hidden="1" customHeight="1" x14ac:dyDescent="0.25">
      <c r="A312" s="44" t="str">
        <f ca="1">IF(MONTH(C312)=MONTH(D$3),RIGHT('Yearly Info'!A$18,LEN('Yearly Info'!A$18)-4),"")</f>
        <v xml:space="preserve"> GeoSpatial</v>
      </c>
      <c r="B312" s="145"/>
      <c r="C312" s="42">
        <f t="shared" ca="1" si="12"/>
        <v>46149</v>
      </c>
      <c r="D312" s="54">
        <f ca="1">INDIRECT("'" &amp; UPPER(LEFT(TEXT($D$3,"mmmm"),3)) &amp; "'!L15")</f>
        <v>0</v>
      </c>
      <c r="E312" s="147"/>
      <c r="F312" s="148"/>
      <c r="G312" s="148"/>
      <c r="H312" s="148"/>
      <c r="I312" s="148"/>
      <c r="J312" s="148"/>
      <c r="K312" s="148"/>
      <c r="L312" s="148"/>
      <c r="M312" s="148"/>
      <c r="N312" s="148"/>
      <c r="O312" s="148"/>
      <c r="P312" s="149"/>
    </row>
    <row r="313" spans="1:16" ht="15" hidden="1" customHeight="1" thickBot="1" x14ac:dyDescent="0.3">
      <c r="A313" s="44" t="str">
        <f ca="1">IF(MONTH(C313)=MONTH(D$3),RIGHT('Yearly Info'!A$19,LEN('Yearly Info'!A$19)-4),"")</f>
        <v xml:space="preserve"> RICS Dashboard</v>
      </c>
      <c r="B313" s="145"/>
      <c r="C313" s="42">
        <f t="shared" ca="1" si="12"/>
        <v>46149</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MDWFP NRIS</v>
      </c>
      <c r="B314" s="145"/>
      <c r="C314" s="42">
        <f t="shared" ca="1" si="12"/>
        <v>46149</v>
      </c>
      <c r="D314" s="54">
        <f ca="1">INDIRECT("'" &amp; UPPER(LEFT(TEXT($D$3,"mmmm"),3)) &amp; "'!L17")</f>
        <v>0</v>
      </c>
      <c r="E314" s="153"/>
      <c r="F314" s="154"/>
      <c r="G314" s="154"/>
      <c r="H314" s="154"/>
      <c r="I314" s="154"/>
      <c r="J314" s="154"/>
      <c r="K314" s="154"/>
      <c r="L314" s="154"/>
      <c r="M314" s="154"/>
      <c r="N314" s="154"/>
      <c r="O314" s="154"/>
      <c r="P314" s="155"/>
    </row>
    <row r="315" spans="1:16" ht="15" hidden="1" customHeight="1" x14ac:dyDescent="0.25">
      <c r="A315" s="44" t="str">
        <f ca="1">IF(MONTH(C315)=MONTH(D$3),RIGHT('Yearly Info'!A$21,LEN('Yearly Info'!A$21)-4),"")</f>
        <v xml:space="preserve"> MSWIS MRVA 4 CLOSED</v>
      </c>
      <c r="B315" s="145"/>
      <c r="C315" s="42">
        <f t="shared" ca="1" si="12"/>
        <v>46149</v>
      </c>
      <c r="D315" s="54">
        <f ca="1">INDIRECT("'" &amp; UPPER(LEFT(TEXT($D$3,"mmmm"),3)) &amp; "'!L18")</f>
        <v>4</v>
      </c>
      <c r="E315" s="147" t="s">
        <v>125</v>
      </c>
      <c r="F315" s="148"/>
      <c r="G315" s="148"/>
      <c r="H315" s="148"/>
      <c r="I315" s="148"/>
      <c r="J315" s="148"/>
      <c r="K315" s="148"/>
      <c r="L315" s="148"/>
      <c r="M315" s="148"/>
      <c r="N315" s="148"/>
      <c r="O315" s="148"/>
      <c r="P315" s="149"/>
    </row>
    <row r="316" spans="1:16" ht="15" hidden="1" customHeight="1" x14ac:dyDescent="0.25">
      <c r="A316" s="44" t="str">
        <f ca="1">IF(MONTH(C316)=MONTH(D$3),RIGHT('Yearly Info'!A$22,LEN('Yearly Info'!A$22)-4),"")</f>
        <v xml:space="preserve"> Tackett</v>
      </c>
      <c r="B316" s="145"/>
      <c r="C316" s="42">
        <f t="shared" ca="1" si="12"/>
        <v>46149</v>
      </c>
      <c r="D316" s="54">
        <f ca="1">INDIRECT("'" &amp; UPPER(LEFT(TEXT($D$3,"mmmm"),3)) &amp; "'!L19")</f>
        <v>0</v>
      </c>
      <c r="E316" s="147"/>
      <c r="F316" s="148"/>
      <c r="G316" s="148"/>
      <c r="H316" s="148"/>
      <c r="I316" s="148"/>
      <c r="J316" s="148"/>
      <c r="K316" s="148"/>
      <c r="L316" s="148"/>
      <c r="M316" s="148"/>
      <c r="N316" s="148"/>
      <c r="O316" s="148"/>
      <c r="P316" s="149"/>
    </row>
    <row r="317" spans="1:16" ht="15" hidden="1" customHeight="1" x14ac:dyDescent="0.25">
      <c r="A317" s="44" t="e">
        <f ca="1">IF(MONTH(C317)=MONTH(D$3),RIGHT('Yearly Info'!A$23,LEN('Yearly Info'!A$23)-4),"")</f>
        <v>#VALUE!</v>
      </c>
      <c r="B317" s="145"/>
      <c r="C317" s="42">
        <f t="shared" ca="1" si="12"/>
        <v>46149</v>
      </c>
      <c r="D317" s="54">
        <f ca="1">INDIRECT("'" &amp; UPPER(LEFT(TEXT($D$3,"mmmm"),3)) &amp; "'!L20")</f>
        <v>0</v>
      </c>
      <c r="E317" s="147"/>
      <c r="F317" s="148"/>
      <c r="G317" s="148"/>
      <c r="H317" s="148"/>
      <c r="I317" s="148"/>
      <c r="J317" s="148"/>
      <c r="K317" s="148"/>
      <c r="L317" s="148"/>
      <c r="M317" s="148"/>
      <c r="N317" s="148"/>
      <c r="O317" s="148"/>
      <c r="P317" s="149"/>
    </row>
    <row r="318" spans="1:16" ht="15" hidden="1" customHeight="1" x14ac:dyDescent="0.25">
      <c r="A318" s="44" t="e">
        <f ca="1">IF(MONTH(C318)=MONTH(D$3),RIGHT('Yearly Info'!A$24,LEN('Yearly Info'!A$24)-4),"")</f>
        <v>#VALUE!</v>
      </c>
      <c r="B318" s="145"/>
      <c r="C318" s="42">
        <f t="shared" ca="1" si="12"/>
        <v>46149</v>
      </c>
      <c r="D318" s="54">
        <f ca="1">INDIRECT("'" &amp; UPPER(LEFT(TEXT($D$3,"mmmm"),3)) &amp; "'!L21")</f>
        <v>0</v>
      </c>
      <c r="E318" s="147"/>
      <c r="F318" s="148"/>
      <c r="G318" s="148"/>
      <c r="H318" s="148"/>
      <c r="I318" s="148"/>
      <c r="J318" s="148"/>
      <c r="K318" s="148"/>
      <c r="L318" s="148"/>
      <c r="M318" s="148"/>
      <c r="N318" s="148"/>
      <c r="O318" s="148"/>
      <c r="P318" s="149"/>
    </row>
    <row r="319" spans="1:16" ht="15" hidden="1" customHeight="1" x14ac:dyDescent="0.25">
      <c r="A319" s="44" t="e">
        <f ca="1">IF(MONTH(C319)=MONTH(D$3),RIGHT('Yearly Info'!A$25,LEN('Yearly Info'!A$25)-4),"")</f>
        <v>#VALUE!</v>
      </c>
      <c r="B319" s="145"/>
      <c r="C319" s="42">
        <f t="shared" ca="1" si="12"/>
        <v>46149</v>
      </c>
      <c r="D319" s="54">
        <f ca="1">INDIRECT("'" &amp; UPPER(LEFT(TEXT($D$3,"mmmm"),3)) &amp; "'!L22")</f>
        <v>0</v>
      </c>
      <c r="E319" s="147"/>
      <c r="F319" s="148"/>
      <c r="G319" s="148"/>
      <c r="H319" s="148"/>
      <c r="I319" s="148"/>
      <c r="J319" s="148"/>
      <c r="K319" s="148"/>
      <c r="L319" s="148"/>
      <c r="M319" s="148"/>
      <c r="N319" s="148"/>
      <c r="O319" s="148"/>
      <c r="P319" s="149"/>
    </row>
    <row r="320" spans="1:16" ht="15" hidden="1" customHeight="1" x14ac:dyDescent="0.25">
      <c r="A320" s="44" t="e">
        <f ca="1">IF(MONTH(C320)=MONTH(D$3),RIGHT('Yearly Info'!A$26,LEN('Yearly Info'!A$26)-4),"")</f>
        <v>#VALUE!</v>
      </c>
      <c r="B320" s="145"/>
      <c r="C320" s="42">
        <f t="shared" ca="1" si="12"/>
        <v>46149</v>
      </c>
      <c r="D320" s="54">
        <f ca="1">INDIRECT("'" &amp; UPPER(LEFT(TEXT($D$3,"mmmm"),3)) &amp; "'!L23")</f>
        <v>0</v>
      </c>
      <c r="E320" s="147"/>
      <c r="F320" s="148"/>
      <c r="G320" s="148"/>
      <c r="H320" s="148"/>
      <c r="I320" s="148"/>
      <c r="J320" s="148"/>
      <c r="K320" s="148"/>
      <c r="L320" s="148"/>
      <c r="M320" s="148"/>
      <c r="N320" s="148"/>
      <c r="O320" s="148"/>
      <c r="P320" s="149"/>
    </row>
    <row r="321" spans="1:16" ht="15" hidden="1" customHeight="1" x14ac:dyDescent="0.25">
      <c r="A321" s="44" t="e">
        <f ca="1">IF(MONTH(C321)=MONTH(D$3),RIGHT('Yearly Info'!A$27,LEN('Yearly Info'!A$27)-4),"")</f>
        <v>#VALUE!</v>
      </c>
      <c r="B321" s="145"/>
      <c r="C321" s="42">
        <f t="shared" ca="1" si="12"/>
        <v>46149</v>
      </c>
      <c r="D321" s="54">
        <f ca="1">INDIRECT("'" &amp; UPPER(LEFT(TEXT($D$3,"mmmm"),3)) &amp; "'!L24")</f>
        <v>0</v>
      </c>
      <c r="E321" s="147"/>
      <c r="F321" s="148"/>
      <c r="G321" s="148"/>
      <c r="H321" s="148"/>
      <c r="I321" s="148"/>
      <c r="J321" s="148"/>
      <c r="K321" s="148"/>
      <c r="L321" s="148"/>
      <c r="M321" s="148"/>
      <c r="N321" s="148"/>
      <c r="O321" s="148"/>
      <c r="P321" s="149"/>
    </row>
    <row r="322" spans="1:16" ht="15" hidden="1" customHeight="1" x14ac:dyDescent="0.25">
      <c r="A322" s="44" t="e">
        <f ca="1">IF(MONTH(C322)=MONTH(D$3),RIGHT('Yearly Info'!A$28,LEN('Yearly Info'!A$28)-4),"")</f>
        <v>#VALUE!</v>
      </c>
      <c r="B322" s="145"/>
      <c r="C322" s="42">
        <f t="shared" ca="1" si="12"/>
        <v>46149</v>
      </c>
      <c r="D322" s="54">
        <f ca="1">INDIRECT("'" &amp; UPPER(LEFT(TEXT($D$3,"mmmm"),3)) &amp; "'!L25")</f>
        <v>0</v>
      </c>
      <c r="E322" s="147"/>
      <c r="F322" s="148"/>
      <c r="G322" s="148"/>
      <c r="H322" s="148"/>
      <c r="I322" s="148"/>
      <c r="J322" s="148"/>
      <c r="K322" s="148"/>
      <c r="L322" s="148"/>
      <c r="M322" s="148"/>
      <c r="N322" s="148"/>
      <c r="O322" s="148"/>
      <c r="P322" s="149"/>
    </row>
    <row r="323" spans="1:16" ht="15" hidden="1" customHeight="1" x14ac:dyDescent="0.25">
      <c r="A323" s="44" t="e">
        <f ca="1">IF(MONTH(C323)=MONTH(D$3),RIGHT('Yearly Info'!A$29,LEN('Yearly Info'!A$29)-4),"")</f>
        <v>#VALUE!</v>
      </c>
      <c r="B323" s="145"/>
      <c r="C323" s="42">
        <f t="shared" ca="1" si="12"/>
        <v>46149</v>
      </c>
      <c r="D323" s="54">
        <f ca="1">INDIRECT("'" &amp; UPPER(LEFT(TEXT($D$3,"mmmm"),3)) &amp; "'!L26")</f>
        <v>0</v>
      </c>
      <c r="E323" s="147"/>
      <c r="F323" s="148"/>
      <c r="G323" s="148"/>
      <c r="H323" s="148"/>
      <c r="I323" s="148"/>
      <c r="J323" s="148"/>
      <c r="K323" s="148"/>
      <c r="L323" s="148"/>
      <c r="M323" s="148"/>
      <c r="N323" s="148"/>
      <c r="O323" s="148"/>
      <c r="P323" s="149"/>
    </row>
    <row r="324" spans="1:16" ht="15" hidden="1" customHeight="1" x14ac:dyDescent="0.25">
      <c r="A324" s="44" t="e">
        <f ca="1">IF(MONTH(C324)=MONTH(D$3),RIGHT('Yearly Info'!A$30,LEN('Yearly Info'!A$30)-4),"")</f>
        <v>#VALUE!</v>
      </c>
      <c r="B324" s="145"/>
      <c r="C324" s="42">
        <f t="shared" ca="1" si="12"/>
        <v>46149</v>
      </c>
      <c r="D324" s="54">
        <f ca="1">INDIRECT("'" &amp; UPPER(LEFT(TEXT($D$3,"mmmm"),3)) &amp; "'!L27")</f>
        <v>0</v>
      </c>
      <c r="E324" s="147"/>
      <c r="F324" s="148"/>
      <c r="G324" s="148"/>
      <c r="H324" s="148"/>
      <c r="I324" s="148"/>
      <c r="J324" s="148"/>
      <c r="K324" s="148"/>
      <c r="L324" s="148"/>
      <c r="M324" s="148"/>
      <c r="N324" s="148"/>
      <c r="O324" s="148"/>
      <c r="P324" s="149"/>
    </row>
    <row r="325" spans="1:16" ht="15" hidden="1" customHeight="1" x14ac:dyDescent="0.25">
      <c r="A325" s="44" t="e">
        <f ca="1">IF(MONTH(C325)=MONTH(D$3),RIGHT('Yearly Info'!A$31,LEN('Yearly Info'!A$31)-4),"")</f>
        <v>#VALUE!</v>
      </c>
      <c r="B325" s="145"/>
      <c r="C325" s="42">
        <f t="shared" ca="1" si="12"/>
        <v>46149</v>
      </c>
      <c r="D325" s="54">
        <f ca="1">INDIRECT("'" &amp; UPPER(LEFT(TEXT($D$3,"mmmm"),3)) &amp; "'!L28")</f>
        <v>0</v>
      </c>
      <c r="E325" s="147"/>
      <c r="F325" s="148"/>
      <c r="G325" s="148"/>
      <c r="H325" s="148"/>
      <c r="I325" s="148"/>
      <c r="J325" s="148"/>
      <c r="K325" s="148"/>
      <c r="L325" s="148"/>
      <c r="M325" s="148"/>
      <c r="N325" s="148"/>
      <c r="O325" s="148"/>
      <c r="P325" s="149"/>
    </row>
    <row r="326" spans="1:16" ht="15" hidden="1" customHeight="1" x14ac:dyDescent="0.25">
      <c r="A326" s="44" t="e">
        <f ca="1">IF(MONTH(C326)=MONTH(D$3),RIGHT('Yearly Info'!A$32,LEN('Yearly Info'!A$32)-4),"")</f>
        <v>#VALUE!</v>
      </c>
      <c r="B326" s="145"/>
      <c r="C326" s="42">
        <f t="shared" ca="1" si="12"/>
        <v>46149</v>
      </c>
      <c r="D326" s="54">
        <f ca="1">INDIRECT("'" &amp; UPPER(LEFT(TEXT($D$3,"mmmm"),3)) &amp; "'!L29")</f>
        <v>0</v>
      </c>
      <c r="E326" s="147"/>
      <c r="F326" s="148"/>
      <c r="G326" s="148"/>
      <c r="H326" s="148"/>
      <c r="I326" s="148"/>
      <c r="J326" s="148"/>
      <c r="K326" s="148"/>
      <c r="L326" s="148"/>
      <c r="M326" s="148"/>
      <c r="N326" s="148"/>
      <c r="O326" s="148"/>
      <c r="P326" s="149"/>
    </row>
    <row r="327" spans="1:16" ht="15" hidden="1" customHeight="1" x14ac:dyDescent="0.25">
      <c r="A327" s="44" t="e">
        <f ca="1">IF(MONTH(C327)=MONTH(D$3),RIGHT('Yearly Info'!A$33,LEN('Yearly Info'!A$33)-4),"")</f>
        <v>#VALUE!</v>
      </c>
      <c r="B327" s="145"/>
      <c r="C327" s="42">
        <f t="shared" ca="1" si="12"/>
        <v>46149</v>
      </c>
      <c r="D327" s="54">
        <f ca="1">INDIRECT("'" &amp; UPPER(LEFT(TEXT($D$3,"mmmm"),3)) &amp; "'!L30")</f>
        <v>0</v>
      </c>
      <c r="E327" s="147"/>
      <c r="F327" s="148"/>
      <c r="G327" s="148"/>
      <c r="H327" s="148"/>
      <c r="I327" s="148"/>
      <c r="J327" s="148"/>
      <c r="K327" s="148"/>
      <c r="L327" s="148"/>
      <c r="M327" s="148"/>
      <c r="N327" s="148"/>
      <c r="O327" s="148"/>
      <c r="P327" s="149"/>
    </row>
    <row r="328" spans="1:16" ht="15" hidden="1" customHeight="1" x14ac:dyDescent="0.25">
      <c r="A328" s="44" t="e">
        <f ca="1">IF(MONTH(C328)=MONTH(D$3),RIGHT('Yearly Info'!A$34,LEN('Yearly Info'!A$34)-4),"")</f>
        <v>#VALUE!</v>
      </c>
      <c r="B328" s="145"/>
      <c r="C328" s="42">
        <f t="shared" ca="1" si="12"/>
        <v>46149</v>
      </c>
      <c r="D328" s="54">
        <f ca="1">INDIRECT("'" &amp; UPPER(LEFT(TEXT($D$3,"mmmm"),3)) &amp; "'!L31")</f>
        <v>0</v>
      </c>
      <c r="E328" s="147"/>
      <c r="F328" s="148"/>
      <c r="G328" s="148"/>
      <c r="H328" s="148"/>
      <c r="I328" s="148"/>
      <c r="J328" s="148"/>
      <c r="K328" s="148"/>
      <c r="L328" s="148"/>
      <c r="M328" s="148"/>
      <c r="N328" s="148"/>
      <c r="O328" s="148"/>
      <c r="P328" s="149"/>
    </row>
    <row r="329" spans="1:16" ht="15" hidden="1" customHeight="1" thickBot="1" x14ac:dyDescent="0.3">
      <c r="A329" s="44" t="e">
        <f ca="1">IF(MONTH(C329)=MONTH(D$3),RIGHT('Yearly Info'!A$35,LEN('Yearly Info'!A$35)-4),"")</f>
        <v>#VALUE!</v>
      </c>
      <c r="B329" s="145"/>
      <c r="C329" s="42">
        <f t="shared" ca="1" si="12"/>
        <v>46149</v>
      </c>
      <c r="D329" s="55">
        <f ca="1">INDIRECT("'" &amp; UPPER(LEFT(TEXT($D$3,"mmmm"),3)) &amp; "'!L32")</f>
        <v>0</v>
      </c>
      <c r="E329" s="147"/>
      <c r="F329" s="148"/>
      <c r="G329" s="148"/>
      <c r="H329" s="148"/>
      <c r="I329" s="148"/>
      <c r="J329" s="148"/>
      <c r="K329" s="148"/>
      <c r="L329" s="148"/>
      <c r="M329" s="148"/>
      <c r="N329" s="148"/>
      <c r="O329" s="148"/>
      <c r="P329" s="149"/>
    </row>
    <row r="330" spans="1:16" ht="15" hidden="1" customHeight="1" x14ac:dyDescent="0.25">
      <c r="A330" s="44" t="e">
        <f ca="1">IF(MONTH(C330)=MONTH(D$3),RIGHT('Yearly Info'!A$36,LEN('Yearly Info'!A$36)-4),"")</f>
        <v>#VALUE!</v>
      </c>
      <c r="B330" s="145"/>
      <c r="C330" s="42">
        <f t="shared" ca="1" si="12"/>
        <v>46149</v>
      </c>
      <c r="D330" s="54">
        <f ca="1">INDIRECT("'" &amp; UPPER(LEFT(TEXT($D$3,"mmmm"),3)) &amp; "'!L33")</f>
        <v>0</v>
      </c>
      <c r="E330" s="147"/>
      <c r="F330" s="148"/>
      <c r="G330" s="148"/>
      <c r="H330" s="148"/>
      <c r="I330" s="148"/>
      <c r="J330" s="148"/>
      <c r="K330" s="148"/>
      <c r="L330" s="148"/>
      <c r="M330" s="148"/>
      <c r="N330" s="148"/>
      <c r="O330" s="148"/>
      <c r="P330" s="149"/>
    </row>
    <row r="331" spans="1:16" ht="15" hidden="1" customHeight="1" x14ac:dyDescent="0.25">
      <c r="A331" s="44" t="e">
        <f ca="1">IF(MONTH(C331)=MONTH(D$3),RIGHT('Yearly Info'!A$37,LEN('Yearly Info'!A$37)-4),"")</f>
        <v>#VALUE!</v>
      </c>
      <c r="B331" s="145"/>
      <c r="C331" s="42">
        <f t="shared" ca="1" si="12"/>
        <v>46149</v>
      </c>
      <c r="D331" s="54">
        <f ca="1">INDIRECT("'" &amp; UPPER(LEFT(TEXT($D$3,"mmmm"),3)) &amp; "'!L34")</f>
        <v>0</v>
      </c>
      <c r="E331" s="147"/>
      <c r="F331" s="148"/>
      <c r="G331" s="148"/>
      <c r="H331" s="148"/>
      <c r="I331" s="148"/>
      <c r="J331" s="148"/>
      <c r="K331" s="148"/>
      <c r="L331" s="148"/>
      <c r="M331" s="148"/>
      <c r="N331" s="148"/>
      <c r="O331" s="148"/>
      <c r="P331" s="149"/>
    </row>
    <row r="332" spans="1:16" ht="15" hidden="1" customHeight="1" x14ac:dyDescent="0.25">
      <c r="A332" s="44" t="e">
        <f ca="1">IF(MONTH(C332)=MONTH(D$3),RIGHT('Yearly Info'!A$38,LEN('Yearly Info'!A$38)-4),"")</f>
        <v>#VALUE!</v>
      </c>
      <c r="B332" s="145"/>
      <c r="C332" s="42">
        <f t="shared" ca="1" si="12"/>
        <v>46149</v>
      </c>
      <c r="D332" s="54">
        <f ca="1">INDIRECT("'" &amp; UPPER(LEFT(TEXT($D$3,"mmmm"),3)) &amp; "'!L35")</f>
        <v>0</v>
      </c>
      <c r="E332" s="147"/>
      <c r="F332" s="148"/>
      <c r="G332" s="148"/>
      <c r="H332" s="148"/>
      <c r="I332" s="148"/>
      <c r="J332" s="148"/>
      <c r="K332" s="148"/>
      <c r="L332" s="148"/>
      <c r="M332" s="148"/>
      <c r="N332" s="148"/>
      <c r="O332" s="148"/>
      <c r="P332" s="149"/>
    </row>
    <row r="333" spans="1:16" ht="15" hidden="1" customHeight="1" x14ac:dyDescent="0.25">
      <c r="A333" s="44" t="e">
        <f ca="1">IF(MONTH(C333)=MONTH(D$3),RIGHT('Yearly Info'!A$39,LEN('Yearly Info'!A$39)-4),"")</f>
        <v>#VALUE!</v>
      </c>
      <c r="B333" s="145"/>
      <c r="C333" s="42">
        <f t="shared" ca="1" si="12"/>
        <v>46149</v>
      </c>
      <c r="D333" s="54">
        <f ca="1">INDIRECT("'" &amp; UPPER(LEFT(TEXT($D$3,"mmmm"),3)) &amp; "'!L36")</f>
        <v>0</v>
      </c>
      <c r="E333" s="147"/>
      <c r="F333" s="148"/>
      <c r="G333" s="148"/>
      <c r="H333" s="148"/>
      <c r="I333" s="148"/>
      <c r="J333" s="148"/>
      <c r="K333" s="148"/>
      <c r="L333" s="148"/>
      <c r="M333" s="148"/>
      <c r="N333" s="148"/>
      <c r="O333" s="148"/>
      <c r="P333" s="149"/>
    </row>
    <row r="334" spans="1:16" ht="15" hidden="1" customHeight="1" thickBot="1" x14ac:dyDescent="0.3">
      <c r="A334" s="45" t="e">
        <f ca="1">IF(MONTH(C334)=MONTH(D$3),RIGHT('Yearly Info'!A$40,LEN('Yearly Info'!A$40)-4),"")</f>
        <v>#VALUE!</v>
      </c>
      <c r="B334" s="145"/>
      <c r="C334" s="42">
        <f t="shared" ca="1" si="12"/>
        <v>46149</v>
      </c>
      <c r="D334" s="54">
        <f ca="1">INDIRECT("'" &amp; UPPER(LEFT(TEXT($D$3,"mmmm"),3)) &amp; "'!L37")</f>
        <v>0</v>
      </c>
      <c r="E334" s="147"/>
      <c r="F334" s="148"/>
      <c r="G334" s="148"/>
      <c r="H334" s="148"/>
      <c r="I334" s="148"/>
      <c r="J334" s="148"/>
      <c r="K334" s="148"/>
      <c r="L334" s="148"/>
      <c r="M334" s="148"/>
      <c r="N334" s="148"/>
      <c r="O334" s="148"/>
      <c r="P334" s="149"/>
    </row>
    <row r="335" spans="1:16" ht="15" hidden="1" customHeight="1" thickBot="1" x14ac:dyDescent="0.3">
      <c r="A335" s="45" t="str">
        <f ca="1">IF(MONTH(C335)=MONTH(D$3),RIGHT('Yearly Info'!A$41,LEN('Yearly Info'!A$41)-4),"")</f>
        <v xml:space="preserve"> </v>
      </c>
      <c r="B335" s="145"/>
      <c r="C335" s="42">
        <f t="shared" ca="1" si="12"/>
        <v>46149</v>
      </c>
      <c r="D335" s="54">
        <f ca="1">INDIRECT("'" &amp; UPPER(LEFT(TEXT($D$3,"mmmm"),3)) &amp; "'!L38")</f>
        <v>0</v>
      </c>
      <c r="E335" s="147"/>
      <c r="F335" s="148"/>
      <c r="G335" s="148"/>
      <c r="H335" s="148"/>
      <c r="I335" s="148"/>
      <c r="J335" s="148"/>
      <c r="K335" s="148"/>
      <c r="L335" s="148"/>
      <c r="M335" s="148"/>
      <c r="N335" s="148"/>
      <c r="O335" s="148"/>
      <c r="P335" s="149"/>
    </row>
    <row r="336" spans="1:16" ht="15" hidden="1" customHeight="1" thickBot="1" x14ac:dyDescent="0.3">
      <c r="A336" s="45" t="str">
        <f ca="1">IF(MONTH(C336)=MONTH(D$3),RIGHT('Yearly Info'!A$42,LEN('Yearly Info'!A$42)-4),"")</f>
        <v xml:space="preserve"> </v>
      </c>
      <c r="B336" s="145"/>
      <c r="C336" s="42">
        <f t="shared" ca="1" si="12"/>
        <v>46149</v>
      </c>
      <c r="D336" s="54">
        <f ca="1">INDIRECT("'" &amp; UPPER(LEFT(TEXT($D$3,"mmmm"),3)) &amp; "'!L39")</f>
        <v>0</v>
      </c>
      <c r="E336" s="147"/>
      <c r="F336" s="148"/>
      <c r="G336" s="148"/>
      <c r="H336" s="148"/>
      <c r="I336" s="148"/>
      <c r="J336" s="148"/>
      <c r="K336" s="148"/>
      <c r="L336" s="148"/>
      <c r="M336" s="148"/>
      <c r="N336" s="148"/>
      <c r="O336" s="148"/>
      <c r="P336" s="149"/>
    </row>
    <row r="337" spans="1:16" ht="15" hidden="1" customHeight="1" thickBot="1" x14ac:dyDescent="0.3">
      <c r="A337" s="45" t="str">
        <f ca="1">IF(MONTH(C337)=MONTH(D$3),RIGHT('Yearly Info'!A$43,LEN('Yearly Info'!A$43)-4),"")</f>
        <v xml:space="preserve"> </v>
      </c>
      <c r="B337" s="146"/>
      <c r="C337" s="42">
        <f t="shared" ca="1" si="12"/>
        <v>46149</v>
      </c>
      <c r="D337" s="55">
        <f ca="1">INDIRECT("'" &amp; UPPER(LEFT(TEXT($D$3,"mmmm"),3)) &amp; "'!L40")</f>
        <v>0</v>
      </c>
      <c r="E337" s="150"/>
      <c r="F337" s="151"/>
      <c r="G337" s="151"/>
      <c r="H337" s="151"/>
      <c r="I337" s="151"/>
      <c r="J337" s="151"/>
      <c r="K337" s="151"/>
      <c r="L337" s="151"/>
      <c r="M337" s="151"/>
      <c r="N337" s="151"/>
      <c r="O337" s="151"/>
      <c r="P337" s="152"/>
    </row>
    <row r="338" spans="1:16" ht="15" hidden="1" customHeight="1" x14ac:dyDescent="0.25">
      <c r="A338" s="44" t="str">
        <f ca="1">IF(MONTH(C338)=MONTH(D$3),RIGHT('Yearly Info'!A$14,LEN('Yearly Info'!A$14)-4),"")</f>
        <v xml:space="preserve"> RICS Support for MDEQ</v>
      </c>
      <c r="B338" s="159" t="str">
        <f ca="1">TEXT(C338,"dddd")</f>
        <v>Friday</v>
      </c>
      <c r="C338" s="96">
        <f ca="1">C308+1</f>
        <v>46150</v>
      </c>
      <c r="D338" s="54">
        <f ca="1">INDIRECT("'" &amp; UPPER(LEFT(TEXT($D$3,"mmmm"),3)) &amp; "'!M11")</f>
        <v>0</v>
      </c>
      <c r="E338" s="161"/>
      <c r="F338" s="162"/>
      <c r="G338" s="162"/>
      <c r="H338" s="162"/>
      <c r="I338" s="162"/>
      <c r="J338" s="162"/>
      <c r="K338" s="162"/>
      <c r="L338" s="162"/>
      <c r="M338" s="162"/>
      <c r="N338" s="162"/>
      <c r="O338" s="162"/>
      <c r="P338" s="163"/>
    </row>
    <row r="339" spans="1:16" ht="15" hidden="1" customHeight="1" x14ac:dyDescent="0.25">
      <c r="A339" s="44" t="str">
        <f ca="1">IF(MONTH(C339)=MONTH(D$3),RIGHT('Yearly Info'!A$15,LEN('Yearly Info'!A$15)-4),"")</f>
        <v xml:space="preserve"> MDEQ</v>
      </c>
      <c r="B339" s="145"/>
      <c r="C339" s="42">
        <f ca="1">C338</f>
        <v>46150</v>
      </c>
      <c r="D339" s="54">
        <f ca="1">INDIRECT("'" &amp; UPPER(LEFT(TEXT($D$3,"mmmm"),3)) &amp; "'!M12")</f>
        <v>0</v>
      </c>
      <c r="E339" s="147"/>
      <c r="F339" s="148"/>
      <c r="G339" s="148"/>
      <c r="H339" s="148"/>
      <c r="I339" s="148"/>
      <c r="J339" s="148"/>
      <c r="K339" s="148"/>
      <c r="L339" s="148"/>
      <c r="M339" s="148"/>
      <c r="N339" s="148"/>
      <c r="O339" s="148"/>
      <c r="P339" s="149"/>
    </row>
    <row r="340" spans="1:16" ht="15" hidden="1" customHeight="1" x14ac:dyDescent="0.25">
      <c r="A340" s="44" t="str">
        <f ca="1">IF(MONTH(C340)=MONTH(D$3),RIGHT('Yearly Info'!A$16,LEN('Yearly Info'!A$16)-4),"")</f>
        <v xml:space="preserve"> RICS Idea Portal</v>
      </c>
      <c r="B340" s="145"/>
      <c r="C340" s="42">
        <f t="shared" ref="C340:C367" ca="1" si="13">C339</f>
        <v>46150</v>
      </c>
      <c r="D340" s="54">
        <f ca="1">INDIRECT("'" &amp; UPPER(LEFT(TEXT($D$3,"mmmm"),3)) &amp; "'!M13")</f>
        <v>0</v>
      </c>
      <c r="E340" s="147"/>
      <c r="F340" s="148"/>
      <c r="G340" s="148"/>
      <c r="H340" s="148"/>
      <c r="I340" s="148"/>
      <c r="J340" s="148"/>
      <c r="K340" s="148"/>
      <c r="L340" s="148"/>
      <c r="M340" s="148"/>
      <c r="N340" s="148"/>
      <c r="O340" s="148"/>
      <c r="P340" s="149"/>
    </row>
    <row r="341" spans="1:16" ht="15" hidden="1" customHeight="1" x14ac:dyDescent="0.25">
      <c r="A341" s="44" t="str">
        <f ca="1">IF(MONTH(C341)=MONTH(D$3),RIGHT('Yearly Info'!A$17,LEN('Yearly Info'!A$17)-4),"")</f>
        <v xml:space="preserve"> MSWIS</v>
      </c>
      <c r="B341" s="145"/>
      <c r="C341" s="42">
        <f t="shared" ca="1" si="13"/>
        <v>46150</v>
      </c>
      <c r="D341" s="54">
        <f ca="1">INDIRECT("'" &amp; UPPER(LEFT(TEXT($D$3,"mmmm"),3)) &amp; "'!M14")</f>
        <v>0</v>
      </c>
      <c r="E341" s="147"/>
      <c r="F341" s="148"/>
      <c r="G341" s="148"/>
      <c r="H341" s="148"/>
      <c r="I341" s="148"/>
      <c r="J341" s="148"/>
      <c r="K341" s="148"/>
      <c r="L341" s="148"/>
      <c r="M341" s="148"/>
      <c r="N341" s="148"/>
      <c r="O341" s="148"/>
      <c r="P341" s="149"/>
    </row>
    <row r="342" spans="1:16" ht="15" hidden="1" customHeight="1" x14ac:dyDescent="0.25">
      <c r="A342" s="44" t="str">
        <f ca="1">IF(MONTH(C342)=MONTH(D$3),RIGHT('Yearly Info'!A$18,LEN('Yearly Info'!A$18)-4),"")</f>
        <v xml:space="preserve"> GeoSpatial</v>
      </c>
      <c r="B342" s="145"/>
      <c r="C342" s="42">
        <f t="shared" ca="1" si="13"/>
        <v>46150</v>
      </c>
      <c r="D342" s="54">
        <f ca="1">INDIRECT("'" &amp; UPPER(LEFT(TEXT($D$3,"mmmm"),3)) &amp; "'!M15")</f>
        <v>0</v>
      </c>
      <c r="E342" s="147"/>
      <c r="F342" s="148"/>
      <c r="G342" s="148"/>
      <c r="H342" s="148"/>
      <c r="I342" s="148"/>
      <c r="J342" s="148"/>
      <c r="K342" s="148"/>
      <c r="L342" s="148"/>
      <c r="M342" s="148"/>
      <c r="N342" s="148"/>
      <c r="O342" s="148"/>
      <c r="P342" s="149"/>
    </row>
    <row r="343" spans="1:16" ht="15" hidden="1" customHeight="1" x14ac:dyDescent="0.25">
      <c r="A343" s="44" t="str">
        <f ca="1">IF(MONTH(C343)=MONTH(D$3),RIGHT('Yearly Info'!A$19,LEN('Yearly Info'!A$19)-4),"")</f>
        <v xml:space="preserve"> RICS Dashboard</v>
      </c>
      <c r="B343" s="145"/>
      <c r="C343" s="42">
        <f t="shared" ca="1" si="13"/>
        <v>46150</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MDWFP NRIS</v>
      </c>
      <c r="B344" s="145"/>
      <c r="C344" s="42">
        <f t="shared" ca="1" si="13"/>
        <v>46150</v>
      </c>
      <c r="D344" s="54">
        <f ca="1">INDIRECT("'" &amp; UPPER(LEFT(TEXT($D$3,"mmmm"),3)) &amp; "'!M17")</f>
        <v>4</v>
      </c>
      <c r="E344" s="153" t="s">
        <v>126</v>
      </c>
      <c r="F344" s="154"/>
      <c r="G344" s="154"/>
      <c r="H344" s="154"/>
      <c r="I344" s="154"/>
      <c r="J344" s="154"/>
      <c r="K344" s="154"/>
      <c r="L344" s="154"/>
      <c r="M344" s="154"/>
      <c r="N344" s="154"/>
      <c r="O344" s="154"/>
      <c r="P344" s="155"/>
    </row>
    <row r="345" spans="1:16" ht="15" hidden="1" customHeight="1" x14ac:dyDescent="0.25">
      <c r="A345" s="44" t="str">
        <f ca="1">IF(MONTH(C345)=MONTH(D$3),RIGHT('Yearly Info'!A$21,LEN('Yearly Info'!A$21)-4),"")</f>
        <v xml:space="preserve"> MSWIS MRVA 4 CLOSED</v>
      </c>
      <c r="B345" s="145"/>
      <c r="C345" s="42">
        <f t="shared" ca="1" si="13"/>
        <v>46150</v>
      </c>
      <c r="D345" s="54">
        <f ca="1">INDIRECT("'" &amp; UPPER(LEFT(TEXT($D$3,"mmmm"),3)) &amp; "'!M18")</f>
        <v>0</v>
      </c>
      <c r="E345" s="147"/>
      <c r="F345" s="148"/>
      <c r="G345" s="148"/>
      <c r="H345" s="148"/>
      <c r="I345" s="148"/>
      <c r="J345" s="148"/>
      <c r="K345" s="148"/>
      <c r="L345" s="148"/>
      <c r="M345" s="148"/>
      <c r="N345" s="148"/>
      <c r="O345" s="148"/>
      <c r="P345" s="149"/>
    </row>
    <row r="346" spans="1:16" ht="15" hidden="1" customHeight="1" x14ac:dyDescent="0.25">
      <c r="A346" s="44" t="str">
        <f ca="1">IF(MONTH(C346)=MONTH(D$3),RIGHT('Yearly Info'!A$22,LEN('Yearly Info'!A$22)-4),"")</f>
        <v xml:space="preserve"> Tackett</v>
      </c>
      <c r="B346" s="145"/>
      <c r="C346" s="42">
        <f t="shared" ca="1" si="13"/>
        <v>46150</v>
      </c>
      <c r="D346" s="54">
        <f ca="1">INDIRECT("'" &amp; UPPER(LEFT(TEXT($D$3,"mmmm"),3)) &amp; "'!M19")</f>
        <v>4</v>
      </c>
      <c r="E346" s="147" t="s">
        <v>122</v>
      </c>
      <c r="F346" s="148"/>
      <c r="G346" s="148"/>
      <c r="H346" s="148"/>
      <c r="I346" s="148"/>
      <c r="J346" s="148"/>
      <c r="K346" s="148"/>
      <c r="L346" s="148"/>
      <c r="M346" s="148"/>
      <c r="N346" s="148"/>
      <c r="O346" s="148"/>
      <c r="P346" s="149"/>
    </row>
    <row r="347" spans="1:16" ht="15" hidden="1" customHeight="1" x14ac:dyDescent="0.25">
      <c r="A347" s="44" t="e">
        <f ca="1">IF(MONTH(C347)=MONTH(D$3),RIGHT('Yearly Info'!A$23,LEN('Yearly Info'!A$23)-4),"")</f>
        <v>#VALUE!</v>
      </c>
      <c r="B347" s="145"/>
      <c r="C347" s="42">
        <f t="shared" ca="1" si="13"/>
        <v>46150</v>
      </c>
      <c r="D347" s="54">
        <f ca="1">INDIRECT("'" &amp; UPPER(LEFT(TEXT($D$3,"mmmm"),3)) &amp; "'!M20")</f>
        <v>0</v>
      </c>
      <c r="E347" s="147"/>
      <c r="F347" s="148"/>
      <c r="G347" s="148"/>
      <c r="H347" s="148"/>
      <c r="I347" s="148"/>
      <c r="J347" s="148"/>
      <c r="K347" s="148"/>
      <c r="L347" s="148"/>
      <c r="M347" s="148"/>
      <c r="N347" s="148"/>
      <c r="O347" s="148"/>
      <c r="P347" s="149"/>
    </row>
    <row r="348" spans="1:16" ht="15" hidden="1" customHeight="1" x14ac:dyDescent="0.25">
      <c r="A348" s="44" t="e">
        <f ca="1">IF(MONTH(C348)=MONTH(D$3),RIGHT('Yearly Info'!A$24,LEN('Yearly Info'!A$24)-4),"")</f>
        <v>#VALUE!</v>
      </c>
      <c r="B348" s="145"/>
      <c r="C348" s="42">
        <f t="shared" ca="1" si="13"/>
        <v>46150</v>
      </c>
      <c r="D348" s="54">
        <f ca="1">INDIRECT("'" &amp; UPPER(LEFT(TEXT($D$3,"mmmm"),3)) &amp; "'!M21")</f>
        <v>0</v>
      </c>
      <c r="E348" s="147"/>
      <c r="F348" s="148"/>
      <c r="G348" s="148"/>
      <c r="H348" s="148"/>
      <c r="I348" s="148"/>
      <c r="J348" s="148"/>
      <c r="K348" s="148"/>
      <c r="L348" s="148"/>
      <c r="M348" s="148"/>
      <c r="N348" s="148"/>
      <c r="O348" s="148"/>
      <c r="P348" s="149"/>
    </row>
    <row r="349" spans="1:16" ht="15" hidden="1" customHeight="1" x14ac:dyDescent="0.25">
      <c r="A349" s="44" t="e">
        <f ca="1">IF(MONTH(C349)=MONTH(D$3),RIGHT('Yearly Info'!A$25,LEN('Yearly Info'!A$25)-4),"")</f>
        <v>#VALUE!</v>
      </c>
      <c r="B349" s="145"/>
      <c r="C349" s="42">
        <f t="shared" ca="1" si="13"/>
        <v>46150</v>
      </c>
      <c r="D349" s="54">
        <f ca="1">INDIRECT("'" &amp; UPPER(LEFT(TEXT($D$3,"mmmm"),3)) &amp; "'!M22")</f>
        <v>0</v>
      </c>
      <c r="E349" s="147"/>
      <c r="F349" s="148"/>
      <c r="G349" s="148"/>
      <c r="H349" s="148"/>
      <c r="I349" s="148"/>
      <c r="J349" s="148"/>
      <c r="K349" s="148"/>
      <c r="L349" s="148"/>
      <c r="M349" s="148"/>
      <c r="N349" s="148"/>
      <c r="O349" s="148"/>
      <c r="P349" s="149"/>
    </row>
    <row r="350" spans="1:16" ht="15" hidden="1" customHeight="1" x14ac:dyDescent="0.25">
      <c r="A350" s="44" t="e">
        <f ca="1">IF(MONTH(C350)=MONTH(D$3),RIGHT('Yearly Info'!A$26,LEN('Yearly Info'!A$26)-4),"")</f>
        <v>#VALUE!</v>
      </c>
      <c r="B350" s="145"/>
      <c r="C350" s="42">
        <f t="shared" ca="1" si="13"/>
        <v>46150</v>
      </c>
      <c r="D350" s="54">
        <f ca="1">INDIRECT("'" &amp; UPPER(LEFT(TEXT($D$3,"mmmm"),3)) &amp; "'!M23")</f>
        <v>0</v>
      </c>
      <c r="E350" s="147"/>
      <c r="F350" s="148"/>
      <c r="G350" s="148"/>
      <c r="H350" s="148"/>
      <c r="I350" s="148"/>
      <c r="J350" s="148"/>
      <c r="K350" s="148"/>
      <c r="L350" s="148"/>
      <c r="M350" s="148"/>
      <c r="N350" s="148"/>
      <c r="O350" s="148"/>
      <c r="P350" s="149"/>
    </row>
    <row r="351" spans="1:16" ht="15" hidden="1" customHeight="1" x14ac:dyDescent="0.25">
      <c r="A351" s="44" t="e">
        <f ca="1">IF(MONTH(C351)=MONTH(D$3),RIGHT('Yearly Info'!A$27,LEN('Yearly Info'!A$27)-4),"")</f>
        <v>#VALUE!</v>
      </c>
      <c r="B351" s="145"/>
      <c r="C351" s="42">
        <f t="shared" ca="1" si="13"/>
        <v>46150</v>
      </c>
      <c r="D351" s="54">
        <f ca="1">INDIRECT("'" &amp; UPPER(LEFT(TEXT($D$3,"mmmm"),3)) &amp; "'!M24")</f>
        <v>0</v>
      </c>
      <c r="E351" s="147"/>
      <c r="F351" s="148"/>
      <c r="G351" s="148"/>
      <c r="H351" s="148"/>
      <c r="I351" s="148"/>
      <c r="J351" s="148"/>
      <c r="K351" s="148"/>
      <c r="L351" s="148"/>
      <c r="M351" s="148"/>
      <c r="N351" s="148"/>
      <c r="O351" s="148"/>
      <c r="P351" s="149"/>
    </row>
    <row r="352" spans="1:16" ht="15" hidden="1" customHeight="1" x14ac:dyDescent="0.25">
      <c r="A352" s="44" t="e">
        <f ca="1">IF(MONTH(C352)=MONTH(D$3),RIGHT('Yearly Info'!A$28,LEN('Yearly Info'!A$28)-4),"")</f>
        <v>#VALUE!</v>
      </c>
      <c r="B352" s="145"/>
      <c r="C352" s="42">
        <f t="shared" ca="1" si="13"/>
        <v>46150</v>
      </c>
      <c r="D352" s="54">
        <f ca="1">INDIRECT("'" &amp; UPPER(LEFT(TEXT($D$3,"mmmm"),3)) &amp; "'!M25")</f>
        <v>0</v>
      </c>
      <c r="E352" s="147"/>
      <c r="F352" s="148"/>
      <c r="G352" s="148"/>
      <c r="H352" s="148"/>
      <c r="I352" s="148"/>
      <c r="J352" s="148"/>
      <c r="K352" s="148"/>
      <c r="L352" s="148"/>
      <c r="M352" s="148"/>
      <c r="N352" s="148"/>
      <c r="O352" s="148"/>
      <c r="P352" s="149"/>
    </row>
    <row r="353" spans="1:16" ht="15" hidden="1" customHeight="1" x14ac:dyDescent="0.25">
      <c r="A353" s="44" t="e">
        <f ca="1">IF(MONTH(C353)=MONTH(D$3),RIGHT('Yearly Info'!A$29,LEN('Yearly Info'!A$29)-4),"")</f>
        <v>#VALUE!</v>
      </c>
      <c r="B353" s="145"/>
      <c r="C353" s="42">
        <f t="shared" ca="1" si="13"/>
        <v>46150</v>
      </c>
      <c r="D353" s="54">
        <f ca="1">INDIRECT("'" &amp; UPPER(LEFT(TEXT($D$3,"mmmm"),3)) &amp; "'!M26")</f>
        <v>0</v>
      </c>
      <c r="E353" s="147"/>
      <c r="F353" s="148"/>
      <c r="G353" s="148"/>
      <c r="H353" s="148"/>
      <c r="I353" s="148"/>
      <c r="J353" s="148"/>
      <c r="K353" s="148"/>
      <c r="L353" s="148"/>
      <c r="M353" s="148"/>
      <c r="N353" s="148"/>
      <c r="O353" s="148"/>
      <c r="P353" s="149"/>
    </row>
    <row r="354" spans="1:16" ht="15" hidden="1" customHeight="1" x14ac:dyDescent="0.25">
      <c r="A354" s="44" t="e">
        <f ca="1">IF(MONTH(C354)=MONTH(D$3),RIGHT('Yearly Info'!A$30,LEN('Yearly Info'!A$30)-4),"")</f>
        <v>#VALUE!</v>
      </c>
      <c r="B354" s="145"/>
      <c r="C354" s="42">
        <f t="shared" ca="1" si="13"/>
        <v>46150</v>
      </c>
      <c r="D354" s="54">
        <f ca="1">INDIRECT("'" &amp; UPPER(LEFT(TEXT($D$3,"mmmm"),3)) &amp; "'!M27")</f>
        <v>0</v>
      </c>
      <c r="E354" s="147"/>
      <c r="F354" s="148"/>
      <c r="G354" s="148"/>
      <c r="H354" s="148"/>
      <c r="I354" s="148"/>
      <c r="J354" s="148"/>
      <c r="K354" s="148"/>
      <c r="L354" s="148"/>
      <c r="M354" s="148"/>
      <c r="N354" s="148"/>
      <c r="O354" s="148"/>
      <c r="P354" s="149"/>
    </row>
    <row r="355" spans="1:16" ht="15" hidden="1" customHeight="1" x14ac:dyDescent="0.25">
      <c r="A355" s="44" t="e">
        <f ca="1">IF(MONTH(C355)=MONTH(D$3),RIGHT('Yearly Info'!A$31,LEN('Yearly Info'!A$31)-4),"")</f>
        <v>#VALUE!</v>
      </c>
      <c r="B355" s="145"/>
      <c r="C355" s="42">
        <f t="shared" ca="1" si="13"/>
        <v>46150</v>
      </c>
      <c r="D355" s="54">
        <f ca="1">INDIRECT("'" &amp; UPPER(LEFT(TEXT($D$3,"mmmm"),3)) &amp; "'!M28")</f>
        <v>0</v>
      </c>
      <c r="E355" s="147"/>
      <c r="F355" s="148"/>
      <c r="G355" s="148"/>
      <c r="H355" s="148"/>
      <c r="I355" s="148"/>
      <c r="J355" s="148"/>
      <c r="K355" s="148"/>
      <c r="L355" s="148"/>
      <c r="M355" s="148"/>
      <c r="N355" s="148"/>
      <c r="O355" s="148"/>
      <c r="P355" s="149"/>
    </row>
    <row r="356" spans="1:16" ht="15" hidden="1" customHeight="1" x14ac:dyDescent="0.25">
      <c r="A356" s="44" t="e">
        <f ca="1">IF(MONTH(C356)=MONTH(D$3),RIGHT('Yearly Info'!A$32,LEN('Yearly Info'!A$32)-4),"")</f>
        <v>#VALUE!</v>
      </c>
      <c r="B356" s="145"/>
      <c r="C356" s="42">
        <f t="shared" ca="1" si="13"/>
        <v>46150</v>
      </c>
      <c r="D356" s="54">
        <f ca="1">INDIRECT("'" &amp; UPPER(LEFT(TEXT($D$3,"mmmm"),3)) &amp; "'!M29")</f>
        <v>0</v>
      </c>
      <c r="E356" s="147"/>
      <c r="F356" s="148"/>
      <c r="G356" s="148"/>
      <c r="H356" s="148"/>
      <c r="I356" s="148"/>
      <c r="J356" s="148"/>
      <c r="K356" s="148"/>
      <c r="L356" s="148"/>
      <c r="M356" s="148"/>
      <c r="N356" s="148"/>
      <c r="O356" s="148"/>
      <c r="P356" s="149"/>
    </row>
    <row r="357" spans="1:16" ht="15" hidden="1" customHeight="1" x14ac:dyDescent="0.25">
      <c r="A357" s="44" t="e">
        <f ca="1">IF(MONTH(C357)=MONTH(D$3),RIGHT('Yearly Info'!A$33,LEN('Yearly Info'!A$33)-4),"")</f>
        <v>#VALUE!</v>
      </c>
      <c r="B357" s="145"/>
      <c r="C357" s="42">
        <f t="shared" ca="1" si="13"/>
        <v>46150</v>
      </c>
      <c r="D357" s="54">
        <f ca="1">INDIRECT("'" &amp; UPPER(LEFT(TEXT($D$3,"mmmm"),3)) &amp; "'!M30")</f>
        <v>0</v>
      </c>
      <c r="E357" s="147"/>
      <c r="F357" s="148"/>
      <c r="G357" s="148"/>
      <c r="H357" s="148"/>
      <c r="I357" s="148"/>
      <c r="J357" s="148"/>
      <c r="K357" s="148"/>
      <c r="L357" s="148"/>
      <c r="M357" s="148"/>
      <c r="N357" s="148"/>
      <c r="O357" s="148"/>
      <c r="P357" s="149"/>
    </row>
    <row r="358" spans="1:16" ht="15" hidden="1" customHeight="1" x14ac:dyDescent="0.25">
      <c r="A358" s="44" t="e">
        <f ca="1">IF(MONTH(C358)=MONTH(D$3),RIGHT('Yearly Info'!A$34,LEN('Yearly Info'!A$34)-4),"")</f>
        <v>#VALUE!</v>
      </c>
      <c r="B358" s="145"/>
      <c r="C358" s="42">
        <f t="shared" ca="1" si="13"/>
        <v>46150</v>
      </c>
      <c r="D358" s="54">
        <f ca="1">INDIRECT("'" &amp; UPPER(LEFT(TEXT($D$3,"mmmm"),3)) &amp; "'!M31")</f>
        <v>0</v>
      </c>
      <c r="E358" s="147"/>
      <c r="F358" s="148"/>
      <c r="G358" s="148"/>
      <c r="H358" s="148"/>
      <c r="I358" s="148"/>
      <c r="J358" s="148"/>
      <c r="K358" s="148"/>
      <c r="L358" s="148"/>
      <c r="M358" s="148"/>
      <c r="N358" s="148"/>
      <c r="O358" s="148"/>
      <c r="P358" s="149"/>
    </row>
    <row r="359" spans="1:16" ht="15" hidden="1" customHeight="1" x14ac:dyDescent="0.25">
      <c r="A359" s="44" t="e">
        <f ca="1">IF(MONTH(C359)=MONTH(D$3),RIGHT('Yearly Info'!A$35,LEN('Yearly Info'!A$35)-4),"")</f>
        <v>#VALUE!</v>
      </c>
      <c r="B359" s="145"/>
      <c r="C359" s="42">
        <f t="shared" ca="1" si="13"/>
        <v>46150</v>
      </c>
      <c r="D359" s="54">
        <f ca="1">INDIRECT("'" &amp; UPPER(LEFT(TEXT($D$3,"mmmm"),3)) &amp; "'!M32")</f>
        <v>0</v>
      </c>
      <c r="E359" s="147"/>
      <c r="F359" s="148"/>
      <c r="G359" s="148"/>
      <c r="H359" s="148"/>
      <c r="I359" s="148"/>
      <c r="J359" s="148"/>
      <c r="K359" s="148"/>
      <c r="L359" s="148"/>
      <c r="M359" s="148"/>
      <c r="N359" s="148"/>
      <c r="O359" s="148"/>
      <c r="P359" s="149"/>
    </row>
    <row r="360" spans="1:16" ht="15" hidden="1" customHeight="1" x14ac:dyDescent="0.25">
      <c r="A360" s="44" t="e">
        <f ca="1">IF(MONTH(C360)=MONTH(D$3),RIGHT('Yearly Info'!A$36,LEN('Yearly Info'!A$36)-4),"")</f>
        <v>#VALUE!</v>
      </c>
      <c r="B360" s="145"/>
      <c r="C360" s="42">
        <f t="shared" ca="1" si="13"/>
        <v>46150</v>
      </c>
      <c r="D360" s="54">
        <f ca="1">INDIRECT("'" &amp; UPPER(LEFT(TEXT($D$3,"mmmm"),3)) &amp; "'!M33")</f>
        <v>0</v>
      </c>
      <c r="E360" s="147"/>
      <c r="F360" s="148"/>
      <c r="G360" s="148"/>
      <c r="H360" s="148"/>
      <c r="I360" s="148"/>
      <c r="J360" s="148"/>
      <c r="K360" s="148"/>
      <c r="L360" s="148"/>
      <c r="M360" s="148"/>
      <c r="N360" s="148"/>
      <c r="O360" s="148"/>
      <c r="P360" s="149"/>
    </row>
    <row r="361" spans="1:16" ht="15" hidden="1" customHeight="1" x14ac:dyDescent="0.25">
      <c r="A361" s="44" t="e">
        <f ca="1">IF(MONTH(C361)=MONTH(D$3),RIGHT('Yearly Info'!A$37,LEN('Yearly Info'!A$37)-4),"")</f>
        <v>#VALUE!</v>
      </c>
      <c r="B361" s="145"/>
      <c r="C361" s="42">
        <f t="shared" ca="1" si="13"/>
        <v>46150</v>
      </c>
      <c r="D361" s="54">
        <f ca="1">INDIRECT("'" &amp; UPPER(LEFT(TEXT($D$3,"mmmm"),3)) &amp; "'!M34")</f>
        <v>0</v>
      </c>
      <c r="E361" s="147"/>
      <c r="F361" s="148"/>
      <c r="G361" s="148"/>
      <c r="H361" s="148"/>
      <c r="I361" s="148"/>
      <c r="J361" s="148"/>
      <c r="K361" s="148"/>
      <c r="L361" s="148"/>
      <c r="M361" s="148"/>
      <c r="N361" s="148"/>
      <c r="O361" s="148"/>
      <c r="P361" s="149"/>
    </row>
    <row r="362" spans="1:16" ht="15" hidden="1" customHeight="1" x14ac:dyDescent="0.25">
      <c r="A362" s="44" t="e">
        <f ca="1">IF(MONTH(C362)=MONTH(D$3),RIGHT('Yearly Info'!A$38,LEN('Yearly Info'!A$38)-4),"")</f>
        <v>#VALUE!</v>
      </c>
      <c r="B362" s="145"/>
      <c r="C362" s="42">
        <f t="shared" ca="1" si="13"/>
        <v>46150</v>
      </c>
      <c r="D362" s="54">
        <f ca="1">INDIRECT("'" &amp; UPPER(LEFT(TEXT($D$3,"mmmm"),3)) &amp; "'!M35")</f>
        <v>0</v>
      </c>
      <c r="E362" s="147"/>
      <c r="F362" s="148"/>
      <c r="G362" s="148"/>
      <c r="H362" s="148"/>
      <c r="I362" s="148"/>
      <c r="J362" s="148"/>
      <c r="K362" s="148"/>
      <c r="L362" s="148"/>
      <c r="M362" s="148"/>
      <c r="N362" s="148"/>
      <c r="O362" s="148"/>
      <c r="P362" s="149"/>
    </row>
    <row r="363" spans="1:16" ht="15" hidden="1" customHeight="1" x14ac:dyDescent="0.25">
      <c r="A363" s="44" t="e">
        <f ca="1">IF(MONTH(C363)=MONTH(D$3),RIGHT('Yearly Info'!A$39,LEN('Yearly Info'!A$39)-4),"")</f>
        <v>#VALUE!</v>
      </c>
      <c r="B363" s="145"/>
      <c r="C363" s="42">
        <f t="shared" ca="1" si="13"/>
        <v>46150</v>
      </c>
      <c r="D363" s="54">
        <f ca="1">INDIRECT("'" &amp; UPPER(LEFT(TEXT($D$3,"mmmm"),3)) &amp; "'!M36")</f>
        <v>0</v>
      </c>
      <c r="E363" s="147"/>
      <c r="F363" s="148"/>
      <c r="G363" s="148"/>
      <c r="H363" s="148"/>
      <c r="I363" s="148"/>
      <c r="J363" s="148"/>
      <c r="K363" s="148"/>
      <c r="L363" s="148"/>
      <c r="M363" s="148"/>
      <c r="N363" s="148"/>
      <c r="O363" s="148"/>
      <c r="P363" s="149"/>
    </row>
    <row r="364" spans="1:16" ht="15" hidden="1" customHeight="1" thickBot="1" x14ac:dyDescent="0.3">
      <c r="A364" s="45" t="e">
        <f ca="1">IF(MONTH(C364)=MONTH(D$3),RIGHT('Yearly Info'!A$40,LEN('Yearly Info'!A$40)-4),"")</f>
        <v>#VALUE!</v>
      </c>
      <c r="B364" s="145"/>
      <c r="C364" s="42">
        <f t="shared" ca="1" si="13"/>
        <v>46150</v>
      </c>
      <c r="D364" s="54">
        <f ca="1">INDIRECT("'" &amp; UPPER(LEFT(TEXT($D$3,"mmmm"),3)) &amp; "'!M37")</f>
        <v>0</v>
      </c>
      <c r="E364" s="147"/>
      <c r="F364" s="148"/>
      <c r="G364" s="148"/>
      <c r="H364" s="148"/>
      <c r="I364" s="148"/>
      <c r="J364" s="148"/>
      <c r="K364" s="148"/>
      <c r="L364" s="148"/>
      <c r="M364" s="148"/>
      <c r="N364" s="148"/>
      <c r="O364" s="148"/>
      <c r="P364" s="149"/>
    </row>
    <row r="365" spans="1:16" ht="15" hidden="1" customHeight="1" thickBot="1" x14ac:dyDescent="0.3">
      <c r="A365" s="45" t="str">
        <f ca="1">IF(MONTH(C365)=MONTH(D$3),RIGHT('Yearly Info'!A$41,LEN('Yearly Info'!A$41)-4),"")</f>
        <v xml:space="preserve"> </v>
      </c>
      <c r="B365" s="145"/>
      <c r="C365" s="42">
        <f t="shared" ca="1" si="13"/>
        <v>46150</v>
      </c>
      <c r="D365" s="54">
        <f ca="1">INDIRECT("'" &amp; UPPER(LEFT(TEXT($D$3,"mmmm"),3)) &amp; "'!M38")</f>
        <v>0</v>
      </c>
      <c r="E365" s="147"/>
      <c r="F365" s="148"/>
      <c r="G365" s="148"/>
      <c r="H365" s="148"/>
      <c r="I365" s="148"/>
      <c r="J365" s="148"/>
      <c r="K365" s="148"/>
      <c r="L365" s="148"/>
      <c r="M365" s="148"/>
      <c r="N365" s="148"/>
      <c r="O365" s="148"/>
      <c r="P365" s="149"/>
    </row>
    <row r="366" spans="1:16" ht="15" hidden="1" customHeight="1" thickBot="1" x14ac:dyDescent="0.3">
      <c r="A366" s="45" t="str">
        <f ca="1">IF(MONTH(C366)=MONTH(D$3),RIGHT('Yearly Info'!A$42,LEN('Yearly Info'!A$42)-4),"")</f>
        <v xml:space="preserve"> </v>
      </c>
      <c r="B366" s="145"/>
      <c r="C366" s="42">
        <f t="shared" ca="1" si="13"/>
        <v>46150</v>
      </c>
      <c r="D366" s="54">
        <f ca="1">INDIRECT("'" &amp; UPPER(LEFT(TEXT($D$3,"mmmm"),3)) &amp; "'!M39")</f>
        <v>0</v>
      </c>
      <c r="E366" s="147"/>
      <c r="F366" s="148"/>
      <c r="G366" s="148"/>
      <c r="H366" s="148"/>
      <c r="I366" s="148"/>
      <c r="J366" s="148"/>
      <c r="K366" s="148"/>
      <c r="L366" s="148"/>
      <c r="M366" s="148"/>
      <c r="N366" s="148"/>
      <c r="O366" s="148"/>
      <c r="P366" s="149"/>
    </row>
    <row r="367" spans="1:16" ht="15" hidden="1" customHeight="1" thickBot="1" x14ac:dyDescent="0.3">
      <c r="A367" s="45" t="str">
        <f ca="1">IF(MONTH(C367)=MONTH(D$3),RIGHT('Yearly Info'!A$43,LEN('Yearly Info'!A$43)-4),"")</f>
        <v xml:space="preserve"> </v>
      </c>
      <c r="B367" s="146"/>
      <c r="C367" s="42">
        <f t="shared" ca="1" si="13"/>
        <v>46150</v>
      </c>
      <c r="D367" s="55">
        <f ca="1">INDIRECT("'" &amp; UPPER(LEFT(TEXT($D$3,"mmmm"),3)) &amp; "'!M40")</f>
        <v>0</v>
      </c>
      <c r="E367" s="150"/>
      <c r="F367" s="151"/>
      <c r="G367" s="151"/>
      <c r="H367" s="151"/>
      <c r="I367" s="151"/>
      <c r="J367" s="151"/>
      <c r="K367" s="151"/>
      <c r="L367" s="151"/>
      <c r="M367" s="151"/>
      <c r="N367" s="151"/>
      <c r="O367" s="151"/>
      <c r="P367" s="152"/>
    </row>
    <row r="368" spans="1:16" ht="15" hidden="1" customHeight="1" x14ac:dyDescent="0.3">
      <c r="A368" s="44" t="str">
        <f ca="1">IF(MONTH(C368)=MONTH(D$3),RIGHT('Yearly Info'!A$14,LEN('Yearly Info'!A$14)-4),"")</f>
        <v xml:space="preserve"> RICS Support for MDEQ</v>
      </c>
      <c r="B368" s="145" t="str">
        <f ca="1">TEXT(C368,"dddd")</f>
        <v>Saturday</v>
      </c>
      <c r="C368" s="94">
        <f ca="1">C338+1</f>
        <v>46151</v>
      </c>
      <c r="D368" s="106">
        <f ca="1">INDIRECT("'" &amp; UPPER(LEFT(TEXT($D$3,"mmmm"),3)) &amp; "'!N11")</f>
        <v>0</v>
      </c>
      <c r="E368" s="164"/>
      <c r="F368" s="165"/>
      <c r="G368" s="165"/>
      <c r="H368" s="165"/>
      <c r="I368" s="165"/>
      <c r="J368" s="165"/>
      <c r="K368" s="165"/>
      <c r="L368" s="165"/>
      <c r="M368" s="165"/>
      <c r="N368" s="165"/>
      <c r="O368" s="165"/>
      <c r="P368" s="166"/>
    </row>
    <row r="369" spans="1:16" ht="15" hidden="1" customHeight="1" x14ac:dyDescent="0.3">
      <c r="A369" s="44" t="str">
        <f ca="1">IF(MONTH(C369)=MONTH(D$3),RIGHT('Yearly Info'!A$15,LEN('Yearly Info'!A$15)-4),"")</f>
        <v xml:space="preserve"> MDEQ</v>
      </c>
      <c r="B369" s="145"/>
      <c r="C369" s="42">
        <f ca="1">C368</f>
        <v>46151</v>
      </c>
      <c r="D369" s="106">
        <f ca="1">INDIRECT("'" &amp; UPPER(LEFT(TEXT($D$3,"mmmm"),3)) &amp; "'!N12")</f>
        <v>0</v>
      </c>
      <c r="E369" s="164"/>
      <c r="F369" s="165"/>
      <c r="G369" s="165"/>
      <c r="H369" s="165"/>
      <c r="I369" s="165"/>
      <c r="J369" s="165"/>
      <c r="K369" s="165"/>
      <c r="L369" s="165"/>
      <c r="M369" s="165"/>
      <c r="N369" s="165"/>
      <c r="O369" s="165"/>
      <c r="P369" s="166"/>
    </row>
    <row r="370" spans="1:16" ht="15" hidden="1" customHeight="1" x14ac:dyDescent="0.3">
      <c r="A370" s="44" t="str">
        <f ca="1">IF(MONTH(C370)=MONTH(D$3),RIGHT('Yearly Info'!A$16,LEN('Yearly Info'!A$16)-4),"")</f>
        <v xml:space="preserve"> RICS Idea Portal</v>
      </c>
      <c r="B370" s="145"/>
      <c r="C370" s="42">
        <f t="shared" ref="C370:C397" ca="1" si="14">C369</f>
        <v>46151</v>
      </c>
      <c r="D370" s="106">
        <f ca="1">INDIRECT("'" &amp; UPPER(LEFT(TEXT($D$3,"mmmm"),3)) &amp; "'!N13")</f>
        <v>0</v>
      </c>
      <c r="E370" s="164"/>
      <c r="F370" s="165"/>
      <c r="G370" s="165"/>
      <c r="H370" s="165"/>
      <c r="I370" s="165"/>
      <c r="J370" s="165"/>
      <c r="K370" s="165"/>
      <c r="L370" s="165"/>
      <c r="M370" s="165"/>
      <c r="N370" s="165"/>
      <c r="O370" s="165"/>
      <c r="P370" s="166"/>
    </row>
    <row r="371" spans="1:16" ht="15" hidden="1" customHeight="1" x14ac:dyDescent="0.3">
      <c r="A371" s="44" t="str">
        <f ca="1">IF(MONTH(C371)=MONTH(D$3),RIGHT('Yearly Info'!A$17,LEN('Yearly Info'!A$17)-4),"")</f>
        <v xml:space="preserve"> MSWIS</v>
      </c>
      <c r="B371" s="145"/>
      <c r="C371" s="42">
        <f t="shared" ca="1" si="14"/>
        <v>46151</v>
      </c>
      <c r="D371" s="106">
        <f ca="1">INDIRECT("'" &amp; UPPER(LEFT(TEXT($D$3,"mmmm"),3)) &amp; "'!N14")</f>
        <v>0</v>
      </c>
      <c r="E371" s="164"/>
      <c r="F371" s="165"/>
      <c r="G371" s="165"/>
      <c r="H371" s="165"/>
      <c r="I371" s="165"/>
      <c r="J371" s="165"/>
      <c r="K371" s="165"/>
      <c r="L371" s="165"/>
      <c r="M371" s="165"/>
      <c r="N371" s="165"/>
      <c r="O371" s="165"/>
      <c r="P371" s="166"/>
    </row>
    <row r="372" spans="1:16" ht="15" hidden="1" customHeight="1" x14ac:dyDescent="0.3">
      <c r="A372" s="44" t="str">
        <f ca="1">IF(MONTH(C372)=MONTH(D$3),RIGHT('Yearly Info'!A$18,LEN('Yearly Info'!A$18)-4),"")</f>
        <v xml:space="preserve"> GeoSpatial</v>
      </c>
      <c r="B372" s="145"/>
      <c r="C372" s="42">
        <f t="shared" ca="1" si="14"/>
        <v>46151</v>
      </c>
      <c r="D372" s="106">
        <f ca="1">INDIRECT("'" &amp; UPPER(LEFT(TEXT($D$3,"mmmm"),3)) &amp; "'!N15")</f>
        <v>0</v>
      </c>
      <c r="E372" s="164"/>
      <c r="F372" s="165"/>
      <c r="G372" s="165"/>
      <c r="H372" s="165"/>
      <c r="I372" s="165"/>
      <c r="J372" s="165"/>
      <c r="K372" s="165"/>
      <c r="L372" s="165"/>
      <c r="M372" s="165"/>
      <c r="N372" s="165"/>
      <c r="O372" s="165"/>
      <c r="P372" s="166"/>
    </row>
    <row r="373" spans="1:16" ht="15" hidden="1" customHeight="1" x14ac:dyDescent="0.3">
      <c r="A373" s="44" t="str">
        <f ca="1">IF(MONTH(C373)=MONTH(D$3),RIGHT('Yearly Info'!A$19,LEN('Yearly Info'!A$19)-4),"")</f>
        <v xml:space="preserve"> RICS Dashboard</v>
      </c>
      <c r="B373" s="145"/>
      <c r="C373" s="42">
        <f t="shared" ca="1" si="14"/>
        <v>46151</v>
      </c>
      <c r="D373" s="106">
        <f ca="1">INDIRECT("'" &amp; UPPER(LEFT(TEXT($D$3,"mmmm"),3)) &amp; "'!N16")</f>
        <v>0</v>
      </c>
      <c r="E373" s="167"/>
      <c r="F373" s="168"/>
      <c r="G373" s="168"/>
      <c r="H373" s="168"/>
      <c r="I373" s="168"/>
      <c r="J373" s="168"/>
      <c r="K373" s="168"/>
      <c r="L373" s="168"/>
      <c r="M373" s="168"/>
      <c r="N373" s="168"/>
      <c r="O373" s="168"/>
      <c r="P373" s="169"/>
    </row>
    <row r="374" spans="1:16" ht="15" customHeight="1" x14ac:dyDescent="0.3">
      <c r="A374" s="44" t="str">
        <f ca="1">IF(MONTH(C374)=MONTH(D$3),RIGHT('Yearly Info'!A$20,LEN('Yearly Info'!A$20)-4),"")</f>
        <v xml:space="preserve"> MDWFP NRIS</v>
      </c>
      <c r="B374" s="145"/>
      <c r="C374" s="42">
        <f t="shared" ca="1" si="14"/>
        <v>46151</v>
      </c>
      <c r="D374" s="106">
        <f ca="1">INDIRECT("'" &amp; UPPER(LEFT(TEXT($D$3,"mmmm"),3)) &amp; "'!N17")</f>
        <v>0</v>
      </c>
      <c r="E374" s="167"/>
      <c r="F374" s="168"/>
      <c r="G374" s="168"/>
      <c r="H374" s="168"/>
      <c r="I374" s="168"/>
      <c r="J374" s="168"/>
      <c r="K374" s="168"/>
      <c r="L374" s="168"/>
      <c r="M374" s="168"/>
      <c r="N374" s="168"/>
      <c r="O374" s="168"/>
      <c r="P374" s="169"/>
    </row>
    <row r="375" spans="1:16" ht="15" hidden="1" customHeight="1" x14ac:dyDescent="0.3">
      <c r="A375" s="44" t="str">
        <f ca="1">IF(MONTH(C375)=MONTH(D$3),RIGHT('Yearly Info'!A$21,LEN('Yearly Info'!A$21)-4),"")</f>
        <v xml:space="preserve"> MSWIS MRVA 4 CLOSED</v>
      </c>
      <c r="B375" s="145"/>
      <c r="C375" s="42">
        <f t="shared" ca="1" si="14"/>
        <v>46151</v>
      </c>
      <c r="D375" s="106">
        <f ca="1">INDIRECT("'" &amp; UPPER(LEFT(TEXT($D$3,"mmmm"),3)) &amp; "'!N18")</f>
        <v>0</v>
      </c>
      <c r="E375" s="164"/>
      <c r="F375" s="165"/>
      <c r="G375" s="165"/>
      <c r="H375" s="165"/>
      <c r="I375" s="165"/>
      <c r="J375" s="165"/>
      <c r="K375" s="165"/>
      <c r="L375" s="165"/>
      <c r="M375" s="165"/>
      <c r="N375" s="165"/>
      <c r="O375" s="165"/>
      <c r="P375" s="166"/>
    </row>
    <row r="376" spans="1:16" ht="15" hidden="1" customHeight="1" x14ac:dyDescent="0.3">
      <c r="A376" s="44" t="str">
        <f ca="1">IF(MONTH(C376)=MONTH(D$3),RIGHT('Yearly Info'!A$22,LEN('Yearly Info'!A$22)-4),"")</f>
        <v xml:space="preserve"> Tackett</v>
      </c>
      <c r="B376" s="145"/>
      <c r="C376" s="42">
        <f t="shared" ca="1" si="14"/>
        <v>46151</v>
      </c>
      <c r="D376" s="106">
        <f ca="1">INDIRECT("'" &amp; UPPER(LEFT(TEXT($D$3,"mmmm"),3)) &amp; "'!N19")</f>
        <v>0</v>
      </c>
      <c r="E376" s="164"/>
      <c r="F376" s="165"/>
      <c r="G376" s="165"/>
      <c r="H376" s="165"/>
      <c r="I376" s="165"/>
      <c r="J376" s="165"/>
      <c r="K376" s="165"/>
      <c r="L376" s="165"/>
      <c r="M376" s="165"/>
      <c r="N376" s="165"/>
      <c r="O376" s="165"/>
      <c r="P376" s="166"/>
    </row>
    <row r="377" spans="1:16" ht="15" hidden="1" customHeight="1" x14ac:dyDescent="0.3">
      <c r="A377" s="44" t="e">
        <f ca="1">IF(MONTH(C377)=MONTH(D$3),RIGHT('Yearly Info'!A$23,LEN('Yearly Info'!A$23)-4),"")</f>
        <v>#VALUE!</v>
      </c>
      <c r="B377" s="145"/>
      <c r="C377" s="42">
        <f t="shared" ca="1" si="14"/>
        <v>46151</v>
      </c>
      <c r="D377" s="106">
        <f ca="1">INDIRECT("'" &amp; UPPER(LEFT(TEXT($D$3,"mmmm"),3)) &amp; "'!N20")</f>
        <v>0</v>
      </c>
      <c r="E377" s="170"/>
      <c r="F377" s="165"/>
      <c r="G377" s="165"/>
      <c r="H377" s="165"/>
      <c r="I377" s="165"/>
      <c r="J377" s="165"/>
      <c r="K377" s="165"/>
      <c r="L377" s="165"/>
      <c r="M377" s="165"/>
      <c r="N377" s="165"/>
      <c r="O377" s="165"/>
      <c r="P377" s="166"/>
    </row>
    <row r="378" spans="1:16" ht="15" hidden="1" customHeight="1" x14ac:dyDescent="0.3">
      <c r="A378" s="44" t="e">
        <f ca="1">IF(MONTH(C378)=MONTH(D$3),RIGHT('Yearly Info'!A$24,LEN('Yearly Info'!A$24)-4),"")</f>
        <v>#VALUE!</v>
      </c>
      <c r="B378" s="145"/>
      <c r="C378" s="42">
        <f t="shared" ca="1" si="14"/>
        <v>46151</v>
      </c>
      <c r="D378" s="106">
        <f ca="1">INDIRECT("'" &amp; UPPER(LEFT(TEXT($D$3,"mmmm"),3)) &amp; "'!N21")</f>
        <v>0</v>
      </c>
      <c r="E378" s="164"/>
      <c r="F378" s="165"/>
      <c r="G378" s="165"/>
      <c r="H378" s="165"/>
      <c r="I378" s="165"/>
      <c r="J378" s="165"/>
      <c r="K378" s="165"/>
      <c r="L378" s="165"/>
      <c r="M378" s="165"/>
      <c r="N378" s="165"/>
      <c r="O378" s="165"/>
      <c r="P378" s="166"/>
    </row>
    <row r="379" spans="1:16" ht="15" hidden="1" customHeight="1" x14ac:dyDescent="0.3">
      <c r="A379" s="44" t="e">
        <f ca="1">IF(MONTH(C379)=MONTH(D$3),RIGHT('Yearly Info'!A$25,LEN('Yearly Info'!A$25)-4),"")</f>
        <v>#VALUE!</v>
      </c>
      <c r="B379" s="145"/>
      <c r="C379" s="42">
        <f t="shared" ca="1" si="14"/>
        <v>46151</v>
      </c>
      <c r="D379" s="106">
        <f ca="1">INDIRECT("'" &amp; UPPER(LEFT(TEXT($D$3,"mmmm"),3)) &amp; "'!N22")</f>
        <v>0</v>
      </c>
      <c r="E379" s="164"/>
      <c r="F379" s="165"/>
      <c r="G379" s="165"/>
      <c r="H379" s="165"/>
      <c r="I379" s="165"/>
      <c r="J379" s="165"/>
      <c r="K379" s="165"/>
      <c r="L379" s="165"/>
      <c r="M379" s="165"/>
      <c r="N379" s="165"/>
      <c r="O379" s="165"/>
      <c r="P379" s="166"/>
    </row>
    <row r="380" spans="1:16" ht="15" hidden="1" customHeight="1" x14ac:dyDescent="0.3">
      <c r="A380" s="44" t="e">
        <f ca="1">IF(MONTH(C380)=MONTH(D$3),RIGHT('Yearly Info'!A$26,LEN('Yearly Info'!A$26)-4),"")</f>
        <v>#VALUE!</v>
      </c>
      <c r="B380" s="145"/>
      <c r="C380" s="42">
        <f t="shared" ca="1" si="14"/>
        <v>46151</v>
      </c>
      <c r="D380" s="106">
        <f ca="1">INDIRECT("'" &amp; UPPER(LEFT(TEXT($D$3,"mmmm"),3)) &amp; "'!N23")</f>
        <v>0</v>
      </c>
      <c r="E380" s="164"/>
      <c r="F380" s="165"/>
      <c r="G380" s="165"/>
      <c r="H380" s="165"/>
      <c r="I380" s="165"/>
      <c r="J380" s="165"/>
      <c r="K380" s="165"/>
      <c r="L380" s="165"/>
      <c r="M380" s="165"/>
      <c r="N380" s="165"/>
      <c r="O380" s="165"/>
      <c r="P380" s="166"/>
    </row>
    <row r="381" spans="1:16" ht="15" hidden="1" customHeight="1" x14ac:dyDescent="0.3">
      <c r="A381" s="44" t="e">
        <f ca="1">IF(MONTH(C381)=MONTH(D$3),RIGHT('Yearly Info'!A$27,LEN('Yearly Info'!A$27)-4),"")</f>
        <v>#VALUE!</v>
      </c>
      <c r="B381" s="145"/>
      <c r="C381" s="42">
        <f t="shared" ca="1" si="14"/>
        <v>46151</v>
      </c>
      <c r="D381" s="106">
        <f ca="1">INDIRECT("'" &amp; UPPER(LEFT(TEXT($D$3,"mmmm"),3)) &amp; "'!N24")</f>
        <v>0</v>
      </c>
      <c r="E381" s="164"/>
      <c r="F381" s="165"/>
      <c r="G381" s="165"/>
      <c r="H381" s="165"/>
      <c r="I381" s="165"/>
      <c r="J381" s="165"/>
      <c r="K381" s="165"/>
      <c r="L381" s="165"/>
      <c r="M381" s="165"/>
      <c r="N381" s="165"/>
      <c r="O381" s="165"/>
      <c r="P381" s="166"/>
    </row>
    <row r="382" spans="1:16" ht="15" hidden="1" customHeight="1" x14ac:dyDescent="0.3">
      <c r="A382" s="44" t="e">
        <f ca="1">IF(MONTH(C382)=MONTH(D$3),RIGHT('Yearly Info'!A$28,LEN('Yearly Info'!A$28)-4),"")</f>
        <v>#VALUE!</v>
      </c>
      <c r="B382" s="145"/>
      <c r="C382" s="42">
        <f t="shared" ca="1" si="14"/>
        <v>46151</v>
      </c>
      <c r="D382" s="106">
        <f ca="1">INDIRECT("'" &amp; UPPER(LEFT(TEXT($D$3,"mmmm"),3)) &amp; "'!N25")</f>
        <v>0</v>
      </c>
      <c r="E382" s="164"/>
      <c r="F382" s="165"/>
      <c r="G382" s="165"/>
      <c r="H382" s="165"/>
      <c r="I382" s="165"/>
      <c r="J382" s="165"/>
      <c r="K382" s="165"/>
      <c r="L382" s="165"/>
      <c r="M382" s="165"/>
      <c r="N382" s="165"/>
      <c r="O382" s="165"/>
      <c r="P382" s="166"/>
    </row>
    <row r="383" spans="1:16" ht="15" hidden="1" customHeight="1" x14ac:dyDescent="0.3">
      <c r="A383" s="44" t="e">
        <f ca="1">IF(MONTH(C383)=MONTH(D$3),RIGHT('Yearly Info'!A$29,LEN('Yearly Info'!A$29)-4),"")</f>
        <v>#VALUE!</v>
      </c>
      <c r="B383" s="145"/>
      <c r="C383" s="42">
        <f t="shared" ca="1" si="14"/>
        <v>46151</v>
      </c>
      <c r="D383" s="106">
        <f ca="1">INDIRECT("'" &amp; UPPER(LEFT(TEXT($D$3,"mmmm"),3)) &amp; "'!N26")</f>
        <v>0</v>
      </c>
      <c r="E383" s="164"/>
      <c r="F383" s="165"/>
      <c r="G383" s="165"/>
      <c r="H383" s="165"/>
      <c r="I383" s="165"/>
      <c r="J383" s="165"/>
      <c r="K383" s="165"/>
      <c r="L383" s="165"/>
      <c r="M383" s="165"/>
      <c r="N383" s="165"/>
      <c r="O383" s="165"/>
      <c r="P383" s="166"/>
    </row>
    <row r="384" spans="1:16" ht="15" hidden="1" customHeight="1" x14ac:dyDescent="0.3">
      <c r="A384" s="44" t="e">
        <f ca="1">IF(MONTH(C384)=MONTH(D$3),RIGHT('Yearly Info'!A$30,LEN('Yearly Info'!A$30)-4),"")</f>
        <v>#VALUE!</v>
      </c>
      <c r="B384" s="145"/>
      <c r="C384" s="42">
        <f t="shared" ca="1" si="14"/>
        <v>46151</v>
      </c>
      <c r="D384" s="106">
        <f ca="1">INDIRECT("'" &amp; UPPER(LEFT(TEXT($D$3,"mmmm"),3)) &amp; "'!N27")</f>
        <v>0</v>
      </c>
      <c r="E384" s="164"/>
      <c r="F384" s="165"/>
      <c r="G384" s="165"/>
      <c r="H384" s="165"/>
      <c r="I384" s="165"/>
      <c r="J384" s="165"/>
      <c r="K384" s="165"/>
      <c r="L384" s="165"/>
      <c r="M384" s="165"/>
      <c r="N384" s="165"/>
      <c r="O384" s="165"/>
      <c r="P384" s="166"/>
    </row>
    <row r="385" spans="1:16" ht="15" hidden="1" customHeight="1" x14ac:dyDescent="0.3">
      <c r="A385" s="44" t="e">
        <f ca="1">IF(MONTH(C385)=MONTH(D$3),RIGHT('Yearly Info'!A$31,LEN('Yearly Info'!A$31)-4),"")</f>
        <v>#VALUE!</v>
      </c>
      <c r="B385" s="145"/>
      <c r="C385" s="42">
        <f t="shared" ca="1" si="14"/>
        <v>46151</v>
      </c>
      <c r="D385" s="106">
        <f ca="1">INDIRECT("'" &amp; UPPER(LEFT(TEXT($D$3,"mmmm"),3)) &amp; "'!N28")</f>
        <v>0</v>
      </c>
      <c r="E385" s="164"/>
      <c r="F385" s="165"/>
      <c r="G385" s="165"/>
      <c r="H385" s="165"/>
      <c r="I385" s="165"/>
      <c r="J385" s="165"/>
      <c r="K385" s="165"/>
      <c r="L385" s="165"/>
      <c r="M385" s="165"/>
      <c r="N385" s="165"/>
      <c r="O385" s="165"/>
      <c r="P385" s="166"/>
    </row>
    <row r="386" spans="1:16" ht="15" hidden="1" customHeight="1" x14ac:dyDescent="0.3">
      <c r="A386" s="44" t="e">
        <f ca="1">IF(MONTH(C386)=MONTH(D$3),RIGHT('Yearly Info'!A$32,LEN('Yearly Info'!A$32)-4),"")</f>
        <v>#VALUE!</v>
      </c>
      <c r="B386" s="145"/>
      <c r="C386" s="42">
        <f t="shared" ca="1" si="14"/>
        <v>46151</v>
      </c>
      <c r="D386" s="106">
        <f ca="1">INDIRECT("'" &amp; UPPER(LEFT(TEXT($D$3,"mmmm"),3)) &amp; "'!N29")</f>
        <v>0</v>
      </c>
      <c r="E386" s="164"/>
      <c r="F386" s="165"/>
      <c r="G386" s="165"/>
      <c r="H386" s="165"/>
      <c r="I386" s="165"/>
      <c r="J386" s="165"/>
      <c r="K386" s="165"/>
      <c r="L386" s="165"/>
      <c r="M386" s="165"/>
      <c r="N386" s="165"/>
      <c r="O386" s="165"/>
      <c r="P386" s="166"/>
    </row>
    <row r="387" spans="1:16" ht="15" hidden="1" customHeight="1" x14ac:dyDescent="0.3">
      <c r="A387" s="44" t="e">
        <f ca="1">IF(MONTH(C387)=MONTH(D$3),RIGHT('Yearly Info'!A$33,LEN('Yearly Info'!A$33)-4),"")</f>
        <v>#VALUE!</v>
      </c>
      <c r="B387" s="145"/>
      <c r="C387" s="42">
        <f t="shared" ca="1" si="14"/>
        <v>46151</v>
      </c>
      <c r="D387" s="106">
        <f ca="1">INDIRECT("'" &amp; UPPER(LEFT(TEXT($D$3,"mmmm"),3)) &amp; "'!N30")</f>
        <v>0</v>
      </c>
      <c r="E387" s="164"/>
      <c r="F387" s="165"/>
      <c r="G387" s="165"/>
      <c r="H387" s="165"/>
      <c r="I387" s="165"/>
      <c r="J387" s="165"/>
      <c r="K387" s="165"/>
      <c r="L387" s="165"/>
      <c r="M387" s="165"/>
      <c r="N387" s="165"/>
      <c r="O387" s="165"/>
      <c r="P387" s="166"/>
    </row>
    <row r="388" spans="1:16" ht="15" hidden="1" customHeight="1" x14ac:dyDescent="0.3">
      <c r="A388" s="44" t="e">
        <f ca="1">IF(MONTH(C388)=MONTH(D$3),RIGHT('Yearly Info'!A$34,LEN('Yearly Info'!A$34)-4),"")</f>
        <v>#VALUE!</v>
      </c>
      <c r="B388" s="145"/>
      <c r="C388" s="42">
        <f t="shared" ca="1" si="14"/>
        <v>46151</v>
      </c>
      <c r="D388" s="106">
        <f ca="1">INDIRECT("'" &amp; UPPER(LEFT(TEXT($D$3,"mmmm"),3)) &amp; "'!N31")</f>
        <v>0</v>
      </c>
      <c r="E388" s="164"/>
      <c r="F388" s="165"/>
      <c r="G388" s="165"/>
      <c r="H388" s="165"/>
      <c r="I388" s="165"/>
      <c r="J388" s="165"/>
      <c r="K388" s="165"/>
      <c r="L388" s="165"/>
      <c r="M388" s="165"/>
      <c r="N388" s="165"/>
      <c r="O388" s="165"/>
      <c r="P388" s="166"/>
    </row>
    <row r="389" spans="1:16" ht="15" hidden="1" customHeight="1" x14ac:dyDescent="0.3">
      <c r="A389" s="44" t="e">
        <f ca="1">IF(MONTH(C389)=MONTH(D$3),RIGHT('Yearly Info'!A$35,LEN('Yearly Info'!A$35)-4),"")</f>
        <v>#VALUE!</v>
      </c>
      <c r="B389" s="145"/>
      <c r="C389" s="42">
        <f t="shared" ca="1" si="14"/>
        <v>46151</v>
      </c>
      <c r="D389" s="106">
        <f ca="1">INDIRECT("'" &amp; UPPER(LEFT(TEXT($D$3,"mmmm"),3)) &amp; "'!N32")</f>
        <v>0</v>
      </c>
      <c r="E389" s="164"/>
      <c r="F389" s="165"/>
      <c r="G389" s="165"/>
      <c r="H389" s="165"/>
      <c r="I389" s="165"/>
      <c r="J389" s="165"/>
      <c r="K389" s="165"/>
      <c r="L389" s="165"/>
      <c r="M389" s="165"/>
      <c r="N389" s="165"/>
      <c r="O389" s="165"/>
      <c r="P389" s="166"/>
    </row>
    <row r="390" spans="1:16" ht="15" hidden="1" customHeight="1" x14ac:dyDescent="0.3">
      <c r="A390" s="44" t="e">
        <f ca="1">IF(MONTH(C390)=MONTH(D$3),RIGHT('Yearly Info'!A$36,LEN('Yearly Info'!A$36)-4),"")</f>
        <v>#VALUE!</v>
      </c>
      <c r="B390" s="145"/>
      <c r="C390" s="42">
        <f t="shared" ca="1" si="14"/>
        <v>46151</v>
      </c>
      <c r="D390" s="106">
        <f ca="1">INDIRECT("'" &amp; UPPER(LEFT(TEXT($D$3,"mmmm"),3)) &amp; "'!N33")</f>
        <v>0</v>
      </c>
      <c r="E390" s="167"/>
      <c r="F390" s="168"/>
      <c r="G390" s="168"/>
      <c r="H390" s="168"/>
      <c r="I390" s="168"/>
      <c r="J390" s="168"/>
      <c r="K390" s="168"/>
      <c r="L390" s="168"/>
      <c r="M390" s="168"/>
      <c r="N390" s="168"/>
      <c r="O390" s="168"/>
      <c r="P390" s="169"/>
    </row>
    <row r="391" spans="1:16" ht="15" hidden="1" customHeight="1" x14ac:dyDescent="0.3">
      <c r="A391" s="44" t="e">
        <f ca="1">IF(MONTH(C391)=MONTH(D$3),RIGHT('Yearly Info'!A$37,LEN('Yearly Info'!A$37)-4),"")</f>
        <v>#VALUE!</v>
      </c>
      <c r="B391" s="145"/>
      <c r="C391" s="42">
        <f t="shared" ca="1" si="14"/>
        <v>46151</v>
      </c>
      <c r="D391" s="106">
        <f ca="1">INDIRECT("'" &amp; UPPER(LEFT(TEXT($D$3,"mmmm"),3)) &amp; "'!N34")</f>
        <v>0</v>
      </c>
      <c r="E391" s="164"/>
      <c r="F391" s="165"/>
      <c r="G391" s="165"/>
      <c r="H391" s="165"/>
      <c r="I391" s="165"/>
      <c r="J391" s="165"/>
      <c r="K391" s="165"/>
      <c r="L391" s="165"/>
      <c r="M391" s="165"/>
      <c r="N391" s="165"/>
      <c r="O391" s="165"/>
      <c r="P391" s="166"/>
    </row>
    <row r="392" spans="1:16" ht="15" hidden="1" customHeight="1" x14ac:dyDescent="0.3">
      <c r="A392" s="44" t="e">
        <f ca="1">IF(MONTH(C392)=MONTH(D$3),RIGHT('Yearly Info'!A$38,LEN('Yearly Info'!A$38)-4),"")</f>
        <v>#VALUE!</v>
      </c>
      <c r="B392" s="145"/>
      <c r="C392" s="42">
        <f t="shared" ca="1" si="14"/>
        <v>46151</v>
      </c>
      <c r="D392" s="106">
        <f ca="1">INDIRECT("'" &amp; UPPER(LEFT(TEXT($D$3,"mmmm"),3)) &amp; "'!N35")</f>
        <v>0</v>
      </c>
      <c r="E392" s="164"/>
      <c r="F392" s="165"/>
      <c r="G392" s="165"/>
      <c r="H392" s="165"/>
      <c r="I392" s="165"/>
      <c r="J392" s="165"/>
      <c r="K392" s="165"/>
      <c r="L392" s="165"/>
      <c r="M392" s="165"/>
      <c r="N392" s="165"/>
      <c r="O392" s="165"/>
      <c r="P392" s="166"/>
    </row>
    <row r="393" spans="1:16" ht="15" hidden="1" customHeight="1" x14ac:dyDescent="0.3">
      <c r="A393" s="44" t="e">
        <f ca="1">IF(MONTH(C393)=MONTH(D$3),RIGHT('Yearly Info'!A$39,LEN('Yearly Info'!A$39)-4),"")</f>
        <v>#VALUE!</v>
      </c>
      <c r="B393" s="145"/>
      <c r="C393" s="42">
        <f t="shared" ca="1" si="14"/>
        <v>46151</v>
      </c>
      <c r="D393" s="106">
        <f ca="1">INDIRECT("'" &amp; UPPER(LEFT(TEXT($D$3,"mmmm"),3)) &amp; "'!N36")</f>
        <v>0</v>
      </c>
      <c r="E393" s="164"/>
      <c r="F393" s="165"/>
      <c r="G393" s="165"/>
      <c r="H393" s="165"/>
      <c r="I393" s="165"/>
      <c r="J393" s="165"/>
      <c r="K393" s="165"/>
      <c r="L393" s="165"/>
      <c r="M393" s="165"/>
      <c r="N393" s="165"/>
      <c r="O393" s="165"/>
      <c r="P393" s="166"/>
    </row>
    <row r="394" spans="1:16" ht="15" hidden="1" customHeight="1" thickBot="1" x14ac:dyDescent="0.35">
      <c r="A394" s="45" t="e">
        <f ca="1">IF(MONTH(C394)=MONTH(D$3),RIGHT('Yearly Info'!A$40,LEN('Yearly Info'!A$40)-4),"")</f>
        <v>#VALUE!</v>
      </c>
      <c r="B394" s="145"/>
      <c r="C394" s="42">
        <f t="shared" ca="1" si="14"/>
        <v>46151</v>
      </c>
      <c r="D394" s="106">
        <f ca="1">INDIRECT("'" &amp; UPPER(LEFT(TEXT($D$3,"mmmm"),3)) &amp; "'!N37")</f>
        <v>0</v>
      </c>
      <c r="E394" s="164"/>
      <c r="F394" s="165"/>
      <c r="G394" s="165"/>
      <c r="H394" s="165"/>
      <c r="I394" s="165"/>
      <c r="J394" s="165"/>
      <c r="K394" s="165"/>
      <c r="L394" s="165"/>
      <c r="M394" s="165"/>
      <c r="N394" s="165"/>
      <c r="O394" s="165"/>
      <c r="P394" s="166"/>
    </row>
    <row r="395" spans="1:16" ht="15" hidden="1" customHeight="1" thickBot="1" x14ac:dyDescent="0.35">
      <c r="A395" s="45" t="str">
        <f ca="1">IF(MONTH(C395)=MONTH(D$3),RIGHT('Yearly Info'!A$41,LEN('Yearly Info'!A$41)-4),"")</f>
        <v xml:space="preserve"> </v>
      </c>
      <c r="B395" s="145"/>
      <c r="C395" s="42">
        <f t="shared" ca="1" si="14"/>
        <v>46151</v>
      </c>
      <c r="D395" s="106">
        <f ca="1">INDIRECT("'" &amp; UPPER(LEFT(TEXT($D$3,"mmmm"),3)) &amp; "'!N38")</f>
        <v>0</v>
      </c>
      <c r="E395" s="164"/>
      <c r="F395" s="165"/>
      <c r="G395" s="165"/>
      <c r="H395" s="165"/>
      <c r="I395" s="165"/>
      <c r="J395" s="165"/>
      <c r="K395" s="165"/>
      <c r="L395" s="165"/>
      <c r="M395" s="165"/>
      <c r="N395" s="165"/>
      <c r="O395" s="165"/>
      <c r="P395" s="166"/>
    </row>
    <row r="396" spans="1:16" ht="15" hidden="1" customHeight="1" thickBot="1" x14ac:dyDescent="0.35">
      <c r="A396" s="45" t="str">
        <f ca="1">IF(MONTH(C396)=MONTH(D$3),RIGHT('Yearly Info'!A$42,LEN('Yearly Info'!A$42)-4),"")</f>
        <v xml:space="preserve"> </v>
      </c>
      <c r="B396" s="145"/>
      <c r="C396" s="42">
        <f t="shared" ca="1" si="14"/>
        <v>46151</v>
      </c>
      <c r="D396" s="106">
        <f ca="1">INDIRECT("'" &amp; UPPER(LEFT(TEXT($D$3,"mmmm"),3)) &amp; "'!N39")</f>
        <v>0</v>
      </c>
      <c r="E396" s="164"/>
      <c r="F396" s="165"/>
      <c r="G396" s="165"/>
      <c r="H396" s="165"/>
      <c r="I396" s="165"/>
      <c r="J396" s="165"/>
      <c r="K396" s="165"/>
      <c r="L396" s="165"/>
      <c r="M396" s="165"/>
      <c r="N396" s="165"/>
      <c r="O396" s="165"/>
      <c r="P396" s="166"/>
    </row>
    <row r="397" spans="1:16" ht="15" hidden="1" customHeight="1" thickBot="1" x14ac:dyDescent="0.35">
      <c r="A397" s="45" t="str">
        <f ca="1">IF(MONTH(C397)=MONTH(D$3),RIGHT('Yearly Info'!A$43,LEN('Yearly Info'!A$43)-4),"")</f>
        <v xml:space="preserve"> </v>
      </c>
      <c r="B397" s="146"/>
      <c r="C397" s="42">
        <f t="shared" ca="1" si="14"/>
        <v>46151</v>
      </c>
      <c r="D397" s="106">
        <f ca="1">INDIRECT("'" &amp; UPPER(LEFT(TEXT($D$3,"mmmm"),3)) &amp; "'!N40")</f>
        <v>0</v>
      </c>
      <c r="E397" s="171"/>
      <c r="F397" s="172"/>
      <c r="G397" s="172"/>
      <c r="H397" s="172"/>
      <c r="I397" s="172"/>
      <c r="J397" s="172"/>
      <c r="K397" s="172"/>
      <c r="L397" s="172"/>
      <c r="M397" s="172"/>
      <c r="N397" s="172"/>
      <c r="O397" s="172"/>
      <c r="P397" s="173"/>
    </row>
    <row r="398" spans="1:16" ht="15" hidden="1" customHeight="1" x14ac:dyDescent="0.25">
      <c r="A398" s="44" t="str">
        <f ca="1">IF(MONTH(C398)=MONTH(D$3),RIGHT('Yearly Info'!A$14,LEN('Yearly Info'!A$14)-4),"")</f>
        <v xml:space="preserve"> RICS Support for MDEQ</v>
      </c>
      <c r="B398" s="145" t="str">
        <f ca="1">TEXT(C398,"dddd")</f>
        <v>Sunday</v>
      </c>
      <c r="C398" s="94">
        <f ca="1">C368+1</f>
        <v>46152</v>
      </c>
      <c r="D398" s="107">
        <f ca="1">INDIRECT("'" &amp; UPPER(LEFT(TEXT($D$3,"mmmm"),3)) &amp; "'!O11")</f>
        <v>0</v>
      </c>
      <c r="E398" s="147"/>
      <c r="F398" s="148"/>
      <c r="G398" s="148"/>
      <c r="H398" s="148"/>
      <c r="I398" s="148"/>
      <c r="J398" s="148"/>
      <c r="K398" s="148"/>
      <c r="L398" s="148"/>
      <c r="M398" s="148"/>
      <c r="N398" s="148"/>
      <c r="O398" s="148"/>
      <c r="P398" s="149"/>
    </row>
    <row r="399" spans="1:16" ht="15" hidden="1" customHeight="1" x14ac:dyDescent="0.25">
      <c r="A399" s="44" t="str">
        <f ca="1">IF(MONTH(C399)=MONTH(D$3),RIGHT('Yearly Info'!A$15,LEN('Yearly Info'!A$15)-4),"")</f>
        <v xml:space="preserve"> MDEQ</v>
      </c>
      <c r="B399" s="145"/>
      <c r="C399" s="42">
        <f ca="1">C398</f>
        <v>46152</v>
      </c>
      <c r="D399" s="107">
        <f ca="1">INDIRECT("'" &amp; UPPER(LEFT(TEXT($D$3,"mmmm"),3)) &amp; "'!O12")</f>
        <v>0</v>
      </c>
      <c r="E399" s="147"/>
      <c r="F399" s="148"/>
      <c r="G399" s="148"/>
      <c r="H399" s="148"/>
      <c r="I399" s="148"/>
      <c r="J399" s="148"/>
      <c r="K399" s="148"/>
      <c r="L399" s="148"/>
      <c r="M399" s="148"/>
      <c r="N399" s="148"/>
      <c r="O399" s="148"/>
      <c r="P399" s="149"/>
    </row>
    <row r="400" spans="1:16" ht="15" hidden="1" customHeight="1" thickBot="1" x14ac:dyDescent="0.3">
      <c r="A400" s="44" t="str">
        <f ca="1">IF(MONTH(C400)=MONTH(D$3),RIGHT('Yearly Info'!A$16,LEN('Yearly Info'!A$16)-4),"")</f>
        <v xml:space="preserve"> RICS Idea Portal</v>
      </c>
      <c r="B400" s="145"/>
      <c r="C400" s="42">
        <f t="shared" ref="C400:C427" ca="1" si="15">C399</f>
        <v>46152</v>
      </c>
      <c r="D400" s="107">
        <f ca="1">INDIRECT("'" &amp; UPPER(LEFT(TEXT($D$3,"mmmm"),3)) &amp; "'!O13")</f>
        <v>0</v>
      </c>
      <c r="E400" s="147"/>
      <c r="F400" s="148"/>
      <c r="G400" s="148"/>
      <c r="H400" s="148"/>
      <c r="I400" s="148"/>
      <c r="J400" s="148"/>
      <c r="K400" s="148"/>
      <c r="L400" s="148"/>
      <c r="M400" s="148"/>
      <c r="N400" s="148"/>
      <c r="O400" s="148"/>
      <c r="P400" s="149"/>
    </row>
    <row r="401" spans="1:16" ht="15" hidden="1" customHeight="1" x14ac:dyDescent="0.25">
      <c r="A401" s="44" t="str">
        <f ca="1">IF(MONTH(C401)=MONTH(D$3),RIGHT('Yearly Info'!A$17,LEN('Yearly Info'!A$17)-4),"")</f>
        <v xml:space="preserve"> MSWIS</v>
      </c>
      <c r="B401" s="145"/>
      <c r="C401" s="42">
        <f t="shared" ca="1" si="15"/>
        <v>46152</v>
      </c>
      <c r="D401" s="107">
        <f ca="1">INDIRECT("'" &amp; UPPER(LEFT(TEXT($D$3,"mmmm"),3)) &amp; "'!O14")</f>
        <v>0</v>
      </c>
      <c r="E401" s="147"/>
      <c r="F401" s="148"/>
      <c r="G401" s="148"/>
      <c r="H401" s="148"/>
      <c r="I401" s="148"/>
      <c r="J401" s="148"/>
      <c r="K401" s="148"/>
      <c r="L401" s="148"/>
      <c r="M401" s="148"/>
      <c r="N401" s="148"/>
      <c r="O401" s="148"/>
      <c r="P401" s="149"/>
    </row>
    <row r="402" spans="1:16" ht="15" hidden="1" customHeight="1" x14ac:dyDescent="0.25">
      <c r="A402" s="44" t="str">
        <f ca="1">IF(MONTH(C402)=MONTH(D$3),RIGHT('Yearly Info'!A$18,LEN('Yearly Info'!A$18)-4),"")</f>
        <v xml:space="preserve"> GeoSpatial</v>
      </c>
      <c r="B402" s="145"/>
      <c r="C402" s="42">
        <f t="shared" ca="1" si="15"/>
        <v>46152</v>
      </c>
      <c r="D402" s="107">
        <f ca="1">INDIRECT("'" &amp; UPPER(LEFT(TEXT($D$3,"mmmm"),3)) &amp; "'!O15")</f>
        <v>0</v>
      </c>
      <c r="E402" s="147"/>
      <c r="F402" s="148"/>
      <c r="G402" s="148"/>
      <c r="H402" s="148"/>
      <c r="I402" s="148"/>
      <c r="J402" s="148"/>
      <c r="K402" s="148"/>
      <c r="L402" s="148"/>
      <c r="M402" s="148"/>
      <c r="N402" s="148"/>
      <c r="O402" s="148"/>
      <c r="P402" s="149"/>
    </row>
    <row r="403" spans="1:16" ht="15" hidden="1" customHeight="1" thickBot="1" x14ac:dyDescent="0.3">
      <c r="A403" s="44" t="str">
        <f ca="1">IF(MONTH(C403)=MONTH(D$3),RIGHT('Yearly Info'!A$19,LEN('Yearly Info'!A$19)-4),"")</f>
        <v xml:space="preserve"> RICS Dashboard</v>
      </c>
      <c r="B403" s="145"/>
      <c r="C403" s="42">
        <f t="shared" ca="1" si="15"/>
        <v>46152</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MDWFP NRIS</v>
      </c>
      <c r="B404" s="145"/>
      <c r="C404" s="42">
        <f t="shared" ca="1" si="15"/>
        <v>46152</v>
      </c>
      <c r="D404" s="107">
        <f ca="1">INDIRECT("'" &amp; UPPER(LEFT(TEXT($D$3,"mmmm"),3)) &amp; "'!O17")</f>
        <v>0</v>
      </c>
      <c r="E404" s="147"/>
      <c r="F404" s="148"/>
      <c r="G404" s="148"/>
      <c r="H404" s="148"/>
      <c r="I404" s="148"/>
      <c r="J404" s="148"/>
      <c r="K404" s="148"/>
      <c r="L404" s="148"/>
      <c r="M404" s="148"/>
      <c r="N404" s="148"/>
      <c r="O404" s="148"/>
      <c r="P404" s="149"/>
    </row>
    <row r="405" spans="1:16" ht="15" hidden="1" customHeight="1" x14ac:dyDescent="0.25">
      <c r="A405" s="44" t="str">
        <f ca="1">IF(MONTH(C405)=MONTH(D$3),RIGHT('Yearly Info'!A$21,LEN('Yearly Info'!A$21)-4),"")</f>
        <v xml:space="preserve"> MSWIS MRVA 4 CLOSED</v>
      </c>
      <c r="B405" s="145"/>
      <c r="C405" s="42">
        <f t="shared" ca="1" si="15"/>
        <v>46152</v>
      </c>
      <c r="D405" s="107">
        <f ca="1">INDIRECT("'" &amp; UPPER(LEFT(TEXT($D$3,"mmmm"),3)) &amp; "'!O18")</f>
        <v>0</v>
      </c>
      <c r="E405" s="147"/>
      <c r="F405" s="148"/>
      <c r="G405" s="148"/>
      <c r="H405" s="148"/>
      <c r="I405" s="148"/>
      <c r="J405" s="148"/>
      <c r="K405" s="148"/>
      <c r="L405" s="148"/>
      <c r="M405" s="148"/>
      <c r="N405" s="148"/>
      <c r="O405" s="148"/>
      <c r="P405" s="149"/>
    </row>
    <row r="406" spans="1:16" ht="15" hidden="1" customHeight="1" x14ac:dyDescent="0.25">
      <c r="A406" s="44" t="str">
        <f ca="1">IF(MONTH(C406)=MONTH(D$3),RIGHT('Yearly Info'!A$22,LEN('Yearly Info'!A$22)-4),"")</f>
        <v xml:space="preserve"> Tackett</v>
      </c>
      <c r="B406" s="145"/>
      <c r="C406" s="42">
        <f t="shared" ca="1" si="15"/>
        <v>46152</v>
      </c>
      <c r="D406" s="107">
        <f ca="1">INDIRECT("'" &amp; UPPER(LEFT(TEXT($D$3,"mmmm"),3)) &amp; "'!O19")</f>
        <v>0</v>
      </c>
      <c r="E406" s="147"/>
      <c r="F406" s="148"/>
      <c r="G406" s="148"/>
      <c r="H406" s="148"/>
      <c r="I406" s="148"/>
      <c r="J406" s="148"/>
      <c r="K406" s="148"/>
      <c r="L406" s="148"/>
      <c r="M406" s="148"/>
      <c r="N406" s="148"/>
      <c r="O406" s="148"/>
      <c r="P406" s="149"/>
    </row>
    <row r="407" spans="1:16" ht="15" hidden="1" customHeight="1" x14ac:dyDescent="0.25">
      <c r="A407" s="44" t="e">
        <f ca="1">IF(MONTH(C407)=MONTH(D$3),RIGHT('Yearly Info'!A$23,LEN('Yearly Info'!A$23)-4),"")</f>
        <v>#VALUE!</v>
      </c>
      <c r="B407" s="145"/>
      <c r="C407" s="42">
        <f t="shared" ca="1" si="15"/>
        <v>46152</v>
      </c>
      <c r="D407" s="107">
        <f ca="1">INDIRECT("'" &amp; UPPER(LEFT(TEXT($D$3,"mmmm"),3)) &amp; "'!O20")</f>
        <v>0</v>
      </c>
      <c r="E407" s="147"/>
      <c r="F407" s="148"/>
      <c r="G407" s="148"/>
      <c r="H407" s="148"/>
      <c r="I407" s="148"/>
      <c r="J407" s="148"/>
      <c r="K407" s="148"/>
      <c r="L407" s="148"/>
      <c r="M407" s="148"/>
      <c r="N407" s="148"/>
      <c r="O407" s="148"/>
      <c r="P407" s="149"/>
    </row>
    <row r="408" spans="1:16" ht="15" hidden="1" customHeight="1" x14ac:dyDescent="0.25">
      <c r="A408" s="44" t="e">
        <f ca="1">IF(MONTH(C408)=MONTH(D$3),RIGHT('Yearly Info'!A$24,LEN('Yearly Info'!A$24)-4),"")</f>
        <v>#VALUE!</v>
      </c>
      <c r="B408" s="145"/>
      <c r="C408" s="42">
        <f t="shared" ca="1" si="15"/>
        <v>46152</v>
      </c>
      <c r="D408" s="107">
        <f ca="1">INDIRECT("'" &amp; UPPER(LEFT(TEXT($D$3,"mmmm"),3)) &amp; "'!O21")</f>
        <v>0</v>
      </c>
      <c r="E408" s="147"/>
      <c r="F408" s="148"/>
      <c r="G408" s="148"/>
      <c r="H408" s="148"/>
      <c r="I408" s="148"/>
      <c r="J408" s="148"/>
      <c r="K408" s="148"/>
      <c r="L408" s="148"/>
      <c r="M408" s="148"/>
      <c r="N408" s="148"/>
      <c r="O408" s="148"/>
      <c r="P408" s="149"/>
    </row>
    <row r="409" spans="1:16" ht="15" hidden="1" customHeight="1" x14ac:dyDescent="0.25">
      <c r="A409" s="44" t="e">
        <f ca="1">IF(MONTH(C409)=MONTH(D$3),RIGHT('Yearly Info'!A$25,LEN('Yearly Info'!A$25)-4),"")</f>
        <v>#VALUE!</v>
      </c>
      <c r="B409" s="145"/>
      <c r="C409" s="42">
        <f t="shared" ca="1" si="15"/>
        <v>46152</v>
      </c>
      <c r="D409" s="107">
        <f ca="1">INDIRECT("'" &amp; UPPER(LEFT(TEXT($D$3,"mmmm"),3)) &amp; "'!O22")</f>
        <v>0</v>
      </c>
      <c r="E409" s="147"/>
      <c r="F409" s="148"/>
      <c r="G409" s="148"/>
      <c r="H409" s="148"/>
      <c r="I409" s="148"/>
      <c r="J409" s="148"/>
      <c r="K409" s="148"/>
      <c r="L409" s="148"/>
      <c r="M409" s="148"/>
      <c r="N409" s="148"/>
      <c r="O409" s="148"/>
      <c r="P409" s="149"/>
    </row>
    <row r="410" spans="1:16" ht="15" hidden="1" customHeight="1" x14ac:dyDescent="0.25">
      <c r="A410" s="44" t="e">
        <f ca="1">IF(MONTH(C410)=MONTH(D$3),RIGHT('Yearly Info'!A$26,LEN('Yearly Info'!A$26)-4),"")</f>
        <v>#VALUE!</v>
      </c>
      <c r="B410" s="145"/>
      <c r="C410" s="42">
        <f t="shared" ca="1" si="15"/>
        <v>46152</v>
      </c>
      <c r="D410" s="107">
        <f ca="1">INDIRECT("'" &amp; UPPER(LEFT(TEXT($D$3,"mmmm"),3)) &amp; "'!O23")</f>
        <v>0</v>
      </c>
      <c r="E410" s="147"/>
      <c r="F410" s="148"/>
      <c r="G410" s="148"/>
      <c r="H410" s="148"/>
      <c r="I410" s="148"/>
      <c r="J410" s="148"/>
      <c r="K410" s="148"/>
      <c r="L410" s="148"/>
      <c r="M410" s="148"/>
      <c r="N410" s="148"/>
      <c r="O410" s="148"/>
      <c r="P410" s="149"/>
    </row>
    <row r="411" spans="1:16" ht="15" hidden="1" customHeight="1" x14ac:dyDescent="0.25">
      <c r="A411" s="44" t="e">
        <f ca="1">IF(MONTH(C411)=MONTH(D$3),RIGHT('Yearly Info'!A$27,LEN('Yearly Info'!A$27)-4),"")</f>
        <v>#VALUE!</v>
      </c>
      <c r="B411" s="145"/>
      <c r="C411" s="42">
        <f t="shared" ca="1" si="15"/>
        <v>46152</v>
      </c>
      <c r="D411" s="107">
        <f ca="1">INDIRECT("'" &amp; UPPER(LEFT(TEXT($D$3,"mmmm"),3)) &amp; "'!O24")</f>
        <v>0</v>
      </c>
      <c r="E411" s="147"/>
      <c r="F411" s="148"/>
      <c r="G411" s="148"/>
      <c r="H411" s="148"/>
      <c r="I411" s="148"/>
      <c r="J411" s="148"/>
      <c r="K411" s="148"/>
      <c r="L411" s="148"/>
      <c r="M411" s="148"/>
      <c r="N411" s="148"/>
      <c r="O411" s="148"/>
      <c r="P411" s="149"/>
    </row>
    <row r="412" spans="1:16" ht="15" hidden="1" customHeight="1" x14ac:dyDescent="0.25">
      <c r="A412" s="44" t="e">
        <f ca="1">IF(MONTH(C412)=MONTH(D$3),RIGHT('Yearly Info'!A$28,LEN('Yearly Info'!A$28)-4),"")</f>
        <v>#VALUE!</v>
      </c>
      <c r="B412" s="145"/>
      <c r="C412" s="42">
        <f t="shared" ca="1" si="15"/>
        <v>46152</v>
      </c>
      <c r="D412" s="107">
        <f ca="1">INDIRECT("'" &amp; UPPER(LEFT(TEXT($D$3,"mmmm"),3)) &amp; "'!O25")</f>
        <v>0</v>
      </c>
      <c r="E412" s="147"/>
      <c r="F412" s="148"/>
      <c r="G412" s="148"/>
      <c r="H412" s="148"/>
      <c r="I412" s="148"/>
      <c r="J412" s="148"/>
      <c r="K412" s="148"/>
      <c r="L412" s="148"/>
      <c r="M412" s="148"/>
      <c r="N412" s="148"/>
      <c r="O412" s="148"/>
      <c r="P412" s="149"/>
    </row>
    <row r="413" spans="1:16" ht="15" hidden="1" customHeight="1" x14ac:dyDescent="0.25">
      <c r="A413" s="44" t="e">
        <f ca="1">IF(MONTH(C413)=MONTH(D$3),RIGHT('Yearly Info'!A$29,LEN('Yearly Info'!A$29)-4),"")</f>
        <v>#VALUE!</v>
      </c>
      <c r="B413" s="145"/>
      <c r="C413" s="42">
        <f t="shared" ca="1" si="15"/>
        <v>46152</v>
      </c>
      <c r="D413" s="107">
        <f ca="1">INDIRECT("'" &amp; UPPER(LEFT(TEXT($D$3,"mmmm"),3)) &amp; "'!O26")</f>
        <v>0</v>
      </c>
      <c r="E413" s="147"/>
      <c r="F413" s="148"/>
      <c r="G413" s="148"/>
      <c r="H413" s="148"/>
      <c r="I413" s="148"/>
      <c r="J413" s="148"/>
      <c r="K413" s="148"/>
      <c r="L413" s="148"/>
      <c r="M413" s="148"/>
      <c r="N413" s="148"/>
      <c r="O413" s="148"/>
      <c r="P413" s="149"/>
    </row>
    <row r="414" spans="1:16" ht="15" hidden="1" customHeight="1" x14ac:dyDescent="0.25">
      <c r="A414" s="44" t="e">
        <f ca="1">IF(MONTH(C414)=MONTH(D$3),RIGHT('Yearly Info'!A$30,LEN('Yearly Info'!A$30)-4),"")</f>
        <v>#VALUE!</v>
      </c>
      <c r="B414" s="145"/>
      <c r="C414" s="42">
        <f t="shared" ca="1" si="15"/>
        <v>46152</v>
      </c>
      <c r="D414" s="107">
        <f ca="1">INDIRECT("'" &amp; UPPER(LEFT(TEXT($D$3,"mmmm"),3)) &amp; "'!O27")</f>
        <v>0</v>
      </c>
      <c r="E414" s="147"/>
      <c r="F414" s="148"/>
      <c r="G414" s="148"/>
      <c r="H414" s="148"/>
      <c r="I414" s="148"/>
      <c r="J414" s="148"/>
      <c r="K414" s="148"/>
      <c r="L414" s="148"/>
      <c r="M414" s="148"/>
      <c r="N414" s="148"/>
      <c r="O414" s="148"/>
      <c r="P414" s="149"/>
    </row>
    <row r="415" spans="1:16" ht="15" hidden="1" customHeight="1" x14ac:dyDescent="0.25">
      <c r="A415" s="44" t="e">
        <f ca="1">IF(MONTH(C415)=MONTH(D$3),RIGHT('Yearly Info'!A$31,LEN('Yearly Info'!A$31)-4),"")</f>
        <v>#VALUE!</v>
      </c>
      <c r="B415" s="145"/>
      <c r="C415" s="42">
        <f t="shared" ca="1" si="15"/>
        <v>46152</v>
      </c>
      <c r="D415" s="107">
        <f ca="1">INDIRECT("'" &amp; UPPER(LEFT(TEXT($D$3,"mmmm"),3)) &amp; "'!O28")</f>
        <v>0</v>
      </c>
      <c r="E415" s="147"/>
      <c r="F415" s="148"/>
      <c r="G415" s="148"/>
      <c r="H415" s="148"/>
      <c r="I415" s="148"/>
      <c r="J415" s="148"/>
      <c r="K415" s="148"/>
      <c r="L415" s="148"/>
      <c r="M415" s="148"/>
      <c r="N415" s="148"/>
      <c r="O415" s="148"/>
      <c r="P415" s="149"/>
    </row>
    <row r="416" spans="1:16" ht="15" hidden="1" customHeight="1" x14ac:dyDescent="0.25">
      <c r="A416" s="44" t="e">
        <f ca="1">IF(MONTH(C416)=MONTH(D$3),RIGHT('Yearly Info'!A$32,LEN('Yearly Info'!A$32)-4),"")</f>
        <v>#VALUE!</v>
      </c>
      <c r="B416" s="145"/>
      <c r="C416" s="42">
        <f t="shared" ca="1" si="15"/>
        <v>46152</v>
      </c>
      <c r="D416" s="107">
        <f ca="1">INDIRECT("'" &amp; UPPER(LEFT(TEXT($D$3,"mmmm"),3)) &amp; "'!O29")</f>
        <v>0</v>
      </c>
      <c r="E416" s="147"/>
      <c r="F416" s="148"/>
      <c r="G416" s="148"/>
      <c r="H416" s="148"/>
      <c r="I416" s="148"/>
      <c r="J416" s="148"/>
      <c r="K416" s="148"/>
      <c r="L416" s="148"/>
      <c r="M416" s="148"/>
      <c r="N416" s="148"/>
      <c r="O416" s="148"/>
      <c r="P416" s="149"/>
    </row>
    <row r="417" spans="1:16" ht="15" hidden="1" customHeight="1" x14ac:dyDescent="0.25">
      <c r="A417" s="44" t="e">
        <f ca="1">IF(MONTH(C417)=MONTH(D$3),RIGHT('Yearly Info'!A$33,LEN('Yearly Info'!A$33)-4),"")</f>
        <v>#VALUE!</v>
      </c>
      <c r="B417" s="145"/>
      <c r="C417" s="42">
        <f t="shared" ca="1" si="15"/>
        <v>46152</v>
      </c>
      <c r="D417" s="107">
        <f ca="1">INDIRECT("'" &amp; UPPER(LEFT(TEXT($D$3,"mmmm"),3)) &amp; "'!O30")</f>
        <v>0</v>
      </c>
      <c r="E417" s="147"/>
      <c r="F417" s="148"/>
      <c r="G417" s="148"/>
      <c r="H417" s="148"/>
      <c r="I417" s="148"/>
      <c r="J417" s="148"/>
      <c r="K417" s="148"/>
      <c r="L417" s="148"/>
      <c r="M417" s="148"/>
      <c r="N417" s="148"/>
      <c r="O417" s="148"/>
      <c r="P417" s="149"/>
    </row>
    <row r="418" spans="1:16" ht="15" hidden="1" customHeight="1" x14ac:dyDescent="0.25">
      <c r="A418" s="44" t="e">
        <f ca="1">IF(MONTH(C418)=MONTH(D$3),RIGHT('Yearly Info'!A$34,LEN('Yearly Info'!A$34)-4),"")</f>
        <v>#VALUE!</v>
      </c>
      <c r="B418" s="145"/>
      <c r="C418" s="42">
        <f t="shared" ca="1" si="15"/>
        <v>46152</v>
      </c>
      <c r="D418" s="107">
        <f ca="1">INDIRECT("'" &amp; UPPER(LEFT(TEXT($D$3,"mmmm"),3)) &amp; "'!O31")</f>
        <v>0</v>
      </c>
      <c r="E418" s="147"/>
      <c r="F418" s="148"/>
      <c r="G418" s="148"/>
      <c r="H418" s="148"/>
      <c r="I418" s="148"/>
      <c r="J418" s="148"/>
      <c r="K418" s="148"/>
      <c r="L418" s="148"/>
      <c r="M418" s="148"/>
      <c r="N418" s="148"/>
      <c r="O418" s="148"/>
      <c r="P418" s="149"/>
    </row>
    <row r="419" spans="1:16" ht="15" hidden="1" customHeight="1" x14ac:dyDescent="0.25">
      <c r="A419" s="44" t="e">
        <f ca="1">IF(MONTH(C419)=MONTH(D$3),RIGHT('Yearly Info'!A$35,LEN('Yearly Info'!A$35)-4),"")</f>
        <v>#VALUE!</v>
      </c>
      <c r="B419" s="145"/>
      <c r="C419" s="42">
        <f t="shared" ca="1" si="15"/>
        <v>46152</v>
      </c>
      <c r="D419" s="107">
        <f ca="1">INDIRECT("'" &amp; UPPER(LEFT(TEXT($D$3,"mmmm"),3)) &amp; "'!O32")</f>
        <v>0</v>
      </c>
      <c r="E419" s="147"/>
      <c r="F419" s="148"/>
      <c r="G419" s="148"/>
      <c r="H419" s="148"/>
      <c r="I419" s="148"/>
      <c r="J419" s="148"/>
      <c r="K419" s="148"/>
      <c r="L419" s="148"/>
      <c r="M419" s="148"/>
      <c r="N419" s="148"/>
      <c r="O419" s="148"/>
      <c r="P419" s="149"/>
    </row>
    <row r="420" spans="1:16" ht="15" hidden="1" customHeight="1" x14ac:dyDescent="0.25">
      <c r="A420" s="44" t="e">
        <f ca="1">IF(MONTH(C420)=MONTH(D$3),RIGHT('Yearly Info'!A$36,LEN('Yearly Info'!A$36)-4),"")</f>
        <v>#VALUE!</v>
      </c>
      <c r="B420" s="145"/>
      <c r="C420" s="42">
        <f t="shared" ca="1" si="15"/>
        <v>46152</v>
      </c>
      <c r="D420" s="107">
        <f ca="1">INDIRECT("'" &amp; UPPER(LEFT(TEXT($D$3,"mmmm"),3)) &amp; "'!O33")</f>
        <v>0</v>
      </c>
      <c r="E420" s="147"/>
      <c r="F420" s="148"/>
      <c r="G420" s="148"/>
      <c r="H420" s="148"/>
      <c r="I420" s="148"/>
      <c r="J420" s="148"/>
      <c r="K420" s="148"/>
      <c r="L420" s="148"/>
      <c r="M420" s="148"/>
      <c r="N420" s="148"/>
      <c r="O420" s="148"/>
      <c r="P420" s="149"/>
    </row>
    <row r="421" spans="1:16" ht="15" hidden="1" customHeight="1" x14ac:dyDescent="0.25">
      <c r="A421" s="44" t="e">
        <f ca="1">IF(MONTH(C421)=MONTH(D$3),RIGHT('Yearly Info'!A$37,LEN('Yearly Info'!A$37)-4),"")</f>
        <v>#VALUE!</v>
      </c>
      <c r="B421" s="145"/>
      <c r="C421" s="42">
        <f t="shared" ca="1" si="15"/>
        <v>46152</v>
      </c>
      <c r="D421" s="107">
        <f ca="1">INDIRECT("'" &amp; UPPER(LEFT(TEXT($D$3,"mmmm"),3)) &amp; "'!O34")</f>
        <v>0</v>
      </c>
      <c r="E421" s="147"/>
      <c r="F421" s="148"/>
      <c r="G421" s="148"/>
      <c r="H421" s="148"/>
      <c r="I421" s="148"/>
      <c r="J421" s="148"/>
      <c r="K421" s="148"/>
      <c r="L421" s="148"/>
      <c r="M421" s="148"/>
      <c r="N421" s="148"/>
      <c r="O421" s="148"/>
      <c r="P421" s="149"/>
    </row>
    <row r="422" spans="1:16" ht="15" hidden="1" customHeight="1" x14ac:dyDescent="0.25">
      <c r="A422" s="44" t="e">
        <f ca="1">IF(MONTH(C422)=MONTH(D$3),RIGHT('Yearly Info'!A$38,LEN('Yearly Info'!A$38)-4),"")</f>
        <v>#VALUE!</v>
      </c>
      <c r="B422" s="145"/>
      <c r="C422" s="42">
        <f t="shared" ca="1" si="15"/>
        <v>46152</v>
      </c>
      <c r="D422" s="107">
        <f ca="1">INDIRECT("'" &amp; UPPER(LEFT(TEXT($D$3,"mmmm"),3)) &amp; "'!O35")</f>
        <v>0</v>
      </c>
      <c r="E422" s="147"/>
      <c r="F422" s="148"/>
      <c r="G422" s="148"/>
      <c r="H422" s="148"/>
      <c r="I422" s="148"/>
      <c r="J422" s="148"/>
      <c r="K422" s="148"/>
      <c r="L422" s="148"/>
      <c r="M422" s="148"/>
      <c r="N422" s="148"/>
      <c r="O422" s="148"/>
      <c r="P422" s="149"/>
    </row>
    <row r="423" spans="1:16" ht="15" hidden="1" customHeight="1" x14ac:dyDescent="0.25">
      <c r="A423" s="44" t="e">
        <f ca="1">IF(MONTH(C423)=MONTH(D$3),RIGHT('Yearly Info'!A$39,LEN('Yearly Info'!A$39)-4),"")</f>
        <v>#VALUE!</v>
      </c>
      <c r="B423" s="145"/>
      <c r="C423" s="42">
        <f t="shared" ca="1" si="15"/>
        <v>46152</v>
      </c>
      <c r="D423" s="107">
        <f ca="1">INDIRECT("'" &amp; UPPER(LEFT(TEXT($D$3,"mmmm"),3)) &amp; "'!O36")</f>
        <v>0</v>
      </c>
      <c r="E423" s="147"/>
      <c r="F423" s="148"/>
      <c r="G423" s="148"/>
      <c r="H423" s="148"/>
      <c r="I423" s="148"/>
      <c r="J423" s="148"/>
      <c r="K423" s="148"/>
      <c r="L423" s="148"/>
      <c r="M423" s="148"/>
      <c r="N423" s="148"/>
      <c r="O423" s="148"/>
      <c r="P423" s="149"/>
    </row>
    <row r="424" spans="1:16" ht="15" hidden="1" customHeight="1" thickBot="1" x14ac:dyDescent="0.3">
      <c r="A424" s="45" t="e">
        <f ca="1">IF(MONTH(C424)=MONTH(D$3),RIGHT('Yearly Info'!A$40,LEN('Yearly Info'!A$40)-4),"")</f>
        <v>#VALUE!</v>
      </c>
      <c r="B424" s="145"/>
      <c r="C424" s="42">
        <f t="shared" ca="1" si="15"/>
        <v>46152</v>
      </c>
      <c r="D424" s="107">
        <f ca="1">INDIRECT("'" &amp; UPPER(LEFT(TEXT($D$3,"mmmm"),3)) &amp; "'!O37")</f>
        <v>0</v>
      </c>
      <c r="E424" s="147"/>
      <c r="F424" s="148"/>
      <c r="G424" s="148"/>
      <c r="H424" s="148"/>
      <c r="I424" s="148"/>
      <c r="J424" s="148"/>
      <c r="K424" s="148"/>
      <c r="L424" s="148"/>
      <c r="M424" s="148"/>
      <c r="N424" s="148"/>
      <c r="O424" s="148"/>
      <c r="P424" s="149"/>
    </row>
    <row r="425" spans="1:16" ht="15" hidden="1" customHeight="1" thickBot="1" x14ac:dyDescent="0.3">
      <c r="A425" s="45" t="str">
        <f ca="1">IF(MONTH(C425)=MONTH(D$3),RIGHT('Yearly Info'!A$41,LEN('Yearly Info'!A$41)-4),"")</f>
        <v xml:space="preserve"> </v>
      </c>
      <c r="B425" s="145"/>
      <c r="C425" s="42">
        <f t="shared" ca="1" si="15"/>
        <v>46152</v>
      </c>
      <c r="D425" s="107">
        <f ca="1">INDIRECT("'" &amp; UPPER(LEFT(TEXT($D$3,"mmmm"),3)) &amp; "'!O38")</f>
        <v>0</v>
      </c>
      <c r="E425" s="147"/>
      <c r="F425" s="148"/>
      <c r="G425" s="148"/>
      <c r="H425" s="148"/>
      <c r="I425" s="148"/>
      <c r="J425" s="148"/>
      <c r="K425" s="148"/>
      <c r="L425" s="148"/>
      <c r="M425" s="148"/>
      <c r="N425" s="148"/>
      <c r="O425" s="148"/>
      <c r="P425" s="149"/>
    </row>
    <row r="426" spans="1:16" ht="15" hidden="1" customHeight="1" thickBot="1" x14ac:dyDescent="0.3">
      <c r="A426" s="45" t="str">
        <f ca="1">IF(MONTH(C426)=MONTH(D$3),RIGHT('Yearly Info'!A$42,LEN('Yearly Info'!A$42)-4),"")</f>
        <v xml:space="preserve"> </v>
      </c>
      <c r="B426" s="145"/>
      <c r="C426" s="42">
        <f t="shared" ca="1" si="15"/>
        <v>46152</v>
      </c>
      <c r="D426" s="107">
        <f ca="1">INDIRECT("'" &amp; UPPER(LEFT(TEXT($D$3,"mmmm"),3)) &amp; "'!O39")</f>
        <v>0</v>
      </c>
      <c r="E426" s="147"/>
      <c r="F426" s="148"/>
      <c r="G426" s="148"/>
      <c r="H426" s="148"/>
      <c r="I426" s="148"/>
      <c r="J426" s="148"/>
      <c r="K426" s="148"/>
      <c r="L426" s="148"/>
      <c r="M426" s="148"/>
      <c r="N426" s="148"/>
      <c r="O426" s="148"/>
      <c r="P426" s="149"/>
    </row>
    <row r="427" spans="1:16" ht="15" hidden="1" customHeight="1" thickBot="1" x14ac:dyDescent="0.3">
      <c r="A427" s="45" t="str">
        <f ca="1">IF(MONTH(C427)=MONTH(D$3),RIGHT('Yearly Info'!A$43,LEN('Yearly Info'!A$43)-4),"")</f>
        <v xml:space="preserve"> </v>
      </c>
      <c r="B427" s="146"/>
      <c r="C427" s="42">
        <f t="shared" ca="1" si="15"/>
        <v>46152</v>
      </c>
      <c r="D427" s="107">
        <f ca="1">INDIRECT("'" &amp; UPPER(LEFT(TEXT($D$3,"mmmm"),3)) &amp; "'!O40")</f>
        <v>0</v>
      </c>
      <c r="E427" s="150"/>
      <c r="F427" s="151"/>
      <c r="G427" s="151"/>
      <c r="H427" s="151"/>
      <c r="I427" s="151"/>
      <c r="J427" s="151"/>
      <c r="K427" s="151"/>
      <c r="L427" s="151"/>
      <c r="M427" s="151"/>
      <c r="N427" s="151"/>
      <c r="O427" s="151"/>
      <c r="P427" s="152"/>
    </row>
    <row r="428" spans="1:16" ht="15" hidden="1" customHeight="1" x14ac:dyDescent="0.25">
      <c r="A428" s="44" t="str">
        <f ca="1">IF(MONTH(C428)=MONTH(D$3),RIGHT('Yearly Info'!A$14,LEN('Yearly Info'!A$14)-4),"")</f>
        <v xml:space="preserve"> RICS Support for MDEQ</v>
      </c>
      <c r="B428" s="159" t="str">
        <f ca="1">TEXT(C428,"dddd")</f>
        <v>Monday</v>
      </c>
      <c r="C428" s="96">
        <f ca="1">C338+3</f>
        <v>46153</v>
      </c>
      <c r="D428" s="54">
        <f ca="1">INDIRECT("'" &amp; UPPER(LEFT(TEXT($D$3,"mmmm"),3)) &amp; "'!P11")</f>
        <v>0</v>
      </c>
      <c r="E428" s="147"/>
      <c r="F428" s="148"/>
      <c r="G428" s="148"/>
      <c r="H428" s="148"/>
      <c r="I428" s="148"/>
      <c r="J428" s="148"/>
      <c r="K428" s="148"/>
      <c r="L428" s="148"/>
      <c r="M428" s="148"/>
      <c r="N428" s="148"/>
      <c r="O428" s="148"/>
      <c r="P428" s="149"/>
    </row>
    <row r="429" spans="1:16" ht="15" hidden="1" customHeight="1" x14ac:dyDescent="0.25">
      <c r="A429" s="44" t="str">
        <f ca="1">IF(MONTH(C429)=MONTH(D$3),RIGHT('Yearly Info'!A$15,LEN('Yearly Info'!A$15)-4),"")</f>
        <v xml:space="preserve"> MDEQ</v>
      </c>
      <c r="B429" s="145"/>
      <c r="C429" s="42">
        <f ca="1">C428</f>
        <v>46153</v>
      </c>
      <c r="D429" s="54">
        <f ca="1">INDIRECT("'" &amp; UPPER(LEFT(TEXT($D$3,"mmmm"),3)) &amp; "'!P12")</f>
        <v>0</v>
      </c>
      <c r="E429" s="147"/>
      <c r="F429" s="148"/>
      <c r="G429" s="148"/>
      <c r="H429" s="148"/>
      <c r="I429" s="148"/>
      <c r="J429" s="148"/>
      <c r="K429" s="148"/>
      <c r="L429" s="148"/>
      <c r="M429" s="148"/>
      <c r="N429" s="148"/>
      <c r="O429" s="148"/>
      <c r="P429" s="149"/>
    </row>
    <row r="430" spans="1:16" ht="15" hidden="1" customHeight="1" thickBot="1" x14ac:dyDescent="0.3">
      <c r="A430" s="44" t="str">
        <f ca="1">IF(MONTH(C430)=MONTH(D$3),RIGHT('Yearly Info'!A$16,LEN('Yearly Info'!A$16)-4),"")</f>
        <v xml:space="preserve"> RICS Idea Portal</v>
      </c>
      <c r="B430" s="145"/>
      <c r="C430" s="42">
        <f t="shared" ref="C430:C457" ca="1" si="16">C429</f>
        <v>46153</v>
      </c>
      <c r="D430" s="54">
        <f ca="1">INDIRECT("'" &amp; UPPER(LEFT(TEXT($D$3,"mmmm"),3)) &amp; "'!P13")</f>
        <v>0</v>
      </c>
      <c r="E430" s="147"/>
      <c r="F430" s="148"/>
      <c r="G430" s="148"/>
      <c r="H430" s="148"/>
      <c r="I430" s="148"/>
      <c r="J430" s="148"/>
      <c r="K430" s="148"/>
      <c r="L430" s="148"/>
      <c r="M430" s="148"/>
      <c r="N430" s="148"/>
      <c r="O430" s="148"/>
      <c r="P430" s="149"/>
    </row>
    <row r="431" spans="1:16" ht="15" hidden="1" customHeight="1" x14ac:dyDescent="0.25">
      <c r="A431" s="44" t="str">
        <f ca="1">IF(MONTH(C431)=MONTH(D$3),RIGHT('Yearly Info'!A$17,LEN('Yearly Info'!A$17)-4),"")</f>
        <v xml:space="preserve"> MSWIS</v>
      </c>
      <c r="B431" s="145"/>
      <c r="C431" s="42">
        <f t="shared" ca="1" si="16"/>
        <v>46153</v>
      </c>
      <c r="D431" s="54">
        <f ca="1">INDIRECT("'" &amp; UPPER(LEFT(TEXT($D$3,"mmmm"),3)) &amp; "'!P14")</f>
        <v>4</v>
      </c>
      <c r="E431" s="147" t="s">
        <v>127</v>
      </c>
      <c r="F431" s="148"/>
      <c r="G431" s="148"/>
      <c r="H431" s="148"/>
      <c r="I431" s="148"/>
      <c r="J431" s="148"/>
      <c r="K431" s="148"/>
      <c r="L431" s="148"/>
      <c r="M431" s="148"/>
      <c r="N431" s="148"/>
      <c r="O431" s="148"/>
      <c r="P431" s="149"/>
    </row>
    <row r="432" spans="1:16" ht="15" hidden="1" customHeight="1" x14ac:dyDescent="0.25">
      <c r="A432" s="44" t="str">
        <f ca="1">IF(MONTH(C432)=MONTH(D$3),RIGHT('Yearly Info'!A$18,LEN('Yearly Info'!A$18)-4),"")</f>
        <v xml:space="preserve"> GeoSpatial</v>
      </c>
      <c r="B432" s="145"/>
      <c r="C432" s="42">
        <f t="shared" ca="1" si="16"/>
        <v>46153</v>
      </c>
      <c r="D432" s="54">
        <f ca="1">INDIRECT("'" &amp; UPPER(LEFT(TEXT($D$3,"mmmm"),3)) &amp; "'!P15")</f>
        <v>0</v>
      </c>
      <c r="E432" s="147"/>
      <c r="F432" s="148"/>
      <c r="G432" s="148"/>
      <c r="H432" s="148"/>
      <c r="I432" s="148"/>
      <c r="J432" s="148"/>
      <c r="K432" s="148"/>
      <c r="L432" s="148"/>
      <c r="M432" s="148"/>
      <c r="N432" s="148"/>
      <c r="O432" s="148"/>
      <c r="P432" s="149"/>
    </row>
    <row r="433" spans="1:16" ht="15" hidden="1" customHeight="1" thickBot="1" x14ac:dyDescent="0.3">
      <c r="A433" s="44" t="str">
        <f ca="1">IF(MONTH(C433)=MONTH(D$3),RIGHT('Yearly Info'!A$19,LEN('Yearly Info'!A$19)-4),"")</f>
        <v xml:space="preserve"> RICS Dashboard</v>
      </c>
      <c r="B433" s="145"/>
      <c r="C433" s="42">
        <f t="shared" ca="1" si="16"/>
        <v>46153</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MDWFP NRIS</v>
      </c>
      <c r="B434" s="145"/>
      <c r="C434" s="42">
        <f t="shared" ca="1" si="16"/>
        <v>46153</v>
      </c>
      <c r="D434" s="54">
        <f ca="1">INDIRECT("'" &amp; UPPER(LEFT(TEXT($D$3,"mmmm"),3)) &amp; "'!P17")</f>
        <v>0</v>
      </c>
      <c r="E434" s="153"/>
      <c r="F434" s="154"/>
      <c r="G434" s="154"/>
      <c r="H434" s="154"/>
      <c r="I434" s="154"/>
      <c r="J434" s="154"/>
      <c r="K434" s="154"/>
      <c r="L434" s="154"/>
      <c r="M434" s="154"/>
      <c r="N434" s="154"/>
      <c r="O434" s="154"/>
      <c r="P434" s="155"/>
    </row>
    <row r="435" spans="1:16" ht="15" hidden="1" customHeight="1" x14ac:dyDescent="0.25">
      <c r="A435" s="44" t="str">
        <f ca="1">IF(MONTH(C435)=MONTH(D$3),RIGHT('Yearly Info'!A$21,LEN('Yearly Info'!A$21)-4),"")</f>
        <v xml:space="preserve"> MSWIS MRVA 4 CLOSED</v>
      </c>
      <c r="B435" s="145"/>
      <c r="C435" s="42">
        <f t="shared" ca="1" si="16"/>
        <v>46153</v>
      </c>
      <c r="D435" s="54">
        <f ca="1">INDIRECT("'" &amp; UPPER(LEFT(TEXT($D$3,"mmmm"),3)) &amp; "'!P18")</f>
        <v>0</v>
      </c>
      <c r="E435" s="147"/>
      <c r="F435" s="148"/>
      <c r="G435" s="148"/>
      <c r="H435" s="148"/>
      <c r="I435" s="148"/>
      <c r="J435" s="148"/>
      <c r="K435" s="148"/>
      <c r="L435" s="148"/>
      <c r="M435" s="148"/>
      <c r="N435" s="148"/>
      <c r="O435" s="148"/>
      <c r="P435" s="149"/>
    </row>
    <row r="436" spans="1:16" ht="15" hidden="1" customHeight="1" x14ac:dyDescent="0.25">
      <c r="A436" s="44" t="str">
        <f ca="1">IF(MONTH(C436)=MONTH(D$3),RIGHT('Yearly Info'!A$22,LEN('Yearly Info'!A$22)-4),"")</f>
        <v xml:space="preserve"> Tackett</v>
      </c>
      <c r="B436" s="145"/>
      <c r="C436" s="42">
        <f t="shared" ca="1" si="16"/>
        <v>46153</v>
      </c>
      <c r="D436" s="54">
        <f ca="1">INDIRECT("'" &amp; UPPER(LEFT(TEXT($D$3,"mmmm"),3)) &amp; "'!P19")</f>
        <v>10</v>
      </c>
      <c r="E436" s="147" t="s">
        <v>128</v>
      </c>
      <c r="F436" s="148"/>
      <c r="G436" s="148"/>
      <c r="H436" s="148"/>
      <c r="I436" s="148"/>
      <c r="J436" s="148"/>
      <c r="K436" s="148"/>
      <c r="L436" s="148"/>
      <c r="M436" s="148"/>
      <c r="N436" s="148"/>
      <c r="O436" s="148"/>
      <c r="P436" s="149"/>
    </row>
    <row r="437" spans="1:16" ht="15" hidden="1" customHeight="1" x14ac:dyDescent="0.25">
      <c r="A437" s="44" t="e">
        <f ca="1">IF(MONTH(C437)=MONTH(D$3),RIGHT('Yearly Info'!A$23,LEN('Yearly Info'!A$23)-4),"")</f>
        <v>#VALUE!</v>
      </c>
      <c r="B437" s="145"/>
      <c r="C437" s="42">
        <f t="shared" ca="1" si="16"/>
        <v>46153</v>
      </c>
      <c r="D437" s="54">
        <f ca="1">INDIRECT("'" &amp; UPPER(LEFT(TEXT($D$3,"mmmm"),3)) &amp; "'!P20")</f>
        <v>0</v>
      </c>
      <c r="E437" s="147"/>
      <c r="F437" s="148"/>
      <c r="G437" s="148"/>
      <c r="H437" s="148"/>
      <c r="I437" s="148"/>
      <c r="J437" s="148"/>
      <c r="K437" s="148"/>
      <c r="L437" s="148"/>
      <c r="M437" s="148"/>
      <c r="N437" s="148"/>
      <c r="O437" s="148"/>
      <c r="P437" s="149"/>
    </row>
    <row r="438" spans="1:16" ht="15" hidden="1" customHeight="1" x14ac:dyDescent="0.25">
      <c r="A438" s="44" t="e">
        <f ca="1">IF(MONTH(C438)=MONTH(D$3),RIGHT('Yearly Info'!A$24,LEN('Yearly Info'!A$24)-4),"")</f>
        <v>#VALUE!</v>
      </c>
      <c r="B438" s="145"/>
      <c r="C438" s="42">
        <f t="shared" ca="1" si="16"/>
        <v>46153</v>
      </c>
      <c r="D438" s="54">
        <f ca="1">INDIRECT("'" &amp; UPPER(LEFT(TEXT($D$3,"mmmm"),3)) &amp; "'!P21")</f>
        <v>0</v>
      </c>
      <c r="E438" s="147"/>
      <c r="F438" s="148"/>
      <c r="G438" s="148"/>
      <c r="H438" s="148"/>
      <c r="I438" s="148"/>
      <c r="J438" s="148"/>
      <c r="K438" s="148"/>
      <c r="L438" s="148"/>
      <c r="M438" s="148"/>
      <c r="N438" s="148"/>
      <c r="O438" s="148"/>
      <c r="P438" s="149"/>
    </row>
    <row r="439" spans="1:16" ht="15" hidden="1" customHeight="1" x14ac:dyDescent="0.25">
      <c r="A439" s="44" t="e">
        <f ca="1">IF(MONTH(C439)=MONTH(D$3),RIGHT('Yearly Info'!A$25,LEN('Yearly Info'!A$25)-4),"")</f>
        <v>#VALUE!</v>
      </c>
      <c r="B439" s="145"/>
      <c r="C439" s="42">
        <f t="shared" ca="1" si="16"/>
        <v>46153</v>
      </c>
      <c r="D439" s="54">
        <f ca="1">INDIRECT("'" &amp; UPPER(LEFT(TEXT($D$3,"mmmm"),3)) &amp; "'!P22")</f>
        <v>0</v>
      </c>
      <c r="E439" s="147"/>
      <c r="F439" s="148"/>
      <c r="G439" s="148"/>
      <c r="H439" s="148"/>
      <c r="I439" s="148"/>
      <c r="J439" s="148"/>
      <c r="K439" s="148"/>
      <c r="L439" s="148"/>
      <c r="M439" s="148"/>
      <c r="N439" s="148"/>
      <c r="O439" s="148"/>
      <c r="P439" s="149"/>
    </row>
    <row r="440" spans="1:16" ht="15" hidden="1" customHeight="1" x14ac:dyDescent="0.25">
      <c r="A440" s="44" t="e">
        <f ca="1">IF(MONTH(C440)=MONTH(D$3),RIGHT('Yearly Info'!A$26,LEN('Yearly Info'!A$26)-4),"")</f>
        <v>#VALUE!</v>
      </c>
      <c r="B440" s="145"/>
      <c r="C440" s="42">
        <f t="shared" ca="1" si="16"/>
        <v>46153</v>
      </c>
      <c r="D440" s="54">
        <f ca="1">INDIRECT("'" &amp; UPPER(LEFT(TEXT($D$3,"mmmm"),3)) &amp; "'!P23")</f>
        <v>0</v>
      </c>
      <c r="E440" s="147"/>
      <c r="F440" s="148"/>
      <c r="G440" s="148"/>
      <c r="H440" s="148"/>
      <c r="I440" s="148"/>
      <c r="J440" s="148"/>
      <c r="K440" s="148"/>
      <c r="L440" s="148"/>
      <c r="M440" s="148"/>
      <c r="N440" s="148"/>
      <c r="O440" s="148"/>
      <c r="P440" s="149"/>
    </row>
    <row r="441" spans="1:16" ht="15" hidden="1" customHeight="1" x14ac:dyDescent="0.25">
      <c r="A441" s="44" t="e">
        <f ca="1">IF(MONTH(C441)=MONTH(D$3),RIGHT('Yearly Info'!A$27,LEN('Yearly Info'!A$27)-4),"")</f>
        <v>#VALUE!</v>
      </c>
      <c r="B441" s="145"/>
      <c r="C441" s="42">
        <f t="shared" ca="1" si="16"/>
        <v>46153</v>
      </c>
      <c r="D441" s="54">
        <f ca="1">INDIRECT("'" &amp; UPPER(LEFT(TEXT($D$3,"mmmm"),3)) &amp; "'!P24")</f>
        <v>0</v>
      </c>
      <c r="E441" s="147"/>
      <c r="F441" s="148"/>
      <c r="G441" s="148"/>
      <c r="H441" s="148"/>
      <c r="I441" s="148"/>
      <c r="J441" s="148"/>
      <c r="K441" s="148"/>
      <c r="L441" s="148"/>
      <c r="M441" s="148"/>
      <c r="N441" s="148"/>
      <c r="O441" s="148"/>
      <c r="P441" s="149"/>
    </row>
    <row r="442" spans="1:16" ht="15" hidden="1" customHeight="1" x14ac:dyDescent="0.25">
      <c r="A442" s="44" t="e">
        <f ca="1">IF(MONTH(C442)=MONTH(D$3),RIGHT('Yearly Info'!A$28,LEN('Yearly Info'!A$28)-4),"")</f>
        <v>#VALUE!</v>
      </c>
      <c r="B442" s="145"/>
      <c r="C442" s="42">
        <f t="shared" ca="1" si="16"/>
        <v>46153</v>
      </c>
      <c r="D442" s="54">
        <f ca="1">INDIRECT("'" &amp; UPPER(LEFT(TEXT($D$3,"mmmm"),3)) &amp; "'!P25")</f>
        <v>0</v>
      </c>
      <c r="E442" s="147"/>
      <c r="F442" s="148"/>
      <c r="G442" s="148"/>
      <c r="H442" s="148"/>
      <c r="I442" s="148"/>
      <c r="J442" s="148"/>
      <c r="K442" s="148"/>
      <c r="L442" s="148"/>
      <c r="M442" s="148"/>
      <c r="N442" s="148"/>
      <c r="O442" s="148"/>
      <c r="P442" s="149"/>
    </row>
    <row r="443" spans="1:16" ht="15" hidden="1" customHeight="1" x14ac:dyDescent="0.25">
      <c r="A443" s="44" t="e">
        <f ca="1">IF(MONTH(C443)=MONTH(D$3),RIGHT('Yearly Info'!A$29,LEN('Yearly Info'!A$29)-4),"")</f>
        <v>#VALUE!</v>
      </c>
      <c r="B443" s="145"/>
      <c r="C443" s="42">
        <f t="shared" ca="1" si="16"/>
        <v>46153</v>
      </c>
      <c r="D443" s="54">
        <f ca="1">INDIRECT("'" &amp; UPPER(LEFT(TEXT($D$3,"mmmm"),3)) &amp; "'!P26")</f>
        <v>0</v>
      </c>
      <c r="E443" s="147"/>
      <c r="F443" s="148"/>
      <c r="G443" s="148"/>
      <c r="H443" s="148"/>
      <c r="I443" s="148"/>
      <c r="J443" s="148"/>
      <c r="K443" s="148"/>
      <c r="L443" s="148"/>
      <c r="M443" s="148"/>
      <c r="N443" s="148"/>
      <c r="O443" s="148"/>
      <c r="P443" s="149"/>
    </row>
    <row r="444" spans="1:16" ht="15" hidden="1" customHeight="1" x14ac:dyDescent="0.25">
      <c r="A444" s="44" t="e">
        <f ca="1">IF(MONTH(C444)=MONTH(D$3),RIGHT('Yearly Info'!A$30,LEN('Yearly Info'!A$30)-4),"")</f>
        <v>#VALUE!</v>
      </c>
      <c r="B444" s="145"/>
      <c r="C444" s="42">
        <f t="shared" ca="1" si="16"/>
        <v>46153</v>
      </c>
      <c r="D444" s="54">
        <f ca="1">INDIRECT("'" &amp; UPPER(LEFT(TEXT($D$3,"mmmm"),3)) &amp; "'!P27")</f>
        <v>0</v>
      </c>
      <c r="E444" s="147"/>
      <c r="F444" s="148"/>
      <c r="G444" s="148"/>
      <c r="H444" s="148"/>
      <c r="I444" s="148"/>
      <c r="J444" s="148"/>
      <c r="K444" s="148"/>
      <c r="L444" s="148"/>
      <c r="M444" s="148"/>
      <c r="N444" s="148"/>
      <c r="O444" s="148"/>
      <c r="P444" s="149"/>
    </row>
    <row r="445" spans="1:16" ht="15" hidden="1" customHeight="1" x14ac:dyDescent="0.25">
      <c r="A445" s="44" t="e">
        <f ca="1">IF(MONTH(C445)=MONTH(D$3),RIGHT('Yearly Info'!A$31,LEN('Yearly Info'!A$31)-4),"")</f>
        <v>#VALUE!</v>
      </c>
      <c r="B445" s="145"/>
      <c r="C445" s="42">
        <f t="shared" ca="1" si="16"/>
        <v>46153</v>
      </c>
      <c r="D445" s="54">
        <f ca="1">INDIRECT("'" &amp; UPPER(LEFT(TEXT($D$3,"mmmm"),3)) &amp; "'!P28")</f>
        <v>0</v>
      </c>
      <c r="E445" s="147"/>
      <c r="F445" s="148"/>
      <c r="G445" s="148"/>
      <c r="H445" s="148"/>
      <c r="I445" s="148"/>
      <c r="J445" s="148"/>
      <c r="K445" s="148"/>
      <c r="L445" s="148"/>
      <c r="M445" s="148"/>
      <c r="N445" s="148"/>
      <c r="O445" s="148"/>
      <c r="P445" s="149"/>
    </row>
    <row r="446" spans="1:16" ht="15" hidden="1" customHeight="1" x14ac:dyDescent="0.25">
      <c r="A446" s="44" t="e">
        <f ca="1">IF(MONTH(C446)=MONTH(D$3),RIGHT('Yearly Info'!A$32,LEN('Yearly Info'!A$32)-4),"")</f>
        <v>#VALUE!</v>
      </c>
      <c r="B446" s="145"/>
      <c r="C446" s="42">
        <f t="shared" ca="1" si="16"/>
        <v>46153</v>
      </c>
      <c r="D446" s="54">
        <f ca="1">INDIRECT("'" &amp; UPPER(LEFT(TEXT($D$3,"mmmm"),3)) &amp; "'!P29")</f>
        <v>0</v>
      </c>
      <c r="E446" s="147"/>
      <c r="F446" s="148"/>
      <c r="G446" s="148"/>
      <c r="H446" s="148"/>
      <c r="I446" s="148"/>
      <c r="J446" s="148"/>
      <c r="K446" s="148"/>
      <c r="L446" s="148"/>
      <c r="M446" s="148"/>
      <c r="N446" s="148"/>
      <c r="O446" s="148"/>
      <c r="P446" s="149"/>
    </row>
    <row r="447" spans="1:16" ht="15" hidden="1" customHeight="1" x14ac:dyDescent="0.25">
      <c r="A447" s="44" t="e">
        <f ca="1">IF(MONTH(C447)=MONTH(D$3),RIGHT('Yearly Info'!A$33,LEN('Yearly Info'!A$33)-4),"")</f>
        <v>#VALUE!</v>
      </c>
      <c r="B447" s="145"/>
      <c r="C447" s="42">
        <f t="shared" ca="1" si="16"/>
        <v>46153</v>
      </c>
      <c r="D447" s="54">
        <f ca="1">INDIRECT("'" &amp; UPPER(LEFT(TEXT($D$3,"mmmm"),3)) &amp; "'!P30")</f>
        <v>0</v>
      </c>
      <c r="E447" s="147"/>
      <c r="F447" s="148"/>
      <c r="G447" s="148"/>
      <c r="H447" s="148"/>
      <c r="I447" s="148"/>
      <c r="J447" s="148"/>
      <c r="K447" s="148"/>
      <c r="L447" s="148"/>
      <c r="M447" s="148"/>
      <c r="N447" s="148"/>
      <c r="O447" s="148"/>
      <c r="P447" s="149"/>
    </row>
    <row r="448" spans="1:16" ht="15" hidden="1" customHeight="1" x14ac:dyDescent="0.25">
      <c r="A448" s="44" t="e">
        <f ca="1">IF(MONTH(C448)=MONTH(D$3),RIGHT('Yearly Info'!A$34,LEN('Yearly Info'!A$34)-4),"")</f>
        <v>#VALUE!</v>
      </c>
      <c r="B448" s="145"/>
      <c r="C448" s="42">
        <f t="shared" ca="1" si="16"/>
        <v>46153</v>
      </c>
      <c r="D448" s="54">
        <f ca="1">INDIRECT("'" &amp; UPPER(LEFT(TEXT($D$3,"mmmm"),3)) &amp; "'!P31")</f>
        <v>0</v>
      </c>
      <c r="E448" s="147"/>
      <c r="F448" s="148"/>
      <c r="G448" s="148"/>
      <c r="H448" s="148"/>
      <c r="I448" s="148"/>
      <c r="J448" s="148"/>
      <c r="K448" s="148"/>
      <c r="L448" s="148"/>
      <c r="M448" s="148"/>
      <c r="N448" s="148"/>
      <c r="O448" s="148"/>
      <c r="P448" s="149"/>
    </row>
    <row r="449" spans="1:16" ht="15" hidden="1" customHeight="1" x14ac:dyDescent="0.25">
      <c r="A449" s="44" t="e">
        <f ca="1">IF(MONTH(C449)=MONTH(D$3),RIGHT('Yearly Info'!A$35,LEN('Yearly Info'!A$35)-4),"")</f>
        <v>#VALUE!</v>
      </c>
      <c r="B449" s="145"/>
      <c r="C449" s="42">
        <f t="shared" ca="1" si="16"/>
        <v>46153</v>
      </c>
      <c r="D449" s="54">
        <f ca="1">INDIRECT("'" &amp; UPPER(LEFT(TEXT($D$3,"mmmm"),3)) &amp; "'!P32")</f>
        <v>0</v>
      </c>
      <c r="E449" s="147"/>
      <c r="F449" s="148"/>
      <c r="G449" s="148"/>
      <c r="H449" s="148"/>
      <c r="I449" s="148"/>
      <c r="J449" s="148"/>
      <c r="K449" s="148"/>
      <c r="L449" s="148"/>
      <c r="M449" s="148"/>
      <c r="N449" s="148"/>
      <c r="O449" s="148"/>
      <c r="P449" s="149"/>
    </row>
    <row r="450" spans="1:16" ht="15" hidden="1" customHeight="1" x14ac:dyDescent="0.25">
      <c r="A450" s="44" t="e">
        <f ca="1">IF(MONTH(C450)=MONTH(D$3),RIGHT('Yearly Info'!A$36,LEN('Yearly Info'!A$36)-4),"")</f>
        <v>#VALUE!</v>
      </c>
      <c r="B450" s="145"/>
      <c r="C450" s="42">
        <f t="shared" ca="1" si="16"/>
        <v>46153</v>
      </c>
      <c r="D450" s="54">
        <f ca="1">INDIRECT("'" &amp; UPPER(LEFT(TEXT($D$3,"mmmm"),3)) &amp; "'!P33")</f>
        <v>0</v>
      </c>
      <c r="E450" s="147"/>
      <c r="F450" s="148"/>
      <c r="G450" s="148"/>
      <c r="H450" s="148"/>
      <c r="I450" s="148"/>
      <c r="J450" s="148"/>
      <c r="K450" s="148"/>
      <c r="L450" s="148"/>
      <c r="M450" s="148"/>
      <c r="N450" s="148"/>
      <c r="O450" s="148"/>
      <c r="P450" s="149"/>
    </row>
    <row r="451" spans="1:16" ht="15" hidden="1" customHeight="1" x14ac:dyDescent="0.25">
      <c r="A451" s="44" t="e">
        <f ca="1">IF(MONTH(C451)=MONTH(D$3),RIGHT('Yearly Info'!A$37,LEN('Yearly Info'!A$37)-4),"")</f>
        <v>#VALUE!</v>
      </c>
      <c r="B451" s="145"/>
      <c r="C451" s="42">
        <f t="shared" ca="1" si="16"/>
        <v>46153</v>
      </c>
      <c r="D451" s="54">
        <f ca="1">INDIRECT("'" &amp; UPPER(LEFT(TEXT($D$3,"mmmm"),3)) &amp; "'!P34")</f>
        <v>0</v>
      </c>
      <c r="E451" s="147"/>
      <c r="F451" s="148"/>
      <c r="G451" s="148"/>
      <c r="H451" s="148"/>
      <c r="I451" s="148"/>
      <c r="J451" s="148"/>
      <c r="K451" s="148"/>
      <c r="L451" s="148"/>
      <c r="M451" s="148"/>
      <c r="N451" s="148"/>
      <c r="O451" s="148"/>
      <c r="P451" s="149"/>
    </row>
    <row r="452" spans="1:16" ht="15" hidden="1" customHeight="1" x14ac:dyDescent="0.25">
      <c r="A452" s="44" t="e">
        <f ca="1">IF(MONTH(C452)=MONTH(D$3),RIGHT('Yearly Info'!A$38,LEN('Yearly Info'!A$38)-4),"")</f>
        <v>#VALUE!</v>
      </c>
      <c r="B452" s="145"/>
      <c r="C452" s="42">
        <f t="shared" ca="1" si="16"/>
        <v>46153</v>
      </c>
      <c r="D452" s="54">
        <f ca="1">INDIRECT("'" &amp; UPPER(LEFT(TEXT($D$3,"mmmm"),3)) &amp; "'!P35")</f>
        <v>0</v>
      </c>
      <c r="E452" s="147"/>
      <c r="F452" s="148"/>
      <c r="G452" s="148"/>
      <c r="H452" s="148"/>
      <c r="I452" s="148"/>
      <c r="J452" s="148"/>
      <c r="K452" s="148"/>
      <c r="L452" s="148"/>
      <c r="M452" s="148"/>
      <c r="N452" s="148"/>
      <c r="O452" s="148"/>
      <c r="P452" s="149"/>
    </row>
    <row r="453" spans="1:16" ht="15" hidden="1" customHeight="1" x14ac:dyDescent="0.25">
      <c r="A453" s="44" t="e">
        <f ca="1">IF(MONTH(C453)=MONTH(D$3),RIGHT('Yearly Info'!A$39,LEN('Yearly Info'!A$39)-4),"")</f>
        <v>#VALUE!</v>
      </c>
      <c r="B453" s="145"/>
      <c r="C453" s="42">
        <f t="shared" ca="1" si="16"/>
        <v>46153</v>
      </c>
      <c r="D453" s="54">
        <f ca="1">INDIRECT("'" &amp; UPPER(LEFT(TEXT($D$3,"mmmm"),3)) &amp; "'!P36")</f>
        <v>0</v>
      </c>
      <c r="E453" s="147"/>
      <c r="F453" s="148"/>
      <c r="G453" s="148"/>
      <c r="H453" s="148"/>
      <c r="I453" s="148"/>
      <c r="J453" s="148"/>
      <c r="K453" s="148"/>
      <c r="L453" s="148"/>
      <c r="M453" s="148"/>
      <c r="N453" s="148"/>
      <c r="O453" s="148"/>
      <c r="P453" s="149"/>
    </row>
    <row r="454" spans="1:16" ht="15" hidden="1" customHeight="1" thickBot="1" x14ac:dyDescent="0.3">
      <c r="A454" s="45" t="e">
        <f ca="1">IF(MONTH(C454)=MONTH(D$3),RIGHT('Yearly Info'!A$40,LEN('Yearly Info'!A$40)-4),"")</f>
        <v>#VALUE!</v>
      </c>
      <c r="B454" s="145"/>
      <c r="C454" s="42">
        <f t="shared" ca="1" si="16"/>
        <v>46153</v>
      </c>
      <c r="D454" s="54">
        <f ca="1">INDIRECT("'" &amp; UPPER(LEFT(TEXT($D$3,"mmmm"),3)) &amp; "'!P37")</f>
        <v>0</v>
      </c>
      <c r="E454" s="147"/>
      <c r="F454" s="148"/>
      <c r="G454" s="148"/>
      <c r="H454" s="148"/>
      <c r="I454" s="148"/>
      <c r="J454" s="148"/>
      <c r="K454" s="148"/>
      <c r="L454" s="148"/>
      <c r="M454" s="148"/>
      <c r="N454" s="148"/>
      <c r="O454" s="148"/>
      <c r="P454" s="149"/>
    </row>
    <row r="455" spans="1:16" ht="15" hidden="1" customHeight="1" thickBot="1" x14ac:dyDescent="0.3">
      <c r="A455" s="45" t="str">
        <f ca="1">IF(MONTH(C455)=MONTH(D$3),RIGHT('Yearly Info'!A$41,LEN('Yearly Info'!A$41)-4),"")</f>
        <v xml:space="preserve"> </v>
      </c>
      <c r="B455" s="145"/>
      <c r="C455" s="42">
        <f t="shared" ca="1" si="16"/>
        <v>46153</v>
      </c>
      <c r="D455" s="54">
        <f ca="1">INDIRECT("'" &amp; UPPER(LEFT(TEXT($D$3,"mmmm"),3)) &amp; "'!P38")</f>
        <v>0</v>
      </c>
      <c r="E455" s="147"/>
      <c r="F455" s="148"/>
      <c r="G455" s="148"/>
      <c r="H455" s="148"/>
      <c r="I455" s="148"/>
      <c r="J455" s="148"/>
      <c r="K455" s="148"/>
      <c r="L455" s="148"/>
      <c r="M455" s="148"/>
      <c r="N455" s="148"/>
      <c r="O455" s="148"/>
      <c r="P455" s="149"/>
    </row>
    <row r="456" spans="1:16" ht="15" hidden="1" customHeight="1" thickBot="1" x14ac:dyDescent="0.3">
      <c r="A456" s="45" t="str">
        <f ca="1">IF(MONTH(C456)=MONTH(D$3),RIGHT('Yearly Info'!A$42,LEN('Yearly Info'!A$42)-4),"")</f>
        <v xml:space="preserve"> </v>
      </c>
      <c r="B456" s="145"/>
      <c r="C456" s="42">
        <f t="shared" ca="1" si="16"/>
        <v>46153</v>
      </c>
      <c r="D456" s="54">
        <f ca="1">INDIRECT("'" &amp; UPPER(LEFT(TEXT($D$3,"mmmm"),3)) &amp; "'!P39")</f>
        <v>0</v>
      </c>
      <c r="E456" s="147"/>
      <c r="F456" s="148"/>
      <c r="G456" s="148"/>
      <c r="H456" s="148"/>
      <c r="I456" s="148"/>
      <c r="J456" s="148"/>
      <c r="K456" s="148"/>
      <c r="L456" s="148"/>
      <c r="M456" s="148"/>
      <c r="N456" s="148"/>
      <c r="O456" s="148"/>
      <c r="P456" s="149"/>
    </row>
    <row r="457" spans="1:16" ht="15" hidden="1" customHeight="1" thickBot="1" x14ac:dyDescent="0.3">
      <c r="A457" s="45" t="str">
        <f ca="1">IF(MONTH(C457)=MONTH(D$3),RIGHT('Yearly Info'!A$43,LEN('Yearly Info'!A$43)-4),"")</f>
        <v xml:space="preserve"> </v>
      </c>
      <c r="B457" s="146"/>
      <c r="C457" s="42">
        <f t="shared" ca="1" si="16"/>
        <v>46153</v>
      </c>
      <c r="D457" s="55">
        <f ca="1">INDIRECT("'" &amp; UPPER(LEFT(TEXT($D$3,"mmmm"),3)) &amp; "'!P40")</f>
        <v>0</v>
      </c>
      <c r="E457" s="150"/>
      <c r="F457" s="151"/>
      <c r="G457" s="151"/>
      <c r="H457" s="151"/>
      <c r="I457" s="151"/>
      <c r="J457" s="151"/>
      <c r="K457" s="151"/>
      <c r="L457" s="151"/>
      <c r="M457" s="151"/>
      <c r="N457" s="151"/>
      <c r="O457" s="151"/>
      <c r="P457" s="152"/>
    </row>
    <row r="458" spans="1:16" ht="15" hidden="1" customHeight="1" x14ac:dyDescent="0.25">
      <c r="A458" s="44" t="str">
        <f ca="1">IF(MONTH(C458)=MONTH(D$3),RIGHT('Yearly Info'!A$14,LEN('Yearly Info'!A$14)-4),"")</f>
        <v xml:space="preserve"> RICS Support for MDEQ</v>
      </c>
      <c r="B458" s="159" t="str">
        <f ca="1">TEXT(C458,"dddd")</f>
        <v>Tuesday</v>
      </c>
      <c r="C458" s="96">
        <f ca="1">C428+1</f>
        <v>46154</v>
      </c>
      <c r="D458" s="54">
        <f ca="1">INDIRECT("'" &amp; UPPER(LEFT(TEXT($D$3,"mmmm"),3)) &amp; "'!Q11")</f>
        <v>0</v>
      </c>
      <c r="E458" s="147"/>
      <c r="F458" s="148"/>
      <c r="G458" s="148"/>
      <c r="H458" s="148"/>
      <c r="I458" s="148"/>
      <c r="J458" s="148"/>
      <c r="K458" s="148"/>
      <c r="L458" s="148"/>
      <c r="M458" s="148"/>
      <c r="N458" s="148"/>
      <c r="O458" s="148"/>
      <c r="P458" s="149"/>
    </row>
    <row r="459" spans="1:16" ht="15" hidden="1" customHeight="1" x14ac:dyDescent="0.25">
      <c r="A459" s="44" t="str">
        <f ca="1">IF(MONTH(C459)=MONTH(D$3),RIGHT('Yearly Info'!A$15,LEN('Yearly Info'!A$15)-4),"")</f>
        <v xml:space="preserve"> MDEQ</v>
      </c>
      <c r="B459" s="145"/>
      <c r="C459" s="42">
        <f ca="1">C458</f>
        <v>46154</v>
      </c>
      <c r="D459" s="54">
        <f ca="1">INDIRECT("'" &amp; UPPER(LEFT(TEXT($D$3,"mmmm"),3)) &amp; "'!Q12")</f>
        <v>0</v>
      </c>
      <c r="E459" s="147"/>
      <c r="F459" s="148"/>
      <c r="G459" s="148"/>
      <c r="H459" s="148"/>
      <c r="I459" s="148"/>
      <c r="J459" s="148"/>
      <c r="K459" s="148"/>
      <c r="L459" s="148"/>
      <c r="M459" s="148"/>
      <c r="N459" s="148"/>
      <c r="O459" s="148"/>
      <c r="P459" s="149"/>
    </row>
    <row r="460" spans="1:16" ht="15" hidden="1" customHeight="1" thickBot="1" x14ac:dyDescent="0.3">
      <c r="A460" s="44" t="str">
        <f ca="1">IF(MONTH(C460)=MONTH(D$3),RIGHT('Yearly Info'!A$16,LEN('Yearly Info'!A$16)-4),"")</f>
        <v xml:space="preserve"> RICS Idea Portal</v>
      </c>
      <c r="B460" s="145"/>
      <c r="C460" s="42">
        <f t="shared" ref="C460:C487" ca="1" si="17">C459</f>
        <v>46154</v>
      </c>
      <c r="D460" s="54">
        <f ca="1">INDIRECT("'" &amp; UPPER(LEFT(TEXT($D$3,"mmmm"),3)) &amp; "'!Q13")</f>
        <v>0</v>
      </c>
      <c r="E460" s="147"/>
      <c r="F460" s="148"/>
      <c r="G460" s="148"/>
      <c r="H460" s="148"/>
      <c r="I460" s="148"/>
      <c r="J460" s="148"/>
      <c r="K460" s="148"/>
      <c r="L460" s="148"/>
      <c r="M460" s="148"/>
      <c r="N460" s="148"/>
      <c r="O460" s="148"/>
      <c r="P460" s="149"/>
    </row>
    <row r="461" spans="1:16" ht="15" hidden="1" customHeight="1" x14ac:dyDescent="0.25">
      <c r="A461" s="44" t="str">
        <f ca="1">IF(MONTH(C461)=MONTH(D$3),RIGHT('Yearly Info'!A$17,LEN('Yearly Info'!A$17)-4),"")</f>
        <v xml:space="preserve"> MSWIS</v>
      </c>
      <c r="B461" s="145"/>
      <c r="C461" s="42">
        <f t="shared" ca="1" si="17"/>
        <v>46154</v>
      </c>
      <c r="D461" s="54">
        <f ca="1">INDIRECT("'" &amp; UPPER(LEFT(TEXT($D$3,"mmmm"),3)) &amp; "'!Q14")</f>
        <v>4</v>
      </c>
      <c r="E461" s="147" t="s">
        <v>129</v>
      </c>
      <c r="F461" s="148"/>
      <c r="G461" s="148"/>
      <c r="H461" s="148"/>
      <c r="I461" s="148"/>
      <c r="J461" s="148"/>
      <c r="K461" s="148"/>
      <c r="L461" s="148"/>
      <c r="M461" s="148"/>
      <c r="N461" s="148"/>
      <c r="O461" s="148"/>
      <c r="P461" s="149"/>
    </row>
    <row r="462" spans="1:16" ht="15" hidden="1" customHeight="1" x14ac:dyDescent="0.25">
      <c r="A462" s="44" t="str">
        <f ca="1">IF(MONTH(C462)=MONTH(D$3),RIGHT('Yearly Info'!A$18,LEN('Yearly Info'!A$18)-4),"")</f>
        <v xml:space="preserve"> GeoSpatial</v>
      </c>
      <c r="B462" s="145"/>
      <c r="C462" s="42">
        <f t="shared" ca="1" si="17"/>
        <v>46154</v>
      </c>
      <c r="D462" s="54">
        <f ca="1">INDIRECT("'" &amp; UPPER(LEFT(TEXT($D$3,"mmmm"),3)) &amp; "'!Q15")</f>
        <v>0</v>
      </c>
      <c r="E462" s="147"/>
      <c r="F462" s="148"/>
      <c r="G462" s="148"/>
      <c r="H462" s="148"/>
      <c r="I462" s="148"/>
      <c r="J462" s="148"/>
      <c r="K462" s="148"/>
      <c r="L462" s="148"/>
      <c r="M462" s="148"/>
      <c r="N462" s="148"/>
      <c r="O462" s="148"/>
      <c r="P462" s="149"/>
    </row>
    <row r="463" spans="1:16" ht="15" hidden="1" customHeight="1" thickBot="1" x14ac:dyDescent="0.3">
      <c r="A463" s="44" t="str">
        <f ca="1">IF(MONTH(C463)=MONTH(D$3),RIGHT('Yearly Info'!A$19,LEN('Yearly Info'!A$19)-4),"")</f>
        <v xml:space="preserve"> RICS Dashboard</v>
      </c>
      <c r="B463" s="145"/>
      <c r="C463" s="42">
        <f t="shared" ca="1" si="17"/>
        <v>46154</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MDWFP NRIS</v>
      </c>
      <c r="B464" s="145"/>
      <c r="C464" s="42">
        <f t="shared" ca="1" si="17"/>
        <v>46154</v>
      </c>
      <c r="D464" s="54">
        <f ca="1">INDIRECT("'" &amp; UPPER(LEFT(TEXT($D$3,"mmmm"),3)) &amp; "'!Q17")</f>
        <v>0</v>
      </c>
      <c r="E464" s="153"/>
      <c r="F464" s="154"/>
      <c r="G464" s="154"/>
      <c r="H464" s="154"/>
      <c r="I464" s="154"/>
      <c r="J464" s="154"/>
      <c r="K464" s="154"/>
      <c r="L464" s="154"/>
      <c r="M464" s="154"/>
      <c r="N464" s="154"/>
      <c r="O464" s="154"/>
      <c r="P464" s="155"/>
    </row>
    <row r="465" spans="1:16" ht="15" hidden="1" customHeight="1" x14ac:dyDescent="0.25">
      <c r="A465" s="44" t="str">
        <f ca="1">IF(MONTH(C465)=MONTH(D$3),RIGHT('Yearly Info'!A$21,LEN('Yearly Info'!A$21)-4),"")</f>
        <v xml:space="preserve"> MSWIS MRVA 4 CLOSED</v>
      </c>
      <c r="B465" s="145"/>
      <c r="C465" s="42">
        <f t="shared" ca="1" si="17"/>
        <v>46154</v>
      </c>
      <c r="D465" s="54">
        <f ca="1">INDIRECT("'" &amp; UPPER(LEFT(TEXT($D$3,"mmmm"),3)) &amp; "'!Q18")</f>
        <v>0</v>
      </c>
      <c r="E465" s="147"/>
      <c r="F465" s="148"/>
      <c r="G465" s="148"/>
      <c r="H465" s="148"/>
      <c r="I465" s="148"/>
      <c r="J465" s="148"/>
      <c r="K465" s="148"/>
      <c r="L465" s="148"/>
      <c r="M465" s="148"/>
      <c r="N465" s="148"/>
      <c r="O465" s="148"/>
      <c r="P465" s="149"/>
    </row>
    <row r="466" spans="1:16" ht="15" hidden="1" customHeight="1" x14ac:dyDescent="0.25">
      <c r="A466" s="44" t="str">
        <f ca="1">IF(MONTH(C466)=MONTH(D$3),RIGHT('Yearly Info'!A$22,LEN('Yearly Info'!A$22)-4),"")</f>
        <v xml:space="preserve"> Tackett</v>
      </c>
      <c r="B466" s="145"/>
      <c r="C466" s="42">
        <f t="shared" ca="1" si="17"/>
        <v>46154</v>
      </c>
      <c r="D466" s="54">
        <f ca="1">INDIRECT("'" &amp; UPPER(LEFT(TEXT($D$3,"mmmm"),3)) &amp; "'!Q19")</f>
        <v>4</v>
      </c>
      <c r="E466" s="147" t="s">
        <v>128</v>
      </c>
      <c r="F466" s="148"/>
      <c r="G466" s="148"/>
      <c r="H466" s="148"/>
      <c r="I466" s="148"/>
      <c r="J466" s="148"/>
      <c r="K466" s="148"/>
      <c r="L466" s="148"/>
      <c r="M466" s="148"/>
      <c r="N466" s="148"/>
      <c r="O466" s="148"/>
      <c r="P466" s="149"/>
    </row>
    <row r="467" spans="1:16" ht="15" hidden="1" customHeight="1" x14ac:dyDescent="0.25">
      <c r="A467" s="44" t="e">
        <f ca="1">IF(MONTH(C467)=MONTH(D$3),RIGHT('Yearly Info'!A$23,LEN('Yearly Info'!A$23)-4),"")</f>
        <v>#VALUE!</v>
      </c>
      <c r="B467" s="145"/>
      <c r="C467" s="42">
        <f t="shared" ca="1" si="17"/>
        <v>46154</v>
      </c>
      <c r="D467" s="54">
        <f ca="1">INDIRECT("'" &amp; UPPER(LEFT(TEXT($D$3,"mmmm"),3)) &amp; "'!Q20")</f>
        <v>0</v>
      </c>
      <c r="E467" s="147"/>
      <c r="F467" s="148"/>
      <c r="G467" s="148"/>
      <c r="H467" s="148"/>
      <c r="I467" s="148"/>
      <c r="J467" s="148"/>
      <c r="K467" s="148"/>
      <c r="L467" s="148"/>
      <c r="M467" s="148"/>
      <c r="N467" s="148"/>
      <c r="O467" s="148"/>
      <c r="P467" s="149"/>
    </row>
    <row r="468" spans="1:16" ht="15" hidden="1" customHeight="1" x14ac:dyDescent="0.25">
      <c r="A468" s="44" t="e">
        <f ca="1">IF(MONTH(C468)=MONTH(D$3),RIGHT('Yearly Info'!A$24,LEN('Yearly Info'!A$24)-4),"")</f>
        <v>#VALUE!</v>
      </c>
      <c r="B468" s="145"/>
      <c r="C468" s="42">
        <f t="shared" ca="1" si="17"/>
        <v>46154</v>
      </c>
      <c r="D468" s="54">
        <f ca="1">INDIRECT("'" &amp; UPPER(LEFT(TEXT($D$3,"mmmm"),3)) &amp; "'!Q21")</f>
        <v>0</v>
      </c>
      <c r="E468" s="147"/>
      <c r="F468" s="148"/>
      <c r="G468" s="148"/>
      <c r="H468" s="148"/>
      <c r="I468" s="148"/>
      <c r="J468" s="148"/>
      <c r="K468" s="148"/>
      <c r="L468" s="148"/>
      <c r="M468" s="148"/>
      <c r="N468" s="148"/>
      <c r="O468" s="148"/>
      <c r="P468" s="149"/>
    </row>
    <row r="469" spans="1:16" ht="15" hidden="1" customHeight="1" x14ac:dyDescent="0.25">
      <c r="A469" s="44" t="e">
        <f ca="1">IF(MONTH(C469)=MONTH(D$3),RIGHT('Yearly Info'!A$25,LEN('Yearly Info'!A$25)-4),"")</f>
        <v>#VALUE!</v>
      </c>
      <c r="B469" s="145"/>
      <c r="C469" s="42">
        <f t="shared" ca="1" si="17"/>
        <v>46154</v>
      </c>
      <c r="D469" s="54">
        <f ca="1">INDIRECT("'" &amp; UPPER(LEFT(TEXT($D$3,"mmmm"),3)) &amp; "'!Q22")</f>
        <v>0</v>
      </c>
      <c r="E469" s="147"/>
      <c r="F469" s="148"/>
      <c r="G469" s="148"/>
      <c r="H469" s="148"/>
      <c r="I469" s="148"/>
      <c r="J469" s="148"/>
      <c r="K469" s="148"/>
      <c r="L469" s="148"/>
      <c r="M469" s="148"/>
      <c r="N469" s="148"/>
      <c r="O469" s="148"/>
      <c r="P469" s="149"/>
    </row>
    <row r="470" spans="1:16" ht="15" hidden="1" customHeight="1" x14ac:dyDescent="0.25">
      <c r="A470" s="44" t="e">
        <f ca="1">IF(MONTH(C470)=MONTH(D$3),RIGHT('Yearly Info'!A$26,LEN('Yearly Info'!A$26)-4),"")</f>
        <v>#VALUE!</v>
      </c>
      <c r="B470" s="145"/>
      <c r="C470" s="42">
        <f t="shared" ca="1" si="17"/>
        <v>46154</v>
      </c>
      <c r="D470" s="54">
        <f ca="1">INDIRECT("'" &amp; UPPER(LEFT(TEXT($D$3,"mmmm"),3)) &amp; "'!Q23")</f>
        <v>0</v>
      </c>
      <c r="E470" s="147"/>
      <c r="F470" s="148"/>
      <c r="G470" s="148"/>
      <c r="H470" s="148"/>
      <c r="I470" s="148"/>
      <c r="J470" s="148"/>
      <c r="K470" s="148"/>
      <c r="L470" s="148"/>
      <c r="M470" s="148"/>
      <c r="N470" s="148"/>
      <c r="O470" s="148"/>
      <c r="P470" s="149"/>
    </row>
    <row r="471" spans="1:16" ht="15" hidden="1" customHeight="1" x14ac:dyDescent="0.25">
      <c r="A471" s="44" t="e">
        <f ca="1">IF(MONTH(C471)=MONTH(D$3),RIGHT('Yearly Info'!A$27,LEN('Yearly Info'!A$27)-4),"")</f>
        <v>#VALUE!</v>
      </c>
      <c r="B471" s="145"/>
      <c r="C471" s="42">
        <f t="shared" ca="1" si="17"/>
        <v>46154</v>
      </c>
      <c r="D471" s="54">
        <f ca="1">INDIRECT("'" &amp; UPPER(LEFT(TEXT($D$3,"mmmm"),3)) &amp; "'!Q24")</f>
        <v>0</v>
      </c>
      <c r="E471" s="147"/>
      <c r="F471" s="148"/>
      <c r="G471" s="148"/>
      <c r="H471" s="148"/>
      <c r="I471" s="148"/>
      <c r="J471" s="148"/>
      <c r="K471" s="148"/>
      <c r="L471" s="148"/>
      <c r="M471" s="148"/>
      <c r="N471" s="148"/>
      <c r="O471" s="148"/>
      <c r="P471" s="149"/>
    </row>
    <row r="472" spans="1:16" ht="15" hidden="1" customHeight="1" x14ac:dyDescent="0.25">
      <c r="A472" s="44" t="e">
        <f ca="1">IF(MONTH(C472)=MONTH(D$3),RIGHT('Yearly Info'!A$28,LEN('Yearly Info'!A$28)-4),"")</f>
        <v>#VALUE!</v>
      </c>
      <c r="B472" s="145"/>
      <c r="C472" s="42">
        <f t="shared" ca="1" si="17"/>
        <v>46154</v>
      </c>
      <c r="D472" s="54">
        <f ca="1">INDIRECT("'" &amp; UPPER(LEFT(TEXT($D$3,"mmmm"),3)) &amp; "'!Q25")</f>
        <v>0</v>
      </c>
      <c r="E472" s="147"/>
      <c r="F472" s="148"/>
      <c r="G472" s="148"/>
      <c r="H472" s="148"/>
      <c r="I472" s="148"/>
      <c r="J472" s="148"/>
      <c r="K472" s="148"/>
      <c r="L472" s="148"/>
      <c r="M472" s="148"/>
      <c r="N472" s="148"/>
      <c r="O472" s="148"/>
      <c r="P472" s="149"/>
    </row>
    <row r="473" spans="1:16" ht="15" hidden="1" customHeight="1" x14ac:dyDescent="0.25">
      <c r="A473" s="44" t="e">
        <f ca="1">IF(MONTH(C473)=MONTH(D$3),RIGHT('Yearly Info'!A$29,LEN('Yearly Info'!A$29)-4),"")</f>
        <v>#VALUE!</v>
      </c>
      <c r="B473" s="145"/>
      <c r="C473" s="42">
        <f t="shared" ca="1" si="17"/>
        <v>46154</v>
      </c>
      <c r="D473" s="54">
        <f ca="1">INDIRECT("'" &amp; UPPER(LEFT(TEXT($D$3,"mmmm"),3)) &amp; "'!Q26")</f>
        <v>0</v>
      </c>
      <c r="E473" s="147"/>
      <c r="F473" s="148"/>
      <c r="G473" s="148"/>
      <c r="H473" s="148"/>
      <c r="I473" s="148"/>
      <c r="J473" s="148"/>
      <c r="K473" s="148"/>
      <c r="L473" s="148"/>
      <c r="M473" s="148"/>
      <c r="N473" s="148"/>
      <c r="O473" s="148"/>
      <c r="P473" s="149"/>
    </row>
    <row r="474" spans="1:16" ht="15" hidden="1" customHeight="1" x14ac:dyDescent="0.25">
      <c r="A474" s="44" t="e">
        <f ca="1">IF(MONTH(C474)=MONTH(D$3),RIGHT('Yearly Info'!A$30,LEN('Yearly Info'!A$30)-4),"")</f>
        <v>#VALUE!</v>
      </c>
      <c r="B474" s="145"/>
      <c r="C474" s="42">
        <f t="shared" ca="1" si="17"/>
        <v>46154</v>
      </c>
      <c r="D474" s="54">
        <f ca="1">INDIRECT("'" &amp; UPPER(LEFT(TEXT($D$3,"mmmm"),3)) &amp; "'!Q27")</f>
        <v>0</v>
      </c>
      <c r="E474" s="147"/>
      <c r="F474" s="148"/>
      <c r="G474" s="148"/>
      <c r="H474" s="148"/>
      <c r="I474" s="148"/>
      <c r="J474" s="148"/>
      <c r="K474" s="148"/>
      <c r="L474" s="148"/>
      <c r="M474" s="148"/>
      <c r="N474" s="148"/>
      <c r="O474" s="148"/>
      <c r="P474" s="149"/>
    </row>
    <row r="475" spans="1:16" ht="15" hidden="1" customHeight="1" x14ac:dyDescent="0.25">
      <c r="A475" s="44" t="e">
        <f ca="1">IF(MONTH(C475)=MONTH(D$3),RIGHT('Yearly Info'!A$31,LEN('Yearly Info'!A$31)-4),"")</f>
        <v>#VALUE!</v>
      </c>
      <c r="B475" s="145"/>
      <c r="C475" s="42">
        <f t="shared" ca="1" si="17"/>
        <v>46154</v>
      </c>
      <c r="D475" s="54">
        <f ca="1">INDIRECT("'" &amp; UPPER(LEFT(TEXT($D$3,"mmmm"),3)) &amp; "'!Q28")</f>
        <v>0</v>
      </c>
      <c r="E475" s="147"/>
      <c r="F475" s="148"/>
      <c r="G475" s="148"/>
      <c r="H475" s="148"/>
      <c r="I475" s="148"/>
      <c r="J475" s="148"/>
      <c r="K475" s="148"/>
      <c r="L475" s="148"/>
      <c r="M475" s="148"/>
      <c r="N475" s="148"/>
      <c r="O475" s="148"/>
      <c r="P475" s="149"/>
    </row>
    <row r="476" spans="1:16" ht="15" hidden="1" customHeight="1" x14ac:dyDescent="0.25">
      <c r="A476" s="44" t="e">
        <f ca="1">IF(MONTH(C476)=MONTH(D$3),RIGHT('Yearly Info'!A$32,LEN('Yearly Info'!A$32)-4),"")</f>
        <v>#VALUE!</v>
      </c>
      <c r="B476" s="145"/>
      <c r="C476" s="42">
        <f t="shared" ca="1" si="17"/>
        <v>46154</v>
      </c>
      <c r="D476" s="54">
        <f ca="1">INDIRECT("'" &amp; UPPER(LEFT(TEXT($D$3,"mmmm"),3)) &amp; "'!Q29")</f>
        <v>0</v>
      </c>
      <c r="E476" s="147"/>
      <c r="F476" s="148"/>
      <c r="G476" s="148"/>
      <c r="H476" s="148"/>
      <c r="I476" s="148"/>
      <c r="J476" s="148"/>
      <c r="K476" s="148"/>
      <c r="L476" s="148"/>
      <c r="M476" s="148"/>
      <c r="N476" s="148"/>
      <c r="O476" s="148"/>
      <c r="P476" s="149"/>
    </row>
    <row r="477" spans="1:16" ht="15" hidden="1" customHeight="1" x14ac:dyDescent="0.25">
      <c r="A477" s="44" t="e">
        <f ca="1">IF(MONTH(C477)=MONTH(D$3),RIGHT('Yearly Info'!A$33,LEN('Yearly Info'!A$33)-4),"")</f>
        <v>#VALUE!</v>
      </c>
      <c r="B477" s="145"/>
      <c r="C477" s="42">
        <f t="shared" ca="1" si="17"/>
        <v>46154</v>
      </c>
      <c r="D477" s="54">
        <f ca="1">INDIRECT("'" &amp; UPPER(LEFT(TEXT($D$3,"mmmm"),3)) &amp; "'!Q30")</f>
        <v>0</v>
      </c>
      <c r="E477" s="147"/>
      <c r="F477" s="148"/>
      <c r="G477" s="148"/>
      <c r="H477" s="148"/>
      <c r="I477" s="148"/>
      <c r="J477" s="148"/>
      <c r="K477" s="148"/>
      <c r="L477" s="148"/>
      <c r="M477" s="148"/>
      <c r="N477" s="148"/>
      <c r="O477" s="148"/>
      <c r="P477" s="149"/>
    </row>
    <row r="478" spans="1:16" ht="15" hidden="1" customHeight="1" x14ac:dyDescent="0.25">
      <c r="A478" s="44" t="e">
        <f ca="1">IF(MONTH(C478)=MONTH(D$3),RIGHT('Yearly Info'!A$34,LEN('Yearly Info'!A$34)-4),"")</f>
        <v>#VALUE!</v>
      </c>
      <c r="B478" s="145"/>
      <c r="C478" s="42">
        <f t="shared" ca="1" si="17"/>
        <v>46154</v>
      </c>
      <c r="D478" s="54">
        <f ca="1">INDIRECT("'" &amp; UPPER(LEFT(TEXT($D$3,"mmmm"),3)) &amp; "'!Q31")</f>
        <v>0</v>
      </c>
      <c r="E478" s="147"/>
      <c r="F478" s="148"/>
      <c r="G478" s="148"/>
      <c r="H478" s="148"/>
      <c r="I478" s="148"/>
      <c r="J478" s="148"/>
      <c r="K478" s="148"/>
      <c r="L478" s="148"/>
      <c r="M478" s="148"/>
      <c r="N478" s="148"/>
      <c r="O478" s="148"/>
      <c r="P478" s="149"/>
    </row>
    <row r="479" spans="1:16" ht="15" hidden="1" customHeight="1" x14ac:dyDescent="0.25">
      <c r="A479" s="44" t="e">
        <f ca="1">IF(MONTH(C479)=MONTH(D$3),RIGHT('Yearly Info'!A$35,LEN('Yearly Info'!A$35)-4),"")</f>
        <v>#VALUE!</v>
      </c>
      <c r="B479" s="145"/>
      <c r="C479" s="42">
        <f t="shared" ca="1" si="17"/>
        <v>46154</v>
      </c>
      <c r="D479" s="54">
        <f ca="1">INDIRECT("'" &amp; UPPER(LEFT(TEXT($D$3,"mmmm"),3)) &amp; "'!Q32")</f>
        <v>0</v>
      </c>
      <c r="E479" s="147"/>
      <c r="F479" s="148"/>
      <c r="G479" s="148"/>
      <c r="H479" s="148"/>
      <c r="I479" s="148"/>
      <c r="J479" s="148"/>
      <c r="K479" s="148"/>
      <c r="L479" s="148"/>
      <c r="M479" s="148"/>
      <c r="N479" s="148"/>
      <c r="O479" s="148"/>
      <c r="P479" s="149"/>
    </row>
    <row r="480" spans="1:16" ht="15" hidden="1" customHeight="1" x14ac:dyDescent="0.25">
      <c r="A480" s="44" t="e">
        <f ca="1">IF(MONTH(C480)=MONTH(D$3),RIGHT('Yearly Info'!A$36,LEN('Yearly Info'!A$36)-4),"")</f>
        <v>#VALUE!</v>
      </c>
      <c r="B480" s="145"/>
      <c r="C480" s="42">
        <f t="shared" ca="1" si="17"/>
        <v>46154</v>
      </c>
      <c r="D480" s="54">
        <f ca="1">INDIRECT("'" &amp; UPPER(LEFT(TEXT($D$3,"mmmm"),3)) &amp; "'!Q33")</f>
        <v>0</v>
      </c>
      <c r="E480" s="147"/>
      <c r="F480" s="148"/>
      <c r="G480" s="148"/>
      <c r="H480" s="148"/>
      <c r="I480" s="148"/>
      <c r="J480" s="148"/>
      <c r="K480" s="148"/>
      <c r="L480" s="148"/>
      <c r="M480" s="148"/>
      <c r="N480" s="148"/>
      <c r="O480" s="148"/>
      <c r="P480" s="149"/>
    </row>
    <row r="481" spans="1:16" ht="15" hidden="1" customHeight="1" x14ac:dyDescent="0.25">
      <c r="A481" s="44" t="e">
        <f ca="1">IF(MONTH(C481)=MONTH(D$3),RIGHT('Yearly Info'!A$37,LEN('Yearly Info'!A$37)-4),"")</f>
        <v>#VALUE!</v>
      </c>
      <c r="B481" s="145"/>
      <c r="C481" s="42">
        <f t="shared" ca="1" si="17"/>
        <v>46154</v>
      </c>
      <c r="D481" s="54">
        <f ca="1">INDIRECT("'" &amp; UPPER(LEFT(TEXT($D$3,"mmmm"),3)) &amp; "'!Q34")</f>
        <v>0</v>
      </c>
      <c r="E481" s="147"/>
      <c r="F481" s="148"/>
      <c r="G481" s="148"/>
      <c r="H481" s="148"/>
      <c r="I481" s="148"/>
      <c r="J481" s="148"/>
      <c r="K481" s="148"/>
      <c r="L481" s="148"/>
      <c r="M481" s="148"/>
      <c r="N481" s="148"/>
      <c r="O481" s="148"/>
      <c r="P481" s="149"/>
    </row>
    <row r="482" spans="1:16" ht="15" hidden="1" customHeight="1" x14ac:dyDescent="0.25">
      <c r="A482" s="44" t="e">
        <f ca="1">IF(MONTH(C482)=MONTH(D$3),RIGHT('Yearly Info'!A$38,LEN('Yearly Info'!A$38)-4),"")</f>
        <v>#VALUE!</v>
      </c>
      <c r="B482" s="145"/>
      <c r="C482" s="42">
        <f t="shared" ca="1" si="17"/>
        <v>46154</v>
      </c>
      <c r="D482" s="54">
        <f ca="1">INDIRECT("'" &amp; UPPER(LEFT(TEXT($D$3,"mmmm"),3)) &amp; "'!Q35")</f>
        <v>0</v>
      </c>
      <c r="E482" s="147"/>
      <c r="F482" s="148"/>
      <c r="G482" s="148"/>
      <c r="H482" s="148"/>
      <c r="I482" s="148"/>
      <c r="J482" s="148"/>
      <c r="K482" s="148"/>
      <c r="L482" s="148"/>
      <c r="M482" s="148"/>
      <c r="N482" s="148"/>
      <c r="O482" s="148"/>
      <c r="P482" s="149"/>
    </row>
    <row r="483" spans="1:16" ht="15" hidden="1" customHeight="1" x14ac:dyDescent="0.25">
      <c r="A483" s="44" t="e">
        <f ca="1">IF(MONTH(C483)=MONTH(D$3),RIGHT('Yearly Info'!A$39,LEN('Yearly Info'!A$39)-4),"")</f>
        <v>#VALUE!</v>
      </c>
      <c r="B483" s="145"/>
      <c r="C483" s="42">
        <f t="shared" ca="1" si="17"/>
        <v>46154</v>
      </c>
      <c r="D483" s="54">
        <f ca="1">INDIRECT("'" &amp; UPPER(LEFT(TEXT($D$3,"mmmm"),3)) &amp; "'!Q36")</f>
        <v>0</v>
      </c>
      <c r="E483" s="147"/>
      <c r="F483" s="148"/>
      <c r="G483" s="148"/>
      <c r="H483" s="148"/>
      <c r="I483" s="148"/>
      <c r="J483" s="148"/>
      <c r="K483" s="148"/>
      <c r="L483" s="148"/>
      <c r="M483" s="148"/>
      <c r="N483" s="148"/>
      <c r="O483" s="148"/>
      <c r="P483" s="149"/>
    </row>
    <row r="484" spans="1:16" ht="15" hidden="1" customHeight="1" thickBot="1" x14ac:dyDescent="0.3">
      <c r="A484" s="45" t="e">
        <f ca="1">IF(MONTH(C484)=MONTH(D$3),RIGHT('Yearly Info'!A$40,LEN('Yearly Info'!A$40)-4),"")</f>
        <v>#VALUE!</v>
      </c>
      <c r="B484" s="145"/>
      <c r="C484" s="42">
        <f t="shared" ca="1" si="17"/>
        <v>46154</v>
      </c>
      <c r="D484" s="54">
        <f ca="1">INDIRECT("'" &amp; UPPER(LEFT(TEXT($D$3,"mmmm"),3)) &amp; "'!Q37")</f>
        <v>0</v>
      </c>
      <c r="E484" s="147"/>
      <c r="F484" s="148"/>
      <c r="G484" s="148"/>
      <c r="H484" s="148"/>
      <c r="I484" s="148"/>
      <c r="J484" s="148"/>
      <c r="K484" s="148"/>
      <c r="L484" s="148"/>
      <c r="M484" s="148"/>
      <c r="N484" s="148"/>
      <c r="O484" s="148"/>
      <c r="P484" s="149"/>
    </row>
    <row r="485" spans="1:16" ht="15" hidden="1" customHeight="1" thickBot="1" x14ac:dyDescent="0.3">
      <c r="A485" s="45" t="str">
        <f ca="1">IF(MONTH(C485)=MONTH(D$3),RIGHT('Yearly Info'!A$41,LEN('Yearly Info'!A$41)-4),"")</f>
        <v xml:space="preserve"> </v>
      </c>
      <c r="B485" s="145"/>
      <c r="C485" s="42">
        <f t="shared" ca="1" si="17"/>
        <v>46154</v>
      </c>
      <c r="D485" s="54">
        <f ca="1">INDIRECT("'" &amp; UPPER(LEFT(TEXT($D$3,"mmmm"),3)) &amp; "'!Q38")</f>
        <v>0</v>
      </c>
      <c r="E485" s="147"/>
      <c r="F485" s="148"/>
      <c r="G485" s="148"/>
      <c r="H485" s="148"/>
      <c r="I485" s="148"/>
      <c r="J485" s="148"/>
      <c r="K485" s="148"/>
      <c r="L485" s="148"/>
      <c r="M485" s="148"/>
      <c r="N485" s="148"/>
      <c r="O485" s="148"/>
      <c r="P485" s="149"/>
    </row>
    <row r="486" spans="1:16" ht="15" hidden="1" customHeight="1" thickBot="1" x14ac:dyDescent="0.3">
      <c r="A486" s="45" t="str">
        <f ca="1">IF(MONTH(C486)=MONTH(D$3),RIGHT('Yearly Info'!A$42,LEN('Yearly Info'!A$42)-4),"")</f>
        <v xml:space="preserve"> </v>
      </c>
      <c r="B486" s="145"/>
      <c r="C486" s="42">
        <f t="shared" ca="1" si="17"/>
        <v>46154</v>
      </c>
      <c r="D486" s="54">
        <f ca="1">INDIRECT("'" &amp; UPPER(LEFT(TEXT($D$3,"mmmm"),3)) &amp; "'!Q39")</f>
        <v>0</v>
      </c>
      <c r="E486" s="147"/>
      <c r="F486" s="148"/>
      <c r="G486" s="148"/>
      <c r="H486" s="148"/>
      <c r="I486" s="148"/>
      <c r="J486" s="148"/>
      <c r="K486" s="148"/>
      <c r="L486" s="148"/>
      <c r="M486" s="148"/>
      <c r="N486" s="148"/>
      <c r="O486" s="148"/>
      <c r="P486" s="149"/>
    </row>
    <row r="487" spans="1:16" ht="15" hidden="1" customHeight="1" thickBot="1" x14ac:dyDescent="0.3">
      <c r="A487" s="45" t="str">
        <f ca="1">IF(MONTH(C487)=MONTH(D$3),RIGHT('Yearly Info'!A$43,LEN('Yearly Info'!A$43)-4),"")</f>
        <v xml:space="preserve"> </v>
      </c>
      <c r="B487" s="146"/>
      <c r="C487" s="42">
        <f t="shared" ca="1" si="17"/>
        <v>46154</v>
      </c>
      <c r="D487" s="55">
        <f ca="1">INDIRECT("'" &amp; UPPER(LEFT(TEXT($D$3,"mmmm"),3)) &amp; "'!Q40")</f>
        <v>0</v>
      </c>
      <c r="E487" s="150"/>
      <c r="F487" s="151"/>
      <c r="G487" s="151"/>
      <c r="H487" s="151"/>
      <c r="I487" s="151"/>
      <c r="J487" s="151"/>
      <c r="K487" s="151"/>
      <c r="L487" s="151"/>
      <c r="M487" s="151"/>
      <c r="N487" s="151"/>
      <c r="O487" s="151"/>
      <c r="P487" s="152"/>
    </row>
    <row r="488" spans="1:16" ht="15" hidden="1" customHeight="1" x14ac:dyDescent="0.25">
      <c r="A488" s="44" t="str">
        <f ca="1">IF(MONTH(C488)=MONTH(D$3),RIGHT('Yearly Info'!A$14,LEN('Yearly Info'!A$14)-4),"")</f>
        <v xml:space="preserve"> RICS Support for MDEQ</v>
      </c>
      <c r="B488" s="159" t="str">
        <f ca="1">TEXT(C488,"dddd")</f>
        <v>Wednesday</v>
      </c>
      <c r="C488" s="96">
        <f ca="1">C458+1</f>
        <v>46155</v>
      </c>
      <c r="D488" s="54">
        <f ca="1">INDIRECT("'" &amp; UPPER(LEFT(TEXT($D$3,"mmmm"),3)) &amp; "'!R11")</f>
        <v>0</v>
      </c>
      <c r="E488" s="147"/>
      <c r="F488" s="148"/>
      <c r="G488" s="148"/>
      <c r="H488" s="148"/>
      <c r="I488" s="148"/>
      <c r="J488" s="148"/>
      <c r="K488" s="148"/>
      <c r="L488" s="148"/>
      <c r="M488" s="148"/>
      <c r="N488" s="148"/>
      <c r="O488" s="148"/>
      <c r="P488" s="149"/>
    </row>
    <row r="489" spans="1:16" ht="15" hidden="1" customHeight="1" x14ac:dyDescent="0.25">
      <c r="A489" s="44" t="str">
        <f ca="1">IF(MONTH(C489)=MONTH(D$3),RIGHT('Yearly Info'!A$15,LEN('Yearly Info'!A$15)-4),"")</f>
        <v xml:space="preserve"> MDEQ</v>
      </c>
      <c r="B489" s="145"/>
      <c r="C489" s="42">
        <f ca="1">C488</f>
        <v>46155</v>
      </c>
      <c r="D489" s="54">
        <f ca="1">INDIRECT("'" &amp; UPPER(LEFT(TEXT($D$3,"mmmm"),3)) &amp; "'!R12")</f>
        <v>0</v>
      </c>
      <c r="E489" s="147"/>
      <c r="F489" s="148"/>
      <c r="G489" s="148"/>
      <c r="H489" s="148"/>
      <c r="I489" s="148"/>
      <c r="J489" s="148"/>
      <c r="K489" s="148"/>
      <c r="L489" s="148"/>
      <c r="M489" s="148"/>
      <c r="N489" s="148"/>
      <c r="O489" s="148"/>
      <c r="P489" s="149"/>
    </row>
    <row r="490" spans="1:16" ht="15" hidden="1" customHeight="1" thickBot="1" x14ac:dyDescent="0.3">
      <c r="A490" s="44" t="str">
        <f ca="1">IF(MONTH(C490)=MONTH(D$3),RIGHT('Yearly Info'!A$16,LEN('Yearly Info'!A$16)-4),"")</f>
        <v xml:space="preserve"> RICS Idea Portal</v>
      </c>
      <c r="B490" s="145"/>
      <c r="C490" s="42">
        <f t="shared" ref="C490:C517" ca="1" si="18">C489</f>
        <v>46155</v>
      </c>
      <c r="D490" s="54">
        <f ca="1">INDIRECT("'" &amp; UPPER(LEFT(TEXT($D$3,"mmmm"),3)) &amp; "'!R13")</f>
        <v>0</v>
      </c>
      <c r="E490" s="147"/>
      <c r="F490" s="148"/>
      <c r="G490" s="148"/>
      <c r="H490" s="148"/>
      <c r="I490" s="148"/>
      <c r="J490" s="148"/>
      <c r="K490" s="148"/>
      <c r="L490" s="148"/>
      <c r="M490" s="148"/>
      <c r="N490" s="148"/>
      <c r="O490" s="148"/>
      <c r="P490" s="149"/>
    </row>
    <row r="491" spans="1:16" ht="15" hidden="1" customHeight="1" x14ac:dyDescent="0.25">
      <c r="A491" s="44" t="str">
        <f ca="1">IF(MONTH(C491)=MONTH(D$3),RIGHT('Yearly Info'!A$17,LEN('Yearly Info'!A$17)-4),"")</f>
        <v xml:space="preserve"> MSWIS</v>
      </c>
      <c r="B491" s="145"/>
      <c r="C491" s="42">
        <f t="shared" ca="1" si="18"/>
        <v>46155</v>
      </c>
      <c r="D491" s="54">
        <f ca="1">INDIRECT("'" &amp; UPPER(LEFT(TEXT($D$3,"mmmm"),3)) &amp; "'!R14")</f>
        <v>0</v>
      </c>
      <c r="E491" s="147"/>
      <c r="F491" s="148"/>
      <c r="G491" s="148"/>
      <c r="H491" s="148"/>
      <c r="I491" s="148"/>
      <c r="J491" s="148"/>
      <c r="K491" s="148"/>
      <c r="L491" s="148"/>
      <c r="M491" s="148"/>
      <c r="N491" s="148"/>
      <c r="O491" s="148"/>
      <c r="P491" s="149"/>
    </row>
    <row r="492" spans="1:16" ht="15" hidden="1" customHeight="1" x14ac:dyDescent="0.25">
      <c r="A492" s="44" t="str">
        <f ca="1">IF(MONTH(C492)=MONTH(D$3),RIGHT('Yearly Info'!A$18,LEN('Yearly Info'!A$18)-4),"")</f>
        <v xml:space="preserve"> GeoSpatial</v>
      </c>
      <c r="B492" s="145"/>
      <c r="C492" s="42">
        <f t="shared" ca="1" si="18"/>
        <v>46155</v>
      </c>
      <c r="D492" s="54">
        <f ca="1">INDIRECT("'" &amp; UPPER(LEFT(TEXT($D$3,"mmmm"),3)) &amp; "'!R15")</f>
        <v>0</v>
      </c>
      <c r="E492" s="147"/>
      <c r="F492" s="148"/>
      <c r="G492" s="148"/>
      <c r="H492" s="148"/>
      <c r="I492" s="148"/>
      <c r="J492" s="148"/>
      <c r="K492" s="148"/>
      <c r="L492" s="148"/>
      <c r="M492" s="148"/>
      <c r="N492" s="148"/>
      <c r="O492" s="148"/>
      <c r="P492" s="149"/>
    </row>
    <row r="493" spans="1:16" ht="15" hidden="1" customHeight="1" thickBot="1" x14ac:dyDescent="0.3">
      <c r="A493" s="44" t="str">
        <f ca="1">IF(MONTH(C493)=MONTH(D$3),RIGHT('Yearly Info'!A$19,LEN('Yearly Info'!A$19)-4),"")</f>
        <v xml:space="preserve"> RICS Dashboard</v>
      </c>
      <c r="B493" s="145"/>
      <c r="C493" s="42">
        <f t="shared" ca="1" si="18"/>
        <v>46155</v>
      </c>
      <c r="D493" s="54">
        <f ca="1">INDIRECT("'" &amp; UPPER(LEFT(TEXT($D$3,"mmmm"),3)) &amp; "'!R16")</f>
        <v>0</v>
      </c>
      <c r="E493" s="147"/>
      <c r="F493" s="148"/>
      <c r="G493" s="148"/>
      <c r="H493" s="148"/>
      <c r="I493" s="148"/>
      <c r="J493" s="148"/>
      <c r="K493" s="148"/>
      <c r="L493" s="148"/>
      <c r="M493" s="148"/>
      <c r="N493" s="148"/>
      <c r="O493" s="148"/>
      <c r="P493" s="149"/>
    </row>
    <row r="494" spans="1:16" ht="15" customHeight="1" x14ac:dyDescent="0.25">
      <c r="A494" s="44" t="str">
        <f ca="1">IF(MONTH(C494)=MONTH(D$3),RIGHT('Yearly Info'!A$20,LEN('Yearly Info'!A$20)-4),"")</f>
        <v xml:space="preserve"> MDWFP NRIS</v>
      </c>
      <c r="B494" s="145"/>
      <c r="C494" s="42">
        <f t="shared" ca="1" si="18"/>
        <v>46155</v>
      </c>
      <c r="D494" s="54">
        <f ca="1">INDIRECT("'" &amp; UPPER(LEFT(TEXT($D$3,"mmmm"),3)) &amp; "'!R17")</f>
        <v>0</v>
      </c>
      <c r="E494" s="153"/>
      <c r="F494" s="154"/>
      <c r="G494" s="154"/>
      <c r="H494" s="154"/>
      <c r="I494" s="154"/>
      <c r="J494" s="154"/>
      <c r="K494" s="154"/>
      <c r="L494" s="154"/>
      <c r="M494" s="154"/>
      <c r="N494" s="154"/>
      <c r="O494" s="154"/>
      <c r="P494" s="155"/>
    </row>
    <row r="495" spans="1:16" ht="15" hidden="1" customHeight="1" x14ac:dyDescent="0.25">
      <c r="A495" s="44" t="str">
        <f ca="1">IF(MONTH(C495)=MONTH(D$3),RIGHT('Yearly Info'!A$21,LEN('Yearly Info'!A$21)-4),"")</f>
        <v xml:space="preserve"> MSWIS MRVA 4 CLOSED</v>
      </c>
      <c r="B495" s="145"/>
      <c r="C495" s="42">
        <f t="shared" ca="1" si="18"/>
        <v>46155</v>
      </c>
      <c r="D495" s="54">
        <f ca="1">INDIRECT("'" &amp; UPPER(LEFT(TEXT($D$3,"mmmm"),3)) &amp; "'!R18")</f>
        <v>0</v>
      </c>
      <c r="E495" s="147"/>
      <c r="F495" s="148"/>
      <c r="G495" s="148"/>
      <c r="H495" s="148"/>
      <c r="I495" s="148"/>
      <c r="J495" s="148"/>
      <c r="K495" s="148"/>
      <c r="L495" s="148"/>
      <c r="M495" s="148"/>
      <c r="N495" s="148"/>
      <c r="O495" s="148"/>
      <c r="P495" s="149"/>
    </row>
    <row r="496" spans="1:16" ht="15" hidden="1" customHeight="1" x14ac:dyDescent="0.25">
      <c r="A496" s="44" t="str">
        <f ca="1">IF(MONTH(C496)=MONTH(D$3),RIGHT('Yearly Info'!A$22,LEN('Yearly Info'!A$22)-4),"")</f>
        <v xml:space="preserve"> Tackett</v>
      </c>
      <c r="B496" s="145"/>
      <c r="C496" s="42">
        <f t="shared" ca="1" si="18"/>
        <v>46155</v>
      </c>
      <c r="D496" s="54">
        <f ca="1">INDIRECT("'" &amp; UPPER(LEFT(TEXT($D$3,"mmmm"),3)) &amp; "'!R19")</f>
        <v>8</v>
      </c>
      <c r="E496" s="147" t="s">
        <v>130</v>
      </c>
      <c r="F496" s="148"/>
      <c r="G496" s="148"/>
      <c r="H496" s="148"/>
      <c r="I496" s="148"/>
      <c r="J496" s="148"/>
      <c r="K496" s="148"/>
      <c r="L496" s="148"/>
      <c r="M496" s="148"/>
      <c r="N496" s="148"/>
      <c r="O496" s="148"/>
      <c r="P496" s="149"/>
    </row>
    <row r="497" spans="1:16" ht="15" hidden="1" customHeight="1" x14ac:dyDescent="0.25">
      <c r="A497" s="44" t="e">
        <f ca="1">IF(MONTH(C497)=MONTH(D$3),RIGHT('Yearly Info'!A$23,LEN('Yearly Info'!A$23)-4),"")</f>
        <v>#VALUE!</v>
      </c>
      <c r="B497" s="145"/>
      <c r="C497" s="42">
        <f t="shared" ca="1" si="18"/>
        <v>46155</v>
      </c>
      <c r="D497" s="54">
        <f ca="1">INDIRECT("'" &amp; UPPER(LEFT(TEXT($D$3,"mmmm"),3)) &amp; "'!R20")</f>
        <v>0</v>
      </c>
      <c r="E497" s="147"/>
      <c r="F497" s="148"/>
      <c r="G497" s="148"/>
      <c r="H497" s="148"/>
      <c r="I497" s="148"/>
      <c r="J497" s="148"/>
      <c r="K497" s="148"/>
      <c r="L497" s="148"/>
      <c r="M497" s="148"/>
      <c r="N497" s="148"/>
      <c r="O497" s="148"/>
      <c r="P497" s="149"/>
    </row>
    <row r="498" spans="1:16" ht="15" hidden="1" customHeight="1" x14ac:dyDescent="0.25">
      <c r="A498" s="44" t="e">
        <f ca="1">IF(MONTH(C498)=MONTH(D$3),RIGHT('Yearly Info'!A$24,LEN('Yearly Info'!A$24)-4),"")</f>
        <v>#VALUE!</v>
      </c>
      <c r="B498" s="145"/>
      <c r="C498" s="42">
        <f t="shared" ca="1" si="18"/>
        <v>46155</v>
      </c>
      <c r="D498" s="54">
        <f ca="1">INDIRECT("'" &amp; UPPER(LEFT(TEXT($D$3,"mmmm"),3)) &amp; "'!R21")</f>
        <v>0</v>
      </c>
      <c r="E498" s="147"/>
      <c r="F498" s="148"/>
      <c r="G498" s="148"/>
      <c r="H498" s="148"/>
      <c r="I498" s="148"/>
      <c r="J498" s="148"/>
      <c r="K498" s="148"/>
      <c r="L498" s="148"/>
      <c r="M498" s="148"/>
      <c r="N498" s="148"/>
      <c r="O498" s="148"/>
      <c r="P498" s="149"/>
    </row>
    <row r="499" spans="1:16" ht="15" hidden="1" customHeight="1" x14ac:dyDescent="0.25">
      <c r="A499" s="44" t="e">
        <f ca="1">IF(MONTH(C499)=MONTH(D$3),RIGHT('Yearly Info'!A$25,LEN('Yearly Info'!A$25)-4),"")</f>
        <v>#VALUE!</v>
      </c>
      <c r="B499" s="145"/>
      <c r="C499" s="42">
        <f t="shared" ca="1" si="18"/>
        <v>46155</v>
      </c>
      <c r="D499" s="54">
        <f ca="1">INDIRECT("'" &amp; UPPER(LEFT(TEXT($D$3,"mmmm"),3)) &amp; "'!R22")</f>
        <v>0</v>
      </c>
      <c r="E499" s="147"/>
      <c r="F499" s="148"/>
      <c r="G499" s="148"/>
      <c r="H499" s="148"/>
      <c r="I499" s="148"/>
      <c r="J499" s="148"/>
      <c r="K499" s="148"/>
      <c r="L499" s="148"/>
      <c r="M499" s="148"/>
      <c r="N499" s="148"/>
      <c r="O499" s="148"/>
      <c r="P499" s="149"/>
    </row>
    <row r="500" spans="1:16" ht="15" hidden="1" customHeight="1" x14ac:dyDescent="0.25">
      <c r="A500" s="44" t="e">
        <f ca="1">IF(MONTH(C500)=MONTH(D$3),RIGHT('Yearly Info'!A$26,LEN('Yearly Info'!A$26)-4),"")</f>
        <v>#VALUE!</v>
      </c>
      <c r="B500" s="145"/>
      <c r="C500" s="42">
        <f t="shared" ca="1" si="18"/>
        <v>46155</v>
      </c>
      <c r="D500" s="54">
        <f ca="1">INDIRECT("'" &amp; UPPER(LEFT(TEXT($D$3,"mmmm"),3)) &amp; "'!R23")</f>
        <v>0</v>
      </c>
      <c r="E500" s="147"/>
      <c r="F500" s="148"/>
      <c r="G500" s="148"/>
      <c r="H500" s="148"/>
      <c r="I500" s="148"/>
      <c r="J500" s="148"/>
      <c r="K500" s="148"/>
      <c r="L500" s="148"/>
      <c r="M500" s="148"/>
      <c r="N500" s="148"/>
      <c r="O500" s="148"/>
      <c r="P500" s="149"/>
    </row>
    <row r="501" spans="1:16" ht="15" hidden="1" customHeight="1" x14ac:dyDescent="0.25">
      <c r="A501" s="44" t="e">
        <f ca="1">IF(MONTH(C501)=MONTH(D$3),RIGHT('Yearly Info'!A$27,LEN('Yearly Info'!A$27)-4),"")</f>
        <v>#VALUE!</v>
      </c>
      <c r="B501" s="145"/>
      <c r="C501" s="42">
        <f t="shared" ca="1" si="18"/>
        <v>46155</v>
      </c>
      <c r="D501" s="54">
        <f ca="1">INDIRECT("'" &amp; UPPER(LEFT(TEXT($D$3,"mmmm"),3)) &amp; "'!R24")</f>
        <v>0</v>
      </c>
      <c r="E501" s="147"/>
      <c r="F501" s="148"/>
      <c r="G501" s="148"/>
      <c r="H501" s="148"/>
      <c r="I501" s="148"/>
      <c r="J501" s="148"/>
      <c r="K501" s="148"/>
      <c r="L501" s="148"/>
      <c r="M501" s="148"/>
      <c r="N501" s="148"/>
      <c r="O501" s="148"/>
      <c r="P501" s="149"/>
    </row>
    <row r="502" spans="1:16" ht="15" hidden="1" customHeight="1" x14ac:dyDescent="0.25">
      <c r="A502" s="44" t="e">
        <f ca="1">IF(MONTH(C502)=MONTH(D$3),RIGHT('Yearly Info'!A$28,LEN('Yearly Info'!A$28)-4),"")</f>
        <v>#VALUE!</v>
      </c>
      <c r="B502" s="145"/>
      <c r="C502" s="42">
        <f t="shared" ca="1" si="18"/>
        <v>46155</v>
      </c>
      <c r="D502" s="54">
        <f ca="1">INDIRECT("'" &amp; UPPER(LEFT(TEXT($D$3,"mmmm"),3)) &amp; "'!R25")</f>
        <v>0</v>
      </c>
      <c r="E502" s="147"/>
      <c r="F502" s="148"/>
      <c r="G502" s="148"/>
      <c r="H502" s="148"/>
      <c r="I502" s="148"/>
      <c r="J502" s="148"/>
      <c r="K502" s="148"/>
      <c r="L502" s="148"/>
      <c r="M502" s="148"/>
      <c r="N502" s="148"/>
      <c r="O502" s="148"/>
      <c r="P502" s="149"/>
    </row>
    <row r="503" spans="1:16" ht="15" hidden="1" customHeight="1" x14ac:dyDescent="0.25">
      <c r="A503" s="44" t="e">
        <f ca="1">IF(MONTH(C503)=MONTH(D$3),RIGHT('Yearly Info'!A$29,LEN('Yearly Info'!A$29)-4),"")</f>
        <v>#VALUE!</v>
      </c>
      <c r="B503" s="145"/>
      <c r="C503" s="42">
        <f t="shared" ca="1" si="18"/>
        <v>46155</v>
      </c>
      <c r="D503" s="54">
        <f ca="1">INDIRECT("'" &amp; UPPER(LEFT(TEXT($D$3,"mmmm"),3)) &amp; "'!R26")</f>
        <v>0</v>
      </c>
      <c r="E503" s="147"/>
      <c r="F503" s="148"/>
      <c r="G503" s="148"/>
      <c r="H503" s="148"/>
      <c r="I503" s="148"/>
      <c r="J503" s="148"/>
      <c r="K503" s="148"/>
      <c r="L503" s="148"/>
      <c r="M503" s="148"/>
      <c r="N503" s="148"/>
      <c r="O503" s="148"/>
      <c r="P503" s="149"/>
    </row>
    <row r="504" spans="1:16" ht="15" hidden="1" customHeight="1" x14ac:dyDescent="0.25">
      <c r="A504" s="44" t="e">
        <f ca="1">IF(MONTH(C504)=MONTH(D$3),RIGHT('Yearly Info'!A$30,LEN('Yearly Info'!A$30)-4),"")</f>
        <v>#VALUE!</v>
      </c>
      <c r="B504" s="145"/>
      <c r="C504" s="42">
        <f t="shared" ca="1" si="18"/>
        <v>46155</v>
      </c>
      <c r="D504" s="54">
        <f ca="1">INDIRECT("'" &amp; UPPER(LEFT(TEXT($D$3,"mmmm"),3)) &amp; "'!R27")</f>
        <v>0</v>
      </c>
      <c r="E504" s="147"/>
      <c r="F504" s="148"/>
      <c r="G504" s="148"/>
      <c r="H504" s="148"/>
      <c r="I504" s="148"/>
      <c r="J504" s="148"/>
      <c r="K504" s="148"/>
      <c r="L504" s="148"/>
      <c r="M504" s="148"/>
      <c r="N504" s="148"/>
      <c r="O504" s="148"/>
      <c r="P504" s="149"/>
    </row>
    <row r="505" spans="1:16" ht="15" hidden="1" customHeight="1" x14ac:dyDescent="0.25">
      <c r="A505" s="44" t="e">
        <f ca="1">IF(MONTH(C505)=MONTH(D$3),RIGHT('Yearly Info'!A$31,LEN('Yearly Info'!A$31)-4),"")</f>
        <v>#VALUE!</v>
      </c>
      <c r="B505" s="145"/>
      <c r="C505" s="42">
        <f t="shared" ca="1" si="18"/>
        <v>46155</v>
      </c>
      <c r="D505" s="54">
        <f ca="1">INDIRECT("'" &amp; UPPER(LEFT(TEXT($D$3,"mmmm"),3)) &amp; "'!R28")</f>
        <v>0</v>
      </c>
      <c r="E505" s="147"/>
      <c r="F505" s="148"/>
      <c r="G505" s="148"/>
      <c r="H505" s="148"/>
      <c r="I505" s="148"/>
      <c r="J505" s="148"/>
      <c r="K505" s="148"/>
      <c r="L505" s="148"/>
      <c r="M505" s="148"/>
      <c r="N505" s="148"/>
      <c r="O505" s="148"/>
      <c r="P505" s="149"/>
    </row>
    <row r="506" spans="1:16" ht="15" hidden="1" customHeight="1" x14ac:dyDescent="0.25">
      <c r="A506" s="44" t="e">
        <f ca="1">IF(MONTH(C506)=MONTH(D$3),RIGHT('Yearly Info'!A$32,LEN('Yearly Info'!A$32)-4),"")</f>
        <v>#VALUE!</v>
      </c>
      <c r="B506" s="145"/>
      <c r="C506" s="42">
        <f t="shared" ca="1" si="18"/>
        <v>46155</v>
      </c>
      <c r="D506" s="54">
        <f ca="1">INDIRECT("'" &amp; UPPER(LEFT(TEXT($D$3,"mmmm"),3)) &amp; "'!R29")</f>
        <v>0</v>
      </c>
      <c r="E506" s="147"/>
      <c r="F506" s="148"/>
      <c r="G506" s="148"/>
      <c r="H506" s="148"/>
      <c r="I506" s="148"/>
      <c r="J506" s="148"/>
      <c r="K506" s="148"/>
      <c r="L506" s="148"/>
      <c r="M506" s="148"/>
      <c r="N506" s="148"/>
      <c r="O506" s="148"/>
      <c r="P506" s="149"/>
    </row>
    <row r="507" spans="1:16" ht="15" hidden="1" customHeight="1" x14ac:dyDescent="0.25">
      <c r="A507" s="44" t="e">
        <f ca="1">IF(MONTH(C507)=MONTH(D$3),RIGHT('Yearly Info'!A$33,LEN('Yearly Info'!A$33)-4),"")</f>
        <v>#VALUE!</v>
      </c>
      <c r="B507" s="145"/>
      <c r="C507" s="42">
        <f t="shared" ca="1" si="18"/>
        <v>46155</v>
      </c>
      <c r="D507" s="54">
        <f ca="1">INDIRECT("'" &amp; UPPER(LEFT(TEXT($D$3,"mmmm"),3)) &amp; "'!R30")</f>
        <v>0</v>
      </c>
      <c r="E507" s="153"/>
      <c r="F507" s="154"/>
      <c r="G507" s="154"/>
      <c r="H507" s="154"/>
      <c r="I507" s="154"/>
      <c r="J507" s="154"/>
      <c r="K507" s="154"/>
      <c r="L507" s="154"/>
      <c r="M507" s="154"/>
      <c r="N507" s="154"/>
      <c r="O507" s="154"/>
      <c r="P507" s="155"/>
    </row>
    <row r="508" spans="1:16" ht="15" hidden="1" customHeight="1" x14ac:dyDescent="0.25">
      <c r="A508" s="44" t="e">
        <f ca="1">IF(MONTH(C508)=MONTH(D$3),RIGHT('Yearly Info'!A$34,LEN('Yearly Info'!A$34)-4),"")</f>
        <v>#VALUE!</v>
      </c>
      <c r="B508" s="145"/>
      <c r="C508" s="42">
        <f t="shared" ca="1" si="18"/>
        <v>46155</v>
      </c>
      <c r="D508" s="54">
        <f ca="1">INDIRECT("'" &amp; UPPER(LEFT(TEXT($D$3,"mmmm"),3)) &amp; "'!R31")</f>
        <v>0</v>
      </c>
      <c r="E508" s="147"/>
      <c r="F508" s="148"/>
      <c r="G508" s="148"/>
      <c r="H508" s="148"/>
      <c r="I508" s="148"/>
      <c r="J508" s="148"/>
      <c r="K508" s="148"/>
      <c r="L508" s="148"/>
      <c r="M508" s="148"/>
      <c r="N508" s="148"/>
      <c r="O508" s="148"/>
      <c r="P508" s="149"/>
    </row>
    <row r="509" spans="1:16" ht="15" hidden="1" customHeight="1" x14ac:dyDescent="0.25">
      <c r="A509" s="44" t="e">
        <f ca="1">IF(MONTH(C509)=MONTH(D$3),RIGHT('Yearly Info'!A$35,LEN('Yearly Info'!A$35)-4),"")</f>
        <v>#VALUE!</v>
      </c>
      <c r="B509" s="145"/>
      <c r="C509" s="42">
        <f t="shared" ca="1" si="18"/>
        <v>46155</v>
      </c>
      <c r="D509" s="54">
        <f ca="1">INDIRECT("'" &amp; UPPER(LEFT(TEXT($D$3,"mmmm"),3)) &amp; "'!R32")</f>
        <v>0</v>
      </c>
      <c r="E509" s="147"/>
      <c r="F509" s="148"/>
      <c r="G509" s="148"/>
      <c r="H509" s="148"/>
      <c r="I509" s="148"/>
      <c r="J509" s="148"/>
      <c r="K509" s="148"/>
      <c r="L509" s="148"/>
      <c r="M509" s="148"/>
      <c r="N509" s="148"/>
      <c r="O509" s="148"/>
      <c r="P509" s="149"/>
    </row>
    <row r="510" spans="1:16" ht="15" hidden="1" customHeight="1" x14ac:dyDescent="0.25">
      <c r="A510" s="44" t="e">
        <f ca="1">IF(MONTH(C510)=MONTH(D$3),RIGHT('Yearly Info'!A$36,LEN('Yearly Info'!A$36)-4),"")</f>
        <v>#VALUE!</v>
      </c>
      <c r="B510" s="145"/>
      <c r="C510" s="42">
        <f t="shared" ca="1" si="18"/>
        <v>46155</v>
      </c>
      <c r="D510" s="54">
        <f ca="1">INDIRECT("'" &amp; UPPER(LEFT(TEXT($D$3,"mmmm"),3)) &amp; "'!R33")</f>
        <v>0</v>
      </c>
      <c r="E510" s="147"/>
      <c r="F510" s="148"/>
      <c r="G510" s="148"/>
      <c r="H510" s="148"/>
      <c r="I510" s="148"/>
      <c r="J510" s="148"/>
      <c r="K510" s="148"/>
      <c r="L510" s="148"/>
      <c r="M510" s="148"/>
      <c r="N510" s="148"/>
      <c r="O510" s="148"/>
      <c r="P510" s="149"/>
    </row>
    <row r="511" spans="1:16" ht="15" hidden="1" customHeight="1" x14ac:dyDescent="0.25">
      <c r="A511" s="44" t="e">
        <f ca="1">IF(MONTH(C511)=MONTH(D$3),RIGHT('Yearly Info'!A$37,LEN('Yearly Info'!A$37)-4),"")</f>
        <v>#VALUE!</v>
      </c>
      <c r="B511" s="145"/>
      <c r="C511" s="42">
        <f t="shared" ca="1" si="18"/>
        <v>46155</v>
      </c>
      <c r="D511" s="54">
        <f ca="1">INDIRECT("'" &amp; UPPER(LEFT(TEXT($D$3,"mmmm"),3)) &amp; "'!R34")</f>
        <v>0</v>
      </c>
      <c r="E511" s="147"/>
      <c r="F511" s="148"/>
      <c r="G511" s="148"/>
      <c r="H511" s="148"/>
      <c r="I511" s="148"/>
      <c r="J511" s="148"/>
      <c r="K511" s="148"/>
      <c r="L511" s="148"/>
      <c r="M511" s="148"/>
      <c r="N511" s="148"/>
      <c r="O511" s="148"/>
      <c r="P511" s="149"/>
    </row>
    <row r="512" spans="1:16" ht="15" hidden="1" customHeight="1" x14ac:dyDescent="0.25">
      <c r="A512" s="44" t="e">
        <f ca="1">IF(MONTH(C512)=MONTH(D$3),RIGHT('Yearly Info'!A$38,LEN('Yearly Info'!A$38)-4),"")</f>
        <v>#VALUE!</v>
      </c>
      <c r="B512" s="145"/>
      <c r="C512" s="42">
        <f t="shared" ca="1" si="18"/>
        <v>46155</v>
      </c>
      <c r="D512" s="54">
        <f ca="1">INDIRECT("'" &amp; UPPER(LEFT(TEXT($D$3,"mmmm"),3)) &amp; "'!R35")</f>
        <v>0</v>
      </c>
      <c r="E512" s="147"/>
      <c r="F512" s="148"/>
      <c r="G512" s="148"/>
      <c r="H512" s="148"/>
      <c r="I512" s="148"/>
      <c r="J512" s="148"/>
      <c r="K512" s="148"/>
      <c r="L512" s="148"/>
      <c r="M512" s="148"/>
      <c r="N512" s="148"/>
      <c r="O512" s="148"/>
      <c r="P512" s="149"/>
    </row>
    <row r="513" spans="1:16" ht="15" hidden="1" customHeight="1" x14ac:dyDescent="0.25">
      <c r="A513" s="44" t="e">
        <f ca="1">IF(MONTH(C513)=MONTH(D$3),RIGHT('Yearly Info'!A$39,LEN('Yearly Info'!A$39)-4),"")</f>
        <v>#VALUE!</v>
      </c>
      <c r="B513" s="145"/>
      <c r="C513" s="42">
        <f t="shared" ca="1" si="18"/>
        <v>46155</v>
      </c>
      <c r="D513" s="54">
        <f ca="1">INDIRECT("'" &amp; UPPER(LEFT(TEXT($D$3,"mmmm"),3)) &amp; "'!R36")</f>
        <v>0</v>
      </c>
      <c r="E513" s="147"/>
      <c r="F513" s="148"/>
      <c r="G513" s="148"/>
      <c r="H513" s="148"/>
      <c r="I513" s="148"/>
      <c r="J513" s="148"/>
      <c r="K513" s="148"/>
      <c r="L513" s="148"/>
      <c r="M513" s="148"/>
      <c r="N513" s="148"/>
      <c r="O513" s="148"/>
      <c r="P513" s="149"/>
    </row>
    <row r="514" spans="1:16" ht="15" hidden="1" customHeight="1" thickBot="1" x14ac:dyDescent="0.3">
      <c r="A514" s="45" t="e">
        <f ca="1">IF(MONTH(C514)=MONTH(D$3),RIGHT('Yearly Info'!A$40,LEN('Yearly Info'!A$40)-4),"")</f>
        <v>#VALUE!</v>
      </c>
      <c r="B514" s="145"/>
      <c r="C514" s="42">
        <f t="shared" ca="1" si="18"/>
        <v>46155</v>
      </c>
      <c r="D514" s="54">
        <f ca="1">INDIRECT("'" &amp; UPPER(LEFT(TEXT($D$3,"mmmm"),3)) &amp; "'!R37")</f>
        <v>0</v>
      </c>
      <c r="E514" s="147"/>
      <c r="F514" s="148"/>
      <c r="G514" s="148"/>
      <c r="H514" s="148"/>
      <c r="I514" s="148"/>
      <c r="J514" s="148"/>
      <c r="K514" s="148"/>
      <c r="L514" s="148"/>
      <c r="M514" s="148"/>
      <c r="N514" s="148"/>
      <c r="O514" s="148"/>
      <c r="P514" s="149"/>
    </row>
    <row r="515" spans="1:16" ht="15" hidden="1" customHeight="1" thickBot="1" x14ac:dyDescent="0.3">
      <c r="A515" s="45" t="str">
        <f ca="1">IF(MONTH(C515)=MONTH(D$3),RIGHT('Yearly Info'!A$41,LEN('Yearly Info'!A$41)-4),"")</f>
        <v xml:space="preserve"> </v>
      </c>
      <c r="B515" s="145"/>
      <c r="C515" s="42">
        <f t="shared" ca="1" si="18"/>
        <v>46155</v>
      </c>
      <c r="D515" s="101">
        <f ca="1">INDIRECT("'" &amp; UPPER(LEFT(TEXT($D$3,"mmmm"),3)) &amp; "'!R38")</f>
        <v>0</v>
      </c>
      <c r="E515" s="147"/>
      <c r="F515" s="148"/>
      <c r="G515" s="148"/>
      <c r="H515" s="148"/>
      <c r="I515" s="148"/>
      <c r="J515" s="148"/>
      <c r="K515" s="148"/>
      <c r="L515" s="148"/>
      <c r="M515" s="148"/>
      <c r="N515" s="148"/>
      <c r="O515" s="148"/>
      <c r="P515" s="149"/>
    </row>
    <row r="516" spans="1:16" ht="15" hidden="1" customHeight="1" thickBot="1" x14ac:dyDescent="0.3">
      <c r="A516" s="45" t="str">
        <f ca="1">IF(MONTH(C516)=MONTH(D$3),RIGHT('Yearly Info'!A$42,LEN('Yearly Info'!A$42)-4),"")</f>
        <v xml:space="preserve"> </v>
      </c>
      <c r="B516" s="145"/>
      <c r="C516" s="42">
        <f t="shared" ca="1" si="18"/>
        <v>46155</v>
      </c>
      <c r="D516" s="54">
        <f ca="1">INDIRECT("'" &amp; UPPER(LEFT(TEXT($D$3,"mmmm"),3)) &amp; "'!R39")</f>
        <v>0</v>
      </c>
      <c r="E516" s="147"/>
      <c r="F516" s="148"/>
      <c r="G516" s="148"/>
      <c r="H516" s="148"/>
      <c r="I516" s="148"/>
      <c r="J516" s="148"/>
      <c r="K516" s="148"/>
      <c r="L516" s="148"/>
      <c r="M516" s="148"/>
      <c r="N516" s="148"/>
      <c r="O516" s="148"/>
      <c r="P516" s="149"/>
    </row>
    <row r="517" spans="1:16" ht="15" hidden="1" customHeight="1" thickBot="1" x14ac:dyDescent="0.3">
      <c r="A517" s="45" t="str">
        <f ca="1">IF(MONTH(C517)=MONTH(D$3),RIGHT('Yearly Info'!A$43,LEN('Yearly Info'!A$43)-4),"")</f>
        <v xml:space="preserve"> </v>
      </c>
      <c r="B517" s="146"/>
      <c r="C517" s="42">
        <f t="shared" ca="1" si="18"/>
        <v>46155</v>
      </c>
      <c r="D517" s="55">
        <f ca="1">INDIRECT("'" &amp; UPPER(LEFT(TEXT($D$3,"mmmm"),3)) &amp; "'!R40")</f>
        <v>0</v>
      </c>
      <c r="E517" s="150"/>
      <c r="F517" s="151"/>
      <c r="G517" s="151"/>
      <c r="H517" s="151"/>
      <c r="I517" s="151"/>
      <c r="J517" s="151"/>
      <c r="K517" s="151"/>
      <c r="L517" s="151"/>
      <c r="M517" s="151"/>
      <c r="N517" s="151"/>
      <c r="O517" s="151"/>
      <c r="P517" s="152"/>
    </row>
    <row r="518" spans="1:16" ht="15" hidden="1" customHeight="1" x14ac:dyDescent="0.25">
      <c r="A518" s="44" t="str">
        <f ca="1">IF(MONTH(C518)=MONTH(D$3),RIGHT('Yearly Info'!A$14,LEN('Yearly Info'!A$14)-4),"")</f>
        <v xml:space="preserve"> RICS Support for MDEQ</v>
      </c>
      <c r="B518" s="159" t="str">
        <f ca="1">TEXT(C518,"dddd")</f>
        <v>Thursday</v>
      </c>
      <c r="C518" s="96">
        <f ca="1">C488+1</f>
        <v>46156</v>
      </c>
      <c r="D518" s="54">
        <f ca="1">INDIRECT("'" &amp; UPPER(LEFT(TEXT($D$3,"mmmm"),3)) &amp; "'!S11")</f>
        <v>0</v>
      </c>
      <c r="E518" s="153"/>
      <c r="F518" s="154"/>
      <c r="G518" s="154"/>
      <c r="H518" s="154"/>
      <c r="I518" s="154"/>
      <c r="J518" s="154"/>
      <c r="K518" s="154"/>
      <c r="L518" s="154"/>
      <c r="M518" s="154"/>
      <c r="N518" s="154"/>
      <c r="O518" s="154"/>
      <c r="P518" s="155"/>
    </row>
    <row r="519" spans="1:16" ht="15" hidden="1" customHeight="1" x14ac:dyDescent="0.25">
      <c r="A519" s="44" t="str">
        <f ca="1">IF(MONTH(C519)=MONTH(D$3),RIGHT('Yearly Info'!A$15,LEN('Yearly Info'!A$15)-4),"")</f>
        <v xml:space="preserve"> MDEQ</v>
      </c>
      <c r="B519" s="145"/>
      <c r="C519" s="42">
        <f ca="1">C518</f>
        <v>46156</v>
      </c>
      <c r="D519" s="54">
        <f ca="1">INDIRECT("'" &amp; UPPER(LEFT(TEXT($D$3,"mmmm"),3)) &amp; "'!S12")</f>
        <v>0</v>
      </c>
      <c r="E519" s="147"/>
      <c r="F519" s="148"/>
      <c r="G519" s="148"/>
      <c r="H519" s="148"/>
      <c r="I519" s="148"/>
      <c r="J519" s="148"/>
      <c r="K519" s="148"/>
      <c r="L519" s="148"/>
      <c r="M519" s="148"/>
      <c r="N519" s="148"/>
      <c r="O519" s="148"/>
      <c r="P519" s="149"/>
    </row>
    <row r="520" spans="1:16" ht="15" hidden="1" customHeight="1" thickBot="1" x14ac:dyDescent="0.3">
      <c r="A520" s="44" t="str">
        <f ca="1">IF(MONTH(C520)=MONTH(D$3),RIGHT('Yearly Info'!A$16,LEN('Yearly Info'!A$16)-4),"")</f>
        <v xml:space="preserve"> RICS Idea Portal</v>
      </c>
      <c r="B520" s="145"/>
      <c r="C520" s="42">
        <f t="shared" ref="C520:C547" ca="1" si="19">C519</f>
        <v>46156</v>
      </c>
      <c r="D520" s="54">
        <f ca="1">INDIRECT("'" &amp; UPPER(LEFT(TEXT($D$3,"mmmm"),3)) &amp; "'!S13")</f>
        <v>0</v>
      </c>
      <c r="E520" s="147"/>
      <c r="F520" s="148"/>
      <c r="G520" s="148"/>
      <c r="H520" s="148"/>
      <c r="I520" s="148"/>
      <c r="J520" s="148"/>
      <c r="K520" s="148"/>
      <c r="L520" s="148"/>
      <c r="M520" s="148"/>
      <c r="N520" s="148"/>
      <c r="O520" s="148"/>
      <c r="P520" s="149"/>
    </row>
    <row r="521" spans="1:16" ht="15" hidden="1" customHeight="1" x14ac:dyDescent="0.25">
      <c r="A521" s="44" t="str">
        <f ca="1">IF(MONTH(C521)=MONTH(D$3),RIGHT('Yearly Info'!A$17,LEN('Yearly Info'!A$17)-4),"")</f>
        <v xml:space="preserve"> MSWIS</v>
      </c>
      <c r="B521" s="145"/>
      <c r="C521" s="42">
        <f t="shared" ca="1" si="19"/>
        <v>46156</v>
      </c>
      <c r="D521" s="54">
        <f ca="1">INDIRECT("'" &amp; UPPER(LEFT(TEXT($D$3,"mmmm"),3)) &amp; "'!S14")</f>
        <v>2</v>
      </c>
      <c r="E521" s="147" t="s">
        <v>131</v>
      </c>
      <c r="F521" s="148"/>
      <c r="G521" s="148"/>
      <c r="H521" s="148"/>
      <c r="I521" s="148"/>
      <c r="J521" s="148"/>
      <c r="K521" s="148"/>
      <c r="L521" s="148"/>
      <c r="M521" s="148"/>
      <c r="N521" s="148"/>
      <c r="O521" s="148"/>
      <c r="P521" s="149"/>
    </row>
    <row r="522" spans="1:16" ht="15" hidden="1" customHeight="1" x14ac:dyDescent="0.25">
      <c r="A522" s="44" t="str">
        <f ca="1">IF(MONTH(C522)=MONTH(D$3),RIGHT('Yearly Info'!A$18,LEN('Yearly Info'!A$18)-4),"")</f>
        <v xml:space="preserve"> GeoSpatial</v>
      </c>
      <c r="B522" s="145"/>
      <c r="C522" s="42">
        <f t="shared" ca="1" si="19"/>
        <v>46156</v>
      </c>
      <c r="D522" s="54">
        <f ca="1">INDIRECT("'" &amp; UPPER(LEFT(TEXT($D$3,"mmmm"),3)) &amp; "'!S15")</f>
        <v>0</v>
      </c>
      <c r="E522" s="147"/>
      <c r="F522" s="148"/>
      <c r="G522" s="148"/>
      <c r="H522" s="148"/>
      <c r="I522" s="148"/>
      <c r="J522" s="148"/>
      <c r="K522" s="148"/>
      <c r="L522" s="148"/>
      <c r="M522" s="148"/>
      <c r="N522" s="148"/>
      <c r="O522" s="148"/>
      <c r="P522" s="149"/>
    </row>
    <row r="523" spans="1:16" ht="15" hidden="1" customHeight="1" thickBot="1" x14ac:dyDescent="0.3">
      <c r="A523" s="44" t="str">
        <f ca="1">IF(MONTH(C523)=MONTH(D$3),RIGHT('Yearly Info'!A$19,LEN('Yearly Info'!A$19)-4),"")</f>
        <v xml:space="preserve"> RICS Dashboard</v>
      </c>
      <c r="B523" s="145"/>
      <c r="C523" s="42">
        <f t="shared" ca="1" si="19"/>
        <v>46156</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MDWFP NRIS</v>
      </c>
      <c r="B524" s="145"/>
      <c r="C524" s="42">
        <f t="shared" ca="1" si="19"/>
        <v>46156</v>
      </c>
      <c r="D524" s="54">
        <f ca="1">INDIRECT("'" &amp; UPPER(LEFT(TEXT($D$3,"mmmm"),3)) &amp; "'!S17")</f>
        <v>0</v>
      </c>
      <c r="E524" s="153"/>
      <c r="F524" s="154"/>
      <c r="G524" s="154"/>
      <c r="H524" s="154"/>
      <c r="I524" s="154"/>
      <c r="J524" s="154"/>
      <c r="K524" s="154"/>
      <c r="L524" s="154"/>
      <c r="M524" s="154"/>
      <c r="N524" s="154"/>
      <c r="O524" s="154"/>
      <c r="P524" s="155"/>
    </row>
    <row r="525" spans="1:16" ht="15" hidden="1" customHeight="1" x14ac:dyDescent="0.25">
      <c r="A525" s="44" t="str">
        <f ca="1">IF(MONTH(C525)=MONTH(D$3),RIGHT('Yearly Info'!A$21,LEN('Yearly Info'!A$21)-4),"")</f>
        <v xml:space="preserve"> MSWIS MRVA 4 CLOSED</v>
      </c>
      <c r="B525" s="145"/>
      <c r="C525" s="42">
        <f t="shared" ca="1" si="19"/>
        <v>46156</v>
      </c>
      <c r="D525" s="54">
        <f ca="1">INDIRECT("'" &amp; UPPER(LEFT(TEXT($D$3,"mmmm"),3)) &amp; "'!S18")</f>
        <v>6</v>
      </c>
      <c r="E525" s="147" t="s">
        <v>127</v>
      </c>
      <c r="F525" s="148"/>
      <c r="G525" s="148"/>
      <c r="H525" s="148"/>
      <c r="I525" s="148"/>
      <c r="J525" s="148"/>
      <c r="K525" s="148"/>
      <c r="L525" s="148"/>
      <c r="M525" s="148"/>
      <c r="N525" s="148"/>
      <c r="O525" s="148"/>
      <c r="P525" s="149"/>
    </row>
    <row r="526" spans="1:16" ht="15" hidden="1" customHeight="1" x14ac:dyDescent="0.25">
      <c r="A526" s="44" t="str">
        <f ca="1">IF(MONTH(C526)=MONTH(D$3),RIGHT('Yearly Info'!A$22,LEN('Yearly Info'!A$22)-4),"")</f>
        <v xml:space="preserve"> Tackett</v>
      </c>
      <c r="B526" s="145"/>
      <c r="C526" s="42">
        <f t="shared" ca="1" si="19"/>
        <v>46156</v>
      </c>
      <c r="D526" s="54">
        <f ca="1">INDIRECT("'" &amp; UPPER(LEFT(TEXT($D$3,"mmmm"),3)) &amp; "'!S19")</f>
        <v>0</v>
      </c>
      <c r="E526" s="147"/>
      <c r="F526" s="148"/>
      <c r="G526" s="148"/>
      <c r="H526" s="148"/>
      <c r="I526" s="148"/>
      <c r="J526" s="148"/>
      <c r="K526" s="148"/>
      <c r="L526" s="148"/>
      <c r="M526" s="148"/>
      <c r="N526" s="148"/>
      <c r="O526" s="148"/>
      <c r="P526" s="149"/>
    </row>
    <row r="527" spans="1:16" ht="15" hidden="1" customHeight="1" x14ac:dyDescent="0.25">
      <c r="A527" s="44" t="e">
        <f ca="1">IF(MONTH(C527)=MONTH(D$3),RIGHT('Yearly Info'!A$23,LEN('Yearly Info'!A$23)-4),"")</f>
        <v>#VALUE!</v>
      </c>
      <c r="B527" s="145"/>
      <c r="C527" s="42">
        <f t="shared" ca="1" si="19"/>
        <v>46156</v>
      </c>
      <c r="D527" s="54">
        <f ca="1">INDIRECT("'" &amp; UPPER(LEFT(TEXT($D$3,"mmmm"),3)) &amp; "'!S20")</f>
        <v>0</v>
      </c>
      <c r="E527" s="147"/>
      <c r="F527" s="148"/>
      <c r="G527" s="148"/>
      <c r="H527" s="148"/>
      <c r="I527" s="148"/>
      <c r="J527" s="148"/>
      <c r="K527" s="148"/>
      <c r="L527" s="148"/>
      <c r="M527" s="148"/>
      <c r="N527" s="148"/>
      <c r="O527" s="148"/>
      <c r="P527" s="149"/>
    </row>
    <row r="528" spans="1:16" ht="15" hidden="1" customHeight="1" x14ac:dyDescent="0.25">
      <c r="A528" s="44" t="e">
        <f ca="1">IF(MONTH(C528)=MONTH(D$3),RIGHT('Yearly Info'!A$24,LEN('Yearly Info'!A$24)-4),"")</f>
        <v>#VALUE!</v>
      </c>
      <c r="B528" s="145"/>
      <c r="C528" s="42">
        <f t="shared" ca="1" si="19"/>
        <v>46156</v>
      </c>
      <c r="D528" s="54">
        <f ca="1">INDIRECT("'" &amp; UPPER(LEFT(TEXT($D$3,"mmmm"),3)) &amp; "'!S21")</f>
        <v>0</v>
      </c>
      <c r="E528" s="147"/>
      <c r="F528" s="148"/>
      <c r="G528" s="148"/>
      <c r="H528" s="148"/>
      <c r="I528" s="148"/>
      <c r="J528" s="148"/>
      <c r="K528" s="148"/>
      <c r="L528" s="148"/>
      <c r="M528" s="148"/>
      <c r="N528" s="148"/>
      <c r="O528" s="148"/>
      <c r="P528" s="149"/>
    </row>
    <row r="529" spans="1:16" ht="15" hidden="1" customHeight="1" x14ac:dyDescent="0.25">
      <c r="A529" s="44" t="e">
        <f ca="1">IF(MONTH(C529)=MONTH(D$3),RIGHT('Yearly Info'!A$25,LEN('Yearly Info'!A$25)-4),"")</f>
        <v>#VALUE!</v>
      </c>
      <c r="B529" s="145"/>
      <c r="C529" s="42">
        <f t="shared" ca="1" si="19"/>
        <v>46156</v>
      </c>
      <c r="D529" s="54">
        <f ca="1">INDIRECT("'" &amp; UPPER(LEFT(TEXT($D$3,"mmmm"),3)) &amp; "'!S22")</f>
        <v>0</v>
      </c>
      <c r="E529" s="147"/>
      <c r="F529" s="148"/>
      <c r="G529" s="148"/>
      <c r="H529" s="148"/>
      <c r="I529" s="148"/>
      <c r="J529" s="148"/>
      <c r="K529" s="148"/>
      <c r="L529" s="148"/>
      <c r="M529" s="148"/>
      <c r="N529" s="148"/>
      <c r="O529" s="148"/>
      <c r="P529" s="149"/>
    </row>
    <row r="530" spans="1:16" ht="15" hidden="1" customHeight="1" x14ac:dyDescent="0.25">
      <c r="A530" s="44" t="e">
        <f ca="1">IF(MONTH(C530)=MONTH(D$3),RIGHT('Yearly Info'!A$26,LEN('Yearly Info'!A$26)-4),"")</f>
        <v>#VALUE!</v>
      </c>
      <c r="B530" s="145"/>
      <c r="C530" s="42">
        <f t="shared" ca="1" si="19"/>
        <v>46156</v>
      </c>
      <c r="D530" s="54">
        <f ca="1">INDIRECT("'" &amp; UPPER(LEFT(TEXT($D$3,"mmmm"),3)) &amp; "'!S23")</f>
        <v>0</v>
      </c>
      <c r="E530" s="147"/>
      <c r="F530" s="148"/>
      <c r="G530" s="148"/>
      <c r="H530" s="148"/>
      <c r="I530" s="148"/>
      <c r="J530" s="148"/>
      <c r="K530" s="148"/>
      <c r="L530" s="148"/>
      <c r="M530" s="148"/>
      <c r="N530" s="148"/>
      <c r="O530" s="148"/>
      <c r="P530" s="149"/>
    </row>
    <row r="531" spans="1:16" ht="15" hidden="1" customHeight="1" x14ac:dyDescent="0.25">
      <c r="A531" s="44" t="e">
        <f ca="1">IF(MONTH(C531)=MONTH(D$3),RIGHT('Yearly Info'!A$27,LEN('Yearly Info'!A$27)-4),"")</f>
        <v>#VALUE!</v>
      </c>
      <c r="B531" s="145"/>
      <c r="C531" s="42">
        <f t="shared" ca="1" si="19"/>
        <v>46156</v>
      </c>
      <c r="D531" s="54">
        <f ca="1">INDIRECT("'" &amp; UPPER(LEFT(TEXT($D$3,"mmmm"),3)) &amp; "'!S24")</f>
        <v>0</v>
      </c>
      <c r="E531" s="147"/>
      <c r="F531" s="148"/>
      <c r="G531" s="148"/>
      <c r="H531" s="148"/>
      <c r="I531" s="148"/>
      <c r="J531" s="148"/>
      <c r="K531" s="148"/>
      <c r="L531" s="148"/>
      <c r="M531" s="148"/>
      <c r="N531" s="148"/>
      <c r="O531" s="148"/>
      <c r="P531" s="149"/>
    </row>
    <row r="532" spans="1:16" ht="15" hidden="1" customHeight="1" x14ac:dyDescent="0.25">
      <c r="A532" s="44" t="e">
        <f ca="1">IF(MONTH(C532)=MONTH(D$3),RIGHT('Yearly Info'!A$28,LEN('Yearly Info'!A$28)-4),"")</f>
        <v>#VALUE!</v>
      </c>
      <c r="B532" s="145"/>
      <c r="C532" s="42">
        <f t="shared" ca="1" si="19"/>
        <v>46156</v>
      </c>
      <c r="D532" s="54">
        <f ca="1">INDIRECT("'" &amp; UPPER(LEFT(TEXT($D$3,"mmmm"),3)) &amp; "'!S25")</f>
        <v>0</v>
      </c>
      <c r="E532" s="147"/>
      <c r="F532" s="148"/>
      <c r="G532" s="148"/>
      <c r="H532" s="148"/>
      <c r="I532" s="148"/>
      <c r="J532" s="148"/>
      <c r="K532" s="148"/>
      <c r="L532" s="148"/>
      <c r="M532" s="148"/>
      <c r="N532" s="148"/>
      <c r="O532" s="148"/>
      <c r="P532" s="149"/>
    </row>
    <row r="533" spans="1:16" ht="15" hidden="1" customHeight="1" x14ac:dyDescent="0.25">
      <c r="A533" s="44" t="e">
        <f ca="1">IF(MONTH(C533)=MONTH(D$3),RIGHT('Yearly Info'!A$29,LEN('Yearly Info'!A$29)-4),"")</f>
        <v>#VALUE!</v>
      </c>
      <c r="B533" s="145"/>
      <c r="C533" s="42">
        <f t="shared" ca="1" si="19"/>
        <v>46156</v>
      </c>
      <c r="D533" s="54">
        <f ca="1">INDIRECT("'" &amp; UPPER(LEFT(TEXT($D$3,"mmmm"),3)) &amp; "'!S26")</f>
        <v>0</v>
      </c>
      <c r="E533" s="147"/>
      <c r="F533" s="148"/>
      <c r="G533" s="148"/>
      <c r="H533" s="148"/>
      <c r="I533" s="148"/>
      <c r="J533" s="148"/>
      <c r="K533" s="148"/>
      <c r="L533" s="148"/>
      <c r="M533" s="148"/>
      <c r="N533" s="148"/>
      <c r="O533" s="148"/>
      <c r="P533" s="149"/>
    </row>
    <row r="534" spans="1:16" ht="15" hidden="1" customHeight="1" x14ac:dyDescent="0.25">
      <c r="A534" s="44" t="e">
        <f ca="1">IF(MONTH(C534)=MONTH(D$3),RIGHT('Yearly Info'!A$30,LEN('Yearly Info'!A$30)-4),"")</f>
        <v>#VALUE!</v>
      </c>
      <c r="B534" s="145"/>
      <c r="C534" s="42">
        <f t="shared" ca="1" si="19"/>
        <v>46156</v>
      </c>
      <c r="D534" s="54">
        <f ca="1">INDIRECT("'" &amp; UPPER(LEFT(TEXT($D$3,"mmmm"),3)) &amp; "'!S27")</f>
        <v>0</v>
      </c>
      <c r="E534" s="147"/>
      <c r="F534" s="148"/>
      <c r="G534" s="148"/>
      <c r="H534" s="148"/>
      <c r="I534" s="148"/>
      <c r="J534" s="148"/>
      <c r="K534" s="148"/>
      <c r="L534" s="148"/>
      <c r="M534" s="148"/>
      <c r="N534" s="148"/>
      <c r="O534" s="148"/>
      <c r="P534" s="149"/>
    </row>
    <row r="535" spans="1:16" ht="15" hidden="1" customHeight="1" x14ac:dyDescent="0.25">
      <c r="A535" s="44" t="e">
        <f ca="1">IF(MONTH(C535)=MONTH(D$3),RIGHT('Yearly Info'!A$31,LEN('Yearly Info'!A$31)-4),"")</f>
        <v>#VALUE!</v>
      </c>
      <c r="B535" s="145"/>
      <c r="C535" s="42">
        <f t="shared" ca="1" si="19"/>
        <v>46156</v>
      </c>
      <c r="D535" s="54">
        <f ca="1">INDIRECT("'" &amp; UPPER(LEFT(TEXT($D$3,"mmmm"),3)) &amp; "'!S28")</f>
        <v>0</v>
      </c>
      <c r="E535" s="147"/>
      <c r="F535" s="148"/>
      <c r="G535" s="148"/>
      <c r="H535" s="148"/>
      <c r="I535" s="148"/>
      <c r="J535" s="148"/>
      <c r="K535" s="148"/>
      <c r="L535" s="148"/>
      <c r="M535" s="148"/>
      <c r="N535" s="148"/>
      <c r="O535" s="148"/>
      <c r="P535" s="149"/>
    </row>
    <row r="536" spans="1:16" ht="15" hidden="1" customHeight="1" x14ac:dyDescent="0.25">
      <c r="A536" s="44" t="e">
        <f ca="1">IF(MONTH(C536)=MONTH(D$3),RIGHT('Yearly Info'!A$32,LEN('Yearly Info'!A$32)-4),"")</f>
        <v>#VALUE!</v>
      </c>
      <c r="B536" s="145"/>
      <c r="C536" s="42">
        <f t="shared" ca="1" si="19"/>
        <v>46156</v>
      </c>
      <c r="D536" s="54">
        <f ca="1">INDIRECT("'" &amp; UPPER(LEFT(TEXT($D$3,"mmmm"),3)) &amp; "'!S29")</f>
        <v>0</v>
      </c>
      <c r="E536" s="147"/>
      <c r="F536" s="148"/>
      <c r="G536" s="148"/>
      <c r="H536" s="148"/>
      <c r="I536" s="148"/>
      <c r="J536" s="148"/>
      <c r="K536" s="148"/>
      <c r="L536" s="148"/>
      <c r="M536" s="148"/>
      <c r="N536" s="148"/>
      <c r="O536" s="148"/>
      <c r="P536" s="149"/>
    </row>
    <row r="537" spans="1:16" ht="15" hidden="1" customHeight="1" x14ac:dyDescent="0.25">
      <c r="A537" s="44" t="e">
        <f ca="1">IF(MONTH(C537)=MONTH(D$3),RIGHT('Yearly Info'!A$33,LEN('Yearly Info'!A$33)-4),"")</f>
        <v>#VALUE!</v>
      </c>
      <c r="B537" s="145"/>
      <c r="C537" s="42">
        <f t="shared" ca="1" si="19"/>
        <v>46156</v>
      </c>
      <c r="D537" s="54">
        <f ca="1">INDIRECT("'" &amp; UPPER(LEFT(TEXT($D$3,"mmmm"),3)) &amp; "'!S30")</f>
        <v>0</v>
      </c>
      <c r="E537" s="147"/>
      <c r="F537" s="148"/>
      <c r="G537" s="148"/>
      <c r="H537" s="148"/>
      <c r="I537" s="148"/>
      <c r="J537" s="148"/>
      <c r="K537" s="148"/>
      <c r="L537" s="148"/>
      <c r="M537" s="148"/>
      <c r="N537" s="148"/>
      <c r="O537" s="148"/>
      <c r="P537" s="149"/>
    </row>
    <row r="538" spans="1:16" ht="15" hidden="1" customHeight="1" x14ac:dyDescent="0.25">
      <c r="A538" s="44" t="e">
        <f ca="1">IF(MONTH(C538)=MONTH(D$3),RIGHT('Yearly Info'!A$34,LEN('Yearly Info'!A$34)-4),"")</f>
        <v>#VALUE!</v>
      </c>
      <c r="B538" s="145"/>
      <c r="C538" s="42">
        <f t="shared" ca="1" si="19"/>
        <v>46156</v>
      </c>
      <c r="D538" s="54">
        <f ca="1">INDIRECT("'" &amp; UPPER(LEFT(TEXT($D$3,"mmmm"),3)) &amp; "'!S31")</f>
        <v>0</v>
      </c>
      <c r="E538" s="147"/>
      <c r="F538" s="148"/>
      <c r="G538" s="148"/>
      <c r="H538" s="148"/>
      <c r="I538" s="148"/>
      <c r="J538" s="148"/>
      <c r="K538" s="148"/>
      <c r="L538" s="148"/>
      <c r="M538" s="148"/>
      <c r="N538" s="148"/>
      <c r="O538" s="148"/>
      <c r="P538" s="149"/>
    </row>
    <row r="539" spans="1:16" ht="15" hidden="1" customHeight="1" x14ac:dyDescent="0.25">
      <c r="A539" s="44" t="e">
        <f ca="1">IF(MONTH(C539)=MONTH(D$3),RIGHT('Yearly Info'!A$35,LEN('Yearly Info'!A$35)-4),"")</f>
        <v>#VALUE!</v>
      </c>
      <c r="B539" s="145"/>
      <c r="C539" s="42">
        <f t="shared" ca="1" si="19"/>
        <v>46156</v>
      </c>
      <c r="D539" s="54">
        <f ca="1">INDIRECT("'" &amp; UPPER(LEFT(TEXT($D$3,"mmmm"),3)) &amp; "'!S32")</f>
        <v>0</v>
      </c>
      <c r="E539" s="147"/>
      <c r="F539" s="148"/>
      <c r="G539" s="148"/>
      <c r="H539" s="148"/>
      <c r="I539" s="148"/>
      <c r="J539" s="148"/>
      <c r="K539" s="148"/>
      <c r="L539" s="148"/>
      <c r="M539" s="148"/>
      <c r="N539" s="148"/>
      <c r="O539" s="148"/>
      <c r="P539" s="149"/>
    </row>
    <row r="540" spans="1:16" ht="15" hidden="1" customHeight="1" x14ac:dyDescent="0.25">
      <c r="A540" s="44" t="e">
        <f ca="1">IF(MONTH(C540)=MONTH(D$3),RIGHT('Yearly Info'!A$36,LEN('Yearly Info'!A$36)-4),"")</f>
        <v>#VALUE!</v>
      </c>
      <c r="B540" s="145"/>
      <c r="C540" s="42">
        <f t="shared" ca="1" si="19"/>
        <v>46156</v>
      </c>
      <c r="D540" s="54">
        <f ca="1">INDIRECT("'" &amp; UPPER(LEFT(TEXT($D$3,"mmmm"),3)) &amp; "'!S33")</f>
        <v>0</v>
      </c>
      <c r="E540" s="147"/>
      <c r="F540" s="148"/>
      <c r="G540" s="148"/>
      <c r="H540" s="148"/>
      <c r="I540" s="148"/>
      <c r="J540" s="148"/>
      <c r="K540" s="148"/>
      <c r="L540" s="148"/>
      <c r="M540" s="148"/>
      <c r="N540" s="148"/>
      <c r="O540" s="148"/>
      <c r="P540" s="149"/>
    </row>
    <row r="541" spans="1:16" ht="15" hidden="1" customHeight="1" x14ac:dyDescent="0.25">
      <c r="A541" s="44" t="e">
        <f ca="1">IF(MONTH(C541)=MONTH(D$3),RIGHT('Yearly Info'!A$37,LEN('Yearly Info'!A$37)-4),"")</f>
        <v>#VALUE!</v>
      </c>
      <c r="B541" s="145"/>
      <c r="C541" s="42">
        <f t="shared" ca="1" si="19"/>
        <v>46156</v>
      </c>
      <c r="D541" s="54">
        <f ca="1">INDIRECT("'" &amp; UPPER(LEFT(TEXT($D$3,"mmmm"),3)) &amp; "'!S34")</f>
        <v>0</v>
      </c>
      <c r="E541" s="147"/>
      <c r="F541" s="148"/>
      <c r="G541" s="148"/>
      <c r="H541" s="148"/>
      <c r="I541" s="148"/>
      <c r="J541" s="148"/>
      <c r="K541" s="148"/>
      <c r="L541" s="148"/>
      <c r="M541" s="148"/>
      <c r="N541" s="148"/>
      <c r="O541" s="148"/>
      <c r="P541" s="149"/>
    </row>
    <row r="542" spans="1:16" ht="15" hidden="1" customHeight="1" x14ac:dyDescent="0.25">
      <c r="A542" s="44" t="e">
        <f ca="1">IF(MONTH(C542)=MONTH(D$3),RIGHT('Yearly Info'!A$38,LEN('Yearly Info'!A$38)-4),"")</f>
        <v>#VALUE!</v>
      </c>
      <c r="B542" s="145"/>
      <c r="C542" s="42">
        <f t="shared" ca="1" si="19"/>
        <v>46156</v>
      </c>
      <c r="D542" s="54">
        <f ca="1">INDIRECT("'" &amp; UPPER(LEFT(TEXT($D$3,"mmmm"),3)) &amp; "'!S35")</f>
        <v>0</v>
      </c>
      <c r="E542" s="147"/>
      <c r="F542" s="148"/>
      <c r="G542" s="148"/>
      <c r="H542" s="148"/>
      <c r="I542" s="148"/>
      <c r="J542" s="148"/>
      <c r="K542" s="148"/>
      <c r="L542" s="148"/>
      <c r="M542" s="148"/>
      <c r="N542" s="148"/>
      <c r="O542" s="148"/>
      <c r="P542" s="149"/>
    </row>
    <row r="543" spans="1:16" ht="15" hidden="1" customHeight="1" x14ac:dyDescent="0.25">
      <c r="A543" s="44" t="e">
        <f ca="1">IF(MONTH(C543)=MONTH(D$3),RIGHT('Yearly Info'!A$39,LEN('Yearly Info'!A$39)-4),"")</f>
        <v>#VALUE!</v>
      </c>
      <c r="B543" s="145"/>
      <c r="C543" s="42">
        <f t="shared" ca="1" si="19"/>
        <v>46156</v>
      </c>
      <c r="D543" s="54">
        <f ca="1">INDIRECT("'" &amp; UPPER(LEFT(TEXT($D$3,"mmmm"),3)) &amp; "'!S36")</f>
        <v>0</v>
      </c>
      <c r="E543" s="147"/>
      <c r="F543" s="148"/>
      <c r="G543" s="148"/>
      <c r="H543" s="148"/>
      <c r="I543" s="148"/>
      <c r="J543" s="148"/>
      <c r="K543" s="148"/>
      <c r="L543" s="148"/>
      <c r="M543" s="148"/>
      <c r="N543" s="148"/>
      <c r="O543" s="148"/>
      <c r="P543" s="149"/>
    </row>
    <row r="544" spans="1:16" ht="15" hidden="1" customHeight="1" thickBot="1" x14ac:dyDescent="0.3">
      <c r="A544" s="45" t="e">
        <f ca="1">IF(MONTH(C544)=MONTH(D$3),RIGHT('Yearly Info'!A$40,LEN('Yearly Info'!A$40)-4),"")</f>
        <v>#VALUE!</v>
      </c>
      <c r="B544" s="145"/>
      <c r="C544" s="42">
        <f t="shared" ca="1" si="19"/>
        <v>46156</v>
      </c>
      <c r="D544" s="54">
        <f ca="1">INDIRECT("'" &amp; UPPER(LEFT(TEXT($D$3,"mmmm"),3)) &amp; "'!S37")</f>
        <v>0</v>
      </c>
      <c r="E544" s="147"/>
      <c r="F544" s="148"/>
      <c r="G544" s="148"/>
      <c r="H544" s="148"/>
      <c r="I544" s="148"/>
      <c r="J544" s="148"/>
      <c r="K544" s="148"/>
      <c r="L544" s="148"/>
      <c r="M544" s="148"/>
      <c r="N544" s="148"/>
      <c r="O544" s="148"/>
      <c r="P544" s="149"/>
    </row>
    <row r="545" spans="1:16" ht="15" hidden="1" customHeight="1" thickBot="1" x14ac:dyDescent="0.3">
      <c r="A545" s="45" t="str">
        <f ca="1">IF(MONTH(C545)=MONTH(D$3),RIGHT('Yearly Info'!A$41,LEN('Yearly Info'!A$41)-4),"")</f>
        <v xml:space="preserve"> </v>
      </c>
      <c r="B545" s="145"/>
      <c r="C545" s="42">
        <f t="shared" ca="1" si="19"/>
        <v>46156</v>
      </c>
      <c r="D545" s="54">
        <f ca="1">INDIRECT("'" &amp; UPPER(LEFT(TEXT($D$3,"mmmm"),3)) &amp; "'!S38")</f>
        <v>0</v>
      </c>
      <c r="E545" s="147"/>
      <c r="F545" s="148"/>
      <c r="G545" s="148"/>
      <c r="H545" s="148"/>
      <c r="I545" s="148"/>
      <c r="J545" s="148"/>
      <c r="K545" s="148"/>
      <c r="L545" s="148"/>
      <c r="M545" s="148"/>
      <c r="N545" s="148"/>
      <c r="O545" s="148"/>
      <c r="P545" s="149"/>
    </row>
    <row r="546" spans="1:16" ht="15" hidden="1" customHeight="1" thickBot="1" x14ac:dyDescent="0.3">
      <c r="A546" s="45" t="str">
        <f ca="1">IF(MONTH(C546)=MONTH(D$3),RIGHT('Yearly Info'!A$42,LEN('Yearly Info'!A$42)-4),"")</f>
        <v xml:space="preserve"> </v>
      </c>
      <c r="B546" s="145"/>
      <c r="C546" s="42">
        <f t="shared" ca="1" si="19"/>
        <v>46156</v>
      </c>
      <c r="D546" s="54">
        <f ca="1">INDIRECT("'" &amp; UPPER(LEFT(TEXT($D$3,"mmmm"),3)) &amp; "'!S39")</f>
        <v>0</v>
      </c>
      <c r="E546" s="147"/>
      <c r="F546" s="148"/>
      <c r="G546" s="148"/>
      <c r="H546" s="148"/>
      <c r="I546" s="148"/>
      <c r="J546" s="148"/>
      <c r="K546" s="148"/>
      <c r="L546" s="148"/>
      <c r="M546" s="148"/>
      <c r="N546" s="148"/>
      <c r="O546" s="148"/>
      <c r="P546" s="149"/>
    </row>
    <row r="547" spans="1:16" ht="15" hidden="1" customHeight="1" thickBot="1" x14ac:dyDescent="0.3">
      <c r="A547" s="45" t="str">
        <f ca="1">IF(MONTH(C547)=MONTH(D$3),RIGHT('Yearly Info'!A$43,LEN('Yearly Info'!A$43)-4),"")</f>
        <v xml:space="preserve"> </v>
      </c>
      <c r="B547" s="146"/>
      <c r="C547" s="42">
        <f t="shared" ca="1" si="19"/>
        <v>46156</v>
      </c>
      <c r="D547" s="55">
        <f ca="1">INDIRECT("'" &amp; UPPER(LEFT(TEXT($D$3,"mmmm"),3)) &amp; "'!S40")</f>
        <v>0</v>
      </c>
      <c r="E547" s="150"/>
      <c r="F547" s="151"/>
      <c r="G547" s="151"/>
      <c r="H547" s="151"/>
      <c r="I547" s="151"/>
      <c r="J547" s="151"/>
      <c r="K547" s="151"/>
      <c r="L547" s="151"/>
      <c r="M547" s="151"/>
      <c r="N547" s="151"/>
      <c r="O547" s="151"/>
      <c r="P547" s="152"/>
    </row>
    <row r="548" spans="1:16" ht="15" hidden="1" customHeight="1" x14ac:dyDescent="0.25">
      <c r="A548" s="44" t="str">
        <f ca="1">IF(MONTH(C548)=MONTH(D$3),RIGHT('Yearly Info'!A$14,LEN('Yearly Info'!A$14)-4),"")</f>
        <v xml:space="preserve"> RICS Support for MDEQ</v>
      </c>
      <c r="B548" s="159" t="str">
        <f ca="1">TEXT(C548,"dddd")</f>
        <v>Friday</v>
      </c>
      <c r="C548" s="96">
        <f ca="1">C518+1</f>
        <v>46157</v>
      </c>
      <c r="D548" s="54">
        <f ca="1">INDIRECT("'" &amp; UPPER(LEFT(TEXT($D$3,"mmmm"),3)) &amp; "'!T11")</f>
        <v>0</v>
      </c>
      <c r="E548" s="147"/>
      <c r="F548" s="148"/>
      <c r="G548" s="148"/>
      <c r="H548" s="148"/>
      <c r="I548" s="148"/>
      <c r="J548" s="148"/>
      <c r="K548" s="148"/>
      <c r="L548" s="148"/>
      <c r="M548" s="148"/>
      <c r="N548" s="148"/>
      <c r="O548" s="148"/>
      <c r="P548" s="149"/>
    </row>
    <row r="549" spans="1:16" ht="15" hidden="1" customHeight="1" x14ac:dyDescent="0.25">
      <c r="A549" s="44" t="str">
        <f ca="1">IF(MONTH(C549)=MONTH(D$3),RIGHT('Yearly Info'!A$15,LEN('Yearly Info'!A$15)-4),"")</f>
        <v xml:space="preserve"> MDEQ</v>
      </c>
      <c r="B549" s="145"/>
      <c r="C549" s="42">
        <f ca="1">C548</f>
        <v>46157</v>
      </c>
      <c r="D549" s="54">
        <f ca="1">INDIRECT("'" &amp; UPPER(LEFT(TEXT($D$3,"mmmm"),3)) &amp; "'!T12")</f>
        <v>0</v>
      </c>
      <c r="E549" s="147"/>
      <c r="F549" s="148"/>
      <c r="G549" s="148"/>
      <c r="H549" s="148"/>
      <c r="I549" s="148"/>
      <c r="J549" s="148"/>
      <c r="K549" s="148"/>
      <c r="L549" s="148"/>
      <c r="M549" s="148"/>
      <c r="N549" s="148"/>
      <c r="O549" s="148"/>
      <c r="P549" s="149"/>
    </row>
    <row r="550" spans="1:16" ht="15" hidden="1" customHeight="1" x14ac:dyDescent="0.25">
      <c r="A550" s="44" t="str">
        <f ca="1">IF(MONTH(C550)=MONTH(D$3),RIGHT('Yearly Info'!A$16,LEN('Yearly Info'!A$16)-4),"")</f>
        <v xml:space="preserve"> RICS Idea Portal</v>
      </c>
      <c r="B550" s="145"/>
      <c r="C550" s="42">
        <f t="shared" ref="C550:C577" ca="1" si="20">C549</f>
        <v>46157</v>
      </c>
      <c r="D550" s="54">
        <f ca="1">INDIRECT("'" &amp; UPPER(LEFT(TEXT($D$3,"mmmm"),3)) &amp; "'!T13")</f>
        <v>0</v>
      </c>
      <c r="E550" s="147"/>
      <c r="F550" s="148"/>
      <c r="G550" s="148"/>
      <c r="H550" s="148"/>
      <c r="I550" s="148"/>
      <c r="J550" s="148"/>
      <c r="K550" s="148"/>
      <c r="L550" s="148"/>
      <c r="M550" s="148"/>
      <c r="N550" s="148"/>
      <c r="O550" s="148"/>
      <c r="P550" s="149"/>
    </row>
    <row r="551" spans="1:16" ht="15" hidden="1" customHeight="1" x14ac:dyDescent="0.25">
      <c r="A551" s="44" t="str">
        <f ca="1">IF(MONTH(C551)=MONTH(D$3),RIGHT('Yearly Info'!A$17,LEN('Yearly Info'!A$17)-4),"")</f>
        <v xml:space="preserve"> MSWIS</v>
      </c>
      <c r="B551" s="145"/>
      <c r="C551" s="42">
        <f t="shared" ca="1" si="20"/>
        <v>46157</v>
      </c>
      <c r="D551" s="54">
        <f ca="1">INDIRECT("'" &amp; UPPER(LEFT(TEXT($D$3,"mmmm"),3)) &amp; "'!T14")</f>
        <v>0</v>
      </c>
      <c r="E551" s="147"/>
      <c r="F551" s="148"/>
      <c r="G551" s="148"/>
      <c r="H551" s="148"/>
      <c r="I551" s="148"/>
      <c r="J551" s="148"/>
      <c r="K551" s="148"/>
      <c r="L551" s="148"/>
      <c r="M551" s="148"/>
      <c r="N551" s="148"/>
      <c r="O551" s="148"/>
      <c r="P551" s="149"/>
    </row>
    <row r="552" spans="1:16" ht="15" hidden="1" customHeight="1" x14ac:dyDescent="0.25">
      <c r="A552" s="44" t="str">
        <f ca="1">IF(MONTH(C552)=MONTH(D$3),RIGHT('Yearly Info'!A$18,LEN('Yearly Info'!A$18)-4),"")</f>
        <v xml:space="preserve"> GeoSpatial</v>
      </c>
      <c r="B552" s="145"/>
      <c r="C552" s="42">
        <f t="shared" ca="1" si="20"/>
        <v>46157</v>
      </c>
      <c r="D552" s="54">
        <f ca="1">INDIRECT("'" &amp; UPPER(LEFT(TEXT($D$3,"mmmm"),3)) &amp; "'!T15")</f>
        <v>0</v>
      </c>
      <c r="E552" s="147"/>
      <c r="F552" s="148"/>
      <c r="G552" s="148"/>
      <c r="H552" s="148"/>
      <c r="I552" s="148"/>
      <c r="J552" s="148"/>
      <c r="K552" s="148"/>
      <c r="L552" s="148"/>
      <c r="M552" s="148"/>
      <c r="N552" s="148"/>
      <c r="O552" s="148"/>
      <c r="P552" s="149"/>
    </row>
    <row r="553" spans="1:16" ht="15" hidden="1" customHeight="1" x14ac:dyDescent="0.25">
      <c r="A553" s="44" t="str">
        <f ca="1">IF(MONTH(C553)=MONTH(D$3),RIGHT('Yearly Info'!A$19,LEN('Yearly Info'!A$19)-4),"")</f>
        <v xml:space="preserve"> RICS Dashboard</v>
      </c>
      <c r="B553" s="145"/>
      <c r="C553" s="42">
        <f t="shared" ca="1" si="20"/>
        <v>46157</v>
      </c>
      <c r="D553" s="54">
        <f ca="1">INDIRECT("'" &amp; UPPER(LEFT(TEXT($D$3,"mmmm"),3)) &amp; "'!T16")</f>
        <v>0</v>
      </c>
      <c r="E553" s="147"/>
      <c r="F553" s="148"/>
      <c r="G553" s="148"/>
      <c r="H553" s="148"/>
      <c r="I553" s="148"/>
      <c r="J553" s="148"/>
      <c r="K553" s="148"/>
      <c r="L553" s="148"/>
      <c r="M553" s="148"/>
      <c r="N553" s="148"/>
      <c r="O553" s="148"/>
      <c r="P553" s="149"/>
    </row>
    <row r="554" spans="1:16" ht="15" customHeight="1" x14ac:dyDescent="0.25">
      <c r="A554" s="44" t="str">
        <f ca="1">IF(MONTH(C554)=MONTH(D$3),RIGHT('Yearly Info'!A$20,LEN('Yearly Info'!A$20)-4),"")</f>
        <v xml:space="preserve"> MDWFP NRIS</v>
      </c>
      <c r="B554" s="145"/>
      <c r="C554" s="42">
        <f t="shared" ca="1" si="20"/>
        <v>46157</v>
      </c>
      <c r="D554" s="54">
        <f ca="1">INDIRECT("'" &amp; UPPER(LEFT(TEXT($D$3,"mmmm"),3)) &amp; "'!T17")</f>
        <v>5</v>
      </c>
      <c r="E554" s="153" t="s">
        <v>132</v>
      </c>
      <c r="F554" s="154"/>
      <c r="G554" s="154"/>
      <c r="H554" s="154"/>
      <c r="I554" s="154"/>
      <c r="J554" s="154"/>
      <c r="K554" s="154"/>
      <c r="L554" s="154"/>
      <c r="M554" s="154"/>
      <c r="N554" s="154"/>
      <c r="O554" s="154"/>
      <c r="P554" s="155"/>
    </row>
    <row r="555" spans="1:16" ht="15" hidden="1" customHeight="1" x14ac:dyDescent="0.25">
      <c r="A555" s="44" t="str">
        <f ca="1">IF(MONTH(C555)=MONTH(D$3),RIGHT('Yearly Info'!A$21,LEN('Yearly Info'!A$21)-4),"")</f>
        <v xml:space="preserve"> MSWIS MRVA 4 CLOSED</v>
      </c>
      <c r="B555" s="145"/>
      <c r="C555" s="42">
        <f t="shared" ca="1" si="20"/>
        <v>46157</v>
      </c>
      <c r="D555" s="54">
        <f ca="1">INDIRECT("'" &amp; UPPER(LEFT(TEXT($D$3,"mmmm"),3)) &amp; "'!T18")</f>
        <v>0</v>
      </c>
      <c r="E555" s="153"/>
      <c r="F555" s="154"/>
      <c r="G555" s="154"/>
      <c r="H555" s="154"/>
      <c r="I555" s="154"/>
      <c r="J555" s="154"/>
      <c r="K555" s="154"/>
      <c r="L555" s="154"/>
      <c r="M555" s="154"/>
      <c r="N555" s="154"/>
      <c r="O555" s="154"/>
      <c r="P555" s="155"/>
    </row>
    <row r="556" spans="1:16" ht="15" hidden="1" customHeight="1" x14ac:dyDescent="0.25">
      <c r="A556" s="44" t="str">
        <f ca="1">IF(MONTH(C556)=MONTH(D$3),RIGHT('Yearly Info'!A$22,LEN('Yearly Info'!A$22)-4),"")</f>
        <v xml:space="preserve"> Tackett</v>
      </c>
      <c r="B556" s="145"/>
      <c r="C556" s="42">
        <f t="shared" ca="1" si="20"/>
        <v>46157</v>
      </c>
      <c r="D556" s="54">
        <f ca="1">INDIRECT("'" &amp; UPPER(LEFT(TEXT($D$3,"mmmm"),3)) &amp; "'!T19")</f>
        <v>0</v>
      </c>
      <c r="E556" s="147"/>
      <c r="F556" s="148"/>
      <c r="G556" s="148"/>
      <c r="H556" s="148"/>
      <c r="I556" s="148"/>
      <c r="J556" s="148"/>
      <c r="K556" s="148"/>
      <c r="L556" s="148"/>
      <c r="M556" s="148"/>
      <c r="N556" s="148"/>
      <c r="O556" s="148"/>
      <c r="P556" s="149"/>
    </row>
    <row r="557" spans="1:16" ht="15" hidden="1" customHeight="1" x14ac:dyDescent="0.25">
      <c r="A557" s="44" t="e">
        <f ca="1">IF(MONTH(C557)=MONTH(D$3),RIGHT('Yearly Info'!A$23,LEN('Yearly Info'!A$23)-4),"")</f>
        <v>#VALUE!</v>
      </c>
      <c r="B557" s="145"/>
      <c r="C557" s="42">
        <f t="shared" ca="1" si="20"/>
        <v>46157</v>
      </c>
      <c r="D557" s="54">
        <f ca="1">INDIRECT("'" &amp; UPPER(LEFT(TEXT($D$3,"mmmm"),3)) &amp; "'!T20")</f>
        <v>0</v>
      </c>
      <c r="E557" s="147"/>
      <c r="F557" s="148"/>
      <c r="G557" s="148"/>
      <c r="H557" s="148"/>
      <c r="I557" s="148"/>
      <c r="J557" s="148"/>
      <c r="K557" s="148"/>
      <c r="L557" s="148"/>
      <c r="M557" s="148"/>
      <c r="N557" s="148"/>
      <c r="O557" s="148"/>
      <c r="P557" s="149"/>
    </row>
    <row r="558" spans="1:16" ht="15" hidden="1" customHeight="1" x14ac:dyDescent="0.25">
      <c r="A558" s="44" t="e">
        <f ca="1">IF(MONTH(C558)=MONTH(D$3),RIGHT('Yearly Info'!A$24,LEN('Yearly Info'!A$24)-4),"")</f>
        <v>#VALUE!</v>
      </c>
      <c r="B558" s="145"/>
      <c r="C558" s="42">
        <f t="shared" ca="1" si="20"/>
        <v>46157</v>
      </c>
      <c r="D558" s="54">
        <f ca="1">INDIRECT("'" &amp; UPPER(LEFT(TEXT($D$3,"mmmm"),3)) &amp; "'!T21")</f>
        <v>0</v>
      </c>
      <c r="E558" s="147"/>
      <c r="F558" s="148"/>
      <c r="G558" s="148"/>
      <c r="H558" s="148"/>
      <c r="I558" s="148"/>
      <c r="J558" s="148"/>
      <c r="K558" s="148"/>
      <c r="L558" s="148"/>
      <c r="M558" s="148"/>
      <c r="N558" s="148"/>
      <c r="O558" s="148"/>
      <c r="P558" s="149"/>
    </row>
    <row r="559" spans="1:16" ht="15" hidden="1" customHeight="1" x14ac:dyDescent="0.25">
      <c r="A559" s="44" t="e">
        <f ca="1">IF(MONTH(C559)=MONTH(D$3),RIGHT('Yearly Info'!A$25,LEN('Yearly Info'!A$25)-4),"")</f>
        <v>#VALUE!</v>
      </c>
      <c r="B559" s="145"/>
      <c r="C559" s="42">
        <f t="shared" ca="1" si="20"/>
        <v>46157</v>
      </c>
      <c r="D559" s="54">
        <f ca="1">INDIRECT("'" &amp; UPPER(LEFT(TEXT($D$3,"mmmm"),3)) &amp; "'!T22")</f>
        <v>0</v>
      </c>
      <c r="E559" s="147"/>
      <c r="F559" s="148"/>
      <c r="G559" s="148"/>
      <c r="H559" s="148"/>
      <c r="I559" s="148"/>
      <c r="J559" s="148"/>
      <c r="K559" s="148"/>
      <c r="L559" s="148"/>
      <c r="M559" s="148"/>
      <c r="N559" s="148"/>
      <c r="O559" s="148"/>
      <c r="P559" s="149"/>
    </row>
    <row r="560" spans="1:16" ht="15" hidden="1" customHeight="1" x14ac:dyDescent="0.25">
      <c r="A560" s="44" t="e">
        <f ca="1">IF(MONTH(C560)=MONTH(D$3),RIGHT('Yearly Info'!A$26,LEN('Yearly Info'!A$26)-4),"")</f>
        <v>#VALUE!</v>
      </c>
      <c r="B560" s="145"/>
      <c r="C560" s="42">
        <f t="shared" ca="1" si="20"/>
        <v>46157</v>
      </c>
      <c r="D560" s="54">
        <f ca="1">INDIRECT("'" &amp; UPPER(LEFT(TEXT($D$3,"mmmm"),3)) &amp; "'!T23")</f>
        <v>0</v>
      </c>
      <c r="E560" s="147"/>
      <c r="F560" s="148"/>
      <c r="G560" s="148"/>
      <c r="H560" s="148"/>
      <c r="I560" s="148"/>
      <c r="J560" s="148"/>
      <c r="K560" s="148"/>
      <c r="L560" s="148"/>
      <c r="M560" s="148"/>
      <c r="N560" s="148"/>
      <c r="O560" s="148"/>
      <c r="P560" s="149"/>
    </row>
    <row r="561" spans="1:16" ht="15" hidden="1" customHeight="1" x14ac:dyDescent="0.25">
      <c r="A561" s="44" t="e">
        <f ca="1">IF(MONTH(C561)=MONTH(D$3),RIGHT('Yearly Info'!A$27,LEN('Yearly Info'!A$27)-4),"")</f>
        <v>#VALUE!</v>
      </c>
      <c r="B561" s="145"/>
      <c r="C561" s="42">
        <f t="shared" ca="1" si="20"/>
        <v>46157</v>
      </c>
      <c r="D561" s="54">
        <f ca="1">INDIRECT("'" &amp; UPPER(LEFT(TEXT($D$3,"mmmm"),3)) &amp; "'!T24")</f>
        <v>0</v>
      </c>
      <c r="E561" s="147"/>
      <c r="F561" s="148"/>
      <c r="G561" s="148"/>
      <c r="H561" s="148"/>
      <c r="I561" s="148"/>
      <c r="J561" s="148"/>
      <c r="K561" s="148"/>
      <c r="L561" s="148"/>
      <c r="M561" s="148"/>
      <c r="N561" s="148"/>
      <c r="O561" s="148"/>
      <c r="P561" s="149"/>
    </row>
    <row r="562" spans="1:16" ht="15" hidden="1" customHeight="1" x14ac:dyDescent="0.25">
      <c r="A562" s="44" t="e">
        <f ca="1">IF(MONTH(C562)=MONTH(D$3),RIGHT('Yearly Info'!A$28,LEN('Yearly Info'!A$28)-4),"")</f>
        <v>#VALUE!</v>
      </c>
      <c r="B562" s="145"/>
      <c r="C562" s="42">
        <f t="shared" ca="1" si="20"/>
        <v>46157</v>
      </c>
      <c r="D562" s="54">
        <f ca="1">INDIRECT("'" &amp; UPPER(LEFT(TEXT($D$3,"mmmm"),3)) &amp; "'!T25")</f>
        <v>0</v>
      </c>
      <c r="E562" s="147"/>
      <c r="F562" s="148"/>
      <c r="G562" s="148"/>
      <c r="H562" s="148"/>
      <c r="I562" s="148"/>
      <c r="J562" s="148"/>
      <c r="K562" s="148"/>
      <c r="L562" s="148"/>
      <c r="M562" s="148"/>
      <c r="N562" s="148"/>
      <c r="O562" s="148"/>
      <c r="P562" s="149"/>
    </row>
    <row r="563" spans="1:16" ht="15" hidden="1" customHeight="1" x14ac:dyDescent="0.25">
      <c r="A563" s="44" t="e">
        <f ca="1">IF(MONTH(C563)=MONTH(D$3),RIGHT('Yearly Info'!A$29,LEN('Yearly Info'!A$29)-4),"")</f>
        <v>#VALUE!</v>
      </c>
      <c r="B563" s="145"/>
      <c r="C563" s="42">
        <f t="shared" ca="1" si="20"/>
        <v>46157</v>
      </c>
      <c r="D563" s="54">
        <f ca="1">INDIRECT("'" &amp; UPPER(LEFT(TEXT($D$3,"mmmm"),3)) &amp; "'!T26")</f>
        <v>0</v>
      </c>
      <c r="E563" s="147"/>
      <c r="F563" s="148"/>
      <c r="G563" s="148"/>
      <c r="H563" s="148"/>
      <c r="I563" s="148"/>
      <c r="J563" s="148"/>
      <c r="K563" s="148"/>
      <c r="L563" s="148"/>
      <c r="M563" s="148"/>
      <c r="N563" s="148"/>
      <c r="O563" s="148"/>
      <c r="P563" s="149"/>
    </row>
    <row r="564" spans="1:16" ht="15" hidden="1" customHeight="1" x14ac:dyDescent="0.25">
      <c r="A564" s="44" t="e">
        <f ca="1">IF(MONTH(C564)=MONTH(D$3),RIGHT('Yearly Info'!A$30,LEN('Yearly Info'!A$30)-4),"")</f>
        <v>#VALUE!</v>
      </c>
      <c r="B564" s="145"/>
      <c r="C564" s="42">
        <f t="shared" ca="1" si="20"/>
        <v>46157</v>
      </c>
      <c r="D564" s="54">
        <f ca="1">INDIRECT("'" &amp; UPPER(LEFT(TEXT($D$3,"mmmm"),3)) &amp; "'!T27")</f>
        <v>0</v>
      </c>
      <c r="E564" s="147"/>
      <c r="F564" s="148"/>
      <c r="G564" s="148"/>
      <c r="H564" s="148"/>
      <c r="I564" s="148"/>
      <c r="J564" s="148"/>
      <c r="K564" s="148"/>
      <c r="L564" s="148"/>
      <c r="M564" s="148"/>
      <c r="N564" s="148"/>
      <c r="O564" s="148"/>
      <c r="P564" s="149"/>
    </row>
    <row r="565" spans="1:16" ht="15" hidden="1" customHeight="1" x14ac:dyDescent="0.25">
      <c r="A565" s="44" t="e">
        <f ca="1">IF(MONTH(C565)=MONTH(D$3),RIGHT('Yearly Info'!A$31,LEN('Yearly Info'!A$31)-4),"")</f>
        <v>#VALUE!</v>
      </c>
      <c r="B565" s="145"/>
      <c r="C565" s="42">
        <f t="shared" ca="1" si="20"/>
        <v>46157</v>
      </c>
      <c r="D565" s="54">
        <f ca="1">INDIRECT("'" &amp; UPPER(LEFT(TEXT($D$3,"mmmm"),3)) &amp; "'!T28")</f>
        <v>0</v>
      </c>
      <c r="E565" s="147"/>
      <c r="F565" s="148"/>
      <c r="G565" s="148"/>
      <c r="H565" s="148"/>
      <c r="I565" s="148"/>
      <c r="J565" s="148"/>
      <c r="K565" s="148"/>
      <c r="L565" s="148"/>
      <c r="M565" s="148"/>
      <c r="N565" s="148"/>
      <c r="O565" s="148"/>
      <c r="P565" s="149"/>
    </row>
    <row r="566" spans="1:16" ht="15" hidden="1" customHeight="1" x14ac:dyDescent="0.25">
      <c r="A566" s="44" t="e">
        <f ca="1">IF(MONTH(C566)=MONTH(D$3),RIGHT('Yearly Info'!A$32,LEN('Yearly Info'!A$32)-4),"")</f>
        <v>#VALUE!</v>
      </c>
      <c r="B566" s="145"/>
      <c r="C566" s="42">
        <f t="shared" ca="1" si="20"/>
        <v>46157</v>
      </c>
      <c r="D566" s="54">
        <f ca="1">INDIRECT("'" &amp; UPPER(LEFT(TEXT($D$3,"mmmm"),3)) &amp; "'!T29")</f>
        <v>0</v>
      </c>
      <c r="E566" s="147"/>
      <c r="F566" s="148"/>
      <c r="G566" s="148"/>
      <c r="H566" s="148"/>
      <c r="I566" s="148"/>
      <c r="J566" s="148"/>
      <c r="K566" s="148"/>
      <c r="L566" s="148"/>
      <c r="M566" s="148"/>
      <c r="N566" s="148"/>
      <c r="O566" s="148"/>
      <c r="P566" s="149"/>
    </row>
    <row r="567" spans="1:16" ht="15" hidden="1" customHeight="1" x14ac:dyDescent="0.25">
      <c r="A567" s="44" t="e">
        <f ca="1">IF(MONTH(C567)=MONTH(D$3),RIGHT('Yearly Info'!A$33,LEN('Yearly Info'!A$33)-4),"")</f>
        <v>#VALUE!</v>
      </c>
      <c r="B567" s="145"/>
      <c r="C567" s="42">
        <f t="shared" ca="1" si="20"/>
        <v>46157</v>
      </c>
      <c r="D567" s="54">
        <f ca="1">INDIRECT("'" &amp; UPPER(LEFT(TEXT($D$3,"mmmm"),3)) &amp; "'!T30")</f>
        <v>0</v>
      </c>
      <c r="E567" s="147"/>
      <c r="F567" s="148"/>
      <c r="G567" s="148"/>
      <c r="H567" s="148"/>
      <c r="I567" s="148"/>
      <c r="J567" s="148"/>
      <c r="K567" s="148"/>
      <c r="L567" s="148"/>
      <c r="M567" s="148"/>
      <c r="N567" s="148"/>
      <c r="O567" s="148"/>
      <c r="P567" s="149"/>
    </row>
    <row r="568" spans="1:16" ht="15" hidden="1" customHeight="1" x14ac:dyDescent="0.25">
      <c r="A568" s="44" t="e">
        <f ca="1">IF(MONTH(C568)=MONTH(D$3),RIGHT('Yearly Info'!A$34,LEN('Yearly Info'!A$34)-4),"")</f>
        <v>#VALUE!</v>
      </c>
      <c r="B568" s="145"/>
      <c r="C568" s="42">
        <f t="shared" ca="1" si="20"/>
        <v>46157</v>
      </c>
      <c r="D568" s="54">
        <f ca="1">INDIRECT("'" &amp; UPPER(LEFT(TEXT($D$3,"mmmm"),3)) &amp; "'!T31")</f>
        <v>0</v>
      </c>
      <c r="E568" s="147"/>
      <c r="F568" s="148"/>
      <c r="G568" s="148"/>
      <c r="H568" s="148"/>
      <c r="I568" s="148"/>
      <c r="J568" s="148"/>
      <c r="K568" s="148"/>
      <c r="L568" s="148"/>
      <c r="M568" s="148"/>
      <c r="N568" s="148"/>
      <c r="O568" s="148"/>
      <c r="P568" s="149"/>
    </row>
    <row r="569" spans="1:16" ht="15" hidden="1" customHeight="1" x14ac:dyDescent="0.25">
      <c r="A569" s="44" t="e">
        <f ca="1">IF(MONTH(C569)=MONTH(D$3),RIGHT('Yearly Info'!A$35,LEN('Yearly Info'!A$35)-4),"")</f>
        <v>#VALUE!</v>
      </c>
      <c r="B569" s="145"/>
      <c r="C569" s="42">
        <f t="shared" ca="1" si="20"/>
        <v>46157</v>
      </c>
      <c r="D569" s="54">
        <f ca="1">INDIRECT("'" &amp; UPPER(LEFT(TEXT($D$3,"mmmm"),3)) &amp; "'!T32")</f>
        <v>0</v>
      </c>
      <c r="E569" s="147"/>
      <c r="F569" s="148"/>
      <c r="G569" s="148"/>
      <c r="H569" s="148"/>
      <c r="I569" s="148"/>
      <c r="J569" s="148"/>
      <c r="K569" s="148"/>
      <c r="L569" s="148"/>
      <c r="M569" s="148"/>
      <c r="N569" s="148"/>
      <c r="O569" s="148"/>
      <c r="P569" s="149"/>
    </row>
    <row r="570" spans="1:16" ht="15" hidden="1" customHeight="1" x14ac:dyDescent="0.25">
      <c r="A570" s="44" t="e">
        <f ca="1">IF(MONTH(C570)=MONTH(D$3),RIGHT('Yearly Info'!A$36,LEN('Yearly Info'!A$36)-4),"")</f>
        <v>#VALUE!</v>
      </c>
      <c r="B570" s="145"/>
      <c r="C570" s="42">
        <f t="shared" ca="1" si="20"/>
        <v>46157</v>
      </c>
      <c r="D570" s="54">
        <f ca="1">INDIRECT("'" &amp; UPPER(LEFT(TEXT($D$3,"mmmm"),3)) &amp; "'!T33")</f>
        <v>0</v>
      </c>
      <c r="E570" s="147"/>
      <c r="F570" s="148"/>
      <c r="G570" s="148"/>
      <c r="H570" s="148"/>
      <c r="I570" s="148"/>
      <c r="J570" s="148"/>
      <c r="K570" s="148"/>
      <c r="L570" s="148"/>
      <c r="M570" s="148"/>
      <c r="N570" s="148"/>
      <c r="O570" s="148"/>
      <c r="P570" s="149"/>
    </row>
    <row r="571" spans="1:16" ht="15" hidden="1" customHeight="1" x14ac:dyDescent="0.25">
      <c r="A571" s="44" t="e">
        <f ca="1">IF(MONTH(C571)=MONTH(D$3),RIGHT('Yearly Info'!A$37,LEN('Yearly Info'!A$37)-4),"")</f>
        <v>#VALUE!</v>
      </c>
      <c r="B571" s="145"/>
      <c r="C571" s="42">
        <f t="shared" ca="1" si="20"/>
        <v>46157</v>
      </c>
      <c r="D571" s="54">
        <f ca="1">INDIRECT("'" &amp; UPPER(LEFT(TEXT($D$3,"mmmm"),3)) &amp; "'!T34")</f>
        <v>0</v>
      </c>
      <c r="E571" s="147"/>
      <c r="F571" s="148"/>
      <c r="G571" s="148"/>
      <c r="H571" s="148"/>
      <c r="I571" s="148"/>
      <c r="J571" s="148"/>
      <c r="K571" s="148"/>
      <c r="L571" s="148"/>
      <c r="M571" s="148"/>
      <c r="N571" s="148"/>
      <c r="O571" s="148"/>
      <c r="P571" s="149"/>
    </row>
    <row r="572" spans="1:16" ht="15" hidden="1" customHeight="1" x14ac:dyDescent="0.25">
      <c r="A572" s="44" t="e">
        <f ca="1">IF(MONTH(C572)=MONTH(D$3),RIGHT('Yearly Info'!A$38,LEN('Yearly Info'!A$38)-4),"")</f>
        <v>#VALUE!</v>
      </c>
      <c r="B572" s="145"/>
      <c r="C572" s="42">
        <f t="shared" ca="1" si="20"/>
        <v>46157</v>
      </c>
      <c r="D572" s="54">
        <f ca="1">INDIRECT("'" &amp; UPPER(LEFT(TEXT($D$3,"mmmm"),3)) &amp; "'!T35")</f>
        <v>0</v>
      </c>
      <c r="E572" s="147"/>
      <c r="F572" s="148"/>
      <c r="G572" s="148"/>
      <c r="H572" s="148"/>
      <c r="I572" s="148"/>
      <c r="J572" s="148"/>
      <c r="K572" s="148"/>
      <c r="L572" s="148"/>
      <c r="M572" s="148"/>
      <c r="N572" s="148"/>
      <c r="O572" s="148"/>
      <c r="P572" s="149"/>
    </row>
    <row r="573" spans="1:16" ht="15" hidden="1" customHeight="1" x14ac:dyDescent="0.25">
      <c r="A573" s="44" t="e">
        <f ca="1">IF(MONTH(C573)=MONTH(D$3),RIGHT('Yearly Info'!A$39,LEN('Yearly Info'!A$39)-4),"")</f>
        <v>#VALUE!</v>
      </c>
      <c r="B573" s="145"/>
      <c r="C573" s="42">
        <f t="shared" ca="1" si="20"/>
        <v>46157</v>
      </c>
      <c r="D573" s="54">
        <f ca="1">INDIRECT("'" &amp; UPPER(LEFT(TEXT($D$3,"mmmm"),3)) &amp; "'!T36")</f>
        <v>0</v>
      </c>
      <c r="E573" s="147"/>
      <c r="F573" s="148"/>
      <c r="G573" s="148"/>
      <c r="H573" s="148"/>
      <c r="I573" s="148"/>
      <c r="J573" s="148"/>
      <c r="K573" s="148"/>
      <c r="L573" s="148"/>
      <c r="M573" s="148"/>
      <c r="N573" s="148"/>
      <c r="O573" s="148"/>
      <c r="P573" s="149"/>
    </row>
    <row r="574" spans="1:16" ht="15" hidden="1" customHeight="1" thickBot="1" x14ac:dyDescent="0.3">
      <c r="A574" s="45" t="e">
        <f ca="1">IF(MONTH(C574)=MONTH(D$3),RIGHT('Yearly Info'!A$40,LEN('Yearly Info'!A$40)-4),"")</f>
        <v>#VALUE!</v>
      </c>
      <c r="B574" s="145"/>
      <c r="C574" s="42">
        <f t="shared" ca="1" si="20"/>
        <v>46157</v>
      </c>
      <c r="D574" s="54">
        <f ca="1">INDIRECT("'" &amp; UPPER(LEFT(TEXT($D$3,"mmmm"),3)) &amp; "'!T37")</f>
        <v>0</v>
      </c>
      <c r="E574" s="147"/>
      <c r="F574" s="148"/>
      <c r="G574" s="148"/>
      <c r="H574" s="148"/>
      <c r="I574" s="148"/>
      <c r="J574" s="148"/>
      <c r="K574" s="148"/>
      <c r="L574" s="148"/>
      <c r="M574" s="148"/>
      <c r="N574" s="148"/>
      <c r="O574" s="148"/>
      <c r="P574" s="149"/>
    </row>
    <row r="575" spans="1:16" ht="15" hidden="1" customHeight="1" thickBot="1" x14ac:dyDescent="0.3">
      <c r="A575" s="45" t="str">
        <f ca="1">IF(MONTH(C575)=MONTH(D$3),RIGHT('Yearly Info'!A$41,LEN('Yearly Info'!A$41)-4),"")</f>
        <v xml:space="preserve"> </v>
      </c>
      <c r="B575" s="145"/>
      <c r="C575" s="42">
        <f t="shared" ca="1" si="20"/>
        <v>46157</v>
      </c>
      <c r="D575" s="54">
        <f ca="1">INDIRECT("'" &amp; UPPER(LEFT(TEXT($D$3,"mmmm"),3)) &amp; "'!T38")</f>
        <v>0</v>
      </c>
      <c r="E575" s="147"/>
      <c r="F575" s="148"/>
      <c r="G575" s="148"/>
      <c r="H575" s="148"/>
      <c r="I575" s="148"/>
      <c r="J575" s="148"/>
      <c r="K575" s="148"/>
      <c r="L575" s="148"/>
      <c r="M575" s="148"/>
      <c r="N575" s="148"/>
      <c r="O575" s="148"/>
      <c r="P575" s="149"/>
    </row>
    <row r="576" spans="1:16" ht="15" hidden="1" customHeight="1" thickBot="1" x14ac:dyDescent="0.3">
      <c r="A576" s="45" t="str">
        <f ca="1">IF(MONTH(C576)=MONTH(D$3),RIGHT('Yearly Info'!A$42,LEN('Yearly Info'!A$42)-4),"")</f>
        <v xml:space="preserve"> </v>
      </c>
      <c r="B576" s="145"/>
      <c r="C576" s="42">
        <f t="shared" ca="1" si="20"/>
        <v>46157</v>
      </c>
      <c r="D576" s="54">
        <f ca="1">INDIRECT("'" &amp; UPPER(LEFT(TEXT($D$3,"mmmm"),3)) &amp; "'!T39")</f>
        <v>0</v>
      </c>
      <c r="E576" s="147"/>
      <c r="F576" s="148"/>
      <c r="G576" s="148"/>
      <c r="H576" s="148"/>
      <c r="I576" s="148"/>
      <c r="J576" s="148"/>
      <c r="K576" s="148"/>
      <c r="L576" s="148"/>
      <c r="M576" s="148"/>
      <c r="N576" s="148"/>
      <c r="O576" s="148"/>
      <c r="P576" s="149"/>
    </row>
    <row r="577" spans="1:16" ht="15" hidden="1" customHeight="1" thickBot="1" x14ac:dyDescent="0.3">
      <c r="A577" s="45" t="str">
        <f ca="1">IF(MONTH(C577)=MONTH(D$3),RIGHT('Yearly Info'!A$43,LEN('Yearly Info'!A$43)-4),"")</f>
        <v xml:space="preserve"> </v>
      </c>
      <c r="B577" s="146"/>
      <c r="C577" s="42">
        <f t="shared" ca="1" si="20"/>
        <v>46157</v>
      </c>
      <c r="D577" s="55">
        <f ca="1">INDIRECT("'" &amp; UPPER(LEFT(TEXT($D$3,"mmmm"),3)) &amp; "'!T40")</f>
        <v>0</v>
      </c>
      <c r="E577" s="150"/>
      <c r="F577" s="151"/>
      <c r="G577" s="151"/>
      <c r="H577" s="151"/>
      <c r="I577" s="151"/>
      <c r="J577" s="151"/>
      <c r="K577" s="151"/>
      <c r="L577" s="151"/>
      <c r="M577" s="151"/>
      <c r="N577" s="151"/>
      <c r="O577" s="151"/>
      <c r="P577" s="152"/>
    </row>
    <row r="578" spans="1:16" ht="15" hidden="1" customHeight="1" x14ac:dyDescent="0.25">
      <c r="A578" s="44" t="str">
        <f ca="1">IF(MONTH(C578)=MONTH(D$3),RIGHT('Yearly Info'!A$14,LEN('Yearly Info'!A$14)-4),"")</f>
        <v xml:space="preserve"> RICS Support for MDEQ</v>
      </c>
      <c r="B578" s="145" t="str">
        <f ca="1">TEXT(C578,"dddd")</f>
        <v>Saturday</v>
      </c>
      <c r="C578" s="94">
        <f ca="1">C548+1</f>
        <v>46158</v>
      </c>
      <c r="D578" s="107">
        <f ca="1">INDIRECT("'" &amp; UPPER(LEFT(TEXT($D$3,"mmmm"),3)) &amp; "'!U11")</f>
        <v>0</v>
      </c>
      <c r="E578" s="147"/>
      <c r="F578" s="148"/>
      <c r="G578" s="148"/>
      <c r="H578" s="148"/>
      <c r="I578" s="148"/>
      <c r="J578" s="148"/>
      <c r="K578" s="148"/>
      <c r="L578" s="148"/>
      <c r="M578" s="148"/>
      <c r="N578" s="148"/>
      <c r="O578" s="148"/>
      <c r="P578" s="149"/>
    </row>
    <row r="579" spans="1:16" ht="15" hidden="1" customHeight="1" x14ac:dyDescent="0.25">
      <c r="A579" s="44" t="str">
        <f ca="1">IF(MONTH(C579)=MONTH(D$3),RIGHT('Yearly Info'!A$15,LEN('Yearly Info'!A$15)-4),"")</f>
        <v xml:space="preserve"> MDEQ</v>
      </c>
      <c r="B579" s="145"/>
      <c r="C579" s="42">
        <f ca="1">C578</f>
        <v>46158</v>
      </c>
      <c r="D579" s="107">
        <f ca="1">INDIRECT("'" &amp; UPPER(LEFT(TEXT($D$3,"mmmm"),3)) &amp; "'!U12")</f>
        <v>0</v>
      </c>
      <c r="E579" s="147"/>
      <c r="F579" s="148"/>
      <c r="G579" s="148"/>
      <c r="H579" s="148"/>
      <c r="I579" s="148"/>
      <c r="J579" s="148"/>
      <c r="K579" s="148"/>
      <c r="L579" s="148"/>
      <c r="M579" s="148"/>
      <c r="N579" s="148"/>
      <c r="O579" s="148"/>
      <c r="P579" s="149"/>
    </row>
    <row r="580" spans="1:16" ht="15" hidden="1" customHeight="1" x14ac:dyDescent="0.25">
      <c r="A580" s="44" t="str">
        <f ca="1">IF(MONTH(C580)=MONTH(D$3),RIGHT('Yearly Info'!A$16,LEN('Yearly Info'!A$16)-4),"")</f>
        <v xml:space="preserve"> RICS Idea Portal</v>
      </c>
      <c r="B580" s="145"/>
      <c r="C580" s="42">
        <f t="shared" ref="C580:C607" ca="1" si="21">C579</f>
        <v>46158</v>
      </c>
      <c r="D580" s="107">
        <f ca="1">INDIRECT("'" &amp; UPPER(LEFT(TEXT($D$3,"mmmm"),3)) &amp; "'!U13")</f>
        <v>0</v>
      </c>
      <c r="E580" s="147"/>
      <c r="F580" s="148"/>
      <c r="G580" s="148"/>
      <c r="H580" s="148"/>
      <c r="I580" s="148"/>
      <c r="J580" s="148"/>
      <c r="K580" s="148"/>
      <c r="L580" s="148"/>
      <c r="M580" s="148"/>
      <c r="N580" s="148"/>
      <c r="O580" s="148"/>
      <c r="P580" s="149"/>
    </row>
    <row r="581" spans="1:16" ht="15" hidden="1" customHeight="1" x14ac:dyDescent="0.25">
      <c r="A581" s="44" t="str">
        <f ca="1">IF(MONTH(C581)=MONTH(D$3),RIGHT('Yearly Info'!A$17,LEN('Yearly Info'!A$17)-4),"")</f>
        <v xml:space="preserve"> MSWIS</v>
      </c>
      <c r="B581" s="145"/>
      <c r="C581" s="42">
        <f t="shared" ca="1" si="21"/>
        <v>46158</v>
      </c>
      <c r="D581" s="107">
        <f ca="1">INDIRECT("'" &amp; UPPER(LEFT(TEXT($D$3,"mmmm"),3)) &amp; "'!U14")</f>
        <v>0</v>
      </c>
      <c r="E581" s="147"/>
      <c r="F581" s="148"/>
      <c r="G581" s="148"/>
      <c r="H581" s="148"/>
      <c r="I581" s="148"/>
      <c r="J581" s="148"/>
      <c r="K581" s="148"/>
      <c r="L581" s="148"/>
      <c r="M581" s="148"/>
      <c r="N581" s="148"/>
      <c r="O581" s="148"/>
      <c r="P581" s="149"/>
    </row>
    <row r="582" spans="1:16" ht="15" hidden="1" customHeight="1" x14ac:dyDescent="0.25">
      <c r="A582" s="44" t="str">
        <f ca="1">IF(MONTH(C582)=MONTH(D$3),RIGHT('Yearly Info'!A$18,LEN('Yearly Info'!A$18)-4),"")</f>
        <v xml:space="preserve"> GeoSpatial</v>
      </c>
      <c r="B582" s="145"/>
      <c r="C582" s="42">
        <f t="shared" ca="1" si="21"/>
        <v>46158</v>
      </c>
      <c r="D582" s="107">
        <f ca="1">INDIRECT("'" &amp; UPPER(LEFT(TEXT($D$3,"mmmm"),3)) &amp; "'!U15")</f>
        <v>0</v>
      </c>
      <c r="E582" s="147"/>
      <c r="F582" s="148"/>
      <c r="G582" s="148"/>
      <c r="H582" s="148"/>
      <c r="I582" s="148"/>
      <c r="J582" s="148"/>
      <c r="K582" s="148"/>
      <c r="L582" s="148"/>
      <c r="M582" s="148"/>
      <c r="N582" s="148"/>
      <c r="O582" s="148"/>
      <c r="P582" s="149"/>
    </row>
    <row r="583" spans="1:16" ht="15" hidden="1" customHeight="1" x14ac:dyDescent="0.25">
      <c r="A583" s="44" t="str">
        <f ca="1">IF(MONTH(C583)=MONTH(D$3),RIGHT('Yearly Info'!A$19,LEN('Yearly Info'!A$19)-4),"")</f>
        <v xml:space="preserve"> RICS Dashboard</v>
      </c>
      <c r="B583" s="145"/>
      <c r="C583" s="42">
        <f t="shared" ca="1" si="21"/>
        <v>46158</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MDWFP NRIS</v>
      </c>
      <c r="B584" s="145"/>
      <c r="C584" s="42">
        <f t="shared" ca="1" si="21"/>
        <v>46158</v>
      </c>
      <c r="D584" s="107">
        <f ca="1">INDIRECT("'" &amp; UPPER(LEFT(TEXT($D$3,"mmmm"),3)) &amp; "'!U17")</f>
        <v>0</v>
      </c>
      <c r="E584" s="153"/>
      <c r="F584" s="154"/>
      <c r="G584" s="154"/>
      <c r="H584" s="154"/>
      <c r="I584" s="154"/>
      <c r="J584" s="154"/>
      <c r="K584" s="154"/>
      <c r="L584" s="154"/>
      <c r="M584" s="154"/>
      <c r="N584" s="154"/>
      <c r="O584" s="154"/>
      <c r="P584" s="155"/>
    </row>
    <row r="585" spans="1:16" ht="15" hidden="1" customHeight="1" x14ac:dyDescent="0.25">
      <c r="A585" s="44" t="str">
        <f ca="1">IF(MONTH(C585)=MONTH(D$3),RIGHT('Yearly Info'!A$21,LEN('Yearly Info'!A$21)-4),"")</f>
        <v xml:space="preserve"> MSWIS MRVA 4 CLOSED</v>
      </c>
      <c r="B585" s="145"/>
      <c r="C585" s="42">
        <f t="shared" ca="1" si="21"/>
        <v>46158</v>
      </c>
      <c r="D585" s="107">
        <f ca="1">INDIRECT("'" &amp; UPPER(LEFT(TEXT($D$3,"mmmm"),3)) &amp; "'!U18")</f>
        <v>0</v>
      </c>
      <c r="E585" s="147"/>
      <c r="F585" s="148"/>
      <c r="G585" s="148"/>
      <c r="H585" s="148"/>
      <c r="I585" s="148"/>
      <c r="J585" s="148"/>
      <c r="K585" s="148"/>
      <c r="L585" s="148"/>
      <c r="M585" s="148"/>
      <c r="N585" s="148"/>
      <c r="O585" s="148"/>
      <c r="P585" s="149"/>
    </row>
    <row r="586" spans="1:16" ht="15" hidden="1" customHeight="1" x14ac:dyDescent="0.25">
      <c r="A586" s="44" t="str">
        <f ca="1">IF(MONTH(C586)=MONTH(D$3),RIGHT('Yearly Info'!A$22,LEN('Yearly Info'!A$22)-4),"")</f>
        <v xml:space="preserve"> Tackett</v>
      </c>
      <c r="B586" s="145"/>
      <c r="C586" s="42">
        <f t="shared" ca="1" si="21"/>
        <v>46158</v>
      </c>
      <c r="D586" s="107">
        <f ca="1">INDIRECT("'" &amp; UPPER(LEFT(TEXT($D$3,"mmmm"),3)) &amp; "'!U19")</f>
        <v>0</v>
      </c>
      <c r="E586" s="147"/>
      <c r="F586" s="148"/>
      <c r="G586" s="148"/>
      <c r="H586" s="148"/>
      <c r="I586" s="148"/>
      <c r="J586" s="148"/>
      <c r="K586" s="148"/>
      <c r="L586" s="148"/>
      <c r="M586" s="148"/>
      <c r="N586" s="148"/>
      <c r="O586" s="148"/>
      <c r="P586" s="149"/>
    </row>
    <row r="587" spans="1:16" ht="15" hidden="1" customHeight="1" x14ac:dyDescent="0.25">
      <c r="A587" s="44" t="e">
        <f ca="1">IF(MONTH(C587)=MONTH(D$3),RIGHT('Yearly Info'!A$23,LEN('Yearly Info'!A$23)-4),"")</f>
        <v>#VALUE!</v>
      </c>
      <c r="B587" s="145"/>
      <c r="C587" s="42">
        <f t="shared" ca="1" si="21"/>
        <v>46158</v>
      </c>
      <c r="D587" s="107">
        <f ca="1">INDIRECT("'" &amp; UPPER(LEFT(TEXT($D$3,"mmmm"),3)) &amp; "'!U20")</f>
        <v>0</v>
      </c>
      <c r="E587" s="160"/>
      <c r="F587" s="148"/>
      <c r="G587" s="148"/>
      <c r="H587" s="148"/>
      <c r="I587" s="148"/>
      <c r="J587" s="148"/>
      <c r="K587" s="148"/>
      <c r="L587" s="148"/>
      <c r="M587" s="148"/>
      <c r="N587" s="148"/>
      <c r="O587" s="148"/>
      <c r="P587" s="149"/>
    </row>
    <row r="588" spans="1:16" ht="15" hidden="1" customHeight="1" x14ac:dyDescent="0.25">
      <c r="A588" s="44" t="e">
        <f ca="1">IF(MONTH(C588)=MONTH(D$3),RIGHT('Yearly Info'!A$24,LEN('Yearly Info'!A$24)-4),"")</f>
        <v>#VALUE!</v>
      </c>
      <c r="B588" s="145"/>
      <c r="C588" s="42">
        <f t="shared" ca="1" si="21"/>
        <v>46158</v>
      </c>
      <c r="D588" s="107">
        <f ca="1">INDIRECT("'" &amp; UPPER(LEFT(TEXT($D$3,"mmmm"),3)) &amp; "'!U21")</f>
        <v>0</v>
      </c>
      <c r="E588" s="147"/>
      <c r="F588" s="148"/>
      <c r="G588" s="148"/>
      <c r="H588" s="148"/>
      <c r="I588" s="148"/>
      <c r="J588" s="148"/>
      <c r="K588" s="148"/>
      <c r="L588" s="148"/>
      <c r="M588" s="148"/>
      <c r="N588" s="148"/>
      <c r="O588" s="148"/>
      <c r="P588" s="149"/>
    </row>
    <row r="589" spans="1:16" ht="15" hidden="1" customHeight="1" x14ac:dyDescent="0.25">
      <c r="A589" s="44" t="e">
        <f ca="1">IF(MONTH(C589)=MONTH(D$3),RIGHT('Yearly Info'!A$25,LEN('Yearly Info'!A$25)-4),"")</f>
        <v>#VALUE!</v>
      </c>
      <c r="B589" s="145"/>
      <c r="C589" s="42">
        <f t="shared" ca="1" si="21"/>
        <v>46158</v>
      </c>
      <c r="D589" s="107">
        <f ca="1">INDIRECT("'" &amp; UPPER(LEFT(TEXT($D$3,"mmmm"),3)) &amp; "'!U22")</f>
        <v>0</v>
      </c>
      <c r="E589" s="147"/>
      <c r="F589" s="148"/>
      <c r="G589" s="148"/>
      <c r="H589" s="148"/>
      <c r="I589" s="148"/>
      <c r="J589" s="148"/>
      <c r="K589" s="148"/>
      <c r="L589" s="148"/>
      <c r="M589" s="148"/>
      <c r="N589" s="148"/>
      <c r="O589" s="148"/>
      <c r="P589" s="149"/>
    </row>
    <row r="590" spans="1:16" ht="15" hidden="1" customHeight="1" x14ac:dyDescent="0.25">
      <c r="A590" s="44" t="e">
        <f ca="1">IF(MONTH(C590)=MONTH(D$3),RIGHT('Yearly Info'!A$26,LEN('Yearly Info'!A$26)-4),"")</f>
        <v>#VALUE!</v>
      </c>
      <c r="B590" s="145"/>
      <c r="C590" s="42">
        <f t="shared" ca="1" si="21"/>
        <v>46158</v>
      </c>
      <c r="D590" s="107">
        <f ca="1">INDIRECT("'" &amp; UPPER(LEFT(TEXT($D$3,"mmmm"),3)) &amp; "'!U23")</f>
        <v>0</v>
      </c>
      <c r="E590" s="147"/>
      <c r="F590" s="148"/>
      <c r="G590" s="148"/>
      <c r="H590" s="148"/>
      <c r="I590" s="148"/>
      <c r="J590" s="148"/>
      <c r="K590" s="148"/>
      <c r="L590" s="148"/>
      <c r="M590" s="148"/>
      <c r="N590" s="148"/>
      <c r="O590" s="148"/>
      <c r="P590" s="149"/>
    </row>
    <row r="591" spans="1:16" ht="15" hidden="1" customHeight="1" x14ac:dyDescent="0.25">
      <c r="A591" s="44" t="e">
        <f ca="1">IF(MONTH(C591)=MONTH(D$3),RIGHT('Yearly Info'!A$27,LEN('Yearly Info'!A$27)-4),"")</f>
        <v>#VALUE!</v>
      </c>
      <c r="B591" s="145"/>
      <c r="C591" s="42">
        <f t="shared" ca="1" si="21"/>
        <v>46158</v>
      </c>
      <c r="D591" s="107">
        <f ca="1">INDIRECT("'" &amp; UPPER(LEFT(TEXT($D$3,"mmmm"),3)) &amp; "'!U24")</f>
        <v>0</v>
      </c>
      <c r="E591" s="147"/>
      <c r="F591" s="148"/>
      <c r="G591" s="148"/>
      <c r="H591" s="148"/>
      <c r="I591" s="148"/>
      <c r="J591" s="148"/>
      <c r="K591" s="148"/>
      <c r="L591" s="148"/>
      <c r="M591" s="148"/>
      <c r="N591" s="148"/>
      <c r="O591" s="148"/>
      <c r="P591" s="149"/>
    </row>
    <row r="592" spans="1:16" ht="15" hidden="1" customHeight="1" x14ac:dyDescent="0.25">
      <c r="A592" s="44" t="e">
        <f ca="1">IF(MONTH(C592)=MONTH(D$3),RIGHT('Yearly Info'!A$28,LEN('Yearly Info'!A$28)-4),"")</f>
        <v>#VALUE!</v>
      </c>
      <c r="B592" s="145"/>
      <c r="C592" s="42">
        <f t="shared" ca="1" si="21"/>
        <v>46158</v>
      </c>
      <c r="D592" s="107">
        <f ca="1">INDIRECT("'" &amp; UPPER(LEFT(TEXT($D$3,"mmmm"),3)) &amp; "'!U25")</f>
        <v>0</v>
      </c>
      <c r="E592" s="147"/>
      <c r="F592" s="148"/>
      <c r="G592" s="148"/>
      <c r="H592" s="148"/>
      <c r="I592" s="148"/>
      <c r="J592" s="148"/>
      <c r="K592" s="148"/>
      <c r="L592" s="148"/>
      <c r="M592" s="148"/>
      <c r="N592" s="148"/>
      <c r="O592" s="148"/>
      <c r="P592" s="149"/>
    </row>
    <row r="593" spans="1:16" ht="15" hidden="1" customHeight="1" x14ac:dyDescent="0.25">
      <c r="A593" s="44" t="e">
        <f ca="1">IF(MONTH(C593)=MONTH(D$3),RIGHT('Yearly Info'!A$29,LEN('Yearly Info'!A$29)-4),"")</f>
        <v>#VALUE!</v>
      </c>
      <c r="B593" s="145"/>
      <c r="C593" s="42">
        <f t="shared" ca="1" si="21"/>
        <v>46158</v>
      </c>
      <c r="D593" s="107">
        <f ca="1">INDIRECT("'" &amp; UPPER(LEFT(TEXT($D$3,"mmmm"),3)) &amp; "'!U26")</f>
        <v>0</v>
      </c>
      <c r="E593" s="147"/>
      <c r="F593" s="148"/>
      <c r="G593" s="148"/>
      <c r="H593" s="148"/>
      <c r="I593" s="148"/>
      <c r="J593" s="148"/>
      <c r="K593" s="148"/>
      <c r="L593" s="148"/>
      <c r="M593" s="148"/>
      <c r="N593" s="148"/>
      <c r="O593" s="148"/>
      <c r="P593" s="149"/>
    </row>
    <row r="594" spans="1:16" ht="15" hidden="1" customHeight="1" x14ac:dyDescent="0.25">
      <c r="A594" s="44" t="e">
        <f ca="1">IF(MONTH(C594)=MONTH(D$3),RIGHT('Yearly Info'!A$30,LEN('Yearly Info'!A$30)-4),"")</f>
        <v>#VALUE!</v>
      </c>
      <c r="B594" s="145"/>
      <c r="C594" s="42">
        <f t="shared" ca="1" si="21"/>
        <v>46158</v>
      </c>
      <c r="D594" s="107">
        <f ca="1">INDIRECT("'" &amp; UPPER(LEFT(TEXT($D$3,"mmmm"),3)) &amp; "'!U27")</f>
        <v>0</v>
      </c>
      <c r="E594" s="147"/>
      <c r="F594" s="148"/>
      <c r="G594" s="148"/>
      <c r="H594" s="148"/>
      <c r="I594" s="148"/>
      <c r="J594" s="148"/>
      <c r="K594" s="148"/>
      <c r="L594" s="148"/>
      <c r="M594" s="148"/>
      <c r="N594" s="148"/>
      <c r="O594" s="148"/>
      <c r="P594" s="149"/>
    </row>
    <row r="595" spans="1:16" ht="15" hidden="1" customHeight="1" x14ac:dyDescent="0.25">
      <c r="A595" s="44" t="e">
        <f ca="1">IF(MONTH(C595)=MONTH(D$3),RIGHT('Yearly Info'!A$31,LEN('Yearly Info'!A$31)-4),"")</f>
        <v>#VALUE!</v>
      </c>
      <c r="B595" s="145"/>
      <c r="C595" s="42">
        <f t="shared" ca="1" si="21"/>
        <v>46158</v>
      </c>
      <c r="D595" s="107">
        <f ca="1">INDIRECT("'" &amp; UPPER(LEFT(TEXT($D$3,"mmmm"),3)) &amp; "'!U28")</f>
        <v>0</v>
      </c>
      <c r="E595" s="147"/>
      <c r="F595" s="148"/>
      <c r="G595" s="148"/>
      <c r="H595" s="148"/>
      <c r="I595" s="148"/>
      <c r="J595" s="148"/>
      <c r="K595" s="148"/>
      <c r="L595" s="148"/>
      <c r="M595" s="148"/>
      <c r="N595" s="148"/>
      <c r="O595" s="148"/>
      <c r="P595" s="149"/>
    </row>
    <row r="596" spans="1:16" ht="15" hidden="1" customHeight="1" x14ac:dyDescent="0.25">
      <c r="A596" s="44" t="e">
        <f ca="1">IF(MONTH(C596)=MONTH(D$3),RIGHT('Yearly Info'!A$32,LEN('Yearly Info'!A$32)-4),"")</f>
        <v>#VALUE!</v>
      </c>
      <c r="B596" s="145"/>
      <c r="C596" s="42">
        <f t="shared" ca="1" si="21"/>
        <v>46158</v>
      </c>
      <c r="D596" s="107">
        <f ca="1">INDIRECT("'" &amp; UPPER(LEFT(TEXT($D$3,"mmmm"),3)) &amp; "'!U29")</f>
        <v>0</v>
      </c>
      <c r="E596" s="147"/>
      <c r="F596" s="148"/>
      <c r="G596" s="148"/>
      <c r="H596" s="148"/>
      <c r="I596" s="148"/>
      <c r="J596" s="148"/>
      <c r="K596" s="148"/>
      <c r="L596" s="148"/>
      <c r="M596" s="148"/>
      <c r="N596" s="148"/>
      <c r="O596" s="148"/>
      <c r="P596" s="149"/>
    </row>
    <row r="597" spans="1:16" ht="15" hidden="1" customHeight="1" x14ac:dyDescent="0.25">
      <c r="A597" s="44" t="e">
        <f ca="1">IF(MONTH(C597)=MONTH(D$3),RIGHT('Yearly Info'!A$33,LEN('Yearly Info'!A$33)-4),"")</f>
        <v>#VALUE!</v>
      </c>
      <c r="B597" s="145"/>
      <c r="C597" s="42">
        <f t="shared" ca="1" si="21"/>
        <v>46158</v>
      </c>
      <c r="D597" s="107">
        <f ca="1">INDIRECT("'" &amp; UPPER(LEFT(TEXT($D$3,"mmmm"),3)) &amp; "'!U30")</f>
        <v>0</v>
      </c>
      <c r="E597" s="147"/>
      <c r="F597" s="148"/>
      <c r="G597" s="148"/>
      <c r="H597" s="148"/>
      <c r="I597" s="148"/>
      <c r="J597" s="148"/>
      <c r="K597" s="148"/>
      <c r="L597" s="148"/>
      <c r="M597" s="148"/>
      <c r="N597" s="148"/>
      <c r="O597" s="148"/>
      <c r="P597" s="149"/>
    </row>
    <row r="598" spans="1:16" ht="15" hidden="1" customHeight="1" x14ac:dyDescent="0.25">
      <c r="A598" s="44" t="e">
        <f ca="1">IF(MONTH(C598)=MONTH(D$3),RIGHT('Yearly Info'!A$34,LEN('Yearly Info'!A$34)-4),"")</f>
        <v>#VALUE!</v>
      </c>
      <c r="B598" s="145"/>
      <c r="C598" s="42">
        <f t="shared" ca="1" si="21"/>
        <v>46158</v>
      </c>
      <c r="D598" s="107">
        <f ca="1">INDIRECT("'" &amp; UPPER(LEFT(TEXT($D$3,"mmmm"),3)) &amp; "'!U31")</f>
        <v>0</v>
      </c>
      <c r="E598" s="147"/>
      <c r="F598" s="148"/>
      <c r="G598" s="148"/>
      <c r="H598" s="148"/>
      <c r="I598" s="148"/>
      <c r="J598" s="148"/>
      <c r="K598" s="148"/>
      <c r="L598" s="148"/>
      <c r="M598" s="148"/>
      <c r="N598" s="148"/>
      <c r="O598" s="148"/>
      <c r="P598" s="149"/>
    </row>
    <row r="599" spans="1:16" ht="15" hidden="1" customHeight="1" x14ac:dyDescent="0.25">
      <c r="A599" s="44" t="e">
        <f ca="1">IF(MONTH(C599)=MONTH(D$3),RIGHT('Yearly Info'!A$35,LEN('Yearly Info'!A$35)-4),"")</f>
        <v>#VALUE!</v>
      </c>
      <c r="B599" s="145"/>
      <c r="C599" s="42">
        <f t="shared" ca="1" si="21"/>
        <v>46158</v>
      </c>
      <c r="D599" s="107">
        <f ca="1">INDIRECT("'" &amp; UPPER(LEFT(TEXT($D$3,"mmmm"),3)) &amp; "'!U32")</f>
        <v>0</v>
      </c>
      <c r="E599" s="147"/>
      <c r="F599" s="148"/>
      <c r="G599" s="148"/>
      <c r="H599" s="148"/>
      <c r="I599" s="148"/>
      <c r="J599" s="148"/>
      <c r="K599" s="148"/>
      <c r="L599" s="148"/>
      <c r="M599" s="148"/>
      <c r="N599" s="148"/>
      <c r="O599" s="148"/>
      <c r="P599" s="149"/>
    </row>
    <row r="600" spans="1:16" ht="15" hidden="1" customHeight="1" x14ac:dyDescent="0.25">
      <c r="A600" s="44" t="e">
        <f ca="1">IF(MONTH(C600)=MONTH(D$3),RIGHT('Yearly Info'!A$36,LEN('Yearly Info'!A$36)-4),"")</f>
        <v>#VALUE!</v>
      </c>
      <c r="B600" s="145"/>
      <c r="C600" s="42">
        <f t="shared" ca="1" si="21"/>
        <v>46158</v>
      </c>
      <c r="D600" s="107">
        <f ca="1">INDIRECT("'" &amp; UPPER(LEFT(TEXT($D$3,"mmmm"),3)) &amp; "'!U33")</f>
        <v>0</v>
      </c>
      <c r="E600" s="153"/>
      <c r="F600" s="154"/>
      <c r="G600" s="154"/>
      <c r="H600" s="154"/>
      <c r="I600" s="154"/>
      <c r="J600" s="154"/>
      <c r="K600" s="154"/>
      <c r="L600" s="154"/>
      <c r="M600" s="154"/>
      <c r="N600" s="154"/>
      <c r="O600" s="154"/>
      <c r="P600" s="155"/>
    </row>
    <row r="601" spans="1:16" ht="15" hidden="1" customHeight="1" x14ac:dyDescent="0.25">
      <c r="A601" s="44" t="e">
        <f ca="1">IF(MONTH(C601)=MONTH(D$3),RIGHT('Yearly Info'!A$37,LEN('Yearly Info'!A$37)-4),"")</f>
        <v>#VALUE!</v>
      </c>
      <c r="B601" s="145"/>
      <c r="C601" s="42">
        <f t="shared" ca="1" si="21"/>
        <v>46158</v>
      </c>
      <c r="D601" s="107">
        <f ca="1">INDIRECT("'" &amp; UPPER(LEFT(TEXT($D$3,"mmmm"),3)) &amp; "'!U34")</f>
        <v>0</v>
      </c>
      <c r="E601" s="147"/>
      <c r="F601" s="148"/>
      <c r="G601" s="148"/>
      <c r="H601" s="148"/>
      <c r="I601" s="148"/>
      <c r="J601" s="148"/>
      <c r="K601" s="148"/>
      <c r="L601" s="148"/>
      <c r="M601" s="148"/>
      <c r="N601" s="148"/>
      <c r="O601" s="148"/>
      <c r="P601" s="149"/>
    </row>
    <row r="602" spans="1:16" ht="15" hidden="1" customHeight="1" x14ac:dyDescent="0.25">
      <c r="A602" s="44" t="e">
        <f ca="1">IF(MONTH(C602)=MONTH(D$3),RIGHT('Yearly Info'!A$38,LEN('Yearly Info'!A$38)-4),"")</f>
        <v>#VALUE!</v>
      </c>
      <c r="B602" s="145"/>
      <c r="C602" s="42">
        <f t="shared" ca="1" si="21"/>
        <v>46158</v>
      </c>
      <c r="D602" s="107">
        <f ca="1">INDIRECT("'" &amp; UPPER(LEFT(TEXT($D$3,"mmmm"),3)) &amp; "'!U35")</f>
        <v>0</v>
      </c>
      <c r="E602" s="147"/>
      <c r="F602" s="148"/>
      <c r="G602" s="148"/>
      <c r="H602" s="148"/>
      <c r="I602" s="148"/>
      <c r="J602" s="148"/>
      <c r="K602" s="148"/>
      <c r="L602" s="148"/>
      <c r="M602" s="148"/>
      <c r="N602" s="148"/>
      <c r="O602" s="148"/>
      <c r="P602" s="149"/>
    </row>
    <row r="603" spans="1:16" ht="15" hidden="1" customHeight="1" x14ac:dyDescent="0.25">
      <c r="A603" s="44" t="e">
        <f ca="1">IF(MONTH(C603)=MONTH(D$3),RIGHT('Yearly Info'!A$39,LEN('Yearly Info'!A$39)-4),"")</f>
        <v>#VALUE!</v>
      </c>
      <c r="B603" s="145"/>
      <c r="C603" s="42">
        <f t="shared" ca="1" si="21"/>
        <v>46158</v>
      </c>
      <c r="D603" s="107">
        <f ca="1">INDIRECT("'" &amp; UPPER(LEFT(TEXT($D$3,"mmmm"),3)) &amp; "'!U36")</f>
        <v>0</v>
      </c>
      <c r="E603" s="147"/>
      <c r="F603" s="148"/>
      <c r="G603" s="148"/>
      <c r="H603" s="148"/>
      <c r="I603" s="148"/>
      <c r="J603" s="148"/>
      <c r="K603" s="148"/>
      <c r="L603" s="148"/>
      <c r="M603" s="148"/>
      <c r="N603" s="148"/>
      <c r="O603" s="148"/>
      <c r="P603" s="149"/>
    </row>
    <row r="604" spans="1:16" ht="15" hidden="1" customHeight="1" thickBot="1" x14ac:dyDescent="0.3">
      <c r="A604" s="45" t="e">
        <f ca="1">IF(MONTH(C604)=MONTH(D$3),RIGHT('Yearly Info'!A$40,LEN('Yearly Info'!A$40)-4),"")</f>
        <v>#VALUE!</v>
      </c>
      <c r="B604" s="145"/>
      <c r="C604" s="42">
        <f t="shared" ca="1" si="21"/>
        <v>46158</v>
      </c>
      <c r="D604" s="107">
        <f ca="1">INDIRECT("'" &amp; UPPER(LEFT(TEXT($D$3,"mmmm"),3)) &amp; "'!U37")</f>
        <v>0</v>
      </c>
      <c r="E604" s="147"/>
      <c r="F604" s="148"/>
      <c r="G604" s="148"/>
      <c r="H604" s="148"/>
      <c r="I604" s="148"/>
      <c r="J604" s="148"/>
      <c r="K604" s="148"/>
      <c r="L604" s="148"/>
      <c r="M604" s="148"/>
      <c r="N604" s="148"/>
      <c r="O604" s="148"/>
      <c r="P604" s="149"/>
    </row>
    <row r="605" spans="1:16" ht="15" hidden="1" customHeight="1" thickBot="1" x14ac:dyDescent="0.3">
      <c r="A605" s="45" t="str">
        <f ca="1">IF(MONTH(C605)=MONTH(D$3),RIGHT('Yearly Info'!A$41,LEN('Yearly Info'!A$41)-4),"")</f>
        <v xml:space="preserve"> </v>
      </c>
      <c r="B605" s="145"/>
      <c r="C605" s="42">
        <f t="shared" ca="1" si="21"/>
        <v>46158</v>
      </c>
      <c r="D605" s="107">
        <f ca="1">INDIRECT("'" &amp; UPPER(LEFT(TEXT($D$3,"mmmm"),3)) &amp; "'!U38")</f>
        <v>0</v>
      </c>
      <c r="E605" s="147"/>
      <c r="F605" s="148"/>
      <c r="G605" s="148"/>
      <c r="H605" s="148"/>
      <c r="I605" s="148"/>
      <c r="J605" s="148"/>
      <c r="K605" s="148"/>
      <c r="L605" s="148"/>
      <c r="M605" s="148"/>
      <c r="N605" s="148"/>
      <c r="O605" s="148"/>
      <c r="P605" s="149"/>
    </row>
    <row r="606" spans="1:16" ht="15" hidden="1" customHeight="1" thickBot="1" x14ac:dyDescent="0.3">
      <c r="A606" s="45" t="str">
        <f ca="1">IF(MONTH(C606)=MONTH(D$3),RIGHT('Yearly Info'!A$42,LEN('Yearly Info'!A$42)-4),"")</f>
        <v xml:space="preserve"> </v>
      </c>
      <c r="B606" s="145"/>
      <c r="C606" s="42">
        <f t="shared" ca="1" si="21"/>
        <v>46158</v>
      </c>
      <c r="D606" s="107">
        <f ca="1">INDIRECT("'" &amp; UPPER(LEFT(TEXT($D$3,"mmmm"),3)) &amp; "'!U39")</f>
        <v>0</v>
      </c>
      <c r="E606" s="147"/>
      <c r="F606" s="148"/>
      <c r="G606" s="148"/>
      <c r="H606" s="148"/>
      <c r="I606" s="148"/>
      <c r="J606" s="148"/>
      <c r="K606" s="148"/>
      <c r="L606" s="148"/>
      <c r="M606" s="148"/>
      <c r="N606" s="148"/>
      <c r="O606" s="148"/>
      <c r="P606" s="149"/>
    </row>
    <row r="607" spans="1:16" ht="15" hidden="1" customHeight="1" thickBot="1" x14ac:dyDescent="0.3">
      <c r="A607" s="45" t="str">
        <f ca="1">IF(MONTH(C607)=MONTH(D$3),RIGHT('Yearly Info'!A$43,LEN('Yearly Info'!A$43)-4),"")</f>
        <v xml:space="preserve"> </v>
      </c>
      <c r="B607" s="146"/>
      <c r="C607" s="42">
        <f t="shared" ca="1" si="21"/>
        <v>46158</v>
      </c>
      <c r="D607" s="107">
        <f ca="1">INDIRECT("'" &amp; UPPER(LEFT(TEXT($D$3,"mmmm"),3)) &amp; "'!U40")</f>
        <v>0</v>
      </c>
      <c r="E607" s="150"/>
      <c r="F607" s="151"/>
      <c r="G607" s="151"/>
      <c r="H607" s="151"/>
      <c r="I607" s="151"/>
      <c r="J607" s="151"/>
      <c r="K607" s="151"/>
      <c r="L607" s="151"/>
      <c r="M607" s="151"/>
      <c r="N607" s="151"/>
      <c r="O607" s="151"/>
      <c r="P607" s="152"/>
    </row>
    <row r="608" spans="1:16" ht="15" hidden="1" customHeight="1" x14ac:dyDescent="0.25">
      <c r="A608" s="44" t="str">
        <f ca="1">IF(MONTH(C608)=MONTH(D$3),RIGHT('Yearly Info'!A$14,LEN('Yearly Info'!A$14)-4),"")</f>
        <v xml:space="preserve"> RICS Support for MDEQ</v>
      </c>
      <c r="B608" s="145" t="str">
        <f ca="1">TEXT(C608,"dddd")</f>
        <v>Sunday</v>
      </c>
      <c r="C608" s="94">
        <f ca="1">C578+1</f>
        <v>46159</v>
      </c>
      <c r="D608" s="107">
        <f ca="1">INDIRECT("'" &amp; UPPER(LEFT(TEXT($D$3,"mmmm"),3)) &amp; "'!V11")</f>
        <v>0</v>
      </c>
      <c r="E608" s="147"/>
      <c r="F608" s="148"/>
      <c r="G608" s="148"/>
      <c r="H608" s="148"/>
      <c r="I608" s="148"/>
      <c r="J608" s="148"/>
      <c r="K608" s="148"/>
      <c r="L608" s="148"/>
      <c r="M608" s="148"/>
      <c r="N608" s="148"/>
      <c r="O608" s="148"/>
      <c r="P608" s="149"/>
    </row>
    <row r="609" spans="1:16" ht="15" hidden="1" customHeight="1" x14ac:dyDescent="0.25">
      <c r="A609" s="44" t="str">
        <f ca="1">IF(MONTH(C609)=MONTH(D$3),RIGHT('Yearly Info'!A$15,LEN('Yearly Info'!A$15)-4),"")</f>
        <v xml:space="preserve"> MDEQ</v>
      </c>
      <c r="B609" s="145"/>
      <c r="C609" s="42">
        <f ca="1">C608</f>
        <v>46159</v>
      </c>
      <c r="D609" s="107">
        <f ca="1">INDIRECT("'" &amp; UPPER(LEFT(TEXT($D$3,"mmmm"),3)) &amp; "'!V12")</f>
        <v>0</v>
      </c>
      <c r="E609" s="147"/>
      <c r="F609" s="148"/>
      <c r="G609" s="148"/>
      <c r="H609" s="148"/>
      <c r="I609" s="148"/>
      <c r="J609" s="148"/>
      <c r="K609" s="148"/>
      <c r="L609" s="148"/>
      <c r="M609" s="148"/>
      <c r="N609" s="148"/>
      <c r="O609" s="148"/>
      <c r="P609" s="149"/>
    </row>
    <row r="610" spans="1:16" ht="15" hidden="1" customHeight="1" thickBot="1" x14ac:dyDescent="0.3">
      <c r="A610" s="44" t="str">
        <f ca="1">IF(MONTH(C610)=MONTH(D$3),RIGHT('Yearly Info'!A$16,LEN('Yearly Info'!A$16)-4),"")</f>
        <v xml:space="preserve"> RICS Idea Portal</v>
      </c>
      <c r="B610" s="145"/>
      <c r="C610" s="42">
        <f t="shared" ref="C610:C637" ca="1" si="22">C609</f>
        <v>46159</v>
      </c>
      <c r="D610" s="107">
        <f ca="1">INDIRECT("'" &amp; UPPER(LEFT(TEXT($D$3,"mmmm"),3)) &amp; "'!V13")</f>
        <v>0</v>
      </c>
      <c r="E610" s="147"/>
      <c r="F610" s="148"/>
      <c r="G610" s="148"/>
      <c r="H610" s="148"/>
      <c r="I610" s="148"/>
      <c r="J610" s="148"/>
      <c r="K610" s="148"/>
      <c r="L610" s="148"/>
      <c r="M610" s="148"/>
      <c r="N610" s="148"/>
      <c r="O610" s="148"/>
      <c r="P610" s="149"/>
    </row>
    <row r="611" spans="1:16" ht="15" hidden="1" customHeight="1" x14ac:dyDescent="0.25">
      <c r="A611" s="44" t="str">
        <f ca="1">IF(MONTH(C611)=MONTH(D$3),RIGHT('Yearly Info'!A$17,LEN('Yearly Info'!A$17)-4),"")</f>
        <v xml:space="preserve"> MSWIS</v>
      </c>
      <c r="B611" s="145"/>
      <c r="C611" s="42">
        <f t="shared" ca="1" si="22"/>
        <v>46159</v>
      </c>
      <c r="D611" s="107">
        <f ca="1">INDIRECT("'" &amp; UPPER(LEFT(TEXT($D$3,"mmmm"),3)) &amp; "'!V14")</f>
        <v>0</v>
      </c>
      <c r="E611" s="147"/>
      <c r="F611" s="148"/>
      <c r="G611" s="148"/>
      <c r="H611" s="148"/>
      <c r="I611" s="148"/>
      <c r="J611" s="148"/>
      <c r="K611" s="148"/>
      <c r="L611" s="148"/>
      <c r="M611" s="148"/>
      <c r="N611" s="148"/>
      <c r="O611" s="148"/>
      <c r="P611" s="149"/>
    </row>
    <row r="612" spans="1:16" ht="15" hidden="1" customHeight="1" x14ac:dyDescent="0.25">
      <c r="A612" s="44" t="str">
        <f ca="1">IF(MONTH(C612)=MONTH(D$3),RIGHT('Yearly Info'!A$18,LEN('Yearly Info'!A$18)-4),"")</f>
        <v xml:space="preserve"> GeoSpatial</v>
      </c>
      <c r="B612" s="145"/>
      <c r="C612" s="42">
        <f t="shared" ca="1" si="22"/>
        <v>46159</v>
      </c>
      <c r="D612" s="107">
        <f ca="1">INDIRECT("'" &amp; UPPER(LEFT(TEXT($D$3,"mmmm"),3)) &amp; "'!V15")</f>
        <v>0</v>
      </c>
      <c r="E612" s="147"/>
      <c r="F612" s="148"/>
      <c r="G612" s="148"/>
      <c r="H612" s="148"/>
      <c r="I612" s="148"/>
      <c r="J612" s="148"/>
      <c r="K612" s="148"/>
      <c r="L612" s="148"/>
      <c r="M612" s="148"/>
      <c r="N612" s="148"/>
      <c r="O612" s="148"/>
      <c r="P612" s="149"/>
    </row>
    <row r="613" spans="1:16" ht="15" hidden="1" customHeight="1" thickBot="1" x14ac:dyDescent="0.3">
      <c r="A613" s="44" t="str">
        <f ca="1">IF(MONTH(C613)=MONTH(D$3),RIGHT('Yearly Info'!A$19,LEN('Yearly Info'!A$19)-4),"")</f>
        <v xml:space="preserve"> RICS Dashboard</v>
      </c>
      <c r="B613" s="145"/>
      <c r="C613" s="42">
        <f t="shared" ca="1" si="22"/>
        <v>46159</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MDWFP NRIS</v>
      </c>
      <c r="B614" s="145"/>
      <c r="C614" s="42">
        <f t="shared" ca="1" si="22"/>
        <v>46159</v>
      </c>
      <c r="D614" s="107">
        <f ca="1">INDIRECT("'" &amp; UPPER(LEFT(TEXT($D$3,"mmmm"),3)) &amp; "'!V17")</f>
        <v>0</v>
      </c>
      <c r="E614" s="147"/>
      <c r="F614" s="148"/>
      <c r="G614" s="148"/>
      <c r="H614" s="148"/>
      <c r="I614" s="148"/>
      <c r="J614" s="148"/>
      <c r="K614" s="148"/>
      <c r="L614" s="148"/>
      <c r="M614" s="148"/>
      <c r="N614" s="148"/>
      <c r="O614" s="148"/>
      <c r="P614" s="149"/>
    </row>
    <row r="615" spans="1:16" ht="15" hidden="1" customHeight="1" x14ac:dyDescent="0.25">
      <c r="A615" s="44" t="str">
        <f ca="1">IF(MONTH(C615)=MONTH(D$3),RIGHT('Yearly Info'!A$21,LEN('Yearly Info'!A$21)-4),"")</f>
        <v xml:space="preserve"> MSWIS MRVA 4 CLOSED</v>
      </c>
      <c r="B615" s="145"/>
      <c r="C615" s="42">
        <f t="shared" ca="1" si="22"/>
        <v>46159</v>
      </c>
      <c r="D615" s="107">
        <f ca="1">INDIRECT("'" &amp; UPPER(LEFT(TEXT($D$3,"mmmm"),3)) &amp; "'!V18")</f>
        <v>0</v>
      </c>
      <c r="E615" s="147"/>
      <c r="F615" s="148"/>
      <c r="G615" s="148"/>
      <c r="H615" s="148"/>
      <c r="I615" s="148"/>
      <c r="J615" s="148"/>
      <c r="K615" s="148"/>
      <c r="L615" s="148"/>
      <c r="M615" s="148"/>
      <c r="N615" s="148"/>
      <c r="O615" s="148"/>
      <c r="P615" s="149"/>
    </row>
    <row r="616" spans="1:16" ht="15" hidden="1" customHeight="1" x14ac:dyDescent="0.25">
      <c r="A616" s="44" t="str">
        <f ca="1">IF(MONTH(C616)=MONTH(D$3),RIGHT('Yearly Info'!A$22,LEN('Yearly Info'!A$22)-4),"")</f>
        <v xml:space="preserve"> Tackett</v>
      </c>
      <c r="B616" s="145"/>
      <c r="C616" s="42">
        <f t="shared" ca="1" si="22"/>
        <v>46159</v>
      </c>
      <c r="D616" s="107">
        <f ca="1">INDIRECT("'" &amp; UPPER(LEFT(TEXT($D$3,"mmmm"),3)) &amp; "'!V19")</f>
        <v>0</v>
      </c>
      <c r="E616" s="147"/>
      <c r="F616" s="148"/>
      <c r="G616" s="148"/>
      <c r="H616" s="148"/>
      <c r="I616" s="148"/>
      <c r="J616" s="148"/>
      <c r="K616" s="148"/>
      <c r="L616" s="148"/>
      <c r="M616" s="148"/>
      <c r="N616" s="148"/>
      <c r="O616" s="148"/>
      <c r="P616" s="149"/>
    </row>
    <row r="617" spans="1:16" ht="15" hidden="1" customHeight="1" x14ac:dyDescent="0.25">
      <c r="A617" s="44" t="e">
        <f ca="1">IF(MONTH(C617)=MONTH(D$3),RIGHT('Yearly Info'!A$23,LEN('Yearly Info'!A$23)-4),"")</f>
        <v>#VALUE!</v>
      </c>
      <c r="B617" s="145"/>
      <c r="C617" s="42">
        <f t="shared" ca="1" si="22"/>
        <v>46159</v>
      </c>
      <c r="D617" s="107">
        <f ca="1">INDIRECT("'" &amp; UPPER(LEFT(TEXT($D$3,"mmmm"),3)) &amp; "'!V20")</f>
        <v>0</v>
      </c>
      <c r="E617" s="147"/>
      <c r="F617" s="148"/>
      <c r="G617" s="148"/>
      <c r="H617" s="148"/>
      <c r="I617" s="148"/>
      <c r="J617" s="148"/>
      <c r="K617" s="148"/>
      <c r="L617" s="148"/>
      <c r="M617" s="148"/>
      <c r="N617" s="148"/>
      <c r="O617" s="148"/>
      <c r="P617" s="149"/>
    </row>
    <row r="618" spans="1:16" ht="15" hidden="1" customHeight="1" x14ac:dyDescent="0.25">
      <c r="A618" s="44" t="e">
        <f ca="1">IF(MONTH(C618)=MONTH(D$3),RIGHT('Yearly Info'!A$24,LEN('Yearly Info'!A$24)-4),"")</f>
        <v>#VALUE!</v>
      </c>
      <c r="B618" s="145"/>
      <c r="C618" s="42">
        <f t="shared" ca="1" si="22"/>
        <v>46159</v>
      </c>
      <c r="D618" s="107">
        <f ca="1">INDIRECT("'" &amp; UPPER(LEFT(TEXT($D$3,"mmmm"),3)) &amp; "'!V21")</f>
        <v>0</v>
      </c>
      <c r="E618" s="147"/>
      <c r="F618" s="148"/>
      <c r="G618" s="148"/>
      <c r="H618" s="148"/>
      <c r="I618" s="148"/>
      <c r="J618" s="148"/>
      <c r="K618" s="148"/>
      <c r="L618" s="148"/>
      <c r="M618" s="148"/>
      <c r="N618" s="148"/>
      <c r="O618" s="148"/>
      <c r="P618" s="149"/>
    </row>
    <row r="619" spans="1:16" ht="15" hidden="1" customHeight="1" x14ac:dyDescent="0.25">
      <c r="A619" s="44" t="e">
        <f ca="1">IF(MONTH(C619)=MONTH(D$3),RIGHT('Yearly Info'!A$25,LEN('Yearly Info'!A$25)-4),"")</f>
        <v>#VALUE!</v>
      </c>
      <c r="B619" s="145"/>
      <c r="C619" s="42">
        <f t="shared" ca="1" si="22"/>
        <v>46159</v>
      </c>
      <c r="D619" s="107">
        <f ca="1">INDIRECT("'" &amp; UPPER(LEFT(TEXT($D$3,"mmmm"),3)) &amp; "'!V22")</f>
        <v>0</v>
      </c>
      <c r="E619" s="147"/>
      <c r="F619" s="148"/>
      <c r="G619" s="148"/>
      <c r="H619" s="148"/>
      <c r="I619" s="148"/>
      <c r="J619" s="148"/>
      <c r="K619" s="148"/>
      <c r="L619" s="148"/>
      <c r="M619" s="148"/>
      <c r="N619" s="148"/>
      <c r="O619" s="148"/>
      <c r="P619" s="149"/>
    </row>
    <row r="620" spans="1:16" ht="15" hidden="1" customHeight="1" x14ac:dyDescent="0.25">
      <c r="A620" s="44" t="e">
        <f ca="1">IF(MONTH(C620)=MONTH(D$3),RIGHT('Yearly Info'!A$26,LEN('Yearly Info'!A$26)-4),"")</f>
        <v>#VALUE!</v>
      </c>
      <c r="B620" s="145"/>
      <c r="C620" s="42">
        <f t="shared" ca="1" si="22"/>
        <v>46159</v>
      </c>
      <c r="D620" s="107">
        <f ca="1">INDIRECT("'" &amp; UPPER(LEFT(TEXT($D$3,"mmmm"),3)) &amp; "'!V23")</f>
        <v>0</v>
      </c>
      <c r="E620" s="147"/>
      <c r="F620" s="148"/>
      <c r="G620" s="148"/>
      <c r="H620" s="148"/>
      <c r="I620" s="148"/>
      <c r="J620" s="148"/>
      <c r="K620" s="148"/>
      <c r="L620" s="148"/>
      <c r="M620" s="148"/>
      <c r="N620" s="148"/>
      <c r="O620" s="148"/>
      <c r="P620" s="149"/>
    </row>
    <row r="621" spans="1:16" ht="15" hidden="1" customHeight="1" x14ac:dyDescent="0.25">
      <c r="A621" s="44" t="e">
        <f ca="1">IF(MONTH(C621)=MONTH(D$3),RIGHT('Yearly Info'!A$27,LEN('Yearly Info'!A$27)-4),"")</f>
        <v>#VALUE!</v>
      </c>
      <c r="B621" s="145"/>
      <c r="C621" s="42">
        <f t="shared" ca="1" si="22"/>
        <v>46159</v>
      </c>
      <c r="D621" s="107">
        <f ca="1">INDIRECT("'" &amp; UPPER(LEFT(TEXT($D$3,"mmmm"),3)) &amp; "'!V24")</f>
        <v>0</v>
      </c>
      <c r="E621" s="147"/>
      <c r="F621" s="148"/>
      <c r="G621" s="148"/>
      <c r="H621" s="148"/>
      <c r="I621" s="148"/>
      <c r="J621" s="148"/>
      <c r="K621" s="148"/>
      <c r="L621" s="148"/>
      <c r="M621" s="148"/>
      <c r="N621" s="148"/>
      <c r="O621" s="148"/>
      <c r="P621" s="149"/>
    </row>
    <row r="622" spans="1:16" ht="15" hidden="1" customHeight="1" x14ac:dyDescent="0.25">
      <c r="A622" s="44" t="e">
        <f ca="1">IF(MONTH(C622)=MONTH(D$3),RIGHT('Yearly Info'!A$28,LEN('Yearly Info'!A$28)-4),"")</f>
        <v>#VALUE!</v>
      </c>
      <c r="B622" s="145"/>
      <c r="C622" s="42">
        <f t="shared" ca="1" si="22"/>
        <v>46159</v>
      </c>
      <c r="D622" s="107">
        <f ca="1">INDIRECT("'" &amp; UPPER(LEFT(TEXT($D$3,"mmmm"),3)) &amp; "'!V25")</f>
        <v>0</v>
      </c>
      <c r="E622" s="147"/>
      <c r="F622" s="148"/>
      <c r="G622" s="148"/>
      <c r="H622" s="148"/>
      <c r="I622" s="148"/>
      <c r="J622" s="148"/>
      <c r="K622" s="148"/>
      <c r="L622" s="148"/>
      <c r="M622" s="148"/>
      <c r="N622" s="148"/>
      <c r="O622" s="148"/>
      <c r="P622" s="149"/>
    </row>
    <row r="623" spans="1:16" ht="15" hidden="1" customHeight="1" x14ac:dyDescent="0.25">
      <c r="A623" s="44" t="e">
        <f ca="1">IF(MONTH(C623)=MONTH(D$3),RIGHT('Yearly Info'!A$29,LEN('Yearly Info'!A$29)-4),"")</f>
        <v>#VALUE!</v>
      </c>
      <c r="B623" s="145"/>
      <c r="C623" s="42">
        <f t="shared" ca="1" si="22"/>
        <v>46159</v>
      </c>
      <c r="D623" s="107">
        <f ca="1">INDIRECT("'" &amp; UPPER(LEFT(TEXT($D$3,"mmmm"),3)) &amp; "'!V26")</f>
        <v>0</v>
      </c>
      <c r="E623" s="147"/>
      <c r="F623" s="148"/>
      <c r="G623" s="148"/>
      <c r="H623" s="148"/>
      <c r="I623" s="148"/>
      <c r="J623" s="148"/>
      <c r="K623" s="148"/>
      <c r="L623" s="148"/>
      <c r="M623" s="148"/>
      <c r="N623" s="148"/>
      <c r="O623" s="148"/>
      <c r="P623" s="149"/>
    </row>
    <row r="624" spans="1:16" ht="15" hidden="1" customHeight="1" x14ac:dyDescent="0.25">
      <c r="A624" s="44" t="e">
        <f ca="1">IF(MONTH(C624)=MONTH(D$3),RIGHT('Yearly Info'!A$30,LEN('Yearly Info'!A$30)-4),"")</f>
        <v>#VALUE!</v>
      </c>
      <c r="B624" s="145"/>
      <c r="C624" s="42">
        <f t="shared" ca="1" si="22"/>
        <v>46159</v>
      </c>
      <c r="D624" s="107">
        <f ca="1">INDIRECT("'" &amp; UPPER(LEFT(TEXT($D$3,"mmmm"),3)) &amp; "'!V27")</f>
        <v>0</v>
      </c>
      <c r="E624" s="147"/>
      <c r="F624" s="148"/>
      <c r="G624" s="148"/>
      <c r="H624" s="148"/>
      <c r="I624" s="148"/>
      <c r="J624" s="148"/>
      <c r="K624" s="148"/>
      <c r="L624" s="148"/>
      <c r="M624" s="148"/>
      <c r="N624" s="148"/>
      <c r="O624" s="148"/>
      <c r="P624" s="149"/>
    </row>
    <row r="625" spans="1:16" ht="15" hidden="1" customHeight="1" x14ac:dyDescent="0.25">
      <c r="A625" s="44" t="e">
        <f ca="1">IF(MONTH(C625)=MONTH(D$3),RIGHT('Yearly Info'!A$31,LEN('Yearly Info'!A$31)-4),"")</f>
        <v>#VALUE!</v>
      </c>
      <c r="B625" s="145"/>
      <c r="C625" s="42">
        <f t="shared" ca="1" si="22"/>
        <v>46159</v>
      </c>
      <c r="D625" s="107">
        <f ca="1">INDIRECT("'" &amp; UPPER(LEFT(TEXT($D$3,"mmmm"),3)) &amp; "'!V28")</f>
        <v>0</v>
      </c>
      <c r="E625" s="147"/>
      <c r="F625" s="148"/>
      <c r="G625" s="148"/>
      <c r="H625" s="148"/>
      <c r="I625" s="148"/>
      <c r="J625" s="148"/>
      <c r="K625" s="148"/>
      <c r="L625" s="148"/>
      <c r="M625" s="148"/>
      <c r="N625" s="148"/>
      <c r="O625" s="148"/>
      <c r="P625" s="149"/>
    </row>
    <row r="626" spans="1:16" ht="15" hidden="1" customHeight="1" x14ac:dyDescent="0.25">
      <c r="A626" s="44" t="e">
        <f ca="1">IF(MONTH(C626)=MONTH(D$3),RIGHT('Yearly Info'!A$32,LEN('Yearly Info'!A$32)-4),"")</f>
        <v>#VALUE!</v>
      </c>
      <c r="B626" s="145"/>
      <c r="C626" s="42">
        <f t="shared" ca="1" si="22"/>
        <v>46159</v>
      </c>
      <c r="D626" s="107">
        <f ca="1">INDIRECT("'" &amp; UPPER(LEFT(TEXT($D$3,"mmmm"),3)) &amp; "'!V29")</f>
        <v>0</v>
      </c>
      <c r="E626" s="147"/>
      <c r="F626" s="148"/>
      <c r="G626" s="148"/>
      <c r="H626" s="148"/>
      <c r="I626" s="148"/>
      <c r="J626" s="148"/>
      <c r="K626" s="148"/>
      <c r="L626" s="148"/>
      <c r="M626" s="148"/>
      <c r="N626" s="148"/>
      <c r="O626" s="148"/>
      <c r="P626" s="149"/>
    </row>
    <row r="627" spans="1:16" ht="15" hidden="1" customHeight="1" x14ac:dyDescent="0.25">
      <c r="A627" s="44" t="e">
        <f ca="1">IF(MONTH(C627)=MONTH(D$3),RIGHT('Yearly Info'!A$33,LEN('Yearly Info'!A$33)-4),"")</f>
        <v>#VALUE!</v>
      </c>
      <c r="B627" s="145"/>
      <c r="C627" s="42">
        <f t="shared" ca="1" si="22"/>
        <v>46159</v>
      </c>
      <c r="D627" s="107">
        <f ca="1">INDIRECT("'" &amp; UPPER(LEFT(TEXT($D$3,"mmmm"),3)) &amp; "'!V30")</f>
        <v>0</v>
      </c>
      <c r="E627" s="147"/>
      <c r="F627" s="148"/>
      <c r="G627" s="148"/>
      <c r="H627" s="148"/>
      <c r="I627" s="148"/>
      <c r="J627" s="148"/>
      <c r="K627" s="148"/>
      <c r="L627" s="148"/>
      <c r="M627" s="148"/>
      <c r="N627" s="148"/>
      <c r="O627" s="148"/>
      <c r="P627" s="149"/>
    </row>
    <row r="628" spans="1:16" ht="15" hidden="1" customHeight="1" x14ac:dyDescent="0.25">
      <c r="A628" s="44" t="e">
        <f ca="1">IF(MONTH(C628)=MONTH(D$3),RIGHT('Yearly Info'!A$34,LEN('Yearly Info'!A$34)-4),"")</f>
        <v>#VALUE!</v>
      </c>
      <c r="B628" s="145"/>
      <c r="C628" s="42">
        <f t="shared" ca="1" si="22"/>
        <v>46159</v>
      </c>
      <c r="D628" s="107">
        <f ca="1">INDIRECT("'" &amp; UPPER(LEFT(TEXT($D$3,"mmmm"),3)) &amp; "'!V31")</f>
        <v>0</v>
      </c>
      <c r="E628" s="147"/>
      <c r="F628" s="148"/>
      <c r="G628" s="148"/>
      <c r="H628" s="148"/>
      <c r="I628" s="148"/>
      <c r="J628" s="148"/>
      <c r="K628" s="148"/>
      <c r="L628" s="148"/>
      <c r="M628" s="148"/>
      <c r="N628" s="148"/>
      <c r="O628" s="148"/>
      <c r="P628" s="149"/>
    </row>
    <row r="629" spans="1:16" ht="15" hidden="1" customHeight="1" x14ac:dyDescent="0.25">
      <c r="A629" s="44" t="e">
        <f ca="1">IF(MONTH(C629)=MONTH(D$3),RIGHT('Yearly Info'!A$35,LEN('Yearly Info'!A$35)-4),"")</f>
        <v>#VALUE!</v>
      </c>
      <c r="B629" s="145"/>
      <c r="C629" s="42">
        <f t="shared" ca="1" si="22"/>
        <v>46159</v>
      </c>
      <c r="D629" s="107">
        <f ca="1">INDIRECT("'" &amp; UPPER(LEFT(TEXT($D$3,"mmmm"),3)) &amp; "'!V32")</f>
        <v>0</v>
      </c>
      <c r="E629" s="147"/>
      <c r="F629" s="148"/>
      <c r="G629" s="148"/>
      <c r="H629" s="148"/>
      <c r="I629" s="148"/>
      <c r="J629" s="148"/>
      <c r="K629" s="148"/>
      <c r="L629" s="148"/>
      <c r="M629" s="148"/>
      <c r="N629" s="148"/>
      <c r="O629" s="148"/>
      <c r="P629" s="149"/>
    </row>
    <row r="630" spans="1:16" ht="15" hidden="1" customHeight="1" x14ac:dyDescent="0.25">
      <c r="A630" s="44" t="e">
        <f ca="1">IF(MONTH(C630)=MONTH(D$3),RIGHT('Yearly Info'!A$36,LEN('Yearly Info'!A$36)-4),"")</f>
        <v>#VALUE!</v>
      </c>
      <c r="B630" s="145"/>
      <c r="C630" s="42">
        <f t="shared" ca="1" si="22"/>
        <v>46159</v>
      </c>
      <c r="D630" s="107">
        <f ca="1">INDIRECT("'" &amp; UPPER(LEFT(TEXT($D$3,"mmmm"),3)) &amp; "'!V33")</f>
        <v>0</v>
      </c>
      <c r="E630" s="147"/>
      <c r="F630" s="148"/>
      <c r="G630" s="148"/>
      <c r="H630" s="148"/>
      <c r="I630" s="148"/>
      <c r="J630" s="148"/>
      <c r="K630" s="148"/>
      <c r="L630" s="148"/>
      <c r="M630" s="148"/>
      <c r="N630" s="148"/>
      <c r="O630" s="148"/>
      <c r="P630" s="149"/>
    </row>
    <row r="631" spans="1:16" ht="15" hidden="1" customHeight="1" x14ac:dyDescent="0.25">
      <c r="A631" s="44" t="e">
        <f ca="1">IF(MONTH(C631)=MONTH(D$3),RIGHT('Yearly Info'!A$37,LEN('Yearly Info'!A$37)-4),"")</f>
        <v>#VALUE!</v>
      </c>
      <c r="B631" s="145"/>
      <c r="C631" s="42">
        <f t="shared" ca="1" si="22"/>
        <v>46159</v>
      </c>
      <c r="D631" s="107">
        <f ca="1">INDIRECT("'" &amp; UPPER(LEFT(TEXT($D$3,"mmmm"),3)) &amp; "'!V34")</f>
        <v>0</v>
      </c>
      <c r="E631" s="147"/>
      <c r="F631" s="148"/>
      <c r="G631" s="148"/>
      <c r="H631" s="148"/>
      <c r="I631" s="148"/>
      <c r="J631" s="148"/>
      <c r="K631" s="148"/>
      <c r="L631" s="148"/>
      <c r="M631" s="148"/>
      <c r="N631" s="148"/>
      <c r="O631" s="148"/>
      <c r="P631" s="149"/>
    </row>
    <row r="632" spans="1:16" ht="15" hidden="1" customHeight="1" x14ac:dyDescent="0.25">
      <c r="A632" s="44" t="e">
        <f ca="1">IF(MONTH(C632)=MONTH(D$3),RIGHT('Yearly Info'!A$38,LEN('Yearly Info'!A$38)-4),"")</f>
        <v>#VALUE!</v>
      </c>
      <c r="B632" s="145"/>
      <c r="C632" s="42">
        <f t="shared" ca="1" si="22"/>
        <v>46159</v>
      </c>
      <c r="D632" s="107">
        <f ca="1">INDIRECT("'" &amp; UPPER(LEFT(TEXT($D$3,"mmmm"),3)) &amp; "'!V35")</f>
        <v>0</v>
      </c>
      <c r="E632" s="147"/>
      <c r="F632" s="148"/>
      <c r="G632" s="148"/>
      <c r="H632" s="148"/>
      <c r="I632" s="148"/>
      <c r="J632" s="148"/>
      <c r="K632" s="148"/>
      <c r="L632" s="148"/>
      <c r="M632" s="148"/>
      <c r="N632" s="148"/>
      <c r="O632" s="148"/>
      <c r="P632" s="149"/>
    </row>
    <row r="633" spans="1:16" ht="15" hidden="1" customHeight="1" x14ac:dyDescent="0.25">
      <c r="A633" s="44" t="e">
        <f ca="1">IF(MONTH(C633)=MONTH(D$3),RIGHT('Yearly Info'!A$39,LEN('Yearly Info'!A$39)-4),"")</f>
        <v>#VALUE!</v>
      </c>
      <c r="B633" s="145"/>
      <c r="C633" s="42">
        <f t="shared" ca="1" si="22"/>
        <v>46159</v>
      </c>
      <c r="D633" s="107">
        <f ca="1">INDIRECT("'" &amp; UPPER(LEFT(TEXT($D$3,"mmmm"),3)) &amp; "'!V36")</f>
        <v>0</v>
      </c>
      <c r="E633" s="147"/>
      <c r="F633" s="148"/>
      <c r="G633" s="148"/>
      <c r="H633" s="148"/>
      <c r="I633" s="148"/>
      <c r="J633" s="148"/>
      <c r="K633" s="148"/>
      <c r="L633" s="148"/>
      <c r="M633" s="148"/>
      <c r="N633" s="148"/>
      <c r="O633" s="148"/>
      <c r="P633" s="149"/>
    </row>
    <row r="634" spans="1:16" ht="15" hidden="1" customHeight="1" thickBot="1" x14ac:dyDescent="0.3">
      <c r="A634" s="45" t="e">
        <f ca="1">IF(MONTH(C634)=MONTH(D$3),RIGHT('Yearly Info'!A$40,LEN('Yearly Info'!A$40)-4),"")</f>
        <v>#VALUE!</v>
      </c>
      <c r="B634" s="145"/>
      <c r="C634" s="42">
        <f t="shared" ca="1" si="22"/>
        <v>46159</v>
      </c>
      <c r="D634" s="107">
        <f ca="1">INDIRECT("'" &amp; UPPER(LEFT(TEXT($D$3,"mmmm"),3)) &amp; "'!V37")</f>
        <v>0</v>
      </c>
      <c r="E634" s="147"/>
      <c r="F634" s="148"/>
      <c r="G634" s="148"/>
      <c r="H634" s="148"/>
      <c r="I634" s="148"/>
      <c r="J634" s="148"/>
      <c r="K634" s="148"/>
      <c r="L634" s="148"/>
      <c r="M634" s="148"/>
      <c r="N634" s="148"/>
      <c r="O634" s="148"/>
      <c r="P634" s="149"/>
    </row>
    <row r="635" spans="1:16" ht="15" hidden="1" customHeight="1" thickBot="1" x14ac:dyDescent="0.3">
      <c r="A635" s="45" t="str">
        <f ca="1">IF(MONTH(C635)=MONTH(D$3),RIGHT('Yearly Info'!A$41,LEN('Yearly Info'!A$41)-4),"")</f>
        <v xml:space="preserve"> </v>
      </c>
      <c r="B635" s="145"/>
      <c r="C635" s="42">
        <f t="shared" ca="1" si="22"/>
        <v>46159</v>
      </c>
      <c r="D635" s="107">
        <f ca="1">INDIRECT("'" &amp; UPPER(LEFT(TEXT($D$3,"mmmm"),3)) &amp; "'!V38")</f>
        <v>0</v>
      </c>
      <c r="E635" s="147"/>
      <c r="F635" s="148"/>
      <c r="G635" s="148"/>
      <c r="H635" s="148"/>
      <c r="I635" s="148"/>
      <c r="J635" s="148"/>
      <c r="K635" s="148"/>
      <c r="L635" s="148"/>
      <c r="M635" s="148"/>
      <c r="N635" s="148"/>
      <c r="O635" s="148"/>
      <c r="P635" s="149"/>
    </row>
    <row r="636" spans="1:16" ht="15" hidden="1" customHeight="1" thickBot="1" x14ac:dyDescent="0.3">
      <c r="A636" s="45" t="str">
        <f ca="1">IF(MONTH(C636)=MONTH(D$3),RIGHT('Yearly Info'!A$42,LEN('Yearly Info'!A$42)-4),"")</f>
        <v xml:space="preserve"> </v>
      </c>
      <c r="B636" s="145"/>
      <c r="C636" s="42">
        <f t="shared" ca="1" si="22"/>
        <v>46159</v>
      </c>
      <c r="D636" s="107">
        <f ca="1">INDIRECT("'" &amp; UPPER(LEFT(TEXT($D$3,"mmmm"),3)) &amp; "'!V39")</f>
        <v>0</v>
      </c>
      <c r="E636" s="147"/>
      <c r="F636" s="148"/>
      <c r="G636" s="148"/>
      <c r="H636" s="148"/>
      <c r="I636" s="148"/>
      <c r="J636" s="148"/>
      <c r="K636" s="148"/>
      <c r="L636" s="148"/>
      <c r="M636" s="148"/>
      <c r="N636" s="148"/>
      <c r="O636" s="148"/>
      <c r="P636" s="149"/>
    </row>
    <row r="637" spans="1:16" ht="15" hidden="1" customHeight="1" thickBot="1" x14ac:dyDescent="0.3">
      <c r="A637" s="45" t="str">
        <f ca="1">IF(MONTH(C637)=MONTH(D$3),RIGHT('Yearly Info'!A$43,LEN('Yearly Info'!A$43)-4),"")</f>
        <v xml:space="preserve"> </v>
      </c>
      <c r="B637" s="146"/>
      <c r="C637" s="42">
        <f t="shared" ca="1" si="22"/>
        <v>46159</v>
      </c>
      <c r="D637" s="107">
        <f ca="1">INDIRECT("'" &amp; UPPER(LEFT(TEXT($D$3,"mmmm"),3)) &amp; "'!V40")</f>
        <v>0</v>
      </c>
      <c r="E637" s="150"/>
      <c r="F637" s="151"/>
      <c r="G637" s="151"/>
      <c r="H637" s="151"/>
      <c r="I637" s="151"/>
      <c r="J637" s="151"/>
      <c r="K637" s="151"/>
      <c r="L637" s="151"/>
      <c r="M637" s="151"/>
      <c r="N637" s="151"/>
      <c r="O637" s="151"/>
      <c r="P637" s="152"/>
    </row>
    <row r="638" spans="1:16" ht="15" hidden="1" customHeight="1" x14ac:dyDescent="0.25">
      <c r="A638" s="44" t="str">
        <f ca="1">IF(MONTH(C638)=MONTH(D$3),RIGHT('Yearly Info'!A$14,LEN('Yearly Info'!A$14)-4),"")</f>
        <v xml:space="preserve"> RICS Support for MDEQ</v>
      </c>
      <c r="B638" s="159" t="str">
        <f ca="1">TEXT(C638,"dddd")</f>
        <v>Monday</v>
      </c>
      <c r="C638" s="96">
        <f ca="1">C548+3</f>
        <v>46160</v>
      </c>
      <c r="D638" s="54">
        <f ca="1">INDIRECT("'" &amp; UPPER(LEFT(TEXT($D$3,"mmmm"),3)) &amp; "'!W11")</f>
        <v>0</v>
      </c>
      <c r="E638" s="147"/>
      <c r="F638" s="148"/>
      <c r="G638" s="148"/>
      <c r="H638" s="148"/>
      <c r="I638" s="148"/>
      <c r="J638" s="148"/>
      <c r="K638" s="148"/>
      <c r="L638" s="148"/>
      <c r="M638" s="148"/>
      <c r="N638" s="148"/>
      <c r="O638" s="148"/>
      <c r="P638" s="149"/>
    </row>
    <row r="639" spans="1:16" ht="15" hidden="1" customHeight="1" x14ac:dyDescent="0.25">
      <c r="A639" s="44" t="str">
        <f ca="1">IF(MONTH(C639)=MONTH(D$3),RIGHT('Yearly Info'!A$15,LEN('Yearly Info'!A$15)-4),"")</f>
        <v xml:space="preserve"> MDEQ</v>
      </c>
      <c r="B639" s="145"/>
      <c r="C639" s="42">
        <f ca="1">C638</f>
        <v>46160</v>
      </c>
      <c r="D639" s="54">
        <f ca="1">INDIRECT("'" &amp; UPPER(LEFT(TEXT($D$3,"mmmm"),3)) &amp; "'!W12")</f>
        <v>0</v>
      </c>
      <c r="E639" s="147"/>
      <c r="F639" s="148"/>
      <c r="G639" s="148"/>
      <c r="H639" s="148"/>
      <c r="I639" s="148"/>
      <c r="J639" s="148"/>
      <c r="K639" s="148"/>
      <c r="L639" s="148"/>
      <c r="M639" s="148"/>
      <c r="N639" s="148"/>
      <c r="O639" s="148"/>
      <c r="P639" s="149"/>
    </row>
    <row r="640" spans="1:16" ht="15" hidden="1" customHeight="1" thickBot="1" x14ac:dyDescent="0.3">
      <c r="A640" s="44" t="str">
        <f ca="1">IF(MONTH(C640)=MONTH(D$3),RIGHT('Yearly Info'!A$16,LEN('Yearly Info'!A$16)-4),"")</f>
        <v xml:space="preserve"> RICS Idea Portal</v>
      </c>
      <c r="B640" s="145"/>
      <c r="C640" s="42">
        <f t="shared" ref="C640:C667" ca="1" si="23">C639</f>
        <v>46160</v>
      </c>
      <c r="D640" s="54">
        <f ca="1">INDIRECT("'" &amp; UPPER(LEFT(TEXT($D$3,"mmmm"),3)) &amp; "'!W13")</f>
        <v>0</v>
      </c>
      <c r="E640" s="147"/>
      <c r="F640" s="148"/>
      <c r="G640" s="148"/>
      <c r="H640" s="148"/>
      <c r="I640" s="148"/>
      <c r="J640" s="148"/>
      <c r="K640" s="148"/>
      <c r="L640" s="148"/>
      <c r="M640" s="148"/>
      <c r="N640" s="148"/>
      <c r="O640" s="148"/>
      <c r="P640" s="149"/>
    </row>
    <row r="641" spans="1:16" ht="15" hidden="1" customHeight="1" x14ac:dyDescent="0.25">
      <c r="A641" s="44" t="str">
        <f ca="1">IF(MONTH(C641)=MONTH(D$3),RIGHT('Yearly Info'!A$17,LEN('Yearly Info'!A$17)-4),"")</f>
        <v xml:space="preserve"> MSWIS</v>
      </c>
      <c r="B641" s="145"/>
      <c r="C641" s="42">
        <f t="shared" ca="1" si="23"/>
        <v>46160</v>
      </c>
      <c r="D641" s="54">
        <f ca="1">INDIRECT("'" &amp; UPPER(LEFT(TEXT($D$3,"mmmm"),3)) &amp; "'!W14")</f>
        <v>2</v>
      </c>
      <c r="E641" s="147" t="s">
        <v>133</v>
      </c>
      <c r="F641" s="148"/>
      <c r="G641" s="148"/>
      <c r="H641" s="148"/>
      <c r="I641" s="148"/>
      <c r="J641" s="148"/>
      <c r="K641" s="148"/>
      <c r="L641" s="148"/>
      <c r="M641" s="148"/>
      <c r="N641" s="148"/>
      <c r="O641" s="148"/>
      <c r="P641" s="149"/>
    </row>
    <row r="642" spans="1:16" ht="15" hidden="1" customHeight="1" x14ac:dyDescent="0.25">
      <c r="A642" s="44" t="str">
        <f ca="1">IF(MONTH(C642)=MONTH(D$3),RIGHT('Yearly Info'!A$18,LEN('Yearly Info'!A$18)-4),"")</f>
        <v xml:space="preserve"> GeoSpatial</v>
      </c>
      <c r="B642" s="145"/>
      <c r="C642" s="42">
        <f t="shared" ca="1" si="23"/>
        <v>46160</v>
      </c>
      <c r="D642" s="54">
        <f ca="1">INDIRECT("'" &amp; UPPER(LEFT(TEXT($D$3,"mmmm"),3)) &amp; "'!W15")</f>
        <v>0</v>
      </c>
      <c r="E642" s="153"/>
      <c r="F642" s="154"/>
      <c r="G642" s="154"/>
      <c r="H642" s="154"/>
      <c r="I642" s="154"/>
      <c r="J642" s="154"/>
      <c r="K642" s="154"/>
      <c r="L642" s="154"/>
      <c r="M642" s="154"/>
      <c r="N642" s="154"/>
      <c r="O642" s="154"/>
      <c r="P642" s="155"/>
    </row>
    <row r="643" spans="1:16" ht="15" hidden="1" customHeight="1" thickBot="1" x14ac:dyDescent="0.3">
      <c r="A643" s="44" t="str">
        <f ca="1">IF(MONTH(C643)=MONTH(D$3),RIGHT('Yearly Info'!A$19,LEN('Yearly Info'!A$19)-4),"")</f>
        <v xml:space="preserve"> RICS Dashboard</v>
      </c>
      <c r="B643" s="145"/>
      <c r="C643" s="42">
        <f t="shared" ca="1" si="23"/>
        <v>46160</v>
      </c>
      <c r="D643" s="54">
        <f ca="1">INDIRECT("'" &amp; UPPER(LEFT(TEXT($D$3,"mmmm"),3)) &amp; "'!W16")</f>
        <v>0</v>
      </c>
      <c r="E643" s="153"/>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MDWFP NRIS</v>
      </c>
      <c r="B644" s="145"/>
      <c r="C644" s="42">
        <f t="shared" ca="1" si="23"/>
        <v>46160</v>
      </c>
      <c r="D644" s="54">
        <f ca="1">INDIRECT("'" &amp; UPPER(LEFT(TEXT($D$3,"mmmm"),3)) &amp; "'!W17")</f>
        <v>7</v>
      </c>
      <c r="E644" s="153" t="s">
        <v>134</v>
      </c>
      <c r="F644" s="154"/>
      <c r="G644" s="154"/>
      <c r="H644" s="154"/>
      <c r="I644" s="154"/>
      <c r="J644" s="154"/>
      <c r="K644" s="154"/>
      <c r="L644" s="154"/>
      <c r="M644" s="154"/>
      <c r="N644" s="154"/>
      <c r="O644" s="154"/>
      <c r="P644" s="155"/>
    </row>
    <row r="645" spans="1:16" ht="15" hidden="1" customHeight="1" x14ac:dyDescent="0.25">
      <c r="A645" s="44" t="str">
        <f ca="1">IF(MONTH(C645)=MONTH(D$3),RIGHT('Yearly Info'!A$21,LEN('Yearly Info'!A$21)-4),"")</f>
        <v xml:space="preserve"> MSWIS MRVA 4 CLOSED</v>
      </c>
      <c r="B645" s="145"/>
      <c r="C645" s="42">
        <f t="shared" ca="1" si="23"/>
        <v>46160</v>
      </c>
      <c r="D645" s="54">
        <f ca="1">INDIRECT("'" &amp; UPPER(LEFT(TEXT($D$3,"mmmm"),3)) &amp; "'!W18")</f>
        <v>0</v>
      </c>
      <c r="E645" s="147"/>
      <c r="F645" s="148"/>
      <c r="G645" s="148"/>
      <c r="H645" s="148"/>
      <c r="I645" s="148"/>
      <c r="J645" s="148"/>
      <c r="K645" s="148"/>
      <c r="L645" s="148"/>
      <c r="M645" s="148"/>
      <c r="N645" s="148"/>
      <c r="O645" s="148"/>
      <c r="P645" s="149"/>
    </row>
    <row r="646" spans="1:16" ht="15" hidden="1" customHeight="1" x14ac:dyDescent="0.25">
      <c r="A646" s="44" t="str">
        <f ca="1">IF(MONTH(C646)=MONTH(D$3),RIGHT('Yearly Info'!A$22,LEN('Yearly Info'!A$22)-4),"")</f>
        <v xml:space="preserve"> Tackett</v>
      </c>
      <c r="B646" s="145"/>
      <c r="C646" s="42">
        <f t="shared" ca="1" si="23"/>
        <v>46160</v>
      </c>
      <c r="D646" s="54">
        <f ca="1">INDIRECT("'" &amp; UPPER(LEFT(TEXT($D$3,"mmmm"),3)) &amp; "'!W19")</f>
        <v>0</v>
      </c>
      <c r="E646" s="147"/>
      <c r="F646" s="148"/>
      <c r="G646" s="148"/>
      <c r="H646" s="148"/>
      <c r="I646" s="148"/>
      <c r="J646" s="148"/>
      <c r="K646" s="148"/>
      <c r="L646" s="148"/>
      <c r="M646" s="148"/>
      <c r="N646" s="148"/>
      <c r="O646" s="148"/>
      <c r="P646" s="149"/>
    </row>
    <row r="647" spans="1:16" ht="15" hidden="1" customHeight="1" x14ac:dyDescent="0.25">
      <c r="A647" s="44" t="e">
        <f ca="1">IF(MONTH(C647)=MONTH(D$3),RIGHT('Yearly Info'!A$23,LEN('Yearly Info'!A$23)-4),"")</f>
        <v>#VALUE!</v>
      </c>
      <c r="B647" s="145"/>
      <c r="C647" s="42">
        <f t="shared" ca="1" si="23"/>
        <v>46160</v>
      </c>
      <c r="D647" s="54">
        <f ca="1">INDIRECT("'" &amp; UPPER(LEFT(TEXT($D$3,"mmmm"),3)) &amp; "'!W20")</f>
        <v>0</v>
      </c>
      <c r="E647" s="147"/>
      <c r="F647" s="148"/>
      <c r="G647" s="148"/>
      <c r="H647" s="148"/>
      <c r="I647" s="148"/>
      <c r="J647" s="148"/>
      <c r="K647" s="148"/>
      <c r="L647" s="148"/>
      <c r="M647" s="148"/>
      <c r="N647" s="148"/>
      <c r="O647" s="148"/>
      <c r="P647" s="149"/>
    </row>
    <row r="648" spans="1:16" ht="15" hidden="1" customHeight="1" x14ac:dyDescent="0.25">
      <c r="A648" s="44" t="e">
        <f ca="1">IF(MONTH(C648)=MONTH(D$3),RIGHT('Yearly Info'!A$24,LEN('Yearly Info'!A$24)-4),"")</f>
        <v>#VALUE!</v>
      </c>
      <c r="B648" s="145"/>
      <c r="C648" s="42">
        <f t="shared" ca="1" si="23"/>
        <v>46160</v>
      </c>
      <c r="D648" s="54">
        <f ca="1">INDIRECT("'" &amp; UPPER(LEFT(TEXT($D$3,"mmmm"),3)) &amp; "'!W21")</f>
        <v>0</v>
      </c>
      <c r="E648" s="147"/>
      <c r="F648" s="148"/>
      <c r="G648" s="148"/>
      <c r="H648" s="148"/>
      <c r="I648" s="148"/>
      <c r="J648" s="148"/>
      <c r="K648" s="148"/>
      <c r="L648" s="148"/>
      <c r="M648" s="148"/>
      <c r="N648" s="148"/>
      <c r="O648" s="148"/>
      <c r="P648" s="149"/>
    </row>
    <row r="649" spans="1:16" ht="15" hidden="1" customHeight="1" x14ac:dyDescent="0.25">
      <c r="A649" s="44" t="e">
        <f ca="1">IF(MONTH(C649)=MONTH(D$3),RIGHT('Yearly Info'!A$25,LEN('Yearly Info'!A$25)-4),"")</f>
        <v>#VALUE!</v>
      </c>
      <c r="B649" s="145"/>
      <c r="C649" s="42">
        <f t="shared" ca="1" si="23"/>
        <v>46160</v>
      </c>
      <c r="D649" s="54">
        <f ca="1">INDIRECT("'" &amp; UPPER(LEFT(TEXT($D$3,"mmmm"),3)) &amp; "'!W22")</f>
        <v>0</v>
      </c>
      <c r="E649" s="147"/>
      <c r="F649" s="148"/>
      <c r="G649" s="148"/>
      <c r="H649" s="148"/>
      <c r="I649" s="148"/>
      <c r="J649" s="148"/>
      <c r="K649" s="148"/>
      <c r="L649" s="148"/>
      <c r="M649" s="148"/>
      <c r="N649" s="148"/>
      <c r="O649" s="148"/>
      <c r="P649" s="149"/>
    </row>
    <row r="650" spans="1:16" ht="15" hidden="1" customHeight="1" x14ac:dyDescent="0.25">
      <c r="A650" s="44" t="e">
        <f ca="1">IF(MONTH(C650)=MONTH(D$3),RIGHT('Yearly Info'!A$26,LEN('Yearly Info'!A$26)-4),"")</f>
        <v>#VALUE!</v>
      </c>
      <c r="B650" s="145"/>
      <c r="C650" s="42">
        <f t="shared" ca="1" si="23"/>
        <v>46160</v>
      </c>
      <c r="D650" s="54">
        <f ca="1">INDIRECT("'" &amp; UPPER(LEFT(TEXT($D$3,"mmmm"),3)) &amp; "'!W23")</f>
        <v>0</v>
      </c>
      <c r="E650" s="147"/>
      <c r="F650" s="148"/>
      <c r="G650" s="148"/>
      <c r="H650" s="148"/>
      <c r="I650" s="148"/>
      <c r="J650" s="148"/>
      <c r="K650" s="148"/>
      <c r="L650" s="148"/>
      <c r="M650" s="148"/>
      <c r="N650" s="148"/>
      <c r="O650" s="148"/>
      <c r="P650" s="149"/>
    </row>
    <row r="651" spans="1:16" ht="15" hidden="1" customHeight="1" x14ac:dyDescent="0.25">
      <c r="A651" s="44" t="e">
        <f ca="1">IF(MONTH(C651)=MONTH(D$3),RIGHT('Yearly Info'!A$27,LEN('Yearly Info'!A$27)-4),"")</f>
        <v>#VALUE!</v>
      </c>
      <c r="B651" s="145"/>
      <c r="C651" s="42">
        <f t="shared" ca="1" si="23"/>
        <v>46160</v>
      </c>
      <c r="D651" s="54">
        <f ca="1">INDIRECT("'" &amp; UPPER(LEFT(TEXT($D$3,"mmmm"),3)) &amp; "'!W24")</f>
        <v>0</v>
      </c>
      <c r="E651" s="147"/>
      <c r="F651" s="148"/>
      <c r="G651" s="148"/>
      <c r="H651" s="148"/>
      <c r="I651" s="148"/>
      <c r="J651" s="148"/>
      <c r="K651" s="148"/>
      <c r="L651" s="148"/>
      <c r="M651" s="148"/>
      <c r="N651" s="148"/>
      <c r="O651" s="148"/>
      <c r="P651" s="149"/>
    </row>
    <row r="652" spans="1:16" ht="15" hidden="1" customHeight="1" x14ac:dyDescent="0.25">
      <c r="A652" s="44" t="e">
        <f ca="1">IF(MONTH(C652)=MONTH(D$3),RIGHT('Yearly Info'!A$28,LEN('Yearly Info'!A$28)-4),"")</f>
        <v>#VALUE!</v>
      </c>
      <c r="B652" s="145"/>
      <c r="C652" s="42">
        <f t="shared" ca="1" si="23"/>
        <v>46160</v>
      </c>
      <c r="D652" s="54">
        <f ca="1">INDIRECT("'" &amp; UPPER(LEFT(TEXT($D$3,"mmmm"),3)) &amp; "'!W25")</f>
        <v>0</v>
      </c>
      <c r="E652" s="147"/>
      <c r="F652" s="148"/>
      <c r="G652" s="148"/>
      <c r="H652" s="148"/>
      <c r="I652" s="148"/>
      <c r="J652" s="148"/>
      <c r="K652" s="148"/>
      <c r="L652" s="148"/>
      <c r="M652" s="148"/>
      <c r="N652" s="148"/>
      <c r="O652" s="148"/>
      <c r="P652" s="149"/>
    </row>
    <row r="653" spans="1:16" ht="15" hidden="1" customHeight="1" x14ac:dyDescent="0.25">
      <c r="A653" s="44" t="e">
        <f ca="1">IF(MONTH(C653)=MONTH(D$3),RIGHT('Yearly Info'!A$29,LEN('Yearly Info'!A$29)-4),"")</f>
        <v>#VALUE!</v>
      </c>
      <c r="B653" s="145"/>
      <c r="C653" s="42">
        <f t="shared" ca="1" si="23"/>
        <v>46160</v>
      </c>
      <c r="D653" s="54">
        <f ca="1">INDIRECT("'" &amp; UPPER(LEFT(TEXT($D$3,"mmmm"),3)) &amp; "'!W26")</f>
        <v>0</v>
      </c>
      <c r="E653" s="147"/>
      <c r="F653" s="148"/>
      <c r="G653" s="148"/>
      <c r="H653" s="148"/>
      <c r="I653" s="148"/>
      <c r="J653" s="148"/>
      <c r="K653" s="148"/>
      <c r="L653" s="148"/>
      <c r="M653" s="148"/>
      <c r="N653" s="148"/>
      <c r="O653" s="148"/>
      <c r="P653" s="149"/>
    </row>
    <row r="654" spans="1:16" ht="15" hidden="1" customHeight="1" x14ac:dyDescent="0.25">
      <c r="A654" s="44" t="e">
        <f ca="1">IF(MONTH(C654)=MONTH(D$3),RIGHT('Yearly Info'!A$30,LEN('Yearly Info'!A$30)-4),"")</f>
        <v>#VALUE!</v>
      </c>
      <c r="B654" s="145"/>
      <c r="C654" s="42">
        <f t="shared" ca="1" si="23"/>
        <v>46160</v>
      </c>
      <c r="D654" s="54">
        <f ca="1">INDIRECT("'" &amp; UPPER(LEFT(TEXT($D$3,"mmmm"),3)) &amp; "'!W27")</f>
        <v>0</v>
      </c>
      <c r="E654" s="147"/>
      <c r="F654" s="148"/>
      <c r="G654" s="148"/>
      <c r="H654" s="148"/>
      <c r="I654" s="148"/>
      <c r="J654" s="148"/>
      <c r="K654" s="148"/>
      <c r="L654" s="148"/>
      <c r="M654" s="148"/>
      <c r="N654" s="148"/>
      <c r="O654" s="148"/>
      <c r="P654" s="149"/>
    </row>
    <row r="655" spans="1:16" ht="15" hidden="1" customHeight="1" x14ac:dyDescent="0.25">
      <c r="A655" s="44" t="e">
        <f ca="1">IF(MONTH(C655)=MONTH(D$3),RIGHT('Yearly Info'!A$31,LEN('Yearly Info'!A$31)-4),"")</f>
        <v>#VALUE!</v>
      </c>
      <c r="B655" s="145"/>
      <c r="C655" s="42">
        <f t="shared" ca="1" si="23"/>
        <v>46160</v>
      </c>
      <c r="D655" s="54">
        <f ca="1">INDIRECT("'" &amp; UPPER(LEFT(TEXT($D$3,"mmmm"),3)) &amp; "'!W28")</f>
        <v>0</v>
      </c>
      <c r="E655" s="147"/>
      <c r="F655" s="148"/>
      <c r="G655" s="148"/>
      <c r="H655" s="148"/>
      <c r="I655" s="148"/>
      <c r="J655" s="148"/>
      <c r="K655" s="148"/>
      <c r="L655" s="148"/>
      <c r="M655" s="148"/>
      <c r="N655" s="148"/>
      <c r="O655" s="148"/>
      <c r="P655" s="149"/>
    </row>
    <row r="656" spans="1:16" ht="15" hidden="1" customHeight="1" x14ac:dyDescent="0.25">
      <c r="A656" s="44" t="e">
        <f ca="1">IF(MONTH(C656)=MONTH(D$3),RIGHT('Yearly Info'!A$32,LEN('Yearly Info'!A$32)-4),"")</f>
        <v>#VALUE!</v>
      </c>
      <c r="B656" s="145"/>
      <c r="C656" s="42">
        <f t="shared" ca="1" si="23"/>
        <v>46160</v>
      </c>
      <c r="D656" s="54">
        <f ca="1">INDIRECT("'" &amp; UPPER(LEFT(TEXT($D$3,"mmmm"),3)) &amp; "'!W29")</f>
        <v>0</v>
      </c>
      <c r="E656" s="147"/>
      <c r="F656" s="148"/>
      <c r="G656" s="148"/>
      <c r="H656" s="148"/>
      <c r="I656" s="148"/>
      <c r="J656" s="148"/>
      <c r="K656" s="148"/>
      <c r="L656" s="148"/>
      <c r="M656" s="148"/>
      <c r="N656" s="148"/>
      <c r="O656" s="148"/>
      <c r="P656" s="149"/>
    </row>
    <row r="657" spans="1:16" ht="15" hidden="1" customHeight="1" x14ac:dyDescent="0.25">
      <c r="A657" s="44" t="e">
        <f ca="1">IF(MONTH(C657)=MONTH(D$3),RIGHT('Yearly Info'!A$33,LEN('Yearly Info'!A$33)-4),"")</f>
        <v>#VALUE!</v>
      </c>
      <c r="B657" s="145"/>
      <c r="C657" s="42">
        <f t="shared" ca="1" si="23"/>
        <v>46160</v>
      </c>
      <c r="D657" s="54">
        <f ca="1">INDIRECT("'" &amp; UPPER(LEFT(TEXT($D$3,"mmmm"),3)) &amp; "'!W30")</f>
        <v>0</v>
      </c>
      <c r="E657" s="147"/>
      <c r="F657" s="148"/>
      <c r="G657" s="148"/>
      <c r="H657" s="148"/>
      <c r="I657" s="148"/>
      <c r="J657" s="148"/>
      <c r="K657" s="148"/>
      <c r="L657" s="148"/>
      <c r="M657" s="148"/>
      <c r="N657" s="148"/>
      <c r="O657" s="148"/>
      <c r="P657" s="149"/>
    </row>
    <row r="658" spans="1:16" ht="15" hidden="1" customHeight="1" x14ac:dyDescent="0.25">
      <c r="A658" s="44" t="e">
        <f ca="1">IF(MONTH(C658)=MONTH(D$3),RIGHT('Yearly Info'!A$34,LEN('Yearly Info'!A$34)-4),"")</f>
        <v>#VALUE!</v>
      </c>
      <c r="B658" s="145"/>
      <c r="C658" s="42">
        <f t="shared" ca="1" si="23"/>
        <v>46160</v>
      </c>
      <c r="D658" s="54">
        <f ca="1">INDIRECT("'" &amp; UPPER(LEFT(TEXT($D$3,"mmmm"),3)) &amp; "'!W31")</f>
        <v>0</v>
      </c>
      <c r="E658" s="147"/>
      <c r="F658" s="148"/>
      <c r="G658" s="148"/>
      <c r="H658" s="148"/>
      <c r="I658" s="148"/>
      <c r="J658" s="148"/>
      <c r="K658" s="148"/>
      <c r="L658" s="148"/>
      <c r="M658" s="148"/>
      <c r="N658" s="148"/>
      <c r="O658" s="148"/>
      <c r="P658" s="149"/>
    </row>
    <row r="659" spans="1:16" ht="15" hidden="1" customHeight="1" thickBot="1" x14ac:dyDescent="0.3">
      <c r="A659" s="44" t="e">
        <f ca="1">IF(MONTH(C659)=MONTH(D$3),RIGHT('Yearly Info'!A$35,LEN('Yearly Info'!A$35)-4),"")</f>
        <v>#VALUE!</v>
      </c>
      <c r="B659" s="145"/>
      <c r="C659" s="42">
        <f t="shared" ca="1" si="23"/>
        <v>46160</v>
      </c>
      <c r="D659" s="55">
        <f ca="1">INDIRECT("'" &amp; UPPER(LEFT(TEXT($D$3,"mmmm"),3)) &amp; "'!W32")</f>
        <v>0</v>
      </c>
      <c r="E659" s="147"/>
      <c r="F659" s="148"/>
      <c r="G659" s="148"/>
      <c r="H659" s="148"/>
      <c r="I659" s="148"/>
      <c r="J659" s="148"/>
      <c r="K659" s="148"/>
      <c r="L659" s="148"/>
      <c r="M659" s="148"/>
      <c r="N659" s="148"/>
      <c r="O659" s="148"/>
      <c r="P659" s="149"/>
    </row>
    <row r="660" spans="1:16" ht="15" hidden="1" customHeight="1" x14ac:dyDescent="0.25">
      <c r="A660" s="44" t="e">
        <f ca="1">IF(MONTH(C660)=MONTH(D$3),RIGHT('Yearly Info'!A$36,LEN('Yearly Info'!A$36)-4),"")</f>
        <v>#VALUE!</v>
      </c>
      <c r="B660" s="145"/>
      <c r="C660" s="42">
        <f t="shared" ca="1" si="23"/>
        <v>46160</v>
      </c>
      <c r="D660" s="54">
        <f ca="1">INDIRECT("'" &amp; UPPER(LEFT(TEXT($D$3,"mmmm"),3)) &amp; "'!W33")</f>
        <v>0</v>
      </c>
      <c r="E660" s="147"/>
      <c r="F660" s="148"/>
      <c r="G660" s="148"/>
      <c r="H660" s="148"/>
      <c r="I660" s="148"/>
      <c r="J660" s="148"/>
      <c r="K660" s="148"/>
      <c r="L660" s="148"/>
      <c r="M660" s="148"/>
      <c r="N660" s="148"/>
      <c r="O660" s="148"/>
      <c r="P660" s="149"/>
    </row>
    <row r="661" spans="1:16" ht="15" hidden="1" customHeight="1" x14ac:dyDescent="0.25">
      <c r="A661" s="44" t="e">
        <f ca="1">IF(MONTH(C661)=MONTH(D$3),RIGHT('Yearly Info'!A$37,LEN('Yearly Info'!A$37)-4),"")</f>
        <v>#VALUE!</v>
      </c>
      <c r="B661" s="145"/>
      <c r="C661" s="42">
        <f t="shared" ca="1" si="23"/>
        <v>46160</v>
      </c>
      <c r="D661" s="54">
        <f ca="1">INDIRECT("'" &amp; UPPER(LEFT(TEXT($D$3,"mmmm"),3)) &amp; "'!W34")</f>
        <v>0</v>
      </c>
      <c r="E661" s="147"/>
      <c r="F661" s="148"/>
      <c r="G661" s="148"/>
      <c r="H661" s="148"/>
      <c r="I661" s="148"/>
      <c r="J661" s="148"/>
      <c r="K661" s="148"/>
      <c r="L661" s="148"/>
      <c r="M661" s="148"/>
      <c r="N661" s="148"/>
      <c r="O661" s="148"/>
      <c r="P661" s="149"/>
    </row>
    <row r="662" spans="1:16" ht="15" hidden="1" customHeight="1" x14ac:dyDescent="0.25">
      <c r="A662" s="44" t="e">
        <f ca="1">IF(MONTH(C662)=MONTH(D$3),RIGHT('Yearly Info'!A$38,LEN('Yearly Info'!A$38)-4),"")</f>
        <v>#VALUE!</v>
      </c>
      <c r="B662" s="145"/>
      <c r="C662" s="42">
        <f t="shared" ca="1" si="23"/>
        <v>46160</v>
      </c>
      <c r="D662" s="54">
        <f ca="1">INDIRECT("'" &amp; UPPER(LEFT(TEXT($D$3,"mmmm"),3)) &amp; "'!W35")</f>
        <v>0</v>
      </c>
      <c r="E662" s="147"/>
      <c r="F662" s="148"/>
      <c r="G662" s="148"/>
      <c r="H662" s="148"/>
      <c r="I662" s="148"/>
      <c r="J662" s="148"/>
      <c r="K662" s="148"/>
      <c r="L662" s="148"/>
      <c r="M662" s="148"/>
      <c r="N662" s="148"/>
      <c r="O662" s="148"/>
      <c r="P662" s="149"/>
    </row>
    <row r="663" spans="1:16" ht="15" hidden="1" customHeight="1" x14ac:dyDescent="0.25">
      <c r="A663" s="44" t="e">
        <f ca="1">IF(MONTH(C663)=MONTH(D$3),RIGHT('Yearly Info'!A$39,LEN('Yearly Info'!A$39)-4),"")</f>
        <v>#VALUE!</v>
      </c>
      <c r="B663" s="145"/>
      <c r="C663" s="42">
        <f t="shared" ca="1" si="23"/>
        <v>46160</v>
      </c>
      <c r="D663" s="54">
        <f ca="1">INDIRECT("'" &amp; UPPER(LEFT(TEXT($D$3,"mmmm"),3)) &amp; "'!W36")</f>
        <v>0</v>
      </c>
      <c r="E663" s="147"/>
      <c r="F663" s="148"/>
      <c r="G663" s="148"/>
      <c r="H663" s="148"/>
      <c r="I663" s="148"/>
      <c r="J663" s="148"/>
      <c r="K663" s="148"/>
      <c r="L663" s="148"/>
      <c r="M663" s="148"/>
      <c r="N663" s="148"/>
      <c r="O663" s="148"/>
      <c r="P663" s="149"/>
    </row>
    <row r="664" spans="1:16" ht="15" hidden="1" customHeight="1" thickBot="1" x14ac:dyDescent="0.3">
      <c r="A664" s="45" t="e">
        <f ca="1">IF(MONTH(C664)=MONTH(D$3),RIGHT('Yearly Info'!A$40,LEN('Yearly Info'!A$40)-4),"")</f>
        <v>#VALUE!</v>
      </c>
      <c r="B664" s="145"/>
      <c r="C664" s="42">
        <f t="shared" ca="1" si="23"/>
        <v>46160</v>
      </c>
      <c r="D664" s="54">
        <f ca="1">INDIRECT("'" &amp; UPPER(LEFT(TEXT($D$3,"mmmm"),3)) &amp; "'!W38")</f>
        <v>0</v>
      </c>
      <c r="E664" s="147"/>
      <c r="F664" s="148"/>
      <c r="G664" s="148"/>
      <c r="H664" s="148"/>
      <c r="I664" s="148"/>
      <c r="J664" s="148"/>
      <c r="K664" s="148"/>
      <c r="L664" s="148"/>
      <c r="M664" s="148"/>
      <c r="N664" s="148"/>
      <c r="O664" s="148"/>
      <c r="P664" s="149"/>
    </row>
    <row r="665" spans="1:16" ht="15" hidden="1" customHeight="1" thickBot="1" x14ac:dyDescent="0.3">
      <c r="A665" s="45" t="str">
        <f ca="1">IF(MONTH(C665)=MONTH(D$3),RIGHT('Yearly Info'!A$41,LEN('Yearly Info'!A$41)-4),"")</f>
        <v xml:space="preserve"> </v>
      </c>
      <c r="B665" s="145"/>
      <c r="C665" s="42">
        <f t="shared" ca="1" si="23"/>
        <v>46160</v>
      </c>
      <c r="D665" s="54">
        <f ca="1">INDIRECT("'" &amp; UPPER(LEFT(TEXT($D$3,"mmmm"),3)) &amp; "'!W39")</f>
        <v>0</v>
      </c>
      <c r="E665" s="147"/>
      <c r="F665" s="148"/>
      <c r="G665" s="148"/>
      <c r="H665" s="148"/>
      <c r="I665" s="148"/>
      <c r="J665" s="148"/>
      <c r="K665" s="148"/>
      <c r="L665" s="148"/>
      <c r="M665" s="148"/>
      <c r="N665" s="148"/>
      <c r="O665" s="148"/>
      <c r="P665" s="149"/>
    </row>
    <row r="666" spans="1:16" ht="15" hidden="1" customHeight="1" thickBot="1" x14ac:dyDescent="0.3">
      <c r="A666" s="45" t="str">
        <f ca="1">IF(MONTH(C666)=MONTH(D$3),RIGHT('Yearly Info'!A$42,LEN('Yearly Info'!A$42)-4),"")</f>
        <v xml:space="preserve"> </v>
      </c>
      <c r="B666" s="145"/>
      <c r="C666" s="42">
        <f t="shared" ca="1" si="23"/>
        <v>46160</v>
      </c>
      <c r="D666" s="54">
        <f ca="1">INDIRECT("'" &amp; UPPER(LEFT(TEXT($D$3,"mmmm"),3)) &amp; "'!W39")</f>
        <v>0</v>
      </c>
      <c r="E666" s="147"/>
      <c r="F666" s="148"/>
      <c r="G666" s="148"/>
      <c r="H666" s="148"/>
      <c r="I666" s="148"/>
      <c r="J666" s="148"/>
      <c r="K666" s="148"/>
      <c r="L666" s="148"/>
      <c r="M666" s="148"/>
      <c r="N666" s="148"/>
      <c r="O666" s="148"/>
      <c r="P666" s="149"/>
    </row>
    <row r="667" spans="1:16" ht="15" hidden="1" customHeight="1" thickBot="1" x14ac:dyDescent="0.3">
      <c r="A667" s="45" t="str">
        <f ca="1">IF(MONTH(C667)=MONTH(D$3),RIGHT('Yearly Info'!A$43,LEN('Yearly Info'!A$43)-4),"")</f>
        <v xml:space="preserve"> </v>
      </c>
      <c r="B667" s="146"/>
      <c r="C667" s="42">
        <f t="shared" ca="1" si="23"/>
        <v>46160</v>
      </c>
      <c r="D667" s="55">
        <f ca="1">INDIRECT("'" &amp; UPPER(LEFT(TEXT($D$3,"mmmm"),3)) &amp; "'!W40")</f>
        <v>0</v>
      </c>
      <c r="E667" s="150"/>
      <c r="F667" s="151"/>
      <c r="G667" s="151"/>
      <c r="H667" s="151"/>
      <c r="I667" s="151"/>
      <c r="J667" s="151"/>
      <c r="K667" s="151"/>
      <c r="L667" s="151"/>
      <c r="M667" s="151"/>
      <c r="N667" s="151"/>
      <c r="O667" s="151"/>
      <c r="P667" s="152"/>
    </row>
    <row r="668" spans="1:16" ht="15" hidden="1" customHeight="1" x14ac:dyDescent="0.25">
      <c r="A668" s="44" t="str">
        <f ca="1">IF(MONTH(C668)=MONTH(D$3),RIGHT('Yearly Info'!A$14,LEN('Yearly Info'!A$14)-4),"")</f>
        <v xml:space="preserve"> RICS Support for MDEQ</v>
      </c>
      <c r="B668" s="159" t="str">
        <f ca="1">TEXT(C668,"dddd")</f>
        <v>Tuesday</v>
      </c>
      <c r="C668" s="96">
        <f ca="1">C638+1</f>
        <v>46161</v>
      </c>
      <c r="D668" s="54">
        <f ca="1">INDIRECT("'" &amp; UPPER(LEFT(TEXT($D$3,"mmmm"),3)) &amp; "'!X11")</f>
        <v>0</v>
      </c>
      <c r="E668" s="147"/>
      <c r="F668" s="148"/>
      <c r="G668" s="148"/>
      <c r="H668" s="148"/>
      <c r="I668" s="148"/>
      <c r="J668" s="148"/>
      <c r="K668" s="148"/>
      <c r="L668" s="148"/>
      <c r="M668" s="148"/>
      <c r="N668" s="148"/>
      <c r="O668" s="148"/>
      <c r="P668" s="149"/>
    </row>
    <row r="669" spans="1:16" ht="15" hidden="1" customHeight="1" x14ac:dyDescent="0.25">
      <c r="A669" s="44" t="str">
        <f ca="1">IF(MONTH(C669)=MONTH(D$3),RIGHT('Yearly Info'!A$15,LEN('Yearly Info'!A$15)-4),"")</f>
        <v xml:space="preserve"> MDEQ</v>
      </c>
      <c r="B669" s="145"/>
      <c r="C669" s="42">
        <f ca="1">C668</f>
        <v>46161</v>
      </c>
      <c r="D669" s="54">
        <f ca="1">INDIRECT("'" &amp; UPPER(LEFT(TEXT($D$3,"mmmm"),3)) &amp; "'!X12")</f>
        <v>0</v>
      </c>
      <c r="E669" s="147"/>
      <c r="F669" s="148"/>
      <c r="G669" s="148"/>
      <c r="H669" s="148"/>
      <c r="I669" s="148"/>
      <c r="J669" s="148"/>
      <c r="K669" s="148"/>
      <c r="L669" s="148"/>
      <c r="M669" s="148"/>
      <c r="N669" s="148"/>
      <c r="O669" s="148"/>
      <c r="P669" s="149"/>
    </row>
    <row r="670" spans="1:16" ht="15" hidden="1" customHeight="1" x14ac:dyDescent="0.25">
      <c r="A670" s="44" t="str">
        <f ca="1">IF(MONTH(C670)=MONTH(D$3),RIGHT('Yearly Info'!A$16,LEN('Yearly Info'!A$16)-4),"")</f>
        <v xml:space="preserve"> RICS Idea Portal</v>
      </c>
      <c r="B670" s="145"/>
      <c r="C670" s="42">
        <f t="shared" ref="C670:C697" ca="1" si="24">C669</f>
        <v>46161</v>
      </c>
      <c r="D670" s="54">
        <f ca="1">INDIRECT("'" &amp; UPPER(LEFT(TEXT($D$3,"mmmm"),3)) &amp; "'!X13")</f>
        <v>0</v>
      </c>
      <c r="E670" s="147"/>
      <c r="F670" s="148"/>
      <c r="G670" s="148"/>
      <c r="H670" s="148"/>
      <c r="I670" s="148"/>
      <c r="J670" s="148"/>
      <c r="K670" s="148"/>
      <c r="L670" s="148"/>
      <c r="M670" s="148"/>
      <c r="N670" s="148"/>
      <c r="O670" s="148"/>
      <c r="P670" s="149"/>
    </row>
    <row r="671" spans="1:16" ht="15" hidden="1" customHeight="1" x14ac:dyDescent="0.25">
      <c r="A671" s="44" t="str">
        <f ca="1">IF(MONTH(C671)=MONTH(D$3),RIGHT('Yearly Info'!A$17,LEN('Yearly Info'!A$17)-4),"")</f>
        <v xml:space="preserve"> MSWIS</v>
      </c>
      <c r="B671" s="145"/>
      <c r="C671" s="42">
        <f t="shared" ca="1" si="24"/>
        <v>46161</v>
      </c>
      <c r="D671" s="54">
        <f ca="1">INDIRECT("'" &amp; UPPER(LEFT(TEXT($D$3,"mmmm"),3)) &amp; "'!X14")</f>
        <v>0</v>
      </c>
      <c r="E671" s="147"/>
      <c r="F671" s="148"/>
      <c r="G671" s="148"/>
      <c r="H671" s="148"/>
      <c r="I671" s="148"/>
      <c r="J671" s="148"/>
      <c r="K671" s="148"/>
      <c r="L671" s="148"/>
      <c r="M671" s="148"/>
      <c r="N671" s="148"/>
      <c r="O671" s="148"/>
      <c r="P671" s="149"/>
    </row>
    <row r="672" spans="1:16" ht="15" hidden="1" customHeight="1" x14ac:dyDescent="0.25">
      <c r="A672" s="44" t="str">
        <f ca="1">IF(MONTH(C672)=MONTH(D$3),RIGHT('Yearly Info'!A$18,LEN('Yearly Info'!A$18)-4),"")</f>
        <v xml:space="preserve"> GeoSpatial</v>
      </c>
      <c r="B672" s="145"/>
      <c r="C672" s="42">
        <f t="shared" ca="1" si="24"/>
        <v>46161</v>
      </c>
      <c r="D672" s="54">
        <f ca="1">INDIRECT("'" &amp; UPPER(LEFT(TEXT($D$3,"mmmm"),3)) &amp; "'!X15")</f>
        <v>0</v>
      </c>
      <c r="E672" s="147"/>
      <c r="F672" s="148"/>
      <c r="G672" s="148"/>
      <c r="H672" s="148"/>
      <c r="I672" s="148"/>
      <c r="J672" s="148"/>
      <c r="K672" s="148"/>
      <c r="L672" s="148"/>
      <c r="M672" s="148"/>
      <c r="N672" s="148"/>
      <c r="O672" s="148"/>
      <c r="P672" s="149"/>
    </row>
    <row r="673" spans="1:16" ht="15" hidden="1" customHeight="1" x14ac:dyDescent="0.25">
      <c r="A673" s="44" t="str">
        <f ca="1">IF(MONTH(C673)=MONTH(D$3),RIGHT('Yearly Info'!A$19,LEN('Yearly Info'!A$19)-4),"")</f>
        <v xml:space="preserve"> RICS Dashboard</v>
      </c>
      <c r="B673" s="145"/>
      <c r="C673" s="42">
        <f t="shared" ca="1" si="24"/>
        <v>46161</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MDWFP NRIS</v>
      </c>
      <c r="B674" s="145"/>
      <c r="C674" s="42">
        <f t="shared" ca="1" si="24"/>
        <v>46161</v>
      </c>
      <c r="D674" s="54">
        <f ca="1">INDIRECT("'" &amp; UPPER(LEFT(TEXT($D$3,"mmmm"),3)) &amp; "'!X17")</f>
        <v>10</v>
      </c>
      <c r="E674" s="153" t="s">
        <v>135</v>
      </c>
      <c r="F674" s="154"/>
      <c r="G674" s="154"/>
      <c r="H674" s="154"/>
      <c r="I674" s="154"/>
      <c r="J674" s="154"/>
      <c r="K674" s="154"/>
      <c r="L674" s="154"/>
      <c r="M674" s="154"/>
      <c r="N674" s="154"/>
      <c r="O674" s="154"/>
      <c r="P674" s="155"/>
    </row>
    <row r="675" spans="1:16" ht="15" hidden="1" customHeight="1" x14ac:dyDescent="0.25">
      <c r="A675" s="44" t="str">
        <f ca="1">IF(MONTH(C675)=MONTH(D$3),RIGHT('Yearly Info'!A$21,LEN('Yearly Info'!A$21)-4),"")</f>
        <v xml:space="preserve"> MSWIS MRVA 4 CLOSED</v>
      </c>
      <c r="B675" s="145"/>
      <c r="C675" s="42">
        <f t="shared" ca="1" si="24"/>
        <v>46161</v>
      </c>
      <c r="D675" s="54">
        <f ca="1">INDIRECT("'" &amp; UPPER(LEFT(TEXT($D$3,"mmmm"),3)) &amp; "'!X18")</f>
        <v>0</v>
      </c>
      <c r="E675" s="156"/>
      <c r="F675" s="148"/>
      <c r="G675" s="148"/>
      <c r="H675" s="148"/>
      <c r="I675" s="148"/>
      <c r="J675" s="148"/>
      <c r="K675" s="148"/>
      <c r="L675" s="148"/>
      <c r="M675" s="148"/>
      <c r="N675" s="148"/>
      <c r="O675" s="148"/>
      <c r="P675" s="149"/>
    </row>
    <row r="676" spans="1:16" ht="15" hidden="1" customHeight="1" x14ac:dyDescent="0.25">
      <c r="A676" s="44" t="str">
        <f ca="1">IF(MONTH(C676)=MONTH(D$3),RIGHT('Yearly Info'!A$22,LEN('Yearly Info'!A$22)-4),"")</f>
        <v xml:space="preserve"> Tackett</v>
      </c>
      <c r="B676" s="145"/>
      <c r="C676" s="42">
        <f t="shared" ca="1" si="24"/>
        <v>46161</v>
      </c>
      <c r="D676" s="54">
        <f ca="1">INDIRECT("'" &amp; UPPER(LEFT(TEXT($D$3,"mmmm"),3)) &amp; "'!X19")</f>
        <v>0</v>
      </c>
      <c r="E676" s="147"/>
      <c r="F676" s="148"/>
      <c r="G676" s="148"/>
      <c r="H676" s="148"/>
      <c r="I676" s="148"/>
      <c r="J676" s="148"/>
      <c r="K676" s="148"/>
      <c r="L676" s="148"/>
      <c r="M676" s="148"/>
      <c r="N676" s="148"/>
      <c r="O676" s="148"/>
      <c r="P676" s="149"/>
    </row>
    <row r="677" spans="1:16" ht="15" hidden="1" customHeight="1" x14ac:dyDescent="0.25">
      <c r="A677" s="44" t="e">
        <f ca="1">IF(MONTH(C677)=MONTH(D$3),RIGHT('Yearly Info'!A$23,LEN('Yearly Info'!A$23)-4),"")</f>
        <v>#VALUE!</v>
      </c>
      <c r="B677" s="145"/>
      <c r="C677" s="42">
        <f t="shared" ca="1" si="24"/>
        <v>46161</v>
      </c>
      <c r="D677" s="54">
        <f ca="1">INDIRECT("'" &amp; UPPER(LEFT(TEXT($D$3,"mmmm"),3)) &amp; "'!X20")</f>
        <v>0</v>
      </c>
      <c r="E677" s="160"/>
      <c r="F677" s="148"/>
      <c r="G677" s="148"/>
      <c r="H677" s="148"/>
      <c r="I677" s="148"/>
      <c r="J677" s="148"/>
      <c r="K677" s="148"/>
      <c r="L677" s="148"/>
      <c r="M677" s="148"/>
      <c r="N677" s="148"/>
      <c r="O677" s="148"/>
      <c r="P677" s="149"/>
    </row>
    <row r="678" spans="1:16" ht="15" hidden="1" customHeight="1" x14ac:dyDescent="0.25">
      <c r="A678" s="44" t="e">
        <f ca="1">IF(MONTH(C678)=MONTH(D$3),RIGHT('Yearly Info'!A$24,LEN('Yearly Info'!A$24)-4),"")</f>
        <v>#VALUE!</v>
      </c>
      <c r="B678" s="145"/>
      <c r="C678" s="42">
        <f t="shared" ca="1" si="24"/>
        <v>46161</v>
      </c>
      <c r="D678" s="54">
        <f ca="1">INDIRECT("'" &amp; UPPER(LEFT(TEXT($D$3,"mmmm"),3)) &amp; "'!X21")</f>
        <v>0</v>
      </c>
      <c r="E678" s="147"/>
      <c r="F678" s="148"/>
      <c r="G678" s="148"/>
      <c r="H678" s="148"/>
      <c r="I678" s="148"/>
      <c r="J678" s="148"/>
      <c r="K678" s="148"/>
      <c r="L678" s="148"/>
      <c r="M678" s="148"/>
      <c r="N678" s="148"/>
      <c r="O678" s="148"/>
      <c r="P678" s="149"/>
    </row>
    <row r="679" spans="1:16" ht="15" hidden="1" customHeight="1" x14ac:dyDescent="0.25">
      <c r="A679" s="44" t="e">
        <f ca="1">IF(MONTH(C679)=MONTH(D$3),RIGHT('Yearly Info'!A$25,LEN('Yearly Info'!A$25)-4),"")</f>
        <v>#VALUE!</v>
      </c>
      <c r="B679" s="145"/>
      <c r="C679" s="42">
        <f t="shared" ca="1" si="24"/>
        <v>46161</v>
      </c>
      <c r="D679" s="54">
        <f ca="1">INDIRECT("'" &amp; UPPER(LEFT(TEXT($D$3,"mmmm"),3)) &amp; "'!X22")</f>
        <v>0</v>
      </c>
      <c r="E679" s="147"/>
      <c r="F679" s="148"/>
      <c r="G679" s="148"/>
      <c r="H679" s="148"/>
      <c r="I679" s="148"/>
      <c r="J679" s="148"/>
      <c r="K679" s="148"/>
      <c r="L679" s="148"/>
      <c r="M679" s="148"/>
      <c r="N679" s="148"/>
      <c r="O679" s="148"/>
      <c r="P679" s="149"/>
    </row>
    <row r="680" spans="1:16" ht="15" hidden="1" customHeight="1" x14ac:dyDescent="0.25">
      <c r="A680" s="44" t="e">
        <f ca="1">IF(MONTH(C680)=MONTH(D$3),RIGHT('Yearly Info'!A$26,LEN('Yearly Info'!A$26)-4),"")</f>
        <v>#VALUE!</v>
      </c>
      <c r="B680" s="145"/>
      <c r="C680" s="42">
        <f t="shared" ca="1" si="24"/>
        <v>46161</v>
      </c>
      <c r="D680" s="54">
        <f ca="1">INDIRECT("'" &amp; UPPER(LEFT(TEXT($D$3,"mmmm"),3)) &amp; "'!X23")</f>
        <v>0</v>
      </c>
      <c r="E680" s="147"/>
      <c r="F680" s="148"/>
      <c r="G680" s="148"/>
      <c r="H680" s="148"/>
      <c r="I680" s="148"/>
      <c r="J680" s="148"/>
      <c r="K680" s="148"/>
      <c r="L680" s="148"/>
      <c r="M680" s="148"/>
      <c r="N680" s="148"/>
      <c r="O680" s="148"/>
      <c r="P680" s="149"/>
    </row>
    <row r="681" spans="1:16" ht="15" hidden="1" customHeight="1" x14ac:dyDescent="0.25">
      <c r="A681" s="44" t="e">
        <f ca="1">IF(MONTH(C681)=MONTH(D$3),RIGHT('Yearly Info'!A$27,LEN('Yearly Info'!A$27)-4),"")</f>
        <v>#VALUE!</v>
      </c>
      <c r="B681" s="145"/>
      <c r="C681" s="42">
        <f t="shared" ca="1" si="24"/>
        <v>46161</v>
      </c>
      <c r="D681" s="54">
        <f ca="1">INDIRECT("'" &amp; UPPER(LEFT(TEXT($D$3,"mmmm"),3)) &amp; "'!X24")</f>
        <v>0</v>
      </c>
      <c r="E681" s="147"/>
      <c r="F681" s="148"/>
      <c r="G681" s="148"/>
      <c r="H681" s="148"/>
      <c r="I681" s="148"/>
      <c r="J681" s="148"/>
      <c r="K681" s="148"/>
      <c r="L681" s="148"/>
      <c r="M681" s="148"/>
      <c r="N681" s="148"/>
      <c r="O681" s="148"/>
      <c r="P681" s="149"/>
    </row>
    <row r="682" spans="1:16" ht="15" hidden="1" customHeight="1" x14ac:dyDescent="0.25">
      <c r="A682" s="44" t="e">
        <f ca="1">IF(MONTH(C682)=MONTH(D$3),RIGHT('Yearly Info'!A$28,LEN('Yearly Info'!A$28)-4),"")</f>
        <v>#VALUE!</v>
      </c>
      <c r="B682" s="145"/>
      <c r="C682" s="42">
        <f t="shared" ca="1" si="24"/>
        <v>46161</v>
      </c>
      <c r="D682" s="54">
        <f ca="1">INDIRECT("'" &amp; UPPER(LEFT(TEXT($D$3,"mmmm"),3)) &amp; "'!X25")</f>
        <v>0</v>
      </c>
      <c r="E682" s="147"/>
      <c r="F682" s="148"/>
      <c r="G682" s="148"/>
      <c r="H682" s="148"/>
      <c r="I682" s="148"/>
      <c r="J682" s="148"/>
      <c r="K682" s="148"/>
      <c r="L682" s="148"/>
      <c r="M682" s="148"/>
      <c r="N682" s="148"/>
      <c r="O682" s="148"/>
      <c r="P682" s="149"/>
    </row>
    <row r="683" spans="1:16" ht="15" hidden="1" customHeight="1" x14ac:dyDescent="0.25">
      <c r="A683" s="44" t="e">
        <f ca="1">IF(MONTH(C683)=MONTH(D$3),RIGHT('Yearly Info'!A$29,LEN('Yearly Info'!A$29)-4),"")</f>
        <v>#VALUE!</v>
      </c>
      <c r="B683" s="145"/>
      <c r="C683" s="42">
        <f t="shared" ca="1" si="24"/>
        <v>46161</v>
      </c>
      <c r="D683" s="54">
        <f ca="1">INDIRECT("'" &amp; UPPER(LEFT(TEXT($D$3,"mmmm"),3)) &amp; "'!X26")</f>
        <v>0</v>
      </c>
      <c r="E683" s="147"/>
      <c r="F683" s="148"/>
      <c r="G683" s="148"/>
      <c r="H683" s="148"/>
      <c r="I683" s="148"/>
      <c r="J683" s="148"/>
      <c r="K683" s="148"/>
      <c r="L683" s="148"/>
      <c r="M683" s="148"/>
      <c r="N683" s="148"/>
      <c r="O683" s="148"/>
      <c r="P683" s="149"/>
    </row>
    <row r="684" spans="1:16" ht="15" hidden="1" customHeight="1" x14ac:dyDescent="0.25">
      <c r="A684" s="44" t="e">
        <f ca="1">IF(MONTH(C684)=MONTH(D$3),RIGHT('Yearly Info'!A$30,LEN('Yearly Info'!A$30)-4),"")</f>
        <v>#VALUE!</v>
      </c>
      <c r="B684" s="145"/>
      <c r="C684" s="42">
        <f t="shared" ca="1" si="24"/>
        <v>46161</v>
      </c>
      <c r="D684" s="54">
        <f ca="1">INDIRECT("'" &amp; UPPER(LEFT(TEXT($D$3,"mmmm"),3)) &amp; "'!X27")</f>
        <v>0</v>
      </c>
      <c r="E684" s="147"/>
      <c r="F684" s="148"/>
      <c r="G684" s="148"/>
      <c r="H684" s="148"/>
      <c r="I684" s="148"/>
      <c r="J684" s="148"/>
      <c r="K684" s="148"/>
      <c r="L684" s="148"/>
      <c r="M684" s="148"/>
      <c r="N684" s="148"/>
      <c r="O684" s="148"/>
      <c r="P684" s="149"/>
    </row>
    <row r="685" spans="1:16" ht="15" hidden="1" customHeight="1" x14ac:dyDescent="0.25">
      <c r="A685" s="44" t="e">
        <f ca="1">IF(MONTH(C685)=MONTH(D$3),RIGHT('Yearly Info'!A$31,LEN('Yearly Info'!A$31)-4),"")</f>
        <v>#VALUE!</v>
      </c>
      <c r="B685" s="145"/>
      <c r="C685" s="42">
        <f t="shared" ca="1" si="24"/>
        <v>46161</v>
      </c>
      <c r="D685" s="54">
        <f ca="1">INDIRECT("'" &amp; UPPER(LEFT(TEXT($D$3,"mmmm"),3)) &amp; "'!X28")</f>
        <v>0</v>
      </c>
      <c r="E685" s="147"/>
      <c r="F685" s="148"/>
      <c r="G685" s="148"/>
      <c r="H685" s="148"/>
      <c r="I685" s="148"/>
      <c r="J685" s="148"/>
      <c r="K685" s="148"/>
      <c r="L685" s="148"/>
      <c r="M685" s="148"/>
      <c r="N685" s="148"/>
      <c r="O685" s="148"/>
      <c r="P685" s="149"/>
    </row>
    <row r="686" spans="1:16" ht="15" hidden="1" customHeight="1" x14ac:dyDescent="0.25">
      <c r="A686" s="44" t="e">
        <f ca="1">IF(MONTH(C686)=MONTH(D$3),RIGHT('Yearly Info'!A$32,LEN('Yearly Info'!A$32)-4),"")</f>
        <v>#VALUE!</v>
      </c>
      <c r="B686" s="145"/>
      <c r="C686" s="42">
        <f t="shared" ca="1" si="24"/>
        <v>46161</v>
      </c>
      <c r="D686" s="54">
        <f ca="1">INDIRECT("'" &amp; UPPER(LEFT(TEXT($D$3,"mmmm"),3)) &amp; "'!X29")</f>
        <v>0</v>
      </c>
      <c r="E686" s="147"/>
      <c r="F686" s="148"/>
      <c r="G686" s="148"/>
      <c r="H686" s="148"/>
      <c r="I686" s="148"/>
      <c r="J686" s="148"/>
      <c r="K686" s="148"/>
      <c r="L686" s="148"/>
      <c r="M686" s="148"/>
      <c r="N686" s="148"/>
      <c r="O686" s="148"/>
      <c r="P686" s="149"/>
    </row>
    <row r="687" spans="1:16" ht="15" hidden="1" customHeight="1" x14ac:dyDescent="0.25">
      <c r="A687" s="44" t="e">
        <f ca="1">IF(MONTH(C687)=MONTH(D$3),RIGHT('Yearly Info'!A$33,LEN('Yearly Info'!A$33)-4),"")</f>
        <v>#VALUE!</v>
      </c>
      <c r="B687" s="145"/>
      <c r="C687" s="42">
        <f t="shared" ca="1" si="24"/>
        <v>46161</v>
      </c>
      <c r="D687" s="54">
        <f ca="1">INDIRECT("'" &amp; UPPER(LEFT(TEXT($D$3,"mmmm"),3)) &amp; "'!X30")</f>
        <v>0</v>
      </c>
      <c r="E687" s="147"/>
      <c r="F687" s="148"/>
      <c r="G687" s="148"/>
      <c r="H687" s="148"/>
      <c r="I687" s="148"/>
      <c r="J687" s="148"/>
      <c r="K687" s="148"/>
      <c r="L687" s="148"/>
      <c r="M687" s="148"/>
      <c r="N687" s="148"/>
      <c r="O687" s="148"/>
      <c r="P687" s="149"/>
    </row>
    <row r="688" spans="1:16" ht="15" hidden="1" customHeight="1" x14ac:dyDescent="0.25">
      <c r="A688" s="44" t="e">
        <f ca="1">IF(MONTH(C688)=MONTH(D$3),RIGHT('Yearly Info'!A$34,LEN('Yearly Info'!A$34)-4),"")</f>
        <v>#VALUE!</v>
      </c>
      <c r="B688" s="145"/>
      <c r="C688" s="42">
        <f t="shared" ca="1" si="24"/>
        <v>46161</v>
      </c>
      <c r="D688" s="54">
        <f ca="1">INDIRECT("'" &amp; UPPER(LEFT(TEXT($D$3,"mmmm"),3)) &amp; "'!X31")</f>
        <v>0</v>
      </c>
      <c r="E688" s="147"/>
      <c r="F688" s="148"/>
      <c r="G688" s="148"/>
      <c r="H688" s="148"/>
      <c r="I688" s="148"/>
      <c r="J688" s="148"/>
      <c r="K688" s="148"/>
      <c r="L688" s="148"/>
      <c r="M688" s="148"/>
      <c r="N688" s="148"/>
      <c r="O688" s="148"/>
      <c r="P688" s="149"/>
    </row>
    <row r="689" spans="1:16" ht="15" hidden="1" customHeight="1" x14ac:dyDescent="0.25">
      <c r="A689" s="44" t="e">
        <f ca="1">IF(MONTH(C689)=MONTH(D$3),RIGHT('Yearly Info'!A$35,LEN('Yearly Info'!A$35)-4),"")</f>
        <v>#VALUE!</v>
      </c>
      <c r="B689" s="145"/>
      <c r="C689" s="42">
        <f t="shared" ca="1" si="24"/>
        <v>46161</v>
      </c>
      <c r="D689" s="54">
        <f ca="1">INDIRECT("'" &amp; UPPER(LEFT(TEXT($D$3,"mmmm"),3)) &amp; "'!X32")</f>
        <v>0</v>
      </c>
      <c r="E689" s="147"/>
      <c r="F689" s="148"/>
      <c r="G689" s="148"/>
      <c r="H689" s="148"/>
      <c r="I689" s="148"/>
      <c r="J689" s="148"/>
      <c r="K689" s="148"/>
      <c r="L689" s="148"/>
      <c r="M689" s="148"/>
      <c r="N689" s="148"/>
      <c r="O689" s="148"/>
      <c r="P689" s="149"/>
    </row>
    <row r="690" spans="1:16" ht="15" hidden="1" customHeight="1" x14ac:dyDescent="0.25">
      <c r="A690" s="44" t="e">
        <f ca="1">IF(MONTH(C690)=MONTH(D$3),RIGHT('Yearly Info'!A$36,LEN('Yearly Info'!A$36)-4),"")</f>
        <v>#VALUE!</v>
      </c>
      <c r="B690" s="145"/>
      <c r="C690" s="42">
        <f t="shared" ca="1" si="24"/>
        <v>46161</v>
      </c>
      <c r="D690" s="54">
        <f ca="1">INDIRECT("'" &amp; UPPER(LEFT(TEXT($D$3,"mmmm"),3)) &amp; "'!X33")</f>
        <v>0</v>
      </c>
      <c r="E690" s="147"/>
      <c r="F690" s="148"/>
      <c r="G690" s="148"/>
      <c r="H690" s="148"/>
      <c r="I690" s="148"/>
      <c r="J690" s="148"/>
      <c r="K690" s="148"/>
      <c r="L690" s="148"/>
      <c r="M690" s="148"/>
      <c r="N690" s="148"/>
      <c r="O690" s="148"/>
      <c r="P690" s="149"/>
    </row>
    <row r="691" spans="1:16" ht="15" hidden="1" customHeight="1" x14ac:dyDescent="0.25">
      <c r="A691" s="44" t="e">
        <f ca="1">IF(MONTH(C691)=MONTH(D$3),RIGHT('Yearly Info'!A$37,LEN('Yearly Info'!A$37)-4),"")</f>
        <v>#VALUE!</v>
      </c>
      <c r="B691" s="145"/>
      <c r="C691" s="42">
        <f t="shared" ca="1" si="24"/>
        <v>46161</v>
      </c>
      <c r="D691" s="54">
        <f ca="1">INDIRECT("'" &amp; UPPER(LEFT(TEXT($D$3,"mmmm"),3)) &amp; "'!X34")</f>
        <v>0</v>
      </c>
      <c r="E691" s="147"/>
      <c r="F691" s="148"/>
      <c r="G691" s="148"/>
      <c r="H691" s="148"/>
      <c r="I691" s="148"/>
      <c r="J691" s="148"/>
      <c r="K691" s="148"/>
      <c r="L691" s="148"/>
      <c r="M691" s="148"/>
      <c r="N691" s="148"/>
      <c r="O691" s="148"/>
      <c r="P691" s="149"/>
    </row>
    <row r="692" spans="1:16" ht="15" hidden="1" customHeight="1" x14ac:dyDescent="0.25">
      <c r="A692" s="44" t="e">
        <f ca="1">IF(MONTH(C692)=MONTH(D$3),RIGHT('Yearly Info'!A$38,LEN('Yearly Info'!A$38)-4),"")</f>
        <v>#VALUE!</v>
      </c>
      <c r="B692" s="145"/>
      <c r="C692" s="42">
        <f t="shared" ca="1" si="24"/>
        <v>46161</v>
      </c>
      <c r="D692" s="54">
        <f ca="1">INDIRECT("'" &amp; UPPER(LEFT(TEXT($D$3,"mmmm"),3)) &amp; "'!X35")</f>
        <v>0</v>
      </c>
      <c r="E692" s="147"/>
      <c r="F692" s="148"/>
      <c r="G692" s="148"/>
      <c r="H692" s="148"/>
      <c r="I692" s="148"/>
      <c r="J692" s="148"/>
      <c r="K692" s="148"/>
      <c r="L692" s="148"/>
      <c r="M692" s="148"/>
      <c r="N692" s="148"/>
      <c r="O692" s="148"/>
      <c r="P692" s="149"/>
    </row>
    <row r="693" spans="1:16" ht="15" hidden="1" customHeight="1" x14ac:dyDescent="0.25">
      <c r="A693" s="44" t="e">
        <f ca="1">IF(MONTH(C693)=MONTH(D$3),RIGHT('Yearly Info'!A$39,LEN('Yearly Info'!A$39)-4),"")</f>
        <v>#VALUE!</v>
      </c>
      <c r="B693" s="145"/>
      <c r="C693" s="42">
        <f t="shared" ca="1" si="24"/>
        <v>46161</v>
      </c>
      <c r="D693" s="54">
        <f ca="1">INDIRECT("'" &amp; UPPER(LEFT(TEXT($D$3,"mmmm"),3)) &amp; "'!X36")</f>
        <v>0</v>
      </c>
      <c r="E693" s="147"/>
      <c r="F693" s="148"/>
      <c r="G693" s="148"/>
      <c r="H693" s="148"/>
      <c r="I693" s="148"/>
      <c r="J693" s="148"/>
      <c r="K693" s="148"/>
      <c r="L693" s="148"/>
      <c r="M693" s="148"/>
      <c r="N693" s="148"/>
      <c r="O693" s="148"/>
      <c r="P693" s="149"/>
    </row>
    <row r="694" spans="1:16" ht="15" hidden="1" customHeight="1" thickBot="1" x14ac:dyDescent="0.3">
      <c r="A694" s="45" t="e">
        <f ca="1">IF(MONTH(C694)=MONTH(D$3),RIGHT('Yearly Info'!A$40,LEN('Yearly Info'!A$40)-4),"")</f>
        <v>#VALUE!</v>
      </c>
      <c r="B694" s="145"/>
      <c r="C694" s="42">
        <f t="shared" ca="1" si="24"/>
        <v>46161</v>
      </c>
      <c r="D694" s="54">
        <f ca="1">INDIRECT("'" &amp; UPPER(LEFT(TEXT($D$3,"mmmm"),3)) &amp; "'!X37")</f>
        <v>0</v>
      </c>
      <c r="E694" s="147"/>
      <c r="F694" s="148"/>
      <c r="G694" s="148"/>
      <c r="H694" s="148"/>
      <c r="I694" s="148"/>
      <c r="J694" s="148"/>
      <c r="K694" s="148"/>
      <c r="L694" s="148"/>
      <c r="M694" s="148"/>
      <c r="N694" s="148"/>
      <c r="O694" s="148"/>
      <c r="P694" s="149"/>
    </row>
    <row r="695" spans="1:16" ht="15" hidden="1" customHeight="1" thickBot="1" x14ac:dyDescent="0.3">
      <c r="A695" s="45" t="str">
        <f ca="1">IF(MONTH(C695)=MONTH(D$3),RIGHT('Yearly Info'!A$41,LEN('Yearly Info'!A$41)-4),"")</f>
        <v xml:space="preserve"> </v>
      </c>
      <c r="B695" s="145"/>
      <c r="C695" s="42">
        <f t="shared" ca="1" si="24"/>
        <v>46161</v>
      </c>
      <c r="D695" s="54">
        <f ca="1">INDIRECT("'" &amp; UPPER(LEFT(TEXT($D$3,"mmmm"),3)) &amp; "'!X38")</f>
        <v>0</v>
      </c>
      <c r="E695" s="147"/>
      <c r="F695" s="148"/>
      <c r="G695" s="148"/>
      <c r="H695" s="148"/>
      <c r="I695" s="148"/>
      <c r="J695" s="148"/>
      <c r="K695" s="148"/>
      <c r="L695" s="148"/>
      <c r="M695" s="148"/>
      <c r="N695" s="148"/>
      <c r="O695" s="148"/>
      <c r="P695" s="149"/>
    </row>
    <row r="696" spans="1:16" ht="15" hidden="1" customHeight="1" thickBot="1" x14ac:dyDescent="0.3">
      <c r="A696" s="45" t="str">
        <f ca="1">IF(MONTH(C696)=MONTH(D$3),RIGHT('Yearly Info'!A$42,LEN('Yearly Info'!A$42)-4),"")</f>
        <v xml:space="preserve"> </v>
      </c>
      <c r="B696" s="145"/>
      <c r="C696" s="42">
        <f t="shared" ca="1" si="24"/>
        <v>46161</v>
      </c>
      <c r="D696" s="54">
        <f ca="1">INDIRECT("'" &amp; UPPER(LEFT(TEXT($D$3,"mmmm"),3)) &amp; "'!X39")</f>
        <v>0</v>
      </c>
      <c r="E696" s="147"/>
      <c r="F696" s="148"/>
      <c r="G696" s="148"/>
      <c r="H696" s="148"/>
      <c r="I696" s="148"/>
      <c r="J696" s="148"/>
      <c r="K696" s="148"/>
      <c r="L696" s="148"/>
      <c r="M696" s="148"/>
      <c r="N696" s="148"/>
      <c r="O696" s="148"/>
      <c r="P696" s="149"/>
    </row>
    <row r="697" spans="1:16" ht="15" hidden="1" customHeight="1" thickBot="1" x14ac:dyDescent="0.3">
      <c r="A697" s="45" t="str">
        <f ca="1">IF(MONTH(C697)=MONTH(D$3),RIGHT('Yearly Info'!A$43,LEN('Yearly Info'!A$43)-4),"")</f>
        <v xml:space="preserve"> </v>
      </c>
      <c r="B697" s="146"/>
      <c r="C697" s="42">
        <f t="shared" ca="1" si="24"/>
        <v>46161</v>
      </c>
      <c r="D697" s="55">
        <f ca="1">INDIRECT("'" &amp; UPPER(LEFT(TEXT($D$3,"mmmm"),3)) &amp; "'!X40")</f>
        <v>0</v>
      </c>
      <c r="E697" s="150"/>
      <c r="F697" s="151"/>
      <c r="G697" s="151"/>
      <c r="H697" s="151"/>
      <c r="I697" s="151"/>
      <c r="J697" s="151"/>
      <c r="K697" s="151"/>
      <c r="L697" s="151"/>
      <c r="M697" s="151"/>
      <c r="N697" s="151"/>
      <c r="O697" s="151"/>
      <c r="P697" s="152"/>
    </row>
    <row r="698" spans="1:16" ht="15" hidden="1" customHeight="1" x14ac:dyDescent="0.25">
      <c r="A698" s="44" t="str">
        <f ca="1">IF(MONTH(C698)=MONTH(D$3),RIGHT('Yearly Info'!A$14,LEN('Yearly Info'!A$14)-4),"")</f>
        <v xml:space="preserve"> RICS Support for MDEQ</v>
      </c>
      <c r="B698" s="145" t="str">
        <f ca="1">TEXT(C698,"dddd")</f>
        <v>Wednesday</v>
      </c>
      <c r="C698" s="94">
        <f ca="1">C668+1</f>
        <v>46162</v>
      </c>
      <c r="D698" s="54">
        <f ca="1">INDIRECT("'" &amp; UPPER(LEFT(TEXT($D$3,"mmmm"),3)) &amp; "'!Y11")</f>
        <v>0</v>
      </c>
    </row>
    <row r="699" spans="1:16" ht="15" hidden="1" customHeight="1" x14ac:dyDescent="0.25">
      <c r="A699" s="44" t="str">
        <f ca="1">IF(MONTH(C699)=MONTH(D$3),RIGHT('Yearly Info'!A$15,LEN('Yearly Info'!A$15)-4),"")</f>
        <v xml:space="preserve"> MDEQ</v>
      </c>
      <c r="B699" s="145"/>
      <c r="C699" s="42">
        <f ca="1">C698</f>
        <v>46162</v>
      </c>
      <c r="D699" s="54">
        <f ca="1">INDIRECT("'" &amp; UPPER(LEFT(TEXT($D$3,"mmmm"),3)) &amp; "'!Y12")</f>
        <v>0</v>
      </c>
      <c r="E699" s="147"/>
      <c r="F699" s="148"/>
      <c r="G699" s="148"/>
      <c r="H699" s="148"/>
      <c r="I699" s="148"/>
      <c r="J699" s="148"/>
      <c r="K699" s="148"/>
      <c r="L699" s="148"/>
      <c r="M699" s="148"/>
      <c r="N699" s="148"/>
      <c r="O699" s="148"/>
      <c r="P699" s="149"/>
    </row>
    <row r="700" spans="1:16" ht="15" hidden="1" customHeight="1" x14ac:dyDescent="0.25">
      <c r="A700" s="44" t="str">
        <f ca="1">IF(MONTH(C700)=MONTH(D$3),RIGHT('Yearly Info'!A$16,LEN('Yearly Info'!A$16)-4),"")</f>
        <v xml:space="preserve"> RICS Idea Portal</v>
      </c>
      <c r="B700" s="145"/>
      <c r="C700" s="42">
        <f t="shared" ref="C700:C727" ca="1" si="25">C699</f>
        <v>46162</v>
      </c>
      <c r="D700" s="54">
        <f ca="1">INDIRECT("'" &amp; UPPER(LEFT(TEXT($D$3,"mmmm"),3)) &amp; "'!Y13")</f>
        <v>0</v>
      </c>
      <c r="E700" s="147"/>
      <c r="F700" s="148"/>
      <c r="G700" s="148"/>
      <c r="H700" s="148"/>
      <c r="I700" s="148"/>
      <c r="J700" s="148"/>
      <c r="K700" s="148"/>
      <c r="L700" s="148"/>
      <c r="M700" s="148"/>
      <c r="N700" s="148"/>
      <c r="O700" s="148"/>
      <c r="P700" s="149"/>
    </row>
    <row r="701" spans="1:16" ht="15" hidden="1" customHeight="1" x14ac:dyDescent="0.25">
      <c r="A701" s="44" t="str">
        <f ca="1">IF(MONTH(C701)=MONTH(D$3),RIGHT('Yearly Info'!A$17,LEN('Yearly Info'!A$17)-4),"")</f>
        <v xml:space="preserve"> MSWIS</v>
      </c>
      <c r="B701" s="145"/>
      <c r="C701" s="42">
        <f t="shared" ca="1" si="25"/>
        <v>46162</v>
      </c>
      <c r="D701" s="54">
        <f ca="1">INDIRECT("'" &amp; UPPER(LEFT(TEXT($D$3,"mmmm"),3)) &amp; "'!Y14")</f>
        <v>0</v>
      </c>
      <c r="E701" s="147"/>
      <c r="F701" s="148"/>
      <c r="G701" s="148"/>
      <c r="H701" s="148"/>
      <c r="I701" s="148"/>
      <c r="J701" s="148"/>
      <c r="K701" s="148"/>
      <c r="L701" s="148"/>
      <c r="M701" s="148"/>
      <c r="N701" s="148"/>
      <c r="O701" s="148"/>
      <c r="P701" s="149"/>
    </row>
    <row r="702" spans="1:16" ht="15" hidden="1" customHeight="1" x14ac:dyDescent="0.25">
      <c r="A702" s="44" t="str">
        <f ca="1">IF(MONTH(C702)=MONTH(D$3),RIGHT('Yearly Info'!A$18,LEN('Yearly Info'!A$18)-4),"")</f>
        <v xml:space="preserve"> GeoSpatial</v>
      </c>
      <c r="B702" s="145"/>
      <c r="C702" s="42">
        <f t="shared" ca="1" si="25"/>
        <v>46162</v>
      </c>
      <c r="D702" s="54">
        <f ca="1">INDIRECT("'" &amp; UPPER(LEFT(TEXT($D$3,"mmmm"),3)) &amp; "'!Y15")</f>
        <v>0</v>
      </c>
      <c r="E702" s="147"/>
      <c r="F702" s="148"/>
      <c r="G702" s="148"/>
      <c r="H702" s="148"/>
      <c r="I702" s="148"/>
      <c r="J702" s="148"/>
      <c r="K702" s="148"/>
      <c r="L702" s="148"/>
      <c r="M702" s="148"/>
      <c r="N702" s="148"/>
      <c r="O702" s="148"/>
      <c r="P702" s="149"/>
    </row>
    <row r="703" spans="1:16" ht="15" hidden="1" customHeight="1" x14ac:dyDescent="0.25">
      <c r="A703" s="44" t="str">
        <f ca="1">IF(MONTH(C703)=MONTH(D$3),RIGHT('Yearly Info'!A$19,LEN('Yearly Info'!A$19)-4),"")</f>
        <v xml:space="preserve"> RICS Dashboard</v>
      </c>
      <c r="B703" s="145"/>
      <c r="C703" s="42">
        <f t="shared" ca="1" si="25"/>
        <v>46162</v>
      </c>
      <c r="D703" s="54">
        <f ca="1">INDIRECT("'" &amp; UPPER(LEFT(TEXT($D$3,"mmmm"),3)) &amp; "'!Y16")</f>
        <v>0</v>
      </c>
      <c r="E703" s="147"/>
      <c r="F703" s="148"/>
      <c r="G703" s="148"/>
      <c r="H703" s="148"/>
      <c r="I703" s="148"/>
      <c r="J703" s="148"/>
      <c r="K703" s="148"/>
      <c r="L703" s="148"/>
      <c r="M703" s="148"/>
      <c r="N703" s="148"/>
      <c r="O703" s="148"/>
      <c r="P703" s="149"/>
    </row>
    <row r="704" spans="1:16" ht="15" customHeight="1" x14ac:dyDescent="0.25">
      <c r="A704" s="44" t="str">
        <f ca="1">IF(MONTH(C704)=MONTH(D$3),RIGHT('Yearly Info'!A$20,LEN('Yearly Info'!A$20)-4),"")</f>
        <v xml:space="preserve"> MDWFP NRIS</v>
      </c>
      <c r="B704" s="145"/>
      <c r="C704" s="42">
        <f t="shared" ca="1" si="25"/>
        <v>46162</v>
      </c>
      <c r="D704" s="54">
        <f ca="1">INDIRECT("'" &amp; UPPER(LEFT(TEXT($D$3,"mmmm"),3)) &amp; "'!Y17")</f>
        <v>8</v>
      </c>
      <c r="E704" s="153" t="s">
        <v>135</v>
      </c>
      <c r="F704" s="154"/>
      <c r="G704" s="154"/>
      <c r="H704" s="154"/>
      <c r="I704" s="154"/>
      <c r="J704" s="154"/>
      <c r="K704" s="154"/>
      <c r="L704" s="154"/>
      <c r="M704" s="154"/>
      <c r="N704" s="154"/>
      <c r="O704" s="154"/>
      <c r="P704" s="155"/>
    </row>
    <row r="705" spans="1:16" ht="15" hidden="1" customHeight="1" x14ac:dyDescent="0.25">
      <c r="A705" s="44" t="str">
        <f ca="1">IF(MONTH(C705)=MONTH(D$3),RIGHT('Yearly Info'!A$21,LEN('Yearly Info'!A$21)-4),"")</f>
        <v xml:space="preserve"> MSWIS MRVA 4 CLOSED</v>
      </c>
      <c r="B705" s="145"/>
      <c r="C705" s="42">
        <f t="shared" ca="1" si="25"/>
        <v>46162</v>
      </c>
      <c r="D705" s="54">
        <f ca="1">INDIRECT("'" &amp; UPPER(LEFT(TEXT($D$3,"mmmm"),3)) &amp; "'!Y18")</f>
        <v>0</v>
      </c>
      <c r="E705" s="147"/>
      <c r="F705" s="148"/>
      <c r="G705" s="148"/>
      <c r="H705" s="148"/>
      <c r="I705" s="148"/>
      <c r="J705" s="148"/>
      <c r="K705" s="148"/>
      <c r="L705" s="148"/>
      <c r="M705" s="148"/>
      <c r="N705" s="148"/>
      <c r="O705" s="148"/>
      <c r="P705" s="149"/>
    </row>
    <row r="706" spans="1:16" ht="15" hidden="1" customHeight="1" x14ac:dyDescent="0.25">
      <c r="A706" s="44" t="str">
        <f ca="1">IF(MONTH(C706)=MONTH(D$3),RIGHT('Yearly Info'!A$22,LEN('Yearly Info'!A$22)-4),"")</f>
        <v xml:space="preserve"> Tackett</v>
      </c>
      <c r="B706" s="145"/>
      <c r="C706" s="42">
        <f t="shared" ca="1" si="25"/>
        <v>46162</v>
      </c>
      <c r="D706" s="54">
        <f ca="1">INDIRECT("'" &amp; UPPER(LEFT(TEXT($D$3,"mmmm"),3)) &amp; "'!Y19")</f>
        <v>0</v>
      </c>
      <c r="E706" s="147"/>
      <c r="F706" s="148"/>
      <c r="G706" s="148"/>
      <c r="H706" s="148"/>
      <c r="I706" s="148"/>
      <c r="J706" s="148"/>
      <c r="K706" s="148"/>
      <c r="L706" s="148"/>
      <c r="M706" s="148"/>
      <c r="N706" s="148"/>
      <c r="O706" s="148"/>
      <c r="P706" s="149"/>
    </row>
    <row r="707" spans="1:16" ht="15" hidden="1" customHeight="1" x14ac:dyDescent="0.25">
      <c r="A707" s="44" t="e">
        <f ca="1">IF(MONTH(C707)=MONTH(D$3),RIGHT('Yearly Info'!A$23,LEN('Yearly Info'!A$23)-4),"")</f>
        <v>#VALUE!</v>
      </c>
      <c r="B707" s="145"/>
      <c r="C707" s="42">
        <f t="shared" ca="1" si="25"/>
        <v>46162</v>
      </c>
      <c r="D707" s="54">
        <f ca="1">INDIRECT("'" &amp; UPPER(LEFT(TEXT($D$3,"mmmm"),3)) &amp; "'!Y20")</f>
        <v>0</v>
      </c>
      <c r="E707" s="174"/>
      <c r="F707" s="154"/>
      <c r="G707" s="154"/>
      <c r="H707" s="154"/>
      <c r="I707" s="154"/>
      <c r="J707" s="154"/>
      <c r="K707" s="154"/>
      <c r="L707" s="154"/>
      <c r="M707" s="154"/>
      <c r="N707" s="154"/>
      <c r="O707" s="154"/>
      <c r="P707" s="155"/>
    </row>
    <row r="708" spans="1:16" ht="15" hidden="1" customHeight="1" x14ac:dyDescent="0.25">
      <c r="A708" s="44" t="e">
        <f ca="1">IF(MONTH(C708)=MONTH(D$3),RIGHT('Yearly Info'!A$24,LEN('Yearly Info'!A$24)-4),"")</f>
        <v>#VALUE!</v>
      </c>
      <c r="B708" s="145"/>
      <c r="C708" s="42">
        <f t="shared" ca="1" si="25"/>
        <v>46162</v>
      </c>
      <c r="D708" s="54">
        <f ca="1">INDIRECT("'" &amp; UPPER(LEFT(TEXT($D$3,"mmmm"),3)) &amp; "'!Y21")</f>
        <v>0</v>
      </c>
      <c r="E708" s="147"/>
      <c r="F708" s="148"/>
      <c r="G708" s="148"/>
      <c r="H708" s="148"/>
      <c r="I708" s="148"/>
      <c r="J708" s="148"/>
      <c r="K708" s="148"/>
      <c r="L708" s="148"/>
      <c r="M708" s="148"/>
      <c r="N708" s="148"/>
      <c r="O708" s="148"/>
      <c r="P708" s="149"/>
    </row>
    <row r="709" spans="1:16" ht="15" hidden="1" customHeight="1" x14ac:dyDescent="0.25">
      <c r="A709" s="44" t="e">
        <f ca="1">IF(MONTH(C709)=MONTH(D$3),RIGHT('Yearly Info'!A$25,LEN('Yearly Info'!A$25)-4),"")</f>
        <v>#VALUE!</v>
      </c>
      <c r="B709" s="145"/>
      <c r="C709" s="42">
        <f t="shared" ca="1" si="25"/>
        <v>46162</v>
      </c>
      <c r="D709" s="54">
        <f ca="1">INDIRECT("'" &amp; UPPER(LEFT(TEXT($D$3,"mmmm"),3)) &amp; "'!Y22")</f>
        <v>0</v>
      </c>
      <c r="E709" s="147"/>
      <c r="F709" s="148"/>
      <c r="G709" s="148"/>
      <c r="H709" s="148"/>
      <c r="I709" s="148"/>
      <c r="J709" s="148"/>
      <c r="K709" s="148"/>
      <c r="L709" s="148"/>
      <c r="M709" s="148"/>
      <c r="N709" s="148"/>
      <c r="O709" s="148"/>
      <c r="P709" s="149"/>
    </row>
    <row r="710" spans="1:16" ht="15" hidden="1" customHeight="1" x14ac:dyDescent="0.25">
      <c r="A710" s="44" t="e">
        <f ca="1">IF(MONTH(C710)=MONTH(D$3),RIGHT('Yearly Info'!A$26,LEN('Yearly Info'!A$26)-4),"")</f>
        <v>#VALUE!</v>
      </c>
      <c r="B710" s="145"/>
      <c r="C710" s="42">
        <f t="shared" ca="1" si="25"/>
        <v>46162</v>
      </c>
      <c r="D710" s="54">
        <f ca="1">INDIRECT("'" &amp; UPPER(LEFT(TEXT($D$3,"mmmm"),3)) &amp; "'!Y23")</f>
        <v>0</v>
      </c>
      <c r="E710" s="147"/>
      <c r="F710" s="148"/>
      <c r="G710" s="148"/>
      <c r="H710" s="148"/>
      <c r="I710" s="148"/>
      <c r="J710" s="148"/>
      <c r="K710" s="148"/>
      <c r="L710" s="148"/>
      <c r="M710" s="148"/>
      <c r="N710" s="148"/>
      <c r="O710" s="148"/>
      <c r="P710" s="149"/>
    </row>
    <row r="711" spans="1:16" ht="15" hidden="1" customHeight="1" x14ac:dyDescent="0.25">
      <c r="A711" s="44" t="e">
        <f ca="1">IF(MONTH(C711)=MONTH(D$3),RIGHT('Yearly Info'!A$27,LEN('Yearly Info'!A$27)-4),"")</f>
        <v>#VALUE!</v>
      </c>
      <c r="B711" s="145"/>
      <c r="C711" s="42">
        <f t="shared" ca="1" si="25"/>
        <v>46162</v>
      </c>
      <c r="D711" s="54">
        <f ca="1">INDIRECT("'" &amp; UPPER(LEFT(TEXT($D$3,"mmmm"),3)) &amp; "'!Y24")</f>
        <v>0</v>
      </c>
      <c r="E711" s="147"/>
      <c r="F711" s="148"/>
      <c r="G711" s="148"/>
      <c r="H711" s="148"/>
      <c r="I711" s="148"/>
      <c r="J711" s="148"/>
      <c r="K711" s="148"/>
      <c r="L711" s="148"/>
      <c r="M711" s="148"/>
      <c r="N711" s="148"/>
      <c r="O711" s="148"/>
      <c r="P711" s="149"/>
    </row>
    <row r="712" spans="1:16" ht="15" hidden="1" customHeight="1" x14ac:dyDescent="0.25">
      <c r="A712" s="44" t="e">
        <f ca="1">IF(MONTH(C712)=MONTH(D$3),RIGHT('Yearly Info'!A$28,LEN('Yearly Info'!A$28)-4),"")</f>
        <v>#VALUE!</v>
      </c>
      <c r="B712" s="145"/>
      <c r="C712" s="42">
        <f t="shared" ca="1" si="25"/>
        <v>46162</v>
      </c>
      <c r="D712" s="54">
        <f ca="1">INDIRECT("'" &amp; UPPER(LEFT(TEXT($D$3,"mmmm"),3)) &amp; "'!Y25")</f>
        <v>0</v>
      </c>
      <c r="E712" s="147"/>
      <c r="F712" s="148"/>
      <c r="G712" s="148"/>
      <c r="H712" s="148"/>
      <c r="I712" s="148"/>
      <c r="J712" s="148"/>
      <c r="K712" s="148"/>
      <c r="L712" s="148"/>
      <c r="M712" s="148"/>
      <c r="N712" s="148"/>
      <c r="O712" s="148"/>
      <c r="P712" s="149"/>
    </row>
    <row r="713" spans="1:16" ht="15" hidden="1" customHeight="1" x14ac:dyDescent="0.25">
      <c r="A713" s="44" t="e">
        <f ca="1">IF(MONTH(C713)=MONTH(D$3),RIGHT('Yearly Info'!A$29,LEN('Yearly Info'!A$29)-4),"")</f>
        <v>#VALUE!</v>
      </c>
      <c r="B713" s="145"/>
      <c r="C713" s="42">
        <f t="shared" ca="1" si="25"/>
        <v>46162</v>
      </c>
      <c r="D713" s="54">
        <f ca="1">INDIRECT("'" &amp; UPPER(LEFT(TEXT($D$3,"mmmm"),3)) &amp; "'!Y26")</f>
        <v>0</v>
      </c>
      <c r="E713" s="147"/>
      <c r="F713" s="148"/>
      <c r="G713" s="148"/>
      <c r="H713" s="148"/>
      <c r="I713" s="148"/>
      <c r="J713" s="148"/>
      <c r="K713" s="148"/>
      <c r="L713" s="148"/>
      <c r="M713" s="148"/>
      <c r="N713" s="148"/>
      <c r="O713" s="148"/>
      <c r="P713" s="149"/>
    </row>
    <row r="714" spans="1:16" ht="15" hidden="1" customHeight="1" x14ac:dyDescent="0.25">
      <c r="A714" s="44" t="e">
        <f ca="1">IF(MONTH(C714)=MONTH(D$3),RIGHT('Yearly Info'!A$30,LEN('Yearly Info'!A$30)-4),"")</f>
        <v>#VALUE!</v>
      </c>
      <c r="B714" s="145"/>
      <c r="C714" s="42">
        <f t="shared" ca="1" si="25"/>
        <v>46162</v>
      </c>
      <c r="D714" s="54">
        <f ca="1">INDIRECT("'" &amp; UPPER(LEFT(TEXT($D$3,"mmmm"),3)) &amp; "'!Y27")</f>
        <v>0</v>
      </c>
      <c r="E714" s="147"/>
      <c r="F714" s="148"/>
      <c r="G714" s="148"/>
      <c r="H714" s="148"/>
      <c r="I714" s="148"/>
      <c r="J714" s="148"/>
      <c r="K714" s="148"/>
      <c r="L714" s="148"/>
      <c r="M714" s="148"/>
      <c r="N714" s="148"/>
      <c r="O714" s="148"/>
      <c r="P714" s="149"/>
    </row>
    <row r="715" spans="1:16" ht="15" hidden="1" customHeight="1" x14ac:dyDescent="0.25">
      <c r="A715" s="44" t="e">
        <f ca="1">IF(MONTH(C715)=MONTH(D$3),RIGHT('Yearly Info'!A$31,LEN('Yearly Info'!A$31)-4),"")</f>
        <v>#VALUE!</v>
      </c>
      <c r="B715" s="145"/>
      <c r="C715" s="42">
        <f t="shared" ca="1" si="25"/>
        <v>46162</v>
      </c>
      <c r="D715" s="54">
        <f ca="1">INDIRECT("'" &amp; UPPER(LEFT(TEXT($D$3,"mmmm"),3)) &amp; "'!Y28")</f>
        <v>0</v>
      </c>
      <c r="E715" s="147"/>
      <c r="F715" s="148"/>
      <c r="G715" s="148"/>
      <c r="H715" s="148"/>
      <c r="I715" s="148"/>
      <c r="J715" s="148"/>
      <c r="K715" s="148"/>
      <c r="L715" s="148"/>
      <c r="M715" s="148"/>
      <c r="N715" s="148"/>
      <c r="O715" s="148"/>
      <c r="P715" s="149"/>
    </row>
    <row r="716" spans="1:16" ht="15" hidden="1" customHeight="1" x14ac:dyDescent="0.25">
      <c r="A716" s="44" t="e">
        <f ca="1">IF(MONTH(C716)=MONTH(D$3),RIGHT('Yearly Info'!A$32,LEN('Yearly Info'!A$32)-4),"")</f>
        <v>#VALUE!</v>
      </c>
      <c r="B716" s="145"/>
      <c r="C716" s="42">
        <f t="shared" ca="1" si="25"/>
        <v>46162</v>
      </c>
      <c r="D716" s="54">
        <f ca="1">INDIRECT("'" &amp; UPPER(LEFT(TEXT($D$3,"mmmm"),3)) &amp; "'!Y29")</f>
        <v>0</v>
      </c>
      <c r="E716" s="147"/>
      <c r="F716" s="148"/>
      <c r="G716" s="148"/>
      <c r="H716" s="148"/>
      <c r="I716" s="148"/>
      <c r="J716" s="148"/>
      <c r="K716" s="148"/>
      <c r="L716" s="148"/>
      <c r="M716" s="148"/>
      <c r="N716" s="148"/>
      <c r="O716" s="148"/>
      <c r="P716" s="149"/>
    </row>
    <row r="717" spans="1:16" ht="15" hidden="1" customHeight="1" x14ac:dyDescent="0.25">
      <c r="A717" s="44" t="e">
        <f ca="1">IF(MONTH(C717)=MONTH(D$3),RIGHT('Yearly Info'!A$33,LEN('Yearly Info'!A$33)-4),"")</f>
        <v>#VALUE!</v>
      </c>
      <c r="B717" s="145"/>
      <c r="C717" s="42">
        <f t="shared" ca="1" si="25"/>
        <v>46162</v>
      </c>
      <c r="D717" s="54">
        <f ca="1">INDIRECT("'" &amp; UPPER(LEFT(TEXT($D$3,"mmmm"),3)) &amp; "'!Y30")</f>
        <v>0</v>
      </c>
      <c r="E717" s="147"/>
      <c r="F717" s="148"/>
      <c r="G717" s="148"/>
      <c r="H717" s="148"/>
      <c r="I717" s="148"/>
      <c r="J717" s="148"/>
      <c r="K717" s="148"/>
      <c r="L717" s="148"/>
      <c r="M717" s="148"/>
      <c r="N717" s="148"/>
      <c r="O717" s="148"/>
      <c r="P717" s="149"/>
    </row>
    <row r="718" spans="1:16" ht="15" hidden="1" customHeight="1" x14ac:dyDescent="0.25">
      <c r="A718" s="44" t="e">
        <f ca="1">IF(MONTH(C718)=MONTH(D$3),RIGHT('Yearly Info'!A$34,LEN('Yearly Info'!A$34)-4),"")</f>
        <v>#VALUE!</v>
      </c>
      <c r="B718" s="145"/>
      <c r="C718" s="42">
        <f t="shared" ca="1" si="25"/>
        <v>46162</v>
      </c>
      <c r="D718" s="54">
        <f ca="1">INDIRECT("'" &amp; UPPER(LEFT(TEXT($D$3,"mmmm"),3)) &amp; "'!Y31")</f>
        <v>0</v>
      </c>
      <c r="E718" s="147"/>
      <c r="F718" s="148"/>
      <c r="G718" s="148"/>
      <c r="H718" s="148"/>
      <c r="I718" s="148"/>
      <c r="J718" s="148"/>
      <c r="K718" s="148"/>
      <c r="L718" s="148"/>
      <c r="M718" s="148"/>
      <c r="N718" s="148"/>
      <c r="O718" s="148"/>
      <c r="P718" s="149"/>
    </row>
    <row r="719" spans="1:16" ht="15" hidden="1" customHeight="1" x14ac:dyDescent="0.25">
      <c r="A719" s="44" t="e">
        <f ca="1">IF(MONTH(C719)=MONTH(D$3),RIGHT('Yearly Info'!A$35,LEN('Yearly Info'!A$35)-4),"")</f>
        <v>#VALUE!</v>
      </c>
      <c r="B719" s="145"/>
      <c r="C719" s="42">
        <f t="shared" ca="1" si="25"/>
        <v>46162</v>
      </c>
      <c r="D719" s="54">
        <f ca="1">INDIRECT("'" &amp; UPPER(LEFT(TEXT($D$3,"mmmm"),3)) &amp; "'!Y32")</f>
        <v>0</v>
      </c>
      <c r="E719" s="147"/>
      <c r="F719" s="148"/>
      <c r="G719" s="148"/>
      <c r="H719" s="148"/>
      <c r="I719" s="148"/>
      <c r="J719" s="148"/>
      <c r="K719" s="148"/>
      <c r="L719" s="148"/>
      <c r="M719" s="148"/>
      <c r="N719" s="148"/>
      <c r="O719" s="148"/>
      <c r="P719" s="149"/>
    </row>
    <row r="720" spans="1:16" ht="15" hidden="1" customHeight="1" x14ac:dyDescent="0.25">
      <c r="A720" s="44" t="e">
        <f ca="1">IF(MONTH(C720)=MONTH(D$3),RIGHT('Yearly Info'!A$36,LEN('Yearly Info'!A$36)-4),"")</f>
        <v>#VALUE!</v>
      </c>
      <c r="B720" s="145"/>
      <c r="C720" s="42">
        <f t="shared" ca="1" si="25"/>
        <v>46162</v>
      </c>
      <c r="D720" s="54">
        <f ca="1">INDIRECT("'" &amp; UPPER(LEFT(TEXT($D$3,"mmmm"),3)) &amp; "'!Y33")</f>
        <v>0</v>
      </c>
      <c r="E720" s="147"/>
      <c r="F720" s="148"/>
      <c r="G720" s="148"/>
      <c r="H720" s="148"/>
      <c r="I720" s="148"/>
      <c r="J720" s="148"/>
      <c r="K720" s="148"/>
      <c r="L720" s="148"/>
      <c r="M720" s="148"/>
      <c r="N720" s="148"/>
      <c r="O720" s="148"/>
      <c r="P720" s="149"/>
    </row>
    <row r="721" spans="1:16" ht="15" hidden="1" customHeight="1" x14ac:dyDescent="0.25">
      <c r="A721" s="44" t="e">
        <f ca="1">IF(MONTH(C721)=MONTH(D$3),RIGHT('Yearly Info'!A$37,LEN('Yearly Info'!A$37)-4),"")</f>
        <v>#VALUE!</v>
      </c>
      <c r="B721" s="145"/>
      <c r="C721" s="42">
        <f t="shared" ca="1" si="25"/>
        <v>46162</v>
      </c>
      <c r="D721" s="54">
        <f ca="1">INDIRECT("'" &amp; UPPER(LEFT(TEXT($D$3,"mmmm"),3)) &amp; "'!Y34")</f>
        <v>0</v>
      </c>
      <c r="E721" s="147"/>
      <c r="F721" s="148"/>
      <c r="G721" s="148"/>
      <c r="H721" s="148"/>
      <c r="I721" s="148"/>
      <c r="J721" s="148"/>
      <c r="K721" s="148"/>
      <c r="L721" s="148"/>
      <c r="M721" s="148"/>
      <c r="N721" s="148"/>
      <c r="O721" s="148"/>
      <c r="P721" s="149"/>
    </row>
    <row r="722" spans="1:16" ht="15" hidden="1" customHeight="1" x14ac:dyDescent="0.25">
      <c r="A722" s="44" t="e">
        <f ca="1">IF(MONTH(C722)=MONTH(D$3),RIGHT('Yearly Info'!A$38,LEN('Yearly Info'!A$38)-4),"")</f>
        <v>#VALUE!</v>
      </c>
      <c r="B722" s="145"/>
      <c r="C722" s="42">
        <f t="shared" ca="1" si="25"/>
        <v>46162</v>
      </c>
      <c r="D722" s="54">
        <f ca="1">INDIRECT("'" &amp; UPPER(LEFT(TEXT($D$3,"mmmm"),3)) &amp; "'!Y35")</f>
        <v>0</v>
      </c>
      <c r="E722" s="147"/>
      <c r="F722" s="148"/>
      <c r="G722" s="148"/>
      <c r="H722" s="148"/>
      <c r="I722" s="148"/>
      <c r="J722" s="148"/>
      <c r="K722" s="148"/>
      <c r="L722" s="148"/>
      <c r="M722" s="148"/>
      <c r="N722" s="148"/>
      <c r="O722" s="148"/>
      <c r="P722" s="149"/>
    </row>
    <row r="723" spans="1:16" ht="15" hidden="1" customHeight="1" x14ac:dyDescent="0.25">
      <c r="A723" s="44" t="e">
        <f ca="1">IF(MONTH(C723)=MONTH(D$3),RIGHT('Yearly Info'!A$39,LEN('Yearly Info'!A$39)-4),"")</f>
        <v>#VALUE!</v>
      </c>
      <c r="B723" s="145"/>
      <c r="C723" s="42">
        <f t="shared" ca="1" si="25"/>
        <v>46162</v>
      </c>
      <c r="D723" s="54">
        <f ca="1">INDIRECT("'" &amp; UPPER(LEFT(TEXT($D$3,"mmmm"),3)) &amp; "'!Y36")</f>
        <v>0</v>
      </c>
      <c r="E723" s="147"/>
      <c r="F723" s="148"/>
      <c r="G723" s="148"/>
      <c r="H723" s="148"/>
      <c r="I723" s="148"/>
      <c r="J723" s="148"/>
      <c r="K723" s="148"/>
      <c r="L723" s="148"/>
      <c r="M723" s="148"/>
      <c r="N723" s="148"/>
      <c r="O723" s="148"/>
      <c r="P723" s="149"/>
    </row>
    <row r="724" spans="1:16" ht="15" hidden="1" customHeight="1" thickBot="1" x14ac:dyDescent="0.3">
      <c r="A724" s="45" t="e">
        <f ca="1">IF(MONTH(C724)=MONTH(D$3),RIGHT('Yearly Info'!A$40,LEN('Yearly Info'!A$40)-4),"")</f>
        <v>#VALUE!</v>
      </c>
      <c r="B724" s="145"/>
      <c r="C724" s="42">
        <f t="shared" ca="1" si="25"/>
        <v>46162</v>
      </c>
      <c r="D724" s="54">
        <f ca="1">INDIRECT("'" &amp; UPPER(LEFT(TEXT($D$3,"mmmm"),3)) &amp; "'!Y37")</f>
        <v>0</v>
      </c>
      <c r="E724" s="147"/>
      <c r="F724" s="148"/>
      <c r="G724" s="148"/>
      <c r="H724" s="148"/>
      <c r="I724" s="148"/>
      <c r="J724" s="148"/>
      <c r="K724" s="148"/>
      <c r="L724" s="148"/>
      <c r="M724" s="148"/>
      <c r="N724" s="148"/>
      <c r="O724" s="148"/>
      <c r="P724" s="149"/>
    </row>
    <row r="725" spans="1:16" ht="15" hidden="1" customHeight="1" thickBot="1" x14ac:dyDescent="0.3">
      <c r="A725" s="45" t="str">
        <f ca="1">IF(MONTH(C725)=MONTH(D$3),RIGHT('Yearly Info'!A$41,LEN('Yearly Info'!A$41)-4),"")</f>
        <v xml:space="preserve"> </v>
      </c>
      <c r="B725" s="145"/>
      <c r="C725" s="42">
        <f t="shared" ca="1" si="25"/>
        <v>46162</v>
      </c>
      <c r="D725" s="54">
        <f ca="1">INDIRECT("'" &amp; UPPER(LEFT(TEXT($D$3,"mmmm"),3)) &amp; "'!Y38")</f>
        <v>0</v>
      </c>
      <c r="E725" s="147"/>
      <c r="F725" s="148"/>
      <c r="G725" s="148"/>
      <c r="H725" s="148"/>
      <c r="I725" s="148"/>
      <c r="J725" s="148"/>
      <c r="K725" s="148"/>
      <c r="L725" s="148"/>
      <c r="M725" s="148"/>
      <c r="N725" s="148"/>
      <c r="O725" s="148"/>
      <c r="P725" s="149"/>
    </row>
    <row r="726" spans="1:16" ht="15" hidden="1" customHeight="1" thickBot="1" x14ac:dyDescent="0.3">
      <c r="A726" s="45" t="str">
        <f ca="1">IF(MONTH(C726)=MONTH(D$3),RIGHT('Yearly Info'!A$42,LEN('Yearly Info'!A$42)-4),"")</f>
        <v xml:space="preserve"> </v>
      </c>
      <c r="B726" s="145"/>
      <c r="C726" s="42">
        <f t="shared" ca="1" si="25"/>
        <v>46162</v>
      </c>
      <c r="D726" s="54">
        <f ca="1">INDIRECT("'" &amp; UPPER(LEFT(TEXT($D$3,"mmmm"),3)) &amp; "'!Y39")</f>
        <v>0</v>
      </c>
      <c r="E726" s="147"/>
      <c r="F726" s="148"/>
      <c r="G726" s="148"/>
      <c r="H726" s="148"/>
      <c r="I726" s="148"/>
      <c r="J726" s="148"/>
      <c r="K726" s="148"/>
      <c r="L726" s="148"/>
      <c r="M726" s="148"/>
      <c r="N726" s="148"/>
      <c r="O726" s="148"/>
      <c r="P726" s="149"/>
    </row>
    <row r="727" spans="1:16" ht="15" hidden="1" customHeight="1" thickBot="1" x14ac:dyDescent="0.3">
      <c r="A727" s="45" t="str">
        <f ca="1">IF(MONTH(C727)=MONTH(D$3),RIGHT('Yearly Info'!A$43,LEN('Yearly Info'!A$43)-4),"")</f>
        <v xml:space="preserve"> </v>
      </c>
      <c r="B727" s="146"/>
      <c r="C727" s="42">
        <f t="shared" ca="1" si="25"/>
        <v>46162</v>
      </c>
      <c r="D727" s="55">
        <f ca="1">INDIRECT("'" &amp; UPPER(LEFT(TEXT($D$3,"mmmm"),3)) &amp; "'!Y40")</f>
        <v>0</v>
      </c>
      <c r="E727" s="150"/>
      <c r="F727" s="151"/>
      <c r="G727" s="151"/>
      <c r="H727" s="151"/>
      <c r="I727" s="151"/>
      <c r="J727" s="151"/>
      <c r="K727" s="151"/>
      <c r="L727" s="151"/>
      <c r="M727" s="151"/>
      <c r="N727" s="151"/>
      <c r="O727" s="151"/>
      <c r="P727" s="152"/>
    </row>
    <row r="728" spans="1:16" ht="15" hidden="1" customHeight="1" x14ac:dyDescent="0.25">
      <c r="A728" s="44" t="str">
        <f ca="1">IF(MONTH(C728)=MONTH(D$3),RIGHT('Yearly Info'!A$14,LEN('Yearly Info'!A$14)-4),"")</f>
        <v xml:space="preserve"> RICS Support for MDEQ</v>
      </c>
      <c r="B728" s="145" t="str">
        <f ca="1">TEXT(C728,"dddd")</f>
        <v>Thursday</v>
      </c>
      <c r="C728" s="94">
        <f ca="1">C698+1</f>
        <v>46163</v>
      </c>
      <c r="D728" s="54">
        <f ca="1">INDIRECT("'" &amp; UPPER(LEFT(TEXT($D$3,"mmmm"),3)) &amp; "'!Z11")</f>
        <v>8</v>
      </c>
      <c r="E728" s="147" t="s">
        <v>136</v>
      </c>
      <c r="F728" s="148"/>
      <c r="G728" s="148"/>
      <c r="H728" s="148"/>
      <c r="I728" s="148"/>
      <c r="J728" s="148"/>
      <c r="K728" s="148"/>
      <c r="L728" s="148"/>
      <c r="M728" s="148"/>
      <c r="N728" s="148"/>
      <c r="O728" s="148"/>
      <c r="P728" s="149"/>
    </row>
    <row r="729" spans="1:16" ht="15" hidden="1" customHeight="1" x14ac:dyDescent="0.25">
      <c r="A729" s="44" t="str">
        <f ca="1">IF(MONTH(C729)=MONTH(D$3),RIGHT('Yearly Info'!A$15,LEN('Yearly Info'!A$15)-4),"")</f>
        <v xml:space="preserve"> MDEQ</v>
      </c>
      <c r="B729" s="145"/>
      <c r="C729" s="42">
        <f ca="1">C728</f>
        <v>46163</v>
      </c>
      <c r="D729" s="54">
        <f ca="1">INDIRECT("'" &amp; UPPER(LEFT(TEXT($D$3,"mmmm"),3)) &amp; "'!Z12")</f>
        <v>0</v>
      </c>
      <c r="E729" s="147"/>
      <c r="F729" s="148"/>
      <c r="G729" s="148"/>
      <c r="H729" s="148"/>
      <c r="I729" s="148"/>
      <c r="J729" s="148"/>
      <c r="K729" s="148"/>
      <c r="L729" s="148"/>
      <c r="M729" s="148"/>
      <c r="N729" s="148"/>
      <c r="O729" s="148"/>
      <c r="P729" s="149"/>
    </row>
    <row r="730" spans="1:16" ht="15" hidden="1" customHeight="1" x14ac:dyDescent="0.25">
      <c r="A730" s="44" t="str">
        <f ca="1">IF(MONTH(C730)=MONTH(D$3),RIGHT('Yearly Info'!A$16,LEN('Yearly Info'!A$16)-4),"")</f>
        <v xml:space="preserve"> RICS Idea Portal</v>
      </c>
      <c r="B730" s="145"/>
      <c r="C730" s="42">
        <f t="shared" ref="C730:C757" ca="1" si="26">C729</f>
        <v>46163</v>
      </c>
      <c r="D730" s="54">
        <f ca="1">INDIRECT("'" &amp; UPPER(LEFT(TEXT($D$3,"mmmm"),3)) &amp; "'!Z13")</f>
        <v>0</v>
      </c>
      <c r="E730" s="147"/>
      <c r="F730" s="148"/>
      <c r="G730" s="148"/>
      <c r="H730" s="148"/>
      <c r="I730" s="148"/>
      <c r="J730" s="148"/>
      <c r="K730" s="148"/>
      <c r="L730" s="148"/>
      <c r="M730" s="148"/>
      <c r="N730" s="148"/>
      <c r="O730" s="148"/>
      <c r="P730" s="149"/>
    </row>
    <row r="731" spans="1:16" ht="15" hidden="1" customHeight="1" x14ac:dyDescent="0.25">
      <c r="A731" s="44" t="str">
        <f ca="1">IF(MONTH(C731)=MONTH(D$3),RIGHT('Yearly Info'!A$17,LEN('Yearly Info'!A$17)-4),"")</f>
        <v xml:space="preserve"> MSWIS</v>
      </c>
      <c r="B731" s="145"/>
      <c r="C731" s="42">
        <f t="shared" ca="1" si="26"/>
        <v>46163</v>
      </c>
      <c r="D731" s="54">
        <f ca="1">INDIRECT("'" &amp; UPPER(LEFT(TEXT($D$3,"mmmm"),3)) &amp; "'!Z14")</f>
        <v>0</v>
      </c>
      <c r="E731" s="147"/>
      <c r="F731" s="148"/>
      <c r="G731" s="148"/>
      <c r="H731" s="148"/>
      <c r="I731" s="148"/>
      <c r="J731" s="148"/>
      <c r="K731" s="148"/>
      <c r="L731" s="148"/>
      <c r="M731" s="148"/>
      <c r="N731" s="148"/>
      <c r="O731" s="148"/>
      <c r="P731" s="149"/>
    </row>
    <row r="732" spans="1:16" ht="15" hidden="1" customHeight="1" x14ac:dyDescent="0.25">
      <c r="A732" s="44" t="str">
        <f ca="1">IF(MONTH(C732)=MONTH(D$3),RIGHT('Yearly Info'!A$18,LEN('Yearly Info'!A$18)-4),"")</f>
        <v xml:space="preserve"> GeoSpatial</v>
      </c>
      <c r="B732" s="145"/>
      <c r="C732" s="42">
        <f t="shared" ca="1" si="26"/>
        <v>46163</v>
      </c>
      <c r="D732" s="54">
        <f ca="1">INDIRECT("'" &amp; UPPER(LEFT(TEXT($D$3,"mmmm"),3)) &amp; "'!Z15")</f>
        <v>0</v>
      </c>
      <c r="E732" s="147"/>
      <c r="F732" s="148"/>
      <c r="G732" s="148"/>
      <c r="H732" s="148"/>
      <c r="I732" s="148"/>
      <c r="J732" s="148"/>
      <c r="K732" s="148"/>
      <c r="L732" s="148"/>
      <c r="M732" s="148"/>
      <c r="N732" s="148"/>
      <c r="O732" s="148"/>
      <c r="P732" s="149"/>
    </row>
    <row r="733" spans="1:16" ht="15" hidden="1" customHeight="1" x14ac:dyDescent="0.25">
      <c r="A733" s="44" t="str">
        <f ca="1">IF(MONTH(C733)=MONTH(D$3),RIGHT('Yearly Info'!A$19,LEN('Yearly Info'!A$19)-4),"")</f>
        <v xml:space="preserve"> RICS Dashboard</v>
      </c>
      <c r="B733" s="145"/>
      <c r="C733" s="42">
        <f t="shared" ca="1" si="26"/>
        <v>46163</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MDWFP NRIS</v>
      </c>
      <c r="B734" s="145"/>
      <c r="C734" s="42">
        <f t="shared" ca="1" si="26"/>
        <v>46163</v>
      </c>
      <c r="D734" s="54">
        <f ca="1">INDIRECT("'" &amp; UPPER(LEFT(TEXT($D$3,"mmmm"),3)) &amp; "'!Z17")</f>
        <v>0</v>
      </c>
      <c r="E734" s="153"/>
      <c r="F734" s="154"/>
      <c r="G734" s="154"/>
      <c r="H734" s="154"/>
      <c r="I734" s="154"/>
      <c r="J734" s="154"/>
      <c r="K734" s="154"/>
      <c r="L734" s="154"/>
      <c r="M734" s="154"/>
      <c r="N734" s="154"/>
      <c r="O734" s="154"/>
      <c r="P734" s="155"/>
    </row>
    <row r="735" spans="1:16" ht="15" hidden="1" customHeight="1" x14ac:dyDescent="0.25">
      <c r="A735" s="44" t="str">
        <f ca="1">IF(MONTH(C735)=MONTH(D$3),RIGHT('Yearly Info'!A$21,LEN('Yearly Info'!A$21)-4),"")</f>
        <v xml:space="preserve"> MSWIS MRVA 4 CLOSED</v>
      </c>
      <c r="B735" s="145"/>
      <c r="C735" s="42">
        <f t="shared" ca="1" si="26"/>
        <v>46163</v>
      </c>
      <c r="D735" s="54">
        <f ca="1">INDIRECT("'" &amp; UPPER(LEFT(TEXT($D$3,"mmmm"),3)) &amp; "'!Z18")</f>
        <v>0</v>
      </c>
      <c r="E735" s="147"/>
      <c r="F735" s="148"/>
      <c r="G735" s="148"/>
      <c r="H735" s="148"/>
      <c r="I735" s="148"/>
      <c r="J735" s="148"/>
      <c r="K735" s="148"/>
      <c r="L735" s="148"/>
      <c r="M735" s="148"/>
      <c r="N735" s="148"/>
      <c r="O735" s="148"/>
      <c r="P735" s="149"/>
    </row>
    <row r="736" spans="1:16" ht="15" hidden="1" customHeight="1" x14ac:dyDescent="0.25">
      <c r="A736" s="44" t="str">
        <f ca="1">IF(MONTH(C736)=MONTH(D$3),RIGHT('Yearly Info'!A$22,LEN('Yearly Info'!A$22)-4),"")</f>
        <v xml:space="preserve"> Tackett</v>
      </c>
      <c r="B736" s="145"/>
      <c r="C736" s="42">
        <f t="shared" ca="1" si="26"/>
        <v>46163</v>
      </c>
      <c r="D736" s="54">
        <f ca="1">INDIRECT("'" &amp; UPPER(LEFT(TEXT($D$3,"mmmm"),3)) &amp; "'!Z19")</f>
        <v>0</v>
      </c>
      <c r="E736" s="147"/>
      <c r="F736" s="148"/>
      <c r="G736" s="148"/>
      <c r="H736" s="148"/>
      <c r="I736" s="148"/>
      <c r="J736" s="148"/>
      <c r="K736" s="148"/>
      <c r="L736" s="148"/>
      <c r="M736" s="148"/>
      <c r="N736" s="148"/>
      <c r="O736" s="148"/>
      <c r="P736" s="149"/>
    </row>
    <row r="737" spans="1:16" ht="15" hidden="1" customHeight="1" x14ac:dyDescent="0.25">
      <c r="A737" s="44" t="e">
        <f ca="1">IF(MONTH(C737)=MONTH(D$3),RIGHT('Yearly Info'!A$23,LEN('Yearly Info'!A$23)-4),"")</f>
        <v>#VALUE!</v>
      </c>
      <c r="B737" s="145"/>
      <c r="C737" s="42">
        <f t="shared" ca="1" si="26"/>
        <v>46163</v>
      </c>
      <c r="D737" s="54">
        <f ca="1">INDIRECT("'" &amp; UPPER(LEFT(TEXT($D$3,"mmmm"),3)) &amp; "'!Z20")</f>
        <v>0</v>
      </c>
      <c r="E737" s="160"/>
      <c r="F737" s="148"/>
      <c r="G737" s="148"/>
      <c r="H737" s="148"/>
      <c r="I737" s="148"/>
      <c r="J737" s="148"/>
      <c r="K737" s="148"/>
      <c r="L737" s="148"/>
      <c r="M737" s="148"/>
      <c r="N737" s="148"/>
      <c r="O737" s="148"/>
      <c r="P737" s="149"/>
    </row>
    <row r="738" spans="1:16" ht="15" hidden="1" customHeight="1" x14ac:dyDescent="0.25">
      <c r="A738" s="44" t="e">
        <f ca="1">IF(MONTH(C738)=MONTH(D$3),RIGHT('Yearly Info'!A$24,LEN('Yearly Info'!A$24)-4),"")</f>
        <v>#VALUE!</v>
      </c>
      <c r="B738" s="145"/>
      <c r="C738" s="42">
        <f t="shared" ca="1" si="26"/>
        <v>46163</v>
      </c>
      <c r="D738" s="54">
        <f ca="1">INDIRECT("'" &amp; UPPER(LEFT(TEXT($D$3,"mmmm"),3)) &amp; "'!Z21")</f>
        <v>0</v>
      </c>
      <c r="E738" s="147"/>
      <c r="F738" s="148"/>
      <c r="G738" s="148"/>
      <c r="H738" s="148"/>
      <c r="I738" s="148"/>
      <c r="J738" s="148"/>
      <c r="K738" s="148"/>
      <c r="L738" s="148"/>
      <c r="M738" s="148"/>
      <c r="N738" s="148"/>
      <c r="O738" s="148"/>
      <c r="P738" s="149"/>
    </row>
    <row r="739" spans="1:16" ht="15" hidden="1" customHeight="1" x14ac:dyDescent="0.25">
      <c r="A739" s="44" t="e">
        <f ca="1">IF(MONTH(C739)=MONTH(D$3),RIGHT('Yearly Info'!A$25,LEN('Yearly Info'!A$25)-4),"")</f>
        <v>#VALUE!</v>
      </c>
      <c r="B739" s="145"/>
      <c r="C739" s="42">
        <f t="shared" ca="1" si="26"/>
        <v>46163</v>
      </c>
      <c r="D739" s="54">
        <f ca="1">INDIRECT("'" &amp; UPPER(LEFT(TEXT($D$3,"mmmm"),3)) &amp; "'!Z22")</f>
        <v>0</v>
      </c>
      <c r="E739" s="147"/>
      <c r="F739" s="148"/>
      <c r="G739" s="148"/>
      <c r="H739" s="148"/>
      <c r="I739" s="148"/>
      <c r="J739" s="148"/>
      <c r="K739" s="148"/>
      <c r="L739" s="148"/>
      <c r="M739" s="148"/>
      <c r="N739" s="148"/>
      <c r="O739" s="148"/>
      <c r="P739" s="149"/>
    </row>
    <row r="740" spans="1:16" ht="15" hidden="1" customHeight="1" x14ac:dyDescent="0.25">
      <c r="A740" s="44" t="e">
        <f ca="1">IF(MONTH(C740)=MONTH(D$3),RIGHT('Yearly Info'!A$26,LEN('Yearly Info'!A$26)-4),"")</f>
        <v>#VALUE!</v>
      </c>
      <c r="B740" s="145"/>
      <c r="C740" s="42">
        <f t="shared" ca="1" si="26"/>
        <v>46163</v>
      </c>
      <c r="D740" s="54">
        <f ca="1">INDIRECT("'" &amp; UPPER(LEFT(TEXT($D$3,"mmmm"),3)) &amp; "'!Z23")</f>
        <v>0</v>
      </c>
      <c r="E740" s="147"/>
      <c r="F740" s="148"/>
      <c r="G740" s="148"/>
      <c r="H740" s="148"/>
      <c r="I740" s="148"/>
      <c r="J740" s="148"/>
      <c r="K740" s="148"/>
      <c r="L740" s="148"/>
      <c r="M740" s="148"/>
      <c r="N740" s="148"/>
      <c r="O740" s="148"/>
      <c r="P740" s="149"/>
    </row>
    <row r="741" spans="1:16" ht="15" hidden="1" customHeight="1" x14ac:dyDescent="0.25">
      <c r="A741" s="44" t="e">
        <f ca="1">IF(MONTH(C741)=MONTH(D$3),RIGHT('Yearly Info'!A$27,LEN('Yearly Info'!A$27)-4),"")</f>
        <v>#VALUE!</v>
      </c>
      <c r="B741" s="145"/>
      <c r="C741" s="42">
        <f t="shared" ca="1" si="26"/>
        <v>46163</v>
      </c>
      <c r="D741" s="54">
        <f ca="1">INDIRECT("'" &amp; UPPER(LEFT(TEXT($D$3,"mmmm"),3)) &amp; "'!Z24")</f>
        <v>0</v>
      </c>
      <c r="E741" s="147"/>
      <c r="F741" s="148"/>
      <c r="G741" s="148"/>
      <c r="H741" s="148"/>
      <c r="I741" s="148"/>
      <c r="J741" s="148"/>
      <c r="K741" s="148"/>
      <c r="L741" s="148"/>
      <c r="M741" s="148"/>
      <c r="N741" s="148"/>
      <c r="O741" s="148"/>
      <c r="P741" s="149"/>
    </row>
    <row r="742" spans="1:16" ht="15" hidden="1" customHeight="1" x14ac:dyDescent="0.25">
      <c r="A742" s="44" t="e">
        <f ca="1">IF(MONTH(C742)=MONTH(D$3),RIGHT('Yearly Info'!A$28,LEN('Yearly Info'!A$28)-4),"")</f>
        <v>#VALUE!</v>
      </c>
      <c r="B742" s="145"/>
      <c r="C742" s="42">
        <f t="shared" ca="1" si="26"/>
        <v>46163</v>
      </c>
      <c r="D742" s="54">
        <f ca="1">INDIRECT("'" &amp; UPPER(LEFT(TEXT($D$3,"mmmm"),3)) &amp; "'!Z25")</f>
        <v>0</v>
      </c>
      <c r="E742" s="147"/>
      <c r="F742" s="148"/>
      <c r="G742" s="148"/>
      <c r="H742" s="148"/>
      <c r="I742" s="148"/>
      <c r="J742" s="148"/>
      <c r="K742" s="148"/>
      <c r="L742" s="148"/>
      <c r="M742" s="148"/>
      <c r="N742" s="148"/>
      <c r="O742" s="148"/>
      <c r="P742" s="149"/>
    </row>
    <row r="743" spans="1:16" ht="15" hidden="1" customHeight="1" x14ac:dyDescent="0.25">
      <c r="A743" s="44" t="e">
        <f ca="1">IF(MONTH(C743)=MONTH(D$3),RIGHT('Yearly Info'!A$29,LEN('Yearly Info'!A$29)-4),"")</f>
        <v>#VALUE!</v>
      </c>
      <c r="B743" s="145"/>
      <c r="C743" s="42">
        <f t="shared" ca="1" si="26"/>
        <v>46163</v>
      </c>
      <c r="D743" s="54">
        <f ca="1">INDIRECT("'" &amp; UPPER(LEFT(TEXT($D$3,"mmmm"),3)) &amp; "'!Z26")</f>
        <v>0</v>
      </c>
      <c r="E743" s="147"/>
      <c r="F743" s="148"/>
      <c r="G743" s="148"/>
      <c r="H743" s="148"/>
      <c r="I743" s="148"/>
      <c r="J743" s="148"/>
      <c r="K743" s="148"/>
      <c r="L743" s="148"/>
      <c r="M743" s="148"/>
      <c r="N743" s="148"/>
      <c r="O743" s="148"/>
      <c r="P743" s="149"/>
    </row>
    <row r="744" spans="1:16" ht="15" hidden="1" customHeight="1" x14ac:dyDescent="0.25">
      <c r="A744" s="44" t="e">
        <f ca="1">IF(MONTH(C744)=MONTH(D$3),RIGHT('Yearly Info'!A$30,LEN('Yearly Info'!A$30)-4),"")</f>
        <v>#VALUE!</v>
      </c>
      <c r="B744" s="145"/>
      <c r="C744" s="42">
        <f t="shared" ca="1" si="26"/>
        <v>46163</v>
      </c>
      <c r="D744" s="54">
        <f ca="1">INDIRECT("'" &amp; UPPER(LEFT(TEXT($D$3,"mmmm"),3)) &amp; "'!Z27")</f>
        <v>0</v>
      </c>
      <c r="E744" s="147"/>
      <c r="F744" s="148"/>
      <c r="G744" s="148"/>
      <c r="H744" s="148"/>
      <c r="I744" s="148"/>
      <c r="J744" s="148"/>
      <c r="K744" s="148"/>
      <c r="L744" s="148"/>
      <c r="M744" s="148"/>
      <c r="N744" s="148"/>
      <c r="O744" s="148"/>
      <c r="P744" s="149"/>
    </row>
    <row r="745" spans="1:16" ht="15" hidden="1" customHeight="1" x14ac:dyDescent="0.25">
      <c r="A745" s="44" t="e">
        <f ca="1">IF(MONTH(C745)=MONTH(D$3),RIGHT('Yearly Info'!A$31,LEN('Yearly Info'!A$31)-4),"")</f>
        <v>#VALUE!</v>
      </c>
      <c r="B745" s="145"/>
      <c r="C745" s="42">
        <f t="shared" ca="1" si="26"/>
        <v>46163</v>
      </c>
      <c r="D745" s="54">
        <f ca="1">INDIRECT("'" &amp; UPPER(LEFT(TEXT($D$3,"mmmm"),3)) &amp; "'!Z28")</f>
        <v>0</v>
      </c>
      <c r="E745" s="147"/>
      <c r="F745" s="148"/>
      <c r="G745" s="148"/>
      <c r="H745" s="148"/>
      <c r="I745" s="148"/>
      <c r="J745" s="148"/>
      <c r="K745" s="148"/>
      <c r="L745" s="148"/>
      <c r="M745" s="148"/>
      <c r="N745" s="148"/>
      <c r="O745" s="148"/>
      <c r="P745" s="149"/>
    </row>
    <row r="746" spans="1:16" ht="15" hidden="1" customHeight="1" x14ac:dyDescent="0.25">
      <c r="A746" s="44" t="e">
        <f ca="1">IF(MONTH(C746)=MONTH(D$3),RIGHT('Yearly Info'!A$32,LEN('Yearly Info'!A$32)-4),"")</f>
        <v>#VALUE!</v>
      </c>
      <c r="B746" s="145"/>
      <c r="C746" s="42">
        <f t="shared" ca="1" si="26"/>
        <v>46163</v>
      </c>
      <c r="D746" s="54">
        <f ca="1">INDIRECT("'" &amp; UPPER(LEFT(TEXT($D$3,"mmmm"),3)) &amp; "'!Z29")</f>
        <v>0</v>
      </c>
      <c r="E746" s="147"/>
      <c r="F746" s="148"/>
      <c r="G746" s="148"/>
      <c r="H746" s="148"/>
      <c r="I746" s="148"/>
      <c r="J746" s="148"/>
      <c r="K746" s="148"/>
      <c r="L746" s="148"/>
      <c r="M746" s="148"/>
      <c r="N746" s="148"/>
      <c r="O746" s="148"/>
      <c r="P746" s="149"/>
    </row>
    <row r="747" spans="1:16" ht="15" hidden="1" customHeight="1" x14ac:dyDescent="0.25">
      <c r="A747" s="44" t="e">
        <f ca="1">IF(MONTH(C747)=MONTH(D$3),RIGHT('Yearly Info'!A$33,LEN('Yearly Info'!A$33)-4),"")</f>
        <v>#VALUE!</v>
      </c>
      <c r="B747" s="145"/>
      <c r="C747" s="42">
        <f t="shared" ca="1" si="26"/>
        <v>46163</v>
      </c>
      <c r="D747" s="54">
        <f ca="1">INDIRECT("'" &amp; UPPER(LEFT(TEXT($D$3,"mmmm"),3)) &amp; "'!Z30")</f>
        <v>0</v>
      </c>
      <c r="E747" s="147"/>
      <c r="F747" s="148"/>
      <c r="G747" s="148"/>
      <c r="H747" s="148"/>
      <c r="I747" s="148"/>
      <c r="J747" s="148"/>
      <c r="K747" s="148"/>
      <c r="L747" s="148"/>
      <c r="M747" s="148"/>
      <c r="N747" s="148"/>
      <c r="O747" s="148"/>
      <c r="P747" s="149"/>
    </row>
    <row r="748" spans="1:16" ht="15" hidden="1" customHeight="1" x14ac:dyDescent="0.25">
      <c r="A748" s="44" t="e">
        <f ca="1">IF(MONTH(C748)=MONTH(D$3),RIGHT('Yearly Info'!A$34,LEN('Yearly Info'!A$34)-4),"")</f>
        <v>#VALUE!</v>
      </c>
      <c r="B748" s="145"/>
      <c r="C748" s="42">
        <f t="shared" ca="1" si="26"/>
        <v>46163</v>
      </c>
      <c r="D748" s="54">
        <f ca="1">INDIRECT("'" &amp; UPPER(LEFT(TEXT($D$3,"mmmm"),3)) &amp; "'!Z31")</f>
        <v>0</v>
      </c>
      <c r="E748" s="147"/>
      <c r="F748" s="148"/>
      <c r="G748" s="148"/>
      <c r="H748" s="148"/>
      <c r="I748" s="148"/>
      <c r="J748" s="148"/>
      <c r="K748" s="148"/>
      <c r="L748" s="148"/>
      <c r="M748" s="148"/>
      <c r="N748" s="148"/>
      <c r="O748" s="148"/>
      <c r="P748" s="149"/>
    </row>
    <row r="749" spans="1:16" ht="15" hidden="1" customHeight="1" x14ac:dyDescent="0.25">
      <c r="A749" s="44" t="e">
        <f ca="1">IF(MONTH(C749)=MONTH(D$3),RIGHT('Yearly Info'!A$35,LEN('Yearly Info'!A$35)-4),"")</f>
        <v>#VALUE!</v>
      </c>
      <c r="B749" s="145"/>
      <c r="C749" s="42">
        <f t="shared" ca="1" si="26"/>
        <v>46163</v>
      </c>
      <c r="D749" s="54">
        <f ca="1">INDIRECT("'" &amp; UPPER(LEFT(TEXT($D$3,"mmmm"),3)) &amp; "'!Z32")</f>
        <v>0</v>
      </c>
      <c r="E749" s="147"/>
      <c r="F749" s="148"/>
      <c r="G749" s="148"/>
      <c r="H749" s="148"/>
      <c r="I749" s="148"/>
      <c r="J749" s="148"/>
      <c r="K749" s="148"/>
      <c r="L749" s="148"/>
      <c r="M749" s="148"/>
      <c r="N749" s="148"/>
      <c r="O749" s="148"/>
      <c r="P749" s="149"/>
    </row>
    <row r="750" spans="1:16" ht="15" hidden="1" customHeight="1" x14ac:dyDescent="0.25">
      <c r="A750" s="44" t="e">
        <f ca="1">IF(MONTH(C750)=MONTH(D$3),RIGHT('Yearly Info'!A$36,LEN('Yearly Info'!A$36)-4),"")</f>
        <v>#VALUE!</v>
      </c>
      <c r="B750" s="145"/>
      <c r="C750" s="42">
        <f t="shared" ca="1" si="26"/>
        <v>46163</v>
      </c>
      <c r="D750" s="54">
        <f ca="1">INDIRECT("'" &amp; UPPER(LEFT(TEXT($D$3,"mmmm"),3)) &amp; "'!Z33")</f>
        <v>0</v>
      </c>
      <c r="E750" s="153"/>
      <c r="F750" s="154"/>
      <c r="G750" s="154"/>
      <c r="H750" s="154"/>
      <c r="I750" s="154"/>
      <c r="J750" s="154"/>
      <c r="K750" s="154"/>
      <c r="L750" s="154"/>
      <c r="M750" s="154"/>
      <c r="N750" s="154"/>
      <c r="O750" s="154"/>
      <c r="P750" s="155"/>
    </row>
    <row r="751" spans="1:16" ht="15" hidden="1" customHeight="1" x14ac:dyDescent="0.25">
      <c r="A751" s="44" t="e">
        <f ca="1">IF(MONTH(C751)=MONTH(D$3),RIGHT('Yearly Info'!A$37,LEN('Yearly Info'!A$37)-4),"")</f>
        <v>#VALUE!</v>
      </c>
      <c r="B751" s="145"/>
      <c r="C751" s="42">
        <f t="shared" ca="1" si="26"/>
        <v>46163</v>
      </c>
      <c r="D751" s="54">
        <f ca="1">INDIRECT("'" &amp; UPPER(LEFT(TEXT($D$3,"mmmm"),3)) &amp; "'!Z34")</f>
        <v>0</v>
      </c>
      <c r="E751" s="147"/>
      <c r="F751" s="148"/>
      <c r="G751" s="148"/>
      <c r="H751" s="148"/>
      <c r="I751" s="148"/>
      <c r="J751" s="148"/>
      <c r="K751" s="148"/>
      <c r="L751" s="148"/>
      <c r="M751" s="148"/>
      <c r="N751" s="148"/>
      <c r="O751" s="148"/>
      <c r="P751" s="149"/>
    </row>
    <row r="752" spans="1:16" ht="15" hidden="1" customHeight="1" x14ac:dyDescent="0.25">
      <c r="A752" s="44" t="e">
        <f ca="1">IF(MONTH(C752)=MONTH(D$3),RIGHT('Yearly Info'!A$38,LEN('Yearly Info'!A$38)-4),"")</f>
        <v>#VALUE!</v>
      </c>
      <c r="B752" s="145"/>
      <c r="C752" s="42">
        <f t="shared" ca="1" si="26"/>
        <v>46163</v>
      </c>
      <c r="D752" s="54">
        <f ca="1">INDIRECT("'" &amp; UPPER(LEFT(TEXT($D$3,"mmmm"),3)) &amp; "'!Z35")</f>
        <v>0</v>
      </c>
      <c r="E752" s="147"/>
      <c r="F752" s="148"/>
      <c r="G752" s="148"/>
      <c r="H752" s="148"/>
      <c r="I752" s="148"/>
      <c r="J752" s="148"/>
      <c r="K752" s="148"/>
      <c r="L752" s="148"/>
      <c r="M752" s="148"/>
      <c r="N752" s="148"/>
      <c r="O752" s="148"/>
      <c r="P752" s="149"/>
    </row>
    <row r="753" spans="1:16" ht="15" hidden="1" customHeight="1" x14ac:dyDescent="0.25">
      <c r="A753" s="44" t="e">
        <f ca="1">IF(MONTH(C753)=MONTH(D$3),RIGHT('Yearly Info'!A$39,LEN('Yearly Info'!A$39)-4),"")</f>
        <v>#VALUE!</v>
      </c>
      <c r="B753" s="145"/>
      <c r="C753" s="42">
        <f t="shared" ca="1" si="26"/>
        <v>46163</v>
      </c>
      <c r="D753" s="54">
        <f ca="1">INDIRECT("'" &amp; UPPER(LEFT(TEXT($D$3,"mmmm"),3)) &amp; "'!Z36")</f>
        <v>0</v>
      </c>
      <c r="E753" s="147"/>
      <c r="F753" s="148"/>
      <c r="G753" s="148"/>
      <c r="H753" s="148"/>
      <c r="I753" s="148"/>
      <c r="J753" s="148"/>
      <c r="K753" s="148"/>
      <c r="L753" s="148"/>
      <c r="M753" s="148"/>
      <c r="N753" s="148"/>
      <c r="O753" s="148"/>
      <c r="P753" s="149"/>
    </row>
    <row r="754" spans="1:16" ht="15" hidden="1" customHeight="1" thickBot="1" x14ac:dyDescent="0.3">
      <c r="A754" s="45" t="e">
        <f ca="1">IF(MONTH(C754)=MONTH(D$3),RIGHT('Yearly Info'!A$40,LEN('Yearly Info'!A$40)-4),"")</f>
        <v>#VALUE!</v>
      </c>
      <c r="B754" s="145"/>
      <c r="C754" s="42">
        <f t="shared" ca="1" si="26"/>
        <v>46163</v>
      </c>
      <c r="D754" s="54">
        <f ca="1">INDIRECT("'" &amp; UPPER(LEFT(TEXT($D$3,"mmmm"),3)) &amp; "'!Z37")</f>
        <v>0</v>
      </c>
      <c r="E754" s="147"/>
      <c r="F754" s="148"/>
      <c r="G754" s="148"/>
      <c r="H754" s="148"/>
      <c r="I754" s="148"/>
      <c r="J754" s="148"/>
      <c r="K754" s="148"/>
      <c r="L754" s="148"/>
      <c r="M754" s="148"/>
      <c r="N754" s="148"/>
      <c r="O754" s="148"/>
      <c r="P754" s="149"/>
    </row>
    <row r="755" spans="1:16" ht="15" hidden="1" customHeight="1" thickBot="1" x14ac:dyDescent="0.3">
      <c r="A755" s="45" t="str">
        <f ca="1">IF(MONTH(C755)=MONTH(D$3),RIGHT('Yearly Info'!A$41,LEN('Yearly Info'!A$41)-4),"")</f>
        <v xml:space="preserve"> </v>
      </c>
      <c r="B755" s="145"/>
      <c r="C755" s="42">
        <f t="shared" ca="1" si="26"/>
        <v>46163</v>
      </c>
      <c r="D755" s="54">
        <f ca="1">INDIRECT("'" &amp; UPPER(LEFT(TEXT($D$3,"mmmm"),3)) &amp; "'!Z38")</f>
        <v>0</v>
      </c>
      <c r="E755" s="147"/>
      <c r="F755" s="148"/>
      <c r="G755" s="148"/>
      <c r="H755" s="148"/>
      <c r="I755" s="148"/>
      <c r="J755" s="148"/>
      <c r="K755" s="148"/>
      <c r="L755" s="148"/>
      <c r="M755" s="148"/>
      <c r="N755" s="148"/>
      <c r="O755" s="148"/>
      <c r="P755" s="149"/>
    </row>
    <row r="756" spans="1:16" ht="15" hidden="1" customHeight="1" thickBot="1" x14ac:dyDescent="0.3">
      <c r="A756" s="45" t="str">
        <f ca="1">IF(MONTH(C756)=MONTH(D$3),RIGHT('Yearly Info'!A$42,LEN('Yearly Info'!A$42)-4),"")</f>
        <v xml:space="preserve"> </v>
      </c>
      <c r="B756" s="145"/>
      <c r="C756" s="42">
        <f t="shared" ca="1" si="26"/>
        <v>46163</v>
      </c>
      <c r="D756" s="54">
        <f ca="1">INDIRECT("'" &amp; UPPER(LEFT(TEXT($D$3,"mmmm"),3)) &amp; "'!Z39")</f>
        <v>0</v>
      </c>
      <c r="E756" s="147"/>
      <c r="F756" s="148"/>
      <c r="G756" s="148"/>
      <c r="H756" s="148"/>
      <c r="I756" s="148"/>
      <c r="J756" s="148"/>
      <c r="K756" s="148"/>
      <c r="L756" s="148"/>
      <c r="M756" s="148"/>
      <c r="N756" s="148"/>
      <c r="O756" s="148"/>
      <c r="P756" s="149"/>
    </row>
    <row r="757" spans="1:16" ht="15" hidden="1" customHeight="1" thickBot="1" x14ac:dyDescent="0.3">
      <c r="A757" s="45" t="str">
        <f ca="1">IF(MONTH(C757)=MONTH(D$3),RIGHT('Yearly Info'!A$43,LEN('Yearly Info'!A$43)-4),"")</f>
        <v xml:space="preserve"> </v>
      </c>
      <c r="B757" s="146"/>
      <c r="C757" s="42">
        <f t="shared" ca="1" si="26"/>
        <v>46163</v>
      </c>
      <c r="D757" s="55">
        <f ca="1">INDIRECT("'" &amp; UPPER(LEFT(TEXT($D$3,"mmmm"),3)) &amp; "'!Z40")</f>
        <v>0</v>
      </c>
      <c r="E757" s="150"/>
      <c r="F757" s="151"/>
      <c r="G757" s="151"/>
      <c r="H757" s="151"/>
      <c r="I757" s="151"/>
      <c r="J757" s="151"/>
      <c r="K757" s="151"/>
      <c r="L757" s="151"/>
      <c r="M757" s="151"/>
      <c r="N757" s="151"/>
      <c r="O757" s="151"/>
      <c r="P757" s="152"/>
    </row>
    <row r="758" spans="1:16" ht="15" hidden="1" customHeight="1" x14ac:dyDescent="0.25">
      <c r="A758" s="44" t="str">
        <f ca="1">IF(MONTH(C758)=MONTH(D$3),RIGHT('Yearly Info'!A$14,LEN('Yearly Info'!A$14)-4),"")</f>
        <v xml:space="preserve"> RICS Support for MDEQ</v>
      </c>
      <c r="B758" s="145" t="str">
        <f ca="1">TEXT(C758,"dddd")</f>
        <v>Friday</v>
      </c>
      <c r="C758" s="94">
        <f ca="1">C728+1</f>
        <v>46164</v>
      </c>
      <c r="D758" s="54">
        <f ca="1">INDIRECT("'" &amp; UPPER(LEFT(TEXT($D$3,"mmmm"),3)) &amp; "'!AA11")</f>
        <v>0</v>
      </c>
      <c r="E758" s="147"/>
      <c r="F758" s="148"/>
      <c r="G758" s="148"/>
      <c r="H758" s="148"/>
      <c r="I758" s="148"/>
      <c r="J758" s="148"/>
      <c r="K758" s="148"/>
      <c r="L758" s="148"/>
      <c r="M758" s="148"/>
      <c r="N758" s="148"/>
      <c r="O758" s="148"/>
      <c r="P758" s="149"/>
    </row>
    <row r="759" spans="1:16" ht="15" hidden="1" customHeight="1" x14ac:dyDescent="0.25">
      <c r="A759" s="44" t="str">
        <f ca="1">IF(MONTH(C759)=MONTH(D$3),RIGHT('Yearly Info'!A$15,LEN('Yearly Info'!A$15)-4),"")</f>
        <v xml:space="preserve"> MDEQ</v>
      </c>
      <c r="B759" s="145"/>
      <c r="C759" s="42">
        <f ca="1">C758</f>
        <v>46164</v>
      </c>
      <c r="D759" s="54">
        <f ca="1">INDIRECT("'" &amp; UPPER(LEFT(TEXT($D$3,"mmmm"),3)) &amp; "'!AA12")</f>
        <v>0</v>
      </c>
      <c r="E759" s="147"/>
      <c r="F759" s="148"/>
      <c r="G759" s="148"/>
      <c r="H759" s="148"/>
      <c r="I759" s="148"/>
      <c r="J759" s="148"/>
      <c r="K759" s="148"/>
      <c r="L759" s="148"/>
      <c r="M759" s="148"/>
      <c r="N759" s="148"/>
      <c r="O759" s="148"/>
      <c r="P759" s="149"/>
    </row>
    <row r="760" spans="1:16" ht="15" hidden="1" customHeight="1" x14ac:dyDescent="0.25">
      <c r="A760" s="44" t="str">
        <f ca="1">IF(MONTH(C760)=MONTH(D$3),RIGHT('Yearly Info'!A$16,LEN('Yearly Info'!A$16)-4),"")</f>
        <v xml:space="preserve"> RICS Idea Portal</v>
      </c>
      <c r="B760" s="145"/>
      <c r="C760" s="42">
        <f t="shared" ref="C760:C787" ca="1" si="27">C759</f>
        <v>46164</v>
      </c>
      <c r="D760" s="54">
        <f ca="1">INDIRECT("'" &amp; UPPER(LEFT(TEXT($D$3,"mmmm"),3)) &amp; "'!AA13")</f>
        <v>0</v>
      </c>
      <c r="E760" s="147"/>
      <c r="F760" s="148"/>
      <c r="G760" s="148"/>
      <c r="H760" s="148"/>
      <c r="I760" s="148"/>
      <c r="J760" s="148"/>
      <c r="K760" s="148"/>
      <c r="L760" s="148"/>
      <c r="M760" s="148"/>
      <c r="N760" s="148"/>
      <c r="O760" s="148"/>
      <c r="P760" s="149"/>
    </row>
    <row r="761" spans="1:16" ht="15" hidden="1" customHeight="1" x14ac:dyDescent="0.25">
      <c r="A761" s="44" t="str">
        <f ca="1">IF(MONTH(C761)=MONTH(D$3),RIGHT('Yearly Info'!A$17,LEN('Yearly Info'!A$17)-4),"")</f>
        <v xml:space="preserve"> MSWIS</v>
      </c>
      <c r="B761" s="145"/>
      <c r="C761" s="42">
        <f t="shared" ca="1" si="27"/>
        <v>46164</v>
      </c>
      <c r="D761" s="54">
        <f ca="1">INDIRECT("'" &amp; UPPER(LEFT(TEXT($D$3,"mmmm"),3)) &amp; "'!AA14")</f>
        <v>0</v>
      </c>
      <c r="E761" s="147"/>
      <c r="F761" s="148"/>
      <c r="G761" s="148"/>
      <c r="H761" s="148"/>
      <c r="I761" s="148"/>
      <c r="J761" s="148"/>
      <c r="K761" s="148"/>
      <c r="L761" s="148"/>
      <c r="M761" s="148"/>
      <c r="N761" s="148"/>
      <c r="O761" s="148"/>
      <c r="P761" s="149"/>
    </row>
    <row r="762" spans="1:16" ht="15" hidden="1" customHeight="1" x14ac:dyDescent="0.25">
      <c r="A762" s="44" t="str">
        <f ca="1">IF(MONTH(C762)=MONTH(D$3),RIGHT('Yearly Info'!A$18,LEN('Yearly Info'!A$18)-4),"")</f>
        <v xml:space="preserve"> GeoSpatial</v>
      </c>
      <c r="B762" s="145"/>
      <c r="C762" s="42">
        <f t="shared" ca="1" si="27"/>
        <v>46164</v>
      </c>
      <c r="D762" s="54">
        <f ca="1">INDIRECT("'" &amp; UPPER(LEFT(TEXT($D$3,"mmmm"),3)) &amp; "'!AA15")</f>
        <v>0</v>
      </c>
      <c r="E762" s="147"/>
      <c r="F762" s="148"/>
      <c r="G762" s="148"/>
      <c r="H762" s="148"/>
      <c r="I762" s="148"/>
      <c r="J762" s="148"/>
      <c r="K762" s="148"/>
      <c r="L762" s="148"/>
      <c r="M762" s="148"/>
      <c r="N762" s="148"/>
      <c r="O762" s="148"/>
      <c r="P762" s="149"/>
    </row>
    <row r="763" spans="1:16" ht="15" hidden="1" customHeight="1" x14ac:dyDescent="0.25">
      <c r="A763" s="44" t="str">
        <f ca="1">IF(MONTH(C763)=MONTH(D$3),RIGHT('Yearly Info'!A$19,LEN('Yearly Info'!A$19)-4),"")</f>
        <v xml:space="preserve"> RICS Dashboard</v>
      </c>
      <c r="B763" s="145"/>
      <c r="C763" s="42">
        <f t="shared" ca="1" si="27"/>
        <v>46164</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MDWFP NRIS</v>
      </c>
      <c r="B764" s="145"/>
      <c r="C764" s="42">
        <f t="shared" ca="1" si="27"/>
        <v>46164</v>
      </c>
      <c r="D764" s="54">
        <f ca="1">INDIRECT("'" &amp; UPPER(LEFT(TEXT($D$3,"mmmm"),3)) &amp; "'!AA17")</f>
        <v>0</v>
      </c>
      <c r="E764" s="147"/>
      <c r="F764" s="148"/>
      <c r="G764" s="148"/>
      <c r="H764" s="148"/>
      <c r="I764" s="148"/>
      <c r="J764" s="148"/>
      <c r="K764" s="148"/>
      <c r="L764" s="148"/>
      <c r="M764" s="148"/>
      <c r="N764" s="148"/>
      <c r="O764" s="148"/>
      <c r="P764" s="149"/>
    </row>
    <row r="765" spans="1:16" ht="15" hidden="1" customHeight="1" x14ac:dyDescent="0.25">
      <c r="A765" s="44" t="str">
        <f ca="1">IF(MONTH(C765)=MONTH(D$3),RIGHT('Yearly Info'!A$21,LEN('Yearly Info'!A$21)-4),"")</f>
        <v xml:space="preserve"> MSWIS MRVA 4 CLOSED</v>
      </c>
      <c r="B765" s="145"/>
      <c r="C765" s="42">
        <f t="shared" ca="1" si="27"/>
        <v>46164</v>
      </c>
      <c r="D765" s="54">
        <f ca="1">INDIRECT("'" &amp; UPPER(LEFT(TEXT($D$3,"mmmm"),3)) &amp; "'!AA18")</f>
        <v>0</v>
      </c>
      <c r="E765" s="147"/>
      <c r="F765" s="148"/>
      <c r="G765" s="148"/>
      <c r="H765" s="148"/>
      <c r="I765" s="148"/>
      <c r="J765" s="148"/>
      <c r="K765" s="148"/>
      <c r="L765" s="148"/>
      <c r="M765" s="148"/>
      <c r="N765" s="148"/>
      <c r="O765" s="148"/>
      <c r="P765" s="149"/>
    </row>
    <row r="766" spans="1:16" ht="15" hidden="1" customHeight="1" x14ac:dyDescent="0.25">
      <c r="A766" s="44" t="str">
        <f ca="1">IF(MONTH(C766)=MONTH(D$3),RIGHT('Yearly Info'!A$22,LEN('Yearly Info'!A$22)-4),"")</f>
        <v xml:space="preserve"> Tackett</v>
      </c>
      <c r="B766" s="145"/>
      <c r="C766" s="42">
        <f t="shared" ca="1" si="27"/>
        <v>46164</v>
      </c>
      <c r="D766" s="54">
        <f ca="1">INDIRECT("'" &amp; UPPER(LEFT(TEXT($D$3,"mmmm"),3)) &amp; "'!AA19")</f>
        <v>0</v>
      </c>
      <c r="E766" s="147"/>
      <c r="F766" s="148"/>
      <c r="G766" s="148"/>
      <c r="H766" s="148"/>
      <c r="I766" s="148"/>
      <c r="J766" s="148"/>
      <c r="K766" s="148"/>
      <c r="L766" s="148"/>
      <c r="M766" s="148"/>
      <c r="N766" s="148"/>
      <c r="O766" s="148"/>
      <c r="P766" s="149"/>
    </row>
    <row r="767" spans="1:16" ht="15" hidden="1" customHeight="1" x14ac:dyDescent="0.25">
      <c r="A767" s="44" t="e">
        <f ca="1">IF(MONTH(C767)=MONTH(D$3),RIGHT('Yearly Info'!A$23,LEN('Yearly Info'!A$23)-4),"")</f>
        <v>#VALUE!</v>
      </c>
      <c r="B767" s="145"/>
      <c r="C767" s="42">
        <f t="shared" ca="1" si="27"/>
        <v>46164</v>
      </c>
      <c r="D767" s="54">
        <f ca="1">INDIRECT("'" &amp; UPPER(LEFT(TEXT($D$3,"mmmm"),3)) &amp; "'!AA20")</f>
        <v>0</v>
      </c>
      <c r="E767" s="147"/>
      <c r="F767" s="148"/>
      <c r="G767" s="148"/>
      <c r="H767" s="148"/>
      <c r="I767" s="148"/>
      <c r="J767" s="148"/>
      <c r="K767" s="148"/>
      <c r="L767" s="148"/>
      <c r="M767" s="148"/>
      <c r="N767" s="148"/>
      <c r="O767" s="148"/>
      <c r="P767" s="149"/>
    </row>
    <row r="768" spans="1:16" ht="15" hidden="1" customHeight="1" x14ac:dyDescent="0.25">
      <c r="A768" s="44" t="e">
        <f ca="1">IF(MONTH(C768)=MONTH(D$3),RIGHT('Yearly Info'!A$24,LEN('Yearly Info'!A$24)-4),"")</f>
        <v>#VALUE!</v>
      </c>
      <c r="B768" s="145"/>
      <c r="C768" s="42">
        <f t="shared" ca="1" si="27"/>
        <v>46164</v>
      </c>
      <c r="D768" s="54">
        <f ca="1">INDIRECT("'" &amp; UPPER(LEFT(TEXT($D$3,"mmmm"),3)) &amp; "'!AA21")</f>
        <v>0</v>
      </c>
      <c r="E768" s="147"/>
      <c r="F768" s="148"/>
      <c r="G768" s="148"/>
      <c r="H768" s="148"/>
      <c r="I768" s="148"/>
      <c r="J768" s="148"/>
      <c r="K768" s="148"/>
      <c r="L768" s="148"/>
      <c r="M768" s="148"/>
      <c r="N768" s="148"/>
      <c r="O768" s="148"/>
      <c r="P768" s="149"/>
    </row>
    <row r="769" spans="1:16" ht="15" hidden="1" customHeight="1" x14ac:dyDescent="0.25">
      <c r="A769" s="44" t="e">
        <f ca="1">IF(MONTH(C769)=MONTH(D$3),RIGHT('Yearly Info'!A$25,LEN('Yearly Info'!A$25)-4),"")</f>
        <v>#VALUE!</v>
      </c>
      <c r="B769" s="145"/>
      <c r="C769" s="42">
        <f t="shared" ca="1" si="27"/>
        <v>46164</v>
      </c>
      <c r="D769" s="54">
        <f ca="1">INDIRECT("'" &amp; UPPER(LEFT(TEXT($D$3,"mmmm"),3)) &amp; "'!AA22")</f>
        <v>0</v>
      </c>
      <c r="E769" s="147"/>
      <c r="F769" s="148"/>
      <c r="G769" s="148"/>
      <c r="H769" s="148"/>
      <c r="I769" s="148"/>
      <c r="J769" s="148"/>
      <c r="K769" s="148"/>
      <c r="L769" s="148"/>
      <c r="M769" s="148"/>
      <c r="N769" s="148"/>
      <c r="O769" s="148"/>
      <c r="P769" s="149"/>
    </row>
    <row r="770" spans="1:16" ht="15" hidden="1" customHeight="1" x14ac:dyDescent="0.25">
      <c r="A770" s="44" t="e">
        <f ca="1">IF(MONTH(C770)=MONTH(D$3),RIGHT('Yearly Info'!A$26,LEN('Yearly Info'!A$26)-4),"")</f>
        <v>#VALUE!</v>
      </c>
      <c r="B770" s="145"/>
      <c r="C770" s="42">
        <f t="shared" ca="1" si="27"/>
        <v>46164</v>
      </c>
      <c r="D770" s="54">
        <f ca="1">INDIRECT("'" &amp; UPPER(LEFT(TEXT($D$3,"mmmm"),3)) &amp; "'!AA23")</f>
        <v>0</v>
      </c>
      <c r="E770" s="147"/>
      <c r="F770" s="148"/>
      <c r="G770" s="148"/>
      <c r="H770" s="148"/>
      <c r="I770" s="148"/>
      <c r="J770" s="148"/>
      <c r="K770" s="148"/>
      <c r="L770" s="148"/>
      <c r="M770" s="148"/>
      <c r="N770" s="148"/>
      <c r="O770" s="148"/>
      <c r="P770" s="149"/>
    </row>
    <row r="771" spans="1:16" ht="15" hidden="1" customHeight="1" x14ac:dyDescent="0.25">
      <c r="A771" s="44" t="e">
        <f ca="1">IF(MONTH(C771)=MONTH(D$3),RIGHT('Yearly Info'!A$27,LEN('Yearly Info'!A$27)-4),"")</f>
        <v>#VALUE!</v>
      </c>
      <c r="B771" s="145"/>
      <c r="C771" s="42">
        <f t="shared" ca="1" si="27"/>
        <v>46164</v>
      </c>
      <c r="D771" s="54">
        <f ca="1">INDIRECT("'" &amp; UPPER(LEFT(TEXT($D$3,"mmmm"),3)) &amp; "'!AA24")</f>
        <v>0</v>
      </c>
      <c r="E771" s="147"/>
      <c r="F771" s="148"/>
      <c r="G771" s="148"/>
      <c r="H771" s="148"/>
      <c r="I771" s="148"/>
      <c r="J771" s="148"/>
      <c r="K771" s="148"/>
      <c r="L771" s="148"/>
      <c r="M771" s="148"/>
      <c r="N771" s="148"/>
      <c r="O771" s="148"/>
      <c r="P771" s="149"/>
    </row>
    <row r="772" spans="1:16" ht="15" hidden="1" customHeight="1" x14ac:dyDescent="0.25">
      <c r="A772" s="44" t="e">
        <f ca="1">IF(MONTH(C772)=MONTH(D$3),RIGHT('Yearly Info'!A$28,LEN('Yearly Info'!A$28)-4),"")</f>
        <v>#VALUE!</v>
      </c>
      <c r="B772" s="145"/>
      <c r="C772" s="42">
        <f t="shared" ca="1" si="27"/>
        <v>46164</v>
      </c>
      <c r="D772" s="54">
        <f ca="1">INDIRECT("'" &amp; UPPER(LEFT(TEXT($D$3,"mmmm"),3)) &amp; "'!AA25")</f>
        <v>0</v>
      </c>
      <c r="E772" s="147"/>
      <c r="F772" s="148"/>
      <c r="G772" s="148"/>
      <c r="H772" s="148"/>
      <c r="I772" s="148"/>
      <c r="J772" s="148"/>
      <c r="K772" s="148"/>
      <c r="L772" s="148"/>
      <c r="M772" s="148"/>
      <c r="N772" s="148"/>
      <c r="O772" s="148"/>
      <c r="P772" s="149"/>
    </row>
    <row r="773" spans="1:16" ht="15" hidden="1" customHeight="1" x14ac:dyDescent="0.25">
      <c r="A773" s="44" t="e">
        <f ca="1">IF(MONTH(C773)=MONTH(D$3),RIGHT('Yearly Info'!A$29,LEN('Yearly Info'!A$29)-4),"")</f>
        <v>#VALUE!</v>
      </c>
      <c r="B773" s="145"/>
      <c r="C773" s="42">
        <f t="shared" ca="1" si="27"/>
        <v>46164</v>
      </c>
      <c r="D773" s="54">
        <f ca="1">INDIRECT("'" &amp; UPPER(LEFT(TEXT($D$3,"mmmm"),3)) &amp; "'!AA26")</f>
        <v>0</v>
      </c>
      <c r="E773" s="147"/>
      <c r="F773" s="148"/>
      <c r="G773" s="148"/>
      <c r="H773" s="148"/>
      <c r="I773" s="148"/>
      <c r="J773" s="148"/>
      <c r="K773" s="148"/>
      <c r="L773" s="148"/>
      <c r="M773" s="148"/>
      <c r="N773" s="148"/>
      <c r="O773" s="148"/>
      <c r="P773" s="149"/>
    </row>
    <row r="774" spans="1:16" ht="15" hidden="1" customHeight="1" x14ac:dyDescent="0.25">
      <c r="A774" s="44" t="e">
        <f ca="1">IF(MONTH(C774)=MONTH(D$3),RIGHT('Yearly Info'!A$30,LEN('Yearly Info'!A$30)-4),"")</f>
        <v>#VALUE!</v>
      </c>
      <c r="B774" s="145"/>
      <c r="C774" s="42">
        <f t="shared" ca="1" si="27"/>
        <v>46164</v>
      </c>
      <c r="D774" s="54">
        <f ca="1">INDIRECT("'" &amp; UPPER(LEFT(TEXT($D$3,"mmmm"),3)) &amp; "'!AA27")</f>
        <v>0</v>
      </c>
      <c r="E774" s="147"/>
      <c r="F774" s="148"/>
      <c r="G774" s="148"/>
      <c r="H774" s="148"/>
      <c r="I774" s="148"/>
      <c r="J774" s="148"/>
      <c r="K774" s="148"/>
      <c r="L774" s="148"/>
      <c r="M774" s="148"/>
      <c r="N774" s="148"/>
      <c r="O774" s="148"/>
      <c r="P774" s="149"/>
    </row>
    <row r="775" spans="1:16" ht="15" hidden="1" customHeight="1" x14ac:dyDescent="0.25">
      <c r="A775" s="44" t="e">
        <f ca="1">IF(MONTH(C775)=MONTH(D$3),RIGHT('Yearly Info'!A$31,LEN('Yearly Info'!A$31)-4),"")</f>
        <v>#VALUE!</v>
      </c>
      <c r="B775" s="145"/>
      <c r="C775" s="42">
        <f t="shared" ca="1" si="27"/>
        <v>46164</v>
      </c>
      <c r="D775" s="54">
        <f ca="1">INDIRECT("'" &amp; UPPER(LEFT(TEXT($D$3,"mmmm"),3)) &amp; "'!AA28")</f>
        <v>0</v>
      </c>
      <c r="E775" s="147"/>
      <c r="F775" s="148"/>
      <c r="G775" s="148"/>
      <c r="H775" s="148"/>
      <c r="I775" s="148"/>
      <c r="J775" s="148"/>
      <c r="K775" s="148"/>
      <c r="L775" s="148"/>
      <c r="M775" s="148"/>
      <c r="N775" s="148"/>
      <c r="O775" s="148"/>
      <c r="P775" s="149"/>
    </row>
    <row r="776" spans="1:16" ht="15" hidden="1" customHeight="1" x14ac:dyDescent="0.25">
      <c r="A776" s="44" t="e">
        <f ca="1">IF(MONTH(C776)=MONTH(D$3),RIGHT('Yearly Info'!A$32,LEN('Yearly Info'!A$32)-4),"")</f>
        <v>#VALUE!</v>
      </c>
      <c r="B776" s="145"/>
      <c r="C776" s="42">
        <f t="shared" ca="1" si="27"/>
        <v>46164</v>
      </c>
      <c r="D776" s="54">
        <f ca="1">INDIRECT("'" &amp; UPPER(LEFT(TEXT($D$3,"mmmm"),3)) &amp; "'!AA29")</f>
        <v>0</v>
      </c>
      <c r="E776" s="147"/>
      <c r="F776" s="148"/>
      <c r="G776" s="148"/>
      <c r="H776" s="148"/>
      <c r="I776" s="148"/>
      <c r="J776" s="148"/>
      <c r="K776" s="148"/>
      <c r="L776" s="148"/>
      <c r="M776" s="148"/>
      <c r="N776" s="148"/>
      <c r="O776" s="148"/>
      <c r="P776" s="149"/>
    </row>
    <row r="777" spans="1:16" ht="15" hidden="1" customHeight="1" x14ac:dyDescent="0.25">
      <c r="A777" s="44" t="e">
        <f ca="1">IF(MONTH(C777)=MONTH(D$3),RIGHT('Yearly Info'!A$33,LEN('Yearly Info'!A$33)-4),"")</f>
        <v>#VALUE!</v>
      </c>
      <c r="B777" s="145"/>
      <c r="C777" s="42">
        <f t="shared" ca="1" si="27"/>
        <v>46164</v>
      </c>
      <c r="D777" s="54">
        <f ca="1">INDIRECT("'" &amp; UPPER(LEFT(TEXT($D$3,"mmmm"),3)) &amp; "'!AA30")</f>
        <v>0</v>
      </c>
      <c r="E777" s="147"/>
      <c r="F777" s="148"/>
      <c r="G777" s="148"/>
      <c r="H777" s="148"/>
      <c r="I777" s="148"/>
      <c r="J777" s="148"/>
      <c r="K777" s="148"/>
      <c r="L777" s="148"/>
      <c r="M777" s="148"/>
      <c r="N777" s="148"/>
      <c r="O777" s="148"/>
      <c r="P777" s="149"/>
    </row>
    <row r="778" spans="1:16" ht="15" hidden="1" customHeight="1" x14ac:dyDescent="0.25">
      <c r="A778" s="44" t="e">
        <f ca="1">IF(MONTH(C778)=MONTH(D$3),RIGHT('Yearly Info'!A$34,LEN('Yearly Info'!A$34)-4),"")</f>
        <v>#VALUE!</v>
      </c>
      <c r="B778" s="145"/>
      <c r="C778" s="42">
        <f t="shared" ca="1" si="27"/>
        <v>46164</v>
      </c>
      <c r="D778" s="54">
        <f ca="1">INDIRECT("'" &amp; UPPER(LEFT(TEXT($D$3,"mmmm"),3)) &amp; "'!AA31")</f>
        <v>0</v>
      </c>
      <c r="E778" s="147"/>
      <c r="F778" s="148"/>
      <c r="G778" s="148"/>
      <c r="H778" s="148"/>
      <c r="I778" s="148"/>
      <c r="J778" s="148"/>
      <c r="K778" s="148"/>
      <c r="L778" s="148"/>
      <c r="M778" s="148"/>
      <c r="N778" s="148"/>
      <c r="O778" s="148"/>
      <c r="P778" s="149"/>
    </row>
    <row r="779" spans="1:16" ht="15" hidden="1" customHeight="1" x14ac:dyDescent="0.25">
      <c r="A779" s="44" t="e">
        <f ca="1">IF(MONTH(C779)=MONTH(D$3),RIGHT('Yearly Info'!A$35,LEN('Yearly Info'!A$35)-4),"")</f>
        <v>#VALUE!</v>
      </c>
      <c r="B779" s="145"/>
      <c r="C779" s="42">
        <f t="shared" ca="1" si="27"/>
        <v>46164</v>
      </c>
      <c r="D779" s="54">
        <f ca="1">INDIRECT("'" &amp; UPPER(LEFT(TEXT($D$3,"mmmm"),3)) &amp; "'!AA32")</f>
        <v>0</v>
      </c>
      <c r="E779" s="147"/>
      <c r="F779" s="148"/>
      <c r="G779" s="148"/>
      <c r="H779" s="148"/>
      <c r="I779" s="148"/>
      <c r="J779" s="148"/>
      <c r="K779" s="148"/>
      <c r="L779" s="148"/>
      <c r="M779" s="148"/>
      <c r="N779" s="148"/>
      <c r="O779" s="148"/>
      <c r="P779" s="149"/>
    </row>
    <row r="780" spans="1:16" ht="15" hidden="1" customHeight="1" x14ac:dyDescent="0.25">
      <c r="A780" s="44" t="e">
        <f ca="1">IF(MONTH(C780)=MONTH(D$3),RIGHT('Yearly Info'!A$36,LEN('Yearly Info'!A$36)-4),"")</f>
        <v>#VALUE!</v>
      </c>
      <c r="B780" s="145"/>
      <c r="C780" s="42">
        <f t="shared" ca="1" si="27"/>
        <v>46164</v>
      </c>
      <c r="D780" s="54">
        <f ca="1">INDIRECT("'" &amp; UPPER(LEFT(TEXT($D$3,"mmmm"),3)) &amp; "'!AA33")</f>
        <v>0</v>
      </c>
      <c r="E780" s="147"/>
      <c r="F780" s="148"/>
      <c r="G780" s="148"/>
      <c r="H780" s="148"/>
      <c r="I780" s="148"/>
      <c r="J780" s="148"/>
      <c r="K780" s="148"/>
      <c r="L780" s="148"/>
      <c r="M780" s="148"/>
      <c r="N780" s="148"/>
      <c r="O780" s="148"/>
      <c r="P780" s="149"/>
    </row>
    <row r="781" spans="1:16" ht="15" hidden="1" customHeight="1" x14ac:dyDescent="0.25">
      <c r="A781" s="44" t="e">
        <f ca="1">IF(MONTH(C781)=MONTH(D$3),RIGHT('Yearly Info'!A$37,LEN('Yearly Info'!A$37)-4),"")</f>
        <v>#VALUE!</v>
      </c>
      <c r="B781" s="145"/>
      <c r="C781" s="42">
        <f t="shared" ca="1" si="27"/>
        <v>46164</v>
      </c>
      <c r="D781" s="54">
        <f ca="1">INDIRECT("'" &amp; UPPER(LEFT(TEXT($D$3,"mmmm"),3)) &amp; "'!AA34")</f>
        <v>0</v>
      </c>
      <c r="E781" s="147"/>
      <c r="F781" s="148"/>
      <c r="G781" s="148"/>
      <c r="H781" s="148"/>
      <c r="I781" s="148"/>
      <c r="J781" s="148"/>
      <c r="K781" s="148"/>
      <c r="L781" s="148"/>
      <c r="M781" s="148"/>
      <c r="N781" s="148"/>
      <c r="O781" s="148"/>
      <c r="P781" s="149"/>
    </row>
    <row r="782" spans="1:16" ht="15" hidden="1" customHeight="1" x14ac:dyDescent="0.25">
      <c r="A782" s="44" t="e">
        <f ca="1">IF(MONTH(C782)=MONTH(D$3),RIGHT('Yearly Info'!A$38,LEN('Yearly Info'!A$38)-4),"")</f>
        <v>#VALUE!</v>
      </c>
      <c r="B782" s="145"/>
      <c r="C782" s="42">
        <f t="shared" ca="1" si="27"/>
        <v>46164</v>
      </c>
      <c r="D782" s="54">
        <f ca="1">INDIRECT("'" &amp; UPPER(LEFT(TEXT($D$3,"mmmm"),3)) &amp; "'!AA35")</f>
        <v>0</v>
      </c>
      <c r="E782" s="147"/>
      <c r="F782" s="148"/>
      <c r="G782" s="148"/>
      <c r="H782" s="148"/>
      <c r="I782" s="148"/>
      <c r="J782" s="148"/>
      <c r="K782" s="148"/>
      <c r="L782" s="148"/>
      <c r="M782" s="148"/>
      <c r="N782" s="148"/>
      <c r="O782" s="148"/>
      <c r="P782" s="149"/>
    </row>
    <row r="783" spans="1:16" ht="15" hidden="1" customHeight="1" x14ac:dyDescent="0.25">
      <c r="A783" s="44" t="e">
        <f ca="1">IF(MONTH(C783)=MONTH(D$3),RIGHT('Yearly Info'!A$39,LEN('Yearly Info'!A$39)-4),"")</f>
        <v>#VALUE!</v>
      </c>
      <c r="B783" s="145"/>
      <c r="C783" s="42">
        <f t="shared" ca="1" si="27"/>
        <v>46164</v>
      </c>
      <c r="D783" s="54">
        <f ca="1">INDIRECT("'" &amp; UPPER(LEFT(TEXT($D$3,"mmmm"),3)) &amp; "'!AA36")</f>
        <v>0</v>
      </c>
      <c r="E783" s="147"/>
      <c r="F783" s="148"/>
      <c r="G783" s="148"/>
      <c r="H783" s="148"/>
      <c r="I783" s="148"/>
      <c r="J783" s="148"/>
      <c r="K783" s="148"/>
      <c r="L783" s="148"/>
      <c r="M783" s="148"/>
      <c r="N783" s="148"/>
      <c r="O783" s="148"/>
      <c r="P783" s="149"/>
    </row>
    <row r="784" spans="1:16" ht="15" hidden="1" customHeight="1" thickBot="1" x14ac:dyDescent="0.3">
      <c r="A784" s="45" t="e">
        <f ca="1">IF(MONTH(C784)=MONTH(D$3),RIGHT('Yearly Info'!A$40,LEN('Yearly Info'!A$40)-4),"")</f>
        <v>#VALUE!</v>
      </c>
      <c r="B784" s="145"/>
      <c r="C784" s="42">
        <f t="shared" ca="1" si="27"/>
        <v>46164</v>
      </c>
      <c r="D784" s="54">
        <f ca="1">INDIRECT("'" &amp; UPPER(LEFT(TEXT($D$3,"mmmm"),3)) &amp; "'!AA37")</f>
        <v>0</v>
      </c>
      <c r="E784" s="147"/>
      <c r="F784" s="148"/>
      <c r="G784" s="148"/>
      <c r="H784" s="148"/>
      <c r="I784" s="148"/>
      <c r="J784" s="148"/>
      <c r="K784" s="148"/>
      <c r="L784" s="148"/>
      <c r="M784" s="148"/>
      <c r="N784" s="148"/>
      <c r="O784" s="148"/>
      <c r="P784" s="149"/>
    </row>
    <row r="785" spans="1:16" ht="15" hidden="1" customHeight="1" thickBot="1" x14ac:dyDescent="0.3">
      <c r="A785" s="45" t="str">
        <f ca="1">IF(MONTH(C785)=MONTH(D$3),RIGHT('Yearly Info'!A$41,LEN('Yearly Info'!A$41)-4),"")</f>
        <v xml:space="preserve"> </v>
      </c>
      <c r="B785" s="145"/>
      <c r="C785" s="42">
        <f t="shared" ca="1" si="27"/>
        <v>46164</v>
      </c>
      <c r="D785" s="54">
        <f ca="1">INDIRECT("'" &amp; UPPER(LEFT(TEXT($D$3,"mmmm"),3)) &amp; "'!AA38")</f>
        <v>0</v>
      </c>
      <c r="E785" s="147"/>
      <c r="F785" s="148"/>
      <c r="G785" s="148"/>
      <c r="H785" s="148"/>
      <c r="I785" s="148"/>
      <c r="J785" s="148"/>
      <c r="K785" s="148"/>
      <c r="L785" s="148"/>
      <c r="M785" s="148"/>
      <c r="N785" s="148"/>
      <c r="O785" s="148"/>
      <c r="P785" s="149"/>
    </row>
    <row r="786" spans="1:16" ht="15" hidden="1" customHeight="1" thickBot="1" x14ac:dyDescent="0.3">
      <c r="A786" s="45" t="str">
        <f ca="1">IF(MONTH(C786)=MONTH(D$3),RIGHT('Yearly Info'!A$42,LEN('Yearly Info'!A$42)-4),"")</f>
        <v xml:space="preserve"> </v>
      </c>
      <c r="B786" s="145"/>
      <c r="C786" s="42">
        <f t="shared" ca="1" si="27"/>
        <v>46164</v>
      </c>
      <c r="D786" s="54">
        <f ca="1">INDIRECT("'" &amp; UPPER(LEFT(TEXT($D$3,"mmmm"),3)) &amp; "'!AA39")</f>
        <v>0</v>
      </c>
      <c r="E786" s="147"/>
      <c r="F786" s="148"/>
      <c r="G786" s="148"/>
      <c r="H786" s="148"/>
      <c r="I786" s="148"/>
      <c r="J786" s="148"/>
      <c r="K786" s="148"/>
      <c r="L786" s="148"/>
      <c r="M786" s="148"/>
      <c r="N786" s="148"/>
      <c r="O786" s="148"/>
      <c r="P786" s="149"/>
    </row>
    <row r="787" spans="1:16" ht="15" hidden="1" customHeight="1" thickBot="1" x14ac:dyDescent="0.3">
      <c r="A787" s="45" t="str">
        <f ca="1">IF(MONTH(C787)=MONTH(D$3),RIGHT('Yearly Info'!A$43,LEN('Yearly Info'!A$43)-4),"")</f>
        <v xml:space="preserve"> </v>
      </c>
      <c r="B787" s="146"/>
      <c r="C787" s="42">
        <f t="shared" ca="1" si="27"/>
        <v>46164</v>
      </c>
      <c r="D787" s="55">
        <f ca="1">INDIRECT("'" &amp; UPPER(LEFT(TEXT($D$3,"mmmm"),3)) &amp; "'!AA40")</f>
        <v>0</v>
      </c>
      <c r="E787" s="150"/>
      <c r="F787" s="151"/>
      <c r="G787" s="151"/>
      <c r="H787" s="151"/>
      <c r="I787" s="151"/>
      <c r="J787" s="151"/>
      <c r="K787" s="151"/>
      <c r="L787" s="151"/>
      <c r="M787" s="151"/>
      <c r="N787" s="151"/>
      <c r="O787" s="151"/>
      <c r="P787" s="152"/>
    </row>
    <row r="788" spans="1:16" ht="15" hidden="1" customHeight="1" x14ac:dyDescent="0.25">
      <c r="A788" s="44" t="str">
        <f ca="1">IF(MONTH(C788)=MONTH(D$3),RIGHT('Yearly Info'!A$14,LEN('Yearly Info'!A$14)-4),"")</f>
        <v xml:space="preserve"> RICS Support for MDEQ</v>
      </c>
      <c r="B788" s="145" t="str">
        <f ca="1">TEXT(C788,"dddd")</f>
        <v>Saturday</v>
      </c>
      <c r="C788" s="94">
        <f ca="1">C758+1</f>
        <v>46165</v>
      </c>
      <c r="D788" s="107">
        <f ca="1">INDIRECT("'" &amp; UPPER(LEFT(TEXT($D$3,"mmmm"),3)) &amp; "'!AB11")</f>
        <v>0</v>
      </c>
      <c r="E788" s="147"/>
      <c r="F788" s="148"/>
      <c r="G788" s="148"/>
      <c r="H788" s="148"/>
      <c r="I788" s="148"/>
      <c r="J788" s="148"/>
      <c r="K788" s="148"/>
      <c r="L788" s="148"/>
      <c r="M788" s="148"/>
      <c r="N788" s="148"/>
      <c r="O788" s="148"/>
      <c r="P788" s="149"/>
    </row>
    <row r="789" spans="1:16" ht="15" hidden="1" customHeight="1" x14ac:dyDescent="0.25">
      <c r="A789" s="44" t="str">
        <f ca="1">IF(MONTH(C789)=MONTH(D$3),RIGHT('Yearly Info'!A$15,LEN('Yearly Info'!A$15)-4),"")</f>
        <v xml:space="preserve"> MDEQ</v>
      </c>
      <c r="B789" s="145"/>
      <c r="C789" s="42">
        <f ca="1">C788</f>
        <v>46165</v>
      </c>
      <c r="D789" s="107">
        <f ca="1">INDIRECT("'" &amp; UPPER(LEFT(TEXT($D$3,"mmmm"),3)) &amp; "'!AB12")</f>
        <v>0</v>
      </c>
      <c r="E789" s="147"/>
      <c r="F789" s="148"/>
      <c r="G789" s="148"/>
      <c r="H789" s="148"/>
      <c r="I789" s="148"/>
      <c r="J789" s="148"/>
      <c r="K789" s="148"/>
      <c r="L789" s="148"/>
      <c r="M789" s="148"/>
      <c r="N789" s="148"/>
      <c r="O789" s="148"/>
      <c r="P789" s="149"/>
    </row>
    <row r="790" spans="1:16" ht="15" hidden="1" customHeight="1" x14ac:dyDescent="0.25">
      <c r="A790" s="44" t="str">
        <f ca="1">IF(MONTH(C790)=MONTH(D$3),RIGHT('Yearly Info'!A$16,LEN('Yearly Info'!A$16)-4),"")</f>
        <v xml:space="preserve"> RICS Idea Portal</v>
      </c>
      <c r="B790" s="145"/>
      <c r="C790" s="42">
        <f t="shared" ref="C790:C817" ca="1" si="28">C789</f>
        <v>46165</v>
      </c>
      <c r="D790" s="107">
        <f ca="1">INDIRECT("'" &amp; UPPER(LEFT(TEXT($D$3,"mmmm"),3)) &amp; "'!AB13")</f>
        <v>0</v>
      </c>
      <c r="E790" s="147"/>
      <c r="F790" s="148"/>
      <c r="G790" s="148"/>
      <c r="H790" s="148"/>
      <c r="I790" s="148"/>
      <c r="J790" s="148"/>
      <c r="K790" s="148"/>
      <c r="L790" s="148"/>
      <c r="M790" s="148"/>
      <c r="N790" s="148"/>
      <c r="O790" s="148"/>
      <c r="P790" s="149"/>
    </row>
    <row r="791" spans="1:16" ht="15" hidden="1" customHeight="1" x14ac:dyDescent="0.25">
      <c r="A791" s="44" t="str">
        <f ca="1">IF(MONTH(C791)=MONTH(D$3),RIGHT('Yearly Info'!A$17,LEN('Yearly Info'!A$17)-4),"")</f>
        <v xml:space="preserve"> MSWIS</v>
      </c>
      <c r="B791" s="145"/>
      <c r="C791" s="42">
        <f t="shared" ca="1" si="28"/>
        <v>46165</v>
      </c>
      <c r="D791" s="107">
        <f ca="1">INDIRECT("'" &amp; UPPER(LEFT(TEXT($D$3,"mmmm"),3)) &amp; "'!AB14")</f>
        <v>0</v>
      </c>
      <c r="E791" s="147"/>
      <c r="F791" s="148"/>
      <c r="G791" s="148"/>
      <c r="H791" s="148"/>
      <c r="I791" s="148"/>
      <c r="J791" s="148"/>
      <c r="K791" s="148"/>
      <c r="L791" s="148"/>
      <c r="M791" s="148"/>
      <c r="N791" s="148"/>
      <c r="O791" s="148"/>
      <c r="P791" s="149"/>
    </row>
    <row r="792" spans="1:16" ht="15" hidden="1" customHeight="1" x14ac:dyDescent="0.25">
      <c r="A792" s="44" t="str">
        <f ca="1">IF(MONTH(C792)=MONTH(D$3),RIGHT('Yearly Info'!A$18,LEN('Yearly Info'!A$18)-4),"")</f>
        <v xml:space="preserve"> GeoSpatial</v>
      </c>
      <c r="B792" s="145"/>
      <c r="C792" s="42">
        <f t="shared" ca="1" si="28"/>
        <v>46165</v>
      </c>
      <c r="D792" s="107">
        <f ca="1">INDIRECT("'" &amp; UPPER(LEFT(TEXT($D$3,"mmmm"),3)) &amp; "'!AB15")</f>
        <v>0</v>
      </c>
      <c r="E792" s="147"/>
      <c r="F792" s="148"/>
      <c r="G792" s="148"/>
      <c r="H792" s="148"/>
      <c r="I792" s="148"/>
      <c r="J792" s="148"/>
      <c r="K792" s="148"/>
      <c r="L792" s="148"/>
      <c r="M792" s="148"/>
      <c r="N792" s="148"/>
      <c r="O792" s="148"/>
      <c r="P792" s="149"/>
    </row>
    <row r="793" spans="1:16" ht="15" hidden="1" customHeight="1" x14ac:dyDescent="0.25">
      <c r="A793" s="44" t="str">
        <f ca="1">IF(MONTH(C793)=MONTH(D$3),RIGHT('Yearly Info'!A$19,LEN('Yearly Info'!A$19)-4),"")</f>
        <v xml:space="preserve"> RICS Dashboard</v>
      </c>
      <c r="B793" s="145"/>
      <c r="C793" s="42">
        <f t="shared" ca="1" si="28"/>
        <v>46165</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MDWFP NRIS</v>
      </c>
      <c r="B794" s="145"/>
      <c r="C794" s="42">
        <f t="shared" ca="1" si="28"/>
        <v>46165</v>
      </c>
      <c r="D794" s="107">
        <f ca="1">INDIRECT("'" &amp; UPPER(LEFT(TEXT($D$3,"mmmm"),3)) &amp; "'!AB17")</f>
        <v>0</v>
      </c>
      <c r="E794" s="153"/>
      <c r="F794" s="154"/>
      <c r="G794" s="154"/>
      <c r="H794" s="154"/>
      <c r="I794" s="154"/>
      <c r="J794" s="154"/>
      <c r="K794" s="154"/>
      <c r="L794" s="154"/>
      <c r="M794" s="154"/>
      <c r="N794" s="154"/>
      <c r="O794" s="154"/>
      <c r="P794" s="155"/>
    </row>
    <row r="795" spans="1:16" ht="15" hidden="1" customHeight="1" x14ac:dyDescent="0.25">
      <c r="A795" s="44" t="str">
        <f ca="1">IF(MONTH(C795)=MONTH(D$3),RIGHT('Yearly Info'!A$21,LEN('Yearly Info'!A$21)-4),"")</f>
        <v xml:space="preserve"> MSWIS MRVA 4 CLOSED</v>
      </c>
      <c r="B795" s="145"/>
      <c r="C795" s="42">
        <f t="shared" ca="1" si="28"/>
        <v>46165</v>
      </c>
      <c r="D795" s="107">
        <f ca="1">INDIRECT("'" &amp; UPPER(LEFT(TEXT($D$3,"mmmm"),3)) &amp; "'!AB18")</f>
        <v>0</v>
      </c>
      <c r="E795" s="147"/>
      <c r="F795" s="148"/>
      <c r="G795" s="148"/>
      <c r="H795" s="148"/>
      <c r="I795" s="148"/>
      <c r="J795" s="148"/>
      <c r="K795" s="148"/>
      <c r="L795" s="148"/>
      <c r="M795" s="148"/>
      <c r="N795" s="148"/>
      <c r="O795" s="148"/>
      <c r="P795" s="149"/>
    </row>
    <row r="796" spans="1:16" ht="15" hidden="1" customHeight="1" x14ac:dyDescent="0.25">
      <c r="A796" s="44" t="str">
        <f ca="1">IF(MONTH(C796)=MONTH(D$3),RIGHT('Yearly Info'!A$22,LEN('Yearly Info'!A$22)-4),"")</f>
        <v xml:space="preserve"> Tackett</v>
      </c>
      <c r="B796" s="145"/>
      <c r="C796" s="42">
        <f t="shared" ca="1" si="28"/>
        <v>46165</v>
      </c>
      <c r="D796" s="107">
        <f ca="1">INDIRECT("'" &amp; UPPER(LEFT(TEXT($D$3,"mmmm"),3)) &amp; "'!AB19")</f>
        <v>0</v>
      </c>
      <c r="E796" s="147"/>
      <c r="F796" s="148"/>
      <c r="G796" s="148"/>
      <c r="H796" s="148"/>
      <c r="I796" s="148"/>
      <c r="J796" s="148"/>
      <c r="K796" s="148"/>
      <c r="L796" s="148"/>
      <c r="M796" s="148"/>
      <c r="N796" s="148"/>
      <c r="O796" s="148"/>
      <c r="P796" s="149"/>
    </row>
    <row r="797" spans="1:16" ht="15" hidden="1" customHeight="1" x14ac:dyDescent="0.25">
      <c r="A797" s="44" t="e">
        <f ca="1">IF(MONTH(C797)=MONTH(D$3),RIGHT('Yearly Info'!A$23,LEN('Yearly Info'!A$23)-4),"")</f>
        <v>#VALUE!</v>
      </c>
      <c r="B797" s="145"/>
      <c r="C797" s="42">
        <f t="shared" ca="1" si="28"/>
        <v>46165</v>
      </c>
      <c r="D797" s="107">
        <f ca="1">INDIRECT("'" &amp; UPPER(LEFT(TEXT($D$3,"mmmm"),3)) &amp; "'!AB20")</f>
        <v>0</v>
      </c>
      <c r="E797" s="160"/>
      <c r="F797" s="148"/>
      <c r="G797" s="148"/>
      <c r="H797" s="148"/>
      <c r="I797" s="148"/>
      <c r="J797" s="148"/>
      <c r="K797" s="148"/>
      <c r="L797" s="148"/>
      <c r="M797" s="148"/>
      <c r="N797" s="148"/>
      <c r="O797" s="148"/>
      <c r="P797" s="149"/>
    </row>
    <row r="798" spans="1:16" ht="15" hidden="1" customHeight="1" x14ac:dyDescent="0.25">
      <c r="A798" s="44" t="e">
        <f ca="1">IF(MONTH(C798)=MONTH(D$3),RIGHT('Yearly Info'!A$24,LEN('Yearly Info'!A$24)-4),"")</f>
        <v>#VALUE!</v>
      </c>
      <c r="B798" s="145"/>
      <c r="C798" s="42">
        <f t="shared" ca="1" si="28"/>
        <v>46165</v>
      </c>
      <c r="D798" s="107">
        <f ca="1">INDIRECT("'" &amp; UPPER(LEFT(TEXT($D$3,"mmmm"),3)) &amp; "'!AB21")</f>
        <v>0</v>
      </c>
      <c r="E798" s="147"/>
      <c r="F798" s="148"/>
      <c r="G798" s="148"/>
      <c r="H798" s="148"/>
      <c r="I798" s="148"/>
      <c r="J798" s="148"/>
      <c r="K798" s="148"/>
      <c r="L798" s="148"/>
      <c r="M798" s="148"/>
      <c r="N798" s="148"/>
      <c r="O798" s="148"/>
      <c r="P798" s="149"/>
    </row>
    <row r="799" spans="1:16" ht="15" hidden="1" customHeight="1" x14ac:dyDescent="0.25">
      <c r="A799" s="44" t="e">
        <f ca="1">IF(MONTH(C799)=MONTH(D$3),RIGHT('Yearly Info'!A$25,LEN('Yearly Info'!A$25)-4),"")</f>
        <v>#VALUE!</v>
      </c>
      <c r="B799" s="145"/>
      <c r="C799" s="42">
        <f t="shared" ca="1" si="28"/>
        <v>46165</v>
      </c>
      <c r="D799" s="107">
        <f ca="1">INDIRECT("'" &amp; UPPER(LEFT(TEXT($D$3,"mmmm"),3)) &amp; "'!AB22")</f>
        <v>0</v>
      </c>
      <c r="E799" s="147"/>
      <c r="F799" s="148"/>
      <c r="G799" s="148"/>
      <c r="H799" s="148"/>
      <c r="I799" s="148"/>
      <c r="J799" s="148"/>
      <c r="K799" s="148"/>
      <c r="L799" s="148"/>
      <c r="M799" s="148"/>
      <c r="N799" s="148"/>
      <c r="O799" s="148"/>
      <c r="P799" s="149"/>
    </row>
    <row r="800" spans="1:16" ht="15" hidden="1" customHeight="1" x14ac:dyDescent="0.25">
      <c r="A800" s="44" t="e">
        <f ca="1">IF(MONTH(C800)=MONTH(D$3),RIGHT('Yearly Info'!A$26,LEN('Yearly Info'!A$26)-4),"")</f>
        <v>#VALUE!</v>
      </c>
      <c r="B800" s="145"/>
      <c r="C800" s="42">
        <f t="shared" ca="1" si="28"/>
        <v>46165</v>
      </c>
      <c r="D800" s="107">
        <f ca="1">INDIRECT("'" &amp; UPPER(LEFT(TEXT($D$3,"mmmm"),3)) &amp; "'!AB23")</f>
        <v>0</v>
      </c>
      <c r="E800" s="147"/>
      <c r="F800" s="148"/>
      <c r="G800" s="148"/>
      <c r="H800" s="148"/>
      <c r="I800" s="148"/>
      <c r="J800" s="148"/>
      <c r="K800" s="148"/>
      <c r="L800" s="148"/>
      <c r="M800" s="148"/>
      <c r="N800" s="148"/>
      <c r="O800" s="148"/>
      <c r="P800" s="149"/>
    </row>
    <row r="801" spans="1:16" ht="15" hidden="1" customHeight="1" x14ac:dyDescent="0.25">
      <c r="A801" s="44" t="e">
        <f ca="1">IF(MONTH(C801)=MONTH(D$3),RIGHT('Yearly Info'!A$27,LEN('Yearly Info'!A$27)-4),"")</f>
        <v>#VALUE!</v>
      </c>
      <c r="B801" s="145"/>
      <c r="C801" s="42">
        <f t="shared" ca="1" si="28"/>
        <v>46165</v>
      </c>
      <c r="D801" s="107">
        <f ca="1">INDIRECT("'" &amp; UPPER(LEFT(TEXT($D$3,"mmmm"),3)) &amp; "'!AB24")</f>
        <v>0</v>
      </c>
      <c r="E801" s="147"/>
      <c r="F801" s="148"/>
      <c r="G801" s="148"/>
      <c r="H801" s="148"/>
      <c r="I801" s="148"/>
      <c r="J801" s="148"/>
      <c r="K801" s="148"/>
      <c r="L801" s="148"/>
      <c r="M801" s="148"/>
      <c r="N801" s="148"/>
      <c r="O801" s="148"/>
      <c r="P801" s="149"/>
    </row>
    <row r="802" spans="1:16" ht="15" hidden="1" customHeight="1" x14ac:dyDescent="0.25">
      <c r="A802" s="44" t="e">
        <f ca="1">IF(MONTH(C802)=MONTH(D$3),RIGHT('Yearly Info'!A$28,LEN('Yearly Info'!A$28)-4),"")</f>
        <v>#VALUE!</v>
      </c>
      <c r="B802" s="145"/>
      <c r="C802" s="42">
        <f t="shared" ca="1" si="28"/>
        <v>46165</v>
      </c>
      <c r="D802" s="107">
        <f ca="1">INDIRECT("'" &amp; UPPER(LEFT(TEXT($D$3,"mmmm"),3)) &amp; "'!AB25")</f>
        <v>0</v>
      </c>
      <c r="E802" s="147"/>
      <c r="F802" s="148"/>
      <c r="G802" s="148"/>
      <c r="H802" s="148"/>
      <c r="I802" s="148"/>
      <c r="J802" s="148"/>
      <c r="K802" s="148"/>
      <c r="L802" s="148"/>
      <c r="M802" s="148"/>
      <c r="N802" s="148"/>
      <c r="O802" s="148"/>
      <c r="P802" s="149"/>
    </row>
    <row r="803" spans="1:16" ht="15" hidden="1" customHeight="1" x14ac:dyDescent="0.25">
      <c r="A803" s="44" t="e">
        <f ca="1">IF(MONTH(C803)=MONTH(D$3),RIGHT('Yearly Info'!A$29,LEN('Yearly Info'!A$29)-4),"")</f>
        <v>#VALUE!</v>
      </c>
      <c r="B803" s="145"/>
      <c r="C803" s="42">
        <f t="shared" ca="1" si="28"/>
        <v>46165</v>
      </c>
      <c r="D803" s="107">
        <f ca="1">INDIRECT("'" &amp; UPPER(LEFT(TEXT($D$3,"mmmm"),3)) &amp; "'!AB26")</f>
        <v>0</v>
      </c>
      <c r="E803" s="147"/>
      <c r="F803" s="148"/>
      <c r="G803" s="148"/>
      <c r="H803" s="148"/>
      <c r="I803" s="148"/>
      <c r="J803" s="148"/>
      <c r="K803" s="148"/>
      <c r="L803" s="148"/>
      <c r="M803" s="148"/>
      <c r="N803" s="148"/>
      <c r="O803" s="148"/>
      <c r="P803" s="149"/>
    </row>
    <row r="804" spans="1:16" ht="15" hidden="1" customHeight="1" x14ac:dyDescent="0.25">
      <c r="A804" s="44" t="e">
        <f ca="1">IF(MONTH(C804)=MONTH(D$3),RIGHT('Yearly Info'!A$30,LEN('Yearly Info'!A$30)-4),"")</f>
        <v>#VALUE!</v>
      </c>
      <c r="B804" s="145"/>
      <c r="C804" s="42">
        <f t="shared" ca="1" si="28"/>
        <v>46165</v>
      </c>
      <c r="D804" s="107">
        <f ca="1">INDIRECT("'" &amp; UPPER(LEFT(TEXT($D$3,"mmmm"),3)) &amp; "'!AB27")</f>
        <v>0</v>
      </c>
      <c r="E804" s="147"/>
      <c r="F804" s="148"/>
      <c r="G804" s="148"/>
      <c r="H804" s="148"/>
      <c r="I804" s="148"/>
      <c r="J804" s="148"/>
      <c r="K804" s="148"/>
      <c r="L804" s="148"/>
      <c r="M804" s="148"/>
      <c r="N804" s="148"/>
      <c r="O804" s="148"/>
      <c r="P804" s="149"/>
    </row>
    <row r="805" spans="1:16" ht="15" hidden="1" customHeight="1" x14ac:dyDescent="0.25">
      <c r="A805" s="44" t="e">
        <f ca="1">IF(MONTH(C805)=MONTH(D$3),RIGHT('Yearly Info'!A$31,LEN('Yearly Info'!A$31)-4),"")</f>
        <v>#VALUE!</v>
      </c>
      <c r="B805" s="145"/>
      <c r="C805" s="42">
        <f t="shared" ca="1" si="28"/>
        <v>46165</v>
      </c>
      <c r="D805" s="107">
        <f ca="1">INDIRECT("'" &amp; UPPER(LEFT(TEXT($D$3,"mmmm"),3)) &amp; "'!AB28")</f>
        <v>0</v>
      </c>
      <c r="E805" s="147"/>
      <c r="F805" s="148"/>
      <c r="G805" s="148"/>
      <c r="H805" s="148"/>
      <c r="I805" s="148"/>
      <c r="J805" s="148"/>
      <c r="K805" s="148"/>
      <c r="L805" s="148"/>
      <c r="M805" s="148"/>
      <c r="N805" s="148"/>
      <c r="O805" s="148"/>
      <c r="P805" s="149"/>
    </row>
    <row r="806" spans="1:16" ht="15" hidden="1" customHeight="1" x14ac:dyDescent="0.25">
      <c r="A806" s="44" t="e">
        <f ca="1">IF(MONTH(C806)=MONTH(D$3),RIGHT('Yearly Info'!A$32,LEN('Yearly Info'!A$32)-4),"")</f>
        <v>#VALUE!</v>
      </c>
      <c r="B806" s="145"/>
      <c r="C806" s="42">
        <f t="shared" ca="1" si="28"/>
        <v>46165</v>
      </c>
      <c r="D806" s="107">
        <f ca="1">INDIRECT("'" &amp; UPPER(LEFT(TEXT($D$3,"mmmm"),3)) &amp; "'!AB29")</f>
        <v>0</v>
      </c>
      <c r="E806" s="147"/>
      <c r="F806" s="148"/>
      <c r="G806" s="148"/>
      <c r="H806" s="148"/>
      <c r="I806" s="148"/>
      <c r="J806" s="148"/>
      <c r="K806" s="148"/>
      <c r="L806" s="148"/>
      <c r="M806" s="148"/>
      <c r="N806" s="148"/>
      <c r="O806" s="148"/>
      <c r="P806" s="149"/>
    </row>
    <row r="807" spans="1:16" ht="15" hidden="1" customHeight="1" x14ac:dyDescent="0.25">
      <c r="A807" s="44" t="e">
        <f ca="1">IF(MONTH(C807)=MONTH(D$3),RIGHT('Yearly Info'!A$33,LEN('Yearly Info'!A$33)-4),"")</f>
        <v>#VALUE!</v>
      </c>
      <c r="B807" s="145"/>
      <c r="C807" s="42">
        <f t="shared" ca="1" si="28"/>
        <v>46165</v>
      </c>
      <c r="D807" s="107">
        <f ca="1">INDIRECT("'" &amp; UPPER(LEFT(TEXT($D$3,"mmmm"),3)) &amp; "'!AB30")</f>
        <v>0</v>
      </c>
      <c r="E807" s="147"/>
      <c r="F807" s="148"/>
      <c r="G807" s="148"/>
      <c r="H807" s="148"/>
      <c r="I807" s="148"/>
      <c r="J807" s="148"/>
      <c r="K807" s="148"/>
      <c r="L807" s="148"/>
      <c r="M807" s="148"/>
      <c r="N807" s="148"/>
      <c r="O807" s="148"/>
      <c r="P807" s="149"/>
    </row>
    <row r="808" spans="1:16" ht="15" hidden="1" customHeight="1" x14ac:dyDescent="0.25">
      <c r="A808" s="44" t="e">
        <f ca="1">IF(MONTH(C808)=MONTH(D$3),RIGHT('Yearly Info'!A$34,LEN('Yearly Info'!A$34)-4),"")</f>
        <v>#VALUE!</v>
      </c>
      <c r="B808" s="145"/>
      <c r="C808" s="42">
        <f t="shared" ca="1" si="28"/>
        <v>46165</v>
      </c>
      <c r="D808" s="107">
        <f ca="1">INDIRECT("'" &amp; UPPER(LEFT(TEXT($D$3,"mmmm"),3)) &amp; "'!AB31")</f>
        <v>0</v>
      </c>
      <c r="E808" s="147"/>
      <c r="F808" s="148"/>
      <c r="G808" s="148"/>
      <c r="H808" s="148"/>
      <c r="I808" s="148"/>
      <c r="J808" s="148"/>
      <c r="K808" s="148"/>
      <c r="L808" s="148"/>
      <c r="M808" s="148"/>
      <c r="N808" s="148"/>
      <c r="O808" s="148"/>
      <c r="P808" s="149"/>
    </row>
    <row r="809" spans="1:16" ht="15" hidden="1" customHeight="1" x14ac:dyDescent="0.25">
      <c r="A809" s="44" t="e">
        <f ca="1">IF(MONTH(C809)=MONTH(D$3),RIGHT('Yearly Info'!A$35,LEN('Yearly Info'!A$35)-4),"")</f>
        <v>#VALUE!</v>
      </c>
      <c r="B809" s="145"/>
      <c r="C809" s="42">
        <f t="shared" ca="1" si="28"/>
        <v>46165</v>
      </c>
      <c r="D809" s="107">
        <f ca="1">INDIRECT("'" &amp; UPPER(LEFT(TEXT($D$3,"mmmm"),3)) &amp; "'!AB32")</f>
        <v>0</v>
      </c>
      <c r="E809" s="147"/>
      <c r="F809" s="148"/>
      <c r="G809" s="148"/>
      <c r="H809" s="148"/>
      <c r="I809" s="148"/>
      <c r="J809" s="148"/>
      <c r="K809" s="148"/>
      <c r="L809" s="148"/>
      <c r="M809" s="148"/>
      <c r="N809" s="148"/>
      <c r="O809" s="148"/>
      <c r="P809" s="149"/>
    </row>
    <row r="810" spans="1:16" ht="15" hidden="1" customHeight="1" x14ac:dyDescent="0.25">
      <c r="A810" s="44" t="e">
        <f ca="1">IF(MONTH(C810)=MONTH(D$3),RIGHT('Yearly Info'!A$36,LEN('Yearly Info'!A$36)-4),"")</f>
        <v>#VALUE!</v>
      </c>
      <c r="B810" s="145"/>
      <c r="C810" s="42">
        <f t="shared" ca="1" si="28"/>
        <v>46165</v>
      </c>
      <c r="D810" s="107">
        <f ca="1">INDIRECT("'" &amp; UPPER(LEFT(TEXT($D$3,"mmmm"),3)) &amp; "'!AB33")</f>
        <v>0</v>
      </c>
      <c r="E810" s="153"/>
      <c r="F810" s="154"/>
      <c r="G810" s="154"/>
      <c r="H810" s="154"/>
      <c r="I810" s="154"/>
      <c r="J810" s="154"/>
      <c r="K810" s="154"/>
      <c r="L810" s="154"/>
      <c r="M810" s="154"/>
      <c r="N810" s="154"/>
      <c r="O810" s="154"/>
      <c r="P810" s="155"/>
    </row>
    <row r="811" spans="1:16" ht="15" hidden="1" customHeight="1" x14ac:dyDescent="0.25">
      <c r="A811" s="44" t="e">
        <f ca="1">IF(MONTH(C811)=MONTH(D$3),RIGHT('Yearly Info'!A$37,LEN('Yearly Info'!A$37)-4),"")</f>
        <v>#VALUE!</v>
      </c>
      <c r="B811" s="145"/>
      <c r="C811" s="42">
        <f t="shared" ca="1" si="28"/>
        <v>46165</v>
      </c>
      <c r="D811" s="107">
        <f ca="1">INDIRECT("'" &amp; UPPER(LEFT(TEXT($D$3,"mmmm"),3)) &amp; "'!AB34")</f>
        <v>0</v>
      </c>
      <c r="E811" s="147"/>
      <c r="F811" s="148"/>
      <c r="G811" s="148"/>
      <c r="H811" s="148"/>
      <c r="I811" s="148"/>
      <c r="J811" s="148"/>
      <c r="K811" s="148"/>
      <c r="L811" s="148"/>
      <c r="M811" s="148"/>
      <c r="N811" s="148"/>
      <c r="O811" s="148"/>
      <c r="P811" s="149"/>
    </row>
    <row r="812" spans="1:16" ht="15" hidden="1" customHeight="1" x14ac:dyDescent="0.25">
      <c r="A812" s="44" t="e">
        <f ca="1">IF(MONTH(C812)=MONTH(D$3),RIGHT('Yearly Info'!A$38,LEN('Yearly Info'!A$38)-4),"")</f>
        <v>#VALUE!</v>
      </c>
      <c r="B812" s="145"/>
      <c r="C812" s="42">
        <f t="shared" ca="1" si="28"/>
        <v>46165</v>
      </c>
      <c r="D812" s="107">
        <f ca="1">INDIRECT("'" &amp; UPPER(LEFT(TEXT($D$3,"mmmm"),3)) &amp; "'!AB35")</f>
        <v>0</v>
      </c>
      <c r="E812" s="147"/>
      <c r="F812" s="148"/>
      <c r="G812" s="148"/>
      <c r="H812" s="148"/>
      <c r="I812" s="148"/>
      <c r="J812" s="148"/>
      <c r="K812" s="148"/>
      <c r="L812" s="148"/>
      <c r="M812" s="148"/>
      <c r="N812" s="148"/>
      <c r="O812" s="148"/>
      <c r="P812" s="149"/>
    </row>
    <row r="813" spans="1:16" ht="15" hidden="1" customHeight="1" x14ac:dyDescent="0.25">
      <c r="A813" s="44" t="e">
        <f ca="1">IF(MONTH(C813)=MONTH(D$3),RIGHT('Yearly Info'!A$39,LEN('Yearly Info'!A$39)-4),"")</f>
        <v>#VALUE!</v>
      </c>
      <c r="B813" s="145"/>
      <c r="C813" s="42">
        <f t="shared" ca="1" si="28"/>
        <v>46165</v>
      </c>
      <c r="D813" s="107">
        <f ca="1">INDIRECT("'" &amp; UPPER(LEFT(TEXT($D$3,"mmmm"),3)) &amp; "'!AB36")</f>
        <v>0</v>
      </c>
      <c r="E813" s="147"/>
      <c r="F813" s="148"/>
      <c r="G813" s="148"/>
      <c r="H813" s="148"/>
      <c r="I813" s="148"/>
      <c r="J813" s="148"/>
      <c r="K813" s="148"/>
      <c r="L813" s="148"/>
      <c r="M813" s="148"/>
      <c r="N813" s="148"/>
      <c r="O813" s="148"/>
      <c r="P813" s="149"/>
    </row>
    <row r="814" spans="1:16" ht="15" hidden="1" customHeight="1" thickBot="1" x14ac:dyDescent="0.3">
      <c r="A814" s="45" t="e">
        <f ca="1">IF(MONTH(C814)=MONTH(D$3),RIGHT('Yearly Info'!A$40,LEN('Yearly Info'!A$40)-4),"")</f>
        <v>#VALUE!</v>
      </c>
      <c r="B814" s="145"/>
      <c r="C814" s="42">
        <f t="shared" ca="1" si="28"/>
        <v>46165</v>
      </c>
      <c r="D814" s="107">
        <f ca="1">INDIRECT("'" &amp; UPPER(LEFT(TEXT($D$3,"mmmm"),3)) &amp; "'!AB37")</f>
        <v>0</v>
      </c>
      <c r="E814" s="147"/>
      <c r="F814" s="148"/>
      <c r="G814" s="148"/>
      <c r="H814" s="148"/>
      <c r="I814" s="148"/>
      <c r="J814" s="148"/>
      <c r="K814" s="148"/>
      <c r="L814" s="148"/>
      <c r="M814" s="148"/>
      <c r="N814" s="148"/>
      <c r="O814" s="148"/>
      <c r="P814" s="149"/>
    </row>
    <row r="815" spans="1:16" ht="15" hidden="1" customHeight="1" thickBot="1" x14ac:dyDescent="0.3">
      <c r="A815" s="45" t="str">
        <f ca="1">IF(MONTH(C815)=MONTH(D$3),RIGHT('Yearly Info'!A$41,LEN('Yearly Info'!A$41)-4),"")</f>
        <v xml:space="preserve"> </v>
      </c>
      <c r="B815" s="145"/>
      <c r="C815" s="42">
        <f t="shared" ca="1" si="28"/>
        <v>46165</v>
      </c>
      <c r="D815" s="107">
        <f ca="1">INDIRECT("'" &amp; UPPER(LEFT(TEXT($D$3,"mmmm"),3)) &amp; "'!AB38")</f>
        <v>0</v>
      </c>
      <c r="E815" s="147"/>
      <c r="F815" s="148"/>
      <c r="G815" s="148"/>
      <c r="H815" s="148"/>
      <c r="I815" s="148"/>
      <c r="J815" s="148"/>
      <c r="K815" s="148"/>
      <c r="L815" s="148"/>
      <c r="M815" s="148"/>
      <c r="N815" s="148"/>
      <c r="O815" s="148"/>
      <c r="P815" s="149"/>
    </row>
    <row r="816" spans="1:16" ht="15" hidden="1" customHeight="1" thickBot="1" x14ac:dyDescent="0.3">
      <c r="A816" s="45" t="str">
        <f ca="1">IF(MONTH(C816)=MONTH(D$3),RIGHT('Yearly Info'!A$42,LEN('Yearly Info'!A$42)-4),"")</f>
        <v xml:space="preserve"> </v>
      </c>
      <c r="B816" s="145"/>
      <c r="C816" s="42">
        <f t="shared" ca="1" si="28"/>
        <v>46165</v>
      </c>
      <c r="D816" s="107">
        <f ca="1">INDIRECT("'" &amp; UPPER(LEFT(TEXT($D$3,"mmmm"),3)) &amp; "'!AB39")</f>
        <v>0</v>
      </c>
      <c r="E816" s="147"/>
      <c r="F816" s="148"/>
      <c r="G816" s="148"/>
      <c r="H816" s="148"/>
      <c r="I816" s="148"/>
      <c r="J816" s="148"/>
      <c r="K816" s="148"/>
      <c r="L816" s="148"/>
      <c r="M816" s="148"/>
      <c r="N816" s="148"/>
      <c r="O816" s="148"/>
      <c r="P816" s="149"/>
    </row>
    <row r="817" spans="1:16" ht="15" hidden="1" customHeight="1" thickBot="1" x14ac:dyDescent="0.3">
      <c r="A817" s="45" t="str">
        <f ca="1">IF(MONTH(C817)=MONTH(D$3),RIGHT('Yearly Info'!A$43,LEN('Yearly Info'!A$43)-4),"")</f>
        <v xml:space="preserve"> </v>
      </c>
      <c r="B817" s="146"/>
      <c r="C817" s="42">
        <f t="shared" ca="1" si="28"/>
        <v>46165</v>
      </c>
      <c r="D817" s="107">
        <f ca="1">INDIRECT("'" &amp; UPPER(LEFT(TEXT($D$3,"mmmm"),3)) &amp; "'!AB40")</f>
        <v>0</v>
      </c>
      <c r="E817" s="150"/>
      <c r="F817" s="151"/>
      <c r="G817" s="151"/>
      <c r="H817" s="151"/>
      <c r="I817" s="151"/>
      <c r="J817" s="151"/>
      <c r="K817" s="151"/>
      <c r="L817" s="151"/>
      <c r="M817" s="151"/>
      <c r="N817" s="151"/>
      <c r="O817" s="151"/>
      <c r="P817" s="152"/>
    </row>
    <row r="818" spans="1:16" ht="15" hidden="1" customHeight="1" x14ac:dyDescent="0.25">
      <c r="A818" s="44" t="str">
        <f ca="1">IF(MONTH(C818)=MONTH(D$3),RIGHT('Yearly Info'!A$14,LEN('Yearly Info'!A$14)-4),"")</f>
        <v xml:space="preserve"> RICS Support for MDEQ</v>
      </c>
      <c r="B818" s="145" t="str">
        <f ca="1">TEXT(C818,"dddd")</f>
        <v>Sunday</v>
      </c>
      <c r="C818" s="94">
        <f ca="1">C788+1</f>
        <v>46166</v>
      </c>
      <c r="D818" s="107">
        <f ca="1">INDIRECT("'" &amp; UPPER(LEFT(TEXT($D$3,"mmmm"),3)) &amp; "'!AC11")</f>
        <v>0</v>
      </c>
      <c r="E818" s="147"/>
      <c r="F818" s="148"/>
      <c r="G818" s="148"/>
      <c r="H818" s="148"/>
      <c r="I818" s="148"/>
      <c r="J818" s="148"/>
      <c r="K818" s="148"/>
      <c r="L818" s="148"/>
      <c r="M818" s="148"/>
      <c r="N818" s="148"/>
      <c r="O818" s="148"/>
      <c r="P818" s="149"/>
    </row>
    <row r="819" spans="1:16" ht="15" hidden="1" customHeight="1" x14ac:dyDescent="0.25">
      <c r="A819" s="44" t="str">
        <f ca="1">IF(MONTH(C819)=MONTH(D$3),RIGHT('Yearly Info'!A$15,LEN('Yearly Info'!A$15)-4),"")</f>
        <v xml:space="preserve"> MDEQ</v>
      </c>
      <c r="B819" s="145"/>
      <c r="C819" s="42">
        <f ca="1">C818</f>
        <v>46166</v>
      </c>
      <c r="D819" s="107">
        <f ca="1">INDIRECT("'" &amp; UPPER(LEFT(TEXT($D$3,"mmmm"),3)) &amp; "'!AC12")</f>
        <v>0</v>
      </c>
      <c r="E819" s="147"/>
      <c r="F819" s="148"/>
      <c r="G819" s="148"/>
      <c r="H819" s="148"/>
      <c r="I819" s="148"/>
      <c r="J819" s="148"/>
      <c r="K819" s="148"/>
      <c r="L819" s="148"/>
      <c r="M819" s="148"/>
      <c r="N819" s="148"/>
      <c r="O819" s="148"/>
      <c r="P819" s="149"/>
    </row>
    <row r="820" spans="1:16" ht="15" hidden="1" customHeight="1" thickBot="1" x14ac:dyDescent="0.3">
      <c r="A820" s="44" t="str">
        <f ca="1">IF(MONTH(C820)=MONTH(D$3),RIGHT('Yearly Info'!A$16,LEN('Yearly Info'!A$16)-4),"")</f>
        <v xml:space="preserve"> RICS Idea Portal</v>
      </c>
      <c r="B820" s="145"/>
      <c r="C820" s="42">
        <f t="shared" ref="C820:C847" ca="1" si="29">C819</f>
        <v>46166</v>
      </c>
      <c r="D820" s="107">
        <f ca="1">INDIRECT("'" &amp; UPPER(LEFT(TEXT($D$3,"mmmm"),3)) &amp; "'!AC13")</f>
        <v>0</v>
      </c>
      <c r="E820" s="147"/>
      <c r="F820" s="148"/>
      <c r="G820" s="148"/>
      <c r="H820" s="148"/>
      <c r="I820" s="148"/>
      <c r="J820" s="148"/>
      <c r="K820" s="148"/>
      <c r="L820" s="148"/>
      <c r="M820" s="148"/>
      <c r="N820" s="148"/>
      <c r="O820" s="148"/>
      <c r="P820" s="149"/>
    </row>
    <row r="821" spans="1:16" ht="15" hidden="1" customHeight="1" x14ac:dyDescent="0.25">
      <c r="A821" s="44" t="str">
        <f ca="1">IF(MONTH(C821)=MONTH(D$3),RIGHT('Yearly Info'!A$17,LEN('Yearly Info'!A$17)-4),"")</f>
        <v xml:space="preserve"> MSWIS</v>
      </c>
      <c r="B821" s="145"/>
      <c r="C821" s="42">
        <f t="shared" ca="1" si="29"/>
        <v>46166</v>
      </c>
      <c r="D821" s="107">
        <f ca="1">INDIRECT("'" &amp; UPPER(LEFT(TEXT($D$3,"mmmm"),3)) &amp; "'!AC14")</f>
        <v>0</v>
      </c>
      <c r="E821" s="147"/>
      <c r="F821" s="148"/>
      <c r="G821" s="148"/>
      <c r="H821" s="148"/>
      <c r="I821" s="148"/>
      <c r="J821" s="148"/>
      <c r="K821" s="148"/>
      <c r="L821" s="148"/>
      <c r="M821" s="148"/>
      <c r="N821" s="148"/>
      <c r="O821" s="148"/>
      <c r="P821" s="149"/>
    </row>
    <row r="822" spans="1:16" ht="15" hidden="1" customHeight="1" x14ac:dyDescent="0.25">
      <c r="A822" s="44" t="str">
        <f ca="1">IF(MONTH(C822)=MONTH(D$3),RIGHT('Yearly Info'!A$18,LEN('Yearly Info'!A$18)-4),"")</f>
        <v xml:space="preserve"> GeoSpatial</v>
      </c>
      <c r="B822" s="145"/>
      <c r="C822" s="42">
        <f t="shared" ca="1" si="29"/>
        <v>46166</v>
      </c>
      <c r="D822" s="107">
        <f ca="1">INDIRECT("'" &amp; UPPER(LEFT(TEXT($D$3,"mmmm"),3)) &amp; "'!AC15")</f>
        <v>0</v>
      </c>
      <c r="E822" s="147"/>
      <c r="F822" s="148"/>
      <c r="G822" s="148"/>
      <c r="H822" s="148"/>
      <c r="I822" s="148"/>
      <c r="J822" s="148"/>
      <c r="K822" s="148"/>
      <c r="L822" s="148"/>
      <c r="M822" s="148"/>
      <c r="N822" s="148"/>
      <c r="O822" s="148"/>
      <c r="P822" s="149"/>
    </row>
    <row r="823" spans="1:16" ht="15" hidden="1" customHeight="1" thickBot="1" x14ac:dyDescent="0.3">
      <c r="A823" s="44" t="str">
        <f ca="1">IF(MONTH(C823)=MONTH(D$3),RIGHT('Yearly Info'!A$19,LEN('Yearly Info'!A$19)-4),"")</f>
        <v xml:space="preserve"> RICS Dashboard</v>
      </c>
      <c r="B823" s="145"/>
      <c r="C823" s="42">
        <f t="shared" ca="1" si="29"/>
        <v>46166</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xml:space="preserve"> MDWFP NRIS</v>
      </c>
      <c r="B824" s="145"/>
      <c r="C824" s="42">
        <f t="shared" ca="1" si="29"/>
        <v>46166</v>
      </c>
      <c r="D824" s="107">
        <f ca="1">INDIRECT("'" &amp; UPPER(LEFT(TEXT($D$3,"mmmm"),3)) &amp; "'!AC17")</f>
        <v>0</v>
      </c>
      <c r="E824" s="147"/>
      <c r="F824" s="148"/>
      <c r="G824" s="148"/>
      <c r="H824" s="148"/>
      <c r="I824" s="148"/>
      <c r="J824" s="148"/>
      <c r="K824" s="148"/>
      <c r="L824" s="148"/>
      <c r="M824" s="148"/>
      <c r="N824" s="148"/>
      <c r="O824" s="148"/>
      <c r="P824" s="149"/>
    </row>
    <row r="825" spans="1:16" ht="15" hidden="1" customHeight="1" x14ac:dyDescent="0.25">
      <c r="A825" s="44" t="str">
        <f ca="1">IF(MONTH(C825)=MONTH(D$3),RIGHT('Yearly Info'!A$21,LEN('Yearly Info'!A$21)-4),"")</f>
        <v xml:space="preserve"> MSWIS MRVA 4 CLOSED</v>
      </c>
      <c r="B825" s="145"/>
      <c r="C825" s="42">
        <f t="shared" ca="1" si="29"/>
        <v>46166</v>
      </c>
      <c r="D825" s="107">
        <f ca="1">INDIRECT("'" &amp; UPPER(LEFT(TEXT($D$3,"mmmm"),3)) &amp; "'!AC18")</f>
        <v>0</v>
      </c>
      <c r="E825" s="147"/>
      <c r="F825" s="148"/>
      <c r="G825" s="148"/>
      <c r="H825" s="148"/>
      <c r="I825" s="148"/>
      <c r="J825" s="148"/>
      <c r="K825" s="148"/>
      <c r="L825" s="148"/>
      <c r="M825" s="148"/>
      <c r="N825" s="148"/>
      <c r="O825" s="148"/>
      <c r="P825" s="149"/>
    </row>
    <row r="826" spans="1:16" ht="15" hidden="1" customHeight="1" x14ac:dyDescent="0.25">
      <c r="A826" s="44" t="str">
        <f ca="1">IF(MONTH(C826)=MONTH(D$3),RIGHT('Yearly Info'!A$22,LEN('Yearly Info'!A$22)-4),"")</f>
        <v xml:space="preserve"> Tackett</v>
      </c>
      <c r="B826" s="145"/>
      <c r="C826" s="42">
        <f t="shared" ca="1" si="29"/>
        <v>46166</v>
      </c>
      <c r="D826" s="107">
        <f ca="1">INDIRECT("'" &amp; UPPER(LEFT(TEXT($D$3,"mmmm"),3)) &amp; "'!AC19")</f>
        <v>0</v>
      </c>
      <c r="E826" s="147"/>
      <c r="F826" s="148"/>
      <c r="G826" s="148"/>
      <c r="H826" s="148"/>
      <c r="I826" s="148"/>
      <c r="J826" s="148"/>
      <c r="K826" s="148"/>
      <c r="L826" s="148"/>
      <c r="M826" s="148"/>
      <c r="N826" s="148"/>
      <c r="O826" s="148"/>
      <c r="P826" s="149"/>
    </row>
    <row r="827" spans="1:16" ht="15" hidden="1" customHeight="1" x14ac:dyDescent="0.25">
      <c r="A827" s="44" t="e">
        <f ca="1">IF(MONTH(C827)=MONTH(D$3),RIGHT('Yearly Info'!A$23,LEN('Yearly Info'!A$23)-4),"")</f>
        <v>#VALUE!</v>
      </c>
      <c r="B827" s="145"/>
      <c r="C827" s="42">
        <f t="shared" ca="1" si="29"/>
        <v>46166</v>
      </c>
      <c r="D827" s="107">
        <f ca="1">INDIRECT("'" &amp; UPPER(LEFT(TEXT($D$3,"mmmm"),3)) &amp; "'!AC20")</f>
        <v>0</v>
      </c>
      <c r="E827" s="147"/>
      <c r="F827" s="148"/>
      <c r="G827" s="148"/>
      <c r="H827" s="148"/>
      <c r="I827" s="148"/>
      <c r="J827" s="148"/>
      <c r="K827" s="148"/>
      <c r="L827" s="148"/>
      <c r="M827" s="148"/>
      <c r="N827" s="148"/>
      <c r="O827" s="148"/>
      <c r="P827" s="149"/>
    </row>
    <row r="828" spans="1:16" ht="15" hidden="1" customHeight="1" x14ac:dyDescent="0.25">
      <c r="A828" s="44" t="e">
        <f ca="1">IF(MONTH(C828)=MONTH(D$3),RIGHT('Yearly Info'!A$24,LEN('Yearly Info'!A$24)-4),"")</f>
        <v>#VALUE!</v>
      </c>
      <c r="B828" s="145"/>
      <c r="C828" s="42">
        <f t="shared" ca="1" si="29"/>
        <v>46166</v>
      </c>
      <c r="D828" s="107">
        <f ca="1">INDIRECT("'" &amp; UPPER(LEFT(TEXT($D$3,"mmmm"),3)) &amp; "'!AC21")</f>
        <v>0</v>
      </c>
      <c r="E828" s="147"/>
      <c r="F828" s="148"/>
      <c r="G828" s="148"/>
      <c r="H828" s="148"/>
      <c r="I828" s="148"/>
      <c r="J828" s="148"/>
      <c r="K828" s="148"/>
      <c r="L828" s="148"/>
      <c r="M828" s="148"/>
      <c r="N828" s="148"/>
      <c r="O828" s="148"/>
      <c r="P828" s="149"/>
    </row>
    <row r="829" spans="1:16" ht="15" hidden="1" customHeight="1" x14ac:dyDescent="0.25">
      <c r="A829" s="44" t="e">
        <f ca="1">IF(MONTH(C829)=MONTH(D$3),RIGHT('Yearly Info'!A$25,LEN('Yearly Info'!A$25)-4),"")</f>
        <v>#VALUE!</v>
      </c>
      <c r="B829" s="145"/>
      <c r="C829" s="42">
        <f t="shared" ca="1" si="29"/>
        <v>46166</v>
      </c>
      <c r="D829" s="107">
        <f ca="1">INDIRECT("'" &amp; UPPER(LEFT(TEXT($D$3,"mmmm"),3)) &amp; "'!AC22")</f>
        <v>0</v>
      </c>
      <c r="E829" s="147"/>
      <c r="F829" s="148"/>
      <c r="G829" s="148"/>
      <c r="H829" s="148"/>
      <c r="I829" s="148"/>
      <c r="J829" s="148"/>
      <c r="K829" s="148"/>
      <c r="L829" s="148"/>
      <c r="M829" s="148"/>
      <c r="N829" s="148"/>
      <c r="O829" s="148"/>
      <c r="P829" s="149"/>
    </row>
    <row r="830" spans="1:16" ht="15" hidden="1" customHeight="1" x14ac:dyDescent="0.25">
      <c r="A830" s="44" t="e">
        <f ca="1">IF(MONTH(C830)=MONTH(D$3),RIGHT('Yearly Info'!A$26,LEN('Yearly Info'!A$26)-4),"")</f>
        <v>#VALUE!</v>
      </c>
      <c r="B830" s="145"/>
      <c r="C830" s="42">
        <f t="shared" ca="1" si="29"/>
        <v>46166</v>
      </c>
      <c r="D830" s="107">
        <f ca="1">INDIRECT("'" &amp; UPPER(LEFT(TEXT($D$3,"mmmm"),3)) &amp; "'!AC23")</f>
        <v>0</v>
      </c>
      <c r="E830" s="147"/>
      <c r="F830" s="148"/>
      <c r="G830" s="148"/>
      <c r="H830" s="148"/>
      <c r="I830" s="148"/>
      <c r="J830" s="148"/>
      <c r="K830" s="148"/>
      <c r="L830" s="148"/>
      <c r="M830" s="148"/>
      <c r="N830" s="148"/>
      <c r="O830" s="148"/>
      <c r="P830" s="149"/>
    </row>
    <row r="831" spans="1:16" ht="15" hidden="1" customHeight="1" x14ac:dyDescent="0.25">
      <c r="A831" s="44" t="e">
        <f ca="1">IF(MONTH(C831)=MONTH(D$3),RIGHT('Yearly Info'!A$27,LEN('Yearly Info'!A$27)-4),"")</f>
        <v>#VALUE!</v>
      </c>
      <c r="B831" s="145"/>
      <c r="C831" s="42">
        <f t="shared" ca="1" si="29"/>
        <v>46166</v>
      </c>
      <c r="D831" s="107">
        <f ca="1">INDIRECT("'" &amp; UPPER(LEFT(TEXT($D$3,"mmmm"),3)) &amp; "'!AC24")</f>
        <v>0</v>
      </c>
      <c r="E831" s="147"/>
      <c r="F831" s="148"/>
      <c r="G831" s="148"/>
      <c r="H831" s="148"/>
      <c r="I831" s="148"/>
      <c r="J831" s="148"/>
      <c r="K831" s="148"/>
      <c r="L831" s="148"/>
      <c r="M831" s="148"/>
      <c r="N831" s="148"/>
      <c r="O831" s="148"/>
      <c r="P831" s="149"/>
    </row>
    <row r="832" spans="1:16" ht="15" hidden="1" customHeight="1" x14ac:dyDescent="0.25">
      <c r="A832" s="44" t="e">
        <f ca="1">IF(MONTH(C832)=MONTH(D$3),RIGHT('Yearly Info'!A$28,LEN('Yearly Info'!A$28)-4),"")</f>
        <v>#VALUE!</v>
      </c>
      <c r="B832" s="145"/>
      <c r="C832" s="42">
        <f t="shared" ca="1" si="29"/>
        <v>46166</v>
      </c>
      <c r="D832" s="107">
        <f ca="1">INDIRECT("'" &amp; UPPER(LEFT(TEXT($D$3,"mmmm"),3)) &amp; "'!AC25")</f>
        <v>0</v>
      </c>
      <c r="E832" s="147"/>
      <c r="F832" s="148"/>
      <c r="G832" s="148"/>
      <c r="H832" s="148"/>
      <c r="I832" s="148"/>
      <c r="J832" s="148"/>
      <c r="K832" s="148"/>
      <c r="L832" s="148"/>
      <c r="M832" s="148"/>
      <c r="N832" s="148"/>
      <c r="O832" s="148"/>
      <c r="P832" s="149"/>
    </row>
    <row r="833" spans="1:16" ht="15" hidden="1" customHeight="1" x14ac:dyDescent="0.25">
      <c r="A833" s="44" t="e">
        <f ca="1">IF(MONTH(C833)=MONTH(D$3),RIGHT('Yearly Info'!A$29,LEN('Yearly Info'!A$29)-4),"")</f>
        <v>#VALUE!</v>
      </c>
      <c r="B833" s="145"/>
      <c r="C833" s="42">
        <f t="shared" ca="1" si="29"/>
        <v>46166</v>
      </c>
      <c r="D833" s="107">
        <f ca="1">INDIRECT("'" &amp; UPPER(LEFT(TEXT($D$3,"mmmm"),3)) &amp; "'!AC26")</f>
        <v>0</v>
      </c>
      <c r="E833" s="147"/>
      <c r="F833" s="148"/>
      <c r="G833" s="148"/>
      <c r="H833" s="148"/>
      <c r="I833" s="148"/>
      <c r="J833" s="148"/>
      <c r="K833" s="148"/>
      <c r="L833" s="148"/>
      <c r="M833" s="148"/>
      <c r="N833" s="148"/>
      <c r="O833" s="148"/>
      <c r="P833" s="149"/>
    </row>
    <row r="834" spans="1:16" ht="15" hidden="1" customHeight="1" x14ac:dyDescent="0.25">
      <c r="A834" s="44" t="e">
        <f ca="1">IF(MONTH(C834)=MONTH(D$3),RIGHT('Yearly Info'!A$30,LEN('Yearly Info'!A$30)-4),"")</f>
        <v>#VALUE!</v>
      </c>
      <c r="B834" s="145"/>
      <c r="C834" s="42">
        <f t="shared" ca="1" si="29"/>
        <v>46166</v>
      </c>
      <c r="D834" s="107">
        <f ca="1">INDIRECT("'" &amp; UPPER(LEFT(TEXT($D$3,"mmmm"),3)) &amp; "'!AC27")</f>
        <v>0</v>
      </c>
      <c r="E834" s="147"/>
      <c r="F834" s="148"/>
      <c r="G834" s="148"/>
      <c r="H834" s="148"/>
      <c r="I834" s="148"/>
      <c r="J834" s="148"/>
      <c r="K834" s="148"/>
      <c r="L834" s="148"/>
      <c r="M834" s="148"/>
      <c r="N834" s="148"/>
      <c r="O834" s="148"/>
      <c r="P834" s="149"/>
    </row>
    <row r="835" spans="1:16" ht="15" hidden="1" customHeight="1" x14ac:dyDescent="0.25">
      <c r="A835" s="44" t="e">
        <f ca="1">IF(MONTH(C835)=MONTH(D$3),RIGHT('Yearly Info'!A$31,LEN('Yearly Info'!A$31)-4),"")</f>
        <v>#VALUE!</v>
      </c>
      <c r="B835" s="145"/>
      <c r="C835" s="42">
        <f t="shared" ca="1" si="29"/>
        <v>46166</v>
      </c>
      <c r="D835" s="107">
        <f ca="1">INDIRECT("'" &amp; UPPER(LEFT(TEXT($D$3,"mmmm"),3)) &amp; "'!AC28")</f>
        <v>0</v>
      </c>
      <c r="E835" s="147"/>
      <c r="F835" s="148"/>
      <c r="G835" s="148"/>
      <c r="H835" s="148"/>
      <c r="I835" s="148"/>
      <c r="J835" s="148"/>
      <c r="K835" s="148"/>
      <c r="L835" s="148"/>
      <c r="M835" s="148"/>
      <c r="N835" s="148"/>
      <c r="O835" s="148"/>
      <c r="P835" s="149"/>
    </row>
    <row r="836" spans="1:16" ht="15" hidden="1" customHeight="1" x14ac:dyDescent="0.25">
      <c r="A836" s="44" t="e">
        <f ca="1">IF(MONTH(C836)=MONTH(D$3),RIGHT('Yearly Info'!A$32,LEN('Yearly Info'!A$32)-4),"")</f>
        <v>#VALUE!</v>
      </c>
      <c r="B836" s="145"/>
      <c r="C836" s="42">
        <f t="shared" ca="1" si="29"/>
        <v>46166</v>
      </c>
      <c r="D836" s="107">
        <f ca="1">INDIRECT("'" &amp; UPPER(LEFT(TEXT($D$3,"mmmm"),3)) &amp; "'!AC29")</f>
        <v>0</v>
      </c>
      <c r="E836" s="147"/>
      <c r="F836" s="148"/>
      <c r="G836" s="148"/>
      <c r="H836" s="148"/>
      <c r="I836" s="148"/>
      <c r="J836" s="148"/>
      <c r="K836" s="148"/>
      <c r="L836" s="148"/>
      <c r="M836" s="148"/>
      <c r="N836" s="148"/>
      <c r="O836" s="148"/>
      <c r="P836" s="149"/>
    </row>
    <row r="837" spans="1:16" ht="15" hidden="1" customHeight="1" x14ac:dyDescent="0.25">
      <c r="A837" s="44" t="e">
        <f ca="1">IF(MONTH(C837)=MONTH(D$3),RIGHT('Yearly Info'!A$33,LEN('Yearly Info'!A$33)-4),"")</f>
        <v>#VALUE!</v>
      </c>
      <c r="B837" s="145"/>
      <c r="C837" s="42">
        <f t="shared" ca="1" si="29"/>
        <v>46166</v>
      </c>
      <c r="D837" s="107">
        <f ca="1">INDIRECT("'" &amp; UPPER(LEFT(TEXT($D$3,"mmmm"),3)) &amp; "'!AC30")</f>
        <v>0</v>
      </c>
      <c r="E837" s="147"/>
      <c r="F837" s="148"/>
      <c r="G837" s="148"/>
      <c r="H837" s="148"/>
      <c r="I837" s="148"/>
      <c r="J837" s="148"/>
      <c r="K837" s="148"/>
      <c r="L837" s="148"/>
      <c r="M837" s="148"/>
      <c r="N837" s="148"/>
      <c r="O837" s="148"/>
      <c r="P837" s="149"/>
    </row>
    <row r="838" spans="1:16" ht="15" hidden="1" customHeight="1" x14ac:dyDescent="0.25">
      <c r="A838" s="44" t="e">
        <f ca="1">IF(MONTH(C838)=MONTH(D$3),RIGHT('Yearly Info'!A$34,LEN('Yearly Info'!A$34)-4),"")</f>
        <v>#VALUE!</v>
      </c>
      <c r="B838" s="145"/>
      <c r="C838" s="42">
        <f t="shared" ca="1" si="29"/>
        <v>46166</v>
      </c>
      <c r="D838" s="107">
        <f ca="1">INDIRECT("'" &amp; UPPER(LEFT(TEXT($D$3,"mmmm"),3)) &amp; "'!AC31")</f>
        <v>0</v>
      </c>
      <c r="E838" s="147"/>
      <c r="F838" s="148"/>
      <c r="G838" s="148"/>
      <c r="H838" s="148"/>
      <c r="I838" s="148"/>
      <c r="J838" s="148"/>
      <c r="K838" s="148"/>
      <c r="L838" s="148"/>
      <c r="M838" s="148"/>
      <c r="N838" s="148"/>
      <c r="O838" s="148"/>
      <c r="P838" s="149"/>
    </row>
    <row r="839" spans="1:16" ht="15" hidden="1" customHeight="1" x14ac:dyDescent="0.25">
      <c r="A839" s="44" t="e">
        <f ca="1">IF(MONTH(C839)=MONTH(D$3),RIGHT('Yearly Info'!A$35,LEN('Yearly Info'!A$35)-4),"")</f>
        <v>#VALUE!</v>
      </c>
      <c r="B839" s="145"/>
      <c r="C839" s="42">
        <f t="shared" ca="1" si="29"/>
        <v>46166</v>
      </c>
      <c r="D839" s="107">
        <f ca="1">INDIRECT("'" &amp; UPPER(LEFT(TEXT($D$3,"mmmm"),3)) &amp; "'!AC32")</f>
        <v>0</v>
      </c>
      <c r="E839" s="147"/>
      <c r="F839" s="148"/>
      <c r="G839" s="148"/>
      <c r="H839" s="148"/>
      <c r="I839" s="148"/>
      <c r="J839" s="148"/>
      <c r="K839" s="148"/>
      <c r="L839" s="148"/>
      <c r="M839" s="148"/>
      <c r="N839" s="148"/>
      <c r="O839" s="148"/>
      <c r="P839" s="149"/>
    </row>
    <row r="840" spans="1:16" ht="15" hidden="1" customHeight="1" x14ac:dyDescent="0.25">
      <c r="A840" s="44" t="e">
        <f ca="1">IF(MONTH(C840)=MONTH(D$3),RIGHT('Yearly Info'!A$36,LEN('Yearly Info'!A$36)-4),"")</f>
        <v>#VALUE!</v>
      </c>
      <c r="B840" s="145"/>
      <c r="C840" s="42">
        <f t="shared" ca="1" si="29"/>
        <v>46166</v>
      </c>
      <c r="D840" s="107">
        <f ca="1">INDIRECT("'" &amp; UPPER(LEFT(TEXT($D$3,"mmmm"),3)) &amp; "'!AC33")</f>
        <v>0</v>
      </c>
      <c r="E840" s="147"/>
      <c r="F840" s="148"/>
      <c r="G840" s="148"/>
      <c r="H840" s="148"/>
      <c r="I840" s="148"/>
      <c r="J840" s="148"/>
      <c r="K840" s="148"/>
      <c r="L840" s="148"/>
      <c r="M840" s="148"/>
      <c r="N840" s="148"/>
      <c r="O840" s="148"/>
      <c r="P840" s="149"/>
    </row>
    <row r="841" spans="1:16" ht="15" hidden="1" customHeight="1" x14ac:dyDescent="0.25">
      <c r="A841" s="44" t="e">
        <f ca="1">IF(MONTH(C841)=MONTH(D$3),RIGHT('Yearly Info'!A$37,LEN('Yearly Info'!A$37)-4),"")</f>
        <v>#VALUE!</v>
      </c>
      <c r="B841" s="145"/>
      <c r="C841" s="42">
        <f t="shared" ca="1" si="29"/>
        <v>46166</v>
      </c>
      <c r="D841" s="107">
        <f ca="1">INDIRECT("'" &amp; UPPER(LEFT(TEXT($D$3,"mmmm"),3)) &amp; "'!AC34")</f>
        <v>0</v>
      </c>
      <c r="E841" s="147"/>
      <c r="F841" s="148"/>
      <c r="G841" s="148"/>
      <c r="H841" s="148"/>
      <c r="I841" s="148"/>
      <c r="J841" s="148"/>
      <c r="K841" s="148"/>
      <c r="L841" s="148"/>
      <c r="M841" s="148"/>
      <c r="N841" s="148"/>
      <c r="O841" s="148"/>
      <c r="P841" s="149"/>
    </row>
    <row r="842" spans="1:16" ht="15" hidden="1" customHeight="1" x14ac:dyDescent="0.25">
      <c r="A842" s="44" t="e">
        <f ca="1">IF(MONTH(C842)=MONTH(D$3),RIGHT('Yearly Info'!A$38,LEN('Yearly Info'!A$38)-4),"")</f>
        <v>#VALUE!</v>
      </c>
      <c r="B842" s="145"/>
      <c r="C842" s="42">
        <f t="shared" ca="1" si="29"/>
        <v>46166</v>
      </c>
      <c r="D842" s="107">
        <f ca="1">INDIRECT("'" &amp; UPPER(LEFT(TEXT($D$3,"mmmm"),3)) &amp; "'!AC35")</f>
        <v>0</v>
      </c>
      <c r="E842" s="147"/>
      <c r="F842" s="148"/>
      <c r="G842" s="148"/>
      <c r="H842" s="148"/>
      <c r="I842" s="148"/>
      <c r="J842" s="148"/>
      <c r="K842" s="148"/>
      <c r="L842" s="148"/>
      <c r="M842" s="148"/>
      <c r="N842" s="148"/>
      <c r="O842" s="148"/>
      <c r="P842" s="149"/>
    </row>
    <row r="843" spans="1:16" ht="15" hidden="1" customHeight="1" x14ac:dyDescent="0.25">
      <c r="A843" s="44" t="e">
        <f ca="1">IF(MONTH(C843)=MONTH(D$3),RIGHT('Yearly Info'!A$39,LEN('Yearly Info'!A$39)-4),"")</f>
        <v>#VALUE!</v>
      </c>
      <c r="B843" s="145"/>
      <c r="C843" s="42">
        <f t="shared" ca="1" si="29"/>
        <v>46166</v>
      </c>
      <c r="D843" s="107">
        <f ca="1">INDIRECT("'" &amp; UPPER(LEFT(TEXT($D$3,"mmmm"),3)) &amp; "'!AC36")</f>
        <v>0</v>
      </c>
      <c r="E843" s="147"/>
      <c r="F843" s="148"/>
      <c r="G843" s="148"/>
      <c r="H843" s="148"/>
      <c r="I843" s="148"/>
      <c r="J843" s="148"/>
      <c r="K843" s="148"/>
      <c r="L843" s="148"/>
      <c r="M843" s="148"/>
      <c r="N843" s="148"/>
      <c r="O843" s="148"/>
      <c r="P843" s="149"/>
    </row>
    <row r="844" spans="1:16" ht="15" hidden="1" customHeight="1" thickBot="1" x14ac:dyDescent="0.3">
      <c r="A844" s="45" t="e">
        <f ca="1">IF(MONTH(C844)=MONTH(D$3),RIGHT('Yearly Info'!A$40,LEN('Yearly Info'!A$40)-4),"")</f>
        <v>#VALUE!</v>
      </c>
      <c r="B844" s="145"/>
      <c r="C844" s="42">
        <f t="shared" ca="1" si="29"/>
        <v>46166</v>
      </c>
      <c r="D844" s="107">
        <f ca="1">INDIRECT("'" &amp; UPPER(LEFT(TEXT($D$3,"mmmm"),3)) &amp; "'!AC37")</f>
        <v>0</v>
      </c>
      <c r="E844" s="147"/>
      <c r="F844" s="148"/>
      <c r="G844" s="148"/>
      <c r="H844" s="148"/>
      <c r="I844" s="148"/>
      <c r="J844" s="148"/>
      <c r="K844" s="148"/>
      <c r="L844" s="148"/>
      <c r="M844" s="148"/>
      <c r="N844" s="148"/>
      <c r="O844" s="148"/>
      <c r="P844" s="149"/>
    </row>
    <row r="845" spans="1:16" ht="15" hidden="1" customHeight="1" thickBot="1" x14ac:dyDescent="0.3">
      <c r="A845" s="45" t="str">
        <f ca="1">IF(MONTH(C845)=MONTH(D$3),RIGHT('Yearly Info'!A$41,LEN('Yearly Info'!A$41)-4),"")</f>
        <v xml:space="preserve"> </v>
      </c>
      <c r="B845" s="145"/>
      <c r="C845" s="42">
        <f t="shared" ca="1" si="29"/>
        <v>46166</v>
      </c>
      <c r="D845" s="107">
        <f ca="1">INDIRECT("'" &amp; UPPER(LEFT(TEXT($D$3,"mmmm"),3)) &amp; "'!AC38")</f>
        <v>0</v>
      </c>
      <c r="E845" s="147"/>
      <c r="F845" s="148"/>
      <c r="G845" s="148"/>
      <c r="H845" s="148"/>
      <c r="I845" s="148"/>
      <c r="J845" s="148"/>
      <c r="K845" s="148"/>
      <c r="L845" s="148"/>
      <c r="M845" s="148"/>
      <c r="N845" s="148"/>
      <c r="O845" s="148"/>
      <c r="P845" s="149"/>
    </row>
    <row r="846" spans="1:16" ht="15" hidden="1" customHeight="1" thickBot="1" x14ac:dyDescent="0.3">
      <c r="A846" s="45" t="str">
        <f ca="1">IF(MONTH(C846)=MONTH(D$3),RIGHT('Yearly Info'!A$42,LEN('Yearly Info'!A$42)-4),"")</f>
        <v xml:space="preserve"> </v>
      </c>
      <c r="B846" s="145"/>
      <c r="C846" s="42">
        <f t="shared" ca="1" si="29"/>
        <v>46166</v>
      </c>
      <c r="D846" s="107">
        <f ca="1">INDIRECT("'" &amp; UPPER(LEFT(TEXT($D$3,"mmmm"),3)) &amp; "'!AC39")</f>
        <v>0</v>
      </c>
      <c r="E846" s="147"/>
      <c r="F846" s="148"/>
      <c r="G846" s="148"/>
      <c r="H846" s="148"/>
      <c r="I846" s="148"/>
      <c r="J846" s="148"/>
      <c r="K846" s="148"/>
      <c r="L846" s="148"/>
      <c r="M846" s="148"/>
      <c r="N846" s="148"/>
      <c r="O846" s="148"/>
      <c r="P846" s="149"/>
    </row>
    <row r="847" spans="1:16" ht="15" hidden="1" customHeight="1" thickBot="1" x14ac:dyDescent="0.3">
      <c r="A847" s="45" t="str">
        <f ca="1">IF(MONTH(C847)=MONTH(D$3),RIGHT('Yearly Info'!A$43,LEN('Yearly Info'!A$43)-4),"")</f>
        <v xml:space="preserve"> </v>
      </c>
      <c r="B847" s="146"/>
      <c r="C847" s="42">
        <f t="shared" ca="1" si="29"/>
        <v>46166</v>
      </c>
      <c r="D847" s="107">
        <f ca="1">INDIRECT("'" &amp; UPPER(LEFT(TEXT($D$3,"mmmm"),3)) &amp; "'!AC40")</f>
        <v>0</v>
      </c>
      <c r="E847" s="150"/>
      <c r="F847" s="151"/>
      <c r="G847" s="151"/>
      <c r="H847" s="151"/>
      <c r="I847" s="151"/>
      <c r="J847" s="151"/>
      <c r="K847" s="151"/>
      <c r="L847" s="151"/>
      <c r="M847" s="151"/>
      <c r="N847" s="151"/>
      <c r="O847" s="151"/>
      <c r="P847" s="152"/>
    </row>
    <row r="848" spans="1:16" ht="15" hidden="1" customHeight="1" x14ac:dyDescent="0.25">
      <c r="A848" s="44" t="str">
        <f ca="1">IF(MONTH(C848)=MONTH(D$3),RIGHT('Yearly Info'!A$14,LEN('Yearly Info'!A$14)-4),"")</f>
        <v xml:space="preserve"> RICS Support for MDEQ</v>
      </c>
      <c r="B848" s="159" t="str">
        <f ca="1">TEXT(C848,"dddd")</f>
        <v>Monday</v>
      </c>
      <c r="C848" s="96">
        <f ca="1">C758+3</f>
        <v>46167</v>
      </c>
      <c r="D848" s="54">
        <f ca="1">INDIRECT("'" &amp; UPPER(LEFT(TEXT($D$3,"mmmm"),3)) &amp; "'!AD11")</f>
        <v>0</v>
      </c>
      <c r="E848" s="147"/>
      <c r="F848" s="148"/>
      <c r="G848" s="148"/>
      <c r="H848" s="148"/>
      <c r="I848" s="148"/>
      <c r="J848" s="148"/>
      <c r="K848" s="148"/>
      <c r="L848" s="148"/>
      <c r="M848" s="148"/>
      <c r="N848" s="148"/>
      <c r="O848" s="148"/>
      <c r="P848" s="149"/>
    </row>
    <row r="849" spans="1:16" ht="15" hidden="1" customHeight="1" x14ac:dyDescent="0.25">
      <c r="A849" s="44" t="str">
        <f ca="1">IF(MONTH(C849)=MONTH(D$3),RIGHT('Yearly Info'!A$15,LEN('Yearly Info'!A$15)-4),"")</f>
        <v xml:space="preserve"> MDEQ</v>
      </c>
      <c r="B849" s="145"/>
      <c r="C849" s="42">
        <f ca="1">C848</f>
        <v>46167</v>
      </c>
      <c r="D849" s="54">
        <f ca="1">INDIRECT("'" &amp; UPPER(LEFT(TEXT($D$3,"mmmm"),3)) &amp; "'!AD12")</f>
        <v>0</v>
      </c>
      <c r="E849" s="147"/>
      <c r="F849" s="148"/>
      <c r="G849" s="148"/>
      <c r="H849" s="148"/>
      <c r="I849" s="148"/>
      <c r="J849" s="148"/>
      <c r="K849" s="148"/>
      <c r="L849" s="148"/>
      <c r="M849" s="148"/>
      <c r="N849" s="148"/>
      <c r="O849" s="148"/>
      <c r="P849" s="149"/>
    </row>
    <row r="850" spans="1:16" ht="15" hidden="1" customHeight="1" x14ac:dyDescent="0.25">
      <c r="A850" s="44" t="str">
        <f ca="1">IF(MONTH(C850)=MONTH(D$3),RIGHT('Yearly Info'!A$16,LEN('Yearly Info'!A$16)-4),"")</f>
        <v xml:space="preserve"> RICS Idea Portal</v>
      </c>
      <c r="B850" s="145"/>
      <c r="C850" s="42">
        <f t="shared" ref="C850:C877" ca="1" si="30">C849</f>
        <v>46167</v>
      </c>
      <c r="D850" s="54">
        <f ca="1">INDIRECT("'" &amp; UPPER(LEFT(TEXT($D$3,"mmmm"),3)) &amp; "'!AD13")</f>
        <v>0</v>
      </c>
      <c r="E850" s="147"/>
      <c r="F850" s="148"/>
      <c r="G850" s="148"/>
      <c r="H850" s="148"/>
      <c r="I850" s="148"/>
      <c r="J850" s="148"/>
      <c r="K850" s="148"/>
      <c r="L850" s="148"/>
      <c r="M850" s="148"/>
      <c r="N850" s="148"/>
      <c r="O850" s="148"/>
      <c r="P850" s="149"/>
    </row>
    <row r="851" spans="1:16" ht="15" hidden="1" customHeight="1" x14ac:dyDescent="0.25">
      <c r="A851" s="44" t="str">
        <f ca="1">IF(MONTH(C851)=MONTH(D$3),RIGHT('Yearly Info'!A$17,LEN('Yearly Info'!A$17)-4),"")</f>
        <v xml:space="preserve"> MSWIS</v>
      </c>
      <c r="B851" s="145"/>
      <c r="C851" s="42">
        <f t="shared" ca="1" si="30"/>
        <v>46167</v>
      </c>
      <c r="D851" s="54">
        <f ca="1">INDIRECT("'" &amp; UPPER(LEFT(TEXT($D$3,"mmmm"),3)) &amp; "'!AD14")</f>
        <v>0</v>
      </c>
      <c r="E851" s="147"/>
      <c r="F851" s="148"/>
      <c r="G851" s="148"/>
      <c r="H851" s="148"/>
      <c r="I851" s="148"/>
      <c r="J851" s="148"/>
      <c r="K851" s="148"/>
      <c r="L851" s="148"/>
      <c r="M851" s="148"/>
      <c r="N851" s="148"/>
      <c r="O851" s="148"/>
      <c r="P851" s="149"/>
    </row>
    <row r="852" spans="1:16" ht="15" hidden="1" customHeight="1" x14ac:dyDescent="0.25">
      <c r="A852" s="44" t="str">
        <f ca="1">IF(MONTH(C852)=MONTH(D$3),RIGHT('Yearly Info'!A$18,LEN('Yearly Info'!A$18)-4),"")</f>
        <v xml:space="preserve"> GeoSpatial</v>
      </c>
      <c r="B852" s="145"/>
      <c r="C852" s="42">
        <f t="shared" ca="1" si="30"/>
        <v>46167</v>
      </c>
      <c r="D852" s="54">
        <f ca="1">INDIRECT("'" &amp; UPPER(LEFT(TEXT($D$3,"mmmm"),3)) &amp; "'!AD15")</f>
        <v>0</v>
      </c>
      <c r="E852" s="147"/>
      <c r="F852" s="148"/>
      <c r="G852" s="148"/>
      <c r="H852" s="148"/>
      <c r="I852" s="148"/>
      <c r="J852" s="148"/>
      <c r="K852" s="148"/>
      <c r="L852" s="148"/>
      <c r="M852" s="148"/>
      <c r="N852" s="148"/>
      <c r="O852" s="148"/>
      <c r="P852" s="149"/>
    </row>
    <row r="853" spans="1:16" ht="15" hidden="1" customHeight="1" x14ac:dyDescent="0.25">
      <c r="A853" s="44" t="str">
        <f ca="1">IF(MONTH(C853)=MONTH(D$3),RIGHT('Yearly Info'!A$19,LEN('Yearly Info'!A$19)-4),"")</f>
        <v xml:space="preserve"> RICS Dashboard</v>
      </c>
      <c r="B853" s="145"/>
      <c r="C853" s="42">
        <f t="shared" ca="1" si="30"/>
        <v>46167</v>
      </c>
      <c r="D853" s="54">
        <f ca="1">INDIRECT("'" &amp; UPPER(LEFT(TEXT($D$3,"mmmm"),3)) &amp; "'!AD16")</f>
        <v>0</v>
      </c>
      <c r="E853" s="147"/>
      <c r="F853" s="148"/>
      <c r="G853" s="148"/>
      <c r="H853" s="148"/>
      <c r="I853" s="148"/>
      <c r="J853" s="148"/>
      <c r="K853" s="148"/>
      <c r="L853" s="148"/>
      <c r="M853" s="148"/>
      <c r="N853" s="148"/>
      <c r="O853" s="148"/>
      <c r="P853" s="149"/>
    </row>
    <row r="854" spans="1:16" ht="15" customHeight="1" x14ac:dyDescent="0.25">
      <c r="A854" s="44" t="str">
        <f ca="1">IF(MONTH(C854)=MONTH(D$3),RIGHT('Yearly Info'!A$20,LEN('Yearly Info'!A$20)-4),"")</f>
        <v xml:space="preserve"> MDWFP NRIS</v>
      </c>
      <c r="B854" s="145"/>
      <c r="C854" s="42">
        <f t="shared" ca="1" si="30"/>
        <v>46167</v>
      </c>
      <c r="D854" s="54">
        <f ca="1">INDIRECT("'" &amp; UPPER(LEFT(TEXT($D$3,"mmmm"),3)) &amp; "'!AD17")</f>
        <v>0</v>
      </c>
      <c r="E854" s="153"/>
      <c r="F854" s="154"/>
      <c r="G854" s="154"/>
      <c r="H854" s="154"/>
      <c r="I854" s="154"/>
      <c r="J854" s="154"/>
      <c r="K854" s="154"/>
      <c r="L854" s="154"/>
      <c r="M854" s="154"/>
      <c r="N854" s="154"/>
      <c r="O854" s="154"/>
      <c r="P854" s="155"/>
    </row>
    <row r="855" spans="1:16" ht="15" hidden="1" customHeight="1" x14ac:dyDescent="0.25">
      <c r="A855" s="44" t="str">
        <f ca="1">IF(MONTH(C855)=MONTH(D$3),RIGHT('Yearly Info'!A$21,LEN('Yearly Info'!A$21)-4),"")</f>
        <v xml:space="preserve"> MSWIS MRVA 4 CLOSED</v>
      </c>
      <c r="B855" s="145"/>
      <c r="C855" s="42">
        <f t="shared" ca="1" si="30"/>
        <v>46167</v>
      </c>
      <c r="D855" s="54">
        <f ca="1">INDIRECT("'" &amp; UPPER(LEFT(TEXT($D$3,"mmmm"),3)) &amp; "'!AD18")</f>
        <v>0</v>
      </c>
      <c r="E855" s="156"/>
      <c r="F855" s="148"/>
      <c r="G855" s="148"/>
      <c r="H855" s="148"/>
      <c r="I855" s="148"/>
      <c r="J855" s="148"/>
      <c r="K855" s="148"/>
      <c r="L855" s="148"/>
      <c r="M855" s="148"/>
      <c r="N855" s="148"/>
      <c r="O855" s="148"/>
      <c r="P855" s="149"/>
    </row>
    <row r="856" spans="1:16" ht="15" hidden="1" customHeight="1" x14ac:dyDescent="0.25">
      <c r="A856" s="44" t="str">
        <f ca="1">IF(MONTH(C856)=MONTH(D$3),RIGHT('Yearly Info'!A$22,LEN('Yearly Info'!A$22)-4),"")</f>
        <v xml:space="preserve"> Tackett</v>
      </c>
      <c r="B856" s="145"/>
      <c r="C856" s="42">
        <f t="shared" ca="1" si="30"/>
        <v>46167</v>
      </c>
      <c r="D856" s="54">
        <f ca="1">INDIRECT("'" &amp; UPPER(LEFT(TEXT($D$3,"mmmm"),3)) &amp; "'!AD19")</f>
        <v>0</v>
      </c>
      <c r="E856" s="147"/>
      <c r="F856" s="148"/>
      <c r="G856" s="148"/>
      <c r="H856" s="148"/>
      <c r="I856" s="148"/>
      <c r="J856" s="148"/>
      <c r="K856" s="148"/>
      <c r="L856" s="148"/>
      <c r="M856" s="148"/>
      <c r="N856" s="148"/>
      <c r="O856" s="148"/>
      <c r="P856" s="149"/>
    </row>
    <row r="857" spans="1:16" ht="15" hidden="1" customHeight="1" x14ac:dyDescent="0.25">
      <c r="A857" s="44" t="e">
        <f ca="1">IF(MONTH(C857)=MONTH(D$3),RIGHT('Yearly Info'!A$23,LEN('Yearly Info'!A$23)-4),"")</f>
        <v>#VALUE!</v>
      </c>
      <c r="B857" s="145"/>
      <c r="C857" s="42">
        <f t="shared" ca="1" si="30"/>
        <v>46167</v>
      </c>
      <c r="D857" s="54">
        <f ca="1">INDIRECT("'" &amp; UPPER(LEFT(TEXT($D$3,"mmmm"),3)) &amp; "'!AD20")</f>
        <v>0</v>
      </c>
      <c r="E857" s="147"/>
      <c r="F857" s="148"/>
      <c r="G857" s="148"/>
      <c r="H857" s="148"/>
      <c r="I857" s="148"/>
      <c r="J857" s="148"/>
      <c r="K857" s="148"/>
      <c r="L857" s="148"/>
      <c r="M857" s="148"/>
      <c r="N857" s="148"/>
      <c r="O857" s="148"/>
      <c r="P857" s="149"/>
    </row>
    <row r="858" spans="1:16" ht="15" hidden="1" customHeight="1" x14ac:dyDescent="0.25">
      <c r="A858" s="44" t="e">
        <f ca="1">IF(MONTH(C858)=MONTH(D$3),RIGHT('Yearly Info'!A$24,LEN('Yearly Info'!A$24)-4),"")</f>
        <v>#VALUE!</v>
      </c>
      <c r="B858" s="145"/>
      <c r="C858" s="42">
        <f t="shared" ca="1" si="30"/>
        <v>46167</v>
      </c>
      <c r="D858" s="54">
        <f ca="1">INDIRECT("'" &amp; UPPER(LEFT(TEXT($D$3,"mmmm"),3)) &amp; "'!AD21")</f>
        <v>0</v>
      </c>
      <c r="E858" s="147"/>
      <c r="F858" s="148"/>
      <c r="G858" s="148"/>
      <c r="H858" s="148"/>
      <c r="I858" s="148"/>
      <c r="J858" s="148"/>
      <c r="K858" s="148"/>
      <c r="L858" s="148"/>
      <c r="M858" s="148"/>
      <c r="N858" s="148"/>
      <c r="O858" s="148"/>
      <c r="P858" s="149"/>
    </row>
    <row r="859" spans="1:16" ht="15" hidden="1" customHeight="1" x14ac:dyDescent="0.25">
      <c r="A859" s="44" t="e">
        <f ca="1">IF(MONTH(C859)=MONTH(D$3),RIGHT('Yearly Info'!A$25,LEN('Yearly Info'!A$25)-4),"")</f>
        <v>#VALUE!</v>
      </c>
      <c r="B859" s="145"/>
      <c r="C859" s="42">
        <f t="shared" ca="1" si="30"/>
        <v>46167</v>
      </c>
      <c r="D859" s="54">
        <f ca="1">INDIRECT("'" &amp; UPPER(LEFT(TEXT($D$3,"mmmm"),3)) &amp; "'!AD22")</f>
        <v>0</v>
      </c>
      <c r="E859" s="147"/>
      <c r="F859" s="148"/>
      <c r="G859" s="148"/>
      <c r="H859" s="148"/>
      <c r="I859" s="148"/>
      <c r="J859" s="148"/>
      <c r="K859" s="148"/>
      <c r="L859" s="148"/>
      <c r="M859" s="148"/>
      <c r="N859" s="148"/>
      <c r="O859" s="148"/>
      <c r="P859" s="149"/>
    </row>
    <row r="860" spans="1:16" ht="15" hidden="1" customHeight="1" x14ac:dyDescent="0.25">
      <c r="A860" s="44" t="e">
        <f ca="1">IF(MONTH(C860)=MONTH(D$3),RIGHT('Yearly Info'!A$26,LEN('Yearly Info'!A$26)-4),"")</f>
        <v>#VALUE!</v>
      </c>
      <c r="B860" s="145"/>
      <c r="C860" s="42">
        <f t="shared" ca="1" si="30"/>
        <v>46167</v>
      </c>
      <c r="D860" s="54">
        <f ca="1">INDIRECT("'" &amp; UPPER(LEFT(TEXT($D$3,"mmmm"),3)) &amp; "'!AD23")</f>
        <v>0</v>
      </c>
      <c r="E860" s="147"/>
      <c r="F860" s="148"/>
      <c r="G860" s="148"/>
      <c r="H860" s="148"/>
      <c r="I860" s="148"/>
      <c r="J860" s="148"/>
      <c r="K860" s="148"/>
      <c r="L860" s="148"/>
      <c r="M860" s="148"/>
      <c r="N860" s="148"/>
      <c r="O860" s="148"/>
      <c r="P860" s="149"/>
    </row>
    <row r="861" spans="1:16" ht="15" hidden="1" customHeight="1" x14ac:dyDescent="0.25">
      <c r="A861" s="44" t="e">
        <f ca="1">IF(MONTH(C861)=MONTH(D$3),RIGHT('Yearly Info'!A$27,LEN('Yearly Info'!A$27)-4),"")</f>
        <v>#VALUE!</v>
      </c>
      <c r="B861" s="145"/>
      <c r="C861" s="42">
        <f t="shared" ca="1" si="30"/>
        <v>46167</v>
      </c>
      <c r="D861" s="54">
        <f ca="1">INDIRECT("'" &amp; UPPER(LEFT(TEXT($D$3,"mmmm"),3)) &amp; "'!AD24")</f>
        <v>0</v>
      </c>
      <c r="E861" s="147"/>
      <c r="F861" s="148"/>
      <c r="G861" s="148"/>
      <c r="H861" s="148"/>
      <c r="I861" s="148"/>
      <c r="J861" s="148"/>
      <c r="K861" s="148"/>
      <c r="L861" s="148"/>
      <c r="M861" s="148"/>
      <c r="N861" s="148"/>
      <c r="O861" s="148"/>
      <c r="P861" s="149"/>
    </row>
    <row r="862" spans="1:16" ht="15" hidden="1" customHeight="1" x14ac:dyDescent="0.25">
      <c r="A862" s="44" t="e">
        <f ca="1">IF(MONTH(C862)=MONTH(D$3),RIGHT('Yearly Info'!A$28,LEN('Yearly Info'!A$28)-4),"")</f>
        <v>#VALUE!</v>
      </c>
      <c r="B862" s="145"/>
      <c r="C862" s="42">
        <f t="shared" ca="1" si="30"/>
        <v>46167</v>
      </c>
      <c r="D862" s="54">
        <f ca="1">INDIRECT("'" &amp; UPPER(LEFT(TEXT($D$3,"mmmm"),3)) &amp; "'!AD25")</f>
        <v>0</v>
      </c>
      <c r="E862" s="147"/>
      <c r="F862" s="148"/>
      <c r="G862" s="148"/>
      <c r="H862" s="148"/>
      <c r="I862" s="148"/>
      <c r="J862" s="148"/>
      <c r="K862" s="148"/>
      <c r="L862" s="148"/>
      <c r="M862" s="148"/>
      <c r="N862" s="148"/>
      <c r="O862" s="148"/>
      <c r="P862" s="149"/>
    </row>
    <row r="863" spans="1:16" ht="15" hidden="1" customHeight="1" x14ac:dyDescent="0.25">
      <c r="A863" s="44" t="e">
        <f ca="1">IF(MONTH(C863)=MONTH(D$3),RIGHT('Yearly Info'!A$29,LEN('Yearly Info'!A$29)-4),"")</f>
        <v>#VALUE!</v>
      </c>
      <c r="B863" s="145"/>
      <c r="C863" s="42">
        <f t="shared" ca="1" si="30"/>
        <v>46167</v>
      </c>
      <c r="D863" s="54">
        <f ca="1">INDIRECT("'" &amp; UPPER(LEFT(TEXT($D$3,"mmmm"),3)) &amp; "'!AD26")</f>
        <v>0</v>
      </c>
      <c r="E863" s="147"/>
      <c r="F863" s="148"/>
      <c r="G863" s="148"/>
      <c r="H863" s="148"/>
      <c r="I863" s="148"/>
      <c r="J863" s="148"/>
      <c r="K863" s="148"/>
      <c r="L863" s="148"/>
      <c r="M863" s="148"/>
      <c r="N863" s="148"/>
      <c r="O863" s="148"/>
      <c r="P863" s="149"/>
    </row>
    <row r="864" spans="1:16" ht="15" hidden="1" customHeight="1" x14ac:dyDescent="0.25">
      <c r="A864" s="44" t="e">
        <f ca="1">IF(MONTH(C864)=MONTH(D$3),RIGHT('Yearly Info'!A$30,LEN('Yearly Info'!A$30)-4),"")</f>
        <v>#VALUE!</v>
      </c>
      <c r="B864" s="145"/>
      <c r="C864" s="42">
        <f t="shared" ca="1" si="30"/>
        <v>46167</v>
      </c>
      <c r="D864" s="54">
        <f ca="1">INDIRECT("'" &amp; UPPER(LEFT(TEXT($D$3,"mmmm"),3)) &amp; "'!AD27")</f>
        <v>0</v>
      </c>
      <c r="E864" s="147"/>
      <c r="F864" s="148"/>
      <c r="G864" s="148"/>
      <c r="H864" s="148"/>
      <c r="I864" s="148"/>
      <c r="J864" s="148"/>
      <c r="K864" s="148"/>
      <c r="L864" s="148"/>
      <c r="M864" s="148"/>
      <c r="N864" s="148"/>
      <c r="O864" s="148"/>
      <c r="P864" s="149"/>
    </row>
    <row r="865" spans="1:16" ht="15" hidden="1" customHeight="1" x14ac:dyDescent="0.25">
      <c r="A865" s="44" t="e">
        <f ca="1">IF(MONTH(C865)=MONTH(D$3),RIGHT('Yearly Info'!A$31,LEN('Yearly Info'!A$31)-4),"")</f>
        <v>#VALUE!</v>
      </c>
      <c r="B865" s="145"/>
      <c r="C865" s="42">
        <f t="shared" ca="1" si="30"/>
        <v>46167</v>
      </c>
      <c r="D865" s="54">
        <f ca="1">INDIRECT("'" &amp; UPPER(LEFT(TEXT($D$3,"mmmm"),3)) &amp; "'!AD28")</f>
        <v>0</v>
      </c>
      <c r="E865" s="147"/>
      <c r="F865" s="148"/>
      <c r="G865" s="148"/>
      <c r="H865" s="148"/>
      <c r="I865" s="148"/>
      <c r="J865" s="148"/>
      <c r="K865" s="148"/>
      <c r="L865" s="148"/>
      <c r="M865" s="148"/>
      <c r="N865" s="148"/>
      <c r="O865" s="148"/>
      <c r="P865" s="149"/>
    </row>
    <row r="866" spans="1:16" ht="15" hidden="1" customHeight="1" x14ac:dyDescent="0.25">
      <c r="A866" s="44" t="e">
        <f ca="1">IF(MONTH(C866)=MONTH(D$3),RIGHT('Yearly Info'!A$32,LEN('Yearly Info'!A$32)-4),"")</f>
        <v>#VALUE!</v>
      </c>
      <c r="B866" s="145"/>
      <c r="C866" s="42">
        <f t="shared" ca="1" si="30"/>
        <v>46167</v>
      </c>
      <c r="D866" s="54">
        <f ca="1">INDIRECT("'" &amp; UPPER(LEFT(TEXT($D$3,"mmmm"),3)) &amp; "'!AD29")</f>
        <v>0</v>
      </c>
      <c r="E866" s="147"/>
      <c r="F866" s="148"/>
      <c r="G866" s="148"/>
      <c r="H866" s="148"/>
      <c r="I866" s="148"/>
      <c r="J866" s="148"/>
      <c r="K866" s="148"/>
      <c r="L866" s="148"/>
      <c r="M866" s="148"/>
      <c r="N866" s="148"/>
      <c r="O866" s="148"/>
      <c r="P866" s="149"/>
    </row>
    <row r="867" spans="1:16" ht="15" hidden="1" customHeight="1" x14ac:dyDescent="0.25">
      <c r="A867" s="44" t="e">
        <f ca="1">IF(MONTH(C867)=MONTH(D$3),RIGHT('Yearly Info'!A$33,LEN('Yearly Info'!A$33)-4),"")</f>
        <v>#VALUE!</v>
      </c>
      <c r="B867" s="145"/>
      <c r="C867" s="42">
        <f t="shared" ca="1" si="30"/>
        <v>46167</v>
      </c>
      <c r="D867" s="54">
        <f ca="1">INDIRECT("'" &amp; UPPER(LEFT(TEXT($D$3,"mmmm"),3)) &amp; "'!AD30")</f>
        <v>0</v>
      </c>
      <c r="E867" s="147"/>
      <c r="F867" s="148"/>
      <c r="G867" s="148"/>
      <c r="H867" s="148"/>
      <c r="I867" s="148"/>
      <c r="J867" s="148"/>
      <c r="K867" s="148"/>
      <c r="L867" s="148"/>
      <c r="M867" s="148"/>
      <c r="N867" s="148"/>
      <c r="O867" s="148"/>
      <c r="P867" s="149"/>
    </row>
    <row r="868" spans="1:16" ht="15" hidden="1" customHeight="1" x14ac:dyDescent="0.25">
      <c r="A868" s="44" t="e">
        <f ca="1">IF(MONTH(C868)=MONTH(D$3),RIGHT('Yearly Info'!A$34,LEN('Yearly Info'!A$34)-4),"")</f>
        <v>#VALUE!</v>
      </c>
      <c r="B868" s="145"/>
      <c r="C868" s="42">
        <f t="shared" ca="1" si="30"/>
        <v>46167</v>
      </c>
      <c r="D868" s="54">
        <f ca="1">INDIRECT("'" &amp; UPPER(LEFT(TEXT($D$3,"mmmm"),3)) &amp; "'!AD31")</f>
        <v>0</v>
      </c>
      <c r="E868" s="147"/>
      <c r="F868" s="148"/>
      <c r="G868" s="148"/>
      <c r="H868" s="148"/>
      <c r="I868" s="148"/>
      <c r="J868" s="148"/>
      <c r="K868" s="148"/>
      <c r="L868" s="148"/>
      <c r="M868" s="148"/>
      <c r="N868" s="148"/>
      <c r="O868" s="148"/>
      <c r="P868" s="149"/>
    </row>
    <row r="869" spans="1:16" ht="15" hidden="1" customHeight="1" x14ac:dyDescent="0.25">
      <c r="A869" s="44" t="e">
        <f ca="1">IF(MONTH(C869)=MONTH(D$3),RIGHT('Yearly Info'!A$35,LEN('Yearly Info'!A$35)-4),"")</f>
        <v>#VALUE!</v>
      </c>
      <c r="B869" s="145"/>
      <c r="C869" s="42">
        <f t="shared" ca="1" si="30"/>
        <v>46167</v>
      </c>
      <c r="D869" s="54">
        <f ca="1">INDIRECT("'" &amp; UPPER(LEFT(TEXT($D$3,"mmmm"),3)) &amp; "'!AD32")</f>
        <v>0</v>
      </c>
      <c r="E869" s="147"/>
      <c r="F869" s="148"/>
      <c r="G869" s="148"/>
      <c r="H869" s="148"/>
      <c r="I869" s="148"/>
      <c r="J869" s="148"/>
      <c r="K869" s="148"/>
      <c r="L869" s="148"/>
      <c r="M869" s="148"/>
      <c r="N869" s="148"/>
      <c r="O869" s="148"/>
      <c r="P869" s="149"/>
    </row>
    <row r="870" spans="1:16" ht="15" hidden="1" customHeight="1" x14ac:dyDescent="0.25">
      <c r="A870" s="44" t="e">
        <f ca="1">IF(MONTH(C870)=MONTH(D$3),RIGHT('Yearly Info'!A$36,LEN('Yearly Info'!A$36)-4),"")</f>
        <v>#VALUE!</v>
      </c>
      <c r="B870" s="145"/>
      <c r="C870" s="42">
        <f t="shared" ca="1" si="30"/>
        <v>46167</v>
      </c>
      <c r="D870" s="54">
        <f ca="1">INDIRECT("'" &amp; UPPER(LEFT(TEXT($D$3,"mmmm"),3)) &amp; "'!AD33")</f>
        <v>0</v>
      </c>
      <c r="E870" s="153"/>
      <c r="F870" s="154"/>
      <c r="G870" s="154"/>
      <c r="H870" s="154"/>
      <c r="I870" s="154"/>
      <c r="J870" s="154"/>
      <c r="K870" s="154"/>
      <c r="L870" s="154"/>
      <c r="M870" s="154"/>
      <c r="N870" s="154"/>
      <c r="O870" s="154"/>
      <c r="P870" s="155"/>
    </row>
    <row r="871" spans="1:16" ht="15" hidden="1" customHeight="1" x14ac:dyDescent="0.25">
      <c r="A871" s="44" t="e">
        <f ca="1">IF(MONTH(C871)=MONTH(D$3),RIGHT('Yearly Info'!A$37,LEN('Yearly Info'!A$37)-4),"")</f>
        <v>#VALUE!</v>
      </c>
      <c r="B871" s="145"/>
      <c r="C871" s="42">
        <f t="shared" ca="1" si="30"/>
        <v>46167</v>
      </c>
      <c r="D871" s="54">
        <f ca="1">INDIRECT("'" &amp; UPPER(LEFT(TEXT($D$3,"mmmm"),3)) &amp; "'!AD34")</f>
        <v>0</v>
      </c>
      <c r="E871" s="147"/>
      <c r="F871" s="148"/>
      <c r="G871" s="148"/>
      <c r="H871" s="148"/>
      <c r="I871" s="148"/>
      <c r="J871" s="148"/>
      <c r="K871" s="148"/>
      <c r="L871" s="148"/>
      <c r="M871" s="148"/>
      <c r="N871" s="148"/>
      <c r="O871" s="148"/>
      <c r="P871" s="149"/>
    </row>
    <row r="872" spans="1:16" ht="15" hidden="1" customHeight="1" x14ac:dyDescent="0.25">
      <c r="A872" s="44" t="e">
        <f ca="1">IF(MONTH(C872)=MONTH(D$3),RIGHT('Yearly Info'!A$38,LEN('Yearly Info'!A$38)-4),"")</f>
        <v>#VALUE!</v>
      </c>
      <c r="B872" s="145"/>
      <c r="C872" s="42">
        <f t="shared" ca="1" si="30"/>
        <v>46167</v>
      </c>
      <c r="D872" s="54">
        <f ca="1">INDIRECT("'" &amp; UPPER(LEFT(TEXT($D$3,"mmmm"),3)) &amp; "'!AD35")</f>
        <v>0</v>
      </c>
      <c r="E872" s="147"/>
      <c r="F872" s="148"/>
      <c r="G872" s="148"/>
      <c r="H872" s="148"/>
      <c r="I872" s="148"/>
      <c r="J872" s="148"/>
      <c r="K872" s="148"/>
      <c r="L872" s="148"/>
      <c r="M872" s="148"/>
      <c r="N872" s="148"/>
      <c r="O872" s="148"/>
      <c r="P872" s="149"/>
    </row>
    <row r="873" spans="1:16" ht="15" hidden="1" customHeight="1" x14ac:dyDescent="0.25">
      <c r="A873" s="44" t="e">
        <f ca="1">IF(MONTH(C873)=MONTH(D$3),RIGHT('Yearly Info'!A$39,LEN('Yearly Info'!A$39)-4),"")</f>
        <v>#VALUE!</v>
      </c>
      <c r="B873" s="145"/>
      <c r="C873" s="42">
        <f t="shared" ca="1" si="30"/>
        <v>46167</v>
      </c>
      <c r="D873" s="54">
        <f ca="1">INDIRECT("'" &amp; UPPER(LEFT(TEXT($D$3,"mmmm"),3)) &amp; "'!AD36")</f>
        <v>0</v>
      </c>
      <c r="E873" s="147"/>
      <c r="F873" s="148"/>
      <c r="G873" s="148"/>
      <c r="H873" s="148"/>
      <c r="I873" s="148"/>
      <c r="J873" s="148"/>
      <c r="K873" s="148"/>
      <c r="L873" s="148"/>
      <c r="M873" s="148"/>
      <c r="N873" s="148"/>
      <c r="O873" s="148"/>
      <c r="P873" s="149"/>
    </row>
    <row r="874" spans="1:16" ht="15" hidden="1" customHeight="1" thickBot="1" x14ac:dyDescent="0.3">
      <c r="A874" s="45" t="e">
        <f ca="1">IF(MONTH(C874)=MONTH(D$3),RIGHT('Yearly Info'!A$40,LEN('Yearly Info'!A$40)-4),"")</f>
        <v>#VALUE!</v>
      </c>
      <c r="B874" s="145"/>
      <c r="C874" s="42">
        <f t="shared" ca="1" si="30"/>
        <v>46167</v>
      </c>
      <c r="D874" s="54">
        <f ca="1">INDIRECT("'" &amp; UPPER(LEFT(TEXT($D$3,"mmmm"),3)) &amp; "'!AD37")</f>
        <v>0</v>
      </c>
      <c r="E874" s="147"/>
      <c r="F874" s="148"/>
      <c r="G874" s="148"/>
      <c r="H874" s="148"/>
      <c r="I874" s="148"/>
      <c r="J874" s="148"/>
      <c r="K874" s="148"/>
      <c r="L874" s="148"/>
      <c r="M874" s="148"/>
      <c r="N874" s="148"/>
      <c r="O874" s="148"/>
      <c r="P874" s="149"/>
    </row>
    <row r="875" spans="1:16" ht="15" hidden="1" customHeight="1" thickBot="1" x14ac:dyDescent="0.3">
      <c r="A875" s="45" t="str">
        <f ca="1">IF(MONTH(C875)=MONTH(D$3),RIGHT('Yearly Info'!A$41,LEN('Yearly Info'!A$41)-4),"")</f>
        <v xml:space="preserve"> </v>
      </c>
      <c r="B875" s="145"/>
      <c r="C875" s="42">
        <f t="shared" ca="1" si="30"/>
        <v>46167</v>
      </c>
      <c r="D875" s="54">
        <f ca="1">INDIRECT("'" &amp; UPPER(LEFT(TEXT($D$3,"mmmm"),3)) &amp; "'!AD38")</f>
        <v>0</v>
      </c>
      <c r="E875" s="147"/>
      <c r="F875" s="148"/>
      <c r="G875" s="148"/>
      <c r="H875" s="148"/>
      <c r="I875" s="148"/>
      <c r="J875" s="148"/>
      <c r="K875" s="148"/>
      <c r="L875" s="148"/>
      <c r="M875" s="148"/>
      <c r="N875" s="148"/>
      <c r="O875" s="148"/>
      <c r="P875" s="149"/>
    </row>
    <row r="876" spans="1:16" ht="15" hidden="1" customHeight="1" thickBot="1" x14ac:dyDescent="0.3">
      <c r="A876" s="45" t="str">
        <f ca="1">IF(MONTH(C876)=MONTH(D$3),RIGHT('Yearly Info'!A$42,LEN('Yearly Info'!A$42)-4),"")</f>
        <v xml:space="preserve"> </v>
      </c>
      <c r="B876" s="145"/>
      <c r="C876" s="42">
        <f t="shared" ca="1" si="30"/>
        <v>46167</v>
      </c>
      <c r="D876" s="54">
        <f ca="1">INDIRECT("'" &amp; UPPER(LEFT(TEXT($D$3,"mmmm"),3)) &amp; "'!AD39")</f>
        <v>0</v>
      </c>
      <c r="E876" s="147"/>
      <c r="F876" s="148"/>
      <c r="G876" s="148"/>
      <c r="H876" s="148"/>
      <c r="I876" s="148"/>
      <c r="J876" s="148"/>
      <c r="K876" s="148"/>
      <c r="L876" s="148"/>
      <c r="M876" s="148"/>
      <c r="N876" s="148"/>
      <c r="O876" s="148"/>
      <c r="P876" s="149"/>
    </row>
    <row r="877" spans="1:16" ht="15" hidden="1" customHeight="1" thickBot="1" x14ac:dyDescent="0.3">
      <c r="A877" s="45" t="str">
        <f ca="1">IF(MONTH(C877)=MONTH(D$3),RIGHT('Yearly Info'!A$43,LEN('Yearly Info'!A$43)-4),"")</f>
        <v xml:space="preserve"> </v>
      </c>
      <c r="B877" s="146"/>
      <c r="C877" s="42">
        <f t="shared" ca="1" si="30"/>
        <v>46167</v>
      </c>
      <c r="D877" s="55">
        <f ca="1">INDIRECT("'" &amp; UPPER(LEFT(TEXT($D$3,"mmmm"),3)) &amp; "'!AD40")</f>
        <v>0</v>
      </c>
      <c r="E877" s="150"/>
      <c r="F877" s="151"/>
      <c r="G877" s="151"/>
      <c r="H877" s="151"/>
      <c r="I877" s="151"/>
      <c r="J877" s="151"/>
      <c r="K877" s="151"/>
      <c r="L877" s="151"/>
      <c r="M877" s="151"/>
      <c r="N877" s="151"/>
      <c r="O877" s="151"/>
      <c r="P877" s="152"/>
    </row>
    <row r="878" spans="1:16" ht="15" hidden="1" customHeight="1" x14ac:dyDescent="0.25">
      <c r="A878" s="44" t="str">
        <f ca="1">IF(MONTH(C878)=MONTH(D$3),RIGHT('Yearly Info'!A$14,LEN('Yearly Info'!A$14)-4),"")</f>
        <v xml:space="preserve"> RICS Support for MDEQ</v>
      </c>
      <c r="B878" s="145" t="str">
        <f ca="1">TEXT(C878,"dddd")</f>
        <v>Tuesday</v>
      </c>
      <c r="C878" s="94">
        <f ca="1">C848+1</f>
        <v>46168</v>
      </c>
      <c r="D878" s="54">
        <f ca="1">INDIRECT("'" &amp; UPPER(LEFT(TEXT($D$3,"mmmm"),3)) &amp; "'!AE11")</f>
        <v>0</v>
      </c>
      <c r="E878" s="147"/>
      <c r="F878" s="148"/>
      <c r="G878" s="148"/>
      <c r="H878" s="148"/>
      <c r="I878" s="148"/>
      <c r="J878" s="148"/>
      <c r="K878" s="148"/>
      <c r="L878" s="148"/>
      <c r="M878" s="148"/>
      <c r="N878" s="148"/>
      <c r="O878" s="148"/>
      <c r="P878" s="149"/>
    </row>
    <row r="879" spans="1:16" ht="15" hidden="1" customHeight="1" x14ac:dyDescent="0.25">
      <c r="A879" s="44" t="str">
        <f ca="1">IF(MONTH(C879)=MONTH(D$3),RIGHT('Yearly Info'!A$15,LEN('Yearly Info'!A$15)-4),"")</f>
        <v xml:space="preserve"> MDEQ</v>
      </c>
      <c r="B879" s="145"/>
      <c r="C879" s="42">
        <f ca="1">C878</f>
        <v>46168</v>
      </c>
      <c r="D879" s="54">
        <f ca="1">INDIRECT("'" &amp; UPPER(LEFT(TEXT($D$3,"mmmm"),3)) &amp; "'!AE12")</f>
        <v>0</v>
      </c>
      <c r="E879" s="147"/>
      <c r="F879" s="148"/>
      <c r="G879" s="148"/>
      <c r="H879" s="148"/>
      <c r="I879" s="148"/>
      <c r="J879" s="148"/>
      <c r="K879" s="148"/>
      <c r="L879" s="148"/>
      <c r="M879" s="148"/>
      <c r="N879" s="148"/>
      <c r="O879" s="148"/>
      <c r="P879" s="149"/>
    </row>
    <row r="880" spans="1:16" ht="15" hidden="1" customHeight="1" thickBot="1" x14ac:dyDescent="0.3">
      <c r="A880" s="44" t="str">
        <f ca="1">IF(MONTH(C880)=MONTH(D$3),RIGHT('Yearly Info'!A$16,LEN('Yearly Info'!A$16)-4),"")</f>
        <v xml:space="preserve"> RICS Idea Portal</v>
      </c>
      <c r="B880" s="145"/>
      <c r="C880" s="42">
        <f t="shared" ref="C880:C907" ca="1" si="31">C879</f>
        <v>46168</v>
      </c>
      <c r="D880" s="54">
        <f ca="1">INDIRECT("'" &amp; UPPER(LEFT(TEXT($D$3,"mmmm"),3)) &amp; "'!AE13")</f>
        <v>0</v>
      </c>
      <c r="E880" s="147"/>
      <c r="F880" s="148"/>
      <c r="G880" s="148"/>
      <c r="H880" s="148"/>
      <c r="I880" s="148"/>
      <c r="J880" s="148"/>
      <c r="K880" s="148"/>
      <c r="L880" s="148"/>
      <c r="M880" s="148"/>
      <c r="N880" s="148"/>
      <c r="O880" s="148"/>
      <c r="P880" s="149"/>
    </row>
    <row r="881" spans="1:16" ht="15" hidden="1" customHeight="1" x14ac:dyDescent="0.25">
      <c r="A881" s="44" t="str">
        <f ca="1">IF(MONTH(C881)=MONTH(D$3),RIGHT('Yearly Info'!A$17,LEN('Yearly Info'!A$17)-4),"")</f>
        <v xml:space="preserve"> MSWIS</v>
      </c>
      <c r="B881" s="145"/>
      <c r="C881" s="42">
        <f t="shared" ca="1" si="31"/>
        <v>46168</v>
      </c>
      <c r="D881" s="54">
        <f ca="1">INDIRECT("'" &amp; UPPER(LEFT(TEXT($D$3,"mmmm"),3)) &amp; "'!AE14")</f>
        <v>9</v>
      </c>
      <c r="E881" s="147"/>
      <c r="F881" s="148"/>
      <c r="G881" s="148"/>
      <c r="H881" s="148"/>
      <c r="I881" s="148"/>
      <c r="J881" s="148"/>
      <c r="K881" s="148"/>
      <c r="L881" s="148"/>
      <c r="M881" s="148"/>
      <c r="N881" s="148"/>
      <c r="O881" s="148"/>
      <c r="P881" s="149"/>
    </row>
    <row r="882" spans="1:16" ht="15" hidden="1" customHeight="1" x14ac:dyDescent="0.25">
      <c r="A882" s="44" t="str">
        <f ca="1">IF(MONTH(C882)=MONTH(D$3),RIGHT('Yearly Info'!A$18,LEN('Yearly Info'!A$18)-4),"")</f>
        <v xml:space="preserve"> GeoSpatial</v>
      </c>
      <c r="B882" s="145"/>
      <c r="C882" s="42">
        <f t="shared" ca="1" si="31"/>
        <v>46168</v>
      </c>
      <c r="D882" s="54">
        <f ca="1">INDIRECT("'" &amp; UPPER(LEFT(TEXT($D$3,"mmmm"),3)) &amp; "'!AE15")</f>
        <v>0</v>
      </c>
      <c r="E882" s="147"/>
      <c r="F882" s="148"/>
      <c r="G882" s="148"/>
      <c r="H882" s="148"/>
      <c r="I882" s="148"/>
      <c r="J882" s="148"/>
      <c r="K882" s="148"/>
      <c r="L882" s="148"/>
      <c r="M882" s="148"/>
      <c r="N882" s="148"/>
      <c r="O882" s="148"/>
      <c r="P882" s="149"/>
    </row>
    <row r="883" spans="1:16" ht="15" hidden="1" customHeight="1" thickBot="1" x14ac:dyDescent="0.3">
      <c r="A883" s="44" t="str">
        <f ca="1">IF(MONTH(C883)=MONTH(D$3),RIGHT('Yearly Info'!A$19,LEN('Yearly Info'!A$19)-4),"")</f>
        <v xml:space="preserve"> RICS Dashboard</v>
      </c>
      <c r="B883" s="145"/>
      <c r="C883" s="42">
        <f t="shared" ca="1" si="31"/>
        <v>46168</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xml:space="preserve"> MDWFP NRIS</v>
      </c>
      <c r="B884" s="145"/>
      <c r="C884" s="42">
        <f t="shared" ca="1" si="31"/>
        <v>46168</v>
      </c>
      <c r="D884" s="54">
        <f ca="1">INDIRECT("'" &amp; UPPER(LEFT(TEXT($D$3,"mmmm"),3)) &amp; "'!AE17")</f>
        <v>0</v>
      </c>
      <c r="E884" s="153"/>
      <c r="F884" s="154"/>
      <c r="G884" s="154"/>
      <c r="H884" s="154"/>
      <c r="I884" s="154"/>
      <c r="J884" s="154"/>
      <c r="K884" s="154"/>
      <c r="L884" s="154"/>
      <c r="M884" s="154"/>
      <c r="N884" s="154"/>
      <c r="O884" s="154"/>
      <c r="P884" s="155"/>
    </row>
    <row r="885" spans="1:16" ht="15" hidden="1" customHeight="1" x14ac:dyDescent="0.25">
      <c r="A885" s="44" t="str">
        <f ca="1">IF(MONTH(C885)=MONTH(D$3),RIGHT('Yearly Info'!A$21,LEN('Yearly Info'!A$21)-4),"")</f>
        <v xml:space="preserve"> MSWIS MRVA 4 CLOSED</v>
      </c>
      <c r="B885" s="145"/>
      <c r="C885" s="42">
        <f t="shared" ca="1" si="31"/>
        <v>46168</v>
      </c>
      <c r="D885" s="54">
        <f ca="1">INDIRECT("'" &amp; UPPER(LEFT(TEXT($D$3,"mmmm"),3)) &amp; "'!AE18")</f>
        <v>0</v>
      </c>
      <c r="E885" s="156"/>
      <c r="F885" s="148"/>
      <c r="G885" s="148"/>
      <c r="H885" s="148"/>
      <c r="I885" s="148"/>
      <c r="J885" s="148"/>
      <c r="K885" s="148"/>
      <c r="L885" s="148"/>
      <c r="M885" s="148"/>
      <c r="N885" s="148"/>
      <c r="O885" s="148"/>
      <c r="P885" s="149"/>
    </row>
    <row r="886" spans="1:16" ht="15" hidden="1" customHeight="1" x14ac:dyDescent="0.25">
      <c r="A886" s="44" t="str">
        <f ca="1">IF(MONTH(C886)=MONTH(D$3),RIGHT('Yearly Info'!A$22,LEN('Yearly Info'!A$22)-4),"")</f>
        <v xml:space="preserve"> Tackett</v>
      </c>
      <c r="B886" s="145"/>
      <c r="C886" s="42">
        <f t="shared" ca="1" si="31"/>
        <v>46168</v>
      </c>
      <c r="D886" s="54">
        <f ca="1">INDIRECT("'" &amp; UPPER(LEFT(TEXT($D$3,"mmmm"),3)) &amp; "'!AE19")</f>
        <v>0</v>
      </c>
      <c r="E886" s="147"/>
      <c r="F886" s="148"/>
      <c r="G886" s="148"/>
      <c r="H886" s="148"/>
      <c r="I886" s="148"/>
      <c r="J886" s="148"/>
      <c r="K886" s="148"/>
      <c r="L886" s="148"/>
      <c r="M886" s="148"/>
      <c r="N886" s="148"/>
      <c r="O886" s="148"/>
      <c r="P886" s="149"/>
    </row>
    <row r="887" spans="1:16" ht="15" hidden="1" customHeight="1" x14ac:dyDescent="0.25">
      <c r="A887" s="44" t="e">
        <f ca="1">IF(MONTH(C887)=MONTH(D$3),RIGHT('Yearly Info'!A$23,LEN('Yearly Info'!A$23)-4),"")</f>
        <v>#VALUE!</v>
      </c>
      <c r="B887" s="145"/>
      <c r="C887" s="42">
        <f t="shared" ca="1" si="31"/>
        <v>46168</v>
      </c>
      <c r="D887" s="54">
        <f ca="1">INDIRECT("'" &amp; UPPER(LEFT(TEXT($D$3,"mmmm"),3)) &amp; "'!AE20")</f>
        <v>0</v>
      </c>
      <c r="E887" s="147"/>
      <c r="F887" s="148"/>
      <c r="G887" s="148"/>
      <c r="H887" s="148"/>
      <c r="I887" s="148"/>
      <c r="J887" s="148"/>
      <c r="K887" s="148"/>
      <c r="L887" s="148"/>
      <c r="M887" s="148"/>
      <c r="N887" s="148"/>
      <c r="O887" s="148"/>
      <c r="P887" s="149"/>
    </row>
    <row r="888" spans="1:16" ht="15" hidden="1" customHeight="1" x14ac:dyDescent="0.25">
      <c r="A888" s="44" t="e">
        <f ca="1">IF(MONTH(C888)=MONTH(D$3),RIGHT('Yearly Info'!A$24,LEN('Yearly Info'!A$24)-4),"")</f>
        <v>#VALUE!</v>
      </c>
      <c r="B888" s="145"/>
      <c r="C888" s="42">
        <f t="shared" ca="1" si="31"/>
        <v>46168</v>
      </c>
      <c r="D888" s="54">
        <f ca="1">INDIRECT("'" &amp; UPPER(LEFT(TEXT($D$3,"mmmm"),3)) &amp; "'!AE21")</f>
        <v>0</v>
      </c>
      <c r="E888" s="147"/>
      <c r="F888" s="148"/>
      <c r="G888" s="148"/>
      <c r="H888" s="148"/>
      <c r="I888" s="148"/>
      <c r="J888" s="148"/>
      <c r="K888" s="148"/>
      <c r="L888" s="148"/>
      <c r="M888" s="148"/>
      <c r="N888" s="148"/>
      <c r="O888" s="148"/>
      <c r="P888" s="149"/>
    </row>
    <row r="889" spans="1:16" ht="15" hidden="1" customHeight="1" x14ac:dyDescent="0.25">
      <c r="A889" s="44" t="e">
        <f ca="1">IF(MONTH(C889)=MONTH(D$3),RIGHT('Yearly Info'!A$25,LEN('Yearly Info'!A$25)-4),"")</f>
        <v>#VALUE!</v>
      </c>
      <c r="B889" s="145"/>
      <c r="C889" s="42">
        <f t="shared" ca="1" si="31"/>
        <v>46168</v>
      </c>
      <c r="D889" s="54">
        <f ca="1">INDIRECT("'" &amp; UPPER(LEFT(TEXT($D$3,"mmmm"),3)) &amp; "'!AE22")</f>
        <v>0</v>
      </c>
      <c r="E889" s="147"/>
      <c r="F889" s="148"/>
      <c r="G889" s="148"/>
      <c r="H889" s="148"/>
      <c r="I889" s="148"/>
      <c r="J889" s="148"/>
      <c r="K889" s="148"/>
      <c r="L889" s="148"/>
      <c r="M889" s="148"/>
      <c r="N889" s="148"/>
      <c r="O889" s="148"/>
      <c r="P889" s="149"/>
    </row>
    <row r="890" spans="1:16" ht="15" hidden="1" customHeight="1" x14ac:dyDescent="0.25">
      <c r="A890" s="44" t="e">
        <f ca="1">IF(MONTH(C890)=MONTH(D$3),RIGHT('Yearly Info'!A$26,LEN('Yearly Info'!A$26)-4),"")</f>
        <v>#VALUE!</v>
      </c>
      <c r="B890" s="145"/>
      <c r="C890" s="42">
        <f t="shared" ca="1" si="31"/>
        <v>46168</v>
      </c>
      <c r="D890" s="54">
        <f ca="1">INDIRECT("'" &amp; UPPER(LEFT(TEXT($D$3,"mmmm"),3)) &amp; "'!AE23")</f>
        <v>0</v>
      </c>
      <c r="E890" s="147"/>
      <c r="F890" s="148"/>
      <c r="G890" s="148"/>
      <c r="H890" s="148"/>
      <c r="I890" s="148"/>
      <c r="J890" s="148"/>
      <c r="K890" s="148"/>
      <c r="L890" s="148"/>
      <c r="M890" s="148"/>
      <c r="N890" s="148"/>
      <c r="O890" s="148"/>
      <c r="P890" s="149"/>
    </row>
    <row r="891" spans="1:16" ht="15" hidden="1" customHeight="1" x14ac:dyDescent="0.25">
      <c r="A891" s="44" t="e">
        <f ca="1">IF(MONTH(C891)=MONTH(D$3),RIGHT('Yearly Info'!A$27,LEN('Yearly Info'!A$27)-4),"")</f>
        <v>#VALUE!</v>
      </c>
      <c r="B891" s="145"/>
      <c r="C891" s="42">
        <f t="shared" ca="1" si="31"/>
        <v>46168</v>
      </c>
      <c r="D891" s="54">
        <f ca="1">INDIRECT("'" &amp; UPPER(LEFT(TEXT($D$3,"mmmm"),3)) &amp; "'!AE24")</f>
        <v>0</v>
      </c>
      <c r="E891" s="147"/>
      <c r="F891" s="148"/>
      <c r="G891" s="148"/>
      <c r="H891" s="148"/>
      <c r="I891" s="148"/>
      <c r="J891" s="148"/>
      <c r="K891" s="148"/>
      <c r="L891" s="148"/>
      <c r="M891" s="148"/>
      <c r="N891" s="148"/>
      <c r="O891" s="148"/>
      <c r="P891" s="149"/>
    </row>
    <row r="892" spans="1:16" ht="15" hidden="1" customHeight="1" x14ac:dyDescent="0.25">
      <c r="A892" s="44" t="e">
        <f ca="1">IF(MONTH(C892)=MONTH(D$3),RIGHT('Yearly Info'!A$28,LEN('Yearly Info'!A$28)-4),"")</f>
        <v>#VALUE!</v>
      </c>
      <c r="B892" s="145"/>
      <c r="C892" s="42">
        <f t="shared" ca="1" si="31"/>
        <v>46168</v>
      </c>
      <c r="D892" s="54">
        <f ca="1">INDIRECT("'" &amp; UPPER(LEFT(TEXT($D$3,"mmmm"),3)) &amp; "'!AE25")</f>
        <v>0</v>
      </c>
      <c r="E892" s="147"/>
      <c r="F892" s="148"/>
      <c r="G892" s="148"/>
      <c r="H892" s="148"/>
      <c r="I892" s="148"/>
      <c r="J892" s="148"/>
      <c r="K892" s="148"/>
      <c r="L892" s="148"/>
      <c r="M892" s="148"/>
      <c r="N892" s="148"/>
      <c r="O892" s="148"/>
      <c r="P892" s="149"/>
    </row>
    <row r="893" spans="1:16" ht="15" hidden="1" customHeight="1" x14ac:dyDescent="0.25">
      <c r="A893" s="44" t="e">
        <f ca="1">IF(MONTH(C893)=MONTH(D$3),RIGHT('Yearly Info'!A$29,LEN('Yearly Info'!A$29)-4),"")</f>
        <v>#VALUE!</v>
      </c>
      <c r="B893" s="145"/>
      <c r="C893" s="42">
        <f t="shared" ca="1" si="31"/>
        <v>46168</v>
      </c>
      <c r="D893" s="54">
        <f ca="1">INDIRECT("'" &amp; UPPER(LEFT(TEXT($D$3,"mmmm"),3)) &amp; "'!AE26")</f>
        <v>0</v>
      </c>
      <c r="E893" s="147"/>
      <c r="F893" s="148"/>
      <c r="G893" s="148"/>
      <c r="H893" s="148"/>
      <c r="I893" s="148"/>
      <c r="J893" s="148"/>
      <c r="K893" s="148"/>
      <c r="L893" s="148"/>
      <c r="M893" s="148"/>
      <c r="N893" s="148"/>
      <c r="O893" s="148"/>
      <c r="P893" s="149"/>
    </row>
    <row r="894" spans="1:16" ht="15" hidden="1" customHeight="1" x14ac:dyDescent="0.25">
      <c r="A894" s="44" t="e">
        <f ca="1">IF(MONTH(C894)=MONTH(D$3),RIGHT('Yearly Info'!A$30,LEN('Yearly Info'!A$30)-4),"")</f>
        <v>#VALUE!</v>
      </c>
      <c r="B894" s="145"/>
      <c r="C894" s="42">
        <f t="shared" ca="1" si="31"/>
        <v>46168</v>
      </c>
      <c r="D894" s="54">
        <f ca="1">INDIRECT("'" &amp; UPPER(LEFT(TEXT($D$3,"mmmm"),3)) &amp; "'!AE27")</f>
        <v>0</v>
      </c>
      <c r="E894" s="147"/>
      <c r="F894" s="148"/>
      <c r="G894" s="148"/>
      <c r="H894" s="148"/>
      <c r="I894" s="148"/>
      <c r="J894" s="148"/>
      <c r="K894" s="148"/>
      <c r="L894" s="148"/>
      <c r="M894" s="148"/>
      <c r="N894" s="148"/>
      <c r="O894" s="148"/>
      <c r="P894" s="149"/>
    </row>
    <row r="895" spans="1:16" ht="15" hidden="1" customHeight="1" x14ac:dyDescent="0.25">
      <c r="A895" s="44" t="e">
        <f ca="1">IF(MONTH(C895)=MONTH(D$3),RIGHT('Yearly Info'!A$31,LEN('Yearly Info'!A$31)-4),"")</f>
        <v>#VALUE!</v>
      </c>
      <c r="B895" s="145"/>
      <c r="C895" s="42">
        <f t="shared" ca="1" si="31"/>
        <v>46168</v>
      </c>
      <c r="D895" s="54">
        <f ca="1">INDIRECT("'" &amp; UPPER(LEFT(TEXT($D$3,"mmmm"),3)) &amp; "'!AE28")</f>
        <v>0</v>
      </c>
      <c r="E895" s="147"/>
      <c r="F895" s="148"/>
      <c r="G895" s="148"/>
      <c r="H895" s="148"/>
      <c r="I895" s="148"/>
      <c r="J895" s="148"/>
      <c r="K895" s="148"/>
      <c r="L895" s="148"/>
      <c r="M895" s="148"/>
      <c r="N895" s="148"/>
      <c r="O895" s="148"/>
      <c r="P895" s="149"/>
    </row>
    <row r="896" spans="1:16" ht="15" hidden="1" customHeight="1" x14ac:dyDescent="0.25">
      <c r="A896" s="44" t="e">
        <f ca="1">IF(MONTH(C896)=MONTH(D$3),RIGHT('Yearly Info'!A$32,LEN('Yearly Info'!A$32)-4),"")</f>
        <v>#VALUE!</v>
      </c>
      <c r="B896" s="145"/>
      <c r="C896" s="42">
        <f t="shared" ca="1" si="31"/>
        <v>46168</v>
      </c>
      <c r="D896" s="54">
        <f ca="1">INDIRECT("'" &amp; UPPER(LEFT(TEXT($D$3,"mmmm"),3)) &amp; "'!AE29")</f>
        <v>0</v>
      </c>
      <c r="E896" s="147"/>
      <c r="F896" s="148"/>
      <c r="G896" s="148"/>
      <c r="H896" s="148"/>
      <c r="I896" s="148"/>
      <c r="J896" s="148"/>
      <c r="K896" s="148"/>
      <c r="L896" s="148"/>
      <c r="M896" s="148"/>
      <c r="N896" s="148"/>
      <c r="O896" s="148"/>
      <c r="P896" s="149"/>
    </row>
    <row r="897" spans="1:16" ht="15" hidden="1" customHeight="1" x14ac:dyDescent="0.25">
      <c r="A897" s="44" t="e">
        <f ca="1">IF(MONTH(C897)=MONTH(D$3),RIGHT('Yearly Info'!A$33,LEN('Yearly Info'!A$33)-4),"")</f>
        <v>#VALUE!</v>
      </c>
      <c r="B897" s="145"/>
      <c r="C897" s="42">
        <f t="shared" ca="1" si="31"/>
        <v>46168</v>
      </c>
      <c r="D897" s="54">
        <f ca="1">INDIRECT("'" &amp; UPPER(LEFT(TEXT($D$3,"mmmm"),3)) &amp; "'!AE30")</f>
        <v>0</v>
      </c>
      <c r="E897" s="147"/>
      <c r="F897" s="148"/>
      <c r="G897" s="148"/>
      <c r="H897" s="148"/>
      <c r="I897" s="148"/>
      <c r="J897" s="148"/>
      <c r="K897" s="148"/>
      <c r="L897" s="148"/>
      <c r="M897" s="148"/>
      <c r="N897" s="148"/>
      <c r="O897" s="148"/>
      <c r="P897" s="149"/>
    </row>
    <row r="898" spans="1:16" ht="15" hidden="1" customHeight="1" x14ac:dyDescent="0.25">
      <c r="A898" s="44" t="e">
        <f ca="1">IF(MONTH(C898)=MONTH(D$3),RIGHT('Yearly Info'!A$34,LEN('Yearly Info'!A$34)-4),"")</f>
        <v>#VALUE!</v>
      </c>
      <c r="B898" s="145"/>
      <c r="C898" s="42">
        <f t="shared" ca="1" si="31"/>
        <v>46168</v>
      </c>
      <c r="D898" s="54">
        <f ca="1">INDIRECT("'" &amp; UPPER(LEFT(TEXT($D$3,"mmmm"),3)) &amp; "'!AE31")</f>
        <v>0</v>
      </c>
      <c r="E898" s="147"/>
      <c r="F898" s="148"/>
      <c r="G898" s="148"/>
      <c r="H898" s="148"/>
      <c r="I898" s="148"/>
      <c r="J898" s="148"/>
      <c r="K898" s="148"/>
      <c r="L898" s="148"/>
      <c r="M898" s="148"/>
      <c r="N898" s="148"/>
      <c r="O898" s="148"/>
      <c r="P898" s="149"/>
    </row>
    <row r="899" spans="1:16" ht="15" hidden="1" customHeight="1" x14ac:dyDescent="0.25">
      <c r="A899" s="44" t="e">
        <f ca="1">IF(MONTH(C899)=MONTH(D$3),RIGHT('Yearly Info'!A$35,LEN('Yearly Info'!A$35)-4),"")</f>
        <v>#VALUE!</v>
      </c>
      <c r="B899" s="145"/>
      <c r="C899" s="42">
        <f t="shared" ca="1" si="31"/>
        <v>46168</v>
      </c>
      <c r="D899" s="54">
        <f ca="1">INDIRECT("'" &amp; UPPER(LEFT(TEXT($D$3,"mmmm"),3)) &amp; "'!AE32")</f>
        <v>0</v>
      </c>
      <c r="E899" s="147"/>
      <c r="F899" s="148"/>
      <c r="G899" s="148"/>
      <c r="H899" s="148"/>
      <c r="I899" s="148"/>
      <c r="J899" s="148"/>
      <c r="K899" s="148"/>
      <c r="L899" s="148"/>
      <c r="M899" s="148"/>
      <c r="N899" s="148"/>
      <c r="O899" s="148"/>
      <c r="P899" s="149"/>
    </row>
    <row r="900" spans="1:16" ht="15" hidden="1" customHeight="1" x14ac:dyDescent="0.25">
      <c r="A900" s="44" t="e">
        <f ca="1">IF(MONTH(C900)=MONTH(D$3),RIGHT('Yearly Info'!A$36,LEN('Yearly Info'!A$36)-4),"")</f>
        <v>#VALUE!</v>
      </c>
      <c r="B900" s="145"/>
      <c r="C900" s="42">
        <f t="shared" ca="1" si="31"/>
        <v>46168</v>
      </c>
      <c r="D900" s="54">
        <f ca="1">INDIRECT("'" &amp; UPPER(LEFT(TEXT($D$3,"mmmm"),3)) &amp; "'!AE33")</f>
        <v>0</v>
      </c>
      <c r="E900" s="153"/>
      <c r="F900" s="154"/>
      <c r="G900" s="154"/>
      <c r="H900" s="154"/>
      <c r="I900" s="154"/>
      <c r="J900" s="154"/>
      <c r="K900" s="154"/>
      <c r="L900" s="154"/>
      <c r="M900" s="154"/>
      <c r="N900" s="154"/>
      <c r="O900" s="154"/>
      <c r="P900" s="155"/>
    </row>
    <row r="901" spans="1:16" ht="15" hidden="1" customHeight="1" x14ac:dyDescent="0.25">
      <c r="A901" s="44" t="e">
        <f ca="1">IF(MONTH(C901)=MONTH(D$3),RIGHT('Yearly Info'!A$37,LEN('Yearly Info'!A$37)-4),"")</f>
        <v>#VALUE!</v>
      </c>
      <c r="B901" s="145"/>
      <c r="C901" s="42">
        <f t="shared" ca="1" si="31"/>
        <v>46168</v>
      </c>
      <c r="D901" s="54">
        <f ca="1">INDIRECT("'" &amp; UPPER(LEFT(TEXT($D$3,"mmmm"),3)) &amp; "'!AE34")</f>
        <v>0</v>
      </c>
      <c r="E901" s="147"/>
      <c r="F901" s="148"/>
      <c r="G901" s="148"/>
      <c r="H901" s="148"/>
      <c r="I901" s="148"/>
      <c r="J901" s="148"/>
      <c r="K901" s="148"/>
      <c r="L901" s="148"/>
      <c r="M901" s="148"/>
      <c r="N901" s="148"/>
      <c r="O901" s="148"/>
      <c r="P901" s="149"/>
    </row>
    <row r="902" spans="1:16" ht="15" hidden="1" customHeight="1" x14ac:dyDescent="0.25">
      <c r="A902" s="44" t="e">
        <f ca="1">IF(MONTH(C902)=MONTH(D$3),RIGHT('Yearly Info'!A$38,LEN('Yearly Info'!A$38)-4),"")</f>
        <v>#VALUE!</v>
      </c>
      <c r="B902" s="145"/>
      <c r="C902" s="42">
        <f t="shared" ca="1" si="31"/>
        <v>46168</v>
      </c>
      <c r="D902" s="54">
        <f ca="1">INDIRECT("'" &amp; UPPER(LEFT(TEXT($D$3,"mmmm"),3)) &amp; "'!AE35")</f>
        <v>0</v>
      </c>
      <c r="E902" s="147"/>
      <c r="F902" s="148"/>
      <c r="G902" s="148"/>
      <c r="H902" s="148"/>
      <c r="I902" s="148"/>
      <c r="J902" s="148"/>
      <c r="K902" s="148"/>
      <c r="L902" s="148"/>
      <c r="M902" s="148"/>
      <c r="N902" s="148"/>
      <c r="O902" s="148"/>
      <c r="P902" s="149"/>
    </row>
    <row r="903" spans="1:16" ht="15" hidden="1" customHeight="1" x14ac:dyDescent="0.25">
      <c r="A903" s="44" t="e">
        <f ca="1">IF(MONTH(C903)=MONTH(D$3),RIGHT('Yearly Info'!A$39,LEN('Yearly Info'!A$39)-4),"")</f>
        <v>#VALUE!</v>
      </c>
      <c r="B903" s="145"/>
      <c r="C903" s="42">
        <f t="shared" ca="1" si="31"/>
        <v>46168</v>
      </c>
      <c r="D903" s="54">
        <f ca="1">INDIRECT("'" &amp; UPPER(LEFT(TEXT($D$3,"mmmm"),3)) &amp; "'!AE36")</f>
        <v>0</v>
      </c>
      <c r="E903" s="147"/>
      <c r="F903" s="148"/>
      <c r="G903" s="148"/>
      <c r="H903" s="148"/>
      <c r="I903" s="148"/>
      <c r="J903" s="148"/>
      <c r="K903" s="148"/>
      <c r="L903" s="148"/>
      <c r="M903" s="148"/>
      <c r="N903" s="148"/>
      <c r="O903" s="148"/>
      <c r="P903" s="149"/>
    </row>
    <row r="904" spans="1:16" ht="15" hidden="1" customHeight="1" thickBot="1" x14ac:dyDescent="0.3">
      <c r="A904" s="45" t="e">
        <f ca="1">IF(MONTH(C904)=MONTH(D$3),RIGHT('Yearly Info'!A$40,LEN('Yearly Info'!A$40)-4),"")</f>
        <v>#VALUE!</v>
      </c>
      <c r="B904" s="145"/>
      <c r="C904" s="42">
        <f t="shared" ca="1" si="31"/>
        <v>46168</v>
      </c>
      <c r="D904" s="54">
        <f ca="1">INDIRECT("'" &amp; UPPER(LEFT(TEXT($D$3,"mmmm"),3)) &amp; "'!AE37")</f>
        <v>0</v>
      </c>
      <c r="E904" s="147"/>
      <c r="F904" s="148"/>
      <c r="G904" s="148"/>
      <c r="H904" s="148"/>
      <c r="I904" s="148"/>
      <c r="J904" s="148"/>
      <c r="K904" s="148"/>
      <c r="L904" s="148"/>
      <c r="M904" s="148"/>
      <c r="N904" s="148"/>
      <c r="O904" s="148"/>
      <c r="P904" s="149"/>
    </row>
    <row r="905" spans="1:16" ht="15" hidden="1" customHeight="1" thickBot="1" x14ac:dyDescent="0.3">
      <c r="A905" s="45" t="str">
        <f ca="1">IF(MONTH(C905)=MONTH(D$3),RIGHT('Yearly Info'!A$41,LEN('Yearly Info'!A$41)-4),"")</f>
        <v xml:space="preserve"> </v>
      </c>
      <c r="B905" s="145"/>
      <c r="C905" s="42">
        <f t="shared" ca="1" si="31"/>
        <v>46168</v>
      </c>
      <c r="D905" s="54">
        <f ca="1">INDIRECT("'" &amp; UPPER(LEFT(TEXT($D$3,"mmmm"),3)) &amp; "'!AE38")</f>
        <v>0</v>
      </c>
      <c r="E905" s="147"/>
      <c r="F905" s="148"/>
      <c r="G905" s="148"/>
      <c r="H905" s="148"/>
      <c r="I905" s="148"/>
      <c r="J905" s="148"/>
      <c r="K905" s="148"/>
      <c r="L905" s="148"/>
      <c r="M905" s="148"/>
      <c r="N905" s="148"/>
      <c r="O905" s="148"/>
      <c r="P905" s="149"/>
    </row>
    <row r="906" spans="1:16" ht="15" hidden="1" customHeight="1" thickBot="1" x14ac:dyDescent="0.3">
      <c r="A906" s="45" t="str">
        <f ca="1">IF(MONTH(C906)=MONTH(D$3),RIGHT('Yearly Info'!A$42,LEN('Yearly Info'!A$42)-4),"")</f>
        <v xml:space="preserve"> </v>
      </c>
      <c r="B906" s="145"/>
      <c r="C906" s="42">
        <f t="shared" ca="1" si="31"/>
        <v>46168</v>
      </c>
      <c r="D906" s="54">
        <f ca="1">INDIRECT("'" &amp; UPPER(LEFT(TEXT($D$3,"mmmm"),3)) &amp; "'!AE39")</f>
        <v>0</v>
      </c>
      <c r="E906" s="147"/>
      <c r="F906" s="148"/>
      <c r="G906" s="148"/>
      <c r="H906" s="148"/>
      <c r="I906" s="148"/>
      <c r="J906" s="148"/>
      <c r="K906" s="148"/>
      <c r="L906" s="148"/>
      <c r="M906" s="148"/>
      <c r="N906" s="148"/>
      <c r="O906" s="148"/>
      <c r="P906" s="149"/>
    </row>
    <row r="907" spans="1:16" ht="15" hidden="1" customHeight="1" thickBot="1" x14ac:dyDescent="0.3">
      <c r="A907" s="45" t="str">
        <f ca="1">IF(MONTH(C907)=MONTH(D$3),RIGHT('Yearly Info'!A$43,LEN('Yearly Info'!A$43)-4),"")</f>
        <v xml:space="preserve"> </v>
      </c>
      <c r="B907" s="146"/>
      <c r="C907" s="42">
        <f t="shared" ca="1" si="31"/>
        <v>46168</v>
      </c>
      <c r="D907" s="55">
        <f ca="1">INDIRECT("'" &amp; UPPER(LEFT(TEXT($D$3,"mmmm"),3)) &amp; "'!AE40")</f>
        <v>0</v>
      </c>
      <c r="E907" s="150"/>
      <c r="F907" s="151"/>
      <c r="G907" s="151"/>
      <c r="H907" s="151"/>
      <c r="I907" s="151"/>
      <c r="J907" s="151"/>
      <c r="K907" s="151"/>
      <c r="L907" s="151"/>
      <c r="M907" s="151"/>
      <c r="N907" s="151"/>
      <c r="O907" s="151"/>
      <c r="P907" s="152"/>
    </row>
    <row r="908" spans="1:16" ht="15" hidden="1" customHeight="1" x14ac:dyDescent="0.25">
      <c r="A908" s="44" t="str">
        <f ca="1">IF(MONTH(C908)=MONTH(D$3),RIGHT('Yearly Info'!A$14,LEN('Yearly Info'!A$14)-4),"")</f>
        <v xml:space="preserve"> RICS Support for MDEQ</v>
      </c>
      <c r="B908" s="159" t="str">
        <f ca="1">TEXT(C908,"dddd")</f>
        <v>Wednesday</v>
      </c>
      <c r="C908" s="96">
        <f ca="1">C878+1</f>
        <v>46169</v>
      </c>
      <c r="D908" s="54">
        <f ca="1">INDIRECT("'" &amp; UPPER(LEFT(TEXT($D$3,"mmmm"),3)) &amp; "'!AF11")</f>
        <v>0</v>
      </c>
      <c r="E908" s="147"/>
      <c r="F908" s="148"/>
      <c r="G908" s="148"/>
      <c r="H908" s="148"/>
      <c r="I908" s="148"/>
      <c r="J908" s="148"/>
      <c r="K908" s="148"/>
      <c r="L908" s="148"/>
      <c r="M908" s="148"/>
      <c r="N908" s="148"/>
      <c r="O908" s="148"/>
      <c r="P908" s="149"/>
    </row>
    <row r="909" spans="1:16" ht="15" hidden="1" customHeight="1" x14ac:dyDescent="0.25">
      <c r="A909" s="44" t="str">
        <f ca="1">IF(MONTH(C909)=MONTH(D$3),RIGHT('Yearly Info'!A$15,LEN('Yearly Info'!A$15)-4),"")</f>
        <v xml:space="preserve"> MDEQ</v>
      </c>
      <c r="B909" s="145"/>
      <c r="C909" s="42">
        <f ca="1">C908</f>
        <v>46169</v>
      </c>
      <c r="D909" s="54">
        <f ca="1">INDIRECT("'" &amp; UPPER(LEFT(TEXT($D$3,"mmmm"),3)) &amp; "'!AF12")</f>
        <v>0</v>
      </c>
      <c r="E909" s="147"/>
      <c r="F909" s="148"/>
      <c r="G909" s="148"/>
      <c r="H909" s="148"/>
      <c r="I909" s="148"/>
      <c r="J909" s="148"/>
      <c r="K909" s="148"/>
      <c r="L909" s="148"/>
      <c r="M909" s="148"/>
      <c r="N909" s="148"/>
      <c r="O909" s="148"/>
      <c r="P909" s="149"/>
    </row>
    <row r="910" spans="1:16" ht="15" hidden="1" customHeight="1" thickBot="1" x14ac:dyDescent="0.3">
      <c r="A910" s="44" t="str">
        <f ca="1">IF(MONTH(C910)=MONTH(D$3),RIGHT('Yearly Info'!A$16,LEN('Yearly Info'!A$16)-4),"")</f>
        <v xml:space="preserve"> RICS Idea Portal</v>
      </c>
      <c r="B910" s="145"/>
      <c r="C910" s="42">
        <f t="shared" ref="C910:C936" ca="1" si="32">C909</f>
        <v>46169</v>
      </c>
      <c r="D910" s="54">
        <f ca="1">INDIRECT("'" &amp; UPPER(LEFT(TEXT($D$3,"mmmm"),3)) &amp; "'!AF13")</f>
        <v>0</v>
      </c>
      <c r="E910" s="147"/>
      <c r="F910" s="148"/>
      <c r="G910" s="148"/>
      <c r="H910" s="148"/>
      <c r="I910" s="148"/>
      <c r="J910" s="148"/>
      <c r="K910" s="148"/>
      <c r="L910" s="148"/>
      <c r="M910" s="148"/>
      <c r="N910" s="148"/>
      <c r="O910" s="148"/>
      <c r="P910" s="149"/>
    </row>
    <row r="911" spans="1:16" ht="15" hidden="1" customHeight="1" x14ac:dyDescent="0.25">
      <c r="A911" s="44" t="str">
        <f ca="1">IF(MONTH(C911)=MONTH(D$3),RIGHT('Yearly Info'!A$17,LEN('Yearly Info'!A$17)-4),"")</f>
        <v xml:space="preserve"> MSWIS</v>
      </c>
      <c r="B911" s="145"/>
      <c r="C911" s="42">
        <f t="shared" ca="1" si="32"/>
        <v>46169</v>
      </c>
      <c r="D911" s="54">
        <f ca="1">INDIRECT("'" &amp; UPPER(LEFT(TEXT($D$3,"mmmm"),3)) &amp; "'!AF14")</f>
        <v>5</v>
      </c>
      <c r="E911" s="147" t="s">
        <v>51</v>
      </c>
      <c r="F911" s="148"/>
      <c r="G911" s="148"/>
      <c r="H911" s="148"/>
      <c r="I911" s="148"/>
      <c r="J911" s="148"/>
      <c r="K911" s="148"/>
      <c r="L911" s="148"/>
      <c r="M911" s="148"/>
      <c r="N911" s="148"/>
      <c r="O911" s="148"/>
      <c r="P911" s="149"/>
    </row>
    <row r="912" spans="1:16" ht="15" hidden="1" customHeight="1" x14ac:dyDescent="0.25">
      <c r="A912" s="44" t="str">
        <f ca="1">IF(MONTH(C912)=MONTH(D$3),RIGHT('Yearly Info'!A$18,LEN('Yearly Info'!A$18)-4),"")</f>
        <v xml:space="preserve"> GeoSpatial</v>
      </c>
      <c r="B912" s="145"/>
      <c r="C912" s="42">
        <f t="shared" ca="1" si="32"/>
        <v>46169</v>
      </c>
      <c r="D912" s="54">
        <f ca="1">INDIRECT("'" &amp; UPPER(LEFT(TEXT($D$3,"mmmm"),3)) &amp; "'!AF15")</f>
        <v>0</v>
      </c>
      <c r="E912" s="147"/>
      <c r="F912" s="148"/>
      <c r="G912" s="148"/>
      <c r="H912" s="148"/>
      <c r="I912" s="148"/>
      <c r="J912" s="148"/>
      <c r="K912" s="148"/>
      <c r="L912" s="148"/>
      <c r="M912" s="148"/>
      <c r="N912" s="148"/>
      <c r="O912" s="148"/>
      <c r="P912" s="149"/>
    </row>
    <row r="913" spans="1:16" ht="15" hidden="1" customHeight="1" thickBot="1" x14ac:dyDescent="0.3">
      <c r="A913" s="44" t="str">
        <f ca="1">IF(MONTH(C913)=MONTH(D$3),RIGHT('Yearly Info'!A$19,LEN('Yearly Info'!A$19)-4),"")</f>
        <v xml:space="preserve"> RICS Dashboard</v>
      </c>
      <c r="B913" s="145"/>
      <c r="C913" s="42">
        <f t="shared" ca="1" si="32"/>
        <v>46169</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xml:space="preserve"> MDWFP NRIS</v>
      </c>
      <c r="B914" s="145"/>
      <c r="C914" s="42">
        <f t="shared" ca="1" si="32"/>
        <v>46169</v>
      </c>
      <c r="D914" s="54">
        <f ca="1">INDIRECT("'" &amp; UPPER(LEFT(TEXT($D$3,"mmmm"),3)) &amp; "'!AF17")</f>
        <v>5</v>
      </c>
      <c r="E914" s="153" t="s">
        <v>135</v>
      </c>
      <c r="F914" s="154"/>
      <c r="G914" s="154"/>
      <c r="H914" s="154"/>
      <c r="I914" s="154"/>
      <c r="J914" s="154"/>
      <c r="K914" s="154"/>
      <c r="L914" s="154"/>
      <c r="M914" s="154"/>
      <c r="N914" s="154"/>
      <c r="O914" s="154"/>
      <c r="P914" s="155"/>
    </row>
    <row r="915" spans="1:16" ht="15" hidden="1" customHeight="1" x14ac:dyDescent="0.25">
      <c r="A915" s="44" t="str">
        <f ca="1">IF(MONTH(C915)=MONTH(D$3),RIGHT('Yearly Info'!A$21,LEN('Yearly Info'!A$21)-4),"")</f>
        <v xml:space="preserve"> MSWIS MRVA 4 CLOSED</v>
      </c>
      <c r="B915" s="145"/>
      <c r="C915" s="42">
        <f t="shared" ca="1" si="32"/>
        <v>46169</v>
      </c>
      <c r="D915" s="54">
        <f ca="1">INDIRECT("'" &amp; UPPER(LEFT(TEXT($D$3,"mmmm"),3)) &amp; "'!AF18")</f>
        <v>0</v>
      </c>
      <c r="E915" s="147"/>
      <c r="F915" s="148"/>
      <c r="G915" s="148"/>
      <c r="H915" s="148"/>
      <c r="I915" s="148"/>
      <c r="J915" s="148"/>
      <c r="K915" s="148"/>
      <c r="L915" s="148"/>
      <c r="M915" s="148"/>
      <c r="N915" s="148"/>
      <c r="O915" s="148"/>
      <c r="P915" s="149"/>
    </row>
    <row r="916" spans="1:16" ht="15" hidden="1" customHeight="1" x14ac:dyDescent="0.25">
      <c r="A916" s="44" t="str">
        <f ca="1">IF(MONTH(C916)=MONTH(D$3),RIGHT('Yearly Info'!A$22,LEN('Yearly Info'!A$22)-4),"")</f>
        <v xml:space="preserve"> Tackett</v>
      </c>
      <c r="B916" s="145"/>
      <c r="C916" s="42">
        <f t="shared" ca="1" si="32"/>
        <v>46169</v>
      </c>
      <c r="D916" s="54">
        <f ca="1">INDIRECT("'" &amp; UPPER(LEFT(TEXT($D$3,"mmmm"),3)) &amp; "'!AF19")</f>
        <v>0</v>
      </c>
      <c r="E916" s="147"/>
      <c r="F916" s="148"/>
      <c r="G916" s="148"/>
      <c r="H916" s="148"/>
      <c r="I916" s="148"/>
      <c r="J916" s="148"/>
      <c r="K916" s="148"/>
      <c r="L916" s="148"/>
      <c r="M916" s="148"/>
      <c r="N916" s="148"/>
      <c r="O916" s="148"/>
      <c r="P916" s="149"/>
    </row>
    <row r="917" spans="1:16" ht="15" hidden="1" customHeight="1" x14ac:dyDescent="0.25">
      <c r="A917" s="44" t="e">
        <f ca="1">IF(MONTH(C917)=MONTH(D$3),RIGHT('Yearly Info'!A$23,LEN('Yearly Info'!A$23)-4),"")</f>
        <v>#VALUE!</v>
      </c>
      <c r="B917" s="145"/>
      <c r="C917" s="42">
        <f t="shared" ca="1" si="32"/>
        <v>46169</v>
      </c>
      <c r="D917" s="54">
        <f ca="1">INDIRECT("'" &amp; UPPER(LEFT(TEXT($D$3,"mmmm"),3)) &amp; "'!AF20")</f>
        <v>0</v>
      </c>
      <c r="E917" s="147"/>
      <c r="F917" s="148"/>
      <c r="G917" s="148"/>
      <c r="H917" s="148"/>
      <c r="I917" s="148"/>
      <c r="J917" s="148"/>
      <c r="K917" s="148"/>
      <c r="L917" s="148"/>
      <c r="M917" s="148"/>
      <c r="N917" s="148"/>
      <c r="O917" s="148"/>
      <c r="P917" s="149"/>
    </row>
    <row r="918" spans="1:16" ht="15" hidden="1" customHeight="1" x14ac:dyDescent="0.25">
      <c r="A918" s="44" t="e">
        <f ca="1">IF(MONTH(C918)=MONTH(D$3),RIGHT('Yearly Info'!A$24,LEN('Yearly Info'!A$24)-4),"")</f>
        <v>#VALUE!</v>
      </c>
      <c r="B918" s="145"/>
      <c r="C918" s="42">
        <f t="shared" ca="1" si="32"/>
        <v>46169</v>
      </c>
      <c r="D918" s="54">
        <f ca="1">INDIRECT("'" &amp; UPPER(LEFT(TEXT($D$3,"mmmm"),3)) &amp; "'!AF21")</f>
        <v>0</v>
      </c>
      <c r="E918" s="147"/>
      <c r="F918" s="148"/>
      <c r="G918" s="148"/>
      <c r="H918" s="148"/>
      <c r="I918" s="148"/>
      <c r="J918" s="148"/>
      <c r="K918" s="148"/>
      <c r="L918" s="148"/>
      <c r="M918" s="148"/>
      <c r="N918" s="148"/>
      <c r="O918" s="148"/>
      <c r="P918" s="149"/>
    </row>
    <row r="919" spans="1:16" ht="15" hidden="1" customHeight="1" x14ac:dyDescent="0.25">
      <c r="A919" s="44" t="e">
        <f ca="1">IF(MONTH(C919)=MONTH(D$3),RIGHT('Yearly Info'!A$25,LEN('Yearly Info'!A$25)-4),"")</f>
        <v>#VALUE!</v>
      </c>
      <c r="B919" s="145"/>
      <c r="C919" s="42">
        <f t="shared" ca="1" si="32"/>
        <v>46169</v>
      </c>
      <c r="D919" s="54">
        <f ca="1">INDIRECT("'" &amp; UPPER(LEFT(TEXT($D$3,"mmmm"),3)) &amp; "'!AF22")</f>
        <v>0</v>
      </c>
      <c r="E919" s="147"/>
      <c r="F919" s="148"/>
      <c r="G919" s="148"/>
      <c r="H919" s="148"/>
      <c r="I919" s="148"/>
      <c r="J919" s="148"/>
      <c r="K919" s="148"/>
      <c r="L919" s="148"/>
      <c r="M919" s="148"/>
      <c r="N919" s="148"/>
      <c r="O919" s="148"/>
      <c r="P919" s="149"/>
    </row>
    <row r="920" spans="1:16" ht="15" hidden="1" customHeight="1" x14ac:dyDescent="0.25">
      <c r="A920" s="44" t="e">
        <f ca="1">IF(MONTH(C920)=MONTH(D$3),RIGHT('Yearly Info'!A$26,LEN('Yearly Info'!A$26)-4),"")</f>
        <v>#VALUE!</v>
      </c>
      <c r="B920" s="145"/>
      <c r="C920" s="42">
        <f t="shared" ca="1" si="32"/>
        <v>46169</v>
      </c>
      <c r="D920" s="54">
        <f ca="1">INDIRECT("'" &amp; UPPER(LEFT(TEXT($D$3,"mmmm"),3)) &amp; "'!AF23")</f>
        <v>0</v>
      </c>
      <c r="E920" s="147"/>
      <c r="F920" s="148"/>
      <c r="G920" s="148"/>
      <c r="H920" s="148"/>
      <c r="I920" s="148"/>
      <c r="J920" s="148"/>
      <c r="K920" s="148"/>
      <c r="L920" s="148"/>
      <c r="M920" s="148"/>
      <c r="N920" s="148"/>
      <c r="O920" s="148"/>
      <c r="P920" s="149"/>
    </row>
    <row r="921" spans="1:16" hidden="1" x14ac:dyDescent="0.25">
      <c r="A921" s="44" t="e">
        <f ca="1">IF(MONTH(C921)=MONTH(D$3),RIGHT('Yearly Info'!A$27,LEN('Yearly Info'!A$27)-4),"")</f>
        <v>#VALUE!</v>
      </c>
      <c r="B921" s="145"/>
      <c r="C921" s="42">
        <f t="shared" ca="1" si="32"/>
        <v>46169</v>
      </c>
      <c r="D921" s="54">
        <f ca="1">INDIRECT("'" &amp; UPPER(LEFT(TEXT($D$3,"mmmm"),3)) &amp; "'!AF24")</f>
        <v>0</v>
      </c>
      <c r="E921" s="147"/>
      <c r="F921" s="148"/>
      <c r="G921" s="148"/>
      <c r="H921" s="148"/>
      <c r="I921" s="148"/>
      <c r="J921" s="148"/>
      <c r="K921" s="148"/>
      <c r="L921" s="148"/>
      <c r="M921" s="148"/>
      <c r="N921" s="148"/>
      <c r="O921" s="148"/>
      <c r="P921" s="149"/>
    </row>
    <row r="922" spans="1:16" hidden="1" x14ac:dyDescent="0.25">
      <c r="A922" s="44" t="e">
        <f ca="1">IF(MONTH(C922)=MONTH(D$3),RIGHT('Yearly Info'!A$28,LEN('Yearly Info'!A$28)-4),"")</f>
        <v>#VALUE!</v>
      </c>
      <c r="B922" s="145"/>
      <c r="C922" s="42">
        <f t="shared" ca="1" si="32"/>
        <v>46169</v>
      </c>
      <c r="D922" s="54">
        <f ca="1">INDIRECT("'" &amp; UPPER(LEFT(TEXT($D$3,"mmmm"),3)) &amp; "'!AF25")</f>
        <v>0</v>
      </c>
      <c r="E922" s="147"/>
      <c r="F922" s="148"/>
      <c r="G922" s="148"/>
      <c r="H922" s="148"/>
      <c r="I922" s="148"/>
      <c r="J922" s="148"/>
      <c r="K922" s="148"/>
      <c r="L922" s="148"/>
      <c r="M922" s="148"/>
      <c r="N922" s="148"/>
      <c r="O922" s="148"/>
      <c r="P922" s="149"/>
    </row>
    <row r="923" spans="1:16" ht="14.45" hidden="1" customHeight="1" x14ac:dyDescent="0.25">
      <c r="A923" s="44" t="e">
        <f ca="1">IF(MONTH(C923)=MONTH(D$3),RIGHT('Yearly Info'!A$29,LEN('Yearly Info'!A$29)-4),"")</f>
        <v>#VALUE!</v>
      </c>
      <c r="B923" s="145"/>
      <c r="C923" s="42">
        <f t="shared" ca="1" si="32"/>
        <v>46169</v>
      </c>
      <c r="D923" s="54">
        <f ca="1">INDIRECT("'" &amp; UPPER(LEFT(TEXT($D$3,"mmmm"),3)) &amp; "'!AF26")</f>
        <v>0</v>
      </c>
      <c r="E923" s="147"/>
      <c r="F923" s="148"/>
      <c r="G923" s="148"/>
      <c r="H923" s="148"/>
      <c r="I923" s="148"/>
      <c r="J923" s="148"/>
      <c r="K923" s="148"/>
      <c r="L923" s="148"/>
      <c r="M923" s="148"/>
      <c r="N923" s="148"/>
      <c r="O923" s="148"/>
      <c r="P923" s="149"/>
    </row>
    <row r="924" spans="1:16" ht="15" hidden="1" customHeight="1" x14ac:dyDescent="0.25">
      <c r="A924" s="44" t="e">
        <f ca="1">IF(MONTH(C924)=MONTH(D$3),RIGHT('Yearly Info'!A$30,LEN('Yearly Info'!A$30)-4),"")</f>
        <v>#VALUE!</v>
      </c>
      <c r="B924" s="145"/>
      <c r="C924" s="42">
        <f t="shared" ca="1" si="32"/>
        <v>46169</v>
      </c>
      <c r="D924" s="54">
        <f ca="1">INDIRECT("'" &amp; UPPER(LEFT(TEXT($D$3,"mmmm"),3)) &amp; "'!AF27")</f>
        <v>0</v>
      </c>
      <c r="E924" s="147"/>
      <c r="F924" s="148"/>
      <c r="G924" s="148"/>
      <c r="H924" s="148"/>
      <c r="I924" s="148"/>
      <c r="J924" s="148"/>
      <c r="K924" s="148"/>
      <c r="L924" s="148"/>
      <c r="M924" s="148"/>
      <c r="N924" s="148"/>
      <c r="O924" s="148"/>
      <c r="P924" s="149"/>
    </row>
    <row r="925" spans="1:16" ht="15" hidden="1" customHeight="1" x14ac:dyDescent="0.25">
      <c r="A925" s="44" t="e">
        <f ca="1">IF(MONTH(C925)=MONTH(D$3),RIGHT('Yearly Info'!A$31,LEN('Yearly Info'!A$31)-4),"")</f>
        <v>#VALUE!</v>
      </c>
      <c r="B925" s="145"/>
      <c r="C925" s="42">
        <f t="shared" ca="1" si="32"/>
        <v>46169</v>
      </c>
      <c r="D925" s="54">
        <f ca="1">INDIRECT("'" &amp; UPPER(LEFT(TEXT($D$3,"mmmm"),3)) &amp; "'!AF28")</f>
        <v>0</v>
      </c>
      <c r="E925" s="147"/>
      <c r="F925" s="148"/>
      <c r="G925" s="148"/>
      <c r="H925" s="148"/>
      <c r="I925" s="148"/>
      <c r="J925" s="148"/>
      <c r="K925" s="148"/>
      <c r="L925" s="148"/>
      <c r="M925" s="148"/>
      <c r="N925" s="148"/>
      <c r="O925" s="148"/>
      <c r="P925" s="149"/>
    </row>
    <row r="926" spans="1:16" ht="15" hidden="1" customHeight="1" x14ac:dyDescent="0.25">
      <c r="A926" s="44" t="e">
        <f ca="1">IF(MONTH(C926)=MONTH(D$3),RIGHT('Yearly Info'!A$32,LEN('Yearly Info'!A$32)-4),"")</f>
        <v>#VALUE!</v>
      </c>
      <c r="B926" s="145"/>
      <c r="C926" s="42">
        <f t="shared" ca="1" si="32"/>
        <v>46169</v>
      </c>
      <c r="D926" s="54">
        <f ca="1">INDIRECT("'" &amp; UPPER(LEFT(TEXT($D$3,"mmmm"),3)) &amp; "'!AF29")</f>
        <v>0</v>
      </c>
      <c r="E926" s="147"/>
      <c r="F926" s="148"/>
      <c r="G926" s="148"/>
      <c r="H926" s="148"/>
      <c r="I926" s="148"/>
      <c r="J926" s="148"/>
      <c r="K926" s="148"/>
      <c r="L926" s="148"/>
      <c r="M926" s="148"/>
      <c r="N926" s="148"/>
      <c r="O926" s="148"/>
      <c r="P926" s="149"/>
    </row>
    <row r="927" spans="1:16" ht="15" hidden="1" customHeight="1" x14ac:dyDescent="0.25">
      <c r="A927" s="44" t="e">
        <f ca="1">IF(MONTH(C927)=MONTH(D$3),RIGHT('Yearly Info'!A$33,LEN('Yearly Info'!A$33)-4),"")</f>
        <v>#VALUE!</v>
      </c>
      <c r="B927" s="145"/>
      <c r="C927" s="42">
        <f t="shared" ca="1" si="32"/>
        <v>46169</v>
      </c>
      <c r="D927" s="54">
        <f ca="1">INDIRECT("'" &amp; UPPER(LEFT(TEXT($D$3,"mmmm"),3)) &amp; "'!AF30")</f>
        <v>0</v>
      </c>
      <c r="E927" s="147"/>
      <c r="F927" s="148"/>
      <c r="G927" s="148"/>
      <c r="H927" s="148"/>
      <c r="I927" s="148"/>
      <c r="J927" s="148"/>
      <c r="K927" s="148"/>
      <c r="L927" s="148"/>
      <c r="M927" s="148"/>
      <c r="N927" s="148"/>
      <c r="O927" s="148"/>
      <c r="P927" s="149"/>
    </row>
    <row r="928" spans="1:16" ht="15" hidden="1" customHeight="1" x14ac:dyDescent="0.25">
      <c r="A928" s="44" t="e">
        <f ca="1">IF(MONTH(C928)=MONTH(D$3),RIGHT('Yearly Info'!A$34,LEN('Yearly Info'!A$34)-4),"")</f>
        <v>#VALUE!</v>
      </c>
      <c r="B928" s="145"/>
      <c r="C928" s="42">
        <f t="shared" ca="1" si="32"/>
        <v>46169</v>
      </c>
      <c r="D928" s="54">
        <f ca="1">INDIRECT("'" &amp; UPPER(LEFT(TEXT($D$3,"mmmm"),3)) &amp; "'!AF31")</f>
        <v>0</v>
      </c>
      <c r="E928" s="147"/>
      <c r="F928" s="148"/>
      <c r="G928" s="148"/>
      <c r="H928" s="148"/>
      <c r="I928" s="148"/>
      <c r="J928" s="148"/>
      <c r="K928" s="148"/>
      <c r="L928" s="148"/>
      <c r="M928" s="148"/>
      <c r="N928" s="148"/>
      <c r="O928" s="148"/>
      <c r="P928" s="149"/>
    </row>
    <row r="929" spans="1:16" ht="15" hidden="1" customHeight="1" x14ac:dyDescent="0.25">
      <c r="A929" s="44" t="e">
        <f ca="1">IF(MONTH(C929)=MONTH(D$3),RIGHT('Yearly Info'!A$35,LEN('Yearly Info'!A$35)-4),"")</f>
        <v>#VALUE!</v>
      </c>
      <c r="B929" s="145"/>
      <c r="C929" s="42">
        <f t="shared" ca="1" si="32"/>
        <v>46169</v>
      </c>
      <c r="D929" s="54">
        <f ca="1">INDIRECT("'" &amp; UPPER(LEFT(TEXT($D$3,"mmmm"),3)) &amp; "'!AF32")</f>
        <v>0</v>
      </c>
      <c r="E929" s="147"/>
      <c r="F929" s="148"/>
      <c r="G929" s="148"/>
      <c r="H929" s="148"/>
      <c r="I929" s="148"/>
      <c r="J929" s="148"/>
      <c r="K929" s="148"/>
      <c r="L929" s="148"/>
      <c r="M929" s="148"/>
      <c r="N929" s="148"/>
      <c r="O929" s="148"/>
      <c r="P929" s="149"/>
    </row>
    <row r="930" spans="1:16" ht="15" hidden="1" customHeight="1" x14ac:dyDescent="0.25">
      <c r="A930" s="44" t="e">
        <f ca="1">IF(MONTH(C930)=MONTH(D$3),RIGHT('Yearly Info'!A$36,LEN('Yearly Info'!A$36)-4),"")</f>
        <v>#VALUE!</v>
      </c>
      <c r="B930" s="145"/>
      <c r="C930" s="42">
        <f t="shared" ca="1" si="32"/>
        <v>46169</v>
      </c>
      <c r="D930" s="54">
        <f ca="1">INDIRECT("'" &amp; UPPER(LEFT(TEXT($D$3,"mmmm"),3)) &amp; "'!AF33")</f>
        <v>0</v>
      </c>
      <c r="E930" s="147"/>
      <c r="F930" s="148"/>
      <c r="G930" s="148"/>
      <c r="H930" s="148"/>
      <c r="I930" s="148"/>
      <c r="J930" s="148"/>
      <c r="K930" s="148"/>
      <c r="L930" s="148"/>
      <c r="M930" s="148"/>
      <c r="N930" s="148"/>
      <c r="O930" s="148"/>
      <c r="P930" s="149"/>
    </row>
    <row r="931" spans="1:16" ht="15" hidden="1" customHeight="1" x14ac:dyDescent="0.25">
      <c r="A931" s="44" t="e">
        <f ca="1">IF(MONTH(C931)=MONTH(D$3),RIGHT('Yearly Info'!A$37,LEN('Yearly Info'!A$37)-4),"")</f>
        <v>#VALUE!</v>
      </c>
      <c r="B931" s="145"/>
      <c r="C931" s="42">
        <f t="shared" ca="1" si="32"/>
        <v>46169</v>
      </c>
      <c r="D931" s="54">
        <f ca="1">INDIRECT("'" &amp; UPPER(LEFT(TEXT($D$3,"mmmm"),3)) &amp; "'!AF34")</f>
        <v>0</v>
      </c>
      <c r="E931" s="147"/>
      <c r="F931" s="148"/>
      <c r="G931" s="148"/>
      <c r="H931" s="148"/>
      <c r="I931" s="148"/>
      <c r="J931" s="148"/>
      <c r="K931" s="148"/>
      <c r="L931" s="148"/>
      <c r="M931" s="148"/>
      <c r="N931" s="148"/>
      <c r="O931" s="148"/>
      <c r="P931" s="149"/>
    </row>
    <row r="932" spans="1:16" ht="15" hidden="1" customHeight="1" x14ac:dyDescent="0.25">
      <c r="A932" s="44" t="e">
        <f ca="1">IF(MONTH(C932)=MONTH(D$3),RIGHT('Yearly Info'!A$38,LEN('Yearly Info'!A$38)-4),"")</f>
        <v>#VALUE!</v>
      </c>
      <c r="B932" s="145"/>
      <c r="C932" s="42">
        <f t="shared" ca="1" si="32"/>
        <v>46169</v>
      </c>
      <c r="D932" s="54">
        <f ca="1">INDIRECT("'" &amp; UPPER(LEFT(TEXT($D$3,"mmmm"),3)) &amp; "'!AF35")</f>
        <v>0</v>
      </c>
      <c r="E932" s="147"/>
      <c r="F932" s="148"/>
      <c r="G932" s="148"/>
      <c r="H932" s="148"/>
      <c r="I932" s="148"/>
      <c r="J932" s="148"/>
      <c r="K932" s="148"/>
      <c r="L932" s="148"/>
      <c r="M932" s="148"/>
      <c r="N932" s="148"/>
      <c r="O932" s="148"/>
      <c r="P932" s="149"/>
    </row>
    <row r="933" spans="1:16" ht="15" hidden="1" customHeight="1" x14ac:dyDescent="0.25">
      <c r="A933" s="44" t="e">
        <f ca="1">IF(MONTH(C933)=MONTH(D$3),RIGHT('Yearly Info'!A$39,LEN('Yearly Info'!A$39)-4),"")</f>
        <v>#VALUE!</v>
      </c>
      <c r="B933" s="145"/>
      <c r="C933" s="42">
        <f t="shared" ca="1" si="32"/>
        <v>46169</v>
      </c>
      <c r="D933" s="54">
        <f ca="1">INDIRECT("'" &amp; UPPER(LEFT(TEXT($D$3,"mmmm"),3)) &amp; "'!AF36")</f>
        <v>0</v>
      </c>
      <c r="E933" s="147"/>
      <c r="F933" s="148"/>
      <c r="G933" s="148"/>
      <c r="H933" s="148"/>
      <c r="I933" s="148"/>
      <c r="J933" s="148"/>
      <c r="K933" s="148"/>
      <c r="L933" s="148"/>
      <c r="M933" s="148"/>
      <c r="N933" s="148"/>
      <c r="O933" s="148"/>
      <c r="P933" s="149"/>
    </row>
    <row r="934" spans="1:16" ht="15" hidden="1" customHeight="1" thickBot="1" x14ac:dyDescent="0.3">
      <c r="A934" s="45" t="e">
        <f ca="1">IF(MONTH(C934)=MONTH(D$3),RIGHT('Yearly Info'!A$40,LEN('Yearly Info'!A$40)-4),"")</f>
        <v>#VALUE!</v>
      </c>
      <c r="B934" s="145"/>
      <c r="C934" s="42">
        <f t="shared" ca="1" si="32"/>
        <v>46169</v>
      </c>
      <c r="D934" s="54">
        <f ca="1">INDIRECT("'" &amp; UPPER(LEFT(TEXT($D$3,"mmmm"),3)) &amp; "'!AF37")</f>
        <v>0</v>
      </c>
      <c r="E934" s="147"/>
      <c r="F934" s="148"/>
      <c r="G934" s="148"/>
      <c r="H934" s="148"/>
      <c r="I934" s="148"/>
      <c r="J934" s="148"/>
      <c r="K934" s="148"/>
      <c r="L934" s="148"/>
      <c r="M934" s="148"/>
      <c r="N934" s="148"/>
      <c r="O934" s="148"/>
      <c r="P934" s="149"/>
    </row>
    <row r="935" spans="1:16" ht="15" hidden="1" customHeight="1" thickBot="1" x14ac:dyDescent="0.3">
      <c r="A935" s="45" t="str">
        <f ca="1">IF(MONTH(C935)=MONTH(D$3),RIGHT('Yearly Info'!A$41,LEN('Yearly Info'!A$41)-4),"")</f>
        <v xml:space="preserve"> </v>
      </c>
      <c r="B935" s="145"/>
      <c r="C935" s="42">
        <f t="shared" ca="1" si="32"/>
        <v>46169</v>
      </c>
      <c r="D935" s="54">
        <f ca="1">INDIRECT("'" &amp; UPPER(LEFT(TEXT($D$3,"mmmm"),3)) &amp; "'!AF38")</f>
        <v>0</v>
      </c>
      <c r="E935" s="147"/>
      <c r="F935" s="148"/>
      <c r="G935" s="148"/>
      <c r="H935" s="148"/>
      <c r="I935" s="148"/>
      <c r="J935" s="148"/>
      <c r="K935" s="148"/>
      <c r="L935" s="148"/>
      <c r="M935" s="148"/>
      <c r="N935" s="148"/>
      <c r="O935" s="148"/>
      <c r="P935" s="149"/>
    </row>
    <row r="936" spans="1:16" ht="15" hidden="1" customHeight="1" thickBot="1" x14ac:dyDescent="0.3">
      <c r="A936" s="45" t="str">
        <f ca="1">IF(MONTH(C936)=MONTH(D$3),RIGHT('Yearly Info'!A$42,LEN('Yearly Info'!A$42)-4),"")</f>
        <v xml:space="preserve"> </v>
      </c>
      <c r="B936" s="145"/>
      <c r="C936" s="42">
        <f t="shared" ca="1" si="32"/>
        <v>46169</v>
      </c>
      <c r="D936" s="54">
        <f ca="1">INDIRECT("'" &amp; UPPER(LEFT(TEXT($D$3,"mmmm"),3)) &amp; "'!AF39")</f>
        <v>0</v>
      </c>
      <c r="E936" s="147"/>
      <c r="F936" s="148"/>
      <c r="G936" s="148"/>
      <c r="H936" s="148"/>
      <c r="I936" s="148"/>
      <c r="J936" s="148"/>
      <c r="K936" s="148"/>
      <c r="L936" s="148"/>
      <c r="M936" s="148"/>
      <c r="N936" s="148"/>
      <c r="O936" s="148"/>
      <c r="P936" s="149"/>
    </row>
    <row r="937" spans="1:16" ht="15" hidden="1" customHeight="1" thickBot="1" x14ac:dyDescent="0.3">
      <c r="A937" s="45" t="str">
        <f ca="1">IF(MONTH(C937)=MONTH(D$3),RIGHT('Yearly Info'!A$43,LEN('Yearly Info'!A$43)-4),"")</f>
        <v xml:space="preserve"> </v>
      </c>
      <c r="B937" s="146"/>
      <c r="C937" s="42">
        <f ca="1">C936</f>
        <v>46169</v>
      </c>
      <c r="D937" s="55">
        <f ca="1">INDIRECT("'" &amp; UPPER(LEFT(TEXT($D$3,"mmmm"),3)) &amp; "'!AF40")</f>
        <v>0</v>
      </c>
      <c r="E937" s="150"/>
      <c r="F937" s="151"/>
      <c r="G937" s="151"/>
      <c r="H937" s="151"/>
      <c r="I937" s="151"/>
      <c r="J937" s="151"/>
      <c r="K937" s="151"/>
      <c r="L937" s="151"/>
      <c r="M937" s="151"/>
      <c r="N937" s="151"/>
      <c r="O937" s="151"/>
      <c r="P937" s="152"/>
    </row>
    <row r="938" spans="1:16" ht="15" hidden="1" customHeight="1" x14ac:dyDescent="0.25">
      <c r="A938" s="44" t="str">
        <f ca="1">IF(MONTH(C938)=MONTH(D$3),RIGHT('Yearly Info'!A$14,LEN('Yearly Info'!A$14)-4),"")</f>
        <v xml:space="preserve"> RICS Support for MDEQ</v>
      </c>
      <c r="B938" s="159" t="str">
        <f ca="1">TEXT(C938,"dddd")</f>
        <v>Thursday</v>
      </c>
      <c r="C938" s="96">
        <f ca="1">C908+1</f>
        <v>46170</v>
      </c>
      <c r="D938" s="54">
        <f ca="1">INDIRECT("'" &amp; UPPER(LEFT(TEXT($D$3,"mmmm"),3)) &amp; "'!AG11")</f>
        <v>0</v>
      </c>
      <c r="E938" s="147"/>
      <c r="F938" s="148"/>
      <c r="G938" s="148"/>
      <c r="H938" s="148"/>
      <c r="I938" s="148"/>
      <c r="J938" s="148"/>
      <c r="K938" s="148"/>
      <c r="L938" s="148"/>
      <c r="M938" s="148"/>
      <c r="N938" s="148"/>
      <c r="O938" s="148"/>
      <c r="P938" s="149"/>
    </row>
    <row r="939" spans="1:16" ht="15" hidden="1" customHeight="1" x14ac:dyDescent="0.25">
      <c r="A939" s="44" t="str">
        <f ca="1">IF(MONTH(C939)=MONTH(D$3),RIGHT('Yearly Info'!A$15,LEN('Yearly Info'!A$15)-4),"")</f>
        <v xml:space="preserve"> MDEQ</v>
      </c>
      <c r="B939" s="145"/>
      <c r="C939" s="42">
        <f ca="1">C938</f>
        <v>46170</v>
      </c>
      <c r="D939" s="54">
        <f ca="1">INDIRECT("'" &amp; UPPER(LEFT(TEXT($D$3,"mmmm"),3)) &amp; "'!AG12")</f>
        <v>0</v>
      </c>
      <c r="E939" s="147"/>
      <c r="F939" s="148"/>
      <c r="G939" s="148"/>
      <c r="H939" s="148"/>
      <c r="I939" s="148"/>
      <c r="J939" s="148"/>
      <c r="K939" s="148"/>
      <c r="L939" s="148"/>
      <c r="M939" s="148"/>
      <c r="N939" s="148"/>
      <c r="O939" s="148"/>
      <c r="P939" s="149"/>
    </row>
    <row r="940" spans="1:16" ht="15" hidden="1" customHeight="1" thickBot="1" x14ac:dyDescent="0.3">
      <c r="A940" s="44" t="str">
        <f ca="1">IF(MONTH(C940)=MONTH(D$3),RIGHT('Yearly Info'!A$16,LEN('Yearly Info'!A$16)-4),"")</f>
        <v xml:space="preserve"> RICS Idea Portal</v>
      </c>
      <c r="B940" s="145"/>
      <c r="C940" s="42">
        <f t="shared" ref="C940:C967" ca="1" si="33">C939</f>
        <v>46170</v>
      </c>
      <c r="D940" s="54">
        <f ca="1">INDIRECT("'" &amp; UPPER(LEFT(TEXT($D$3,"mmmm"),3)) &amp; "'!AG13")</f>
        <v>0</v>
      </c>
      <c r="E940" s="147"/>
      <c r="F940" s="148"/>
      <c r="G940" s="148"/>
      <c r="H940" s="148"/>
      <c r="I940" s="148"/>
      <c r="J940" s="148"/>
      <c r="K940" s="148"/>
      <c r="L940" s="148"/>
      <c r="M940" s="148"/>
      <c r="N940" s="148"/>
      <c r="O940" s="148"/>
      <c r="P940" s="149"/>
    </row>
    <row r="941" spans="1:16" ht="15" hidden="1" customHeight="1" x14ac:dyDescent="0.25">
      <c r="A941" s="44" t="str">
        <f ca="1">IF(MONTH(C941)=MONTH(D$3),RIGHT('Yearly Info'!A$17,LEN('Yearly Info'!A$17)-4),"")</f>
        <v xml:space="preserve"> MSWIS</v>
      </c>
      <c r="B941" s="145"/>
      <c r="C941" s="42">
        <f t="shared" ca="1" si="33"/>
        <v>46170</v>
      </c>
      <c r="D941" s="54">
        <f ca="1">INDIRECT("'" &amp; UPPER(LEFT(TEXT($D$3,"mmmm"),3)) &amp; "'!AG14")</f>
        <v>5</v>
      </c>
      <c r="E941" s="147" t="s">
        <v>137</v>
      </c>
      <c r="F941" s="148"/>
      <c r="G941" s="148"/>
      <c r="H941" s="148"/>
      <c r="I941" s="148"/>
      <c r="J941" s="148"/>
      <c r="K941" s="148"/>
      <c r="L941" s="148"/>
      <c r="M941" s="148"/>
      <c r="N941" s="148"/>
      <c r="O941" s="148"/>
      <c r="P941" s="149"/>
    </row>
    <row r="942" spans="1:16" ht="15" hidden="1" customHeight="1" x14ac:dyDescent="0.25">
      <c r="A942" s="44" t="str">
        <f ca="1">IF(MONTH(C942)=MONTH(D$3),RIGHT('Yearly Info'!A$18,LEN('Yearly Info'!A$18)-4),"")</f>
        <v xml:space="preserve"> GeoSpatial</v>
      </c>
      <c r="B942" s="145"/>
      <c r="C942" s="42">
        <f t="shared" ca="1" si="33"/>
        <v>46170</v>
      </c>
      <c r="D942" s="54">
        <f ca="1">INDIRECT("'" &amp; UPPER(LEFT(TEXT($D$3,"mmmm"),3)) &amp; "'!AG15")</f>
        <v>0</v>
      </c>
      <c r="E942" s="147"/>
      <c r="F942" s="148"/>
      <c r="G942" s="148"/>
      <c r="H942" s="148"/>
      <c r="I942" s="148"/>
      <c r="J942" s="148"/>
      <c r="K942" s="148"/>
      <c r="L942" s="148"/>
      <c r="M942" s="148"/>
      <c r="N942" s="148"/>
      <c r="O942" s="148"/>
      <c r="P942" s="149"/>
    </row>
    <row r="943" spans="1:16" ht="15" hidden="1" customHeight="1" thickBot="1" x14ac:dyDescent="0.3">
      <c r="A943" s="44" t="str">
        <f ca="1">IF(MONTH(C943)=MONTH(D$3),RIGHT('Yearly Info'!A$19,LEN('Yearly Info'!A$19)-4),"")</f>
        <v xml:space="preserve"> RICS Dashboard</v>
      </c>
      <c r="B943" s="145"/>
      <c r="C943" s="42">
        <f t="shared" ca="1" si="33"/>
        <v>46170</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xml:space="preserve"> MDWFP NRIS</v>
      </c>
      <c r="B944" s="145"/>
      <c r="C944" s="42">
        <f t="shared" ca="1" si="33"/>
        <v>46170</v>
      </c>
      <c r="D944" s="54">
        <f ca="1">INDIRECT("'" &amp; UPPER(LEFT(TEXT($D$3,"mmmm"),3)) &amp; "'!AG17")</f>
        <v>3</v>
      </c>
      <c r="E944" s="153" t="s">
        <v>138</v>
      </c>
      <c r="F944" s="154"/>
      <c r="G944" s="154"/>
      <c r="H944" s="154"/>
      <c r="I944" s="154"/>
      <c r="J944" s="154"/>
      <c r="K944" s="154"/>
      <c r="L944" s="154"/>
      <c r="M944" s="154"/>
      <c r="N944" s="154"/>
      <c r="O944" s="154"/>
      <c r="P944" s="155"/>
    </row>
    <row r="945" spans="1:16" ht="15" hidden="1" customHeight="1" x14ac:dyDescent="0.25">
      <c r="A945" s="44" t="str">
        <f ca="1">IF(MONTH(C945)=MONTH(D$3),RIGHT('Yearly Info'!A$21,LEN('Yearly Info'!A$21)-4),"")</f>
        <v xml:space="preserve"> MSWIS MRVA 4 CLOSED</v>
      </c>
      <c r="B945" s="145"/>
      <c r="C945" s="42">
        <f t="shared" ca="1" si="33"/>
        <v>46170</v>
      </c>
      <c r="D945" s="54">
        <f ca="1">INDIRECT("'" &amp; UPPER(LEFT(TEXT($D$3,"mmmm"),3)) &amp; "'!AG18")</f>
        <v>0</v>
      </c>
      <c r="E945" s="147"/>
      <c r="F945" s="148"/>
      <c r="G945" s="148"/>
      <c r="H945" s="148"/>
      <c r="I945" s="148"/>
      <c r="J945" s="148"/>
      <c r="K945" s="148"/>
      <c r="L945" s="148"/>
      <c r="M945" s="148"/>
      <c r="N945" s="148"/>
      <c r="O945" s="148"/>
      <c r="P945" s="149"/>
    </row>
    <row r="946" spans="1:16" ht="15" hidden="1" customHeight="1" x14ac:dyDescent="0.25">
      <c r="A946" s="44" t="str">
        <f ca="1">IF(MONTH(C946)=MONTH(D$3),RIGHT('Yearly Info'!A$22,LEN('Yearly Info'!A$22)-4),"")</f>
        <v xml:space="preserve"> Tackett</v>
      </c>
      <c r="B946" s="145"/>
      <c r="C946" s="42">
        <f t="shared" ca="1" si="33"/>
        <v>46170</v>
      </c>
      <c r="D946" s="54">
        <f ca="1">INDIRECT("'" &amp; UPPER(LEFT(TEXT($D$3,"mmmm"),3)) &amp; "'!AG19")</f>
        <v>0</v>
      </c>
      <c r="E946" s="147"/>
      <c r="F946" s="148"/>
      <c r="G946" s="148"/>
      <c r="H946" s="148"/>
      <c r="I946" s="148"/>
      <c r="J946" s="148"/>
      <c r="K946" s="148"/>
      <c r="L946" s="148"/>
      <c r="M946" s="148"/>
      <c r="N946" s="148"/>
      <c r="O946" s="148"/>
      <c r="P946" s="149"/>
    </row>
    <row r="947" spans="1:16" ht="15" hidden="1" customHeight="1" x14ac:dyDescent="0.25">
      <c r="A947" s="44" t="e">
        <f ca="1">IF(MONTH(C947)=MONTH(D$3),RIGHT('Yearly Info'!A$23,LEN('Yearly Info'!A$23)-4),"")</f>
        <v>#VALUE!</v>
      </c>
      <c r="B947" s="145"/>
      <c r="C947" s="42">
        <f t="shared" ca="1" si="33"/>
        <v>46170</v>
      </c>
      <c r="D947" s="54">
        <f ca="1">INDIRECT("'" &amp; UPPER(LEFT(TEXT($D$3,"mmmm"),3)) &amp; "'!AG20")</f>
        <v>0</v>
      </c>
      <c r="E947" s="147"/>
      <c r="F947" s="148"/>
      <c r="G947" s="148"/>
      <c r="H947" s="148"/>
      <c r="I947" s="148"/>
      <c r="J947" s="148"/>
      <c r="K947" s="148"/>
      <c r="L947" s="148"/>
      <c r="M947" s="148"/>
      <c r="N947" s="148"/>
      <c r="O947" s="148"/>
      <c r="P947" s="149"/>
    </row>
    <row r="948" spans="1:16" ht="15" hidden="1" customHeight="1" x14ac:dyDescent="0.25">
      <c r="A948" s="44" t="e">
        <f ca="1">IF(MONTH(C948)=MONTH(D$3),RIGHT('Yearly Info'!A$24,LEN('Yearly Info'!A$24)-4),"")</f>
        <v>#VALUE!</v>
      </c>
      <c r="B948" s="145"/>
      <c r="C948" s="42">
        <f t="shared" ca="1" si="33"/>
        <v>46170</v>
      </c>
      <c r="D948" s="54">
        <f ca="1">INDIRECT("'" &amp; UPPER(LEFT(TEXT($D$3,"mmmm"),3)) &amp; "'!AG21")</f>
        <v>0</v>
      </c>
      <c r="E948" s="147"/>
      <c r="F948" s="148"/>
      <c r="G948" s="148"/>
      <c r="H948" s="148"/>
      <c r="I948" s="148"/>
      <c r="J948" s="148"/>
      <c r="K948" s="148"/>
      <c r="L948" s="148"/>
      <c r="M948" s="148"/>
      <c r="N948" s="148"/>
      <c r="O948" s="148"/>
      <c r="P948" s="149"/>
    </row>
    <row r="949" spans="1:16" ht="15" hidden="1" customHeight="1" x14ac:dyDescent="0.25">
      <c r="A949" s="44" t="e">
        <f ca="1">IF(MONTH(C949)=MONTH(D$3),RIGHT('Yearly Info'!A$25,LEN('Yearly Info'!A$25)-4),"")</f>
        <v>#VALUE!</v>
      </c>
      <c r="B949" s="145"/>
      <c r="C949" s="42">
        <f t="shared" ca="1" si="33"/>
        <v>46170</v>
      </c>
      <c r="D949" s="54">
        <f ca="1">INDIRECT("'" &amp; UPPER(LEFT(TEXT($D$3,"mmmm"),3)) &amp; "'!AG22")</f>
        <v>0</v>
      </c>
      <c r="E949" s="147"/>
      <c r="F949" s="148"/>
      <c r="G949" s="148"/>
      <c r="H949" s="148"/>
      <c r="I949" s="148"/>
      <c r="J949" s="148"/>
      <c r="K949" s="148"/>
      <c r="L949" s="148"/>
      <c r="M949" s="148"/>
      <c r="N949" s="148"/>
      <c r="O949" s="148"/>
      <c r="P949" s="149"/>
    </row>
    <row r="950" spans="1:16" ht="15" hidden="1" customHeight="1" x14ac:dyDescent="0.25">
      <c r="A950" s="44" t="e">
        <f ca="1">IF(MONTH(C950)=MONTH(D$3),RIGHT('Yearly Info'!A$26,LEN('Yearly Info'!A$26)-4),"")</f>
        <v>#VALUE!</v>
      </c>
      <c r="B950" s="145"/>
      <c r="C950" s="42">
        <f t="shared" ca="1" si="33"/>
        <v>46170</v>
      </c>
      <c r="D950" s="54">
        <f ca="1">INDIRECT("'" &amp; UPPER(LEFT(TEXT($D$3,"mmmm"),3)) &amp; "'!AG23")</f>
        <v>0</v>
      </c>
      <c r="E950" s="147"/>
      <c r="F950" s="148"/>
      <c r="G950" s="148"/>
      <c r="H950" s="148"/>
      <c r="I950" s="148"/>
      <c r="J950" s="148"/>
      <c r="K950" s="148"/>
      <c r="L950" s="148"/>
      <c r="M950" s="148"/>
      <c r="N950" s="148"/>
      <c r="O950" s="148"/>
      <c r="P950" s="149"/>
    </row>
    <row r="951" spans="1:16" ht="15" hidden="1" customHeight="1" x14ac:dyDescent="0.25">
      <c r="A951" s="44" t="e">
        <f ca="1">IF(MONTH(C951)=MONTH(D$3),RIGHT('Yearly Info'!A$27,LEN('Yearly Info'!A$27)-4),"")</f>
        <v>#VALUE!</v>
      </c>
      <c r="B951" s="145"/>
      <c r="C951" s="42">
        <f t="shared" ca="1" si="33"/>
        <v>46170</v>
      </c>
      <c r="D951" s="54">
        <f ca="1">INDIRECT("'" &amp; UPPER(LEFT(TEXT($D$3,"mmmm"),3)) &amp; "'!AG24")</f>
        <v>0</v>
      </c>
      <c r="E951" s="147"/>
      <c r="F951" s="148"/>
      <c r="G951" s="148"/>
      <c r="H951" s="148"/>
      <c r="I951" s="148"/>
      <c r="J951" s="148"/>
      <c r="K951" s="148"/>
      <c r="L951" s="148"/>
      <c r="M951" s="148"/>
      <c r="N951" s="148"/>
      <c r="O951" s="148"/>
      <c r="P951" s="149"/>
    </row>
    <row r="952" spans="1:16" ht="15" hidden="1" customHeight="1" x14ac:dyDescent="0.25">
      <c r="A952" s="44" t="e">
        <f ca="1">IF(MONTH(C952)=MONTH(D$3),RIGHT('Yearly Info'!A$28,LEN('Yearly Info'!A$28)-4),"")</f>
        <v>#VALUE!</v>
      </c>
      <c r="B952" s="145"/>
      <c r="C952" s="42">
        <f t="shared" ca="1" si="33"/>
        <v>46170</v>
      </c>
      <c r="D952" s="54">
        <f ca="1">INDIRECT("'" &amp; UPPER(LEFT(TEXT($D$3,"mmmm"),3)) &amp; "'!AG25")</f>
        <v>0</v>
      </c>
      <c r="E952" s="147"/>
      <c r="F952" s="148"/>
      <c r="G952" s="148"/>
      <c r="H952" s="148"/>
      <c r="I952" s="148"/>
      <c r="J952" s="148"/>
      <c r="K952" s="148"/>
      <c r="L952" s="148"/>
      <c r="M952" s="148"/>
      <c r="N952" s="148"/>
      <c r="O952" s="148"/>
      <c r="P952" s="149"/>
    </row>
    <row r="953" spans="1:16" ht="15" hidden="1" customHeight="1" x14ac:dyDescent="0.25">
      <c r="A953" s="44" t="e">
        <f ca="1">IF(MONTH(C953)=MONTH(D$3),RIGHT('Yearly Info'!A$29,LEN('Yearly Info'!A$29)-4),"")</f>
        <v>#VALUE!</v>
      </c>
      <c r="B953" s="145"/>
      <c r="C953" s="42">
        <f t="shared" ca="1" si="33"/>
        <v>46170</v>
      </c>
      <c r="D953" s="54">
        <f ca="1">INDIRECT("'" &amp; UPPER(LEFT(TEXT($D$3,"mmmm"),3)) &amp; "'!AG26")</f>
        <v>0</v>
      </c>
      <c r="E953" s="147"/>
      <c r="F953" s="148"/>
      <c r="G953" s="148"/>
      <c r="H953" s="148"/>
      <c r="I953" s="148"/>
      <c r="J953" s="148"/>
      <c r="K953" s="148"/>
      <c r="L953" s="148"/>
      <c r="M953" s="148"/>
      <c r="N953" s="148"/>
      <c r="O953" s="148"/>
      <c r="P953" s="149"/>
    </row>
    <row r="954" spans="1:16" ht="15" hidden="1" customHeight="1" x14ac:dyDescent="0.25">
      <c r="A954" s="44" t="e">
        <f ca="1">IF(MONTH(C954)=MONTH(D$3),RIGHT('Yearly Info'!A$30,LEN('Yearly Info'!A$30)-4),"")</f>
        <v>#VALUE!</v>
      </c>
      <c r="B954" s="145"/>
      <c r="C954" s="42">
        <f t="shared" ca="1" si="33"/>
        <v>46170</v>
      </c>
      <c r="D954" s="54">
        <f ca="1">INDIRECT("'" &amp; UPPER(LEFT(TEXT($D$3,"mmmm"),3)) &amp; "'!AG27")</f>
        <v>0</v>
      </c>
      <c r="E954" s="147"/>
      <c r="F954" s="148"/>
      <c r="G954" s="148"/>
      <c r="H954" s="148"/>
      <c r="I954" s="148"/>
      <c r="J954" s="148"/>
      <c r="K954" s="148"/>
      <c r="L954" s="148"/>
      <c r="M954" s="148"/>
      <c r="N954" s="148"/>
      <c r="O954" s="148"/>
      <c r="P954" s="149"/>
    </row>
    <row r="955" spans="1:16" ht="15" hidden="1" customHeight="1" x14ac:dyDescent="0.25">
      <c r="A955" s="44" t="e">
        <f ca="1">IF(MONTH(C955)=MONTH(D$3),RIGHT('Yearly Info'!A$31,LEN('Yearly Info'!A$31)-4),"")</f>
        <v>#VALUE!</v>
      </c>
      <c r="B955" s="145"/>
      <c r="C955" s="42">
        <f t="shared" ca="1" si="33"/>
        <v>46170</v>
      </c>
      <c r="D955" s="54">
        <f ca="1">INDIRECT("'" &amp; UPPER(LEFT(TEXT($D$3,"mmmm"),3)) &amp; "'!AG28")</f>
        <v>0</v>
      </c>
      <c r="E955" s="147"/>
      <c r="F955" s="148"/>
      <c r="G955" s="148"/>
      <c r="H955" s="148"/>
      <c r="I955" s="148"/>
      <c r="J955" s="148"/>
      <c r="K955" s="148"/>
      <c r="L955" s="148"/>
      <c r="M955" s="148"/>
      <c r="N955" s="148"/>
      <c r="O955" s="148"/>
      <c r="P955" s="149"/>
    </row>
    <row r="956" spans="1:16" ht="15" hidden="1" customHeight="1" x14ac:dyDescent="0.25">
      <c r="A956" s="44" t="e">
        <f ca="1">IF(MONTH(C956)=MONTH(D$3),RIGHT('Yearly Info'!A$32,LEN('Yearly Info'!A$32)-4),"")</f>
        <v>#VALUE!</v>
      </c>
      <c r="B956" s="145"/>
      <c r="C956" s="42">
        <f t="shared" ca="1" si="33"/>
        <v>46170</v>
      </c>
      <c r="D956" s="54">
        <f ca="1">INDIRECT("'" &amp; UPPER(LEFT(TEXT($D$3,"mmmm"),3)) &amp; "'!AG29")</f>
        <v>0</v>
      </c>
      <c r="E956" s="147"/>
      <c r="F956" s="148"/>
      <c r="G956" s="148"/>
      <c r="H956" s="148"/>
      <c r="I956" s="148"/>
      <c r="J956" s="148"/>
      <c r="K956" s="148"/>
      <c r="L956" s="148"/>
      <c r="M956" s="148"/>
      <c r="N956" s="148"/>
      <c r="O956" s="148"/>
      <c r="P956" s="149"/>
    </row>
    <row r="957" spans="1:16" ht="15" hidden="1" customHeight="1" x14ac:dyDescent="0.25">
      <c r="A957" s="44" t="e">
        <f ca="1">IF(MONTH(C957)=MONTH(D$3),RIGHT('Yearly Info'!A$33,LEN('Yearly Info'!A$33)-4),"")</f>
        <v>#VALUE!</v>
      </c>
      <c r="B957" s="145"/>
      <c r="C957" s="42">
        <f t="shared" ca="1" si="33"/>
        <v>46170</v>
      </c>
      <c r="D957" s="54">
        <f ca="1">INDIRECT("'" &amp; UPPER(LEFT(TEXT($D$3,"mmmm"),3)) &amp; "'!AG30")</f>
        <v>0</v>
      </c>
      <c r="E957" s="147"/>
      <c r="F957" s="148"/>
      <c r="G957" s="148"/>
      <c r="H957" s="148"/>
      <c r="I957" s="148"/>
      <c r="J957" s="148"/>
      <c r="K957" s="148"/>
      <c r="L957" s="148"/>
      <c r="M957" s="148"/>
      <c r="N957" s="148"/>
      <c r="O957" s="148"/>
      <c r="P957" s="149"/>
    </row>
    <row r="958" spans="1:16" ht="15" hidden="1" customHeight="1" x14ac:dyDescent="0.25">
      <c r="A958" s="44" t="e">
        <f ca="1">IF(MONTH(C958)=MONTH(D$3),RIGHT('Yearly Info'!A$34,LEN('Yearly Info'!A$34)-4),"")</f>
        <v>#VALUE!</v>
      </c>
      <c r="B958" s="145"/>
      <c r="C958" s="42">
        <f t="shared" ca="1" si="33"/>
        <v>46170</v>
      </c>
      <c r="D958" s="54">
        <f ca="1">INDIRECT("'" &amp; UPPER(LEFT(TEXT($D$3,"mmmm"),3)) &amp; "'!AG31")</f>
        <v>0</v>
      </c>
      <c r="E958" s="147"/>
      <c r="F958" s="148"/>
      <c r="G958" s="148"/>
      <c r="H958" s="148"/>
      <c r="I958" s="148"/>
      <c r="J958" s="148"/>
      <c r="K958" s="148"/>
      <c r="L958" s="148"/>
      <c r="M958" s="148"/>
      <c r="N958" s="148"/>
      <c r="O958" s="148"/>
      <c r="P958" s="149"/>
    </row>
    <row r="959" spans="1:16" ht="15" hidden="1" customHeight="1" x14ac:dyDescent="0.25">
      <c r="A959" s="44" t="e">
        <f ca="1">IF(MONTH(C959)=MONTH(D$3),RIGHT('Yearly Info'!A$35,LEN('Yearly Info'!A$35)-4),"")</f>
        <v>#VALUE!</v>
      </c>
      <c r="B959" s="145"/>
      <c r="C959" s="42">
        <f t="shared" ca="1" si="33"/>
        <v>46170</v>
      </c>
      <c r="D959" s="54">
        <f ca="1">INDIRECT("'" &amp; UPPER(LEFT(TEXT($D$3,"mmmm"),3)) &amp; "'!AG32")</f>
        <v>0</v>
      </c>
      <c r="E959" s="147"/>
      <c r="F959" s="148"/>
      <c r="G959" s="148"/>
      <c r="H959" s="148"/>
      <c r="I959" s="148"/>
      <c r="J959" s="148"/>
      <c r="K959" s="148"/>
      <c r="L959" s="148"/>
      <c r="M959" s="148"/>
      <c r="N959" s="148"/>
      <c r="O959" s="148"/>
      <c r="P959" s="149"/>
    </row>
    <row r="960" spans="1:16" ht="15" hidden="1" customHeight="1" x14ac:dyDescent="0.25">
      <c r="A960" s="44" t="e">
        <f ca="1">IF(MONTH(C960)=MONTH(D$3),RIGHT('Yearly Info'!A$36,LEN('Yearly Info'!A$36)-4),"")</f>
        <v>#VALUE!</v>
      </c>
      <c r="B960" s="145"/>
      <c r="C960" s="42">
        <f t="shared" ca="1" si="33"/>
        <v>46170</v>
      </c>
      <c r="D960" s="54">
        <f ca="1">INDIRECT("'" &amp; UPPER(LEFT(TEXT($D$3,"mmmm"),3)) &amp; "'!AG33")</f>
        <v>0</v>
      </c>
      <c r="E960" s="147"/>
      <c r="F960" s="148"/>
      <c r="G960" s="148"/>
      <c r="H960" s="148"/>
      <c r="I960" s="148"/>
      <c r="J960" s="148"/>
      <c r="K960" s="148"/>
      <c r="L960" s="148"/>
      <c r="M960" s="148"/>
      <c r="N960" s="148"/>
      <c r="O960" s="148"/>
      <c r="P960" s="149"/>
    </row>
    <row r="961" spans="1:16" ht="15" hidden="1" customHeight="1" x14ac:dyDescent="0.25">
      <c r="A961" s="44" t="e">
        <f ca="1">IF(MONTH(C961)=MONTH(D$3),RIGHT('Yearly Info'!A$37,LEN('Yearly Info'!A$37)-4),"")</f>
        <v>#VALUE!</v>
      </c>
      <c r="B961" s="145"/>
      <c r="C961" s="42">
        <f t="shared" ca="1" si="33"/>
        <v>46170</v>
      </c>
      <c r="D961" s="54">
        <f ca="1">INDIRECT("'" &amp; UPPER(LEFT(TEXT($D$3,"mmmm"),3)) &amp; "'!AG34")</f>
        <v>0</v>
      </c>
      <c r="E961" s="147"/>
      <c r="F961" s="148"/>
      <c r="G961" s="148"/>
      <c r="H961" s="148"/>
      <c r="I961" s="148"/>
      <c r="J961" s="148"/>
      <c r="K961" s="148"/>
      <c r="L961" s="148"/>
      <c r="M961" s="148"/>
      <c r="N961" s="148"/>
      <c r="O961" s="148"/>
      <c r="P961" s="149"/>
    </row>
    <row r="962" spans="1:16" ht="15" hidden="1" customHeight="1" x14ac:dyDescent="0.25">
      <c r="A962" s="44" t="e">
        <f ca="1">IF(MONTH(C962)=MONTH(D$3),RIGHT('Yearly Info'!A$38,LEN('Yearly Info'!A$38)-4),"")</f>
        <v>#VALUE!</v>
      </c>
      <c r="B962" s="145"/>
      <c r="C962" s="42">
        <f t="shared" ca="1" si="33"/>
        <v>46170</v>
      </c>
      <c r="D962" s="54">
        <f ca="1">INDIRECT("'" &amp; UPPER(LEFT(TEXT($D$3,"mmmm"),3)) &amp; "'!AG35")</f>
        <v>0</v>
      </c>
      <c r="E962" s="147"/>
      <c r="F962" s="148"/>
      <c r="G962" s="148"/>
      <c r="H962" s="148"/>
      <c r="I962" s="148"/>
      <c r="J962" s="148"/>
      <c r="K962" s="148"/>
      <c r="L962" s="148"/>
      <c r="M962" s="148"/>
      <c r="N962" s="148"/>
      <c r="O962" s="148"/>
      <c r="P962" s="149"/>
    </row>
    <row r="963" spans="1:16" ht="15" hidden="1" customHeight="1" x14ac:dyDescent="0.25">
      <c r="A963" s="44" t="e">
        <f ca="1">IF(MONTH(C963)=MONTH(D$3),RIGHT('Yearly Info'!A$39,LEN('Yearly Info'!A$39)-4),"")</f>
        <v>#VALUE!</v>
      </c>
      <c r="B963" s="145"/>
      <c r="C963" s="42">
        <f t="shared" ca="1" si="33"/>
        <v>46170</v>
      </c>
      <c r="D963" s="54">
        <f ca="1">INDIRECT("'" &amp; UPPER(LEFT(TEXT($D$3,"mmmm"),3)) &amp; "'!AG36")</f>
        <v>0</v>
      </c>
      <c r="E963" s="147"/>
      <c r="F963" s="148"/>
      <c r="G963" s="148"/>
      <c r="H963" s="148"/>
      <c r="I963" s="148"/>
      <c r="J963" s="148"/>
      <c r="K963" s="148"/>
      <c r="L963" s="148"/>
      <c r="M963" s="148"/>
      <c r="N963" s="148"/>
      <c r="O963" s="148"/>
      <c r="P963" s="149"/>
    </row>
    <row r="964" spans="1:16" ht="15" hidden="1" customHeight="1" thickBot="1" x14ac:dyDescent="0.3">
      <c r="A964" s="45" t="e">
        <f ca="1">IF(MONTH(C964)=MONTH(D$3),RIGHT('Yearly Info'!A$40,LEN('Yearly Info'!A$40)-4),"")</f>
        <v>#VALUE!</v>
      </c>
      <c r="B964" s="145"/>
      <c r="C964" s="42">
        <f t="shared" ca="1" si="33"/>
        <v>46170</v>
      </c>
      <c r="D964" s="54">
        <f ca="1">INDIRECT("'" &amp; UPPER(LEFT(TEXT($D$3,"mmmm"),3)) &amp; "'!AG37")</f>
        <v>0</v>
      </c>
      <c r="E964" s="147"/>
      <c r="F964" s="148"/>
      <c r="G964" s="148"/>
      <c r="H964" s="148"/>
      <c r="I964" s="148"/>
      <c r="J964" s="148"/>
      <c r="K964" s="148"/>
      <c r="L964" s="148"/>
      <c r="M964" s="148"/>
      <c r="N964" s="148"/>
      <c r="O964" s="148"/>
      <c r="P964" s="149"/>
    </row>
    <row r="965" spans="1:16" ht="15" hidden="1" customHeight="1" thickBot="1" x14ac:dyDescent="0.3">
      <c r="A965" s="45" t="str">
        <f ca="1">IF(MONTH(C965)=MONTH(D$3),RIGHT('Yearly Info'!A$41,LEN('Yearly Info'!A$41)-4),"")</f>
        <v xml:space="preserve"> </v>
      </c>
      <c r="B965" s="145"/>
      <c r="C965" s="42">
        <f t="shared" ca="1" si="33"/>
        <v>46170</v>
      </c>
      <c r="D965" s="54">
        <f ca="1">INDIRECT("'" &amp; UPPER(LEFT(TEXT($D$3,"mmmm"),3)) &amp; "'!AG38")</f>
        <v>0</v>
      </c>
      <c r="E965" s="147"/>
      <c r="F965" s="148"/>
      <c r="G965" s="148"/>
      <c r="H965" s="148"/>
      <c r="I965" s="148"/>
      <c r="J965" s="148"/>
      <c r="K965" s="148"/>
      <c r="L965" s="148"/>
      <c r="M965" s="148"/>
      <c r="N965" s="148"/>
      <c r="O965" s="148"/>
      <c r="P965" s="149"/>
    </row>
    <row r="966" spans="1:16" ht="15" hidden="1" customHeight="1" thickBot="1" x14ac:dyDescent="0.3">
      <c r="A966" s="45" t="str">
        <f ca="1">IF(MONTH(C966)=MONTH(D$3),RIGHT('Yearly Info'!A$42,LEN('Yearly Info'!A$42)-4),"")</f>
        <v xml:space="preserve"> </v>
      </c>
      <c r="B966" s="145"/>
      <c r="C966" s="42">
        <f t="shared" ca="1" si="33"/>
        <v>46170</v>
      </c>
      <c r="D966" s="54">
        <f ca="1">INDIRECT("'" &amp; UPPER(LEFT(TEXT($D$3,"mmmm"),3)) &amp; "'!AG39")</f>
        <v>0</v>
      </c>
      <c r="E966" s="147"/>
      <c r="F966" s="148"/>
      <c r="G966" s="148"/>
      <c r="H966" s="148"/>
      <c r="I966" s="148"/>
      <c r="J966" s="148"/>
      <c r="K966" s="148"/>
      <c r="L966" s="148"/>
      <c r="M966" s="148"/>
      <c r="N966" s="148"/>
      <c r="O966" s="148"/>
      <c r="P966" s="149"/>
    </row>
    <row r="967" spans="1:16" ht="15" hidden="1" customHeight="1" thickBot="1" x14ac:dyDescent="0.3">
      <c r="A967" s="45" t="str">
        <f ca="1">IF(MONTH(C967)=MONTH(D$3),RIGHT('Yearly Info'!A$43,LEN('Yearly Info'!A$43)-4),"")</f>
        <v xml:space="preserve"> </v>
      </c>
      <c r="B967" s="146"/>
      <c r="C967" s="42">
        <f t="shared" ca="1" si="33"/>
        <v>46170</v>
      </c>
      <c r="D967" s="55">
        <f ca="1">INDIRECT("'" &amp; UPPER(LEFT(TEXT($D$3,"mmmm"),3)) &amp; "'!AG40")</f>
        <v>0</v>
      </c>
      <c r="E967" s="150"/>
      <c r="F967" s="151"/>
      <c r="G967" s="151"/>
      <c r="H967" s="151"/>
      <c r="I967" s="151"/>
      <c r="J967" s="151"/>
      <c r="K967" s="151"/>
      <c r="L967" s="151"/>
      <c r="M967" s="151"/>
      <c r="N967" s="151"/>
      <c r="O967" s="151"/>
      <c r="P967" s="152"/>
    </row>
    <row r="968" spans="1:16" ht="15" hidden="1" customHeight="1" x14ac:dyDescent="0.25">
      <c r="A968" s="44" t="str">
        <f ca="1">IF(MONTH(C968)=MONTH(D$3),RIGHT('Yearly Info'!A$14,LEN('Yearly Info'!A$14)-4),"")</f>
        <v xml:space="preserve"> RICS Support for MDEQ</v>
      </c>
      <c r="B968" s="159" t="str">
        <f ca="1">TEXT(C968,"dddd")</f>
        <v>Friday</v>
      </c>
      <c r="C968" s="96">
        <f ca="1">C938+1</f>
        <v>46171</v>
      </c>
      <c r="D968" s="54">
        <f ca="1">INDIRECT("'" &amp; UPPER(LEFT(TEXT($D$3,"mmmm"),3)) &amp; "'!AH11")</f>
        <v>0</v>
      </c>
      <c r="E968" s="147"/>
      <c r="F968" s="148"/>
      <c r="G968" s="148"/>
      <c r="H968" s="148"/>
      <c r="I968" s="148"/>
      <c r="J968" s="148"/>
      <c r="K968" s="148"/>
      <c r="L968" s="148"/>
      <c r="M968" s="148"/>
      <c r="N968" s="148"/>
      <c r="O968" s="148"/>
      <c r="P968" s="149"/>
    </row>
    <row r="969" spans="1:16" ht="15" hidden="1" customHeight="1" x14ac:dyDescent="0.25">
      <c r="A969" s="44" t="str">
        <f ca="1">IF(MONTH(C969)=MONTH(D$3),RIGHT('Yearly Info'!A$15,LEN('Yearly Info'!A$15)-4),"")</f>
        <v xml:space="preserve"> MDEQ</v>
      </c>
      <c r="B969" s="145"/>
      <c r="C969" s="42">
        <f ca="1">C968</f>
        <v>46171</v>
      </c>
      <c r="D969" s="54">
        <f ca="1">INDIRECT("'" &amp; UPPER(LEFT(TEXT($D$3,"mmmm"),3)) &amp; "'!AH12")</f>
        <v>0</v>
      </c>
      <c r="E969" s="147"/>
      <c r="F969" s="148"/>
      <c r="G969" s="148"/>
      <c r="H969" s="148"/>
      <c r="I969" s="148"/>
      <c r="J969" s="148"/>
      <c r="K969" s="148"/>
      <c r="L969" s="148"/>
      <c r="M969" s="148"/>
      <c r="N969" s="148"/>
      <c r="O969" s="148"/>
      <c r="P969" s="149"/>
    </row>
    <row r="970" spans="1:16" ht="15" hidden="1" customHeight="1" x14ac:dyDescent="0.25">
      <c r="A970" s="44" t="str">
        <f ca="1">IF(MONTH(C970)=MONTH(D$3),RIGHT('Yearly Info'!A$16,LEN('Yearly Info'!A$16)-4),"")</f>
        <v xml:space="preserve"> RICS Idea Portal</v>
      </c>
      <c r="B970" s="145"/>
      <c r="C970" s="42">
        <f t="shared" ref="C970:C997" ca="1" si="34">C969</f>
        <v>46171</v>
      </c>
      <c r="D970" s="54">
        <f ca="1">INDIRECT("'" &amp; UPPER(LEFT(TEXT($D$3,"mmmm"),3)) &amp; "'!AH13")</f>
        <v>0</v>
      </c>
      <c r="E970" s="147"/>
      <c r="F970" s="148"/>
      <c r="G970" s="148"/>
      <c r="H970" s="148"/>
      <c r="I970" s="148"/>
      <c r="J970" s="148"/>
      <c r="K970" s="148"/>
      <c r="L970" s="148"/>
      <c r="M970" s="148"/>
      <c r="N970" s="148"/>
      <c r="O970" s="148"/>
      <c r="P970" s="149"/>
    </row>
    <row r="971" spans="1:16" ht="15" hidden="1" customHeight="1" x14ac:dyDescent="0.25">
      <c r="A971" s="44" t="str">
        <f ca="1">IF(MONTH(C971)=MONTH(D$3),RIGHT('Yearly Info'!A$17,LEN('Yearly Info'!A$17)-4),"")</f>
        <v xml:space="preserve"> MSWIS</v>
      </c>
      <c r="B971" s="145"/>
      <c r="C971" s="42">
        <f t="shared" ca="1" si="34"/>
        <v>46171</v>
      </c>
      <c r="D971" s="54">
        <f ca="1">INDIRECT("'" &amp; UPPER(LEFT(TEXT($D$3,"mmmm"),3)) &amp; "'!AH14")</f>
        <v>0</v>
      </c>
      <c r="E971" s="147"/>
      <c r="F971" s="148"/>
      <c r="G971" s="148"/>
      <c r="H971" s="148"/>
      <c r="I971" s="148"/>
      <c r="J971" s="148"/>
      <c r="K971" s="148"/>
      <c r="L971" s="148"/>
      <c r="M971" s="148"/>
      <c r="N971" s="148"/>
      <c r="O971" s="148"/>
      <c r="P971" s="149"/>
    </row>
    <row r="972" spans="1:16" ht="15" hidden="1" customHeight="1" x14ac:dyDescent="0.25">
      <c r="A972" s="44" t="str">
        <f ca="1">IF(MONTH(C972)=MONTH(D$3),RIGHT('Yearly Info'!A$18,LEN('Yearly Info'!A$18)-4),"")</f>
        <v xml:space="preserve"> GeoSpatial</v>
      </c>
      <c r="B972" s="145"/>
      <c r="C972" s="42">
        <f t="shared" ca="1" si="34"/>
        <v>46171</v>
      </c>
      <c r="D972" s="54">
        <f ca="1">INDIRECT("'" &amp; UPPER(LEFT(TEXT($D$3,"mmmm"),3)) &amp; "'!AH15")</f>
        <v>0</v>
      </c>
      <c r="E972" s="147"/>
      <c r="F972" s="148"/>
      <c r="G972" s="148"/>
      <c r="H972" s="148"/>
      <c r="I972" s="148"/>
      <c r="J972" s="148"/>
      <c r="K972" s="148"/>
      <c r="L972" s="148"/>
      <c r="M972" s="148"/>
      <c r="N972" s="148"/>
      <c r="O972" s="148"/>
      <c r="P972" s="149"/>
    </row>
    <row r="973" spans="1:16" ht="15" hidden="1" customHeight="1" x14ac:dyDescent="0.25">
      <c r="A973" s="44" t="str">
        <f ca="1">IF(MONTH(C973)=MONTH(D$3),RIGHT('Yearly Info'!A$19,LEN('Yearly Info'!A$19)-4),"")</f>
        <v xml:space="preserve"> RICS Dashboard</v>
      </c>
      <c r="B973" s="145"/>
      <c r="C973" s="42">
        <f t="shared" ca="1" si="34"/>
        <v>46171</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xml:space="preserve"> MDWFP NRIS</v>
      </c>
      <c r="B974" s="145"/>
      <c r="C974" s="42">
        <f t="shared" ca="1" si="34"/>
        <v>46171</v>
      </c>
      <c r="D974" s="54">
        <f ca="1">INDIRECT("'" &amp; UPPER(LEFT(TEXT($D$3,"mmmm"),3)) &amp; "'!AH17")</f>
        <v>12</v>
      </c>
      <c r="E974" s="153" t="s">
        <v>139</v>
      </c>
      <c r="F974" s="154"/>
      <c r="G974" s="154"/>
      <c r="H974" s="154"/>
      <c r="I974" s="154"/>
      <c r="J974" s="154"/>
      <c r="K974" s="154"/>
      <c r="L974" s="154"/>
      <c r="M974" s="154"/>
      <c r="N974" s="154"/>
      <c r="O974" s="154"/>
      <c r="P974" s="155"/>
    </row>
    <row r="975" spans="1:16" ht="15" hidden="1" customHeight="1" x14ac:dyDescent="0.25">
      <c r="A975" s="44" t="str">
        <f ca="1">IF(MONTH(C975)=MONTH(D$3),RIGHT('Yearly Info'!A$21,LEN('Yearly Info'!A$21)-4),"")</f>
        <v xml:space="preserve"> MSWIS MRVA 4 CLOSED</v>
      </c>
      <c r="B975" s="145"/>
      <c r="C975" s="42">
        <f t="shared" ca="1" si="34"/>
        <v>46171</v>
      </c>
      <c r="D975" s="54">
        <f ca="1">INDIRECT("'" &amp; UPPER(LEFT(TEXT($D$3,"mmmm"),3)) &amp; "'!AH18")</f>
        <v>0</v>
      </c>
      <c r="E975" s="147"/>
      <c r="F975" s="148"/>
      <c r="G975" s="148"/>
      <c r="H975" s="148"/>
      <c r="I975" s="148"/>
      <c r="J975" s="148"/>
      <c r="K975" s="148"/>
      <c r="L975" s="148"/>
      <c r="M975" s="148"/>
      <c r="N975" s="148"/>
      <c r="O975" s="148"/>
      <c r="P975" s="149"/>
    </row>
    <row r="976" spans="1:16" ht="15" hidden="1" customHeight="1" x14ac:dyDescent="0.25">
      <c r="A976" s="44" t="str">
        <f ca="1">IF(MONTH(C976)=MONTH(D$3),RIGHT('Yearly Info'!A$22,LEN('Yearly Info'!A$22)-4),"")</f>
        <v xml:space="preserve"> Tackett</v>
      </c>
      <c r="B976" s="145"/>
      <c r="C976" s="42">
        <f t="shared" ca="1" si="34"/>
        <v>46171</v>
      </c>
      <c r="D976" s="54">
        <f ca="1">INDIRECT("'" &amp; UPPER(LEFT(TEXT($D$3,"mmmm"),3)) &amp; "'!AH19")</f>
        <v>0</v>
      </c>
      <c r="E976" s="147"/>
      <c r="F976" s="148"/>
      <c r="G976" s="148"/>
      <c r="H976" s="148"/>
      <c r="I976" s="148"/>
      <c r="J976" s="148"/>
      <c r="K976" s="148"/>
      <c r="L976" s="148"/>
      <c r="M976" s="148"/>
      <c r="N976" s="148"/>
      <c r="O976" s="148"/>
      <c r="P976" s="149"/>
    </row>
    <row r="977" spans="1:16" ht="15" hidden="1" customHeight="1" x14ac:dyDescent="0.25">
      <c r="A977" s="44" t="e">
        <f ca="1">IF(MONTH(C977)=MONTH(D$3),RIGHT('Yearly Info'!A$23,LEN('Yearly Info'!A$23)-4),"")</f>
        <v>#VALUE!</v>
      </c>
      <c r="B977" s="145"/>
      <c r="C977" s="42">
        <f t="shared" ca="1" si="34"/>
        <v>46171</v>
      </c>
      <c r="D977" s="54">
        <f ca="1">INDIRECT("'" &amp; UPPER(LEFT(TEXT($D$3,"mmmm"),3)) &amp; "'!AH20")</f>
        <v>0</v>
      </c>
      <c r="E977" s="147"/>
      <c r="F977" s="148"/>
      <c r="G977" s="148"/>
      <c r="H977" s="148"/>
      <c r="I977" s="148"/>
      <c r="J977" s="148"/>
      <c r="K977" s="148"/>
      <c r="L977" s="148"/>
      <c r="M977" s="148"/>
      <c r="N977" s="148"/>
      <c r="O977" s="148"/>
      <c r="P977" s="149"/>
    </row>
    <row r="978" spans="1:16" ht="15" hidden="1" customHeight="1" x14ac:dyDescent="0.25">
      <c r="A978" s="44" t="e">
        <f ca="1">IF(MONTH(C978)=MONTH(D$3),RIGHT('Yearly Info'!A$24,LEN('Yearly Info'!A$24)-4),"")</f>
        <v>#VALUE!</v>
      </c>
      <c r="B978" s="145"/>
      <c r="C978" s="42">
        <f t="shared" ca="1" si="34"/>
        <v>46171</v>
      </c>
      <c r="D978" s="54">
        <f ca="1">INDIRECT("'" &amp; UPPER(LEFT(TEXT($D$3,"mmmm"),3)) &amp; "'!AH21")</f>
        <v>0</v>
      </c>
      <c r="E978" s="147"/>
      <c r="F978" s="148"/>
      <c r="G978" s="148"/>
      <c r="H978" s="148"/>
      <c r="I978" s="148"/>
      <c r="J978" s="148"/>
      <c r="K978" s="148"/>
      <c r="L978" s="148"/>
      <c r="M978" s="148"/>
      <c r="N978" s="148"/>
      <c r="O978" s="148"/>
      <c r="P978" s="149"/>
    </row>
    <row r="979" spans="1:16" ht="15" hidden="1" customHeight="1" x14ac:dyDescent="0.25">
      <c r="A979" s="44" t="e">
        <f ca="1">IF(MONTH(C979)=MONTH(D$3),RIGHT('Yearly Info'!A$25,LEN('Yearly Info'!A$25)-4),"")</f>
        <v>#VALUE!</v>
      </c>
      <c r="B979" s="145"/>
      <c r="C979" s="42">
        <f t="shared" ca="1" si="34"/>
        <v>46171</v>
      </c>
      <c r="D979" s="54">
        <f ca="1">INDIRECT("'" &amp; UPPER(LEFT(TEXT($D$3,"mmmm"),3)) &amp; "'!AH22")</f>
        <v>0</v>
      </c>
      <c r="E979" s="147"/>
      <c r="F979" s="148"/>
      <c r="G979" s="148"/>
      <c r="H979" s="148"/>
      <c r="I979" s="148"/>
      <c r="J979" s="148"/>
      <c r="K979" s="148"/>
      <c r="L979" s="148"/>
      <c r="M979" s="148"/>
      <c r="N979" s="148"/>
      <c r="O979" s="148"/>
      <c r="P979" s="149"/>
    </row>
    <row r="980" spans="1:16" ht="15" hidden="1" customHeight="1" x14ac:dyDescent="0.25">
      <c r="A980" s="44" t="e">
        <f ca="1">IF(MONTH(C980)=MONTH(D$3),RIGHT('Yearly Info'!A$26,LEN('Yearly Info'!A$26)-4),"")</f>
        <v>#VALUE!</v>
      </c>
      <c r="B980" s="145"/>
      <c r="C980" s="42">
        <f t="shared" ca="1" si="34"/>
        <v>46171</v>
      </c>
      <c r="D980" s="54">
        <f ca="1">INDIRECT("'" &amp; UPPER(LEFT(TEXT($D$3,"mmmm"),3)) &amp; "'!AH23")</f>
        <v>0</v>
      </c>
      <c r="E980" s="147"/>
      <c r="F980" s="148"/>
      <c r="G980" s="148"/>
      <c r="H980" s="148"/>
      <c r="I980" s="148"/>
      <c r="J980" s="148"/>
      <c r="K980" s="148"/>
      <c r="L980" s="148"/>
      <c r="M980" s="148"/>
      <c r="N980" s="148"/>
      <c r="O980" s="148"/>
      <c r="P980" s="149"/>
    </row>
    <row r="981" spans="1:16" ht="15" hidden="1" customHeight="1" x14ac:dyDescent="0.25">
      <c r="A981" s="44" t="e">
        <f ca="1">IF(MONTH(C981)=MONTH(D$3),RIGHT('Yearly Info'!A$27,LEN('Yearly Info'!A$27)-4),"")</f>
        <v>#VALUE!</v>
      </c>
      <c r="B981" s="145"/>
      <c r="C981" s="42">
        <f t="shared" ca="1" si="34"/>
        <v>46171</v>
      </c>
      <c r="D981" s="54">
        <f ca="1">INDIRECT("'" &amp; UPPER(LEFT(TEXT($D$3,"mmmm"),3)) &amp; "'!AH24")</f>
        <v>0</v>
      </c>
      <c r="E981" s="147"/>
      <c r="F981" s="148"/>
      <c r="G981" s="148"/>
      <c r="H981" s="148"/>
      <c r="I981" s="148"/>
      <c r="J981" s="148"/>
      <c r="K981" s="148"/>
      <c r="L981" s="148"/>
      <c r="M981" s="148"/>
      <c r="N981" s="148"/>
      <c r="O981" s="148"/>
      <c r="P981" s="149"/>
    </row>
    <row r="982" spans="1:16" ht="15" hidden="1" customHeight="1" x14ac:dyDescent="0.25">
      <c r="A982" s="44" t="e">
        <f ca="1">IF(MONTH(C982)=MONTH(D$3),RIGHT('Yearly Info'!A$28,LEN('Yearly Info'!A$28)-4),"")</f>
        <v>#VALUE!</v>
      </c>
      <c r="B982" s="145"/>
      <c r="C982" s="42">
        <f t="shared" ca="1" si="34"/>
        <v>46171</v>
      </c>
      <c r="D982" s="54">
        <f ca="1">INDIRECT("'" &amp; UPPER(LEFT(TEXT($D$3,"mmmm"),3)) &amp; "'!AH25")</f>
        <v>0</v>
      </c>
      <c r="E982" s="147"/>
      <c r="F982" s="148"/>
      <c r="G982" s="148"/>
      <c r="H982" s="148"/>
      <c r="I982" s="148"/>
      <c r="J982" s="148"/>
      <c r="K982" s="148"/>
      <c r="L982" s="148"/>
      <c r="M982" s="148"/>
      <c r="N982" s="148"/>
      <c r="O982" s="148"/>
      <c r="P982" s="149"/>
    </row>
    <row r="983" spans="1:16" ht="15" hidden="1" customHeight="1" x14ac:dyDescent="0.25">
      <c r="A983" s="44" t="e">
        <f ca="1">IF(MONTH(C983)=MONTH(D$3),RIGHT('Yearly Info'!A$29,LEN('Yearly Info'!A$29)-4),"")</f>
        <v>#VALUE!</v>
      </c>
      <c r="B983" s="145"/>
      <c r="C983" s="42">
        <f t="shared" ca="1" si="34"/>
        <v>46171</v>
      </c>
      <c r="D983" s="54">
        <f ca="1">INDIRECT("'" &amp; UPPER(LEFT(TEXT($D$3,"mmmm"),3)) &amp; "'!AH26")</f>
        <v>0</v>
      </c>
      <c r="E983" s="147"/>
      <c r="F983" s="148"/>
      <c r="G983" s="148"/>
      <c r="H983" s="148"/>
      <c r="I983" s="148"/>
      <c r="J983" s="148"/>
      <c r="K983" s="148"/>
      <c r="L983" s="148"/>
      <c r="M983" s="148"/>
      <c r="N983" s="148"/>
      <c r="O983" s="148"/>
      <c r="P983" s="149"/>
    </row>
    <row r="984" spans="1:16" ht="15" hidden="1" customHeight="1" x14ac:dyDescent="0.25">
      <c r="A984" s="44" t="e">
        <f ca="1">IF(MONTH(C984)=MONTH(D$3),RIGHT('Yearly Info'!A$30,LEN('Yearly Info'!A$30)-4),"")</f>
        <v>#VALUE!</v>
      </c>
      <c r="B984" s="145"/>
      <c r="C984" s="42">
        <f t="shared" ca="1" si="34"/>
        <v>46171</v>
      </c>
      <c r="D984" s="54">
        <f ca="1">INDIRECT("'" &amp; UPPER(LEFT(TEXT($D$3,"mmmm"),3)) &amp; "'!AH27")</f>
        <v>0</v>
      </c>
      <c r="E984" s="147"/>
      <c r="F984" s="148"/>
      <c r="G984" s="148"/>
      <c r="H984" s="148"/>
      <c r="I984" s="148"/>
      <c r="J984" s="148"/>
      <c r="K984" s="148"/>
      <c r="L984" s="148"/>
      <c r="M984" s="148"/>
      <c r="N984" s="148"/>
      <c r="O984" s="148"/>
      <c r="P984" s="149"/>
    </row>
    <row r="985" spans="1:16" ht="15" hidden="1" customHeight="1" x14ac:dyDescent="0.25">
      <c r="A985" s="44" t="e">
        <f ca="1">IF(MONTH(C985)=MONTH(D$3),RIGHT('Yearly Info'!A$31,LEN('Yearly Info'!A$31)-4),"")</f>
        <v>#VALUE!</v>
      </c>
      <c r="B985" s="145"/>
      <c r="C985" s="42">
        <f t="shared" ca="1" si="34"/>
        <v>46171</v>
      </c>
      <c r="D985" s="54">
        <f ca="1">INDIRECT("'" &amp; UPPER(LEFT(TEXT($D$3,"mmmm"),3)) &amp; "'!AH28")</f>
        <v>0</v>
      </c>
      <c r="E985" s="147"/>
      <c r="F985" s="148"/>
      <c r="G985" s="148"/>
      <c r="H985" s="148"/>
      <c r="I985" s="148"/>
      <c r="J985" s="148"/>
      <c r="K985" s="148"/>
      <c r="L985" s="148"/>
      <c r="M985" s="148"/>
      <c r="N985" s="148"/>
      <c r="O985" s="148"/>
      <c r="P985" s="149"/>
    </row>
    <row r="986" spans="1:16" ht="15" hidden="1" customHeight="1" x14ac:dyDescent="0.25">
      <c r="A986" s="44" t="e">
        <f ca="1">IF(MONTH(C986)=MONTH(D$3),RIGHT('Yearly Info'!A$32,LEN('Yearly Info'!A$32)-4),"")</f>
        <v>#VALUE!</v>
      </c>
      <c r="B986" s="145"/>
      <c r="C986" s="42">
        <f t="shared" ca="1" si="34"/>
        <v>46171</v>
      </c>
      <c r="D986" s="54">
        <f ca="1">INDIRECT("'" &amp; UPPER(LEFT(TEXT($D$3,"mmmm"),3)) &amp; "'!AH29")</f>
        <v>0</v>
      </c>
      <c r="E986" s="147"/>
      <c r="F986" s="148"/>
      <c r="G986" s="148"/>
      <c r="H986" s="148"/>
      <c r="I986" s="148"/>
      <c r="J986" s="148"/>
      <c r="K986" s="148"/>
      <c r="L986" s="148"/>
      <c r="M986" s="148"/>
      <c r="N986" s="148"/>
      <c r="O986" s="148"/>
      <c r="P986" s="149"/>
    </row>
    <row r="987" spans="1:16" ht="15" hidden="1" customHeight="1" x14ac:dyDescent="0.25">
      <c r="A987" s="44" t="e">
        <f ca="1">IF(MONTH(C987)=MONTH(D$3),RIGHT('Yearly Info'!A$33,LEN('Yearly Info'!A$33)-4),"")</f>
        <v>#VALUE!</v>
      </c>
      <c r="B987" s="145"/>
      <c r="C987" s="42">
        <f t="shared" ca="1" si="34"/>
        <v>46171</v>
      </c>
      <c r="D987" s="54">
        <f ca="1">INDIRECT("'" &amp; UPPER(LEFT(TEXT($D$3,"mmmm"),3)) &amp; "'!AH30")</f>
        <v>0</v>
      </c>
      <c r="E987" s="147"/>
      <c r="F987" s="148"/>
      <c r="G987" s="148"/>
      <c r="H987" s="148"/>
      <c r="I987" s="148"/>
      <c r="J987" s="148"/>
      <c r="K987" s="148"/>
      <c r="L987" s="148"/>
      <c r="M987" s="148"/>
      <c r="N987" s="148"/>
      <c r="O987" s="148"/>
      <c r="P987" s="149"/>
    </row>
    <row r="988" spans="1:16" ht="15" hidden="1" customHeight="1" x14ac:dyDescent="0.25">
      <c r="A988" s="44" t="e">
        <f ca="1">IF(MONTH(C988)=MONTH(D$3),RIGHT('Yearly Info'!A$34,LEN('Yearly Info'!A$34)-4),"")</f>
        <v>#VALUE!</v>
      </c>
      <c r="B988" s="145"/>
      <c r="C988" s="42">
        <f t="shared" ca="1" si="34"/>
        <v>46171</v>
      </c>
      <c r="D988" s="54">
        <f ca="1">INDIRECT("'" &amp; UPPER(LEFT(TEXT($D$3,"mmmm"),3)) &amp; "'!AH31")</f>
        <v>0</v>
      </c>
      <c r="E988" s="147"/>
      <c r="F988" s="148"/>
      <c r="G988" s="148"/>
      <c r="H988" s="148"/>
      <c r="I988" s="148"/>
      <c r="J988" s="148"/>
      <c r="K988" s="148"/>
      <c r="L988" s="148"/>
      <c r="M988" s="148"/>
      <c r="N988" s="148"/>
      <c r="O988" s="148"/>
      <c r="P988" s="149"/>
    </row>
    <row r="989" spans="1:16" ht="15" hidden="1" customHeight="1" thickBot="1" x14ac:dyDescent="0.3">
      <c r="A989" s="44" t="e">
        <f ca="1">IF(MONTH(C989)=MONTH(D$3),RIGHT('Yearly Info'!A$35,LEN('Yearly Info'!A$35)-4),"")</f>
        <v>#VALUE!</v>
      </c>
      <c r="B989" s="145"/>
      <c r="C989" s="42">
        <f t="shared" ca="1" si="34"/>
        <v>46171</v>
      </c>
      <c r="D989" s="55">
        <f ca="1">INDIRECT("'" &amp; UPPER(LEFT(TEXT($D$3,"mmmm"),3)) &amp; "'!AH32")</f>
        <v>0</v>
      </c>
      <c r="E989" s="147"/>
      <c r="F989" s="148"/>
      <c r="G989" s="148"/>
      <c r="H989" s="148"/>
      <c r="I989" s="148"/>
      <c r="J989" s="148"/>
      <c r="K989" s="148"/>
      <c r="L989" s="148"/>
      <c r="M989" s="148"/>
      <c r="N989" s="148"/>
      <c r="O989" s="148"/>
      <c r="P989" s="149"/>
    </row>
    <row r="990" spans="1:16" ht="15" hidden="1" customHeight="1" x14ac:dyDescent="0.25">
      <c r="A990" s="44" t="e">
        <f ca="1">IF(MONTH(C990)=MONTH(D$3),RIGHT('Yearly Info'!A$36,LEN('Yearly Info'!A$36)-4),"")</f>
        <v>#VALUE!</v>
      </c>
      <c r="B990" s="145"/>
      <c r="C990" s="42">
        <f t="shared" ca="1" si="34"/>
        <v>46171</v>
      </c>
      <c r="D990" s="54">
        <f ca="1">INDIRECT("'" &amp; UPPER(LEFT(TEXT($D$3,"mmmm"),3)) &amp; "'!AH33")</f>
        <v>0</v>
      </c>
      <c r="E990" s="147"/>
      <c r="F990" s="148"/>
      <c r="G990" s="148"/>
      <c r="H990" s="148"/>
      <c r="I990" s="148"/>
      <c r="J990" s="148"/>
      <c r="K990" s="148"/>
      <c r="L990" s="148"/>
      <c r="M990" s="148"/>
      <c r="N990" s="148"/>
      <c r="O990" s="148"/>
      <c r="P990" s="149"/>
    </row>
    <row r="991" spans="1:16" ht="15" hidden="1" customHeight="1" x14ac:dyDescent="0.25">
      <c r="A991" s="44" t="e">
        <f ca="1">IF(MONTH(C991)=MONTH(D$3),RIGHT('Yearly Info'!A$37,LEN('Yearly Info'!A$37)-4),"")</f>
        <v>#VALUE!</v>
      </c>
      <c r="B991" s="145"/>
      <c r="C991" s="42">
        <f t="shared" ca="1" si="34"/>
        <v>46171</v>
      </c>
      <c r="D991" s="54">
        <f ca="1">INDIRECT("'" &amp; UPPER(LEFT(TEXT($D$3,"mmmm"),3)) &amp; "'!AH34")</f>
        <v>0</v>
      </c>
      <c r="E991" s="147"/>
      <c r="F991" s="148"/>
      <c r="G991" s="148"/>
      <c r="H991" s="148"/>
      <c r="I991" s="148"/>
      <c r="J991" s="148"/>
      <c r="K991" s="148"/>
      <c r="L991" s="148"/>
      <c r="M991" s="148"/>
      <c r="N991" s="148"/>
      <c r="O991" s="148"/>
      <c r="P991" s="149"/>
    </row>
    <row r="992" spans="1:16" ht="15" hidden="1" customHeight="1" x14ac:dyDescent="0.25">
      <c r="A992" s="44" t="e">
        <f ca="1">IF(MONTH(C992)=MONTH(D$3),RIGHT('Yearly Info'!A$38,LEN('Yearly Info'!A$38)-4),"")</f>
        <v>#VALUE!</v>
      </c>
      <c r="B992" s="145"/>
      <c r="C992" s="42">
        <f t="shared" ca="1" si="34"/>
        <v>46171</v>
      </c>
      <c r="D992" s="54">
        <f ca="1">INDIRECT("'" &amp; UPPER(LEFT(TEXT($D$3,"mmmm"),3)) &amp; "'!AH35")</f>
        <v>0</v>
      </c>
      <c r="E992" s="147"/>
      <c r="F992" s="148"/>
      <c r="G992" s="148"/>
      <c r="H992" s="148"/>
      <c r="I992" s="148"/>
      <c r="J992" s="148"/>
      <c r="K992" s="148"/>
      <c r="L992" s="148"/>
      <c r="M992" s="148"/>
      <c r="N992" s="148"/>
      <c r="O992" s="148"/>
      <c r="P992" s="149"/>
    </row>
    <row r="993" spans="1:16" ht="15" hidden="1" customHeight="1" x14ac:dyDescent="0.25">
      <c r="A993" s="44" t="e">
        <f ca="1">IF(MONTH(C993)=MONTH(D$3),RIGHT('Yearly Info'!A$39,LEN('Yearly Info'!A$39)-4),"")</f>
        <v>#VALUE!</v>
      </c>
      <c r="B993" s="145"/>
      <c r="C993" s="42">
        <f t="shared" ca="1" si="34"/>
        <v>46171</v>
      </c>
      <c r="D993" s="54">
        <f ca="1">INDIRECT("'" &amp; UPPER(LEFT(TEXT($D$3,"mmmm"),3)) &amp; "'!AH36")</f>
        <v>0</v>
      </c>
      <c r="E993" s="147"/>
      <c r="F993" s="148"/>
      <c r="G993" s="148"/>
      <c r="H993" s="148"/>
      <c r="I993" s="148"/>
      <c r="J993" s="148"/>
      <c r="K993" s="148"/>
      <c r="L993" s="148"/>
      <c r="M993" s="148"/>
      <c r="N993" s="148"/>
      <c r="O993" s="148"/>
      <c r="P993" s="149"/>
    </row>
    <row r="994" spans="1:16" ht="15" hidden="1" customHeight="1" thickBot="1" x14ac:dyDescent="0.3">
      <c r="A994" s="45" t="e">
        <f ca="1">IF(MONTH(C994)=MONTH(D$3),RIGHT('Yearly Info'!A$40,LEN('Yearly Info'!A$40)-4),"")</f>
        <v>#VALUE!</v>
      </c>
      <c r="B994" s="145"/>
      <c r="C994" s="42">
        <f t="shared" ca="1" si="34"/>
        <v>46171</v>
      </c>
      <c r="D994" s="54">
        <f ca="1">INDIRECT("'" &amp; UPPER(LEFT(TEXT($D$3,"mmmm"),3)) &amp; "'!AH37")</f>
        <v>0</v>
      </c>
      <c r="E994" s="147"/>
      <c r="F994" s="148"/>
      <c r="G994" s="148"/>
      <c r="H994" s="148"/>
      <c r="I994" s="148"/>
      <c r="J994" s="148"/>
      <c r="K994" s="148"/>
      <c r="L994" s="148"/>
      <c r="M994" s="148"/>
      <c r="N994" s="148"/>
      <c r="O994" s="148"/>
      <c r="P994" s="149"/>
    </row>
    <row r="995" spans="1:16" ht="15" hidden="1" customHeight="1" thickBot="1" x14ac:dyDescent="0.3">
      <c r="A995" s="45" t="str">
        <f ca="1">IF(MONTH(C995)=MONTH(D$3),RIGHT('Yearly Info'!A$41,LEN('Yearly Info'!A$41)-4),"")</f>
        <v xml:space="preserve"> </v>
      </c>
      <c r="B995" s="145"/>
      <c r="C995" s="42">
        <f t="shared" ca="1" si="34"/>
        <v>46171</v>
      </c>
      <c r="D995" s="54">
        <f ca="1">INDIRECT("'" &amp; UPPER(LEFT(TEXT($D$3,"mmmm"),3)) &amp; "'!AH38")</f>
        <v>0</v>
      </c>
      <c r="E995" s="147"/>
      <c r="F995" s="148"/>
      <c r="G995" s="148"/>
      <c r="H995" s="148"/>
      <c r="I995" s="148"/>
      <c r="J995" s="148"/>
      <c r="K995" s="148"/>
      <c r="L995" s="148"/>
      <c r="M995" s="148"/>
      <c r="N995" s="148"/>
      <c r="O995" s="148"/>
      <c r="P995" s="149"/>
    </row>
    <row r="996" spans="1:16" ht="15" hidden="1" customHeight="1" thickBot="1" x14ac:dyDescent="0.3">
      <c r="A996" s="45" t="str">
        <f ca="1">IF(MONTH(C996)=MONTH(D$3),RIGHT('Yearly Info'!A$42,LEN('Yearly Info'!A$42)-4),"")</f>
        <v xml:space="preserve"> </v>
      </c>
      <c r="B996" s="145"/>
      <c r="C996" s="42">
        <f t="shared" ca="1" si="34"/>
        <v>46171</v>
      </c>
      <c r="D996" s="54">
        <f ca="1">INDIRECT("'" &amp; UPPER(LEFT(TEXT($D$3,"mmmm"),3)) &amp; "'!AH39")</f>
        <v>0</v>
      </c>
      <c r="E996" s="147"/>
      <c r="F996" s="148"/>
      <c r="G996" s="148"/>
      <c r="H996" s="148"/>
      <c r="I996" s="148"/>
      <c r="J996" s="148"/>
      <c r="K996" s="148"/>
      <c r="L996" s="148"/>
      <c r="M996" s="148"/>
      <c r="N996" s="148"/>
      <c r="O996" s="148"/>
      <c r="P996" s="149"/>
    </row>
    <row r="997" spans="1:16" ht="15" hidden="1" customHeight="1" thickBot="1" x14ac:dyDescent="0.3">
      <c r="A997" s="45" t="str">
        <f ca="1">IF(MONTH(C997)=MONTH(D$3),RIGHT('Yearly Info'!A$43,LEN('Yearly Info'!A$43)-4),"")</f>
        <v xml:space="preserve"> </v>
      </c>
      <c r="B997" s="146"/>
      <c r="C997" s="42">
        <f t="shared" ca="1" si="34"/>
        <v>46171</v>
      </c>
      <c r="D997" s="55">
        <f ca="1">INDIRECT("'" &amp; UPPER(LEFT(TEXT($D$3,"mmmm"),3)) &amp; "'!AH40")</f>
        <v>0</v>
      </c>
      <c r="E997" s="150"/>
      <c r="F997" s="151"/>
      <c r="G997" s="151"/>
      <c r="H997" s="151"/>
      <c r="I997" s="151"/>
      <c r="J997" s="151"/>
      <c r="K997" s="151"/>
      <c r="L997" s="151"/>
      <c r="M997" s="151"/>
      <c r="N997" s="151"/>
      <c r="O997" s="151"/>
      <c r="P997" s="152"/>
    </row>
    <row r="998" spans="1:16" hidden="1" x14ac:dyDescent="0.25"/>
    <row r="999" spans="1:16" hidden="1" x14ac:dyDescent="0.25"/>
    <row r="1000" spans="1:16" ht="15.75" hidden="1" thickBot="1" x14ac:dyDescent="0.3">
      <c r="A1000" s="175" t="s">
        <v>6</v>
      </c>
      <c r="B1000" s="176"/>
      <c r="C1000" s="177">
        <f ca="1">SUM(D248:D997)</f>
        <v>149</v>
      </c>
      <c r="D1000" s="178"/>
      <c r="E1000" s="178"/>
    </row>
  </sheetData>
  <autoFilter ref="A1:A1000" xr:uid="{AB16BB6A-4E19-4575-ACAA-F46523137FAE}">
    <filterColumn colId="0">
      <filters>
        <filter val="MDWFP NRIS"/>
      </filters>
    </filterColumn>
  </autoFilter>
  <mergeCells count="973">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53:P953"/>
    <mergeCell ref="E954:P954"/>
    <mergeCell ref="E955:P955"/>
    <mergeCell ref="E956:P956"/>
    <mergeCell ref="E925:P925"/>
    <mergeCell ref="E926:P926"/>
    <mergeCell ref="E927:P927"/>
    <mergeCell ref="E928:P928"/>
    <mergeCell ref="E929:P929"/>
    <mergeCell ref="E945:P945"/>
    <mergeCell ref="E946:P946"/>
    <mergeCell ref="E947:P947"/>
    <mergeCell ref="E948:P948"/>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932:P932"/>
    <mergeCell ref="E933:P933"/>
    <mergeCell ref="E934:P934"/>
    <mergeCell ref="E935:P935"/>
    <mergeCell ref="E924:P924"/>
    <mergeCell ref="E893:P893"/>
    <mergeCell ref="E894:P894"/>
    <mergeCell ref="E895:P895"/>
    <mergeCell ref="E896:P896"/>
    <mergeCell ref="E903:P903"/>
    <mergeCell ref="E904:P904"/>
    <mergeCell ref="E905:P905"/>
    <mergeCell ref="E906:P906"/>
    <mergeCell ref="E907:P907"/>
    <mergeCell ref="E885:P885"/>
    <mergeCell ref="E886:P886"/>
    <mergeCell ref="E887:P887"/>
    <mergeCell ref="E888:P888"/>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72:P872"/>
    <mergeCell ref="E873:P873"/>
    <mergeCell ref="E874:P874"/>
    <mergeCell ref="E875:P875"/>
    <mergeCell ref="E864:P864"/>
    <mergeCell ref="E865:P865"/>
    <mergeCell ref="E866:P866"/>
    <mergeCell ref="E867:P867"/>
    <mergeCell ref="E868:P868"/>
    <mergeCell ref="E869:P869"/>
    <mergeCell ref="E843:P843"/>
    <mergeCell ref="E844:P844"/>
    <mergeCell ref="E845:P845"/>
    <mergeCell ref="E846:P846"/>
    <mergeCell ref="E847:P847"/>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33:P833"/>
    <mergeCell ref="E834:P834"/>
    <mergeCell ref="E835:P835"/>
    <mergeCell ref="E836:P836"/>
    <mergeCell ref="E805:P805"/>
    <mergeCell ref="E806:P806"/>
    <mergeCell ref="E807:P807"/>
    <mergeCell ref="E808:P808"/>
    <mergeCell ref="E809:P809"/>
    <mergeCell ref="E825:P825"/>
    <mergeCell ref="E826:P826"/>
    <mergeCell ref="E827:P827"/>
    <mergeCell ref="E828:P828"/>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812:P812"/>
    <mergeCell ref="E813:P813"/>
    <mergeCell ref="E814:P814"/>
    <mergeCell ref="E815:P815"/>
    <mergeCell ref="E804:P804"/>
    <mergeCell ref="E773:P773"/>
    <mergeCell ref="E774:P774"/>
    <mergeCell ref="E775:P775"/>
    <mergeCell ref="E776:P776"/>
    <mergeCell ref="E783:P783"/>
    <mergeCell ref="E784:P784"/>
    <mergeCell ref="E785:P785"/>
    <mergeCell ref="E786:P786"/>
    <mergeCell ref="E787:P787"/>
    <mergeCell ref="E765:P765"/>
    <mergeCell ref="E766:P766"/>
    <mergeCell ref="E767:P767"/>
    <mergeCell ref="E768:P768"/>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50:P750"/>
    <mergeCell ref="E751:P751"/>
    <mergeCell ref="E752:P752"/>
    <mergeCell ref="E753:P753"/>
    <mergeCell ref="E754:P754"/>
    <mergeCell ref="E755:P755"/>
    <mergeCell ref="E744:P744"/>
    <mergeCell ref="E728:P728"/>
    <mergeCell ref="E745:P745"/>
    <mergeCell ref="E746:P746"/>
    <mergeCell ref="E747:P747"/>
    <mergeCell ref="E748:P748"/>
    <mergeCell ref="E749:P749"/>
    <mergeCell ref="E714:P714"/>
    <mergeCell ref="E715:P715"/>
    <mergeCell ref="E716:P716"/>
    <mergeCell ref="E723:P723"/>
    <mergeCell ref="E724:P724"/>
    <mergeCell ref="E725:P725"/>
    <mergeCell ref="E726:P726"/>
    <mergeCell ref="E727:P727"/>
    <mergeCell ref="B728:B757"/>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05:P705"/>
    <mergeCell ref="E706:P706"/>
    <mergeCell ref="E707:P707"/>
    <mergeCell ref="E708:P708"/>
    <mergeCell ref="E709:P709"/>
    <mergeCell ref="E710:P710"/>
    <mergeCell ref="E696:P696"/>
    <mergeCell ref="E697:P697"/>
    <mergeCell ref="B698:B727"/>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713:P713"/>
    <mergeCell ref="E692:P692"/>
    <mergeCell ref="E693:P693"/>
    <mergeCell ref="E694:P694"/>
    <mergeCell ref="E695:P695"/>
    <mergeCell ref="E684:P684"/>
    <mergeCell ref="E685:P685"/>
    <mergeCell ref="E686:P686"/>
    <mergeCell ref="E687:P687"/>
    <mergeCell ref="E688:P688"/>
    <mergeCell ref="E689:P689"/>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25:P625"/>
    <mergeCell ref="E626:P626"/>
    <mergeCell ref="E627:P627"/>
    <mergeCell ref="E628:P628"/>
    <mergeCell ref="E629:P629"/>
    <mergeCell ref="E645:P645"/>
    <mergeCell ref="E646:P646"/>
    <mergeCell ref="E647:P647"/>
    <mergeCell ref="E648:P648"/>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593:P593"/>
    <mergeCell ref="E594:P594"/>
    <mergeCell ref="E595:P595"/>
    <mergeCell ref="E596:P596"/>
    <mergeCell ref="E603:P603"/>
    <mergeCell ref="E604:P604"/>
    <mergeCell ref="E605:P605"/>
    <mergeCell ref="E606:P606"/>
    <mergeCell ref="E607:P607"/>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72:P572"/>
    <mergeCell ref="E573:P573"/>
    <mergeCell ref="E574:P574"/>
    <mergeCell ref="E575:P575"/>
    <mergeCell ref="E564:P564"/>
    <mergeCell ref="E565:P565"/>
    <mergeCell ref="E566:P566"/>
    <mergeCell ref="E567:P567"/>
    <mergeCell ref="E568:P568"/>
    <mergeCell ref="E569:P569"/>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05:P505"/>
    <mergeCell ref="E506:P506"/>
    <mergeCell ref="E507:P507"/>
    <mergeCell ref="E508:P508"/>
    <mergeCell ref="E509:P509"/>
    <mergeCell ref="E525:P525"/>
    <mergeCell ref="E526:P526"/>
    <mergeCell ref="E527:P527"/>
    <mergeCell ref="E528:P528"/>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473:P473"/>
    <mergeCell ref="E474:P474"/>
    <mergeCell ref="E475:P475"/>
    <mergeCell ref="E476:P476"/>
    <mergeCell ref="E483:P483"/>
    <mergeCell ref="E484:P484"/>
    <mergeCell ref="E485:P485"/>
    <mergeCell ref="E486:P486"/>
    <mergeCell ref="E487:P487"/>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52:P452"/>
    <mergeCell ref="E453:P453"/>
    <mergeCell ref="E454:P454"/>
    <mergeCell ref="E455:P455"/>
    <mergeCell ref="E444:P444"/>
    <mergeCell ref="E445:P445"/>
    <mergeCell ref="E446:P446"/>
    <mergeCell ref="E447:P447"/>
    <mergeCell ref="E448:P448"/>
    <mergeCell ref="E449:P449"/>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385:P385"/>
    <mergeCell ref="E386:P386"/>
    <mergeCell ref="E387:P387"/>
    <mergeCell ref="E388:P388"/>
    <mergeCell ref="E389:P389"/>
    <mergeCell ref="E405:P405"/>
    <mergeCell ref="E406:P406"/>
    <mergeCell ref="E407:P407"/>
    <mergeCell ref="E408:P408"/>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53:P353"/>
    <mergeCell ref="E354:P354"/>
    <mergeCell ref="E355:P355"/>
    <mergeCell ref="E356:P356"/>
    <mergeCell ref="E363:P363"/>
    <mergeCell ref="E364:P364"/>
    <mergeCell ref="E365:P365"/>
    <mergeCell ref="E366:P366"/>
    <mergeCell ref="E367:P367"/>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32:P332"/>
    <mergeCell ref="E333:P333"/>
    <mergeCell ref="E334:P334"/>
    <mergeCell ref="E335:P335"/>
    <mergeCell ref="E324:P324"/>
    <mergeCell ref="E325:P325"/>
    <mergeCell ref="E326:P326"/>
    <mergeCell ref="E327:P327"/>
    <mergeCell ref="E328:P328"/>
    <mergeCell ref="E329:P329"/>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265:P265"/>
    <mergeCell ref="E266:P266"/>
    <mergeCell ref="E267:P267"/>
    <mergeCell ref="E268:P268"/>
    <mergeCell ref="E269:P269"/>
    <mergeCell ref="E285:P285"/>
    <mergeCell ref="E286:P286"/>
    <mergeCell ref="E287:P287"/>
    <mergeCell ref="E288:P288"/>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33:P233"/>
    <mergeCell ref="E234:P234"/>
    <mergeCell ref="E235:P235"/>
    <mergeCell ref="E236:P236"/>
    <mergeCell ref="E243:P243"/>
    <mergeCell ref="E244:P244"/>
    <mergeCell ref="E245:P245"/>
    <mergeCell ref="E246:P246"/>
    <mergeCell ref="E247:P247"/>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92:P92"/>
    <mergeCell ref="E93:P93"/>
    <mergeCell ref="E94:P94"/>
    <mergeCell ref="E95:P95"/>
    <mergeCell ref="E96:P96"/>
    <mergeCell ref="E97:P97"/>
    <mergeCell ref="E86:P86"/>
    <mergeCell ref="E87:P87"/>
    <mergeCell ref="E88:P88"/>
    <mergeCell ref="E89:P89"/>
    <mergeCell ref="E90:P90"/>
    <mergeCell ref="E91:P91"/>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37:P37"/>
    <mergeCell ref="E26:P26"/>
    <mergeCell ref="E27:P27"/>
    <mergeCell ref="E28:P28"/>
    <mergeCell ref="E29:P29"/>
    <mergeCell ref="E30:P30"/>
    <mergeCell ref="E31:P31"/>
    <mergeCell ref="E47:P47"/>
    <mergeCell ref="E48:P48"/>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B2:C2"/>
    <mergeCell ref="D2:N2"/>
    <mergeCell ref="B3:C3"/>
    <mergeCell ref="D3:H3"/>
    <mergeCell ref="I3:J3"/>
    <mergeCell ref="K3:N3"/>
    <mergeCell ref="A5:A7"/>
    <mergeCell ref="B5:D7"/>
    <mergeCell ref="E5:P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4D9CD624-8175-4DBF-B43D-0752D51115B5}">
      <formula1>Projects</formula1>
    </dataValidation>
  </dataValidations>
  <pageMargins left="0.7" right="0.7" top="0.75" bottom="0.75" header="0.3" footer="0.3"/>
  <pageSetup scale="85" fitToHeight="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09FF7-A9E6-4497-9656-C9F0D1AD83E1}">
  <sheetPr>
    <pageSetUpPr fitToPage="1"/>
  </sheetPr>
  <dimension ref="A1:AO93"/>
  <sheetViews>
    <sheetView showZeros="0" topLeftCell="A13" zoomScaleNormal="100" zoomScaleSheetLayoutView="75" workbookViewId="0">
      <selection activeCell="A19" sqref="A19:XFD19"/>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85" t="s">
        <v>0</v>
      </c>
      <c r="C2" s="185"/>
      <c r="D2" s="185"/>
      <c r="E2" s="185"/>
      <c r="F2" s="185"/>
      <c r="G2" s="185"/>
      <c r="H2" s="185"/>
      <c r="I2" s="185"/>
      <c r="J2" s="185"/>
      <c r="K2" s="185"/>
      <c r="L2" s="185"/>
      <c r="M2" s="185"/>
      <c r="N2" s="185"/>
      <c r="O2" s="185"/>
      <c r="P2" s="8"/>
      <c r="Q2" s="4"/>
      <c r="R2" s="4"/>
      <c r="S2" s="4"/>
      <c r="T2" s="4"/>
      <c r="U2" s="4"/>
      <c r="V2" s="4"/>
      <c r="W2" s="4"/>
      <c r="X2" s="4"/>
      <c r="Y2" s="6"/>
      <c r="Z2" s="4"/>
      <c r="AA2" s="7"/>
      <c r="AB2" s="4"/>
      <c r="AC2" s="4"/>
      <c r="AD2" s="4"/>
      <c r="AE2" s="4"/>
    </row>
    <row r="3" spans="1:41" ht="16.149999999999999" customHeight="1" x14ac:dyDescent="0.3">
      <c r="A3" s="4"/>
      <c r="B3" s="186" t="s">
        <v>1</v>
      </c>
      <c r="C3" s="186"/>
      <c r="D3" s="187" t="str">
        <f>'Yearly Info'!A45</f>
        <v>Don Woods</v>
      </c>
      <c r="E3" s="187"/>
      <c r="F3" s="187"/>
      <c r="G3" s="187"/>
      <c r="H3" s="187"/>
      <c r="I3" s="187"/>
      <c r="J3" s="187"/>
      <c r="K3" s="187"/>
      <c r="L3" s="187"/>
      <c r="M3" s="187"/>
      <c r="N3" s="187"/>
      <c r="O3" s="187"/>
      <c r="P3" s="9"/>
      <c r="Q3" s="10"/>
      <c r="R3" s="10"/>
      <c r="S3" s="9"/>
      <c r="T3" s="9"/>
      <c r="U3" s="9"/>
      <c r="V3" s="9"/>
      <c r="W3" s="9"/>
      <c r="X3" s="9"/>
      <c r="Y3" s="11"/>
      <c r="Z3" s="4"/>
      <c r="AA3" s="7"/>
      <c r="AB3" s="4"/>
      <c r="AC3" s="4"/>
      <c r="AD3" s="4"/>
      <c r="AE3" s="4"/>
    </row>
    <row r="4" spans="1:41" ht="16.149999999999999" customHeight="1" x14ac:dyDescent="0.3">
      <c r="A4" s="4"/>
      <c r="B4" s="186" t="s">
        <v>2</v>
      </c>
      <c r="C4" s="186"/>
      <c r="D4" s="188">
        <f>'Yearly Info'!D6</f>
        <v>46174</v>
      </c>
      <c r="E4" s="188"/>
      <c r="F4" s="188"/>
      <c r="G4" s="188"/>
      <c r="H4" s="188"/>
      <c r="I4" s="188"/>
      <c r="J4" s="186" t="s">
        <v>3</v>
      </c>
      <c r="K4" s="186"/>
      <c r="L4" s="197">
        <f>'Yearly Info'!B1</f>
        <v>2026</v>
      </c>
      <c r="M4" s="190"/>
      <c r="N4" s="190"/>
      <c r="O4" s="190"/>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81" t="s">
        <v>4</v>
      </c>
      <c r="B6" s="184" t="s">
        <v>5</v>
      </c>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4"/>
      <c r="AG6" s="29"/>
      <c r="AH6" s="29"/>
      <c r="AI6" s="19" t="s">
        <v>6</v>
      </c>
      <c r="AJ6" s="52"/>
    </row>
    <row r="7" spans="1:41" ht="18.75" customHeight="1" x14ac:dyDescent="0.3">
      <c r="A7" s="182"/>
      <c r="B7" s="47">
        <f>IF(WEEKDAY(D$4,2)&gt;5,D$4+8 - WEEKDAY(D$4,2),D$4-(WEEKDAY(D$4,2)-1))</f>
        <v>46174</v>
      </c>
      <c r="C7" s="47">
        <f>B7+1</f>
        <v>46175</v>
      </c>
      <c r="D7" s="47">
        <f t="shared" ref="D7:AH7" si="0">C7+1</f>
        <v>46176</v>
      </c>
      <c r="E7" s="47">
        <f t="shared" si="0"/>
        <v>46177</v>
      </c>
      <c r="F7" s="47">
        <f t="shared" si="0"/>
        <v>46178</v>
      </c>
      <c r="G7" s="47">
        <f t="shared" si="0"/>
        <v>46179</v>
      </c>
      <c r="H7" s="47">
        <f t="shared" si="0"/>
        <v>46180</v>
      </c>
      <c r="I7" s="47">
        <f t="shared" si="0"/>
        <v>46181</v>
      </c>
      <c r="J7" s="47">
        <f t="shared" si="0"/>
        <v>46182</v>
      </c>
      <c r="K7" s="47">
        <f t="shared" si="0"/>
        <v>46183</v>
      </c>
      <c r="L7" s="47">
        <f t="shared" si="0"/>
        <v>46184</v>
      </c>
      <c r="M7" s="47">
        <f t="shared" si="0"/>
        <v>46185</v>
      </c>
      <c r="N7" s="47">
        <f t="shared" si="0"/>
        <v>46186</v>
      </c>
      <c r="O7" s="47">
        <f t="shared" si="0"/>
        <v>46187</v>
      </c>
      <c r="P7" s="47">
        <f t="shared" si="0"/>
        <v>46188</v>
      </c>
      <c r="Q7" s="47">
        <f t="shared" si="0"/>
        <v>46189</v>
      </c>
      <c r="R7" s="47">
        <f t="shared" si="0"/>
        <v>46190</v>
      </c>
      <c r="S7" s="47">
        <f t="shared" si="0"/>
        <v>46191</v>
      </c>
      <c r="T7" s="47">
        <f t="shared" si="0"/>
        <v>46192</v>
      </c>
      <c r="U7" s="47">
        <f t="shared" si="0"/>
        <v>46193</v>
      </c>
      <c r="V7" s="47">
        <f t="shared" si="0"/>
        <v>46194</v>
      </c>
      <c r="W7" s="47">
        <f t="shared" si="0"/>
        <v>46195</v>
      </c>
      <c r="X7" s="47">
        <f t="shared" si="0"/>
        <v>46196</v>
      </c>
      <c r="Y7" s="47">
        <f t="shared" si="0"/>
        <v>46197</v>
      </c>
      <c r="Z7" s="47">
        <f t="shared" si="0"/>
        <v>46198</v>
      </c>
      <c r="AA7" s="47">
        <f t="shared" si="0"/>
        <v>46199</v>
      </c>
      <c r="AB7" s="47">
        <f t="shared" si="0"/>
        <v>46200</v>
      </c>
      <c r="AC7" s="47">
        <f t="shared" si="0"/>
        <v>46201</v>
      </c>
      <c r="AD7" s="47">
        <f t="shared" si="0"/>
        <v>46202</v>
      </c>
      <c r="AE7" s="47">
        <f t="shared" si="0"/>
        <v>46203</v>
      </c>
      <c r="AF7" s="47">
        <f t="shared" si="0"/>
        <v>46204</v>
      </c>
      <c r="AG7" s="48">
        <f t="shared" si="0"/>
        <v>46205</v>
      </c>
      <c r="AH7" s="49">
        <f t="shared" si="0"/>
        <v>46206</v>
      </c>
      <c r="AI7" s="18" t="s">
        <v>7</v>
      </c>
    </row>
    <row r="8" spans="1:41" ht="15.75" customHeight="1" thickBot="1" x14ac:dyDescent="0.3">
      <c r="A8" s="183"/>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 Support for MDEQ</v>
      </c>
      <c r="B11" s="65"/>
      <c r="C11" s="65"/>
      <c r="D11" s="65"/>
      <c r="E11" s="65">
        <v>8</v>
      </c>
      <c r="F11" s="65"/>
      <c r="G11" s="66"/>
      <c r="H11" s="67"/>
      <c r="I11" s="65"/>
      <c r="J11" s="65"/>
      <c r="K11" s="65">
        <v>6</v>
      </c>
      <c r="L11" s="65">
        <v>8</v>
      </c>
      <c r="M11" s="65">
        <v>2</v>
      </c>
      <c r="N11" s="66"/>
      <c r="O11" s="67"/>
      <c r="P11" s="65">
        <v>4</v>
      </c>
      <c r="Q11" s="65">
        <v>1</v>
      </c>
      <c r="R11" s="65"/>
      <c r="S11" s="65">
        <v>2</v>
      </c>
      <c r="T11" s="65"/>
      <c r="U11" s="66"/>
      <c r="V11" s="67"/>
      <c r="W11" s="65">
        <v>4</v>
      </c>
      <c r="X11" s="65"/>
      <c r="Y11" s="65"/>
      <c r="Z11" s="65">
        <v>8</v>
      </c>
      <c r="AA11" s="65">
        <v>8</v>
      </c>
      <c r="AB11" s="67"/>
      <c r="AC11" s="67"/>
      <c r="AD11" s="65">
        <v>8</v>
      </c>
      <c r="AE11" s="65"/>
      <c r="AF11" s="65"/>
      <c r="AG11" s="65"/>
      <c r="AH11" s="65"/>
      <c r="AI11" s="68">
        <f t="shared" ref="AI11:AI41" si="1">SUM(B11:AH11)</f>
        <v>59</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 Idea Portal</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v>
      </c>
      <c r="B14" s="65"/>
      <c r="C14" s="65">
        <v>4</v>
      </c>
      <c r="D14" s="65">
        <v>8</v>
      </c>
      <c r="E14" s="65">
        <v>1</v>
      </c>
      <c r="F14" s="65"/>
      <c r="G14" s="66"/>
      <c r="H14" s="67"/>
      <c r="I14" s="65"/>
      <c r="J14" s="65"/>
      <c r="K14" s="65">
        <v>2</v>
      </c>
      <c r="L14" s="65"/>
      <c r="M14" s="65"/>
      <c r="N14" s="66"/>
      <c r="O14" s="67"/>
      <c r="P14" s="65"/>
      <c r="Q14" s="65"/>
      <c r="R14" s="65"/>
      <c r="S14" s="65"/>
      <c r="T14" s="65"/>
      <c r="U14" s="66"/>
      <c r="V14" s="67"/>
      <c r="W14" s="65"/>
      <c r="X14" s="65">
        <v>5</v>
      </c>
      <c r="Y14" s="65"/>
      <c r="Z14" s="65"/>
      <c r="AA14" s="65"/>
      <c r="AB14" s="67"/>
      <c r="AC14" s="67"/>
      <c r="AD14" s="65"/>
      <c r="AE14" s="65"/>
      <c r="AF14" s="65"/>
      <c r="AG14" s="65"/>
      <c r="AH14" s="65"/>
      <c r="AI14" s="68">
        <f t="shared" si="1"/>
        <v>20</v>
      </c>
    </row>
    <row r="15" spans="1:41" x14ac:dyDescent="0.25">
      <c r="A15" s="90" t="str">
        <f>'Yearly Info'!A18</f>
        <v xml:space="preserve">     GeoSpatial</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 Dashboard</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MDWFP NRIS</v>
      </c>
      <c r="B17" s="65">
        <v>8</v>
      </c>
      <c r="C17" s="65">
        <v>4</v>
      </c>
      <c r="D17" s="65"/>
      <c r="E17" s="65"/>
      <c r="F17" s="65">
        <v>8</v>
      </c>
      <c r="G17" s="66"/>
      <c r="H17" s="67"/>
      <c r="I17" s="65">
        <v>8</v>
      </c>
      <c r="J17" s="65">
        <v>5</v>
      </c>
      <c r="K17" s="65"/>
      <c r="L17" s="65"/>
      <c r="M17" s="65">
        <v>4</v>
      </c>
      <c r="N17" s="66"/>
      <c r="O17" s="67"/>
      <c r="P17" s="65">
        <v>8</v>
      </c>
      <c r="Q17" s="97">
        <v>2</v>
      </c>
      <c r="R17" s="65"/>
      <c r="S17" s="65"/>
      <c r="T17" s="65"/>
      <c r="U17" s="66"/>
      <c r="V17" s="67"/>
      <c r="W17" s="65">
        <v>4</v>
      </c>
      <c r="X17" s="65"/>
      <c r="Y17" s="65">
        <v>4</v>
      </c>
      <c r="Z17" s="65"/>
      <c r="AA17" s="65"/>
      <c r="AB17" s="67"/>
      <c r="AC17" s="67"/>
      <c r="AD17" s="65"/>
      <c r="AE17" s="65">
        <v>8</v>
      </c>
      <c r="AF17" s="65"/>
      <c r="AG17" s="65"/>
      <c r="AH17" s="65"/>
      <c r="AI17" s="68">
        <f t="shared" si="1"/>
        <v>63</v>
      </c>
    </row>
    <row r="18" spans="1:35" x14ac:dyDescent="0.25">
      <c r="A18" s="90" t="str">
        <f>'Yearly Info'!A21</f>
        <v xml:space="preserve">     MSWIS MRVA 4 CLOSED</v>
      </c>
      <c r="B18" s="65"/>
      <c r="C18" s="65"/>
      <c r="D18" s="65"/>
      <c r="E18" s="65"/>
      <c r="F18" s="65"/>
      <c r="G18" s="66"/>
      <c r="H18" s="67"/>
      <c r="I18" s="65"/>
      <c r="J18" s="65"/>
      <c r="K18" s="65"/>
      <c r="L18" s="65"/>
      <c r="M18" s="65"/>
      <c r="N18" s="66"/>
      <c r="O18" s="67"/>
      <c r="P18" s="65"/>
      <c r="Q18" s="65"/>
      <c r="R18" s="65"/>
      <c r="S18" s="65"/>
      <c r="T18" s="65"/>
      <c r="U18" s="66"/>
      <c r="V18" s="67"/>
      <c r="W18" s="65"/>
      <c r="X18" s="65"/>
      <c r="Z18" s="65"/>
      <c r="AA18" s="65"/>
      <c r="AB18" s="67"/>
      <c r="AC18" s="67"/>
      <c r="AD18" s="65"/>
      <c r="AE18" s="65"/>
      <c r="AF18" s="65"/>
      <c r="AG18" s="65"/>
      <c r="AH18" s="65"/>
      <c r="AI18" s="68">
        <f t="shared" si="1"/>
        <v>0</v>
      </c>
    </row>
    <row r="19" spans="1:35" x14ac:dyDescent="0.25">
      <c r="A19" s="90" t="str">
        <f>'Yearly Info'!A22</f>
        <v xml:space="preserve">     Tackett</v>
      </c>
      <c r="B19" s="65"/>
      <c r="C19" s="65"/>
      <c r="D19" s="65"/>
      <c r="E19" s="65"/>
      <c r="F19" s="65"/>
      <c r="G19" s="66"/>
      <c r="H19" s="67"/>
      <c r="I19" s="65"/>
      <c r="J19" s="65">
        <v>4</v>
      </c>
      <c r="K19" s="65"/>
      <c r="L19" s="65"/>
      <c r="M19" s="65">
        <v>2</v>
      </c>
      <c r="N19" s="66"/>
      <c r="O19" s="67"/>
      <c r="P19" s="65">
        <v>4</v>
      </c>
      <c r="Q19" s="65">
        <v>5</v>
      </c>
      <c r="R19" s="65">
        <v>8</v>
      </c>
      <c r="S19" s="65">
        <v>6</v>
      </c>
      <c r="T19" s="65"/>
      <c r="U19" s="66"/>
      <c r="V19" s="67"/>
      <c r="W19" s="65"/>
      <c r="X19" s="65"/>
      <c r="Y19" s="65">
        <v>4</v>
      </c>
      <c r="Z19" s="65"/>
      <c r="AA19" s="65"/>
      <c r="AB19" s="67"/>
      <c r="AC19" s="67"/>
      <c r="AD19" s="65"/>
      <c r="AE19" s="65"/>
      <c r="AF19" s="65"/>
      <c r="AG19" s="65"/>
      <c r="AH19" s="65"/>
      <c r="AI19" s="68">
        <f t="shared" si="1"/>
        <v>33</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8</v>
      </c>
      <c r="C42" s="69">
        <f t="shared" ref="C42:AH42" si="2">SUM(C9:C40)</f>
        <v>8</v>
      </c>
      <c r="D42" s="69">
        <f t="shared" si="2"/>
        <v>8</v>
      </c>
      <c r="E42" s="69">
        <f t="shared" si="2"/>
        <v>9</v>
      </c>
      <c r="F42" s="69">
        <f t="shared" si="2"/>
        <v>8</v>
      </c>
      <c r="G42" s="69">
        <f t="shared" si="2"/>
        <v>0</v>
      </c>
      <c r="H42" s="69">
        <f t="shared" si="2"/>
        <v>0</v>
      </c>
      <c r="I42" s="69">
        <f t="shared" si="2"/>
        <v>8</v>
      </c>
      <c r="J42" s="69">
        <f t="shared" si="2"/>
        <v>9</v>
      </c>
      <c r="K42" s="69">
        <f t="shared" si="2"/>
        <v>8</v>
      </c>
      <c r="L42" s="69">
        <f t="shared" si="2"/>
        <v>8</v>
      </c>
      <c r="M42" s="69">
        <f t="shared" si="2"/>
        <v>8</v>
      </c>
      <c r="N42" s="69">
        <f t="shared" si="2"/>
        <v>0</v>
      </c>
      <c r="O42" s="69">
        <f t="shared" si="2"/>
        <v>0</v>
      </c>
      <c r="P42" s="69">
        <f t="shared" si="2"/>
        <v>16</v>
      </c>
      <c r="Q42" s="69">
        <f t="shared" si="2"/>
        <v>8</v>
      </c>
      <c r="R42" s="69">
        <f t="shared" si="2"/>
        <v>8</v>
      </c>
      <c r="S42" s="69">
        <f t="shared" si="2"/>
        <v>8</v>
      </c>
      <c r="T42" s="69">
        <f t="shared" si="2"/>
        <v>0</v>
      </c>
      <c r="U42" s="69">
        <f t="shared" si="2"/>
        <v>0</v>
      </c>
      <c r="V42" s="69">
        <f t="shared" si="2"/>
        <v>0</v>
      </c>
      <c r="W42" s="69">
        <f t="shared" si="2"/>
        <v>8</v>
      </c>
      <c r="X42" s="69">
        <f t="shared" si="2"/>
        <v>5</v>
      </c>
      <c r="Y42" s="69">
        <f t="shared" si="2"/>
        <v>8</v>
      </c>
      <c r="Z42" s="69">
        <f t="shared" si="2"/>
        <v>8</v>
      </c>
      <c r="AA42" s="69">
        <f t="shared" si="2"/>
        <v>8</v>
      </c>
      <c r="AB42" s="69">
        <f t="shared" si="2"/>
        <v>0</v>
      </c>
      <c r="AC42" s="69">
        <f t="shared" si="2"/>
        <v>0</v>
      </c>
      <c r="AD42" s="69">
        <f t="shared" si="2"/>
        <v>8</v>
      </c>
      <c r="AE42" s="69">
        <f t="shared" si="2"/>
        <v>8</v>
      </c>
      <c r="AF42" s="69">
        <f>SUM(AF9:AF41)</f>
        <v>0</v>
      </c>
      <c r="AG42" s="69">
        <f t="shared" si="2"/>
        <v>0</v>
      </c>
      <c r="AH42" s="69">
        <f t="shared" si="2"/>
        <v>0</v>
      </c>
      <c r="AI42" s="71">
        <f>SUM(AI11:AI41)</f>
        <v>175</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8</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8</v>
      </c>
    </row>
    <row r="44" spans="1:36" x14ac:dyDescent="0.25">
      <c r="A44" s="73"/>
      <c r="B44" s="191" t="s">
        <v>10</v>
      </c>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3"/>
      <c r="AI44" s="74">
        <f>IF(SUM(B48:AH48)-AI42-AI43&gt;0,SUM(B48:AH48)-AI42-AI43,0)</f>
        <v>0</v>
      </c>
    </row>
    <row r="45" spans="1:36" x14ac:dyDescent="0.25">
      <c r="A45" s="73"/>
      <c r="B45" s="191" t="s">
        <v>11</v>
      </c>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3"/>
      <c r="AI45" s="75">
        <f>IF(SUM(B48:AH48)-AI42-AI43&lt;0,(SUM(B48:AH48)-AI42-AI43)*-1,0)</f>
        <v>7</v>
      </c>
    </row>
    <row r="46" spans="1:36" x14ac:dyDescent="0.25">
      <c r="A46" s="92" t="s">
        <v>12</v>
      </c>
      <c r="B46" s="76">
        <f t="shared" ref="B46:AH46" si="3">SUM(B45,B43,B42)</f>
        <v>8</v>
      </c>
      <c r="C46" s="76">
        <f t="shared" si="3"/>
        <v>8</v>
      </c>
      <c r="D46" s="76">
        <f t="shared" si="3"/>
        <v>8</v>
      </c>
      <c r="E46" s="76">
        <f t="shared" si="3"/>
        <v>9</v>
      </c>
      <c r="F46" s="76">
        <f t="shared" si="3"/>
        <v>8</v>
      </c>
      <c r="G46" s="76">
        <f t="shared" si="3"/>
        <v>0</v>
      </c>
      <c r="H46" s="76">
        <f t="shared" si="3"/>
        <v>0</v>
      </c>
      <c r="I46" s="76">
        <f t="shared" si="3"/>
        <v>8</v>
      </c>
      <c r="J46" s="76">
        <f t="shared" si="3"/>
        <v>9</v>
      </c>
      <c r="K46" s="76">
        <f t="shared" si="3"/>
        <v>8</v>
      </c>
      <c r="L46" s="76">
        <f t="shared" si="3"/>
        <v>8</v>
      </c>
      <c r="M46" s="76">
        <f t="shared" si="3"/>
        <v>8</v>
      </c>
      <c r="N46" s="76">
        <f t="shared" si="3"/>
        <v>0</v>
      </c>
      <c r="O46" s="76">
        <f t="shared" si="3"/>
        <v>0</v>
      </c>
      <c r="P46" s="76">
        <f t="shared" si="3"/>
        <v>16</v>
      </c>
      <c r="Q46" s="76">
        <f t="shared" si="3"/>
        <v>8</v>
      </c>
      <c r="R46" s="76">
        <f t="shared" si="3"/>
        <v>8</v>
      </c>
      <c r="S46" s="76">
        <f t="shared" si="3"/>
        <v>8</v>
      </c>
      <c r="T46" s="76">
        <f t="shared" si="3"/>
        <v>8</v>
      </c>
      <c r="U46" s="76">
        <f t="shared" si="3"/>
        <v>0</v>
      </c>
      <c r="V46" s="76">
        <f t="shared" si="3"/>
        <v>0</v>
      </c>
      <c r="W46" s="76">
        <f t="shared" si="3"/>
        <v>8</v>
      </c>
      <c r="X46" s="76">
        <f t="shared" si="3"/>
        <v>5</v>
      </c>
      <c r="Y46" s="76">
        <f t="shared" si="3"/>
        <v>8</v>
      </c>
      <c r="Z46" s="76">
        <f t="shared" si="3"/>
        <v>8</v>
      </c>
      <c r="AA46" s="76">
        <f t="shared" si="3"/>
        <v>8</v>
      </c>
      <c r="AB46" s="76">
        <f t="shared" si="3"/>
        <v>0</v>
      </c>
      <c r="AC46" s="76">
        <f t="shared" si="3"/>
        <v>0</v>
      </c>
      <c r="AD46" s="76">
        <f t="shared" si="3"/>
        <v>8</v>
      </c>
      <c r="AE46" s="76">
        <f t="shared" si="3"/>
        <v>8</v>
      </c>
      <c r="AF46" s="76">
        <f t="shared" si="3"/>
        <v>0</v>
      </c>
      <c r="AG46" s="76">
        <f t="shared" si="3"/>
        <v>0</v>
      </c>
      <c r="AH46" s="76">
        <f t="shared" si="3"/>
        <v>0</v>
      </c>
      <c r="AI46" s="77">
        <f>SUM(B46:AH46)</f>
        <v>183</v>
      </c>
      <c r="AJ46" s="20"/>
    </row>
    <row r="47" spans="1:36" ht="15.75" customHeight="1" thickBot="1" x14ac:dyDescent="0.3">
      <c r="A47" s="93" t="s">
        <v>13</v>
      </c>
      <c r="B47" s="78" t="str">
        <f>IF(B8="Sun",SUM(B46),"")</f>
        <v/>
      </c>
      <c r="C47" s="78" t="str">
        <f>IF(C8="Sun",SUM(B46,C46),"")</f>
        <v/>
      </c>
      <c r="D47" s="78" t="str">
        <f>IF(D8="Sun",SUM(B46,C46,D46),"")</f>
        <v/>
      </c>
      <c r="E47" s="78" t="str">
        <f>IF(E8="Sun",SUM(B46,C46,D46,E46),"")</f>
        <v/>
      </c>
      <c r="F47" s="194">
        <f>SUM(B46:H46)</f>
        <v>41</v>
      </c>
      <c r="G47" s="195"/>
      <c r="H47" s="196"/>
      <c r="I47" s="78" t="str">
        <f>IF(I8="Sun",SUM(C46,D46,E46,F46,G46,H46,I46),"")</f>
        <v/>
      </c>
      <c r="J47" s="78" t="str">
        <f>IF(J8="Sun",SUM(D46,E46,F46,G46,H46,I46,J46),"")</f>
        <v/>
      </c>
      <c r="K47" s="78" t="str">
        <f>IF(K8="Sun",SUM(E46,F46,G46,H46,I46,J46,K46),"")</f>
        <v/>
      </c>
      <c r="L47" s="78" t="str">
        <f>IF(L8="Sun",SUM(F46,G46,H46,I46,J46,K46,L46),"")</f>
        <v/>
      </c>
      <c r="M47" s="194">
        <f>SUM(I46:O46)</f>
        <v>41</v>
      </c>
      <c r="N47" s="195"/>
      <c r="O47" s="196"/>
      <c r="P47" s="78" t="str">
        <f>IF(P8="Sun",SUM(J46,K46,L46,M46,N46,O46,P46),"")</f>
        <v/>
      </c>
      <c r="Q47" s="78" t="str">
        <f>IF(Q8="Sun",SUM(K46,L46,M46,N46,O46,P46,Q46),"")</f>
        <v/>
      </c>
      <c r="R47" s="78" t="str">
        <f>IF(R8="Sun",SUM(L46,M46,N46,O46,P46,Q46,R46),"")</f>
        <v/>
      </c>
      <c r="S47" s="78" t="str">
        <f>IF(S8="Sun",SUM(M46,N46,O46,P46,Q46,R46,S46),"")</f>
        <v/>
      </c>
      <c r="T47" s="194">
        <f>SUM(P46:V46)</f>
        <v>48</v>
      </c>
      <c r="U47" s="195"/>
      <c r="V47" s="196"/>
      <c r="W47" s="78" t="str">
        <f>IF(W8="Sun",SUM(Q46,R46,S46,T46,U46,V46,W46),"")</f>
        <v/>
      </c>
      <c r="X47" s="78" t="str">
        <f>IF(X8="Sun",SUM(R46,S46,T46,U46,V46,W46,X46),"")</f>
        <v/>
      </c>
      <c r="Y47" s="78" t="str">
        <f>IF(Y8="Sun",SUM(S46,T46,U46,V46,W46,X46,Y46),"")</f>
        <v/>
      </c>
      <c r="Z47" s="78" t="str">
        <f>IF(Z8="Sun",SUM(T46,U46,V46,W46,X46,Y46,Z46),"")</f>
        <v/>
      </c>
      <c r="AA47" s="194">
        <f>SUM(W46:AC46)</f>
        <v>37</v>
      </c>
      <c r="AB47" s="195"/>
      <c r="AC47" s="196"/>
      <c r="AD47" s="78" t="str">
        <f>IF(AD8="Sun",SUM(X46,Y46,Z46,AA46,AB46,AC46,AD46),"")</f>
        <v/>
      </c>
      <c r="AE47" s="78" t="str">
        <f>IF(AE8="Sun",SUM(Y46,Z46,AA46,AB46,AC46,AD46,AE46),"")</f>
        <v/>
      </c>
      <c r="AF47" s="78" t="str">
        <f>IF(AF8="Sun",SUM(Z46,AA46,AB46,AC46,AD46,AE46,AF46),"")</f>
        <v/>
      </c>
      <c r="AG47" s="78" t="str">
        <f>IF(AG8="Sun",SUM(AA46,AB46,AC46,AD46,AE46,AF46,AG46),"")</f>
        <v/>
      </c>
      <c r="AH47" s="79">
        <f>SUM(AD46:AH46)</f>
        <v>16</v>
      </c>
      <c r="AI47" s="80">
        <f>SUM(B47:AH47)</f>
        <v>183</v>
      </c>
    </row>
    <row r="48" spans="1:36" ht="0.75" customHeight="1" x14ac:dyDescent="0.25">
      <c r="B48">
        <f>IF(B7&gt;=$D$4,IF(B7&lt;=EOMONTH($D$4,0), IF(B8="S",0,IF(B8="S",0,8)),0),0)</f>
        <v>8</v>
      </c>
      <c r="C48">
        <f t="shared" ref="C48:AH48" si="4">IF(C7&gt;=$D$4,IF(C7&lt;=EOMONTH($D$4,0), IF(C8="S",0,IF(C8="S",0,8)),0),0)</f>
        <v>8</v>
      </c>
      <c r="D48">
        <f t="shared" si="4"/>
        <v>8</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8</v>
      </c>
      <c r="AF48">
        <f t="shared" si="4"/>
        <v>0</v>
      </c>
      <c r="AG48">
        <f t="shared" si="4"/>
        <v>0</v>
      </c>
      <c r="AH48">
        <f t="shared" si="4"/>
        <v>0</v>
      </c>
      <c r="AI48">
        <f>SUM(B48:AH48)</f>
        <v>176</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85" t="s">
        <v>0</v>
      </c>
      <c r="C53" s="185"/>
      <c r="D53" s="185"/>
      <c r="E53" s="185"/>
      <c r="F53" s="185"/>
      <c r="G53" s="185"/>
      <c r="H53" s="185"/>
      <c r="I53" s="185"/>
      <c r="J53" s="185"/>
      <c r="K53" s="185"/>
      <c r="L53" s="185"/>
      <c r="M53" s="185"/>
      <c r="N53" s="185"/>
      <c r="O53" s="185"/>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86" t="s">
        <v>1</v>
      </c>
      <c r="C54" s="186"/>
      <c r="D54" s="187" t="str">
        <f>D3</f>
        <v>Don Woods</v>
      </c>
      <c r="E54" s="187"/>
      <c r="F54" s="187"/>
      <c r="G54" s="187"/>
      <c r="H54" s="187"/>
      <c r="I54" s="187"/>
      <c r="J54" s="187"/>
      <c r="K54" s="187"/>
      <c r="L54" s="187"/>
      <c r="M54" s="187"/>
      <c r="N54" s="187"/>
      <c r="O54" s="187"/>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86" t="s">
        <v>2</v>
      </c>
      <c r="C55" s="186"/>
      <c r="D55" s="188">
        <f>D4</f>
        <v>46174</v>
      </c>
      <c r="E55" s="188"/>
      <c r="F55" s="188"/>
      <c r="G55" s="188"/>
      <c r="H55" s="188"/>
      <c r="I55" s="188"/>
      <c r="J55" s="186" t="s">
        <v>3</v>
      </c>
      <c r="K55" s="186"/>
      <c r="L55" s="189">
        <f>L4</f>
        <v>2026</v>
      </c>
      <c r="M55" s="190"/>
      <c r="N55" s="190"/>
      <c r="O55" s="190"/>
      <c r="P55" s="9"/>
      <c r="Q55" s="9"/>
      <c r="R55" s="179"/>
      <c r="S55" s="179"/>
      <c r="T55" s="179"/>
      <c r="U55" s="179"/>
      <c r="V55" s="33"/>
      <c r="W55" s="180"/>
      <c r="X55" s="180"/>
      <c r="Y55" s="180"/>
      <c r="Z55" s="180"/>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81" t="s">
        <v>4</v>
      </c>
      <c r="B57" s="184" t="s">
        <v>5</v>
      </c>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c r="AA57" s="184"/>
      <c r="AB57" s="184"/>
      <c r="AC57" s="184"/>
      <c r="AD57" s="184"/>
      <c r="AE57" s="184"/>
      <c r="AF57" s="184"/>
      <c r="AG57" s="29"/>
      <c r="AH57" s="29"/>
      <c r="AI57" s="19" t="s">
        <v>6</v>
      </c>
    </row>
    <row r="58" spans="1:35" ht="15.75" x14ac:dyDescent="0.3">
      <c r="A58" s="182"/>
      <c r="B58" s="47">
        <f>IF(WEEKDAY(D$4,2)&gt;5,D$4+8 - WEEKDAY(D$4,2),D$4-(WEEKDAY(D$4,2)-1))</f>
        <v>46174</v>
      </c>
      <c r="C58" s="47">
        <f>B58+1</f>
        <v>46175</v>
      </c>
      <c r="D58" s="47">
        <f t="shared" ref="D58:AH58" si="5">C58+1</f>
        <v>46176</v>
      </c>
      <c r="E58" s="47">
        <f t="shared" si="5"/>
        <v>46177</v>
      </c>
      <c r="F58" s="47">
        <f t="shared" si="5"/>
        <v>46178</v>
      </c>
      <c r="G58" s="47">
        <f t="shared" si="5"/>
        <v>46179</v>
      </c>
      <c r="H58" s="47">
        <f t="shared" si="5"/>
        <v>46180</v>
      </c>
      <c r="I58" s="47">
        <f t="shared" si="5"/>
        <v>46181</v>
      </c>
      <c r="J58" s="47">
        <f t="shared" si="5"/>
        <v>46182</v>
      </c>
      <c r="K58" s="47">
        <f t="shared" si="5"/>
        <v>46183</v>
      </c>
      <c r="L58" s="47">
        <f t="shared" si="5"/>
        <v>46184</v>
      </c>
      <c r="M58" s="47">
        <f t="shared" si="5"/>
        <v>46185</v>
      </c>
      <c r="N58" s="47">
        <f t="shared" si="5"/>
        <v>46186</v>
      </c>
      <c r="O58" s="47">
        <f t="shared" si="5"/>
        <v>46187</v>
      </c>
      <c r="P58" s="47">
        <f t="shared" si="5"/>
        <v>46188</v>
      </c>
      <c r="Q58" s="47">
        <f t="shared" si="5"/>
        <v>46189</v>
      </c>
      <c r="R58" s="47">
        <f t="shared" si="5"/>
        <v>46190</v>
      </c>
      <c r="S58" s="47">
        <f t="shared" si="5"/>
        <v>46191</v>
      </c>
      <c r="T58" s="47">
        <f t="shared" si="5"/>
        <v>46192</v>
      </c>
      <c r="U58" s="47">
        <f t="shared" si="5"/>
        <v>46193</v>
      </c>
      <c r="V58" s="47">
        <f t="shared" si="5"/>
        <v>46194</v>
      </c>
      <c r="W58" s="47">
        <f t="shared" si="5"/>
        <v>46195</v>
      </c>
      <c r="X58" s="47">
        <f t="shared" si="5"/>
        <v>46196</v>
      </c>
      <c r="Y58" s="47">
        <f t="shared" si="5"/>
        <v>46197</v>
      </c>
      <c r="Z58" s="47">
        <f t="shared" si="5"/>
        <v>46198</v>
      </c>
      <c r="AA58" s="47">
        <f t="shared" si="5"/>
        <v>46199</v>
      </c>
      <c r="AB58" s="47">
        <f t="shared" si="5"/>
        <v>46200</v>
      </c>
      <c r="AC58" s="47">
        <f t="shared" si="5"/>
        <v>46201</v>
      </c>
      <c r="AD58" s="47">
        <f t="shared" si="5"/>
        <v>46202</v>
      </c>
      <c r="AE58" s="47">
        <f t="shared" si="5"/>
        <v>46203</v>
      </c>
      <c r="AF58" s="47">
        <f t="shared" si="5"/>
        <v>46204</v>
      </c>
      <c r="AG58" s="48">
        <f t="shared" si="5"/>
        <v>46205</v>
      </c>
      <c r="AH58" s="49">
        <f t="shared" si="5"/>
        <v>46206</v>
      </c>
      <c r="AI58" s="18" t="s">
        <v>7</v>
      </c>
    </row>
    <row r="59" spans="1:35" ht="15.75" thickBot="1" x14ac:dyDescent="0.3">
      <c r="A59" s="183"/>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 Support for MDEQ</v>
      </c>
      <c r="B62" s="65">
        <f t="shared" si="7"/>
        <v>0</v>
      </c>
      <c r="C62" s="65">
        <f t="shared" si="7"/>
        <v>0</v>
      </c>
      <c r="D62" s="65">
        <f t="shared" si="7"/>
        <v>0</v>
      </c>
      <c r="E62" s="65">
        <f t="shared" si="7"/>
        <v>8</v>
      </c>
      <c r="F62" s="65">
        <f t="shared" si="7"/>
        <v>0</v>
      </c>
      <c r="G62" s="67">
        <f t="shared" si="7"/>
        <v>0</v>
      </c>
      <c r="H62" s="67">
        <f t="shared" si="7"/>
        <v>0</v>
      </c>
      <c r="I62" s="65">
        <f t="shared" si="7"/>
        <v>0</v>
      </c>
      <c r="J62" s="65">
        <f t="shared" si="7"/>
        <v>0</v>
      </c>
      <c r="K62" s="65">
        <f t="shared" si="7"/>
        <v>6</v>
      </c>
      <c r="L62" s="65">
        <f t="shared" si="7"/>
        <v>8</v>
      </c>
      <c r="M62" s="65">
        <f t="shared" si="7"/>
        <v>2</v>
      </c>
      <c r="N62" s="67">
        <f t="shared" si="7"/>
        <v>0</v>
      </c>
      <c r="O62" s="67">
        <f t="shared" si="7"/>
        <v>0</v>
      </c>
      <c r="P62" s="65">
        <f t="shared" si="7"/>
        <v>4</v>
      </c>
      <c r="Q62" s="65">
        <f t="shared" ref="Q62:AH76" si="8">Q11</f>
        <v>1</v>
      </c>
      <c r="R62" s="65">
        <f t="shared" si="8"/>
        <v>0</v>
      </c>
      <c r="S62" s="65">
        <f t="shared" si="8"/>
        <v>2</v>
      </c>
      <c r="T62" s="65">
        <f t="shared" si="8"/>
        <v>0</v>
      </c>
      <c r="U62" s="67">
        <f t="shared" si="8"/>
        <v>0</v>
      </c>
      <c r="V62" s="67">
        <f t="shared" si="8"/>
        <v>0</v>
      </c>
      <c r="W62" s="65">
        <f t="shared" si="8"/>
        <v>4</v>
      </c>
      <c r="X62" s="65">
        <f t="shared" si="8"/>
        <v>0</v>
      </c>
      <c r="Y62" s="65">
        <f t="shared" si="8"/>
        <v>0</v>
      </c>
      <c r="Z62" s="65">
        <f t="shared" si="8"/>
        <v>8</v>
      </c>
      <c r="AA62" s="65">
        <f t="shared" si="8"/>
        <v>8</v>
      </c>
      <c r="AB62" s="67">
        <f t="shared" si="8"/>
        <v>0</v>
      </c>
      <c r="AC62" s="67">
        <f t="shared" si="8"/>
        <v>0</v>
      </c>
      <c r="AD62" s="65">
        <f t="shared" si="8"/>
        <v>8</v>
      </c>
      <c r="AE62" s="65">
        <f t="shared" si="8"/>
        <v>0</v>
      </c>
      <c r="AF62" s="65">
        <f t="shared" si="8"/>
        <v>0</v>
      </c>
      <c r="AG62" s="65">
        <f t="shared" si="8"/>
        <v>0</v>
      </c>
      <c r="AH62" s="65">
        <f t="shared" si="8"/>
        <v>0</v>
      </c>
      <c r="AI62" s="68">
        <f t="shared" ref="AI62:AI83" si="9">SUM(B62:AH62)</f>
        <v>59</v>
      </c>
    </row>
    <row r="63" spans="1:35"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x14ac:dyDescent="0.25">
      <c r="A64" s="57" t="str">
        <f t="shared" si="7"/>
        <v xml:space="preserve">     RICS Idea Portal</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x14ac:dyDescent="0.25">
      <c r="A65" s="57" t="str">
        <f t="shared" si="7"/>
        <v xml:space="preserve">     MSWIS</v>
      </c>
      <c r="B65" s="65">
        <f t="shared" si="7"/>
        <v>0</v>
      </c>
      <c r="C65" s="65">
        <f t="shared" si="7"/>
        <v>4</v>
      </c>
      <c r="D65" s="65">
        <f t="shared" si="7"/>
        <v>8</v>
      </c>
      <c r="E65" s="65">
        <f t="shared" si="7"/>
        <v>1</v>
      </c>
      <c r="F65" s="65">
        <f t="shared" si="7"/>
        <v>0</v>
      </c>
      <c r="G65" s="67">
        <f t="shared" si="7"/>
        <v>0</v>
      </c>
      <c r="H65" s="67">
        <f t="shared" si="7"/>
        <v>0</v>
      </c>
      <c r="I65" s="65">
        <f t="shared" si="7"/>
        <v>0</v>
      </c>
      <c r="J65" s="65">
        <f t="shared" si="7"/>
        <v>0</v>
      </c>
      <c r="K65" s="65">
        <f t="shared" si="7"/>
        <v>2</v>
      </c>
      <c r="L65" s="65">
        <f t="shared" si="7"/>
        <v>0</v>
      </c>
      <c r="M65" s="65">
        <f t="shared" si="7"/>
        <v>0</v>
      </c>
      <c r="N65" s="67">
        <f t="shared" si="7"/>
        <v>0</v>
      </c>
      <c r="O65" s="67">
        <f t="shared" si="7"/>
        <v>0</v>
      </c>
      <c r="P65" s="65">
        <f t="shared" si="7"/>
        <v>0</v>
      </c>
      <c r="Q65" s="65">
        <f t="shared" si="8"/>
        <v>0</v>
      </c>
      <c r="R65" s="65">
        <f t="shared" si="8"/>
        <v>0</v>
      </c>
      <c r="S65" s="65">
        <f t="shared" si="8"/>
        <v>0</v>
      </c>
      <c r="T65" s="65">
        <f t="shared" si="8"/>
        <v>0</v>
      </c>
      <c r="U65" s="67">
        <f t="shared" si="8"/>
        <v>0</v>
      </c>
      <c r="V65" s="67">
        <f t="shared" si="8"/>
        <v>0</v>
      </c>
      <c r="W65" s="65">
        <f t="shared" si="8"/>
        <v>0</v>
      </c>
      <c r="X65" s="65">
        <f t="shared" si="8"/>
        <v>5</v>
      </c>
      <c r="Y65" s="65">
        <f t="shared" si="8"/>
        <v>0</v>
      </c>
      <c r="Z65" s="65">
        <f t="shared" si="8"/>
        <v>0</v>
      </c>
      <c r="AA65" s="65">
        <f t="shared" si="8"/>
        <v>0</v>
      </c>
      <c r="AB65" s="67">
        <f t="shared" si="8"/>
        <v>0</v>
      </c>
      <c r="AC65" s="67">
        <f t="shared" si="8"/>
        <v>0</v>
      </c>
      <c r="AD65" s="65">
        <f t="shared" si="8"/>
        <v>0</v>
      </c>
      <c r="AE65" s="65">
        <f t="shared" si="8"/>
        <v>0</v>
      </c>
      <c r="AF65" s="65">
        <f t="shared" si="8"/>
        <v>0</v>
      </c>
      <c r="AG65" s="65">
        <f t="shared" si="8"/>
        <v>0</v>
      </c>
      <c r="AH65" s="65">
        <f t="shared" si="8"/>
        <v>0</v>
      </c>
      <c r="AI65" s="68">
        <f t="shared" si="9"/>
        <v>20</v>
      </c>
    </row>
    <row r="66" spans="1:35" x14ac:dyDescent="0.25">
      <c r="A66" s="57" t="str">
        <f t="shared" si="7"/>
        <v xml:space="preserve">     GeoSpatial</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x14ac:dyDescent="0.25">
      <c r="A67" s="57" t="str">
        <f t="shared" si="7"/>
        <v xml:space="preserve">     RICS Dashboard</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x14ac:dyDescent="0.25">
      <c r="A68" s="57" t="str">
        <f t="shared" si="7"/>
        <v xml:space="preserve">     MDWFP NRIS</v>
      </c>
      <c r="B68" s="65">
        <f t="shared" si="7"/>
        <v>8</v>
      </c>
      <c r="C68" s="65">
        <f t="shared" si="7"/>
        <v>4</v>
      </c>
      <c r="D68" s="65">
        <f t="shared" si="7"/>
        <v>0</v>
      </c>
      <c r="E68" s="65">
        <f t="shared" si="7"/>
        <v>0</v>
      </c>
      <c r="F68" s="65">
        <f t="shared" si="7"/>
        <v>8</v>
      </c>
      <c r="G68" s="67">
        <f t="shared" si="7"/>
        <v>0</v>
      </c>
      <c r="H68" s="67">
        <f t="shared" si="7"/>
        <v>0</v>
      </c>
      <c r="I68" s="65">
        <f t="shared" si="7"/>
        <v>8</v>
      </c>
      <c r="J68" s="65">
        <f t="shared" si="7"/>
        <v>5</v>
      </c>
      <c r="K68" s="65">
        <f t="shared" si="7"/>
        <v>0</v>
      </c>
      <c r="L68" s="65">
        <f t="shared" si="7"/>
        <v>0</v>
      </c>
      <c r="M68" s="65">
        <f t="shared" si="7"/>
        <v>4</v>
      </c>
      <c r="N68" s="67">
        <f t="shared" si="7"/>
        <v>0</v>
      </c>
      <c r="O68" s="67">
        <f t="shared" si="7"/>
        <v>0</v>
      </c>
      <c r="P68" s="65">
        <f t="shared" si="7"/>
        <v>8</v>
      </c>
      <c r="Q68" s="65">
        <f t="shared" si="8"/>
        <v>2</v>
      </c>
      <c r="R68" s="65">
        <f t="shared" si="8"/>
        <v>0</v>
      </c>
      <c r="S68" s="65">
        <f t="shared" si="8"/>
        <v>0</v>
      </c>
      <c r="T68" s="65">
        <f t="shared" si="8"/>
        <v>0</v>
      </c>
      <c r="U68" s="67">
        <f t="shared" si="8"/>
        <v>0</v>
      </c>
      <c r="V68" s="67">
        <f t="shared" si="8"/>
        <v>0</v>
      </c>
      <c r="W68" s="65">
        <f t="shared" si="8"/>
        <v>4</v>
      </c>
      <c r="X68" s="65">
        <f t="shared" si="8"/>
        <v>0</v>
      </c>
      <c r="Y68" s="65" t="e">
        <f>#REF!</f>
        <v>#REF!</v>
      </c>
      <c r="Z68" s="65">
        <f t="shared" si="8"/>
        <v>0</v>
      </c>
      <c r="AA68" s="65">
        <f t="shared" si="8"/>
        <v>0</v>
      </c>
      <c r="AB68" s="67">
        <f t="shared" si="8"/>
        <v>0</v>
      </c>
      <c r="AC68" s="67">
        <f t="shared" si="8"/>
        <v>0</v>
      </c>
      <c r="AD68" s="65">
        <f t="shared" si="8"/>
        <v>0</v>
      </c>
      <c r="AE68" s="65">
        <f t="shared" si="8"/>
        <v>8</v>
      </c>
      <c r="AF68" s="65">
        <f t="shared" si="8"/>
        <v>0</v>
      </c>
      <c r="AG68" s="65">
        <f t="shared" si="8"/>
        <v>0</v>
      </c>
      <c r="AH68" s="65">
        <f t="shared" si="8"/>
        <v>0</v>
      </c>
      <c r="AI68" s="68" t="e">
        <f t="shared" si="9"/>
        <v>#REF!</v>
      </c>
    </row>
    <row r="69" spans="1:35" x14ac:dyDescent="0.25">
      <c r="A69" s="57" t="str">
        <f t="shared" si="7"/>
        <v xml:space="preserve">     MSWIS MRVA 4 CLOSED</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Y17</f>
        <v>4</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4</v>
      </c>
    </row>
    <row r="70" spans="1:35" x14ac:dyDescent="0.25">
      <c r="A70" s="57" t="str">
        <f t="shared" si="7"/>
        <v xml:space="preserve">     Tackett</v>
      </c>
      <c r="B70" s="65">
        <f t="shared" si="7"/>
        <v>0</v>
      </c>
      <c r="C70" s="65">
        <f t="shared" si="7"/>
        <v>0</v>
      </c>
      <c r="D70" s="65">
        <f t="shared" si="7"/>
        <v>0</v>
      </c>
      <c r="E70" s="65">
        <f t="shared" si="7"/>
        <v>0</v>
      </c>
      <c r="F70" s="65">
        <f t="shared" si="7"/>
        <v>0</v>
      </c>
      <c r="G70" s="67">
        <f t="shared" si="7"/>
        <v>0</v>
      </c>
      <c r="H70" s="67">
        <f t="shared" si="7"/>
        <v>0</v>
      </c>
      <c r="I70" s="65">
        <f t="shared" si="7"/>
        <v>0</v>
      </c>
      <c r="J70" s="65">
        <f t="shared" si="7"/>
        <v>4</v>
      </c>
      <c r="K70" s="65">
        <f t="shared" si="7"/>
        <v>0</v>
      </c>
      <c r="L70" s="65">
        <f t="shared" si="7"/>
        <v>0</v>
      </c>
      <c r="M70" s="65">
        <f t="shared" si="7"/>
        <v>2</v>
      </c>
      <c r="N70" s="67">
        <f t="shared" si="7"/>
        <v>0</v>
      </c>
      <c r="O70" s="67">
        <f t="shared" si="7"/>
        <v>0</v>
      </c>
      <c r="P70" s="65">
        <f t="shared" si="7"/>
        <v>4</v>
      </c>
      <c r="Q70" s="65">
        <f t="shared" si="8"/>
        <v>5</v>
      </c>
      <c r="R70" s="65">
        <f t="shared" si="8"/>
        <v>8</v>
      </c>
      <c r="S70" s="65">
        <f t="shared" si="8"/>
        <v>6</v>
      </c>
      <c r="T70" s="65">
        <f t="shared" si="8"/>
        <v>0</v>
      </c>
      <c r="U70" s="67">
        <f t="shared" si="8"/>
        <v>0</v>
      </c>
      <c r="V70" s="67">
        <f t="shared" si="8"/>
        <v>0</v>
      </c>
      <c r="W70" s="65">
        <f t="shared" si="8"/>
        <v>0</v>
      </c>
      <c r="X70" s="65">
        <f t="shared" si="8"/>
        <v>0</v>
      </c>
      <c r="Y70" s="65">
        <f t="shared" si="8"/>
        <v>4</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33</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8</v>
      </c>
      <c r="C92" s="69">
        <f t="shared" ref="C92:AI92" si="19">SUM(C60:C91)</f>
        <v>8</v>
      </c>
      <c r="D92" s="69">
        <f t="shared" si="19"/>
        <v>8</v>
      </c>
      <c r="E92" s="69">
        <f t="shared" si="19"/>
        <v>9</v>
      </c>
      <c r="F92" s="69">
        <f t="shared" si="19"/>
        <v>8</v>
      </c>
      <c r="G92" s="69">
        <f t="shared" si="19"/>
        <v>0</v>
      </c>
      <c r="H92" s="69">
        <f t="shared" si="19"/>
        <v>0</v>
      </c>
      <c r="I92" s="69">
        <f t="shared" si="19"/>
        <v>8</v>
      </c>
      <c r="J92" s="69">
        <f t="shared" si="19"/>
        <v>9</v>
      </c>
      <c r="K92" s="69">
        <f t="shared" si="19"/>
        <v>8</v>
      </c>
      <c r="L92" s="69">
        <f t="shared" si="19"/>
        <v>8</v>
      </c>
      <c r="M92" s="69">
        <f t="shared" si="19"/>
        <v>8</v>
      </c>
      <c r="N92" s="69">
        <f t="shared" si="19"/>
        <v>0</v>
      </c>
      <c r="O92" s="69">
        <f t="shared" si="19"/>
        <v>0</v>
      </c>
      <c r="P92" s="69">
        <f t="shared" si="19"/>
        <v>16</v>
      </c>
      <c r="Q92" s="69">
        <f t="shared" si="19"/>
        <v>8</v>
      </c>
      <c r="R92" s="69">
        <f t="shared" si="19"/>
        <v>8</v>
      </c>
      <c r="S92" s="69">
        <f t="shared" si="19"/>
        <v>8</v>
      </c>
      <c r="T92" s="69">
        <f t="shared" si="19"/>
        <v>0</v>
      </c>
      <c r="U92" s="69">
        <f t="shared" si="19"/>
        <v>0</v>
      </c>
      <c r="V92" s="69">
        <f t="shared" si="19"/>
        <v>0</v>
      </c>
      <c r="W92" s="69">
        <f t="shared" si="19"/>
        <v>8</v>
      </c>
      <c r="X92" s="69">
        <f t="shared" si="19"/>
        <v>5</v>
      </c>
      <c r="Y92" s="69" t="e">
        <f t="shared" si="19"/>
        <v>#REF!</v>
      </c>
      <c r="Z92" s="69">
        <f t="shared" si="19"/>
        <v>8</v>
      </c>
      <c r="AA92" s="69">
        <f t="shared" si="19"/>
        <v>8</v>
      </c>
      <c r="AB92" s="69">
        <f t="shared" si="19"/>
        <v>0</v>
      </c>
      <c r="AC92" s="69">
        <f t="shared" si="19"/>
        <v>0</v>
      </c>
      <c r="AD92" s="69">
        <f t="shared" si="19"/>
        <v>8</v>
      </c>
      <c r="AE92" s="69">
        <f t="shared" si="19"/>
        <v>8</v>
      </c>
      <c r="AF92" s="69">
        <f t="shared" si="19"/>
        <v>0</v>
      </c>
      <c r="AG92" s="69">
        <f t="shared" si="19"/>
        <v>0</v>
      </c>
      <c r="AH92" s="69">
        <f t="shared" si="19"/>
        <v>0</v>
      </c>
      <c r="AI92" s="99" t="e">
        <f t="shared" si="19"/>
        <v>#REF!</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t="e">
        <f>AI92</f>
        <v>#REF!</v>
      </c>
    </row>
  </sheetData>
  <dataConsolidate/>
  <mergeCells count="28">
    <mergeCell ref="R55:U55"/>
    <mergeCell ref="W55:Z55"/>
    <mergeCell ref="A57:A59"/>
    <mergeCell ref="B57:AD57"/>
    <mergeCell ref="AE57:AF57"/>
    <mergeCell ref="B53:O53"/>
    <mergeCell ref="B54:C54"/>
    <mergeCell ref="D54:O54"/>
    <mergeCell ref="B55:C55"/>
    <mergeCell ref="D55:I55"/>
    <mergeCell ref="J55:K55"/>
    <mergeCell ref="L55:O55"/>
    <mergeCell ref="A6:A8"/>
    <mergeCell ref="B6:AD6"/>
    <mergeCell ref="AE6:AF6"/>
    <mergeCell ref="B44:AH44"/>
    <mergeCell ref="B45:AH45"/>
    <mergeCell ref="F47:H47"/>
    <mergeCell ref="M47:O47"/>
    <mergeCell ref="T47:V47"/>
    <mergeCell ref="AA47:AC47"/>
    <mergeCell ref="B2:O2"/>
    <mergeCell ref="B3:C3"/>
    <mergeCell ref="D3:O3"/>
    <mergeCell ref="B4:C4"/>
    <mergeCell ref="D4:I4"/>
    <mergeCell ref="J4:K4"/>
    <mergeCell ref="L4:O4"/>
  </mergeCells>
  <conditionalFormatting sqref="B8 Q8:T8 W8:AA8 AD8:AH8 W10:AA17 W18:X18 Z18:AA18 W19:AA41">
    <cfRule type="expression" dxfId="902" priority="17" stopIfTrue="1">
      <formula>$B$8="Sun"</formula>
    </cfRule>
  </conditionalFormatting>
  <conditionalFormatting sqref="B8 W10:AA17 W18:X18 Z18:AA18 W19:AA41 Q8:T8 W8:AA8 AD8:AH8">
    <cfRule type="expression" dxfId="901" priority="14">
      <formula>B$7&gt;EOMONTH($D$4,0)</formula>
    </cfRule>
  </conditionalFormatting>
  <conditionalFormatting sqref="B47">
    <cfRule type="expression" dxfId="900" priority="88" stopIfTrue="1">
      <formula>AND($B$8="Sun",$B$47&gt;40)</formula>
    </cfRule>
    <cfRule type="expression" dxfId="899" priority="89" stopIfTrue="1">
      <formula>$B$8="Sun"</formula>
    </cfRule>
  </conditionalFormatting>
  <conditionalFormatting sqref="B62:B91">
    <cfRule type="expression" dxfId="898" priority="78">
      <formula>B$7&lt;$D$4</formula>
    </cfRule>
    <cfRule type="expression" dxfId="897" priority="126" stopIfTrue="1">
      <formula>B$59="Sun"</formula>
    </cfRule>
    <cfRule type="expression" dxfId="896" priority="125" stopIfTrue="1">
      <formula>B$59="Sat"</formula>
    </cfRule>
    <cfRule type="expression" dxfId="895" priority="124">
      <formula>B$7&gt;#REF!</formula>
    </cfRule>
  </conditionalFormatting>
  <conditionalFormatting sqref="B59:E59 G59:J59 L59:O59 Q59:T59 V59:Y59 AA59:AD59 AF59:AH59">
    <cfRule type="expression" dxfId="894" priority="69">
      <formula>B$7&lt;$D$4</formula>
    </cfRule>
    <cfRule type="expression" dxfId="893" priority="70">
      <formula>B$7&gt;EOMONTH($D$4,0)</formula>
    </cfRule>
    <cfRule type="expression" dxfId="892" priority="71" stopIfTrue="1">
      <formula>$B$8="Sat"</formula>
    </cfRule>
    <cfRule type="expression" dxfId="891" priority="72" stopIfTrue="1">
      <formula>$B$8="Sun"</formula>
    </cfRule>
  </conditionalFormatting>
  <conditionalFormatting sqref="B8:F8 W10:AA17 W18:X18 Z18:AA18 W19:AA41">
    <cfRule type="expression" dxfId="890" priority="10">
      <formula>B$7&lt;$D$4</formula>
    </cfRule>
  </conditionalFormatting>
  <conditionalFormatting sqref="B10:F41 I10:M41 P10:T41 AD10:AH41">
    <cfRule type="expression" dxfId="889" priority="27" stopIfTrue="1">
      <formula>$B$8="Sun"</formula>
    </cfRule>
    <cfRule type="expression" dxfId="888" priority="24">
      <formula>B$7&gt;EOMONTH($D$4,0)</formula>
    </cfRule>
  </conditionalFormatting>
  <conditionalFormatting sqref="B10:F41">
    <cfRule type="expression" dxfId="887" priority="23">
      <formula>B$7&lt;$D$4</formula>
    </cfRule>
  </conditionalFormatting>
  <conditionalFormatting sqref="B42:AH42">
    <cfRule type="cellIs" dxfId="876" priority="85" stopIfTrue="1" operator="greaterThan">
      <formula>8</formula>
    </cfRule>
  </conditionalFormatting>
  <conditionalFormatting sqref="B46:AI46">
    <cfRule type="cellIs" dxfId="865" priority="84" stopIfTrue="1" operator="greaterThan">
      <formula>8</formula>
    </cfRule>
  </conditionalFormatting>
  <conditionalFormatting sqref="B92:AI92">
    <cfRule type="cellIs" dxfId="864" priority="79" stopIfTrue="1" operator="greaterThan">
      <formula>8</formula>
    </cfRule>
  </conditionalFormatting>
  <conditionalFormatting sqref="C47">
    <cfRule type="expression" dxfId="863" priority="90" stopIfTrue="1">
      <formula>AND($C$8="Sun",$C$47&gt;40)</formula>
    </cfRule>
    <cfRule type="expression" dxfId="862" priority="91" stopIfTrue="1">
      <formula>$C$8="Sun"</formula>
    </cfRule>
  </conditionalFormatting>
  <conditionalFormatting sqref="C8:F8">
    <cfRule type="expression" dxfId="861" priority="11">
      <formula>C$7&gt;EOMONTH($D$4,0)</formula>
    </cfRule>
    <cfRule type="expression" dxfId="860" priority="12" stopIfTrue="1">
      <formula>$B$8="Sat"</formula>
    </cfRule>
    <cfRule type="expression" dxfId="859" priority="13" stopIfTrue="1">
      <formula>$B$8="Sun"</formula>
    </cfRule>
  </conditionalFormatting>
  <conditionalFormatting sqref="C62:AC91">
    <cfRule type="expression" dxfId="858" priority="127">
      <formula>C$7&gt;EOMONTH($D$55,0)</formula>
    </cfRule>
    <cfRule type="expression" dxfId="857" priority="129" stopIfTrue="1">
      <formula>C$59="Sun"</formula>
    </cfRule>
    <cfRule type="expression" dxfId="856" priority="77">
      <formula>C$7&lt;$D$4</formula>
    </cfRule>
    <cfRule type="expression" dxfId="855" priority="128" stopIfTrue="1">
      <formula>C$59="Sat"</formula>
    </cfRule>
  </conditionalFormatting>
  <conditionalFormatting sqref="D47">
    <cfRule type="expression" dxfId="854" priority="92" stopIfTrue="1">
      <formula>AND($D$8="Sun",$D$47&gt;40)</formula>
    </cfRule>
    <cfRule type="expression" dxfId="853" priority="93" stopIfTrue="1">
      <formula>$D$8="Sun"</formula>
    </cfRule>
  </conditionalFormatting>
  <conditionalFormatting sqref="E47">
    <cfRule type="expression" dxfId="852" priority="94" stopIfTrue="1">
      <formula>AND($E$8="Sun",$E$47&gt;40)</formula>
    </cfRule>
    <cfRule type="expression" dxfId="851" priority="95" stopIfTrue="1">
      <formula>$E$8="Sun"</formula>
    </cfRule>
  </conditionalFormatting>
  <conditionalFormatting sqref="F47">
    <cfRule type="expression" dxfId="850" priority="122" stopIfTrue="1">
      <formula>AND($F$8="Sun",$F$47&gt;40)</formula>
    </cfRule>
    <cfRule type="expression" dxfId="849" priority="123" stopIfTrue="1">
      <formula>$F$8="Sun"</formula>
    </cfRule>
  </conditionalFormatting>
  <conditionalFormatting sqref="F59 K59 P59 U59 Z59 AE59">
    <cfRule type="expression" dxfId="848" priority="48" stopIfTrue="1">
      <formula>OR(F$8="Sun",F$8="Sat")</formula>
    </cfRule>
  </conditionalFormatting>
  <conditionalFormatting sqref="G10:G41">
    <cfRule type="expression" dxfId="847" priority="29" stopIfTrue="1">
      <formula>$G$8="Sun"</formula>
    </cfRule>
    <cfRule type="expression" dxfId="846" priority="28" stopIfTrue="1">
      <formula>$G$8="Sat"</formula>
    </cfRule>
  </conditionalFormatting>
  <conditionalFormatting sqref="G8:H8 U8:V8 AB8:AC8">
    <cfRule type="expression" dxfId="845" priority="18" stopIfTrue="1">
      <formula>OR(G$8="Sun",G$8="Sat")</formula>
    </cfRule>
  </conditionalFormatting>
  <conditionalFormatting sqref="H10:H41">
    <cfRule type="expression" dxfId="844" priority="31" stopIfTrue="1">
      <formula>$H$8="Sun"</formula>
    </cfRule>
    <cfRule type="expression" dxfId="843" priority="30" stopIfTrue="1">
      <formula>$H$8="Sat"</formula>
    </cfRule>
  </conditionalFormatting>
  <conditionalFormatting sqref="I47">
    <cfRule type="expression" dxfId="842" priority="97" stopIfTrue="1">
      <formula>$I$8="Sun"</formula>
    </cfRule>
    <cfRule type="expression" dxfId="841" priority="96" stopIfTrue="1">
      <formula>AND($I$8="Sun",$I$47&gt;40)</formula>
    </cfRule>
  </conditionalFormatting>
  <conditionalFormatting sqref="I11:K17">
    <cfRule type="expression" dxfId="840" priority="21">
      <formula>I$7&lt;$D$4</formula>
    </cfRule>
  </conditionalFormatting>
  <conditionalFormatting sqref="I8:M8">
    <cfRule type="expression" dxfId="839" priority="6">
      <formula>I$7&lt;$D$4</formula>
    </cfRule>
    <cfRule type="expression" dxfId="838" priority="7">
      <formula>I$7&gt;EOMONTH($D$4,0)</formula>
    </cfRule>
    <cfRule type="expression" dxfId="837" priority="8" stopIfTrue="1">
      <formula>$B$8="Sat"</formula>
    </cfRule>
    <cfRule type="expression" dxfId="836" priority="9" stopIfTrue="1">
      <formula>$B$8="Sun"</formula>
    </cfRule>
  </conditionalFormatting>
  <conditionalFormatting sqref="I10:M41">
    <cfRule type="expression" dxfId="835" priority="22">
      <formula>I$7&lt;$D$4</formula>
    </cfRule>
  </conditionalFormatting>
  <conditionalFormatting sqref="J47">
    <cfRule type="expression" dxfId="834" priority="98" stopIfTrue="1">
      <formula>AND($J$8="Sun",$J$47&gt;40)</formula>
    </cfRule>
    <cfRule type="expression" dxfId="833" priority="99" stopIfTrue="1">
      <formula>$J$8="Sun"</formula>
    </cfRule>
  </conditionalFormatting>
  <conditionalFormatting sqref="K47">
    <cfRule type="expression" dxfId="832" priority="101" stopIfTrue="1">
      <formula>$K$8="Sun"</formula>
    </cfRule>
    <cfRule type="expression" dxfId="831" priority="100" stopIfTrue="1">
      <formula>AND($K$8="Sun",$K$47&gt;40)</formula>
    </cfRule>
  </conditionalFormatting>
  <conditionalFormatting sqref="L11:L13">
    <cfRule type="expression" dxfId="830" priority="20">
      <formula>L$7&lt;$D$4</formula>
    </cfRule>
  </conditionalFormatting>
  <conditionalFormatting sqref="L47">
    <cfRule type="expression" dxfId="829" priority="102" stopIfTrue="1">
      <formula>AND($L$8="Sun",$L$47&gt;40)</formula>
    </cfRule>
    <cfRule type="expression" dxfId="828" priority="103" stopIfTrue="1">
      <formula>$L$8="Sun"</formula>
    </cfRule>
  </conditionalFormatting>
  <conditionalFormatting sqref="M47">
    <cfRule type="expression" dxfId="827" priority="46" stopIfTrue="1">
      <formula>AND($F$8="Sun",$F$47&gt;40)</formula>
    </cfRule>
    <cfRule type="expression" dxfId="826" priority="47" stopIfTrue="1">
      <formula>$F$8="Sun"</formula>
    </cfRule>
  </conditionalFormatting>
  <conditionalFormatting sqref="N10:N41">
    <cfRule type="expression" dxfId="825" priority="35" stopIfTrue="1">
      <formula>$N$8="Sun"</formula>
    </cfRule>
    <cfRule type="expression" dxfId="824" priority="32" stopIfTrue="1">
      <formula>$N$8="Sat"</formula>
    </cfRule>
  </conditionalFormatting>
  <conditionalFormatting sqref="N8:O8">
    <cfRule type="expression" dxfId="823" priority="1" stopIfTrue="1">
      <formula>OR(N$8="Sun",N$8="Sat")</formula>
    </cfRule>
  </conditionalFormatting>
  <conditionalFormatting sqref="O10:O41">
    <cfRule type="expression" dxfId="822" priority="34" stopIfTrue="1">
      <formula>$O$8="Sun"</formula>
    </cfRule>
    <cfRule type="expression" dxfId="821" priority="33" stopIfTrue="1">
      <formula>$O$8="Sat"</formula>
    </cfRule>
  </conditionalFormatting>
  <conditionalFormatting sqref="P8">
    <cfRule type="expression" dxfId="820" priority="3">
      <formula>P$7&gt;EOMONTH($D$4,0)</formula>
    </cfRule>
    <cfRule type="expression" dxfId="819" priority="4" stopIfTrue="1">
      <formula>$B$8="Sat"</formula>
    </cfRule>
    <cfRule type="expression" dxfId="818" priority="5" stopIfTrue="1">
      <formula>$B$8="Sun"</formula>
    </cfRule>
  </conditionalFormatting>
  <conditionalFormatting sqref="P11:P17">
    <cfRule type="expression" dxfId="817" priority="19">
      <formula>P$7&lt;$D$4</formula>
    </cfRule>
  </conditionalFormatting>
  <conditionalFormatting sqref="P47">
    <cfRule type="expression" dxfId="816" priority="104" stopIfTrue="1">
      <formula>AND($P$8="Sun",$P$47&gt;40)</formula>
    </cfRule>
    <cfRule type="expression" dxfId="815" priority="105" stopIfTrue="1">
      <formula>$P$8="Sun"</formula>
    </cfRule>
  </conditionalFormatting>
  <conditionalFormatting sqref="P8:T8">
    <cfRule type="expression" dxfId="814" priority="2">
      <formula>P$7&lt;$D$4</formula>
    </cfRule>
  </conditionalFormatting>
  <conditionalFormatting sqref="P10:T41 AD10:AH41 B10:F41 I10:M41 W10:AA17 W18:X18 Z18:AA18 W19:AA41">
    <cfRule type="expression" dxfId="813" priority="26" stopIfTrue="1">
      <formula>$B$8="Sat"</formula>
    </cfRule>
  </conditionalFormatting>
  <conditionalFormatting sqref="P10:T41 AD10:AH41">
    <cfRule type="expression" dxfId="812" priority="25">
      <formula>P$7&lt;$D$4</formula>
    </cfRule>
  </conditionalFormatting>
  <conditionalFormatting sqref="Q47">
    <cfRule type="expression" dxfId="811" priority="106" stopIfTrue="1">
      <formula>AND($Q$8="Sun",$Q$47&gt;40)</formula>
    </cfRule>
    <cfRule type="expression" dxfId="810" priority="107" stopIfTrue="1">
      <formula>$Q$8="Sun"</formula>
    </cfRule>
  </conditionalFormatting>
  <conditionalFormatting sqref="R47">
    <cfRule type="expression" dxfId="809" priority="109" stopIfTrue="1">
      <formula>$R$8="Sun"</formula>
    </cfRule>
    <cfRule type="expression" dxfId="808" priority="108" stopIfTrue="1">
      <formula>AND($R$8="Sun",$R$47&gt;40)</formula>
    </cfRule>
  </conditionalFormatting>
  <conditionalFormatting sqref="S47">
    <cfRule type="expression" dxfId="807" priority="111" stopIfTrue="1">
      <formula>$S$8="Sun"</formula>
    </cfRule>
    <cfRule type="expression" dxfId="806" priority="110" stopIfTrue="1">
      <formula>AND($S$8="Sun",$S$47&gt;40)</formula>
    </cfRule>
  </conditionalFormatting>
  <conditionalFormatting sqref="T47">
    <cfRule type="expression" dxfId="805" priority="45" stopIfTrue="1">
      <formula>$F$8="Sun"</formula>
    </cfRule>
    <cfRule type="expression" dxfId="804" priority="44" stopIfTrue="1">
      <formula>AND($F$8="Sun",$F$47&gt;40)</formula>
    </cfRule>
  </conditionalFormatting>
  <conditionalFormatting sqref="U10:U41">
    <cfRule type="expression" dxfId="803" priority="36" stopIfTrue="1">
      <formula>$U$8="Sun"</formula>
    </cfRule>
  </conditionalFormatting>
  <conditionalFormatting sqref="V10:V41">
    <cfRule type="expression" dxfId="802" priority="37" stopIfTrue="1">
      <formula>$V$8="Sat"</formula>
    </cfRule>
    <cfRule type="expression" dxfId="801" priority="38" stopIfTrue="1">
      <formula>$V$8="Sun"</formula>
    </cfRule>
  </conditionalFormatting>
  <conditionalFormatting sqref="W47">
    <cfRule type="expression" dxfId="800" priority="112" stopIfTrue="1">
      <formula>AND($W$8="Sun",$W$47&gt;40)</formula>
    </cfRule>
    <cfRule type="expression" dxfId="799" priority="113" stopIfTrue="1">
      <formula>$W$8="Sun"</formula>
    </cfRule>
  </conditionalFormatting>
  <conditionalFormatting sqref="W8:AA8 AD8:AH8 B8 Q8:T8">
    <cfRule type="expression" dxfId="798" priority="16" stopIfTrue="1">
      <formula>$B$8="Sat"</formula>
    </cfRule>
  </conditionalFormatting>
  <conditionalFormatting sqref="W8:AA8 AD8:AH8">
    <cfRule type="expression" dxfId="797" priority="15">
      <formula>W$7&lt;$D$4</formula>
    </cfRule>
  </conditionalFormatting>
  <conditionalFormatting sqref="X47">
    <cfRule type="expression" dxfId="796" priority="114" stopIfTrue="1">
      <formula>AND($X$8="Sun",$X$47&gt;40)</formula>
    </cfRule>
  </conditionalFormatting>
  <conditionalFormatting sqref="Y47">
    <cfRule type="expression" dxfId="795" priority="115" stopIfTrue="1">
      <formula>AND($Y$8="Sun",$Y$47&gt;40)</formula>
    </cfRule>
    <cfRule type="expression" dxfId="794" priority="116" stopIfTrue="1">
      <formula>$Y$8="Sun"</formula>
    </cfRule>
  </conditionalFormatting>
  <conditionalFormatting sqref="Z47">
    <cfRule type="expression" dxfId="793" priority="117" stopIfTrue="1">
      <formula>AND($Z$8="Sun",$Z$47&gt;40)</formula>
    </cfRule>
    <cfRule type="expression" dxfId="792" priority="118" stopIfTrue="1">
      <formula>$Z$8="Sun"</formula>
    </cfRule>
  </conditionalFormatting>
  <conditionalFormatting sqref="AA47">
    <cfRule type="expression" dxfId="791" priority="42" stopIfTrue="1">
      <formula>AND($F$8="Sun",$F$47&gt;40)</formula>
    </cfRule>
    <cfRule type="expression" dxfId="790" priority="43" stopIfTrue="1">
      <formula>$F$8="Sun"</formula>
    </cfRule>
  </conditionalFormatting>
  <conditionalFormatting sqref="AB10:AB41">
    <cfRule type="expression" dxfId="789" priority="39" stopIfTrue="1">
      <formula>$AB$8="Sun"</formula>
    </cfRule>
  </conditionalFormatting>
  <conditionalFormatting sqref="AC10:AC41">
    <cfRule type="expression" dxfId="788" priority="40" stopIfTrue="1">
      <formula>$AC$8="Sat"</formula>
    </cfRule>
    <cfRule type="expression" dxfId="787" priority="41" stopIfTrue="1">
      <formula>$AC$8="Sun"</formula>
    </cfRule>
  </conditionalFormatting>
  <conditionalFormatting sqref="AD47">
    <cfRule type="expression" dxfId="786" priority="119" stopIfTrue="1">
      <formula>AND($AD$8="Sun",$AD$47&gt;40)</formula>
    </cfRule>
    <cfRule type="expression" dxfId="785" priority="120" stopIfTrue="1">
      <formula>$AD$8="Sun"</formula>
    </cfRule>
  </conditionalFormatting>
  <conditionalFormatting sqref="AD62:AH91">
    <cfRule type="expression" dxfId="784" priority="76" stopIfTrue="1">
      <formula>$B$8="Sun"</formula>
    </cfRule>
    <cfRule type="expression" dxfId="783" priority="75" stopIfTrue="1">
      <formula>$B$8="Sat"</formula>
    </cfRule>
    <cfRule type="expression" dxfId="782" priority="74">
      <formula>AD$7&lt;$D$4</formula>
    </cfRule>
    <cfRule type="expression" dxfId="781" priority="73">
      <formula>AD$58&gt;EOMONTH($D$55,0)</formula>
    </cfRule>
  </conditionalFormatting>
  <conditionalFormatting sqref="AE9 AI10:AI45">
    <cfRule type="cellIs" dxfId="780" priority="86" stopIfTrue="1" operator="greaterThan">
      <formula>0</formula>
    </cfRule>
  </conditionalFormatting>
  <conditionalFormatting sqref="AE60 AI61:AI91">
    <cfRule type="cellIs" dxfId="779" priority="80" stopIfTrue="1" operator="greaterThan">
      <formula>0</formula>
    </cfRule>
  </conditionalFormatting>
  <conditionalFormatting sqref="AE47:AG47">
    <cfRule type="expression" dxfId="778" priority="83" stopIfTrue="1">
      <formula>$AE$8="Sun"</formula>
    </cfRule>
    <cfRule type="expression" dxfId="777" priority="82" stopIfTrue="1">
      <formula>AND($AE$8="Sun",$AE$47&gt;40)</formula>
    </cfRule>
  </conditionalFormatting>
  <conditionalFormatting sqref="AH47">
    <cfRule type="expression" dxfId="776" priority="121" stopIfTrue="1">
      <formula>$AF$8="Sun"</formula>
    </cfRule>
  </conditionalFormatting>
  <conditionalFormatting sqref="AI47">
    <cfRule type="cellIs" dxfId="775" priority="87" stopIfTrue="1" operator="greaterThan">
      <formula>0</formula>
    </cfRule>
  </conditionalFormatting>
  <conditionalFormatting sqref="AI93">
    <cfRule type="cellIs" dxfId="774"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68673CA4-2AB4-498B-870F-4D2DA268F7C5}">
            <xm:f>B$7='Yearly Info'!$C$4</xm:f>
            <x14:dxf>
              <fill>
                <patternFill>
                  <bgColor rgb="FFFFCC99"/>
                </patternFill>
              </fill>
            </x14:dxf>
          </x14:cfRule>
          <x14:cfRule type="expression" priority="62" stopIfTrue="1" id="{5EA66FD2-A7E9-4103-9A2F-C2E4A572E3BE}">
            <xm:f>B$7='Yearly Info'!$C$5</xm:f>
            <x14:dxf>
              <fill>
                <patternFill>
                  <bgColor rgb="FFFFCC99"/>
                </patternFill>
              </fill>
            </x14:dxf>
          </x14:cfRule>
          <x14:cfRule type="expression" priority="63" stopIfTrue="1" id="{A0541E2F-07B3-4414-B5AB-F935BF7537D8}">
            <xm:f>B$7='Yearly Info'!$C$6</xm:f>
            <x14:dxf>
              <fill>
                <patternFill>
                  <bgColor rgb="FFFFCC99"/>
                </patternFill>
              </fill>
            </x14:dxf>
          </x14:cfRule>
          <x14:cfRule type="expression" priority="64" stopIfTrue="1" id="{6A96A5F0-6A1E-4084-906A-035A8F6A4C68}">
            <xm:f>B$7='Yearly Info'!$C$7</xm:f>
            <x14:dxf>
              <fill>
                <patternFill>
                  <bgColor rgb="FFFFCC99"/>
                </patternFill>
              </fill>
            </x14:dxf>
          </x14:cfRule>
          <x14:cfRule type="expression" priority="67" stopIfTrue="1" id="{BE555E70-82E6-4DF6-9777-9AF90441A45C}">
            <xm:f>B$7='Yearly Info'!$C$10</xm:f>
            <x14:dxf>
              <fill>
                <patternFill>
                  <bgColor rgb="FFFFCC99"/>
                </patternFill>
              </fill>
            </x14:dxf>
          </x14:cfRule>
          <x14:cfRule type="expression" priority="66" stopIfTrue="1" id="{700F3D6B-28F8-4F65-8197-66C547AE0684}">
            <xm:f>B$7='Yearly Info'!$C$9</xm:f>
            <x14:dxf>
              <fill>
                <patternFill>
                  <bgColor rgb="FFFFCC99"/>
                </patternFill>
              </fill>
            </x14:dxf>
          </x14:cfRule>
          <x14:cfRule type="expression" priority="65" stopIfTrue="1" id="{F29C6A36-BBA2-4728-83D1-BC7C656AE5A2}">
            <xm:f>B$7='Yearly Info'!$C$8</xm:f>
            <x14:dxf>
              <fill>
                <patternFill>
                  <bgColor rgb="FFFFCC99"/>
                </patternFill>
              </fill>
            </x14:dxf>
          </x14:cfRule>
          <x14:cfRule type="expression" priority="59" stopIfTrue="1" id="{A672FE04-D654-498F-99DA-8DBB0E2BE580}">
            <xm:f>B$7='Yearly Info'!$C$2</xm:f>
            <x14:dxf>
              <fill>
                <patternFill>
                  <bgColor rgb="FFFFCC99"/>
                </patternFill>
              </fill>
            </x14:dxf>
          </x14:cfRule>
          <x14:cfRule type="expression" priority="60" stopIfTrue="1" id="{76B975AD-93CE-4099-B623-3FB0764EDC68}">
            <xm:f>B$7='Yearly Info'!$C$3</xm:f>
            <x14:dxf>
              <fill>
                <patternFill>
                  <bgColor rgb="FFFFCC99"/>
                </patternFill>
              </fill>
            </x14:dxf>
          </x14:cfRule>
          <x14:cfRule type="expression" priority="68" id="{BD5F8153-36D0-4D5B-BA1F-E3836D1CAD92}">
            <xm:f>B$7='Yearly Info'!$C$11</xm:f>
            <x14:dxf>
              <fill>
                <patternFill>
                  <bgColor rgb="FFFFCC99"/>
                </patternFill>
              </fill>
            </x14:dxf>
          </x14:cfRule>
          <xm:sqref>B7:AH7</xm:sqref>
        </x14:conditionalFormatting>
        <x14:conditionalFormatting xmlns:xm="http://schemas.microsoft.com/office/excel/2006/main">
          <x14:cfRule type="expression" priority="53" stopIfTrue="1" id="{BF4FC8FA-0145-4CC1-82A0-B3D20A055D40}">
            <xm:f>B$7='Yearly Info'!$C$6</xm:f>
            <x14:dxf>
              <fill>
                <patternFill>
                  <bgColor rgb="FFFFCC99"/>
                </patternFill>
              </fill>
            </x14:dxf>
          </x14:cfRule>
          <x14:cfRule type="expression" priority="50" stopIfTrue="1" id="{64131C87-D334-438F-BE9D-2BEB3EACDDF6}">
            <xm:f>B$7='Yearly Info'!$C$3</xm:f>
            <x14:dxf>
              <fill>
                <patternFill>
                  <bgColor rgb="FFFFCC99"/>
                </patternFill>
              </fill>
            </x14:dxf>
          </x14:cfRule>
          <x14:cfRule type="expression" priority="55" stopIfTrue="1" id="{1375E0B4-A952-4D3A-BA1E-C0749CFEC573}">
            <xm:f>B$7='Yearly Info'!$C$8</xm:f>
            <x14:dxf>
              <fill>
                <patternFill>
                  <bgColor rgb="FFFFCC99"/>
                </patternFill>
              </fill>
            </x14:dxf>
          </x14:cfRule>
          <x14:cfRule type="expression" priority="49" stopIfTrue="1" id="{BC8FB23D-3A90-4A01-86B0-178524BAF539}">
            <xm:f>B$7='Yearly Info'!$C$2</xm:f>
            <x14:dxf>
              <fill>
                <patternFill>
                  <bgColor rgb="FFFFCC99"/>
                </patternFill>
              </fill>
            </x14:dxf>
          </x14:cfRule>
          <x14:cfRule type="expression" priority="54" stopIfTrue="1" id="{C31D7549-02D4-4763-A749-DD7781B08721}">
            <xm:f>B$7='Yearly Info'!$C$7</xm:f>
            <x14:dxf>
              <fill>
                <patternFill>
                  <bgColor rgb="FFFFCC99"/>
                </patternFill>
              </fill>
            </x14:dxf>
          </x14:cfRule>
          <x14:cfRule type="expression" priority="52" stopIfTrue="1" id="{CEFF67A4-9FF9-421C-9F0E-6B55ACB44738}">
            <xm:f>B$7='Yearly Info'!$C$5</xm:f>
            <x14:dxf>
              <fill>
                <patternFill>
                  <bgColor rgb="FFFFCC99"/>
                </patternFill>
              </fill>
            </x14:dxf>
          </x14:cfRule>
          <x14:cfRule type="expression" priority="51" stopIfTrue="1" id="{CC67BC80-5BBE-46A6-81C2-656A46345C03}">
            <xm:f>B$7='Yearly Info'!$C$4</xm:f>
            <x14:dxf>
              <fill>
                <patternFill>
                  <bgColor rgb="FFFFCC99"/>
                </patternFill>
              </fill>
            </x14:dxf>
          </x14:cfRule>
          <x14:cfRule type="expression" priority="56" stopIfTrue="1" id="{C6EB0102-DE94-4B81-A454-2EA70D87B2DB}">
            <xm:f>B$7='Yearly Info'!$C$9</xm:f>
            <x14:dxf>
              <fill>
                <patternFill>
                  <bgColor rgb="FFFFCC99"/>
                </patternFill>
              </fill>
            </x14:dxf>
          </x14:cfRule>
          <x14:cfRule type="expression" priority="57" stopIfTrue="1" id="{80403B3A-3114-42FE-B517-AEF3D6D2F02C}">
            <xm:f>B$7='Yearly Info'!$C$10</xm:f>
            <x14:dxf>
              <fill>
                <patternFill>
                  <bgColor rgb="FFFFCC99"/>
                </patternFill>
              </fill>
            </x14:dxf>
          </x14:cfRule>
          <x14:cfRule type="expression" priority="58" id="{E0181353-CE00-445F-BFC6-77067B4448F9}">
            <xm:f>B$7='Yearly Info'!$C$11</xm:f>
            <x14:dxf>
              <fill>
                <patternFill>
                  <bgColor rgb="FFFFCC99"/>
                </patternFill>
              </fill>
            </x14:dxf>
          </x14:cfRule>
          <xm:sqref>B58:AH58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C469B-E688-4516-BD44-68776FF8D972}">
  <sheetPr filterMode="1">
    <pageSetUpPr fitToPage="1"/>
  </sheetPr>
  <dimension ref="A1:AG1000"/>
  <sheetViews>
    <sheetView topLeftCell="A316" zoomScale="90" zoomScaleNormal="90" workbookViewId="0">
      <selection activeCell="E466" sqref="E466:P466"/>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25.42578125" customWidth="1"/>
  </cols>
  <sheetData>
    <row r="1" spans="1:33" x14ac:dyDescent="0.25">
      <c r="A1" s="35"/>
      <c r="B1" s="35"/>
      <c r="C1" s="36"/>
      <c r="D1" s="35"/>
      <c r="E1" s="35"/>
      <c r="F1" s="35"/>
      <c r="G1" s="35"/>
      <c r="H1" s="35"/>
      <c r="I1" s="35"/>
      <c r="J1" s="35"/>
      <c r="K1" s="35"/>
      <c r="L1" s="35"/>
      <c r="M1" s="35"/>
      <c r="N1" s="35"/>
      <c r="O1" s="37"/>
      <c r="P1" s="37"/>
      <c r="Q1" s="46"/>
    </row>
    <row r="2" spans="1:33" ht="15.75" hidden="1" x14ac:dyDescent="0.25">
      <c r="A2" s="35"/>
      <c r="B2" s="121" t="s">
        <v>1</v>
      </c>
      <c r="C2" s="121"/>
      <c r="D2" s="122" t="str">
        <f>'Yearly Info'!A45</f>
        <v>Don Woods</v>
      </c>
      <c r="E2" s="122" t="e">
        <f t="shared" ref="E2:N2" ca="1" si="0">INDIRECT("'" &amp; $Q$1 &amp; "'!D11")</f>
        <v>#REF!</v>
      </c>
      <c r="F2" s="122" t="e">
        <f t="shared" ca="1" si="0"/>
        <v>#REF!</v>
      </c>
      <c r="G2" s="122" t="e">
        <f t="shared" ca="1" si="0"/>
        <v>#REF!</v>
      </c>
      <c r="H2" s="122" t="e">
        <f t="shared" ca="1" si="0"/>
        <v>#REF!</v>
      </c>
      <c r="I2" s="122" t="e">
        <f t="shared" ca="1" si="0"/>
        <v>#REF!</v>
      </c>
      <c r="J2" s="122" t="e">
        <f t="shared" ca="1" si="0"/>
        <v>#REF!</v>
      </c>
      <c r="K2" s="122" t="e">
        <f t="shared" ca="1" si="0"/>
        <v>#REF!</v>
      </c>
      <c r="L2" s="122" t="e">
        <f t="shared" ca="1" si="0"/>
        <v>#REF!</v>
      </c>
      <c r="M2" s="122" t="e">
        <f t="shared" ca="1" si="0"/>
        <v>#REF!</v>
      </c>
      <c r="N2" s="122" t="e">
        <f t="shared" ca="1" si="0"/>
        <v>#REF!</v>
      </c>
      <c r="O2" s="28"/>
    </row>
    <row r="3" spans="1:33" ht="15.75" hidden="1" x14ac:dyDescent="0.25">
      <c r="A3" s="35"/>
      <c r="B3" s="121" t="s">
        <v>2</v>
      </c>
      <c r="C3" s="121"/>
      <c r="D3" s="123">
        <f>'Yearly Info'!D6</f>
        <v>46174</v>
      </c>
      <c r="E3" s="123">
        <f t="shared" ref="E3:H3" ca="1" si="1">INDIRECT("'" &amp; LEFT(UPPER(MID(CELL("filename"),(FIND("]",CELL("filename"))+1),50)),3) &amp; "'!$D$4")</f>
        <v>46204</v>
      </c>
      <c r="F3" s="123">
        <f t="shared" ca="1" si="1"/>
        <v>46204</v>
      </c>
      <c r="G3" s="123">
        <f t="shared" ca="1" si="1"/>
        <v>46204</v>
      </c>
      <c r="H3" s="123">
        <f t="shared" ca="1" si="1"/>
        <v>46204</v>
      </c>
      <c r="I3" s="124" t="s">
        <v>3</v>
      </c>
      <c r="J3" s="124"/>
      <c r="K3" s="125">
        <f>'Yearly Info'!B1</f>
        <v>2026</v>
      </c>
      <c r="L3" s="126"/>
      <c r="M3" s="126"/>
      <c r="N3" s="126"/>
      <c r="O3" s="28"/>
    </row>
    <row r="4" spans="1:33" ht="15.75" hidden="1" x14ac:dyDescent="0.25">
      <c r="A4" s="35"/>
      <c r="B4" s="35"/>
      <c r="C4" s="38"/>
      <c r="D4" s="39"/>
      <c r="E4" s="39"/>
      <c r="F4" s="39"/>
      <c r="G4" s="39"/>
      <c r="H4" s="39"/>
      <c r="I4" s="64"/>
      <c r="J4" s="64"/>
      <c r="K4" s="40"/>
      <c r="L4" s="41"/>
      <c r="M4" s="41"/>
      <c r="N4" s="41"/>
      <c r="O4" s="28"/>
    </row>
    <row r="5" spans="1:33" ht="15" hidden="1" customHeight="1" x14ac:dyDescent="0.25">
      <c r="A5" s="127" t="s">
        <v>15</v>
      </c>
      <c r="B5" s="129" t="s">
        <v>16</v>
      </c>
      <c r="C5" s="130"/>
      <c r="D5" s="131"/>
      <c r="E5" s="138" t="s">
        <v>17</v>
      </c>
      <c r="F5" s="139"/>
      <c r="G5" s="139"/>
      <c r="H5" s="139"/>
      <c r="I5" s="139"/>
      <c r="J5" s="139"/>
      <c r="K5" s="139"/>
      <c r="L5" s="139"/>
      <c r="M5" s="139"/>
      <c r="N5" s="139"/>
      <c r="O5" s="139"/>
      <c r="P5" s="140"/>
    </row>
    <row r="6" spans="1:33" ht="11.25" hidden="1" customHeight="1" x14ac:dyDescent="0.25">
      <c r="A6" s="128"/>
      <c r="B6" s="132"/>
      <c r="C6" s="133"/>
      <c r="D6" s="134"/>
      <c r="E6" s="141"/>
      <c r="F6" s="142"/>
      <c r="G6" s="142"/>
      <c r="H6" s="142"/>
      <c r="I6" s="142"/>
      <c r="J6" s="142"/>
      <c r="K6" s="142"/>
      <c r="L6" s="142"/>
      <c r="M6" s="142"/>
      <c r="N6" s="142"/>
      <c r="O6" s="142"/>
      <c r="P6" s="143"/>
    </row>
    <row r="7" spans="1:33" ht="9.75" hidden="1" customHeight="1" x14ac:dyDescent="0.25">
      <c r="A7" s="128"/>
      <c r="B7" s="135"/>
      <c r="C7" s="136"/>
      <c r="D7" s="137"/>
      <c r="E7" s="141"/>
      <c r="F7" s="142"/>
      <c r="G7" s="142"/>
      <c r="H7" s="142"/>
      <c r="I7" s="142"/>
      <c r="J7" s="142"/>
      <c r="K7" s="142"/>
      <c r="L7" s="142"/>
      <c r="M7" s="142"/>
      <c r="N7" s="142"/>
      <c r="O7" s="142"/>
      <c r="P7" s="143"/>
    </row>
    <row r="8" spans="1:33" ht="15" hidden="1" customHeight="1" x14ac:dyDescent="0.25">
      <c r="A8" s="44" t="str">
        <f ca="1">IF(MONTH(C8)=MONTH(D$3),RIGHT('Yearly Info'!A$14,LEN('Yearly Info'!A$14)-4),"")</f>
        <v xml:space="preserve"> RICS Support for MDEQ</v>
      </c>
      <c r="B8" s="144" t="str">
        <f ca="1">TEXT(C8,"dddd")</f>
        <v>Monday</v>
      </c>
      <c r="C8" s="42">
        <f ca="1">INDIRECT("'" &amp; UPPER(LEFT(TEXT($D$3,"mmmm"),3)) &amp; "'!B7")</f>
        <v>46174</v>
      </c>
      <c r="D8" s="54">
        <f ca="1">INDIRECT("'" &amp; UPPER(LEFT(TEXT($D$3,"mmmm"),3)) &amp; "'!B11")</f>
        <v>0</v>
      </c>
    </row>
    <row r="9" spans="1:33" ht="15" hidden="1" customHeight="1" x14ac:dyDescent="0.25">
      <c r="A9" s="44" t="str">
        <f ca="1">IF(MONTH(C9)=MONTH(D$3),RIGHT('Yearly Info'!A$15,LEN('Yearly Info'!A$15)-4),"")</f>
        <v xml:space="preserve"> MDEQ</v>
      </c>
      <c r="B9" s="145"/>
      <c r="C9" s="42">
        <f ca="1">C8</f>
        <v>46174</v>
      </c>
      <c r="D9" s="54">
        <f ca="1">INDIRECT("'" &amp; UPPER(LEFT(TEXT($D$3,"mmmm"),3)) &amp; "'!B12")</f>
        <v>0</v>
      </c>
      <c r="E9" s="147"/>
      <c r="F9" s="148"/>
      <c r="G9" s="148"/>
      <c r="H9" s="148"/>
      <c r="I9" s="148"/>
      <c r="J9" s="148"/>
      <c r="K9" s="148"/>
      <c r="L9" s="148"/>
      <c r="M9" s="148"/>
      <c r="N9" s="148"/>
      <c r="O9" s="148"/>
      <c r="P9" s="149"/>
    </row>
    <row r="10" spans="1:33" ht="15" hidden="1" customHeight="1" x14ac:dyDescent="0.25">
      <c r="A10" s="44" t="str">
        <f ca="1">IF(MONTH(C10)=MONTH(D$3),RIGHT('Yearly Info'!A$16,LEN('Yearly Info'!A$16)-4),"")</f>
        <v xml:space="preserve"> RICS Idea Portal</v>
      </c>
      <c r="B10" s="145"/>
      <c r="C10" s="42">
        <f t="shared" ref="C10:C37" ca="1" si="2">C9</f>
        <v>46174</v>
      </c>
      <c r="D10" s="54">
        <f ca="1">INDIRECT("'" &amp; UPPER(LEFT(TEXT($D$3,"mmmm"),3)) &amp; "'!B13")</f>
        <v>0</v>
      </c>
      <c r="E10" s="147"/>
      <c r="F10" s="148"/>
      <c r="G10" s="148"/>
      <c r="H10" s="148"/>
      <c r="I10" s="148"/>
      <c r="J10" s="148"/>
      <c r="K10" s="148"/>
      <c r="L10" s="148"/>
      <c r="M10" s="148"/>
      <c r="N10" s="148"/>
      <c r="O10" s="148"/>
      <c r="P10" s="149"/>
    </row>
    <row r="11" spans="1:33" ht="15" hidden="1" customHeight="1" x14ac:dyDescent="0.25">
      <c r="A11" s="44" t="str">
        <f ca="1">IF(MONTH(C11)=MONTH(D$3),RIGHT('Yearly Info'!A$17,LEN('Yearly Info'!A$17)-4),"")</f>
        <v xml:space="preserve"> MSWIS</v>
      </c>
      <c r="B11" s="145"/>
      <c r="C11" s="42">
        <f t="shared" ca="1" si="2"/>
        <v>46174</v>
      </c>
      <c r="D11" s="54">
        <f ca="1">INDIRECT("'" &amp; UPPER(LEFT(TEXT($D$3,"mmmm"),3)) &amp; "'!B14")</f>
        <v>0</v>
      </c>
      <c r="E11" s="147"/>
      <c r="F11" s="148"/>
      <c r="G11" s="148"/>
      <c r="H11" s="148"/>
      <c r="I11" s="148"/>
      <c r="J11" s="148"/>
      <c r="K11" s="148"/>
      <c r="L11" s="148"/>
      <c r="M11" s="148"/>
      <c r="N11" s="148"/>
      <c r="O11" s="148"/>
      <c r="P11" s="149"/>
    </row>
    <row r="12" spans="1:33" ht="15" hidden="1" customHeight="1" x14ac:dyDescent="0.25">
      <c r="A12" s="44" t="str">
        <f ca="1">IF(MONTH(C12)=MONTH(D$3),RIGHT('Yearly Info'!A$18,LEN('Yearly Info'!A$18)-4),"")</f>
        <v xml:space="preserve"> GeoSpatial</v>
      </c>
      <c r="B12" s="145"/>
      <c r="C12" s="42">
        <f t="shared" ca="1" si="2"/>
        <v>46174</v>
      </c>
      <c r="D12" s="54">
        <f ca="1">INDIRECT("'" &amp; UPPER(LEFT(TEXT($D$3,"mmmm"),3)) &amp; "'!B15")</f>
        <v>0</v>
      </c>
      <c r="E12" s="147"/>
      <c r="F12" s="148"/>
      <c r="G12" s="148"/>
      <c r="H12" s="148"/>
      <c r="I12" s="148"/>
      <c r="J12" s="148"/>
      <c r="K12" s="148"/>
      <c r="L12" s="148"/>
      <c r="M12" s="148"/>
      <c r="N12" s="148"/>
      <c r="O12" s="148"/>
      <c r="P12" s="149"/>
    </row>
    <row r="13" spans="1:33" ht="15" hidden="1" customHeight="1" x14ac:dyDescent="0.25">
      <c r="A13" s="44" t="str">
        <f ca="1">IF(MONTH(C13)=MONTH(D$3),RIGHT('Yearly Info'!A$19,LEN('Yearly Info'!A$19)-4),"")</f>
        <v xml:space="preserve"> RICS Dashboard</v>
      </c>
      <c r="B13" s="145"/>
      <c r="C13" s="42">
        <f t="shared" ca="1" si="2"/>
        <v>46174</v>
      </c>
      <c r="D13" s="54">
        <f ca="1">INDIRECT("'" &amp; UPPER(LEFT(TEXT($D$3,"mmmm"),3)) &amp; "'!B16")</f>
        <v>0</v>
      </c>
      <c r="E13" s="147"/>
      <c r="F13" s="148"/>
      <c r="G13" s="148"/>
      <c r="H13" s="148"/>
      <c r="I13" s="148"/>
      <c r="J13" s="148"/>
      <c r="K13" s="148"/>
      <c r="L13" s="148"/>
      <c r="M13" s="148"/>
      <c r="N13" s="148"/>
      <c r="O13" s="148"/>
      <c r="P13" s="149"/>
    </row>
    <row r="14" spans="1:33" ht="15" hidden="1" customHeight="1" x14ac:dyDescent="0.25">
      <c r="A14" s="44" t="str">
        <f ca="1">IF(MONTH(C14)=MONTH(D$3),RIGHT('Yearly Info'!A$20,LEN('Yearly Info'!A$20)-4),"")</f>
        <v xml:space="preserve"> MDWFP NRIS</v>
      </c>
      <c r="B14" s="145"/>
      <c r="C14" s="42">
        <f t="shared" ca="1" si="2"/>
        <v>46174</v>
      </c>
      <c r="D14" s="54">
        <f ca="1">INDIRECT("'" &amp; UPPER(LEFT(TEXT($D$3,"mmmm"),3)) &amp; "'!B17")</f>
        <v>8</v>
      </c>
      <c r="E14" s="147" t="s">
        <v>140</v>
      </c>
      <c r="F14" s="148"/>
      <c r="G14" s="148"/>
      <c r="H14" s="148"/>
      <c r="I14" s="148"/>
      <c r="J14" s="148"/>
      <c r="K14" s="148"/>
      <c r="L14" s="148"/>
      <c r="M14" s="148"/>
      <c r="N14" s="148"/>
      <c r="O14" s="148"/>
      <c r="P14" s="149"/>
    </row>
    <row r="15" spans="1:33" ht="15" hidden="1" customHeight="1" x14ac:dyDescent="0.25">
      <c r="A15" s="44" t="str">
        <f ca="1">IF(MONTH(C15)=MONTH(D$3),RIGHT('Yearly Info'!A$21,LEN('Yearly Info'!A$21)-4),"")</f>
        <v xml:space="preserve"> MSWIS MRVA 4 CLOSED</v>
      </c>
      <c r="B15" s="145"/>
      <c r="C15" s="42">
        <f t="shared" ca="1" si="2"/>
        <v>46174</v>
      </c>
      <c r="D15" s="54">
        <f ca="1">INDIRECT("'" &amp; UPPER(LEFT(TEXT($D$3,"mmmm"),3)) &amp; "'!B18")</f>
        <v>0</v>
      </c>
      <c r="E15" s="147"/>
      <c r="F15" s="148"/>
      <c r="G15" s="148"/>
      <c r="H15" s="148"/>
      <c r="I15" s="148"/>
      <c r="J15" s="148"/>
      <c r="K15" s="148"/>
      <c r="L15" s="148"/>
      <c r="M15" s="148"/>
      <c r="N15" s="148"/>
      <c r="O15" s="148"/>
      <c r="P15" s="149"/>
      <c r="AG15" t="s">
        <v>18</v>
      </c>
    </row>
    <row r="16" spans="1:33" ht="15" customHeight="1" x14ac:dyDescent="0.25">
      <c r="A16" s="44" t="str">
        <f ca="1">IF(MONTH(C16)=MONTH(D$3),RIGHT('Yearly Info'!A$22,LEN('Yearly Info'!A$22)-4),"")</f>
        <v xml:space="preserve"> Tackett</v>
      </c>
      <c r="B16" s="145"/>
      <c r="C16" s="42">
        <f t="shared" ca="1" si="2"/>
        <v>46174</v>
      </c>
      <c r="D16" s="54">
        <f ca="1">INDIRECT("'" &amp; UPPER(LEFT(TEXT($D$3,"mmmm"),3)) &amp; "'!B19")</f>
        <v>0</v>
      </c>
      <c r="E16" s="147"/>
      <c r="F16" s="148"/>
      <c r="G16" s="148"/>
      <c r="H16" s="148"/>
      <c r="I16" s="148"/>
      <c r="J16" s="148"/>
      <c r="K16" s="148"/>
      <c r="L16" s="148"/>
      <c r="M16" s="148"/>
      <c r="N16" s="148"/>
      <c r="O16" s="148"/>
      <c r="P16" s="149"/>
    </row>
    <row r="17" spans="1:32" ht="15" hidden="1" customHeight="1" x14ac:dyDescent="0.25">
      <c r="A17" s="44" t="e">
        <f ca="1">IF(MONTH(C17)=MONTH(D$3),RIGHT('Yearly Info'!A$23,LEN('Yearly Info'!A$23)-4),"")</f>
        <v>#VALUE!</v>
      </c>
      <c r="B17" s="145"/>
      <c r="C17" s="42">
        <f t="shared" ca="1" si="2"/>
        <v>46174</v>
      </c>
      <c r="D17" s="54">
        <f ca="1">INDIRECT("'" &amp; UPPER(LEFT(TEXT($D$3,"mmmm"),3)) &amp; "'!B20")</f>
        <v>0</v>
      </c>
      <c r="E17" s="147"/>
      <c r="F17" s="148"/>
      <c r="G17" s="148"/>
      <c r="H17" s="148"/>
      <c r="I17" s="148"/>
      <c r="J17" s="148"/>
      <c r="K17" s="148"/>
      <c r="L17" s="148"/>
      <c r="M17" s="148"/>
      <c r="N17" s="148"/>
      <c r="O17" s="148"/>
      <c r="P17" s="149"/>
    </row>
    <row r="18" spans="1:32" ht="15" hidden="1" customHeight="1" x14ac:dyDescent="0.25">
      <c r="A18" s="44" t="e">
        <f ca="1">IF(MONTH(C18)=MONTH(D$3),RIGHT('Yearly Info'!A$24,LEN('Yearly Info'!A$24)-4),"")</f>
        <v>#VALUE!</v>
      </c>
      <c r="B18" s="145"/>
      <c r="C18" s="42">
        <f t="shared" ca="1" si="2"/>
        <v>46174</v>
      </c>
      <c r="D18" s="54">
        <f ca="1">INDIRECT("'" &amp; UPPER(LEFT(TEXT($D$3,"mmmm"),3)) &amp; "'!B21")</f>
        <v>0</v>
      </c>
      <c r="E18" s="147"/>
      <c r="F18" s="148"/>
      <c r="G18" s="148"/>
      <c r="H18" s="148"/>
      <c r="I18" s="148"/>
      <c r="J18" s="148"/>
      <c r="K18" s="148"/>
      <c r="L18" s="148"/>
      <c r="M18" s="148"/>
      <c r="N18" s="148"/>
      <c r="O18" s="148"/>
      <c r="P18" s="149"/>
      <c r="AF18" t="s">
        <v>19</v>
      </c>
    </row>
    <row r="19" spans="1:32" ht="15" hidden="1" customHeight="1" x14ac:dyDescent="0.25">
      <c r="A19" s="44" t="e">
        <f ca="1">IF(MONTH(C19)=MONTH(D$3),RIGHT('Yearly Info'!A$25,LEN('Yearly Info'!A$25)-4),"")</f>
        <v>#VALUE!</v>
      </c>
      <c r="B19" s="145"/>
      <c r="C19" s="42">
        <f t="shared" ca="1" si="2"/>
        <v>46174</v>
      </c>
      <c r="D19" s="54">
        <f ca="1">INDIRECT("'" &amp; UPPER(LEFT(TEXT($D$3,"mmmm"),3)) &amp; "'!B22")</f>
        <v>0</v>
      </c>
      <c r="E19" s="147"/>
      <c r="F19" s="148"/>
      <c r="G19" s="148"/>
      <c r="H19" s="148"/>
      <c r="I19" s="148"/>
      <c r="J19" s="148"/>
      <c r="K19" s="148"/>
      <c r="L19" s="148"/>
      <c r="M19" s="148"/>
      <c r="N19" s="148"/>
      <c r="O19" s="148"/>
      <c r="P19" s="149"/>
    </row>
    <row r="20" spans="1:32" ht="15" hidden="1" customHeight="1" x14ac:dyDescent="0.25">
      <c r="A20" s="44" t="e">
        <f ca="1">IF(MONTH(C20)=MONTH(D$3),RIGHT('Yearly Info'!A$26,LEN('Yearly Info'!A$26)-4),"")</f>
        <v>#VALUE!</v>
      </c>
      <c r="B20" s="145"/>
      <c r="C20" s="42">
        <f t="shared" ca="1" si="2"/>
        <v>46174</v>
      </c>
      <c r="D20" s="54">
        <f ca="1">INDIRECT("'" &amp; UPPER(LEFT(TEXT($D$3,"mmmm"),3)) &amp; "'!B23")</f>
        <v>0</v>
      </c>
      <c r="E20" s="147"/>
      <c r="F20" s="148"/>
      <c r="G20" s="148"/>
      <c r="H20" s="148"/>
      <c r="I20" s="148"/>
      <c r="J20" s="148"/>
      <c r="K20" s="148"/>
      <c r="L20" s="148"/>
      <c r="M20" s="148"/>
      <c r="N20" s="148"/>
      <c r="O20" s="148"/>
      <c r="P20" s="149"/>
    </row>
    <row r="21" spans="1:32" ht="15" hidden="1" customHeight="1" x14ac:dyDescent="0.25">
      <c r="A21" s="44" t="e">
        <f ca="1">IF(MONTH(C21)=MONTH(D$3),RIGHT('Yearly Info'!A$27,LEN('Yearly Info'!A$27)-4),"")</f>
        <v>#VALUE!</v>
      </c>
      <c r="B21" s="145"/>
      <c r="C21" s="42">
        <f t="shared" ca="1" si="2"/>
        <v>46174</v>
      </c>
      <c r="D21" s="54">
        <f ca="1">INDIRECT("'" &amp; UPPER(LEFT(TEXT($D$3,"mmmm"),3)) &amp; "'!B24")</f>
        <v>0</v>
      </c>
      <c r="E21" s="147"/>
      <c r="F21" s="148"/>
      <c r="G21" s="148"/>
      <c r="H21" s="148"/>
      <c r="I21" s="148"/>
      <c r="J21" s="148"/>
      <c r="K21" s="148"/>
      <c r="L21" s="148"/>
      <c r="M21" s="148"/>
      <c r="N21" s="148"/>
      <c r="O21" s="148"/>
      <c r="P21" s="149"/>
    </row>
    <row r="22" spans="1:32" ht="15" hidden="1" customHeight="1" x14ac:dyDescent="0.25">
      <c r="A22" s="44" t="e">
        <f ca="1">IF(MONTH(C22)=MONTH(D$3),RIGHT('Yearly Info'!A$28,LEN('Yearly Info'!A$28)-4),"")</f>
        <v>#VALUE!</v>
      </c>
      <c r="B22" s="145"/>
      <c r="C22" s="42">
        <f t="shared" ca="1" si="2"/>
        <v>46174</v>
      </c>
      <c r="D22" s="54">
        <f ca="1">INDIRECT("'" &amp; UPPER(LEFT(TEXT($D$3,"mmmm"),3)) &amp; "'!B25")</f>
        <v>0</v>
      </c>
      <c r="E22" s="147"/>
      <c r="F22" s="148"/>
      <c r="G22" s="148"/>
      <c r="H22" s="148"/>
      <c r="I22" s="148"/>
      <c r="J22" s="148"/>
      <c r="K22" s="148"/>
      <c r="L22" s="148"/>
      <c r="M22" s="148"/>
      <c r="N22" s="148"/>
      <c r="O22" s="148"/>
      <c r="P22" s="149"/>
    </row>
    <row r="23" spans="1:32" ht="15" hidden="1" customHeight="1" x14ac:dyDescent="0.25">
      <c r="A23" s="44" t="e">
        <f ca="1">IF(MONTH(C23)=MONTH(D$3),RIGHT('Yearly Info'!A$29,LEN('Yearly Info'!A$29)-4),"")</f>
        <v>#VALUE!</v>
      </c>
      <c r="B23" s="145"/>
      <c r="C23" s="42">
        <f t="shared" ca="1" si="2"/>
        <v>46174</v>
      </c>
      <c r="D23" s="54">
        <f ca="1">INDIRECT("'" &amp; UPPER(LEFT(TEXT($D$3,"mmmm"),3)) &amp; "'!B26")</f>
        <v>0</v>
      </c>
      <c r="E23" s="147"/>
      <c r="F23" s="148"/>
      <c r="G23" s="148"/>
      <c r="H23" s="148"/>
      <c r="I23" s="148"/>
      <c r="J23" s="148"/>
      <c r="K23" s="148"/>
      <c r="L23" s="148"/>
      <c r="M23" s="148"/>
      <c r="N23" s="148"/>
      <c r="O23" s="148"/>
      <c r="P23" s="149"/>
      <c r="AB23" t="s">
        <v>20</v>
      </c>
    </row>
    <row r="24" spans="1:32" ht="15" hidden="1" customHeight="1" x14ac:dyDescent="0.25">
      <c r="A24" s="44" t="e">
        <f ca="1">IF(MONTH(C24)=MONTH(D$3),RIGHT('Yearly Info'!A$30,LEN('Yearly Info'!A$30)-4),"")</f>
        <v>#VALUE!</v>
      </c>
      <c r="B24" s="145"/>
      <c r="C24" s="42">
        <f t="shared" ca="1" si="2"/>
        <v>46174</v>
      </c>
      <c r="D24" s="54">
        <f ca="1">INDIRECT("'" &amp; UPPER(LEFT(TEXT($D$3,"mmmm"),3)) &amp; "'!B27")</f>
        <v>0</v>
      </c>
      <c r="E24" s="147"/>
      <c r="F24" s="148"/>
      <c r="G24" s="148"/>
      <c r="H24" s="148"/>
      <c r="I24" s="148"/>
      <c r="J24" s="148"/>
      <c r="K24" s="148"/>
      <c r="L24" s="148"/>
      <c r="M24" s="148"/>
      <c r="N24" s="148"/>
      <c r="O24" s="148"/>
      <c r="P24" s="149"/>
    </row>
    <row r="25" spans="1:32" ht="15" hidden="1" customHeight="1" x14ac:dyDescent="0.25">
      <c r="A25" s="44" t="e">
        <f ca="1">IF(MONTH(C25)=MONTH(D$3),RIGHT('Yearly Info'!A$31,LEN('Yearly Info'!A$31)-4),"")</f>
        <v>#VALUE!</v>
      </c>
      <c r="B25" s="145"/>
      <c r="C25" s="42">
        <f t="shared" ca="1" si="2"/>
        <v>46174</v>
      </c>
      <c r="D25" s="54">
        <f ca="1">INDIRECT("'" &amp; UPPER(LEFT(TEXT($D$3,"mmmm"),3)) &amp; "'!B28")</f>
        <v>0</v>
      </c>
      <c r="E25" s="147"/>
      <c r="F25" s="148"/>
      <c r="G25" s="148"/>
      <c r="H25" s="148"/>
      <c r="I25" s="148"/>
      <c r="J25" s="148"/>
      <c r="K25" s="148"/>
      <c r="L25" s="148"/>
      <c r="M25" s="148"/>
      <c r="N25" s="148"/>
      <c r="O25" s="148"/>
      <c r="P25" s="149"/>
    </row>
    <row r="26" spans="1:32" ht="15" hidden="1" customHeight="1" x14ac:dyDescent="0.25">
      <c r="A26" s="44" t="e">
        <f ca="1">IF(MONTH(C26)=MONTH(D$3),RIGHT('Yearly Info'!A$32,LEN('Yearly Info'!A$32)-4),"")</f>
        <v>#VALUE!</v>
      </c>
      <c r="B26" s="145"/>
      <c r="C26" s="42">
        <f t="shared" ca="1" si="2"/>
        <v>46174</v>
      </c>
      <c r="D26" s="54">
        <f ca="1">INDIRECT("'" &amp; UPPER(LEFT(TEXT($D$3,"mmmm"),3)) &amp; "'!B29")</f>
        <v>0</v>
      </c>
      <c r="E26" s="147"/>
      <c r="F26" s="148"/>
      <c r="G26" s="148"/>
      <c r="H26" s="148"/>
      <c r="I26" s="148"/>
      <c r="J26" s="148"/>
      <c r="K26" s="148"/>
      <c r="L26" s="148"/>
      <c r="M26" s="148"/>
      <c r="N26" s="148"/>
      <c r="O26" s="148"/>
      <c r="P26" s="149"/>
    </row>
    <row r="27" spans="1:32" ht="15" hidden="1" customHeight="1" x14ac:dyDescent="0.25">
      <c r="A27" s="44" t="e">
        <f ca="1">IF(MONTH(C27)=MONTH(D$3),RIGHT('Yearly Info'!A$33,LEN('Yearly Info'!A$33)-4),"")</f>
        <v>#VALUE!</v>
      </c>
      <c r="B27" s="145"/>
      <c r="C27" s="42">
        <f t="shared" ca="1" si="2"/>
        <v>46174</v>
      </c>
      <c r="D27" s="54">
        <f ca="1">INDIRECT("'" &amp; UPPER(LEFT(TEXT($D$3,"mmmm"),3)) &amp; "'!B30")</f>
        <v>0</v>
      </c>
      <c r="E27" s="147"/>
      <c r="F27" s="148"/>
      <c r="G27" s="148"/>
      <c r="H27" s="148"/>
      <c r="I27" s="148"/>
      <c r="J27" s="148"/>
      <c r="K27" s="148"/>
      <c r="L27" s="148"/>
      <c r="M27" s="148"/>
      <c r="N27" s="148"/>
      <c r="O27" s="148"/>
      <c r="P27" s="149"/>
    </row>
    <row r="28" spans="1:32" ht="15" hidden="1" customHeight="1" x14ac:dyDescent="0.25">
      <c r="A28" s="44" t="e">
        <f ca="1">IF(MONTH(C28)=MONTH(D$3),RIGHT('Yearly Info'!A$34,LEN('Yearly Info'!A$34)-4),"")</f>
        <v>#VALUE!</v>
      </c>
      <c r="B28" s="145"/>
      <c r="C28" s="42">
        <f t="shared" ca="1" si="2"/>
        <v>46174</v>
      </c>
      <c r="D28" s="54">
        <f ca="1">INDIRECT("'" &amp; UPPER(LEFT(TEXT($D$3,"mmmm"),3)) &amp; "'!B31")</f>
        <v>0</v>
      </c>
      <c r="E28" s="147"/>
      <c r="F28" s="148"/>
      <c r="G28" s="148"/>
      <c r="H28" s="148"/>
      <c r="I28" s="148"/>
      <c r="J28" s="148"/>
      <c r="K28" s="148"/>
      <c r="L28" s="148"/>
      <c r="M28" s="148"/>
      <c r="N28" s="148"/>
      <c r="O28" s="148"/>
      <c r="P28" s="149"/>
    </row>
    <row r="29" spans="1:32" ht="15" hidden="1" customHeight="1" x14ac:dyDescent="0.25">
      <c r="A29" s="44" t="e">
        <f ca="1">IF(MONTH(C29)=MONTH(D$3),RIGHT('Yearly Info'!A$35,LEN('Yearly Info'!A$35)-4),"")</f>
        <v>#VALUE!</v>
      </c>
      <c r="B29" s="145"/>
      <c r="C29" s="42">
        <f t="shared" ca="1" si="2"/>
        <v>46174</v>
      </c>
      <c r="D29" s="100">
        <f ca="1">INDIRECT("'" &amp; UPPER(LEFT(TEXT($D$3,"mmmm"),3)) &amp; "'!B32")</f>
        <v>0</v>
      </c>
      <c r="E29" s="147"/>
      <c r="F29" s="148"/>
      <c r="G29" s="148"/>
      <c r="H29" s="148"/>
      <c r="I29" s="148"/>
      <c r="J29" s="148"/>
      <c r="K29" s="148"/>
      <c r="L29" s="148"/>
      <c r="M29" s="148"/>
      <c r="N29" s="148"/>
      <c r="O29" s="148"/>
      <c r="P29" s="149"/>
    </row>
    <row r="30" spans="1:32" ht="15" hidden="1" customHeight="1" x14ac:dyDescent="0.25">
      <c r="A30" s="44" t="e">
        <f ca="1">IF(MONTH(C30)=MONTH(D$3),RIGHT('Yearly Info'!A$36,LEN('Yearly Info'!A$36)-4),"")</f>
        <v>#VALUE!</v>
      </c>
      <c r="B30" s="145"/>
      <c r="C30" s="42">
        <f t="shared" ca="1" si="2"/>
        <v>46174</v>
      </c>
      <c r="D30" s="100">
        <f ca="1">INDIRECT("'" &amp; UPPER(LEFT(TEXT($D$3,"mmmm"),3)) &amp; "'!B33")</f>
        <v>0</v>
      </c>
      <c r="E30" s="147"/>
      <c r="F30" s="148"/>
      <c r="G30" s="148"/>
      <c r="H30" s="148"/>
      <c r="I30" s="148"/>
      <c r="J30" s="148"/>
      <c r="K30" s="148"/>
      <c r="L30" s="148"/>
      <c r="M30" s="148"/>
      <c r="N30" s="148"/>
      <c r="O30" s="148"/>
      <c r="P30" s="149"/>
    </row>
    <row r="31" spans="1:32" ht="15" hidden="1" customHeight="1" x14ac:dyDescent="0.25">
      <c r="A31" s="44" t="e">
        <f ca="1">IF(MONTH(C31)=MONTH(D$3),RIGHT('Yearly Info'!A$37,LEN('Yearly Info'!A$37)-4),"")</f>
        <v>#VALUE!</v>
      </c>
      <c r="B31" s="145"/>
      <c r="C31" s="42">
        <f t="shared" ca="1" si="2"/>
        <v>46174</v>
      </c>
      <c r="D31" s="100">
        <f ca="1">INDIRECT("'" &amp; UPPER(LEFT(TEXT($D$3,"mmmm"),3)) &amp; "'!B34")</f>
        <v>0</v>
      </c>
      <c r="E31" s="147"/>
      <c r="F31" s="148"/>
      <c r="G31" s="148"/>
      <c r="H31" s="148"/>
      <c r="I31" s="148"/>
      <c r="J31" s="148"/>
      <c r="K31" s="148"/>
      <c r="L31" s="148"/>
      <c r="M31" s="148"/>
      <c r="N31" s="148"/>
      <c r="O31" s="148"/>
      <c r="P31" s="149"/>
    </row>
    <row r="32" spans="1:32" ht="15" hidden="1" customHeight="1" x14ac:dyDescent="0.25">
      <c r="A32" s="44" t="e">
        <f ca="1">IF(MONTH(C32)=MONTH(D$3),RIGHT('Yearly Info'!A$38,LEN('Yearly Info'!A$38)-4),"")</f>
        <v>#VALUE!</v>
      </c>
      <c r="B32" s="145"/>
      <c r="C32" s="42">
        <f t="shared" ca="1" si="2"/>
        <v>46174</v>
      </c>
      <c r="D32" s="100">
        <f ca="1">INDIRECT("'" &amp; UPPER(LEFT(TEXT($D$3,"mmmm"),3)) &amp; "'!B35")</f>
        <v>0</v>
      </c>
      <c r="E32" s="147"/>
      <c r="F32" s="148"/>
      <c r="G32" s="148"/>
      <c r="H32" s="148"/>
      <c r="I32" s="148"/>
      <c r="J32" s="148"/>
      <c r="K32" s="148"/>
      <c r="L32" s="148"/>
      <c r="M32" s="148"/>
      <c r="N32" s="148"/>
      <c r="O32" s="148"/>
      <c r="P32" s="149"/>
    </row>
    <row r="33" spans="1:16" ht="15" hidden="1" customHeight="1" x14ac:dyDescent="0.25">
      <c r="A33" s="44" t="e">
        <f ca="1">IF(MONTH(C33)=MONTH(D$3),RIGHT('Yearly Info'!A$39,LEN('Yearly Info'!A$39)-4),"")</f>
        <v>#VALUE!</v>
      </c>
      <c r="B33" s="145"/>
      <c r="C33" s="42">
        <f t="shared" ca="1" si="2"/>
        <v>46174</v>
      </c>
      <c r="D33" s="100">
        <f ca="1">INDIRECT("'" &amp; UPPER(LEFT(TEXT($D$3,"mmmm"),3)) &amp; "'!B36")</f>
        <v>0</v>
      </c>
      <c r="E33" s="147"/>
      <c r="F33" s="148"/>
      <c r="G33" s="148"/>
      <c r="H33" s="148"/>
      <c r="I33" s="148"/>
      <c r="J33" s="148"/>
      <c r="K33" s="148"/>
      <c r="L33" s="148"/>
      <c r="M33" s="148"/>
      <c r="N33" s="148"/>
      <c r="O33" s="148"/>
      <c r="P33" s="149"/>
    </row>
    <row r="34" spans="1:16" ht="15" hidden="1" customHeight="1" thickBot="1" x14ac:dyDescent="0.3">
      <c r="A34" s="45" t="e">
        <f ca="1">IF(MONTH(C34)=MONTH(D$3),RIGHT('Yearly Info'!A$40,LEN('Yearly Info'!A$40)-4),"")</f>
        <v>#VALUE!</v>
      </c>
      <c r="B34" s="145"/>
      <c r="C34" s="42">
        <f t="shared" ca="1" si="2"/>
        <v>46174</v>
      </c>
      <c r="D34" s="100">
        <f ca="1">INDIRECT("'" &amp; UPPER(LEFT(TEXT($D$3,"mmmm"),3)) &amp; "'!B37")</f>
        <v>0</v>
      </c>
      <c r="E34" s="147"/>
      <c r="F34" s="148"/>
      <c r="G34" s="148"/>
      <c r="H34" s="148"/>
      <c r="I34" s="148"/>
      <c r="J34" s="148"/>
      <c r="K34" s="148"/>
      <c r="L34" s="148"/>
      <c r="M34" s="148"/>
      <c r="N34" s="148"/>
      <c r="O34" s="148"/>
      <c r="P34" s="149"/>
    </row>
    <row r="35" spans="1:16" ht="15" hidden="1" customHeight="1" thickBot="1" x14ac:dyDescent="0.3">
      <c r="A35" s="45" t="str">
        <f ca="1">IF(MONTH(C35)=MONTH(D$3),RIGHT('Yearly Info'!A$41,LEN('Yearly Info'!A$41)-4),"")</f>
        <v xml:space="preserve"> </v>
      </c>
      <c r="B35" s="145"/>
      <c r="C35" s="42">
        <f t="shared" ca="1" si="2"/>
        <v>46174</v>
      </c>
      <c r="D35" s="100">
        <f ca="1">INDIRECT("'" &amp; UPPER(LEFT(TEXT($D$3,"mmmm"),3)) &amp; "'!B38")</f>
        <v>0</v>
      </c>
      <c r="E35" s="147"/>
      <c r="F35" s="148"/>
      <c r="G35" s="148"/>
      <c r="H35" s="148"/>
      <c r="I35" s="148"/>
      <c r="J35" s="148"/>
      <c r="K35" s="148"/>
      <c r="L35" s="148"/>
      <c r="M35" s="148"/>
      <c r="N35" s="148"/>
      <c r="O35" s="148"/>
      <c r="P35" s="149"/>
    </row>
    <row r="36" spans="1:16" ht="15" hidden="1" customHeight="1" thickBot="1" x14ac:dyDescent="0.3">
      <c r="A36" s="45" t="str">
        <f ca="1">IF(MONTH(C36)=MONTH(D$3),RIGHT('Yearly Info'!A$42,LEN('Yearly Info'!A$42)-4),"")</f>
        <v xml:space="preserve"> </v>
      </c>
      <c r="B36" s="145"/>
      <c r="C36" s="42">
        <f t="shared" ca="1" si="2"/>
        <v>46174</v>
      </c>
      <c r="D36" s="100">
        <f ca="1">INDIRECT("'" &amp; UPPER(LEFT(TEXT($D$3,"mmmm"),3)) &amp; "'!B39")</f>
        <v>0</v>
      </c>
      <c r="E36" s="147"/>
      <c r="F36" s="148"/>
      <c r="G36" s="148"/>
      <c r="H36" s="148"/>
      <c r="I36" s="148"/>
      <c r="J36" s="148"/>
      <c r="K36" s="148"/>
      <c r="L36" s="148"/>
      <c r="M36" s="148"/>
      <c r="N36" s="148"/>
      <c r="O36" s="148"/>
      <c r="P36" s="149"/>
    </row>
    <row r="37" spans="1:16" ht="15" hidden="1" customHeight="1" thickBot="1" x14ac:dyDescent="0.3">
      <c r="A37" s="45" t="str">
        <f ca="1">IF(MONTH(C37)=MONTH(D$3),RIGHT('Yearly Info'!A$43,LEN('Yearly Info'!A$43)-4),"")</f>
        <v xml:space="preserve"> </v>
      </c>
      <c r="B37" s="146"/>
      <c r="C37" s="42">
        <f t="shared" ca="1" si="2"/>
        <v>46174</v>
      </c>
      <c r="D37" s="55">
        <f ca="1">INDIRECT("'" &amp; UPPER(LEFT(TEXT($D$3,"mmmm"),3)) &amp; "'!B40")</f>
        <v>0</v>
      </c>
      <c r="E37" s="150"/>
      <c r="F37" s="151"/>
      <c r="G37" s="151"/>
      <c r="H37" s="151"/>
      <c r="I37" s="151"/>
      <c r="J37" s="151"/>
      <c r="K37" s="151"/>
      <c r="L37" s="151"/>
      <c r="M37" s="151"/>
      <c r="N37" s="151"/>
      <c r="O37" s="151"/>
      <c r="P37" s="152"/>
    </row>
    <row r="38" spans="1:16" ht="15" hidden="1" customHeight="1" x14ac:dyDescent="0.25">
      <c r="A38" s="44" t="str">
        <f ca="1">IF(MONTH(C38)=MONTH(D$3),RIGHT('Yearly Info'!A$14,LEN('Yearly Info'!A$14)-4),"")</f>
        <v xml:space="preserve"> RICS Support for MDEQ</v>
      </c>
      <c r="B38" s="145" t="str">
        <f ca="1">TEXT(C38,"dddd")</f>
        <v>Tuesday</v>
      </c>
      <c r="C38" s="94">
        <f ca="1">C8+1</f>
        <v>46175</v>
      </c>
      <c r="D38" s="54">
        <f ca="1">INDIRECT("'" &amp; UPPER(TEXT($D$3,"mmm")) &amp; "'!C11")</f>
        <v>0</v>
      </c>
      <c r="E38" s="147"/>
      <c r="F38" s="148"/>
      <c r="G38" s="148"/>
      <c r="H38" s="148"/>
      <c r="I38" s="148"/>
      <c r="J38" s="148"/>
      <c r="K38" s="148"/>
      <c r="L38" s="148"/>
      <c r="M38" s="148"/>
      <c r="N38" s="148"/>
      <c r="O38" s="148"/>
      <c r="P38" s="149"/>
    </row>
    <row r="39" spans="1:16" ht="15" hidden="1" customHeight="1" x14ac:dyDescent="0.25">
      <c r="A39" s="44" t="str">
        <f ca="1">IF(MONTH(C39)=MONTH(D$3),RIGHT('Yearly Info'!A$15,LEN('Yearly Info'!A$15)-4),"")</f>
        <v xml:space="preserve"> MDEQ</v>
      </c>
      <c r="B39" s="145"/>
      <c r="C39" s="42">
        <f ca="1">C38</f>
        <v>46175</v>
      </c>
      <c r="D39" s="54">
        <f ca="1">INDIRECT("'" &amp; UPPER(LEFT(TEXT($D$3,"mmmm"),3)) &amp; "'!C12")</f>
        <v>0</v>
      </c>
      <c r="E39" s="147"/>
      <c r="F39" s="148"/>
      <c r="G39" s="148"/>
      <c r="H39" s="148"/>
      <c r="I39" s="148"/>
      <c r="J39" s="148"/>
      <c r="K39" s="148"/>
      <c r="L39" s="148"/>
      <c r="M39" s="148"/>
      <c r="N39" s="148"/>
      <c r="O39" s="148"/>
      <c r="P39" s="149"/>
    </row>
    <row r="40" spans="1:16" ht="15" hidden="1" customHeight="1" x14ac:dyDescent="0.25">
      <c r="A40" s="44" t="str">
        <f ca="1">IF(MONTH(C40)=MONTH(D$3),RIGHT('Yearly Info'!A$16,LEN('Yearly Info'!A$16)-4),"")</f>
        <v xml:space="preserve"> RICS Idea Portal</v>
      </c>
      <c r="B40" s="145"/>
      <c r="C40" s="42">
        <f t="shared" ref="C40:C66" ca="1" si="3">C39</f>
        <v>46175</v>
      </c>
      <c r="D40" s="54">
        <f ca="1">INDIRECT("'" &amp; UPPER(LEFT(TEXT($D$3,"mmmm"),3)) &amp; "'!C13")</f>
        <v>0</v>
      </c>
      <c r="E40" s="147"/>
      <c r="F40" s="148"/>
      <c r="G40" s="148"/>
      <c r="H40" s="148"/>
      <c r="I40" s="148"/>
      <c r="J40" s="148"/>
      <c r="K40" s="148"/>
      <c r="L40" s="148"/>
      <c r="M40" s="148"/>
      <c r="N40" s="148"/>
      <c r="O40" s="148"/>
      <c r="P40" s="149"/>
    </row>
    <row r="41" spans="1:16" ht="15" hidden="1" customHeight="1" x14ac:dyDescent="0.25">
      <c r="A41" s="44" t="str">
        <f ca="1">IF(MONTH(C41)=MONTH(D$3),RIGHT('Yearly Info'!A$17,LEN('Yearly Info'!A$17)-4),"")</f>
        <v xml:space="preserve"> MSWIS</v>
      </c>
      <c r="B41" s="145"/>
      <c r="C41" s="42">
        <f t="shared" ca="1" si="3"/>
        <v>46175</v>
      </c>
      <c r="D41" s="54">
        <f ca="1">INDIRECT("'" &amp; UPPER(LEFT(TEXT($D$3,"mmmm"),3)) &amp; "'!C14")</f>
        <v>4</v>
      </c>
      <c r="E41" s="147" t="s">
        <v>141</v>
      </c>
      <c r="F41" s="148"/>
      <c r="G41" s="148"/>
      <c r="H41" s="148"/>
      <c r="I41" s="148"/>
      <c r="J41" s="148"/>
      <c r="K41" s="148"/>
      <c r="L41" s="148"/>
      <c r="M41" s="148"/>
      <c r="N41" s="148"/>
      <c r="O41" s="148"/>
      <c r="P41" s="149"/>
    </row>
    <row r="42" spans="1:16" ht="15" hidden="1" customHeight="1" x14ac:dyDescent="0.25">
      <c r="A42" s="44" t="str">
        <f ca="1">IF(MONTH(C42)=MONTH(D$3),RIGHT('Yearly Info'!A$18,LEN('Yearly Info'!A$18)-4),"")</f>
        <v xml:space="preserve"> GeoSpatial</v>
      </c>
      <c r="B42" s="145"/>
      <c r="C42" s="42">
        <f t="shared" ca="1" si="3"/>
        <v>46175</v>
      </c>
      <c r="D42" s="54">
        <f ca="1">INDIRECT("'" &amp; UPPER(LEFT(TEXT($D$3,"mmmm"),3)) &amp; "'!C15")</f>
        <v>0</v>
      </c>
      <c r="E42" s="147"/>
      <c r="F42" s="148"/>
      <c r="G42" s="148"/>
      <c r="H42" s="148"/>
      <c r="I42" s="148"/>
      <c r="J42" s="148"/>
      <c r="K42" s="148"/>
      <c r="L42" s="148"/>
      <c r="M42" s="148"/>
      <c r="N42" s="148"/>
      <c r="O42" s="148"/>
      <c r="P42" s="149"/>
    </row>
    <row r="43" spans="1:16" ht="15" hidden="1" customHeight="1" x14ac:dyDescent="0.25">
      <c r="A43" s="44" t="str">
        <f ca="1">IF(MONTH(C43)=MONTH(D$3),RIGHT('Yearly Info'!A$19,LEN('Yearly Info'!A$19)-4),"")</f>
        <v xml:space="preserve"> RICS Dashboard</v>
      </c>
      <c r="B43" s="145"/>
      <c r="C43" s="42">
        <f t="shared" ca="1" si="3"/>
        <v>46175</v>
      </c>
      <c r="D43" s="54">
        <f ca="1">INDIRECT("'" &amp; UPPER(LEFT(TEXT($D$3,"mmmm"),3)) &amp; "'!C16")</f>
        <v>0</v>
      </c>
      <c r="E43" s="153"/>
      <c r="F43" s="154"/>
      <c r="G43" s="154"/>
      <c r="H43" s="154"/>
      <c r="I43" s="154"/>
      <c r="J43" s="154"/>
      <c r="K43" s="154"/>
      <c r="L43" s="154"/>
      <c r="M43" s="154"/>
      <c r="N43" s="154"/>
      <c r="O43" s="154"/>
      <c r="P43" s="155"/>
    </row>
    <row r="44" spans="1:16" ht="15" hidden="1" customHeight="1" x14ac:dyDescent="0.25">
      <c r="A44" s="44" t="str">
        <f ca="1">IF(MONTH(C44)=MONTH(D$3),RIGHT('Yearly Info'!A$20,LEN('Yearly Info'!A$20)-4),"")</f>
        <v xml:space="preserve"> MDWFP NRIS</v>
      </c>
      <c r="B44" s="145"/>
      <c r="C44" s="42">
        <f t="shared" ca="1" si="3"/>
        <v>46175</v>
      </c>
      <c r="D44" s="54">
        <f ca="1">INDIRECT("'" &amp; UPPER(LEFT(TEXT($D$3,"mmmm"),3)) &amp; "'!C17")</f>
        <v>4</v>
      </c>
      <c r="E44" s="153"/>
      <c r="F44" s="154"/>
      <c r="G44" s="154"/>
      <c r="H44" s="154"/>
      <c r="I44" s="154"/>
      <c r="J44" s="154"/>
      <c r="K44" s="154"/>
      <c r="L44" s="154"/>
      <c r="M44" s="154"/>
      <c r="N44" s="154"/>
      <c r="O44" s="154"/>
      <c r="P44" s="155"/>
    </row>
    <row r="45" spans="1:16" ht="15" hidden="1" customHeight="1" x14ac:dyDescent="0.25">
      <c r="A45" s="44" t="str">
        <f ca="1">IF(MONTH(C45)=MONTH(D$3),RIGHT('Yearly Info'!A$21,LEN('Yearly Info'!A$21)-4),"")</f>
        <v xml:space="preserve"> MSWIS MRVA 4 CLOSED</v>
      </c>
      <c r="B45" s="145"/>
      <c r="C45" s="42">
        <f t="shared" ca="1" si="3"/>
        <v>46175</v>
      </c>
      <c r="D45" s="54">
        <f ca="1">INDIRECT("'" &amp; UPPER(LEFT(TEXT($D$3,"mmmm"),3)) &amp; "'!C18")</f>
        <v>0</v>
      </c>
      <c r="E45" s="147"/>
      <c r="F45" s="148"/>
      <c r="G45" s="148"/>
      <c r="H45" s="148"/>
      <c r="I45" s="148"/>
      <c r="J45" s="148"/>
      <c r="K45" s="148"/>
      <c r="L45" s="148"/>
      <c r="M45" s="148"/>
      <c r="N45" s="148"/>
      <c r="O45" s="148"/>
      <c r="P45" s="149"/>
    </row>
    <row r="46" spans="1:16" ht="15" customHeight="1" x14ac:dyDescent="0.25">
      <c r="A46" s="44" t="str">
        <f ca="1">IF(MONTH(C46)=MONTH(D$3),RIGHT('Yearly Info'!A$22,LEN('Yearly Info'!A$22)-4),"")</f>
        <v xml:space="preserve"> Tackett</v>
      </c>
      <c r="B46" s="145"/>
      <c r="C46" s="42">
        <f t="shared" ca="1" si="3"/>
        <v>46175</v>
      </c>
      <c r="D46" s="54">
        <f ca="1">INDIRECT("'" &amp; UPPER(LEFT(TEXT($D$3,"mmmm"),3)) &amp; "'!C19")</f>
        <v>0</v>
      </c>
      <c r="E46" s="147"/>
      <c r="F46" s="148"/>
      <c r="G46" s="148"/>
      <c r="H46" s="148"/>
      <c r="I46" s="148"/>
      <c r="J46" s="148"/>
      <c r="K46" s="148"/>
      <c r="L46" s="148"/>
      <c r="M46" s="148"/>
      <c r="N46" s="148"/>
      <c r="O46" s="148"/>
      <c r="P46" s="149"/>
    </row>
    <row r="47" spans="1:16" ht="15" hidden="1" customHeight="1" x14ac:dyDescent="0.25">
      <c r="A47" s="44" t="e">
        <f ca="1">IF(MONTH(C47)=MONTH(D$3),RIGHT('Yearly Info'!A$23,LEN('Yearly Info'!A$23)-4),"")</f>
        <v>#VALUE!</v>
      </c>
      <c r="B47" s="145"/>
      <c r="C47" s="42">
        <f t="shared" ca="1" si="3"/>
        <v>46175</v>
      </c>
      <c r="D47" s="54">
        <f ca="1">INDIRECT("'" &amp; UPPER(LEFT(TEXT($D$3,"mmmm"),3)) &amp; "'!C20")</f>
        <v>0</v>
      </c>
      <c r="E47" s="147"/>
      <c r="F47" s="148"/>
      <c r="G47" s="148"/>
      <c r="H47" s="148"/>
      <c r="I47" s="148"/>
      <c r="J47" s="148"/>
      <c r="K47" s="148"/>
      <c r="L47" s="148"/>
      <c r="M47" s="148"/>
      <c r="N47" s="148"/>
      <c r="O47" s="148"/>
      <c r="P47" s="149"/>
    </row>
    <row r="48" spans="1:16" ht="15" hidden="1" customHeight="1" x14ac:dyDescent="0.25">
      <c r="A48" s="44" t="e">
        <f ca="1">IF(MONTH(C48)=MONTH(D$3),RIGHT('Yearly Info'!A$24,LEN('Yearly Info'!A$24)-4),"")</f>
        <v>#VALUE!</v>
      </c>
      <c r="B48" s="145"/>
      <c r="C48" s="42">
        <f t="shared" ca="1" si="3"/>
        <v>46175</v>
      </c>
      <c r="D48" s="54">
        <f ca="1">INDIRECT("'" &amp; UPPER(LEFT(TEXT($D$3,"mmmm"),3)) &amp; "'!C21")</f>
        <v>0</v>
      </c>
      <c r="E48" s="147"/>
      <c r="F48" s="148"/>
      <c r="G48" s="148"/>
      <c r="H48" s="148"/>
      <c r="I48" s="148"/>
      <c r="J48" s="148"/>
      <c r="K48" s="148"/>
      <c r="L48" s="148"/>
      <c r="M48" s="148"/>
      <c r="N48" s="148"/>
      <c r="O48" s="148"/>
      <c r="P48" s="149"/>
    </row>
    <row r="49" spans="1:16" ht="15" hidden="1" customHeight="1" x14ac:dyDescent="0.25">
      <c r="A49" s="44" t="e">
        <f ca="1">IF(MONTH(C49)=MONTH(D$3),RIGHT('Yearly Info'!A$25,LEN('Yearly Info'!A$25)-4),"")</f>
        <v>#VALUE!</v>
      </c>
      <c r="B49" s="145"/>
      <c r="C49" s="42">
        <f t="shared" ca="1" si="3"/>
        <v>46175</v>
      </c>
      <c r="D49" s="54">
        <f ca="1">INDIRECT("'" &amp; UPPER(LEFT(TEXT($D$3,"mmmm"),3)) &amp; "'!C22")</f>
        <v>0</v>
      </c>
      <c r="E49" s="147"/>
      <c r="F49" s="148"/>
      <c r="G49" s="148"/>
      <c r="H49" s="148"/>
      <c r="I49" s="148"/>
      <c r="J49" s="148"/>
      <c r="K49" s="148"/>
      <c r="L49" s="148"/>
      <c r="M49" s="148"/>
      <c r="N49" s="148"/>
      <c r="O49" s="148"/>
      <c r="P49" s="149"/>
    </row>
    <row r="50" spans="1:16" ht="15" hidden="1" customHeight="1" x14ac:dyDescent="0.25">
      <c r="A50" s="44" t="e">
        <f ca="1">IF(MONTH(C50)=MONTH(D$3),RIGHT('Yearly Info'!A$26,LEN('Yearly Info'!A$26)-4),"")</f>
        <v>#VALUE!</v>
      </c>
      <c r="B50" s="145"/>
      <c r="C50" s="42">
        <f t="shared" ca="1" si="3"/>
        <v>46175</v>
      </c>
      <c r="D50" s="54">
        <f ca="1">INDIRECT("'" &amp; UPPER(LEFT(TEXT($D$3,"mmmm"),3)) &amp; "'!C23")</f>
        <v>0</v>
      </c>
      <c r="E50" s="147"/>
      <c r="F50" s="148"/>
      <c r="G50" s="148"/>
      <c r="H50" s="148"/>
      <c r="I50" s="148"/>
      <c r="J50" s="148"/>
      <c r="K50" s="148"/>
      <c r="L50" s="148"/>
      <c r="M50" s="148"/>
      <c r="N50" s="148"/>
      <c r="O50" s="148"/>
      <c r="P50" s="149"/>
    </row>
    <row r="51" spans="1:16" ht="15" hidden="1" customHeight="1" x14ac:dyDescent="0.25">
      <c r="A51" s="44" t="e">
        <f ca="1">IF(MONTH(C51)=MONTH(D$3),RIGHT('Yearly Info'!A$27,LEN('Yearly Info'!A$27)-4),"")</f>
        <v>#VALUE!</v>
      </c>
      <c r="B51" s="145"/>
      <c r="C51" s="42">
        <f t="shared" ca="1" si="3"/>
        <v>46175</v>
      </c>
      <c r="D51" s="54">
        <f ca="1">INDIRECT("'" &amp; UPPER(LEFT(TEXT($D$3,"mmmm"),3)) &amp; "'!C24")</f>
        <v>0</v>
      </c>
      <c r="E51" s="147"/>
      <c r="F51" s="148"/>
      <c r="G51" s="148"/>
      <c r="H51" s="148"/>
      <c r="I51" s="148"/>
      <c r="J51" s="148"/>
      <c r="K51" s="148"/>
      <c r="L51" s="148"/>
      <c r="M51" s="148"/>
      <c r="N51" s="148"/>
      <c r="O51" s="148"/>
      <c r="P51" s="149"/>
    </row>
    <row r="52" spans="1:16" ht="15" hidden="1" customHeight="1" x14ac:dyDescent="0.25">
      <c r="A52" s="44" t="e">
        <f ca="1">IF(MONTH(C52)=MONTH(D$3),RIGHT('Yearly Info'!A$28,LEN('Yearly Info'!A$28)-4),"")</f>
        <v>#VALUE!</v>
      </c>
      <c r="B52" s="145"/>
      <c r="C52" s="42">
        <f t="shared" ca="1" si="3"/>
        <v>46175</v>
      </c>
      <c r="D52" s="54">
        <f ca="1">INDIRECT("'" &amp; UPPER(LEFT(TEXT($D$3,"mmmm"),3)) &amp; "'!C25")</f>
        <v>0</v>
      </c>
      <c r="E52" s="147"/>
      <c r="F52" s="148"/>
      <c r="G52" s="148"/>
      <c r="H52" s="148"/>
      <c r="I52" s="148"/>
      <c r="J52" s="148"/>
      <c r="K52" s="148"/>
      <c r="L52" s="148"/>
      <c r="M52" s="148"/>
      <c r="N52" s="148"/>
      <c r="O52" s="148"/>
      <c r="P52" s="149"/>
    </row>
    <row r="53" spans="1:16" ht="15" hidden="1" customHeight="1" x14ac:dyDescent="0.25">
      <c r="A53" s="44" t="e">
        <f ca="1">IF(MONTH(C53)=MONTH(D$3),RIGHT('Yearly Info'!A$29,LEN('Yearly Info'!A$29)-4),"")</f>
        <v>#VALUE!</v>
      </c>
      <c r="B53" s="145"/>
      <c r="C53" s="42">
        <f t="shared" ca="1" si="3"/>
        <v>46175</v>
      </c>
      <c r="D53" s="54">
        <f ca="1">INDIRECT("'" &amp; UPPER(LEFT(TEXT($D$3,"mmmm"),3)) &amp; "'!C26")</f>
        <v>0</v>
      </c>
      <c r="E53" s="147"/>
      <c r="F53" s="148"/>
      <c r="G53" s="148"/>
      <c r="H53" s="148"/>
      <c r="I53" s="148"/>
      <c r="J53" s="148"/>
      <c r="K53" s="148"/>
      <c r="L53" s="148"/>
      <c r="M53" s="148"/>
      <c r="N53" s="148"/>
      <c r="O53" s="148"/>
      <c r="P53" s="149"/>
    </row>
    <row r="54" spans="1:16" ht="15" hidden="1" customHeight="1" x14ac:dyDescent="0.25">
      <c r="A54" s="44" t="e">
        <f ca="1">IF(MONTH(C54)=MONTH(D$3),RIGHT('Yearly Info'!A$30,LEN('Yearly Info'!A$30)-4),"")</f>
        <v>#VALUE!</v>
      </c>
      <c r="B54" s="145"/>
      <c r="C54" s="42">
        <f t="shared" ca="1" si="3"/>
        <v>46175</v>
      </c>
      <c r="D54" s="54">
        <f ca="1">INDIRECT("'" &amp; UPPER(LEFT(TEXT($D$3,"mmmm"),3)) &amp; "'!C27")</f>
        <v>0</v>
      </c>
      <c r="E54" s="147"/>
      <c r="F54" s="148"/>
      <c r="G54" s="148"/>
      <c r="H54" s="148"/>
      <c r="I54" s="148"/>
      <c r="J54" s="148"/>
      <c r="K54" s="148"/>
      <c r="L54" s="148"/>
      <c r="M54" s="148"/>
      <c r="N54" s="148"/>
      <c r="O54" s="148"/>
      <c r="P54" s="149"/>
    </row>
    <row r="55" spans="1:16" ht="15" hidden="1" customHeight="1" x14ac:dyDescent="0.25">
      <c r="A55" s="44" t="e">
        <f ca="1">IF(MONTH(C55)=MONTH(D$3),RIGHT('Yearly Info'!A$31,LEN('Yearly Info'!A$31)-4),"")</f>
        <v>#VALUE!</v>
      </c>
      <c r="B55" s="145"/>
      <c r="C55" s="42">
        <f t="shared" ca="1" si="3"/>
        <v>46175</v>
      </c>
      <c r="D55" s="54">
        <f ca="1">INDIRECT("'" &amp; UPPER(LEFT(TEXT($D$3,"mmmm"),3)) &amp; "'!C28")</f>
        <v>0</v>
      </c>
      <c r="E55" s="147"/>
      <c r="F55" s="148"/>
      <c r="G55" s="148"/>
      <c r="H55" s="148"/>
      <c r="I55" s="148"/>
      <c r="J55" s="148"/>
      <c r="K55" s="148"/>
      <c r="L55" s="148"/>
      <c r="M55" s="148"/>
      <c r="N55" s="148"/>
      <c r="O55" s="148"/>
      <c r="P55" s="149"/>
    </row>
    <row r="56" spans="1:16" ht="15" hidden="1" customHeight="1" x14ac:dyDescent="0.25">
      <c r="A56" s="44" t="e">
        <f ca="1">IF(MONTH(C56)=MONTH(D$3),RIGHT('Yearly Info'!A$32,LEN('Yearly Info'!A$32)-4),"")</f>
        <v>#VALUE!</v>
      </c>
      <c r="B56" s="145"/>
      <c r="C56" s="42">
        <f ca="1">C55</f>
        <v>46175</v>
      </c>
      <c r="D56" s="54">
        <f ca="1">INDIRECT("'" &amp; UPPER(LEFT(TEXT($D$3,"mmmm"),3)) &amp; "'!C29")</f>
        <v>0</v>
      </c>
      <c r="E56" s="147"/>
      <c r="F56" s="148"/>
      <c r="G56" s="148"/>
      <c r="H56" s="148"/>
      <c r="I56" s="148"/>
      <c r="J56" s="148"/>
      <c r="K56" s="148"/>
      <c r="L56" s="148"/>
      <c r="M56" s="148"/>
      <c r="N56" s="148"/>
      <c r="O56" s="148"/>
      <c r="P56" s="149"/>
    </row>
    <row r="57" spans="1:16" ht="15" hidden="1" customHeight="1" x14ac:dyDescent="0.25">
      <c r="A57" s="44" t="e">
        <f ca="1">IF(MONTH(C57)=MONTH(D$3),RIGHT('Yearly Info'!A$33,LEN('Yearly Info'!A$33)-4),"")</f>
        <v>#VALUE!</v>
      </c>
      <c r="B57" s="145"/>
      <c r="C57" s="42">
        <f t="shared" ca="1" si="3"/>
        <v>46175</v>
      </c>
      <c r="D57" s="54">
        <f ca="1">INDIRECT("'" &amp; UPPER(LEFT(TEXT($D$3,"mmmm"),3)) &amp; "'!C30")</f>
        <v>0</v>
      </c>
      <c r="E57" s="147"/>
      <c r="F57" s="148"/>
      <c r="G57" s="148"/>
      <c r="H57" s="148"/>
      <c r="I57" s="148"/>
      <c r="J57" s="148"/>
      <c r="K57" s="148"/>
      <c r="L57" s="148"/>
      <c r="M57" s="148"/>
      <c r="N57" s="148"/>
      <c r="O57" s="148"/>
      <c r="P57" s="149"/>
    </row>
    <row r="58" spans="1:16" ht="15" hidden="1" customHeight="1" x14ac:dyDescent="0.25">
      <c r="A58" s="44" t="e">
        <f ca="1">IF(MONTH(C58)=MONTH(D$3),RIGHT('Yearly Info'!A$34,LEN('Yearly Info'!A$34)-4),"")</f>
        <v>#VALUE!</v>
      </c>
      <c r="B58" s="145"/>
      <c r="C58" s="42">
        <f t="shared" ca="1" si="3"/>
        <v>46175</v>
      </c>
      <c r="D58" s="54">
        <f ca="1">INDIRECT("'" &amp; UPPER(LEFT(TEXT($D$3,"mmmm"),3)) &amp; "'!C31")</f>
        <v>0</v>
      </c>
      <c r="E58" s="147"/>
      <c r="F58" s="148"/>
      <c r="G58" s="148"/>
      <c r="H58" s="148"/>
      <c r="I58" s="148"/>
      <c r="J58" s="148"/>
      <c r="K58" s="148"/>
      <c r="L58" s="148"/>
      <c r="M58" s="148"/>
      <c r="N58" s="148"/>
      <c r="O58" s="148"/>
      <c r="P58" s="149"/>
    </row>
    <row r="59" spans="1:16" ht="15" hidden="1" customHeight="1" x14ac:dyDescent="0.25">
      <c r="A59" s="44" t="e">
        <f ca="1">IF(MONTH(C59)=MONTH(D$3),RIGHT('Yearly Info'!A$35,LEN('Yearly Info'!A$35)-4),"")</f>
        <v>#VALUE!</v>
      </c>
      <c r="B59" s="145"/>
      <c r="C59" s="42">
        <f t="shared" ca="1" si="3"/>
        <v>46175</v>
      </c>
      <c r="D59" s="100">
        <f ca="1">INDIRECT("'" &amp; UPPER(LEFT(TEXT($D$3,"mmmm"),3)) &amp; "'!C32")</f>
        <v>0</v>
      </c>
      <c r="E59" s="147"/>
      <c r="F59" s="148"/>
      <c r="G59" s="148"/>
      <c r="H59" s="148"/>
      <c r="I59" s="148"/>
      <c r="J59" s="148"/>
      <c r="K59" s="148"/>
      <c r="L59" s="148"/>
      <c r="M59" s="148"/>
      <c r="N59" s="148"/>
      <c r="O59" s="148"/>
      <c r="P59" s="149"/>
    </row>
    <row r="60" spans="1:16" ht="15" hidden="1" customHeight="1" x14ac:dyDescent="0.25">
      <c r="A60" s="44" t="e">
        <f ca="1">IF(MONTH(C60)=MONTH(D$3),RIGHT('Yearly Info'!A$36,LEN('Yearly Info'!A$36)-4),"")</f>
        <v>#VALUE!</v>
      </c>
      <c r="B60" s="145"/>
      <c r="C60" s="42">
        <f t="shared" ca="1" si="3"/>
        <v>46175</v>
      </c>
      <c r="D60" s="100">
        <f ca="1">INDIRECT("'" &amp; UPPER(LEFT(TEXT($D$3,"mmmm"),3)) &amp; "'!C33")</f>
        <v>0</v>
      </c>
      <c r="E60" s="147"/>
      <c r="F60" s="148"/>
      <c r="G60" s="148"/>
      <c r="H60" s="148"/>
      <c r="I60" s="148"/>
      <c r="J60" s="148"/>
      <c r="K60" s="148"/>
      <c r="L60" s="148"/>
      <c r="M60" s="148"/>
      <c r="N60" s="148"/>
      <c r="O60" s="148"/>
      <c r="P60" s="149"/>
    </row>
    <row r="61" spans="1:16" ht="15" hidden="1" customHeight="1" x14ac:dyDescent="0.25">
      <c r="A61" s="44" t="e">
        <f ca="1">IF(MONTH(C61)=MONTH(D$3),RIGHT('Yearly Info'!A$37,LEN('Yearly Info'!A$37)-4),"")</f>
        <v>#VALUE!</v>
      </c>
      <c r="B61" s="145"/>
      <c r="C61" s="42">
        <f t="shared" ca="1" si="3"/>
        <v>46175</v>
      </c>
      <c r="D61" s="100">
        <f ca="1">INDIRECT("'" &amp; UPPER(LEFT(TEXT($D$3,"mmmm"),3)) &amp; "'!C34")</f>
        <v>0</v>
      </c>
      <c r="E61" s="147"/>
      <c r="F61" s="148"/>
      <c r="G61" s="148"/>
      <c r="H61" s="148"/>
      <c r="I61" s="148"/>
      <c r="J61" s="148"/>
      <c r="K61" s="148"/>
      <c r="L61" s="148"/>
      <c r="M61" s="148"/>
      <c r="N61" s="148"/>
      <c r="O61" s="148"/>
      <c r="P61" s="149"/>
    </row>
    <row r="62" spans="1:16" ht="15" hidden="1" customHeight="1" x14ac:dyDescent="0.25">
      <c r="A62" s="44" t="e">
        <f ca="1">IF(MONTH(C62)=MONTH(D$3),RIGHT('Yearly Info'!A$38,LEN('Yearly Info'!A$38)-4),"")</f>
        <v>#VALUE!</v>
      </c>
      <c r="B62" s="145"/>
      <c r="C62" s="42">
        <f t="shared" ca="1" si="3"/>
        <v>46175</v>
      </c>
      <c r="D62" s="100">
        <f ca="1">INDIRECT("'" &amp; UPPER(LEFT(TEXT($D$3,"mmmm"),3)) &amp; "'!C35")</f>
        <v>0</v>
      </c>
      <c r="E62" s="147"/>
      <c r="F62" s="148"/>
      <c r="G62" s="148"/>
      <c r="H62" s="148"/>
      <c r="I62" s="148"/>
      <c r="J62" s="148"/>
      <c r="K62" s="148"/>
      <c r="L62" s="148"/>
      <c r="M62" s="148"/>
      <c r="N62" s="148"/>
      <c r="O62" s="148"/>
      <c r="P62" s="149"/>
    </row>
    <row r="63" spans="1:16" ht="15" hidden="1" customHeight="1" x14ac:dyDescent="0.25">
      <c r="A63" s="44" t="e">
        <f ca="1">IF(MONTH(C63)=MONTH(D$3),RIGHT('Yearly Info'!A$39,LEN('Yearly Info'!A$39)-4),"")</f>
        <v>#VALUE!</v>
      </c>
      <c r="B63" s="145"/>
      <c r="C63" s="42">
        <f t="shared" ca="1" si="3"/>
        <v>46175</v>
      </c>
      <c r="D63" s="100">
        <f ca="1">INDIRECT("'" &amp; UPPER(LEFT(TEXT($D$3,"mmmm"),3)) &amp; "'!C36")</f>
        <v>0</v>
      </c>
      <c r="E63" s="147"/>
      <c r="F63" s="148"/>
      <c r="G63" s="148"/>
      <c r="H63" s="148"/>
      <c r="I63" s="148"/>
      <c r="J63" s="148"/>
      <c r="K63" s="148"/>
      <c r="L63" s="148"/>
      <c r="M63" s="148"/>
      <c r="N63" s="148"/>
      <c r="O63" s="148"/>
      <c r="P63" s="149"/>
    </row>
    <row r="64" spans="1:16" ht="15" hidden="1" customHeight="1" thickBot="1" x14ac:dyDescent="0.3">
      <c r="A64" s="45" t="e">
        <f ca="1">IF(MONTH(C64)=MONTH(D$3),RIGHT('Yearly Info'!A$40,LEN('Yearly Info'!A$40)-4),"")</f>
        <v>#VALUE!</v>
      </c>
      <c r="B64" s="145"/>
      <c r="C64" s="42">
        <f t="shared" ca="1" si="3"/>
        <v>46175</v>
      </c>
      <c r="D64" s="100">
        <f ca="1">INDIRECT("'" &amp; UPPER(LEFT(TEXT($D$3,"mmmm"),3)) &amp; "'!C37")</f>
        <v>0</v>
      </c>
      <c r="E64" s="147"/>
      <c r="F64" s="148"/>
      <c r="G64" s="148"/>
      <c r="H64" s="148"/>
      <c r="I64" s="148"/>
      <c r="J64" s="148"/>
      <c r="K64" s="148"/>
      <c r="L64" s="148"/>
      <c r="M64" s="148"/>
      <c r="N64" s="148"/>
      <c r="O64" s="148"/>
      <c r="P64" s="149"/>
    </row>
    <row r="65" spans="1:16" ht="15" hidden="1" customHeight="1" thickBot="1" x14ac:dyDescent="0.3">
      <c r="A65" s="45" t="str">
        <f ca="1">IF(MONTH(C65)=MONTH(D$3),RIGHT('Yearly Info'!A$41,LEN('Yearly Info'!A$41)-4),"")</f>
        <v xml:space="preserve"> </v>
      </c>
      <c r="B65" s="145"/>
      <c r="C65" s="42">
        <f t="shared" ca="1" si="3"/>
        <v>46175</v>
      </c>
      <c r="D65" s="100">
        <f ca="1">INDIRECT("'" &amp; UPPER(LEFT(TEXT($D$3,"mmmm"),3)) &amp; "'!C38")</f>
        <v>0</v>
      </c>
      <c r="E65" s="147"/>
      <c r="F65" s="148"/>
      <c r="G65" s="148"/>
      <c r="H65" s="148"/>
      <c r="I65" s="148"/>
      <c r="J65" s="148"/>
      <c r="K65" s="148"/>
      <c r="L65" s="148"/>
      <c r="M65" s="148"/>
      <c r="N65" s="148"/>
      <c r="O65" s="148"/>
      <c r="P65" s="149"/>
    </row>
    <row r="66" spans="1:16" ht="15" hidden="1" customHeight="1" thickBot="1" x14ac:dyDescent="0.3">
      <c r="A66" s="45" t="str">
        <f ca="1">IF(MONTH(C66)=MONTH(D$3),RIGHT('Yearly Info'!A$42,LEN('Yearly Info'!A$42)-4),"")</f>
        <v xml:space="preserve"> </v>
      </c>
      <c r="B66" s="145"/>
      <c r="C66" s="42">
        <f t="shared" ca="1" si="3"/>
        <v>46175</v>
      </c>
      <c r="D66" s="100">
        <f ca="1">INDIRECT("'" &amp; UPPER(LEFT(TEXT($D$3,"mmmm"),3)) &amp; "'!C39")</f>
        <v>0</v>
      </c>
      <c r="E66" s="147"/>
      <c r="F66" s="148"/>
      <c r="G66" s="148"/>
      <c r="H66" s="148"/>
      <c r="I66" s="148"/>
      <c r="J66" s="148"/>
      <c r="K66" s="148"/>
      <c r="L66" s="148"/>
      <c r="M66" s="148"/>
      <c r="N66" s="148"/>
      <c r="O66" s="148"/>
      <c r="P66" s="149"/>
    </row>
    <row r="67" spans="1:16" ht="15" hidden="1" customHeight="1" thickBot="1" x14ac:dyDescent="0.3">
      <c r="A67" s="45" t="str">
        <f ca="1">IF(MONTH(C67)=MONTH(D$3),RIGHT('Yearly Info'!A$43,LEN('Yearly Info'!A$43)-4),"")</f>
        <v xml:space="preserve"> </v>
      </c>
      <c r="B67" s="146"/>
      <c r="C67" s="95">
        <f ca="1">C58</f>
        <v>46175</v>
      </c>
      <c r="D67" s="55">
        <f ca="1">INDIRECT("'" &amp; UPPER(LEFT(TEXT($D$3,"mmmm"),3)) &amp; "'!C40")</f>
        <v>0</v>
      </c>
      <c r="E67" s="150"/>
      <c r="F67" s="151"/>
      <c r="G67" s="151"/>
      <c r="H67" s="151"/>
      <c r="I67" s="151"/>
      <c r="J67" s="151"/>
      <c r="K67" s="151"/>
      <c r="L67" s="151"/>
      <c r="M67" s="151"/>
      <c r="N67" s="151"/>
      <c r="O67" s="151"/>
      <c r="P67" s="152"/>
    </row>
    <row r="68" spans="1:16" ht="15" hidden="1" customHeight="1" x14ac:dyDescent="0.25">
      <c r="A68" s="44" t="str">
        <f ca="1">IF(MONTH(C68)=MONTH(D$3),RIGHT('Yearly Info'!A$14,LEN('Yearly Info'!A$14)-4),"")</f>
        <v xml:space="preserve"> RICS Support for MDEQ</v>
      </c>
      <c r="B68" s="145" t="str">
        <f ca="1">TEXT(C68,"dddd")</f>
        <v>Wednesday</v>
      </c>
      <c r="C68" s="94">
        <f ca="1">C38+1</f>
        <v>46176</v>
      </c>
      <c r="D68" s="54">
        <f ca="1">INDIRECT("'" &amp; UPPER(LEFT(TEXT($D$3,"mmmm"),3)) &amp; "'!D11")</f>
        <v>0</v>
      </c>
      <c r="E68" s="147"/>
      <c r="F68" s="148"/>
      <c r="G68" s="148"/>
      <c r="H68" s="148"/>
      <c r="I68" s="148"/>
      <c r="J68" s="148"/>
      <c r="K68" s="148"/>
      <c r="L68" s="148"/>
      <c r="M68" s="148"/>
      <c r="N68" s="148"/>
      <c r="O68" s="148"/>
      <c r="P68" s="149"/>
    </row>
    <row r="69" spans="1:16" ht="15" hidden="1" customHeight="1" x14ac:dyDescent="0.25">
      <c r="A69" s="44" t="str">
        <f ca="1">IF(MONTH(C69)=MONTH(D$3),RIGHT('Yearly Info'!A$15,LEN('Yearly Info'!A$15)-4),"")</f>
        <v xml:space="preserve"> MDEQ</v>
      </c>
      <c r="B69" s="145"/>
      <c r="C69" s="42">
        <f ca="1">C68</f>
        <v>46176</v>
      </c>
      <c r="D69" s="54">
        <f ca="1">INDIRECT("'" &amp; UPPER(LEFT(TEXT($D$3,"mmmm"),3)) &amp; "'!D12")</f>
        <v>0</v>
      </c>
      <c r="E69" s="147"/>
      <c r="F69" s="148"/>
      <c r="G69" s="148"/>
      <c r="H69" s="148"/>
      <c r="I69" s="148"/>
      <c r="J69" s="148"/>
      <c r="K69" s="148"/>
      <c r="L69" s="148"/>
      <c r="M69" s="148"/>
      <c r="N69" s="148"/>
      <c r="O69" s="148"/>
      <c r="P69" s="149"/>
    </row>
    <row r="70" spans="1:16" ht="15" hidden="1" customHeight="1" x14ac:dyDescent="0.25">
      <c r="A70" s="44" t="str">
        <f ca="1">IF(MONTH(C70)=MONTH(D$3),RIGHT('Yearly Info'!A$16,LEN('Yearly Info'!A$16)-4),"")</f>
        <v xml:space="preserve"> RICS Idea Portal</v>
      </c>
      <c r="B70" s="145"/>
      <c r="C70" s="42">
        <f t="shared" ref="C70:C97" ca="1" si="4">C69</f>
        <v>46176</v>
      </c>
      <c r="D70" s="54">
        <f ca="1">INDIRECT("'" &amp; UPPER(LEFT(TEXT($D$3,"mmmm"),3)) &amp; "'!D13")</f>
        <v>0</v>
      </c>
      <c r="E70" s="147"/>
      <c r="F70" s="148"/>
      <c r="G70" s="148"/>
      <c r="H70" s="148"/>
      <c r="I70" s="148"/>
      <c r="J70" s="148"/>
      <c r="K70" s="148"/>
      <c r="L70" s="148"/>
      <c r="M70" s="148"/>
      <c r="N70" s="148"/>
      <c r="O70" s="148"/>
      <c r="P70" s="149"/>
    </row>
    <row r="71" spans="1:16" ht="15" hidden="1" customHeight="1" x14ac:dyDescent="0.25">
      <c r="A71" s="44" t="str">
        <f ca="1">IF(MONTH(C71)=MONTH(D$3),RIGHT('Yearly Info'!A$17,LEN('Yearly Info'!A$17)-4),"")</f>
        <v xml:space="preserve"> MSWIS</v>
      </c>
      <c r="B71" s="145"/>
      <c r="C71" s="42">
        <f t="shared" ca="1" si="4"/>
        <v>46176</v>
      </c>
      <c r="D71" s="54">
        <f ca="1">INDIRECT("'" &amp; UPPER(LEFT(TEXT($D$3,"mmmm"),3)) &amp; "'!D14")</f>
        <v>8</v>
      </c>
      <c r="E71" s="147" t="s">
        <v>142</v>
      </c>
      <c r="F71" s="148"/>
      <c r="G71" s="148"/>
      <c r="H71" s="148"/>
      <c r="I71" s="148"/>
      <c r="J71" s="148"/>
      <c r="K71" s="148"/>
      <c r="L71" s="148"/>
      <c r="M71" s="148"/>
      <c r="N71" s="148"/>
      <c r="O71" s="148"/>
      <c r="P71" s="149"/>
    </row>
    <row r="72" spans="1:16" ht="15" hidden="1" customHeight="1" x14ac:dyDescent="0.25">
      <c r="A72" s="44" t="str">
        <f ca="1">IF(MONTH(C72)=MONTH(D$3),RIGHT('Yearly Info'!A$18,LEN('Yearly Info'!A$18)-4),"")</f>
        <v xml:space="preserve"> GeoSpatial</v>
      </c>
      <c r="B72" s="145"/>
      <c r="C72" s="42">
        <f t="shared" ca="1" si="4"/>
        <v>46176</v>
      </c>
      <c r="D72" s="54">
        <f ca="1">INDIRECT("'" &amp; UPPER(LEFT(TEXT($D$3,"mmmm"),3)) &amp; "'!D15")</f>
        <v>0</v>
      </c>
      <c r="E72" s="156"/>
      <c r="F72" s="148"/>
      <c r="G72" s="148"/>
      <c r="H72" s="148"/>
      <c r="I72" s="148"/>
      <c r="J72" s="148"/>
      <c r="K72" s="148"/>
      <c r="L72" s="148"/>
      <c r="M72" s="148"/>
      <c r="N72" s="148"/>
      <c r="O72" s="148"/>
      <c r="P72" s="149"/>
    </row>
    <row r="73" spans="1:16" ht="15" hidden="1" customHeight="1" x14ac:dyDescent="0.25">
      <c r="A73" s="44" t="str">
        <f ca="1">IF(MONTH(C73)=MONTH(D$3),RIGHT('Yearly Info'!A$19,LEN('Yearly Info'!A$19)-4),"")</f>
        <v xml:space="preserve"> RICS Dashboard</v>
      </c>
      <c r="B73" s="145"/>
      <c r="C73" s="42">
        <f t="shared" ca="1" si="4"/>
        <v>46176</v>
      </c>
      <c r="D73" s="54">
        <f ca="1">INDIRECT("'" &amp; UPPER(LEFT(TEXT($D$3,"mmmm"),3)) &amp; "'!D16")</f>
        <v>0</v>
      </c>
      <c r="E73" s="147"/>
      <c r="F73" s="148"/>
      <c r="G73" s="148"/>
      <c r="H73" s="148"/>
      <c r="I73" s="148"/>
      <c r="J73" s="148"/>
      <c r="K73" s="148"/>
      <c r="L73" s="148"/>
      <c r="M73" s="148"/>
      <c r="N73" s="148"/>
      <c r="O73" s="148"/>
      <c r="P73" s="149"/>
    </row>
    <row r="74" spans="1:16" ht="15" hidden="1" customHeight="1" x14ac:dyDescent="0.25">
      <c r="A74" s="44" t="str">
        <f ca="1">IF(MONTH(C74)=MONTH(D$3),RIGHT('Yearly Info'!A$20,LEN('Yearly Info'!A$20)-4),"")</f>
        <v xml:space="preserve"> MDWFP NRIS</v>
      </c>
      <c r="B74" s="145"/>
      <c r="C74" s="42">
        <f t="shared" ca="1" si="4"/>
        <v>46176</v>
      </c>
      <c r="D74" s="54">
        <f ca="1">INDIRECT("'" &amp; UPPER(LEFT(TEXT($D$3,"mmmm"),3)) &amp; "'!D17")</f>
        <v>0</v>
      </c>
      <c r="E74" s="153"/>
      <c r="F74" s="154"/>
      <c r="G74" s="154"/>
      <c r="H74" s="154"/>
      <c r="I74" s="154"/>
      <c r="J74" s="154"/>
      <c r="K74" s="154"/>
      <c r="L74" s="154"/>
      <c r="M74" s="154"/>
      <c r="N74" s="154"/>
      <c r="O74" s="154"/>
      <c r="P74" s="155"/>
    </row>
    <row r="75" spans="1:16" ht="15" hidden="1" customHeight="1" x14ac:dyDescent="0.25">
      <c r="A75" s="44" t="str">
        <f ca="1">IF(MONTH(C75)=MONTH(D$3),RIGHT('Yearly Info'!A$21,LEN('Yearly Info'!A$21)-4),"")</f>
        <v xml:space="preserve"> MSWIS MRVA 4 CLOSED</v>
      </c>
      <c r="B75" s="145"/>
      <c r="C75" s="42">
        <f t="shared" ca="1" si="4"/>
        <v>46176</v>
      </c>
      <c r="D75" s="54">
        <f ca="1">INDIRECT("'" &amp; UPPER(LEFT(TEXT($D$3,"mmmm"),3)) &amp; "'!D18")</f>
        <v>0</v>
      </c>
      <c r="E75" s="147"/>
      <c r="F75" s="148"/>
      <c r="G75" s="148"/>
      <c r="H75" s="148"/>
      <c r="I75" s="148"/>
      <c r="J75" s="148"/>
      <c r="K75" s="148"/>
      <c r="L75" s="148"/>
      <c r="M75" s="148"/>
      <c r="N75" s="148"/>
      <c r="O75" s="148"/>
      <c r="P75" s="149"/>
    </row>
    <row r="76" spans="1:16" ht="15" customHeight="1" x14ac:dyDescent="0.25">
      <c r="A76" s="44" t="str">
        <f ca="1">IF(MONTH(C76)=MONTH(D$3),RIGHT('Yearly Info'!A$22,LEN('Yearly Info'!A$22)-4),"")</f>
        <v xml:space="preserve"> Tackett</v>
      </c>
      <c r="B76" s="145"/>
      <c r="C76" s="42">
        <f t="shared" ca="1" si="4"/>
        <v>46176</v>
      </c>
      <c r="D76" s="54">
        <f ca="1">INDIRECT("'" &amp; UPPER(LEFT(TEXT($D$3,"mmmm"),3)) &amp; "'!D19")</f>
        <v>0</v>
      </c>
      <c r="E76" s="147"/>
      <c r="F76" s="148"/>
      <c r="G76" s="148"/>
      <c r="H76" s="148"/>
      <c r="I76" s="148"/>
      <c r="J76" s="148"/>
      <c r="K76" s="148"/>
      <c r="L76" s="148"/>
      <c r="M76" s="148"/>
      <c r="N76" s="148"/>
      <c r="O76" s="148"/>
      <c r="P76" s="149"/>
    </row>
    <row r="77" spans="1:16" ht="15" hidden="1" customHeight="1" x14ac:dyDescent="0.25">
      <c r="A77" s="44" t="e">
        <f ca="1">IF(MONTH(C77)=MONTH(D$3),RIGHT('Yearly Info'!A$23,LEN('Yearly Info'!A$23)-4),"")</f>
        <v>#VALUE!</v>
      </c>
      <c r="B77" s="145"/>
      <c r="C77" s="42">
        <f t="shared" ca="1" si="4"/>
        <v>46176</v>
      </c>
      <c r="D77" s="54">
        <f ca="1">INDIRECT("'" &amp; UPPER(LEFT(TEXT($D$3,"mmmm"),3)) &amp; "'!D20")</f>
        <v>0</v>
      </c>
      <c r="E77" s="147"/>
      <c r="F77" s="148"/>
      <c r="G77" s="148"/>
      <c r="H77" s="148"/>
      <c r="I77" s="148"/>
      <c r="J77" s="148"/>
      <c r="K77" s="148"/>
      <c r="L77" s="148"/>
      <c r="M77" s="148"/>
      <c r="N77" s="148"/>
      <c r="O77" s="148"/>
      <c r="P77" s="149"/>
    </row>
    <row r="78" spans="1:16" ht="15" hidden="1" customHeight="1" x14ac:dyDescent="0.25">
      <c r="A78" s="44" t="e">
        <f ca="1">IF(MONTH(C78)=MONTH(D$3),RIGHT('Yearly Info'!A$24,LEN('Yearly Info'!A$24)-4),"")</f>
        <v>#VALUE!</v>
      </c>
      <c r="B78" s="145"/>
      <c r="C78" s="42">
        <f t="shared" ca="1" si="4"/>
        <v>46176</v>
      </c>
      <c r="D78" s="54">
        <f ca="1">INDIRECT("'" &amp; UPPER(LEFT(TEXT($D$3,"mmmm"),3)) &amp; "'!D21")</f>
        <v>0</v>
      </c>
      <c r="E78" s="147"/>
      <c r="F78" s="148"/>
      <c r="G78" s="148"/>
      <c r="H78" s="148"/>
      <c r="I78" s="148"/>
      <c r="J78" s="148"/>
      <c r="K78" s="148"/>
      <c r="L78" s="148"/>
      <c r="M78" s="148"/>
      <c r="N78" s="148"/>
      <c r="O78" s="148"/>
      <c r="P78" s="149"/>
    </row>
    <row r="79" spans="1:16" ht="15" hidden="1" customHeight="1" x14ac:dyDescent="0.25">
      <c r="A79" s="44" t="e">
        <f ca="1">IF(MONTH(C79)=MONTH(D$3),RIGHT('Yearly Info'!A$25,LEN('Yearly Info'!A$25)-4),"")</f>
        <v>#VALUE!</v>
      </c>
      <c r="B79" s="145"/>
      <c r="C79" s="42">
        <f t="shared" ca="1" si="4"/>
        <v>46176</v>
      </c>
      <c r="D79" s="54">
        <f ca="1">INDIRECT("'" &amp; UPPER(LEFT(TEXT($D$3,"mmmm"),3)) &amp; "'!D22")</f>
        <v>0</v>
      </c>
      <c r="E79" s="147"/>
      <c r="F79" s="148"/>
      <c r="G79" s="148"/>
      <c r="H79" s="148"/>
      <c r="I79" s="148"/>
      <c r="J79" s="148"/>
      <c r="K79" s="148"/>
      <c r="L79" s="148"/>
      <c r="M79" s="148"/>
      <c r="N79" s="148"/>
      <c r="O79" s="148"/>
      <c r="P79" s="149"/>
    </row>
    <row r="80" spans="1:16" ht="15" hidden="1" customHeight="1" x14ac:dyDescent="0.25">
      <c r="A80" s="44" t="e">
        <f ca="1">IF(MONTH(C80)=MONTH(D$3),RIGHT('Yearly Info'!A$26,LEN('Yearly Info'!A$26)-4),"")</f>
        <v>#VALUE!</v>
      </c>
      <c r="B80" s="145"/>
      <c r="C80" s="42">
        <f t="shared" ca="1" si="4"/>
        <v>46176</v>
      </c>
      <c r="D80" s="54">
        <f ca="1">INDIRECT("'" &amp; UPPER(LEFT(TEXT($D$3,"mmmm"),3)) &amp; "'!D23")</f>
        <v>0</v>
      </c>
      <c r="E80" s="147"/>
      <c r="F80" s="148"/>
      <c r="G80" s="148"/>
      <c r="H80" s="148"/>
      <c r="I80" s="148"/>
      <c r="J80" s="148"/>
      <c r="K80" s="148"/>
      <c r="L80" s="148"/>
      <c r="M80" s="148"/>
      <c r="N80" s="148"/>
      <c r="O80" s="148"/>
      <c r="P80" s="149"/>
    </row>
    <row r="81" spans="1:16" ht="15" hidden="1" customHeight="1" x14ac:dyDescent="0.25">
      <c r="A81" s="44" t="e">
        <f ca="1">IF(MONTH(C81)=MONTH(D$3),RIGHT('Yearly Info'!A$27,LEN('Yearly Info'!A$27)-4),"")</f>
        <v>#VALUE!</v>
      </c>
      <c r="B81" s="145"/>
      <c r="C81" s="42">
        <f t="shared" ca="1" si="4"/>
        <v>46176</v>
      </c>
      <c r="D81" s="54">
        <f ca="1">INDIRECT("'" &amp; UPPER(LEFT(TEXT($D$3,"mmmm"),3)) &amp; "'!D24")</f>
        <v>0</v>
      </c>
      <c r="E81" s="147"/>
      <c r="F81" s="148"/>
      <c r="G81" s="148"/>
      <c r="H81" s="148"/>
      <c r="I81" s="148"/>
      <c r="J81" s="148"/>
      <c r="K81" s="148"/>
      <c r="L81" s="148"/>
      <c r="M81" s="148"/>
      <c r="N81" s="148"/>
      <c r="O81" s="148"/>
      <c r="P81" s="149"/>
    </row>
    <row r="82" spans="1:16" ht="15" hidden="1" customHeight="1" x14ac:dyDescent="0.25">
      <c r="A82" s="44" t="e">
        <f ca="1">IF(MONTH(C82)=MONTH(D$3),RIGHT('Yearly Info'!A$28,LEN('Yearly Info'!A$28)-4),"")</f>
        <v>#VALUE!</v>
      </c>
      <c r="B82" s="145"/>
      <c r="C82" s="42">
        <f t="shared" ca="1" si="4"/>
        <v>46176</v>
      </c>
      <c r="D82" s="54">
        <f ca="1">INDIRECT("'" &amp; UPPER(LEFT(TEXT($D$3,"mmmm"),3)) &amp; "'!D25")</f>
        <v>0</v>
      </c>
      <c r="E82" s="147"/>
      <c r="F82" s="148"/>
      <c r="G82" s="148"/>
      <c r="H82" s="148"/>
      <c r="I82" s="148"/>
      <c r="J82" s="148"/>
      <c r="K82" s="148"/>
      <c r="L82" s="148"/>
      <c r="M82" s="148"/>
      <c r="N82" s="148"/>
      <c r="O82" s="148"/>
      <c r="P82" s="149"/>
    </row>
    <row r="83" spans="1:16" ht="15" hidden="1" customHeight="1" x14ac:dyDescent="0.25">
      <c r="A83" s="44" t="e">
        <f ca="1">IF(MONTH(C83)=MONTH(D$3),RIGHT('Yearly Info'!A$29,LEN('Yearly Info'!A$29)-4),"")</f>
        <v>#VALUE!</v>
      </c>
      <c r="B83" s="145"/>
      <c r="C83" s="42">
        <f t="shared" ca="1" si="4"/>
        <v>46176</v>
      </c>
      <c r="D83" s="54">
        <f ca="1">INDIRECT("'" &amp; UPPER(LEFT(TEXT($D$3,"mmmm"),3)) &amp; "'!D26")</f>
        <v>0</v>
      </c>
      <c r="E83" s="147"/>
      <c r="F83" s="148"/>
      <c r="G83" s="148"/>
      <c r="H83" s="148"/>
      <c r="I83" s="148"/>
      <c r="J83" s="148"/>
      <c r="K83" s="148"/>
      <c r="L83" s="148"/>
      <c r="M83" s="148"/>
      <c r="N83" s="148"/>
      <c r="O83" s="148"/>
      <c r="P83" s="149"/>
    </row>
    <row r="84" spans="1:16" ht="15" hidden="1" customHeight="1" x14ac:dyDescent="0.25">
      <c r="A84" s="44" t="e">
        <f ca="1">IF(MONTH(C84)=MONTH(D$3),RIGHT('Yearly Info'!A$30,LEN('Yearly Info'!A$30)-4),"")</f>
        <v>#VALUE!</v>
      </c>
      <c r="B84" s="145"/>
      <c r="C84" s="42">
        <f t="shared" ca="1" si="4"/>
        <v>46176</v>
      </c>
      <c r="D84" s="54">
        <f ca="1">INDIRECT("'" &amp; UPPER(LEFT(TEXT($D$3,"mmmm"),3)) &amp; "'!D27")</f>
        <v>0</v>
      </c>
      <c r="E84" s="147"/>
      <c r="F84" s="148"/>
      <c r="G84" s="148"/>
      <c r="H84" s="148"/>
      <c r="I84" s="148"/>
      <c r="J84" s="148"/>
      <c r="K84" s="148"/>
      <c r="L84" s="148"/>
      <c r="M84" s="148"/>
      <c r="N84" s="148"/>
      <c r="O84" s="148"/>
      <c r="P84" s="149"/>
    </row>
    <row r="85" spans="1:16" ht="15" hidden="1" customHeight="1" x14ac:dyDescent="0.25">
      <c r="A85" s="44" t="e">
        <f ca="1">IF(MONTH(C85)=MONTH(D$3),RIGHT('Yearly Info'!A$31,LEN('Yearly Info'!A$31)-4),"")</f>
        <v>#VALUE!</v>
      </c>
      <c r="B85" s="145"/>
      <c r="C85" s="42">
        <f t="shared" ca="1" si="4"/>
        <v>46176</v>
      </c>
      <c r="D85" s="54">
        <f ca="1">INDIRECT("'" &amp; UPPER(LEFT(TEXT($D$3,"mmmm"),3)) &amp; "'!D28")</f>
        <v>0</v>
      </c>
      <c r="E85" s="147"/>
      <c r="F85" s="148"/>
      <c r="G85" s="148"/>
      <c r="H85" s="148"/>
      <c r="I85" s="148"/>
      <c r="J85" s="148"/>
      <c r="K85" s="148"/>
      <c r="L85" s="148"/>
      <c r="M85" s="148"/>
      <c r="N85" s="148"/>
      <c r="O85" s="148"/>
      <c r="P85" s="149"/>
    </row>
    <row r="86" spans="1:16" ht="15" hidden="1" customHeight="1" x14ac:dyDescent="0.25">
      <c r="A86" s="44" t="e">
        <f ca="1">IF(MONTH(C86)=MONTH(D$3),RIGHT('Yearly Info'!A$32,LEN('Yearly Info'!A$32)-4),"")</f>
        <v>#VALUE!</v>
      </c>
      <c r="B86" s="145"/>
      <c r="C86" s="42">
        <f t="shared" ca="1" si="4"/>
        <v>46176</v>
      </c>
      <c r="D86" s="54">
        <f ca="1">INDIRECT("'" &amp; UPPER(LEFT(TEXT($D$3,"mmmm"),3)) &amp; "'!D29")</f>
        <v>0</v>
      </c>
      <c r="E86" s="147"/>
      <c r="F86" s="148"/>
      <c r="G86" s="148"/>
      <c r="H86" s="148"/>
      <c r="I86" s="148"/>
      <c r="J86" s="148"/>
      <c r="K86" s="148"/>
      <c r="L86" s="148"/>
      <c r="M86" s="148"/>
      <c r="N86" s="148"/>
      <c r="O86" s="148"/>
      <c r="P86" s="149"/>
    </row>
    <row r="87" spans="1:16" ht="15" hidden="1" customHeight="1" x14ac:dyDescent="0.25">
      <c r="A87" s="44" t="e">
        <f ca="1">IF(MONTH(C87)=MONTH(D$3),RIGHT('Yearly Info'!A$33,LEN('Yearly Info'!A$33)-4),"")</f>
        <v>#VALUE!</v>
      </c>
      <c r="B87" s="145"/>
      <c r="C87" s="42">
        <f t="shared" ca="1" si="4"/>
        <v>46176</v>
      </c>
      <c r="D87" s="54">
        <f ca="1">INDIRECT("'" &amp; UPPER(LEFT(TEXT($D$3,"mmmm"),3)) &amp; "'!D30")</f>
        <v>0</v>
      </c>
      <c r="E87" s="147"/>
      <c r="F87" s="148"/>
      <c r="G87" s="148"/>
      <c r="H87" s="148"/>
      <c r="I87" s="148"/>
      <c r="J87" s="148"/>
      <c r="K87" s="148"/>
      <c r="L87" s="148"/>
      <c r="M87" s="148"/>
      <c r="N87" s="148"/>
      <c r="O87" s="148"/>
      <c r="P87" s="149"/>
    </row>
    <row r="88" spans="1:16" ht="15" hidden="1" customHeight="1" x14ac:dyDescent="0.25">
      <c r="A88" s="44" t="e">
        <f ca="1">IF(MONTH(C88)=MONTH(D$3),RIGHT('Yearly Info'!A$34,LEN('Yearly Info'!A$34)-4),"")</f>
        <v>#VALUE!</v>
      </c>
      <c r="B88" s="145"/>
      <c r="C88" s="42">
        <f t="shared" ca="1" si="4"/>
        <v>46176</v>
      </c>
      <c r="D88" s="54">
        <f ca="1">INDIRECT("'" &amp; UPPER(LEFT(TEXT($D$3,"mmmm"),3)) &amp; "'!D31")</f>
        <v>0</v>
      </c>
      <c r="E88" s="147"/>
      <c r="F88" s="148"/>
      <c r="G88" s="148"/>
      <c r="H88" s="148"/>
      <c r="I88" s="148"/>
      <c r="J88" s="148"/>
      <c r="K88" s="148"/>
      <c r="L88" s="148"/>
      <c r="M88" s="148"/>
      <c r="N88" s="148"/>
      <c r="O88" s="148"/>
      <c r="P88" s="149"/>
    </row>
    <row r="89" spans="1:16" ht="15" hidden="1" customHeight="1" thickBot="1" x14ac:dyDescent="0.3">
      <c r="A89" s="44" t="e">
        <f ca="1">IF(MONTH(C89)=MONTH(D$3),RIGHT('Yearly Info'!A$35,LEN('Yearly Info'!A$35)-4),"")</f>
        <v>#VALUE!</v>
      </c>
      <c r="B89" s="145"/>
      <c r="C89" s="42">
        <f t="shared" ca="1" si="4"/>
        <v>46176</v>
      </c>
      <c r="D89" s="55">
        <f ca="1">INDIRECT("'" &amp; UPPER(LEFT(TEXT($D$3,"mmmm"),3)) &amp; "'!D32")</f>
        <v>0</v>
      </c>
      <c r="E89" s="147"/>
      <c r="F89" s="148"/>
      <c r="G89" s="148"/>
      <c r="H89" s="148"/>
      <c r="I89" s="148"/>
      <c r="J89" s="148"/>
      <c r="K89" s="148"/>
      <c r="L89" s="148"/>
      <c r="M89" s="148"/>
      <c r="N89" s="148"/>
      <c r="O89" s="148"/>
      <c r="P89" s="149"/>
    </row>
    <row r="90" spans="1:16" ht="15" hidden="1" customHeight="1" x14ac:dyDescent="0.25">
      <c r="A90" s="44" t="e">
        <f ca="1">IF(MONTH(C90)=MONTH(D$3),RIGHT('Yearly Info'!A$36,LEN('Yearly Info'!A$36)-4),"")</f>
        <v>#VALUE!</v>
      </c>
      <c r="B90" s="145"/>
      <c r="C90" s="42">
        <f t="shared" ca="1" si="4"/>
        <v>46176</v>
      </c>
      <c r="D90" s="54">
        <f ca="1">INDIRECT("'" &amp; UPPER(LEFT(TEXT($D$3,"mmmm"),3)) &amp; "'!D33")</f>
        <v>0</v>
      </c>
      <c r="E90" s="147"/>
      <c r="F90" s="148"/>
      <c r="G90" s="148"/>
      <c r="H90" s="148"/>
      <c r="I90" s="148"/>
      <c r="J90" s="148"/>
      <c r="K90" s="148"/>
      <c r="L90" s="148"/>
      <c r="M90" s="148"/>
      <c r="N90" s="148"/>
      <c r="O90" s="148"/>
      <c r="P90" s="149"/>
    </row>
    <row r="91" spans="1:16" ht="15" hidden="1" customHeight="1" x14ac:dyDescent="0.25">
      <c r="A91" s="44" t="e">
        <f ca="1">IF(MONTH(C91)=MONTH(D$3),RIGHT('Yearly Info'!A$37,LEN('Yearly Info'!A$37)-4),"")</f>
        <v>#VALUE!</v>
      </c>
      <c r="B91" s="145"/>
      <c r="C91" s="42">
        <f t="shared" ca="1" si="4"/>
        <v>46176</v>
      </c>
      <c r="D91" s="54">
        <f ca="1">INDIRECT("'" &amp; UPPER(LEFT(TEXT($D$3,"mmmm"),3)) &amp; "'!D34")</f>
        <v>0</v>
      </c>
      <c r="E91" s="147"/>
      <c r="F91" s="148"/>
      <c r="G91" s="148"/>
      <c r="H91" s="148"/>
      <c r="I91" s="148"/>
      <c r="J91" s="148"/>
      <c r="K91" s="148"/>
      <c r="L91" s="148"/>
      <c r="M91" s="148"/>
      <c r="N91" s="148"/>
      <c r="O91" s="148"/>
      <c r="P91" s="149"/>
    </row>
    <row r="92" spans="1:16" ht="15" hidden="1" customHeight="1" x14ac:dyDescent="0.25">
      <c r="A92" s="44" t="e">
        <f ca="1">IF(MONTH(C92)=MONTH(D$3),RIGHT('Yearly Info'!A$38,LEN('Yearly Info'!A$38)-4),"")</f>
        <v>#VALUE!</v>
      </c>
      <c r="B92" s="145"/>
      <c r="C92" s="42">
        <f t="shared" ca="1" si="4"/>
        <v>46176</v>
      </c>
      <c r="D92" s="54">
        <f ca="1">INDIRECT("'" &amp; UPPER(LEFT(TEXT($D$3,"mmmm"),3)) &amp; "'!D35")</f>
        <v>0</v>
      </c>
      <c r="E92" s="147"/>
      <c r="F92" s="148"/>
      <c r="G92" s="148"/>
      <c r="H92" s="148"/>
      <c r="I92" s="148"/>
      <c r="J92" s="148"/>
      <c r="K92" s="148"/>
      <c r="L92" s="148"/>
      <c r="M92" s="148"/>
      <c r="N92" s="148"/>
      <c r="O92" s="148"/>
      <c r="P92" s="149"/>
    </row>
    <row r="93" spans="1:16" ht="15" hidden="1" customHeight="1" x14ac:dyDescent="0.25">
      <c r="A93" s="44" t="e">
        <f ca="1">IF(MONTH(C93)=MONTH(D$3),RIGHT('Yearly Info'!A$39,LEN('Yearly Info'!A$39)-4),"")</f>
        <v>#VALUE!</v>
      </c>
      <c r="B93" s="145"/>
      <c r="C93" s="42">
        <f t="shared" ca="1" si="4"/>
        <v>46176</v>
      </c>
      <c r="D93" s="54">
        <f ca="1">INDIRECT("'" &amp; UPPER(LEFT(TEXT($D$3,"mmmm"),3)) &amp; "'!D36")</f>
        <v>0</v>
      </c>
      <c r="E93" s="147"/>
      <c r="F93" s="148"/>
      <c r="G93" s="148"/>
      <c r="H93" s="148"/>
      <c r="I93" s="148"/>
      <c r="J93" s="148"/>
      <c r="K93" s="148"/>
      <c r="L93" s="148"/>
      <c r="M93" s="148"/>
      <c r="N93" s="148"/>
      <c r="O93" s="148"/>
      <c r="P93" s="149"/>
    </row>
    <row r="94" spans="1:16" ht="15" hidden="1" customHeight="1" thickBot="1" x14ac:dyDescent="0.3">
      <c r="A94" s="45" t="e">
        <f ca="1">IF(MONTH(C94)=MONTH(D$3),RIGHT('Yearly Info'!A$40,LEN('Yearly Info'!A$40)-4),"")</f>
        <v>#VALUE!</v>
      </c>
      <c r="B94" s="145"/>
      <c r="C94" s="42">
        <f t="shared" ca="1" si="4"/>
        <v>46176</v>
      </c>
      <c r="D94" s="54">
        <f ca="1">INDIRECT("'" &amp; UPPER(LEFT(TEXT($D$3,"mmmm"),3)) &amp; "'!D37")</f>
        <v>0</v>
      </c>
      <c r="E94" s="147"/>
      <c r="F94" s="148"/>
      <c r="G94" s="148"/>
      <c r="H94" s="148"/>
      <c r="I94" s="148"/>
      <c r="J94" s="148"/>
      <c r="K94" s="148"/>
      <c r="L94" s="148"/>
      <c r="M94" s="148"/>
      <c r="N94" s="148"/>
      <c r="O94" s="148"/>
      <c r="P94" s="149"/>
    </row>
    <row r="95" spans="1:16" ht="15" hidden="1" customHeight="1" thickBot="1" x14ac:dyDescent="0.3">
      <c r="A95" s="45" t="str">
        <f ca="1">IF(MONTH(C95)=MONTH(D$3),RIGHT('Yearly Info'!A$41,LEN('Yearly Info'!A$41)-4),"")</f>
        <v xml:space="preserve"> </v>
      </c>
      <c r="B95" s="145"/>
      <c r="C95" s="42">
        <f ca="1">C86</f>
        <v>46176</v>
      </c>
      <c r="D95" s="54">
        <f ca="1">INDIRECT("'" &amp; UPPER(LEFT(TEXT($D$3,"mmmm"),3)) &amp; "'!D38")</f>
        <v>0</v>
      </c>
      <c r="E95" s="147"/>
      <c r="F95" s="148"/>
      <c r="G95" s="148"/>
      <c r="H95" s="148"/>
      <c r="I95" s="148"/>
      <c r="J95" s="148"/>
      <c r="K95" s="148"/>
      <c r="L95" s="148"/>
      <c r="M95" s="148"/>
      <c r="N95" s="148"/>
      <c r="O95" s="148"/>
      <c r="P95" s="149"/>
    </row>
    <row r="96" spans="1:16" ht="15" hidden="1" customHeight="1" thickBot="1" x14ac:dyDescent="0.3">
      <c r="A96" s="45" t="str">
        <f ca="1">IF(MONTH(C96)=MONTH(D$3),RIGHT('Yearly Info'!A$42,LEN('Yearly Info'!A$42)-4),"")</f>
        <v xml:space="preserve"> </v>
      </c>
      <c r="B96" s="145"/>
      <c r="C96" s="42">
        <f t="shared" ca="1" si="4"/>
        <v>46176</v>
      </c>
      <c r="D96" s="54">
        <f ca="1">INDIRECT("'" &amp; UPPER(LEFT(TEXT($D$3,"mmmm"),3)) &amp; "'!D39")</f>
        <v>0</v>
      </c>
      <c r="E96" s="147"/>
      <c r="F96" s="148"/>
      <c r="G96" s="148"/>
      <c r="H96" s="148"/>
      <c r="I96" s="148"/>
      <c r="J96" s="148"/>
      <c r="K96" s="148"/>
      <c r="L96" s="148"/>
      <c r="M96" s="148"/>
      <c r="N96" s="148"/>
      <c r="O96" s="148"/>
      <c r="P96" s="149"/>
    </row>
    <row r="97" spans="1:16" ht="15" hidden="1" customHeight="1" thickBot="1" x14ac:dyDescent="0.3">
      <c r="A97" s="45" t="str">
        <f ca="1">IF(MONTH(C97)=MONTH(D$3),RIGHT('Yearly Info'!A$43,LEN('Yearly Info'!A$43)-4),"")</f>
        <v xml:space="preserve"> </v>
      </c>
      <c r="B97" s="146"/>
      <c r="C97" s="95">
        <f t="shared" ca="1" si="4"/>
        <v>46176</v>
      </c>
      <c r="D97" s="55">
        <f ca="1">INDIRECT("'" &amp; UPPER(LEFT(TEXT($D$3,"mmmm"),3)) &amp; "'!D40")</f>
        <v>0</v>
      </c>
      <c r="E97" s="150"/>
      <c r="F97" s="151"/>
      <c r="G97" s="151"/>
      <c r="H97" s="151"/>
      <c r="I97" s="151"/>
      <c r="J97" s="151"/>
      <c r="K97" s="151"/>
      <c r="L97" s="151"/>
      <c r="M97" s="151"/>
      <c r="N97" s="151"/>
      <c r="O97" s="151"/>
      <c r="P97" s="152"/>
    </row>
    <row r="98" spans="1:16" ht="15" hidden="1" customHeight="1" x14ac:dyDescent="0.25">
      <c r="A98" s="44" t="str">
        <f ca="1">IF(MONTH(C98)=MONTH(D$3),RIGHT('Yearly Info'!A$14,LEN('Yearly Info'!A$14)-4),"")</f>
        <v xml:space="preserve"> RICS Support for MDEQ</v>
      </c>
      <c r="B98" s="145" t="str">
        <f ca="1">TEXT(C98,"dddd")</f>
        <v>Thursday</v>
      </c>
      <c r="C98" s="94">
        <f ca="1">C68+1</f>
        <v>46177</v>
      </c>
      <c r="D98" s="54">
        <f ca="1">INDIRECT("'" &amp; UPPER(LEFT(TEXT($D$3,"mmmm"),3)) &amp; "'!E11")</f>
        <v>8</v>
      </c>
      <c r="E98" s="147" t="s">
        <v>143</v>
      </c>
      <c r="F98" s="148"/>
      <c r="G98" s="148"/>
      <c r="H98" s="148"/>
      <c r="I98" s="148"/>
      <c r="J98" s="148"/>
      <c r="K98" s="148"/>
      <c r="L98" s="148"/>
      <c r="M98" s="148"/>
      <c r="N98" s="148"/>
      <c r="O98" s="148"/>
      <c r="P98" s="149"/>
    </row>
    <row r="99" spans="1:16" ht="15" hidden="1" customHeight="1" x14ac:dyDescent="0.25">
      <c r="A99" s="44" t="str">
        <f ca="1">IF(MONTH(C99)=MONTH(D$3),RIGHT('Yearly Info'!A$15,LEN('Yearly Info'!A$15)-4),"")</f>
        <v xml:space="preserve"> MDEQ</v>
      </c>
      <c r="B99" s="145"/>
      <c r="C99" s="42">
        <f ca="1">C98</f>
        <v>46177</v>
      </c>
      <c r="D99" s="54">
        <f ca="1">INDIRECT("'" &amp; UPPER(LEFT(TEXT($D$3,"mmmm"),3)) &amp; "'!E12")</f>
        <v>0</v>
      </c>
      <c r="E99" s="147"/>
      <c r="F99" s="148"/>
      <c r="G99" s="148"/>
      <c r="H99" s="148"/>
      <c r="I99" s="148"/>
      <c r="J99" s="148"/>
      <c r="K99" s="148"/>
      <c r="L99" s="148"/>
      <c r="M99" s="148"/>
      <c r="N99" s="148"/>
      <c r="O99" s="148"/>
      <c r="P99" s="149"/>
    </row>
    <row r="100" spans="1:16" ht="15" hidden="1" customHeight="1" x14ac:dyDescent="0.25">
      <c r="A100" s="44" t="str">
        <f ca="1">IF(MONTH(C100)=MONTH(D$3),RIGHT('Yearly Info'!A$16,LEN('Yearly Info'!A$16)-4),"")</f>
        <v xml:space="preserve"> RICS Idea Portal</v>
      </c>
      <c r="B100" s="145"/>
      <c r="C100" s="42">
        <f t="shared" ref="C100:C126" ca="1" si="5">C99</f>
        <v>46177</v>
      </c>
      <c r="D100" s="54">
        <f ca="1">INDIRECT("'" &amp; UPPER(LEFT(TEXT($D$3,"mmmm"),3)) &amp; "'!E13")</f>
        <v>0</v>
      </c>
      <c r="E100" s="147"/>
      <c r="F100" s="148"/>
      <c r="G100" s="148"/>
      <c r="H100" s="148"/>
      <c r="I100" s="148"/>
      <c r="J100" s="148"/>
      <c r="K100" s="148"/>
      <c r="L100" s="148"/>
      <c r="M100" s="148"/>
      <c r="N100" s="148"/>
      <c r="O100" s="148"/>
      <c r="P100" s="149"/>
    </row>
    <row r="101" spans="1:16" ht="15" hidden="1" customHeight="1" x14ac:dyDescent="0.25">
      <c r="A101" s="44" t="str">
        <f ca="1">IF(MONTH(C101)=MONTH(D$3),RIGHT('Yearly Info'!A$17,LEN('Yearly Info'!A$17)-4),"")</f>
        <v xml:space="preserve"> MSWIS</v>
      </c>
      <c r="B101" s="145"/>
      <c r="C101" s="42">
        <f t="shared" ca="1" si="5"/>
        <v>46177</v>
      </c>
      <c r="D101" s="54">
        <f ca="1">INDIRECT("'" &amp; UPPER(LEFT(TEXT($D$3,"mmmm"),3)) &amp; "'!E14")</f>
        <v>1</v>
      </c>
      <c r="E101" s="147"/>
      <c r="F101" s="148"/>
      <c r="G101" s="148"/>
      <c r="H101" s="148"/>
      <c r="I101" s="148"/>
      <c r="J101" s="148"/>
      <c r="K101" s="148"/>
      <c r="L101" s="148"/>
      <c r="M101" s="148"/>
      <c r="N101" s="148"/>
      <c r="O101" s="148"/>
      <c r="P101" s="149"/>
    </row>
    <row r="102" spans="1:16" ht="15" hidden="1" customHeight="1" x14ac:dyDescent="0.25">
      <c r="A102" s="44" t="str">
        <f ca="1">IF(MONTH(C102)=MONTH(D$3),RIGHT('Yearly Info'!A$18,LEN('Yearly Info'!A$18)-4),"")</f>
        <v xml:space="preserve"> GeoSpatial</v>
      </c>
      <c r="B102" s="145"/>
      <c r="C102" s="42">
        <f t="shared" ca="1" si="5"/>
        <v>46177</v>
      </c>
      <c r="D102" s="54">
        <f ca="1">INDIRECT("'" &amp; UPPER(LEFT(TEXT($D$3,"mmmm"),3)) &amp; "'!E15")</f>
        <v>0</v>
      </c>
      <c r="E102" s="153"/>
      <c r="F102" s="154"/>
      <c r="G102" s="154"/>
      <c r="H102" s="154"/>
      <c r="I102" s="154"/>
      <c r="J102" s="154"/>
      <c r="K102" s="154"/>
      <c r="L102" s="154"/>
      <c r="M102" s="154"/>
      <c r="N102" s="154"/>
      <c r="O102" s="154"/>
      <c r="P102" s="155"/>
    </row>
    <row r="103" spans="1:16" ht="15" hidden="1" customHeight="1" x14ac:dyDescent="0.25">
      <c r="A103" s="44" t="str">
        <f ca="1">IF(MONTH(C103)=MONTH(D$3),RIGHT('Yearly Info'!A$19,LEN('Yearly Info'!A$19)-4),"")</f>
        <v xml:space="preserve"> RICS Dashboard</v>
      </c>
      <c r="B103" s="145"/>
      <c r="C103" s="42">
        <f t="shared" ca="1" si="5"/>
        <v>46177</v>
      </c>
      <c r="D103" s="54">
        <f ca="1">INDIRECT("'" &amp; UPPER(LEFT(TEXT($D$3,"mmmm"),3)) &amp; "'!E16")</f>
        <v>0</v>
      </c>
      <c r="E103" s="153"/>
      <c r="F103" s="154"/>
      <c r="G103" s="154"/>
      <c r="H103" s="154"/>
      <c r="I103" s="154"/>
      <c r="J103" s="154"/>
      <c r="K103" s="154"/>
      <c r="L103" s="154"/>
      <c r="M103" s="154"/>
      <c r="N103" s="154"/>
      <c r="O103" s="154"/>
      <c r="P103" s="155"/>
    </row>
    <row r="104" spans="1:16" ht="15" hidden="1" customHeight="1" x14ac:dyDescent="0.25">
      <c r="A104" s="44" t="str">
        <f ca="1">IF(MONTH(C104)=MONTH(D$3),RIGHT('Yearly Info'!A$20,LEN('Yearly Info'!A$20)-4),"")</f>
        <v xml:space="preserve"> MDWFP NRIS</v>
      </c>
      <c r="B104" s="145"/>
      <c r="C104" s="42">
        <f t="shared" ca="1" si="5"/>
        <v>46177</v>
      </c>
      <c r="D104" s="54">
        <f ca="1">INDIRECT("'" &amp; UPPER(LEFT(TEXT($D$3,"mmmm"),3)) &amp; "'!E17")</f>
        <v>0</v>
      </c>
      <c r="E104" s="153"/>
      <c r="F104" s="154"/>
      <c r="G104" s="154"/>
      <c r="H104" s="154"/>
      <c r="I104" s="154"/>
      <c r="J104" s="154"/>
      <c r="K104" s="154"/>
      <c r="L104" s="154"/>
      <c r="M104" s="154"/>
      <c r="N104" s="154"/>
      <c r="O104" s="154"/>
      <c r="P104" s="155"/>
    </row>
    <row r="105" spans="1:16" ht="15" hidden="1" customHeight="1" x14ac:dyDescent="0.25">
      <c r="A105" s="44" t="str">
        <f ca="1">IF(MONTH(C105)=MONTH(D$3),RIGHT('Yearly Info'!A$21,LEN('Yearly Info'!A$21)-4),"")</f>
        <v xml:space="preserve"> MSWIS MRVA 4 CLOSED</v>
      </c>
      <c r="B105" s="145"/>
      <c r="C105" s="42">
        <f t="shared" ca="1" si="5"/>
        <v>46177</v>
      </c>
      <c r="D105" s="54">
        <f ca="1">INDIRECT("'" &amp; UPPER(LEFT(TEXT($D$3,"mmmm"),3)) &amp; "'!E18")</f>
        <v>0</v>
      </c>
      <c r="E105" s="147"/>
      <c r="F105" s="148"/>
      <c r="G105" s="148"/>
      <c r="H105" s="148"/>
      <c r="I105" s="148"/>
      <c r="J105" s="148"/>
      <c r="K105" s="148"/>
      <c r="L105" s="148"/>
      <c r="M105" s="148"/>
      <c r="N105" s="148"/>
      <c r="O105" s="148"/>
      <c r="P105" s="149"/>
    </row>
    <row r="106" spans="1:16" ht="15" customHeight="1" x14ac:dyDescent="0.25">
      <c r="A106" s="44" t="str">
        <f ca="1">IF(MONTH(C106)=MONTH(D$3),RIGHT('Yearly Info'!A$22,LEN('Yearly Info'!A$22)-4),"")</f>
        <v xml:space="preserve"> Tackett</v>
      </c>
      <c r="B106" s="145"/>
      <c r="C106" s="42">
        <f t="shared" ca="1" si="5"/>
        <v>46177</v>
      </c>
      <c r="D106" s="54">
        <f ca="1">INDIRECT("'" &amp; UPPER(LEFT(TEXT($D$3,"mmmm"),3)) &amp; "'!E19")</f>
        <v>0</v>
      </c>
      <c r="E106" s="147"/>
      <c r="F106" s="148"/>
      <c r="G106" s="148"/>
      <c r="H106" s="148"/>
      <c r="I106" s="148"/>
      <c r="J106" s="148"/>
      <c r="K106" s="148"/>
      <c r="L106" s="148"/>
      <c r="M106" s="148"/>
      <c r="N106" s="148"/>
      <c r="O106" s="148"/>
      <c r="P106" s="149"/>
    </row>
    <row r="107" spans="1:16" ht="15" hidden="1" customHeight="1" x14ac:dyDescent="0.25">
      <c r="A107" s="44" t="e">
        <f ca="1">IF(MONTH(C107)=MONTH(D$3),RIGHT('Yearly Info'!A$23,LEN('Yearly Info'!A$23)-4),"")</f>
        <v>#VALUE!</v>
      </c>
      <c r="B107" s="145"/>
      <c r="C107" s="42">
        <f t="shared" ca="1" si="5"/>
        <v>46177</v>
      </c>
      <c r="D107" s="54">
        <f ca="1">INDIRECT("'" &amp; UPPER(LEFT(TEXT($D$3,"mmmm"),3)) &amp; "'!E20")</f>
        <v>0</v>
      </c>
      <c r="E107" s="147"/>
      <c r="F107" s="148"/>
      <c r="G107" s="148"/>
      <c r="H107" s="148"/>
      <c r="I107" s="148"/>
      <c r="J107" s="148"/>
      <c r="K107" s="148"/>
      <c r="L107" s="148"/>
      <c r="M107" s="148"/>
      <c r="N107" s="148"/>
      <c r="O107" s="148"/>
      <c r="P107" s="149"/>
    </row>
    <row r="108" spans="1:16" ht="15" hidden="1" customHeight="1" x14ac:dyDescent="0.25">
      <c r="A108" s="44" t="e">
        <f ca="1">IF(MONTH(C108)=MONTH(D$3),RIGHT('Yearly Info'!A$24,LEN('Yearly Info'!A$24)-4),"")</f>
        <v>#VALUE!</v>
      </c>
      <c r="B108" s="145"/>
      <c r="C108" s="42">
        <f t="shared" ca="1" si="5"/>
        <v>46177</v>
      </c>
      <c r="D108" s="54">
        <f ca="1">INDIRECT("'" &amp; UPPER(LEFT(TEXT($D$3,"mmmm"),3)) &amp; "'!E21")</f>
        <v>0</v>
      </c>
      <c r="E108" s="147"/>
      <c r="F108" s="148"/>
      <c r="G108" s="148"/>
      <c r="H108" s="148"/>
      <c r="I108" s="148"/>
      <c r="J108" s="148"/>
      <c r="K108" s="148"/>
      <c r="L108" s="148"/>
      <c r="M108" s="148"/>
      <c r="N108" s="148"/>
      <c r="O108" s="148"/>
      <c r="P108" s="149"/>
    </row>
    <row r="109" spans="1:16" ht="15" hidden="1" customHeight="1" x14ac:dyDescent="0.25">
      <c r="A109" s="44" t="e">
        <f ca="1">IF(MONTH(C109)=MONTH(D$3),RIGHT('Yearly Info'!A$25,LEN('Yearly Info'!A$25)-4),"")</f>
        <v>#VALUE!</v>
      </c>
      <c r="B109" s="145"/>
      <c r="C109" s="42">
        <f t="shared" ca="1" si="5"/>
        <v>46177</v>
      </c>
      <c r="D109" s="54">
        <f ca="1">INDIRECT("'" &amp; UPPER(LEFT(TEXT($D$3,"mmmm"),3)) &amp; "'!E22")</f>
        <v>0</v>
      </c>
      <c r="E109" s="147"/>
      <c r="F109" s="148"/>
      <c r="G109" s="148"/>
      <c r="H109" s="148"/>
      <c r="I109" s="148"/>
      <c r="J109" s="148"/>
      <c r="K109" s="148"/>
      <c r="L109" s="148"/>
      <c r="M109" s="148"/>
      <c r="N109" s="148"/>
      <c r="O109" s="148"/>
      <c r="P109" s="149"/>
    </row>
    <row r="110" spans="1:16" ht="15" hidden="1" customHeight="1" x14ac:dyDescent="0.25">
      <c r="A110" s="44" t="e">
        <f ca="1">IF(MONTH(C110)=MONTH(D$3),RIGHT('Yearly Info'!A$26,LEN('Yearly Info'!A$26)-4),"")</f>
        <v>#VALUE!</v>
      </c>
      <c r="B110" s="145"/>
      <c r="C110" s="42">
        <f t="shared" ca="1" si="5"/>
        <v>46177</v>
      </c>
      <c r="D110" s="54">
        <f ca="1">INDIRECT("'" &amp; UPPER(LEFT(TEXT($D$3,"mmmm"),3)) &amp; "'!E23")</f>
        <v>0</v>
      </c>
      <c r="E110" s="147"/>
      <c r="F110" s="148"/>
      <c r="G110" s="148"/>
      <c r="H110" s="148"/>
      <c r="I110" s="148"/>
      <c r="J110" s="148"/>
      <c r="K110" s="148"/>
      <c r="L110" s="148"/>
      <c r="M110" s="148"/>
      <c r="N110" s="148"/>
      <c r="O110" s="148"/>
      <c r="P110" s="149"/>
    </row>
    <row r="111" spans="1:16" ht="15" hidden="1" customHeight="1" x14ac:dyDescent="0.25">
      <c r="A111" s="44" t="e">
        <f ca="1">IF(MONTH(C111)=MONTH(D$3),RIGHT('Yearly Info'!A$27,LEN('Yearly Info'!A$27)-4),"")</f>
        <v>#VALUE!</v>
      </c>
      <c r="B111" s="145"/>
      <c r="C111" s="42">
        <f t="shared" ca="1" si="5"/>
        <v>46177</v>
      </c>
      <c r="D111" s="54">
        <f ca="1">INDIRECT("'" &amp; UPPER(LEFT(TEXT($D$3,"mmmm"),3)) &amp; "'!E24")</f>
        <v>0</v>
      </c>
      <c r="E111" s="147"/>
      <c r="F111" s="148"/>
      <c r="G111" s="148"/>
      <c r="H111" s="148"/>
      <c r="I111" s="148"/>
      <c r="J111" s="148"/>
      <c r="K111" s="148"/>
      <c r="L111" s="148"/>
      <c r="M111" s="148"/>
      <c r="N111" s="148"/>
      <c r="O111" s="148"/>
      <c r="P111" s="149"/>
    </row>
    <row r="112" spans="1:16" ht="15" hidden="1" customHeight="1" x14ac:dyDescent="0.25">
      <c r="A112" s="44" t="e">
        <f ca="1">IF(MONTH(C112)=MONTH(D$3),RIGHT('Yearly Info'!A$28,LEN('Yearly Info'!A$28)-4),"")</f>
        <v>#VALUE!</v>
      </c>
      <c r="B112" s="145"/>
      <c r="C112" s="42">
        <f t="shared" ca="1" si="5"/>
        <v>46177</v>
      </c>
      <c r="D112" s="54">
        <f ca="1">INDIRECT("'" &amp; UPPER(LEFT(TEXT($D$3,"mmmm"),3)) &amp; "'!E25")</f>
        <v>0</v>
      </c>
      <c r="E112" s="147"/>
      <c r="F112" s="148"/>
      <c r="G112" s="148"/>
      <c r="H112" s="148"/>
      <c r="I112" s="148"/>
      <c r="J112" s="148"/>
      <c r="K112" s="148"/>
      <c r="L112" s="148"/>
      <c r="M112" s="148"/>
      <c r="N112" s="148"/>
      <c r="O112" s="148"/>
      <c r="P112" s="149"/>
    </row>
    <row r="113" spans="1:16" ht="15" hidden="1" customHeight="1" x14ac:dyDescent="0.25">
      <c r="A113" s="44" t="e">
        <f ca="1">IF(MONTH(C113)=MONTH(D$3),RIGHT('Yearly Info'!A$29,LEN('Yearly Info'!A$29)-4),"")</f>
        <v>#VALUE!</v>
      </c>
      <c r="B113" s="145"/>
      <c r="C113" s="42">
        <f t="shared" ca="1" si="5"/>
        <v>46177</v>
      </c>
      <c r="D113" s="54">
        <f ca="1">INDIRECT("'" &amp; UPPER(LEFT(TEXT($D$3,"mmmm"),3)) &amp; "'!E26")</f>
        <v>0</v>
      </c>
      <c r="E113" s="147"/>
      <c r="F113" s="148"/>
      <c r="G113" s="148"/>
      <c r="H113" s="148"/>
      <c r="I113" s="148"/>
      <c r="J113" s="148"/>
      <c r="K113" s="148"/>
      <c r="L113" s="148"/>
      <c r="M113" s="148"/>
      <c r="N113" s="148"/>
      <c r="O113" s="148"/>
      <c r="P113" s="149"/>
    </row>
    <row r="114" spans="1:16" ht="15" hidden="1" customHeight="1" x14ac:dyDescent="0.25">
      <c r="A114" s="44" t="e">
        <f ca="1">IF(MONTH(C114)=MONTH(D$3),RIGHT('Yearly Info'!A$30,LEN('Yearly Info'!A$30)-4),"")</f>
        <v>#VALUE!</v>
      </c>
      <c r="B114" s="145"/>
      <c r="C114" s="42">
        <f t="shared" ca="1" si="5"/>
        <v>46177</v>
      </c>
      <c r="D114" s="54">
        <f ca="1">INDIRECT("'" &amp; UPPER(LEFT(TEXT($D$3,"mmmm"),3)) &amp; "'!E27")</f>
        <v>0</v>
      </c>
      <c r="E114" s="147"/>
      <c r="F114" s="148"/>
      <c r="G114" s="148"/>
      <c r="H114" s="148"/>
      <c r="I114" s="148"/>
      <c r="J114" s="148"/>
      <c r="K114" s="148"/>
      <c r="L114" s="148"/>
      <c r="M114" s="148"/>
      <c r="N114" s="148"/>
      <c r="O114" s="148"/>
      <c r="P114" s="149"/>
    </row>
    <row r="115" spans="1:16" ht="15" hidden="1" customHeight="1" x14ac:dyDescent="0.25">
      <c r="A115" s="44" t="e">
        <f ca="1">IF(MONTH(C115)=MONTH(D$3),RIGHT('Yearly Info'!A$31,LEN('Yearly Info'!A$31)-4),"")</f>
        <v>#VALUE!</v>
      </c>
      <c r="B115" s="145"/>
      <c r="C115" s="42">
        <f t="shared" ca="1" si="5"/>
        <v>46177</v>
      </c>
      <c r="D115" s="54">
        <f ca="1">INDIRECT("'" &amp; UPPER(LEFT(TEXT($D$3,"mmmm"),3)) &amp; "'!E28")</f>
        <v>0</v>
      </c>
      <c r="E115" s="147"/>
      <c r="F115" s="148"/>
      <c r="G115" s="148"/>
      <c r="H115" s="148"/>
      <c r="I115" s="148"/>
      <c r="J115" s="148"/>
      <c r="K115" s="148"/>
      <c r="L115" s="148"/>
      <c r="M115" s="148"/>
      <c r="N115" s="148"/>
      <c r="O115" s="148"/>
      <c r="P115" s="149"/>
    </row>
    <row r="116" spans="1:16" ht="15" hidden="1" customHeight="1" x14ac:dyDescent="0.25">
      <c r="A116" s="44" t="e">
        <f ca="1">IF(MONTH(C116)=MONTH(D$3),RIGHT('Yearly Info'!A$32,LEN('Yearly Info'!A$32)-4),"")</f>
        <v>#VALUE!</v>
      </c>
      <c r="B116" s="145"/>
      <c r="C116" s="42">
        <f t="shared" ca="1" si="5"/>
        <v>46177</v>
      </c>
      <c r="D116" s="54">
        <f ca="1">INDIRECT("'" &amp; UPPER(LEFT(TEXT($D$3,"mmmm"),3)) &amp; "'!E29")</f>
        <v>0</v>
      </c>
      <c r="E116" s="147"/>
      <c r="F116" s="148"/>
      <c r="G116" s="148"/>
      <c r="H116" s="148"/>
      <c r="I116" s="148"/>
      <c r="J116" s="148"/>
      <c r="K116" s="148"/>
      <c r="L116" s="148"/>
      <c r="M116" s="148"/>
      <c r="N116" s="148"/>
      <c r="O116" s="148"/>
      <c r="P116" s="149"/>
    </row>
    <row r="117" spans="1:16" ht="15" hidden="1" customHeight="1" x14ac:dyDescent="0.25">
      <c r="A117" s="44" t="e">
        <f ca="1">IF(MONTH(C117)=MONTH(D$3),RIGHT('Yearly Info'!A$33,LEN('Yearly Info'!A$33)-4),"")</f>
        <v>#VALUE!</v>
      </c>
      <c r="B117" s="145"/>
      <c r="C117" s="42">
        <f t="shared" ca="1" si="5"/>
        <v>46177</v>
      </c>
      <c r="D117" s="54">
        <f ca="1">INDIRECT("'" &amp; UPPER(LEFT(TEXT($D$3,"mmmm"),3)) &amp; "'!E30")</f>
        <v>0</v>
      </c>
      <c r="E117" s="147"/>
      <c r="F117" s="148"/>
      <c r="G117" s="148"/>
      <c r="H117" s="148"/>
      <c r="I117" s="148"/>
      <c r="J117" s="148"/>
      <c r="K117" s="148"/>
      <c r="L117" s="148"/>
      <c r="M117" s="148"/>
      <c r="N117" s="148"/>
      <c r="O117" s="148"/>
      <c r="P117" s="149"/>
    </row>
    <row r="118" spans="1:16" ht="15" hidden="1" customHeight="1" x14ac:dyDescent="0.25">
      <c r="A118" s="44" t="e">
        <f ca="1">IF(MONTH(C118)=MONTH(D$3),RIGHT('Yearly Info'!A$34,LEN('Yearly Info'!A$34)-4),"")</f>
        <v>#VALUE!</v>
      </c>
      <c r="B118" s="145"/>
      <c r="C118" s="42">
        <f t="shared" ca="1" si="5"/>
        <v>46177</v>
      </c>
      <c r="D118" s="54">
        <f ca="1">INDIRECT("'" &amp; UPPER(LEFT(TEXT($D$3,"mmmm"),3)) &amp; "'!E31")</f>
        <v>0</v>
      </c>
      <c r="E118" s="147"/>
      <c r="F118" s="148"/>
      <c r="G118" s="148"/>
      <c r="H118" s="148"/>
      <c r="I118" s="148"/>
      <c r="J118" s="148"/>
      <c r="K118" s="148"/>
      <c r="L118" s="148"/>
      <c r="M118" s="148"/>
      <c r="N118" s="148"/>
      <c r="O118" s="148"/>
      <c r="P118" s="149"/>
    </row>
    <row r="119" spans="1:16" ht="15" hidden="1" customHeight="1" x14ac:dyDescent="0.25">
      <c r="A119" s="44" t="e">
        <f ca="1">IF(MONTH(C119)=MONTH(D$3),RIGHT('Yearly Info'!A$35,LEN('Yearly Info'!A$35)-4),"")</f>
        <v>#VALUE!</v>
      </c>
      <c r="B119" s="145"/>
      <c r="C119" s="42">
        <f t="shared" ca="1" si="5"/>
        <v>46177</v>
      </c>
      <c r="D119" s="100">
        <f ca="1">INDIRECT("'" &amp; UPPER(LEFT(TEXT($D$3,"mmmm"),3)) &amp; "'!E32")</f>
        <v>0</v>
      </c>
      <c r="E119" s="147"/>
      <c r="F119" s="148"/>
      <c r="G119" s="148"/>
      <c r="H119" s="148"/>
      <c r="I119" s="148"/>
      <c r="J119" s="148"/>
      <c r="K119" s="148"/>
      <c r="L119" s="148"/>
      <c r="M119" s="148"/>
      <c r="N119" s="148"/>
      <c r="O119" s="148"/>
      <c r="P119" s="149"/>
    </row>
    <row r="120" spans="1:16" ht="15" hidden="1" customHeight="1" x14ac:dyDescent="0.25">
      <c r="A120" s="44" t="e">
        <f ca="1">IF(MONTH(C120)=MONTH(D$3),RIGHT('Yearly Info'!A$36,LEN('Yearly Info'!A$36)-4),"")</f>
        <v>#VALUE!</v>
      </c>
      <c r="B120" s="145"/>
      <c r="C120" s="42">
        <f t="shared" ca="1" si="5"/>
        <v>46177</v>
      </c>
      <c r="D120" s="100">
        <f ca="1">INDIRECT("'" &amp; UPPER(LEFT(TEXT($D$3,"mmmm"),3)) &amp; "'!E33")</f>
        <v>0</v>
      </c>
      <c r="E120" s="147"/>
      <c r="F120" s="148"/>
      <c r="G120" s="148"/>
      <c r="H120" s="148"/>
      <c r="I120" s="148"/>
      <c r="J120" s="148"/>
      <c r="K120" s="148"/>
      <c r="L120" s="148"/>
      <c r="M120" s="148"/>
      <c r="N120" s="148"/>
      <c r="O120" s="148"/>
      <c r="P120" s="149"/>
    </row>
    <row r="121" spans="1:16" ht="15" hidden="1" customHeight="1" x14ac:dyDescent="0.25">
      <c r="A121" s="44" t="e">
        <f ca="1">IF(MONTH(C121)=MONTH(D$3),RIGHT('Yearly Info'!A$37,LEN('Yearly Info'!A$37)-4),"")</f>
        <v>#VALUE!</v>
      </c>
      <c r="B121" s="145"/>
      <c r="C121" s="42">
        <f t="shared" ca="1" si="5"/>
        <v>46177</v>
      </c>
      <c r="D121" s="100">
        <f ca="1">INDIRECT("'" &amp; UPPER(LEFT(TEXT($D$3,"mmmm"),3)) &amp; "'!E34")</f>
        <v>0</v>
      </c>
      <c r="E121" s="147"/>
      <c r="F121" s="148"/>
      <c r="G121" s="148"/>
      <c r="H121" s="148"/>
      <c r="I121" s="148"/>
      <c r="J121" s="148"/>
      <c r="K121" s="148"/>
      <c r="L121" s="148"/>
      <c r="M121" s="148"/>
      <c r="N121" s="148"/>
      <c r="O121" s="148"/>
      <c r="P121" s="149"/>
    </row>
    <row r="122" spans="1:16" ht="15" hidden="1" customHeight="1" x14ac:dyDescent="0.25">
      <c r="A122" s="44" t="e">
        <f ca="1">IF(MONTH(C122)=MONTH(D$3),RIGHT('Yearly Info'!A$38,LEN('Yearly Info'!A$38)-4),"")</f>
        <v>#VALUE!</v>
      </c>
      <c r="B122" s="145"/>
      <c r="C122" s="42">
        <f t="shared" ca="1" si="5"/>
        <v>46177</v>
      </c>
      <c r="D122" s="100">
        <f ca="1">INDIRECT("'" &amp; UPPER(LEFT(TEXT($D$3,"mmmm"),3)) &amp; "'!E35")</f>
        <v>0</v>
      </c>
      <c r="E122" s="147"/>
      <c r="F122" s="148"/>
      <c r="G122" s="148"/>
      <c r="H122" s="148"/>
      <c r="I122" s="148"/>
      <c r="J122" s="148"/>
      <c r="K122" s="148"/>
      <c r="L122" s="148"/>
      <c r="M122" s="148"/>
      <c r="N122" s="148"/>
      <c r="O122" s="148"/>
      <c r="P122" s="149"/>
    </row>
    <row r="123" spans="1:16" ht="15" hidden="1" customHeight="1" x14ac:dyDescent="0.25">
      <c r="A123" s="44" t="e">
        <f ca="1">IF(MONTH(C123)=MONTH(D$3),RIGHT('Yearly Info'!A$39,LEN('Yearly Info'!A$39)-4),"")</f>
        <v>#VALUE!</v>
      </c>
      <c r="B123" s="145"/>
      <c r="C123" s="42">
        <f t="shared" ca="1" si="5"/>
        <v>46177</v>
      </c>
      <c r="D123" s="100">
        <f ca="1">INDIRECT("'" &amp; UPPER(LEFT(TEXT($D$3,"mmmm"),3)) &amp; "'!E36")</f>
        <v>0</v>
      </c>
      <c r="E123" s="147"/>
      <c r="F123" s="148"/>
      <c r="G123" s="148"/>
      <c r="H123" s="148"/>
      <c r="I123" s="148"/>
      <c r="J123" s="148"/>
      <c r="K123" s="148"/>
      <c r="L123" s="148"/>
      <c r="M123" s="148"/>
      <c r="N123" s="148"/>
      <c r="O123" s="148"/>
      <c r="P123" s="149"/>
    </row>
    <row r="124" spans="1:16" ht="15" hidden="1" customHeight="1" thickBot="1" x14ac:dyDescent="0.3">
      <c r="A124" s="45" t="e">
        <f ca="1">IF(MONTH(C124)=MONTH(D$3),RIGHT('Yearly Info'!A$40,LEN('Yearly Info'!A$40)-4),"")</f>
        <v>#VALUE!</v>
      </c>
      <c r="B124" s="145"/>
      <c r="C124" s="42">
        <f t="shared" ca="1" si="5"/>
        <v>46177</v>
      </c>
      <c r="D124" s="100">
        <f ca="1">INDIRECT("'" &amp; UPPER(LEFT(TEXT($D$3,"mmmm"),3)) &amp; "'!E37")</f>
        <v>0</v>
      </c>
      <c r="E124" s="147"/>
      <c r="F124" s="148"/>
      <c r="G124" s="148"/>
      <c r="H124" s="148"/>
      <c r="I124" s="148"/>
      <c r="J124" s="148"/>
      <c r="K124" s="148"/>
      <c r="L124" s="148"/>
      <c r="M124" s="148"/>
      <c r="N124" s="148"/>
      <c r="O124" s="148"/>
      <c r="P124" s="149"/>
    </row>
    <row r="125" spans="1:16" ht="15" hidden="1" customHeight="1" thickBot="1" x14ac:dyDescent="0.3">
      <c r="A125" s="45" t="str">
        <f ca="1">IF(MONTH(C125)=MONTH(D$3),RIGHT('Yearly Info'!A$41,LEN('Yearly Info'!A$41)-4),"")</f>
        <v xml:space="preserve"> </v>
      </c>
      <c r="B125" s="145"/>
      <c r="C125" s="42">
        <f t="shared" ca="1" si="5"/>
        <v>46177</v>
      </c>
      <c r="D125" s="100">
        <f ca="1">INDIRECT("'" &amp; UPPER(LEFT(TEXT($D$3,"mmmm"),3)) &amp; "'!E38")</f>
        <v>0</v>
      </c>
      <c r="E125" s="147"/>
      <c r="F125" s="148"/>
      <c r="G125" s="148"/>
      <c r="H125" s="148"/>
      <c r="I125" s="148"/>
      <c r="J125" s="148"/>
      <c r="K125" s="148"/>
      <c r="L125" s="148"/>
      <c r="M125" s="148"/>
      <c r="N125" s="148"/>
      <c r="O125" s="148"/>
      <c r="P125" s="149"/>
    </row>
    <row r="126" spans="1:16" ht="15" hidden="1" customHeight="1" thickBot="1" x14ac:dyDescent="0.3">
      <c r="A126" s="45" t="str">
        <f ca="1">IF(MONTH(C126)=MONTH(D$3),RIGHT('Yearly Info'!A$42,LEN('Yearly Info'!A$42)-4),"")</f>
        <v xml:space="preserve"> </v>
      </c>
      <c r="B126" s="145"/>
      <c r="C126" s="42">
        <f t="shared" ca="1" si="5"/>
        <v>46177</v>
      </c>
      <c r="D126" s="100">
        <f ca="1">INDIRECT("'" &amp; UPPER(LEFT(TEXT($D$3,"mmmm"),3)) &amp; "'!E39")</f>
        <v>0</v>
      </c>
      <c r="E126" s="147"/>
      <c r="F126" s="148"/>
      <c r="G126" s="148"/>
      <c r="H126" s="148"/>
      <c r="I126" s="148"/>
      <c r="J126" s="148"/>
      <c r="K126" s="148"/>
      <c r="L126" s="148"/>
      <c r="M126" s="148"/>
      <c r="N126" s="148"/>
      <c r="O126" s="148"/>
      <c r="P126" s="149"/>
    </row>
    <row r="127" spans="1:16" ht="15" hidden="1" customHeight="1" thickBot="1" x14ac:dyDescent="0.3">
      <c r="A127" s="45" t="str">
        <f ca="1">IF(MONTH(C127)=MONTH(D$3),RIGHT('Yearly Info'!A$43,LEN('Yearly Info'!A$43)-4),"")</f>
        <v xml:space="preserve"> </v>
      </c>
      <c r="B127" s="146"/>
      <c r="C127" s="95">
        <f ca="1">C118</f>
        <v>46177</v>
      </c>
      <c r="D127" s="55">
        <f ca="1">INDIRECT("'" &amp; UPPER(LEFT(TEXT($D$3,"mmmm"),3)) &amp; "'!E40")</f>
        <v>0</v>
      </c>
      <c r="E127" s="150"/>
      <c r="F127" s="151"/>
      <c r="G127" s="151"/>
      <c r="H127" s="151"/>
      <c r="I127" s="151"/>
      <c r="J127" s="151"/>
      <c r="K127" s="151"/>
      <c r="L127" s="151"/>
      <c r="M127" s="151"/>
      <c r="N127" s="151"/>
      <c r="O127" s="151"/>
      <c r="P127" s="152"/>
    </row>
    <row r="128" spans="1:16" ht="15" hidden="1" customHeight="1" x14ac:dyDescent="0.25">
      <c r="A128" s="44" t="str">
        <f ca="1">IF(MONTH(C128)=MONTH(D$3),RIGHT('Yearly Info'!A$14,LEN('Yearly Info'!A$14)-4),"")</f>
        <v xml:space="preserve"> RICS Support for MDEQ</v>
      </c>
      <c r="B128" s="145" t="str">
        <f ca="1">TEXT(C128,"dddd")</f>
        <v>Friday</v>
      </c>
      <c r="C128" s="94">
        <f ca="1">C98+1</f>
        <v>46178</v>
      </c>
      <c r="D128" s="54">
        <f ca="1">INDIRECT("'" &amp; UPPER(LEFT(TEXT($D$3,"mmmm"),3)) &amp; "'!F11")</f>
        <v>0</v>
      </c>
      <c r="E128" s="147"/>
      <c r="F128" s="148"/>
      <c r="G128" s="148"/>
      <c r="H128" s="148"/>
      <c r="I128" s="148"/>
      <c r="J128" s="148"/>
      <c r="K128" s="148"/>
      <c r="L128" s="148"/>
      <c r="M128" s="148"/>
      <c r="N128" s="148"/>
      <c r="O128" s="148"/>
      <c r="P128" s="149"/>
    </row>
    <row r="129" spans="1:16" ht="15" hidden="1" customHeight="1" x14ac:dyDescent="0.25">
      <c r="A129" s="44" t="str">
        <f ca="1">IF(MONTH(C129)=MONTH(D$3),RIGHT('Yearly Info'!A$15,LEN('Yearly Info'!A$15)-4),"")</f>
        <v xml:space="preserve"> MDEQ</v>
      </c>
      <c r="B129" s="145"/>
      <c r="C129" s="42">
        <f ca="1">C128</f>
        <v>46178</v>
      </c>
      <c r="D129" s="54">
        <f ca="1">INDIRECT("'" &amp; UPPER(LEFT(TEXT($D$3,"mmmm"),3)) &amp; "'!F12")</f>
        <v>0</v>
      </c>
      <c r="E129" s="147"/>
      <c r="F129" s="148"/>
      <c r="G129" s="148"/>
      <c r="H129" s="148"/>
      <c r="I129" s="148"/>
      <c r="J129" s="148"/>
      <c r="K129" s="148"/>
      <c r="L129" s="148"/>
      <c r="M129" s="148"/>
      <c r="N129" s="148"/>
      <c r="O129" s="148"/>
      <c r="P129" s="149"/>
    </row>
    <row r="130" spans="1:16" ht="15" hidden="1" customHeight="1" x14ac:dyDescent="0.25">
      <c r="A130" s="44" t="str">
        <f ca="1">IF(MONTH(C130)=MONTH(D$3),RIGHT('Yearly Info'!A$16,LEN('Yearly Info'!A$16)-4),"")</f>
        <v xml:space="preserve"> RICS Idea Portal</v>
      </c>
      <c r="B130" s="145"/>
      <c r="C130" s="42">
        <f t="shared" ref="C130:C157" ca="1" si="6">C129</f>
        <v>46178</v>
      </c>
      <c r="D130" s="54">
        <f ca="1">INDIRECT("'" &amp; UPPER(LEFT(TEXT($D$3,"mmmm"),3)) &amp; "'!F13")</f>
        <v>0</v>
      </c>
      <c r="E130" s="147"/>
      <c r="F130" s="148"/>
      <c r="G130" s="148"/>
      <c r="H130" s="148"/>
      <c r="I130" s="148"/>
      <c r="J130" s="148"/>
      <c r="K130" s="148"/>
      <c r="L130" s="148"/>
      <c r="M130" s="148"/>
      <c r="N130" s="148"/>
      <c r="O130" s="148"/>
      <c r="P130" s="149"/>
    </row>
    <row r="131" spans="1:16" ht="15" hidden="1" customHeight="1" x14ac:dyDescent="0.25">
      <c r="A131" s="44" t="str">
        <f ca="1">IF(MONTH(C131)=MONTH(D$3),RIGHT('Yearly Info'!A$17,LEN('Yearly Info'!A$17)-4),"")</f>
        <v xml:space="preserve"> MSWIS</v>
      </c>
      <c r="B131" s="145"/>
      <c r="C131" s="42">
        <f t="shared" ca="1" si="6"/>
        <v>46178</v>
      </c>
      <c r="D131" s="54">
        <f ca="1">INDIRECT("'" &amp; UPPER(LEFT(TEXT($D$3,"mmmm"),3)) &amp; "'!F14")</f>
        <v>0</v>
      </c>
      <c r="E131" s="147"/>
      <c r="F131" s="148"/>
      <c r="G131" s="148"/>
      <c r="H131" s="148"/>
      <c r="I131" s="148"/>
      <c r="J131" s="148"/>
      <c r="K131" s="148"/>
      <c r="L131" s="148"/>
      <c r="M131" s="148"/>
      <c r="N131" s="148"/>
      <c r="O131" s="148"/>
      <c r="P131" s="149"/>
    </row>
    <row r="132" spans="1:16" ht="15" hidden="1" customHeight="1" x14ac:dyDescent="0.25">
      <c r="A132" s="44" t="str">
        <f ca="1">IF(MONTH(C132)=MONTH(D$3),RIGHT('Yearly Info'!A$18,LEN('Yearly Info'!A$18)-4),"")</f>
        <v xml:space="preserve"> GeoSpatial</v>
      </c>
      <c r="B132" s="145"/>
      <c r="C132" s="42">
        <f t="shared" ca="1" si="6"/>
        <v>46178</v>
      </c>
      <c r="D132" s="54">
        <f ca="1">INDIRECT("'" &amp; UPPER(LEFT(TEXT($D$3,"mmmm"),3)) &amp; "'!F15")</f>
        <v>0</v>
      </c>
      <c r="E132" s="147"/>
      <c r="F132" s="148"/>
      <c r="G132" s="148"/>
      <c r="H132" s="148"/>
      <c r="I132" s="148"/>
      <c r="J132" s="148"/>
      <c r="K132" s="148"/>
      <c r="L132" s="148"/>
      <c r="M132" s="148"/>
      <c r="N132" s="148"/>
      <c r="O132" s="148"/>
      <c r="P132" s="149"/>
    </row>
    <row r="133" spans="1:16" ht="15" hidden="1" customHeight="1" thickBot="1" x14ac:dyDescent="0.3">
      <c r="A133" s="44" t="str">
        <f ca="1">IF(MONTH(C133)=MONTH(D$3),RIGHT('Yearly Info'!A$19,LEN('Yearly Info'!A$19)-4),"")</f>
        <v xml:space="preserve"> RICS Dashboard</v>
      </c>
      <c r="B133" s="145"/>
      <c r="C133" s="42">
        <f t="shared" ca="1" si="6"/>
        <v>46178</v>
      </c>
      <c r="D133" s="54">
        <f ca="1">INDIRECT("'" &amp; UPPER(LEFT(TEXT($D$3,"mmmm"),3)) &amp; "'!F16")</f>
        <v>0</v>
      </c>
      <c r="E133" s="153"/>
      <c r="F133" s="154"/>
      <c r="G133" s="154"/>
      <c r="H133" s="154"/>
      <c r="I133" s="154"/>
      <c r="J133" s="154"/>
      <c r="K133" s="154"/>
      <c r="L133" s="154"/>
      <c r="M133" s="154"/>
      <c r="N133" s="154"/>
      <c r="O133" s="154"/>
      <c r="P133" s="155"/>
    </row>
    <row r="134" spans="1:16" ht="15" hidden="1" customHeight="1" x14ac:dyDescent="0.25">
      <c r="A134" s="44" t="str">
        <f ca="1">IF(MONTH(C134)=MONTH(D$3),RIGHT('Yearly Info'!A$20,LEN('Yearly Info'!A$20)-4),"")</f>
        <v xml:space="preserve"> MDWFP NRIS</v>
      </c>
      <c r="B134" s="145"/>
      <c r="C134" s="42">
        <f t="shared" ca="1" si="6"/>
        <v>46178</v>
      </c>
      <c r="D134" s="54">
        <f ca="1">INDIRECT("'" &amp; UPPER(LEFT(TEXT($D$3,"mmmm"),3)) &amp; "'!F17")</f>
        <v>8</v>
      </c>
      <c r="E134" s="153" t="s">
        <v>144</v>
      </c>
      <c r="F134" s="154"/>
      <c r="G134" s="154"/>
      <c r="H134" s="154"/>
      <c r="I134" s="154"/>
      <c r="J134" s="154"/>
      <c r="K134" s="154"/>
      <c r="L134" s="154"/>
      <c r="M134" s="154"/>
      <c r="N134" s="154"/>
      <c r="O134" s="154"/>
      <c r="P134" s="155"/>
    </row>
    <row r="135" spans="1:16" ht="15" hidden="1" customHeight="1" x14ac:dyDescent="0.25">
      <c r="A135" s="44" t="str">
        <f ca="1">IF(MONTH(C135)=MONTH(D$3),RIGHT('Yearly Info'!A$21,LEN('Yearly Info'!A$21)-4),"")</f>
        <v xml:space="preserve"> MSWIS MRVA 4 CLOSED</v>
      </c>
      <c r="B135" s="145"/>
      <c r="C135" s="42">
        <f t="shared" ca="1" si="6"/>
        <v>46178</v>
      </c>
      <c r="D135" s="54">
        <f ca="1">INDIRECT("'" &amp; UPPER(LEFT(TEXT($D$3,"mmmm"),3)) &amp; "'!F18")</f>
        <v>0</v>
      </c>
      <c r="E135" s="147"/>
      <c r="F135" s="148"/>
      <c r="G135" s="148"/>
      <c r="H135" s="148"/>
      <c r="I135" s="148"/>
      <c r="J135" s="148"/>
      <c r="K135" s="148"/>
      <c r="L135" s="148"/>
      <c r="M135" s="148"/>
      <c r="N135" s="148"/>
      <c r="O135" s="148"/>
      <c r="P135" s="149"/>
    </row>
    <row r="136" spans="1:16" ht="15" customHeight="1" x14ac:dyDescent="0.25">
      <c r="A136" s="44" t="str">
        <f ca="1">IF(MONTH(C136)=MONTH(D$3),RIGHT('Yearly Info'!A$22,LEN('Yearly Info'!A$22)-4),"")</f>
        <v xml:space="preserve"> Tackett</v>
      </c>
      <c r="B136" s="145"/>
      <c r="C136" s="42">
        <f t="shared" ca="1" si="6"/>
        <v>46178</v>
      </c>
      <c r="D136" s="54">
        <f ca="1">INDIRECT("'" &amp; UPPER(LEFT(TEXT($D$3,"mmmm"),3)) &amp; "'!F19")</f>
        <v>0</v>
      </c>
      <c r="E136" s="147"/>
      <c r="F136" s="148"/>
      <c r="G136" s="148"/>
      <c r="H136" s="148"/>
      <c r="I136" s="148"/>
      <c r="J136" s="148"/>
      <c r="K136" s="148"/>
      <c r="L136" s="148"/>
      <c r="M136" s="148"/>
      <c r="N136" s="148"/>
      <c r="O136" s="148"/>
      <c r="P136" s="149"/>
    </row>
    <row r="137" spans="1:16" ht="15" hidden="1" customHeight="1" x14ac:dyDescent="0.25">
      <c r="A137" s="44" t="e">
        <f ca="1">IF(MONTH(C137)=MONTH(D$3),RIGHT('Yearly Info'!A$23,LEN('Yearly Info'!A$23)-4),"")</f>
        <v>#VALUE!</v>
      </c>
      <c r="B137" s="145"/>
      <c r="C137" s="42">
        <f t="shared" ca="1" si="6"/>
        <v>46178</v>
      </c>
      <c r="D137" s="54">
        <f ca="1">INDIRECT("'" &amp; UPPER(LEFT(TEXT($D$3,"mmmm"),3)) &amp; "'!F20")</f>
        <v>0</v>
      </c>
      <c r="E137" s="147"/>
      <c r="F137" s="148"/>
      <c r="G137" s="148"/>
      <c r="H137" s="148"/>
      <c r="I137" s="148"/>
      <c r="J137" s="148"/>
      <c r="K137" s="148"/>
      <c r="L137" s="148"/>
      <c r="M137" s="148"/>
      <c r="N137" s="148"/>
      <c r="O137" s="148"/>
      <c r="P137" s="149"/>
    </row>
    <row r="138" spans="1:16" ht="15" hidden="1" customHeight="1" x14ac:dyDescent="0.25">
      <c r="A138" s="44" t="e">
        <f ca="1">IF(MONTH(C138)=MONTH(D$3),RIGHT('Yearly Info'!A$24,LEN('Yearly Info'!A$24)-4),"")</f>
        <v>#VALUE!</v>
      </c>
      <c r="B138" s="145"/>
      <c r="C138" s="42">
        <f t="shared" ca="1" si="6"/>
        <v>46178</v>
      </c>
      <c r="D138" s="54">
        <f ca="1">INDIRECT("'" &amp; UPPER(LEFT(TEXT($D$3,"mmmm"),3)) &amp; "'!F21")</f>
        <v>0</v>
      </c>
      <c r="E138" s="147"/>
      <c r="F138" s="148"/>
      <c r="G138" s="148"/>
      <c r="H138" s="148"/>
      <c r="I138" s="148"/>
      <c r="J138" s="148"/>
      <c r="K138" s="148"/>
      <c r="L138" s="148"/>
      <c r="M138" s="148"/>
      <c r="N138" s="148"/>
      <c r="O138" s="148"/>
      <c r="P138" s="149"/>
    </row>
    <row r="139" spans="1:16" ht="15" hidden="1" customHeight="1" x14ac:dyDescent="0.25">
      <c r="A139" s="44" t="e">
        <f ca="1">IF(MONTH(C139)=MONTH(D$3),RIGHT('Yearly Info'!A$25,LEN('Yearly Info'!A$25)-4),"")</f>
        <v>#VALUE!</v>
      </c>
      <c r="B139" s="145"/>
      <c r="C139" s="42">
        <f t="shared" ca="1" si="6"/>
        <v>46178</v>
      </c>
      <c r="D139" s="54">
        <f ca="1">INDIRECT("'" &amp; UPPER(LEFT(TEXT($D$3,"mmmm"),3)) &amp; "'!F22")</f>
        <v>0</v>
      </c>
      <c r="E139" s="147"/>
      <c r="F139" s="148"/>
      <c r="G139" s="148"/>
      <c r="H139" s="148"/>
      <c r="I139" s="148"/>
      <c r="J139" s="148"/>
      <c r="K139" s="148"/>
      <c r="L139" s="148"/>
      <c r="M139" s="148"/>
      <c r="N139" s="148"/>
      <c r="O139" s="148"/>
      <c r="P139" s="149"/>
    </row>
    <row r="140" spans="1:16" ht="15" hidden="1" customHeight="1" x14ac:dyDescent="0.25">
      <c r="A140" s="44" t="e">
        <f ca="1">IF(MONTH(C140)=MONTH(D$3),RIGHT('Yearly Info'!A$26,LEN('Yearly Info'!A$26)-4),"")</f>
        <v>#VALUE!</v>
      </c>
      <c r="B140" s="145"/>
      <c r="C140" s="42">
        <f t="shared" ca="1" si="6"/>
        <v>46178</v>
      </c>
      <c r="D140" s="54">
        <f ca="1">INDIRECT("'" &amp; UPPER(LEFT(TEXT($D$3,"mmmm"),3)) &amp; "'!F23")</f>
        <v>0</v>
      </c>
      <c r="E140" s="147"/>
      <c r="F140" s="148"/>
      <c r="G140" s="148"/>
      <c r="H140" s="148"/>
      <c r="I140" s="148"/>
      <c r="J140" s="148"/>
      <c r="K140" s="148"/>
      <c r="L140" s="148"/>
      <c r="M140" s="148"/>
      <c r="N140" s="148"/>
      <c r="O140" s="148"/>
      <c r="P140" s="149"/>
    </row>
    <row r="141" spans="1:16" ht="15" hidden="1" customHeight="1" x14ac:dyDescent="0.25">
      <c r="A141" s="44" t="e">
        <f ca="1">IF(MONTH(C141)=MONTH(D$3),RIGHT('Yearly Info'!A$27,LEN('Yearly Info'!A$27)-4),"")</f>
        <v>#VALUE!</v>
      </c>
      <c r="B141" s="145"/>
      <c r="C141" s="42">
        <f t="shared" ca="1" si="6"/>
        <v>46178</v>
      </c>
      <c r="D141" s="54">
        <f ca="1">INDIRECT("'" &amp; UPPER(LEFT(TEXT($D$3,"mmmm"),3)) &amp; "'!F24")</f>
        <v>0</v>
      </c>
      <c r="E141" s="147"/>
      <c r="F141" s="148"/>
      <c r="G141" s="148"/>
      <c r="H141" s="148"/>
      <c r="I141" s="148"/>
      <c r="J141" s="148"/>
      <c r="K141" s="148"/>
      <c r="L141" s="148"/>
      <c r="M141" s="148"/>
      <c r="N141" s="148"/>
      <c r="O141" s="148"/>
      <c r="P141" s="149"/>
    </row>
    <row r="142" spans="1:16" ht="15" hidden="1" customHeight="1" x14ac:dyDescent="0.25">
      <c r="A142" s="44" t="e">
        <f ca="1">IF(MONTH(C142)=MONTH(D$3),RIGHT('Yearly Info'!A$28,LEN('Yearly Info'!A$28)-4),"")</f>
        <v>#VALUE!</v>
      </c>
      <c r="B142" s="145"/>
      <c r="C142" s="42">
        <f t="shared" ca="1" si="6"/>
        <v>46178</v>
      </c>
      <c r="D142" s="54">
        <f ca="1">INDIRECT("'" &amp; UPPER(LEFT(TEXT($D$3,"mmmm"),3)) &amp; "'!F25")</f>
        <v>0</v>
      </c>
      <c r="E142" s="147"/>
      <c r="F142" s="148"/>
      <c r="G142" s="148"/>
      <c r="H142" s="148"/>
      <c r="I142" s="148"/>
      <c r="J142" s="148"/>
      <c r="K142" s="148"/>
      <c r="L142" s="148"/>
      <c r="M142" s="148"/>
      <c r="N142" s="148"/>
      <c r="O142" s="148"/>
      <c r="P142" s="149"/>
    </row>
    <row r="143" spans="1:16" ht="15" hidden="1" customHeight="1" x14ac:dyDescent="0.25">
      <c r="A143" s="44" t="e">
        <f ca="1">IF(MONTH(C143)=MONTH(D$3),RIGHT('Yearly Info'!A$29,LEN('Yearly Info'!A$29)-4),"")</f>
        <v>#VALUE!</v>
      </c>
      <c r="B143" s="145"/>
      <c r="C143" s="42">
        <f t="shared" ca="1" si="6"/>
        <v>46178</v>
      </c>
      <c r="D143" s="54">
        <f ca="1">INDIRECT("'" &amp; UPPER(LEFT(TEXT($D$3,"mmmm"),3)) &amp; "'!F26")</f>
        <v>0</v>
      </c>
      <c r="E143" s="147"/>
      <c r="F143" s="148"/>
      <c r="G143" s="148"/>
      <c r="H143" s="148"/>
      <c r="I143" s="148"/>
      <c r="J143" s="148"/>
      <c r="K143" s="148"/>
      <c r="L143" s="148"/>
      <c r="M143" s="148"/>
      <c r="N143" s="148"/>
      <c r="O143" s="148"/>
      <c r="P143" s="149"/>
    </row>
    <row r="144" spans="1:16" ht="15" hidden="1" customHeight="1" x14ac:dyDescent="0.25">
      <c r="A144" s="44" t="e">
        <f ca="1">IF(MONTH(C144)=MONTH(D$3),RIGHT('Yearly Info'!A$30,LEN('Yearly Info'!A$30)-4),"")</f>
        <v>#VALUE!</v>
      </c>
      <c r="B144" s="145"/>
      <c r="C144" s="42">
        <f t="shared" ca="1" si="6"/>
        <v>46178</v>
      </c>
      <c r="D144" s="54">
        <f ca="1">INDIRECT("'" &amp; UPPER(LEFT(TEXT($D$3,"mmmm"),3)) &amp; "'!F27")</f>
        <v>0</v>
      </c>
      <c r="E144" s="147"/>
      <c r="F144" s="148"/>
      <c r="G144" s="148"/>
      <c r="H144" s="148"/>
      <c r="I144" s="148"/>
      <c r="J144" s="148"/>
      <c r="K144" s="148"/>
      <c r="L144" s="148"/>
      <c r="M144" s="148"/>
      <c r="N144" s="148"/>
      <c r="O144" s="148"/>
      <c r="P144" s="149"/>
    </row>
    <row r="145" spans="1:16" ht="15" hidden="1" customHeight="1" x14ac:dyDescent="0.25">
      <c r="A145" s="44" t="e">
        <f ca="1">IF(MONTH(C145)=MONTH(D$3),RIGHT('Yearly Info'!A$31,LEN('Yearly Info'!A$31)-4),"")</f>
        <v>#VALUE!</v>
      </c>
      <c r="B145" s="145"/>
      <c r="C145" s="42">
        <f t="shared" ca="1" si="6"/>
        <v>46178</v>
      </c>
      <c r="D145" s="54">
        <f ca="1">INDIRECT("'" &amp; UPPER(LEFT(TEXT($D$3,"mmmm"),3)) &amp; "'!F28")</f>
        <v>0</v>
      </c>
      <c r="E145" s="147"/>
      <c r="F145" s="148"/>
      <c r="G145" s="148"/>
      <c r="H145" s="148"/>
      <c r="I145" s="148"/>
      <c r="J145" s="148"/>
      <c r="K145" s="148"/>
      <c r="L145" s="148"/>
      <c r="M145" s="148"/>
      <c r="N145" s="148"/>
      <c r="O145" s="148"/>
      <c r="P145" s="149"/>
    </row>
    <row r="146" spans="1:16" ht="15" hidden="1" customHeight="1" x14ac:dyDescent="0.25">
      <c r="A146" s="44" t="e">
        <f ca="1">IF(MONTH(C146)=MONTH(D$3),RIGHT('Yearly Info'!A$32,LEN('Yearly Info'!A$32)-4),"")</f>
        <v>#VALUE!</v>
      </c>
      <c r="B146" s="145"/>
      <c r="C146" s="42">
        <f t="shared" ca="1" si="6"/>
        <v>46178</v>
      </c>
      <c r="D146" s="54">
        <f ca="1">INDIRECT("'" &amp; UPPER(LEFT(TEXT($D$3,"mmmm"),3)) &amp; "'!F29")</f>
        <v>0</v>
      </c>
      <c r="E146" s="147"/>
      <c r="F146" s="148"/>
      <c r="G146" s="148"/>
      <c r="H146" s="148"/>
      <c r="I146" s="148"/>
      <c r="J146" s="148"/>
      <c r="K146" s="148"/>
      <c r="L146" s="148"/>
      <c r="M146" s="148"/>
      <c r="N146" s="148"/>
      <c r="O146" s="148"/>
      <c r="P146" s="149"/>
    </row>
    <row r="147" spans="1:16" ht="15" hidden="1" customHeight="1" x14ac:dyDescent="0.25">
      <c r="A147" s="44" t="e">
        <f ca="1">IF(MONTH(C147)=MONTH(D$3),RIGHT('Yearly Info'!A$33,LEN('Yearly Info'!A$33)-4),"")</f>
        <v>#VALUE!</v>
      </c>
      <c r="B147" s="145"/>
      <c r="C147" s="42">
        <f t="shared" ca="1" si="6"/>
        <v>46178</v>
      </c>
      <c r="D147" s="54">
        <f ca="1">INDIRECT("'" &amp; UPPER(LEFT(TEXT($D$3,"mmmm"),3)) &amp; "'!F30")</f>
        <v>0</v>
      </c>
      <c r="E147" s="147"/>
      <c r="F147" s="148"/>
      <c r="G147" s="148"/>
      <c r="H147" s="148"/>
      <c r="I147" s="148"/>
      <c r="J147" s="148"/>
      <c r="K147" s="148"/>
      <c r="L147" s="148"/>
      <c r="M147" s="148"/>
      <c r="N147" s="148"/>
      <c r="O147" s="148"/>
      <c r="P147" s="149"/>
    </row>
    <row r="148" spans="1:16" ht="15" hidden="1" customHeight="1" x14ac:dyDescent="0.25">
      <c r="A148" s="44" t="e">
        <f ca="1">IF(MONTH(C148)=MONTH(D$3),RIGHT('Yearly Info'!A$34,LEN('Yearly Info'!A$34)-4),"")</f>
        <v>#VALUE!</v>
      </c>
      <c r="B148" s="145"/>
      <c r="C148" s="42">
        <f t="shared" ca="1" si="6"/>
        <v>46178</v>
      </c>
      <c r="D148" s="54">
        <f ca="1">INDIRECT("'" &amp; UPPER(LEFT(TEXT($D$3,"mmmm"),3)) &amp; "'!F31")</f>
        <v>0</v>
      </c>
      <c r="E148" s="147"/>
      <c r="F148" s="148"/>
      <c r="G148" s="148"/>
      <c r="H148" s="148"/>
      <c r="I148" s="148"/>
      <c r="J148" s="148"/>
      <c r="K148" s="148"/>
      <c r="L148" s="148"/>
      <c r="M148" s="148"/>
      <c r="N148" s="148"/>
      <c r="O148" s="148"/>
      <c r="P148" s="149"/>
    </row>
    <row r="149" spans="1:16" ht="15" hidden="1" customHeight="1" x14ac:dyDescent="0.25">
      <c r="A149" s="44" t="e">
        <f ca="1">IF(MONTH(C149)=MONTH(D$3),RIGHT('Yearly Info'!A$35,LEN('Yearly Info'!A$35)-4),"")</f>
        <v>#VALUE!</v>
      </c>
      <c r="B149" s="145"/>
      <c r="C149" s="42">
        <f t="shared" ca="1" si="6"/>
        <v>46178</v>
      </c>
      <c r="D149" s="54">
        <f ca="1">INDIRECT("'" &amp; UPPER(LEFT(TEXT($D$3,"mmmm"),3)) &amp; "'!F32")</f>
        <v>0</v>
      </c>
      <c r="E149" s="147"/>
      <c r="F149" s="148"/>
      <c r="G149" s="148"/>
      <c r="H149" s="148"/>
      <c r="I149" s="148"/>
      <c r="J149" s="148"/>
      <c r="K149" s="148"/>
      <c r="L149" s="148"/>
      <c r="M149" s="148"/>
      <c r="N149" s="148"/>
      <c r="O149" s="148"/>
      <c r="P149" s="149"/>
    </row>
    <row r="150" spans="1:16" ht="15" hidden="1" customHeight="1" x14ac:dyDescent="0.25">
      <c r="A150" s="44" t="e">
        <f ca="1">IF(MONTH(C150)=MONTH(D$3),RIGHT('Yearly Info'!A$36,LEN('Yearly Info'!A$36)-4),"")</f>
        <v>#VALUE!</v>
      </c>
      <c r="B150" s="145"/>
      <c r="C150" s="42">
        <f t="shared" ca="1" si="6"/>
        <v>46178</v>
      </c>
      <c r="D150" s="54">
        <f ca="1">INDIRECT("'" &amp; UPPER(LEFT(TEXT($D$3,"mmmm"),3)) &amp; "'!F33")</f>
        <v>0</v>
      </c>
      <c r="E150" s="147"/>
      <c r="F150" s="148"/>
      <c r="G150" s="148"/>
      <c r="H150" s="148"/>
      <c r="I150" s="148"/>
      <c r="J150" s="148"/>
      <c r="K150" s="148"/>
      <c r="L150" s="148"/>
      <c r="M150" s="148"/>
      <c r="N150" s="148"/>
      <c r="O150" s="148"/>
      <c r="P150" s="149"/>
    </row>
    <row r="151" spans="1:16" ht="15" hidden="1" customHeight="1" x14ac:dyDescent="0.25">
      <c r="A151" s="44" t="e">
        <f ca="1">IF(MONTH(C151)=MONTH(D$3),RIGHT('Yearly Info'!A$37,LEN('Yearly Info'!A$37)-4),"")</f>
        <v>#VALUE!</v>
      </c>
      <c r="B151" s="145"/>
      <c r="C151" s="42">
        <f t="shared" ca="1" si="6"/>
        <v>46178</v>
      </c>
      <c r="D151" s="54">
        <f ca="1">INDIRECT("'" &amp; UPPER(LEFT(TEXT($D$3,"mmmm"),3)) &amp; "'!F34")</f>
        <v>0</v>
      </c>
      <c r="E151" s="147"/>
      <c r="F151" s="148"/>
      <c r="G151" s="148"/>
      <c r="H151" s="148"/>
      <c r="I151" s="148"/>
      <c r="J151" s="148"/>
      <c r="K151" s="148"/>
      <c r="L151" s="148"/>
      <c r="M151" s="148"/>
      <c r="N151" s="148"/>
      <c r="O151" s="148"/>
      <c r="P151" s="149"/>
    </row>
    <row r="152" spans="1:16" ht="15" hidden="1" customHeight="1" x14ac:dyDescent="0.25">
      <c r="A152" s="44" t="e">
        <f ca="1">IF(MONTH(C152)=MONTH(D$3),RIGHT('Yearly Info'!A$38,LEN('Yearly Info'!A$38)-4),"")</f>
        <v>#VALUE!</v>
      </c>
      <c r="B152" s="145"/>
      <c r="C152" s="42">
        <f t="shared" ca="1" si="6"/>
        <v>46178</v>
      </c>
      <c r="D152" s="54">
        <f ca="1">INDIRECT("'" &amp; UPPER(LEFT(TEXT($D$3,"mmmm"),3)) &amp; "'!F35")</f>
        <v>0</v>
      </c>
      <c r="E152" s="147"/>
      <c r="F152" s="148"/>
      <c r="G152" s="148"/>
      <c r="H152" s="148"/>
      <c r="I152" s="148"/>
      <c r="J152" s="148"/>
      <c r="K152" s="148"/>
      <c r="L152" s="148"/>
      <c r="M152" s="148"/>
      <c r="N152" s="148"/>
      <c r="O152" s="148"/>
      <c r="P152" s="149"/>
    </row>
    <row r="153" spans="1:16" ht="15" hidden="1" customHeight="1" x14ac:dyDescent="0.25">
      <c r="A153" s="44" t="e">
        <f ca="1">IF(MONTH(C153)=MONTH(D$3),RIGHT('Yearly Info'!A$39,LEN('Yearly Info'!A$39)-4),"")</f>
        <v>#VALUE!</v>
      </c>
      <c r="B153" s="145"/>
      <c r="C153" s="42">
        <f t="shared" ca="1" si="6"/>
        <v>46178</v>
      </c>
      <c r="D153" s="54">
        <f ca="1">INDIRECT("'" &amp; UPPER(LEFT(TEXT($D$3,"mmmm"),3)) &amp; "'!F36")</f>
        <v>0</v>
      </c>
      <c r="E153" s="147"/>
      <c r="F153" s="148"/>
      <c r="G153" s="148"/>
      <c r="H153" s="148"/>
      <c r="I153" s="148"/>
      <c r="J153" s="148"/>
      <c r="K153" s="148"/>
      <c r="L153" s="148"/>
      <c r="M153" s="148"/>
      <c r="N153" s="148"/>
      <c r="O153" s="148"/>
      <c r="P153" s="149"/>
    </row>
    <row r="154" spans="1:16" ht="15" hidden="1" customHeight="1" thickBot="1" x14ac:dyDescent="0.3">
      <c r="A154" s="45" t="e">
        <f ca="1">IF(MONTH(C154)=MONTH(D$3),RIGHT('Yearly Info'!A$40,LEN('Yearly Info'!A$40)-4),"")</f>
        <v>#VALUE!</v>
      </c>
      <c r="B154" s="145"/>
      <c r="C154" s="42">
        <f t="shared" ca="1" si="6"/>
        <v>46178</v>
      </c>
      <c r="D154" s="54">
        <f ca="1">INDIRECT("'" &amp; UPPER(LEFT(TEXT($D$3,"mmmm"),3)) &amp; "'!F37")</f>
        <v>0</v>
      </c>
      <c r="E154" s="147"/>
      <c r="F154" s="148"/>
      <c r="G154" s="148"/>
      <c r="H154" s="148"/>
      <c r="I154" s="148"/>
      <c r="J154" s="148"/>
      <c r="K154" s="148"/>
      <c r="L154" s="148"/>
      <c r="M154" s="148"/>
      <c r="N154" s="148"/>
      <c r="O154" s="148"/>
      <c r="P154" s="149"/>
    </row>
    <row r="155" spans="1:16" ht="15" hidden="1" customHeight="1" thickBot="1" x14ac:dyDescent="0.3">
      <c r="A155" s="45" t="str">
        <f ca="1">IF(MONTH(C155)=MONTH(D$3),RIGHT('Yearly Info'!A$41,LEN('Yearly Info'!A$41)-4),"")</f>
        <v xml:space="preserve"> </v>
      </c>
      <c r="B155" s="145"/>
      <c r="C155" s="42">
        <f t="shared" ca="1" si="6"/>
        <v>46178</v>
      </c>
      <c r="D155" s="54">
        <f ca="1">INDIRECT("'" &amp; UPPER(LEFT(TEXT($D$3,"mmmm"),3)) &amp; "'!F38")</f>
        <v>0</v>
      </c>
      <c r="E155" s="147"/>
      <c r="F155" s="148"/>
      <c r="G155" s="148"/>
      <c r="H155" s="148"/>
      <c r="I155" s="148"/>
      <c r="J155" s="148"/>
      <c r="K155" s="148"/>
      <c r="L155" s="148"/>
      <c r="M155" s="148"/>
      <c r="N155" s="148"/>
      <c r="O155" s="148"/>
      <c r="P155" s="149"/>
    </row>
    <row r="156" spans="1:16" ht="15" hidden="1" customHeight="1" thickBot="1" x14ac:dyDescent="0.3">
      <c r="A156" s="45" t="str">
        <f ca="1">IF(MONTH(C156)=MONTH(D$3),RIGHT('Yearly Info'!A$42,LEN('Yearly Info'!A$42)-4),"")</f>
        <v xml:space="preserve"> </v>
      </c>
      <c r="B156" s="145"/>
      <c r="C156" s="42">
        <f ca="1">C155</f>
        <v>46178</v>
      </c>
      <c r="D156" s="114">
        <f ca="1">INDIRECT("'" &amp; UPPER(LEFT(TEXT($D$3,"mmmm"),3)) &amp; "'!F39")</f>
        <v>0</v>
      </c>
      <c r="E156" s="147"/>
      <c r="F156" s="148"/>
      <c r="G156" s="148"/>
      <c r="H156" s="148"/>
      <c r="I156" s="148"/>
      <c r="J156" s="148"/>
      <c r="K156" s="148"/>
      <c r="L156" s="148"/>
      <c r="M156" s="148"/>
      <c r="N156" s="148"/>
      <c r="O156" s="148"/>
      <c r="P156" s="149"/>
    </row>
    <row r="157" spans="1:16" ht="15" hidden="1" customHeight="1" thickBot="1" x14ac:dyDescent="0.3">
      <c r="A157" s="45" t="str">
        <f ca="1">IF(MONTH(C157)=MONTH(D$3),RIGHT('Yearly Info'!A$43,LEN('Yearly Info'!A$43)-4),"")</f>
        <v xml:space="preserve"> </v>
      </c>
      <c r="B157" s="146"/>
      <c r="C157" s="95">
        <f t="shared" ca="1" si="6"/>
        <v>46178</v>
      </c>
      <c r="D157" s="115">
        <f ca="1">INDIRECT("'" &amp; UPPER(LEFT(TEXT($D$3,"mmmm"),3)) &amp; "'!F40")</f>
        <v>0</v>
      </c>
      <c r="E157" s="150"/>
      <c r="F157" s="151"/>
      <c r="G157" s="151"/>
      <c r="H157" s="151"/>
      <c r="I157" s="151"/>
      <c r="J157" s="151"/>
      <c r="K157" s="151"/>
      <c r="L157" s="151"/>
      <c r="M157" s="151"/>
      <c r="N157" s="151"/>
      <c r="O157" s="151"/>
      <c r="P157" s="152"/>
    </row>
    <row r="158" spans="1:16" ht="15" hidden="1" customHeight="1" x14ac:dyDescent="0.25">
      <c r="A158" s="44" t="str">
        <f ca="1">IF(MONTH(C158)=MONTH(D$3),RIGHT('Yearly Info'!A$14,LEN('Yearly Info'!A$14)-4),"")</f>
        <v xml:space="preserve"> RICS Support for MDEQ</v>
      </c>
      <c r="B158" s="157" t="str">
        <f ca="1">TEXT(C158,"dddd")</f>
        <v>Saturday</v>
      </c>
      <c r="C158" s="102">
        <f ca="1">C128+1</f>
        <v>46179</v>
      </c>
      <c r="D158" s="112">
        <f ca="1">INDIRECT("'" &amp; UPPER(LEFT(TEXT($D$3,"mmmm"),3)) &amp; "'!G11")</f>
        <v>0</v>
      </c>
      <c r="E158" s="103"/>
      <c r="F158" s="104"/>
      <c r="G158" s="104"/>
      <c r="H158" s="104"/>
      <c r="I158" s="104"/>
      <c r="J158" s="104"/>
      <c r="K158" s="104"/>
      <c r="L158" s="104"/>
      <c r="M158" s="104"/>
      <c r="N158" s="104"/>
      <c r="O158" s="104"/>
      <c r="P158" s="105"/>
    </row>
    <row r="159" spans="1:16" ht="15" hidden="1" customHeight="1" x14ac:dyDescent="0.25">
      <c r="A159" s="44" t="str">
        <f ca="1">IF(MONTH(C159)=MONTH(D$3),RIGHT('Yearly Info'!A$15,LEN('Yearly Info'!A$15)-4),"")</f>
        <v xml:space="preserve"> MDEQ</v>
      </c>
      <c r="B159" s="158"/>
      <c r="C159" s="102">
        <f ca="1">C158</f>
        <v>46179</v>
      </c>
      <c r="D159" s="112">
        <f ca="1">INDIRECT("'" &amp; UPPER(LEFT(TEXT($D$3,"mmmm"),3)) &amp; "'!G12")</f>
        <v>0</v>
      </c>
      <c r="E159" s="103"/>
      <c r="F159" s="104"/>
      <c r="G159" s="104"/>
      <c r="H159" s="104"/>
      <c r="I159" s="104"/>
      <c r="J159" s="104"/>
      <c r="K159" s="104"/>
      <c r="L159" s="104"/>
      <c r="M159" s="104"/>
      <c r="N159" s="104"/>
      <c r="O159" s="104"/>
      <c r="P159" s="105"/>
    </row>
    <row r="160" spans="1:16" ht="15" hidden="1" customHeight="1" x14ac:dyDescent="0.25">
      <c r="A160" s="44" t="str">
        <f ca="1">IF(MONTH(C160)=MONTH(D$3),RIGHT('Yearly Info'!A$16,LEN('Yearly Info'!A$16)-4),"")</f>
        <v xml:space="preserve"> RICS Idea Portal</v>
      </c>
      <c r="B160" s="158"/>
      <c r="C160" s="102">
        <f ca="1">C159</f>
        <v>46179</v>
      </c>
      <c r="D160" s="112">
        <f ca="1">INDIRECT("'" &amp; UPPER(LEFT(TEXT($D$3,"mmmm"),3)) &amp; "'!G13")</f>
        <v>0</v>
      </c>
      <c r="E160" s="103"/>
      <c r="F160" s="104"/>
      <c r="G160" s="104"/>
      <c r="H160" s="104"/>
      <c r="I160" s="104"/>
      <c r="J160" s="104"/>
      <c r="K160" s="104"/>
      <c r="L160" s="104"/>
      <c r="M160" s="104"/>
      <c r="N160" s="104"/>
      <c r="O160" s="104"/>
      <c r="P160" s="105"/>
    </row>
    <row r="161" spans="1:16" ht="15" hidden="1" customHeight="1" x14ac:dyDescent="0.25">
      <c r="A161" s="44" t="str">
        <f ca="1">IF(MONTH(C161)=MONTH(D$3),RIGHT('Yearly Info'!A$17,LEN('Yearly Info'!A$17)-4),"")</f>
        <v xml:space="preserve"> MSWIS</v>
      </c>
      <c r="B161" s="158"/>
      <c r="C161" s="102">
        <f t="shared" ref="C161:C187" ca="1" si="7">C160</f>
        <v>46179</v>
      </c>
      <c r="D161" s="112">
        <f ca="1">INDIRECT("'" &amp; UPPER(LEFT(TEXT($D$3,"mmmm"),3)) &amp; "'!G14")</f>
        <v>0</v>
      </c>
      <c r="E161" s="103"/>
      <c r="F161" s="104"/>
      <c r="G161" s="104"/>
      <c r="H161" s="104"/>
      <c r="I161" s="104"/>
      <c r="J161" s="104"/>
      <c r="K161" s="104"/>
      <c r="L161" s="104"/>
      <c r="M161" s="104"/>
      <c r="N161" s="104"/>
      <c r="O161" s="104"/>
      <c r="P161" s="105"/>
    </row>
    <row r="162" spans="1:16" ht="15" hidden="1" customHeight="1" x14ac:dyDescent="0.25">
      <c r="A162" s="44" t="str">
        <f ca="1">IF(MONTH(C162)=MONTH(D$3),RIGHT('Yearly Info'!A$18,LEN('Yearly Info'!A$18)-4),"")</f>
        <v xml:space="preserve"> GeoSpatial</v>
      </c>
      <c r="B162" s="158"/>
      <c r="C162" s="102">
        <f t="shared" ca="1" si="7"/>
        <v>46179</v>
      </c>
      <c r="D162" s="112">
        <f ca="1">INDIRECT("'" &amp; UPPER(LEFT(TEXT($D$3,"mmmm"),3)) &amp; "'!G15")</f>
        <v>0</v>
      </c>
      <c r="E162" s="103"/>
      <c r="F162" s="104"/>
      <c r="G162" s="104"/>
      <c r="H162" s="104"/>
      <c r="I162" s="104"/>
      <c r="J162" s="104"/>
      <c r="K162" s="104"/>
      <c r="L162" s="104"/>
      <c r="M162" s="104"/>
      <c r="N162" s="104"/>
      <c r="O162" s="104"/>
      <c r="P162" s="105"/>
    </row>
    <row r="163" spans="1:16" ht="15" hidden="1" customHeight="1" x14ac:dyDescent="0.25">
      <c r="A163" s="44" t="str">
        <f ca="1">IF(MONTH(C163)=MONTH(D$3),RIGHT('Yearly Info'!A$19,LEN('Yearly Info'!A$19)-4),"")</f>
        <v xml:space="preserve"> RICS Dashboard</v>
      </c>
      <c r="B163" s="158"/>
      <c r="C163" s="102">
        <f t="shared" ca="1" si="7"/>
        <v>46179</v>
      </c>
      <c r="D163" s="112">
        <f ca="1">INDIRECT("'" &amp; UPPER(LEFT(TEXT($D$3,"mmmm"),3)) &amp; "'!G16")</f>
        <v>0</v>
      </c>
      <c r="E163" s="103"/>
      <c r="F163" s="104"/>
      <c r="G163" s="104"/>
      <c r="H163" s="104"/>
      <c r="I163" s="104"/>
      <c r="J163" s="104"/>
      <c r="K163" s="104"/>
      <c r="L163" s="104"/>
      <c r="M163" s="104"/>
      <c r="N163" s="104"/>
      <c r="O163" s="104"/>
      <c r="P163" s="105"/>
    </row>
    <row r="164" spans="1:16" ht="15" hidden="1" customHeight="1" x14ac:dyDescent="0.25">
      <c r="A164" s="44" t="str">
        <f ca="1">IF(MONTH(C164)=MONTH(D$3),RIGHT('Yearly Info'!A$20,LEN('Yearly Info'!A$20)-4),"")</f>
        <v xml:space="preserve"> MDWFP NRIS</v>
      </c>
      <c r="B164" s="158"/>
      <c r="C164" s="102">
        <f t="shared" ca="1" si="7"/>
        <v>46179</v>
      </c>
      <c r="D164" s="112">
        <f ca="1">INDIRECT("'" &amp; UPPER(LEFT(TEXT($D$3,"mmmm"),3)) &amp; "'!G17")</f>
        <v>0</v>
      </c>
      <c r="E164" s="103"/>
      <c r="F164" s="104"/>
      <c r="G164" s="104"/>
      <c r="H164" s="104"/>
      <c r="I164" s="104"/>
      <c r="J164" s="104"/>
      <c r="K164" s="104"/>
      <c r="L164" s="104"/>
      <c r="M164" s="104"/>
      <c r="N164" s="104"/>
      <c r="O164" s="104"/>
      <c r="P164" s="105"/>
    </row>
    <row r="165" spans="1:16" ht="15" hidden="1" customHeight="1" x14ac:dyDescent="0.25">
      <c r="A165" s="44" t="str">
        <f ca="1">IF(MONTH(C165)=MONTH(D$3),RIGHT('Yearly Info'!A$21,LEN('Yearly Info'!A$21)-4),"")</f>
        <v xml:space="preserve"> MSWIS MRVA 4 CLOSED</v>
      </c>
      <c r="B165" s="158"/>
      <c r="C165" s="102">
        <f t="shared" ca="1" si="7"/>
        <v>46179</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v>
      </c>
      <c r="B166" s="158"/>
      <c r="C166" s="102">
        <f t="shared" ca="1" si="7"/>
        <v>46179</v>
      </c>
      <c r="D166" s="112">
        <f ca="1">INDIRECT("'" &amp; UPPER(LEFT(TEXT($D$3,"mmmm"),3)) &amp; "'!G19")</f>
        <v>0</v>
      </c>
      <c r="E166" s="103"/>
      <c r="F166" s="104"/>
      <c r="G166" s="104"/>
      <c r="H166" s="104"/>
      <c r="I166" s="104"/>
      <c r="J166" s="104"/>
      <c r="K166" s="104"/>
      <c r="L166" s="104"/>
      <c r="M166" s="104"/>
      <c r="N166" s="104"/>
      <c r="O166" s="104"/>
      <c r="P166" s="105"/>
    </row>
    <row r="167" spans="1:16" ht="15" hidden="1" customHeight="1" x14ac:dyDescent="0.25">
      <c r="A167" s="44" t="e">
        <f ca="1">IF(MONTH(C167)=MONTH(D$3),RIGHT('Yearly Info'!A$23,LEN('Yearly Info'!A$23)-4),"")</f>
        <v>#VALUE!</v>
      </c>
      <c r="B167" s="158"/>
      <c r="C167" s="102">
        <f t="shared" ca="1" si="7"/>
        <v>46179</v>
      </c>
      <c r="D167" s="112">
        <f ca="1">INDIRECT("'" &amp; UPPER(LEFT(TEXT($D$3,"mmmm"),3)) &amp; "'!G20")</f>
        <v>0</v>
      </c>
      <c r="E167" s="103"/>
      <c r="F167" s="104"/>
      <c r="G167" s="104"/>
      <c r="H167" s="104"/>
      <c r="I167" s="104"/>
      <c r="J167" s="104"/>
      <c r="K167" s="104"/>
      <c r="L167" s="104"/>
      <c r="M167" s="104"/>
      <c r="N167" s="104"/>
      <c r="O167" s="104"/>
      <c r="P167" s="105"/>
    </row>
    <row r="168" spans="1:16" ht="15" hidden="1" customHeight="1" x14ac:dyDescent="0.25">
      <c r="A168" s="44" t="e">
        <f ca="1">IF(MONTH(C168)=MONTH(D$3),RIGHT('Yearly Info'!A$24,LEN('Yearly Info'!A$24)-4),"")</f>
        <v>#VALUE!</v>
      </c>
      <c r="B168" s="158"/>
      <c r="C168" s="102">
        <f t="shared" ca="1" si="7"/>
        <v>46179</v>
      </c>
      <c r="D168" s="112">
        <f ca="1">INDIRECT("'" &amp; UPPER(LEFT(TEXT($D$3,"mmmm"),3)) &amp; "'!G21")</f>
        <v>0</v>
      </c>
      <c r="E168" s="103"/>
      <c r="F168" s="104"/>
      <c r="G168" s="104"/>
      <c r="H168" s="104"/>
      <c r="I168" s="104"/>
      <c r="J168" s="104"/>
      <c r="K168" s="104"/>
      <c r="L168" s="104"/>
      <c r="M168" s="104"/>
      <c r="N168" s="104"/>
      <c r="O168" s="104"/>
      <c r="P168" s="105"/>
    </row>
    <row r="169" spans="1:16" ht="15" hidden="1" customHeight="1" x14ac:dyDescent="0.25">
      <c r="A169" s="44" t="e">
        <f ca="1">IF(MONTH(C169)=MONTH(D$3),RIGHT('Yearly Info'!A$25,LEN('Yearly Info'!A$25)-4),"")</f>
        <v>#VALUE!</v>
      </c>
      <c r="B169" s="158"/>
      <c r="C169" s="102">
        <f t="shared" ca="1" si="7"/>
        <v>46179</v>
      </c>
      <c r="D169" s="112">
        <f ca="1">INDIRECT("'" &amp; UPPER(LEFT(TEXT($D$3,"mmmm"),3)) &amp; "'!G22")</f>
        <v>0</v>
      </c>
      <c r="E169" s="103"/>
      <c r="F169" s="104"/>
      <c r="G169" s="104"/>
      <c r="H169" s="104"/>
      <c r="I169" s="104"/>
      <c r="J169" s="104"/>
      <c r="K169" s="104"/>
      <c r="L169" s="104"/>
      <c r="M169" s="104"/>
      <c r="N169" s="104"/>
      <c r="O169" s="104"/>
      <c r="P169" s="105"/>
    </row>
    <row r="170" spans="1:16" ht="15" hidden="1" customHeight="1" x14ac:dyDescent="0.25">
      <c r="A170" s="44" t="e">
        <f ca="1">IF(MONTH(C170)=MONTH(D$3),RIGHT('Yearly Info'!A$26,LEN('Yearly Info'!A$26)-4),"")</f>
        <v>#VALUE!</v>
      </c>
      <c r="B170" s="158"/>
      <c r="C170" s="102">
        <f t="shared" ca="1" si="7"/>
        <v>46179</v>
      </c>
      <c r="D170" s="112">
        <f ca="1">INDIRECT("'" &amp; UPPER(LEFT(TEXT($D$3,"mmmm"),3)) &amp; "'!G23")</f>
        <v>0</v>
      </c>
      <c r="E170" s="103"/>
      <c r="F170" s="104"/>
      <c r="G170" s="104"/>
      <c r="H170" s="104"/>
      <c r="I170" s="104"/>
      <c r="J170" s="104"/>
      <c r="K170" s="104"/>
      <c r="L170" s="104"/>
      <c r="M170" s="104"/>
      <c r="N170" s="104"/>
      <c r="O170" s="104"/>
      <c r="P170" s="105"/>
    </row>
    <row r="171" spans="1:16" ht="15" hidden="1" customHeight="1" x14ac:dyDescent="0.25">
      <c r="A171" s="44" t="e">
        <f ca="1">IF(MONTH(C171)=MONTH(D$3),RIGHT('Yearly Info'!A$27,LEN('Yearly Info'!A$27)-4),"")</f>
        <v>#VALUE!</v>
      </c>
      <c r="B171" s="158"/>
      <c r="C171" s="102">
        <f t="shared" ca="1" si="7"/>
        <v>46179</v>
      </c>
      <c r="D171" s="112">
        <f ca="1">INDIRECT("'" &amp; UPPER(LEFT(TEXT($D$3,"mmmm"),3)) &amp; "'!G24")</f>
        <v>0</v>
      </c>
      <c r="E171" s="103"/>
      <c r="F171" s="104"/>
      <c r="G171" s="104"/>
      <c r="H171" s="104"/>
      <c r="I171" s="104"/>
      <c r="J171" s="104"/>
      <c r="K171" s="104"/>
      <c r="L171" s="104"/>
      <c r="M171" s="104"/>
      <c r="N171" s="104"/>
      <c r="O171" s="104"/>
      <c r="P171" s="105"/>
    </row>
    <row r="172" spans="1:16" ht="15" hidden="1" customHeight="1" x14ac:dyDescent="0.25">
      <c r="A172" s="44" t="e">
        <f ca="1">IF(MONTH(C172)=MONTH(D$3),RIGHT('Yearly Info'!A$28,LEN('Yearly Info'!A$28)-4),"")</f>
        <v>#VALUE!</v>
      </c>
      <c r="B172" s="158"/>
      <c r="C172" s="102">
        <f t="shared" ca="1" si="7"/>
        <v>46179</v>
      </c>
      <c r="D172" s="112">
        <f ca="1">INDIRECT("'" &amp; UPPER(LEFT(TEXT($D$3,"mmmm"),3)) &amp; "'!G25")</f>
        <v>0</v>
      </c>
      <c r="E172" s="103"/>
      <c r="F172" s="104"/>
      <c r="G172" s="104"/>
      <c r="H172" s="104"/>
      <c r="I172" s="104"/>
      <c r="J172" s="104"/>
      <c r="K172" s="104"/>
      <c r="L172" s="104"/>
      <c r="M172" s="104"/>
      <c r="N172" s="104"/>
      <c r="O172" s="104"/>
      <c r="P172" s="105"/>
    </row>
    <row r="173" spans="1:16" ht="15" hidden="1" customHeight="1" x14ac:dyDescent="0.25">
      <c r="A173" s="44" t="e">
        <f ca="1">IF(MONTH(C173)=MONTH(D$3),RIGHT('Yearly Info'!A$29,LEN('Yearly Info'!A$29)-4),"")</f>
        <v>#VALUE!</v>
      </c>
      <c r="B173" s="158"/>
      <c r="C173" s="102">
        <f t="shared" ca="1" si="7"/>
        <v>46179</v>
      </c>
      <c r="D173" s="112">
        <f ca="1">INDIRECT("'" &amp; UPPER(LEFT(TEXT($D$3,"mmmm"),3)) &amp; "'!G26")</f>
        <v>0</v>
      </c>
      <c r="E173" s="103"/>
      <c r="F173" s="104"/>
      <c r="G173" s="104"/>
      <c r="H173" s="104"/>
      <c r="I173" s="104"/>
      <c r="J173" s="104"/>
      <c r="K173" s="104"/>
      <c r="L173" s="104"/>
      <c r="M173" s="104"/>
      <c r="N173" s="104"/>
      <c r="O173" s="104"/>
      <c r="P173" s="105"/>
    </row>
    <row r="174" spans="1:16" ht="15" hidden="1" customHeight="1" x14ac:dyDescent="0.25">
      <c r="A174" s="44" t="e">
        <f ca="1">IF(MONTH(C174)=MONTH(D$3),RIGHT('Yearly Info'!A$30,LEN('Yearly Info'!A$30)-4),"")</f>
        <v>#VALUE!</v>
      </c>
      <c r="B174" s="158"/>
      <c r="C174" s="102">
        <f t="shared" ca="1" si="7"/>
        <v>46179</v>
      </c>
      <c r="D174" s="112">
        <f ca="1">INDIRECT("'" &amp; UPPER(LEFT(TEXT($D$3,"mmmm"),3)) &amp; "'!G27")</f>
        <v>0</v>
      </c>
      <c r="E174" s="103"/>
      <c r="F174" s="104"/>
      <c r="G174" s="104"/>
      <c r="H174" s="104"/>
      <c r="I174" s="104"/>
      <c r="J174" s="104"/>
      <c r="K174" s="104"/>
      <c r="L174" s="104"/>
      <c r="M174" s="104"/>
      <c r="N174" s="104"/>
      <c r="O174" s="104"/>
      <c r="P174" s="105"/>
    </row>
    <row r="175" spans="1:16" ht="15" hidden="1" customHeight="1" x14ac:dyDescent="0.25">
      <c r="A175" s="44" t="e">
        <f ca="1">IF(MONTH(C175)=MONTH(D$3),RIGHT('Yearly Info'!A$31,LEN('Yearly Info'!A$31)-4),"")</f>
        <v>#VALUE!</v>
      </c>
      <c r="B175" s="158"/>
      <c r="C175" s="102">
        <f t="shared" ca="1" si="7"/>
        <v>46179</v>
      </c>
      <c r="D175" s="112">
        <f ca="1">INDIRECT("'" &amp; UPPER(LEFT(TEXT($D$3,"mmmm"),3)) &amp; "'!G28")</f>
        <v>0</v>
      </c>
      <c r="E175" s="103"/>
      <c r="F175" s="104"/>
      <c r="G175" s="104"/>
      <c r="H175" s="104"/>
      <c r="I175" s="104"/>
      <c r="J175" s="104"/>
      <c r="K175" s="104"/>
      <c r="L175" s="104"/>
      <c r="M175" s="104"/>
      <c r="N175" s="104"/>
      <c r="O175" s="104"/>
      <c r="P175" s="105"/>
    </row>
    <row r="176" spans="1:16" ht="15" hidden="1" customHeight="1" x14ac:dyDescent="0.25">
      <c r="A176" s="44" t="e">
        <f ca="1">IF(MONTH(C176)=MONTH(D$3),RIGHT('Yearly Info'!A$32,LEN('Yearly Info'!A$32)-4),"")</f>
        <v>#VALUE!</v>
      </c>
      <c r="B176" s="158"/>
      <c r="C176" s="102">
        <f t="shared" ca="1" si="7"/>
        <v>46179</v>
      </c>
      <c r="D176" s="112">
        <f ca="1">INDIRECT("'" &amp; UPPER(LEFT(TEXT($D$3,"mmmm"),3)) &amp; "'!G29")</f>
        <v>0</v>
      </c>
      <c r="E176" s="103"/>
      <c r="F176" s="104"/>
      <c r="G176" s="104"/>
      <c r="H176" s="104"/>
      <c r="I176" s="104"/>
      <c r="J176" s="104"/>
      <c r="K176" s="104"/>
      <c r="L176" s="104"/>
      <c r="M176" s="104"/>
      <c r="N176" s="104"/>
      <c r="O176" s="104"/>
      <c r="P176" s="105"/>
    </row>
    <row r="177" spans="1:16" ht="15" hidden="1" customHeight="1" x14ac:dyDescent="0.25">
      <c r="A177" s="44" t="e">
        <f ca="1">IF(MONTH(C177)=MONTH(D$3),RIGHT('Yearly Info'!A$33,LEN('Yearly Info'!A$33)-4),"")</f>
        <v>#VALUE!</v>
      </c>
      <c r="B177" s="158"/>
      <c r="C177" s="102">
        <f t="shared" ca="1" si="7"/>
        <v>46179</v>
      </c>
      <c r="D177" s="112">
        <f ca="1">INDIRECT("'" &amp; UPPER(LEFT(TEXT($D$3,"mmmm"),3)) &amp; "'!G30")</f>
        <v>0</v>
      </c>
      <c r="E177" s="103"/>
      <c r="F177" s="104"/>
      <c r="G177" s="104"/>
      <c r="H177" s="104"/>
      <c r="I177" s="104"/>
      <c r="J177" s="104"/>
      <c r="K177" s="104"/>
      <c r="L177" s="104"/>
      <c r="M177" s="104"/>
      <c r="N177" s="104"/>
      <c r="O177" s="104"/>
      <c r="P177" s="105"/>
    </row>
    <row r="178" spans="1:16" ht="15" hidden="1" customHeight="1" x14ac:dyDescent="0.25">
      <c r="A178" s="44" t="e">
        <f ca="1">IF(MONTH(C178)=MONTH(D$3),RIGHT('Yearly Info'!A$34,LEN('Yearly Info'!A$34)-4),"")</f>
        <v>#VALUE!</v>
      </c>
      <c r="B178" s="158"/>
      <c r="C178" s="102">
        <f t="shared" ca="1" si="7"/>
        <v>46179</v>
      </c>
      <c r="D178" s="112">
        <f ca="1">INDIRECT("'" &amp; UPPER(LEFT(TEXT($D$3,"mmmm"),3)) &amp; "'!G31")</f>
        <v>0</v>
      </c>
      <c r="E178" s="103"/>
      <c r="F178" s="104"/>
      <c r="G178" s="104"/>
      <c r="H178" s="104"/>
      <c r="I178" s="104"/>
      <c r="J178" s="104"/>
      <c r="K178" s="104"/>
      <c r="L178" s="104"/>
      <c r="M178" s="104"/>
      <c r="N178" s="104"/>
      <c r="O178" s="104"/>
      <c r="P178" s="105"/>
    </row>
    <row r="179" spans="1:16" ht="15" hidden="1" customHeight="1" x14ac:dyDescent="0.25">
      <c r="A179" s="44" t="e">
        <f ca="1">IF(MONTH(C179)=MONTH(D$3),RIGHT('Yearly Info'!A$35,LEN('Yearly Info'!A$35)-4),"")</f>
        <v>#VALUE!</v>
      </c>
      <c r="B179" s="158"/>
      <c r="C179" s="102">
        <f t="shared" ca="1" si="7"/>
        <v>46179</v>
      </c>
      <c r="D179" s="112">
        <f ca="1">INDIRECT("'" &amp; UPPER(LEFT(TEXT($D$3,"mmmm"),3)) &amp; "'!G32")</f>
        <v>0</v>
      </c>
      <c r="E179" s="103"/>
      <c r="F179" s="104"/>
      <c r="G179" s="104"/>
      <c r="H179" s="104"/>
      <c r="I179" s="104"/>
      <c r="J179" s="104"/>
      <c r="K179" s="104"/>
      <c r="L179" s="104"/>
      <c r="M179" s="104"/>
      <c r="N179" s="104"/>
      <c r="O179" s="104"/>
      <c r="P179" s="105"/>
    </row>
    <row r="180" spans="1:16" ht="15" hidden="1" customHeight="1" x14ac:dyDescent="0.25">
      <c r="A180" s="44" t="e">
        <f ca="1">IF(MONTH(C180)=MONTH(D$3),RIGHT('Yearly Info'!A$36,LEN('Yearly Info'!A$36)-4),"")</f>
        <v>#VALUE!</v>
      </c>
      <c r="B180" s="158"/>
      <c r="C180" s="102">
        <f t="shared" ca="1" si="7"/>
        <v>46179</v>
      </c>
      <c r="D180" s="112">
        <f ca="1">INDIRECT("'" &amp; UPPER(LEFT(TEXT($D$3,"mmmm"),3)) &amp; "'!G33")</f>
        <v>0</v>
      </c>
      <c r="E180" s="103"/>
      <c r="F180" s="104"/>
      <c r="G180" s="104"/>
      <c r="H180" s="104"/>
      <c r="I180" s="104"/>
      <c r="J180" s="104"/>
      <c r="K180" s="104"/>
      <c r="L180" s="104"/>
      <c r="M180" s="104"/>
      <c r="N180" s="104"/>
      <c r="O180" s="104"/>
      <c r="P180" s="105"/>
    </row>
    <row r="181" spans="1:16" ht="15" hidden="1" customHeight="1" x14ac:dyDescent="0.25">
      <c r="A181" s="44" t="e">
        <f ca="1">IF(MONTH(C181)=MONTH(D$3),RIGHT('Yearly Info'!A$37,LEN('Yearly Info'!A$37)-4),"")</f>
        <v>#VALUE!</v>
      </c>
      <c r="B181" s="158"/>
      <c r="C181" s="102">
        <f t="shared" ca="1" si="7"/>
        <v>46179</v>
      </c>
      <c r="D181" s="112">
        <f ca="1">INDIRECT("'" &amp; UPPER(LEFT(TEXT($D$3,"mmmm"),3)) &amp; "'!G34")</f>
        <v>0</v>
      </c>
      <c r="E181" s="103"/>
      <c r="F181" s="104"/>
      <c r="G181" s="104"/>
      <c r="H181" s="104"/>
      <c r="I181" s="104"/>
      <c r="J181" s="104"/>
      <c r="K181" s="104"/>
      <c r="L181" s="104"/>
      <c r="M181" s="104"/>
      <c r="N181" s="104"/>
      <c r="O181" s="104"/>
      <c r="P181" s="105"/>
    </row>
    <row r="182" spans="1:16" ht="15" hidden="1" customHeight="1" x14ac:dyDescent="0.25">
      <c r="A182" s="44" t="e">
        <f ca="1">IF(MONTH(C182)=MONTH(D$3),RIGHT('Yearly Info'!A$38,LEN('Yearly Info'!A$38)-4),"")</f>
        <v>#VALUE!</v>
      </c>
      <c r="B182" s="158"/>
      <c r="C182" s="102">
        <f t="shared" ca="1" si="7"/>
        <v>46179</v>
      </c>
      <c r="D182" s="112">
        <f ca="1">INDIRECT("'" &amp; UPPER(LEFT(TEXT($D$3,"mmmm"),3)) &amp; "'!G35")</f>
        <v>0</v>
      </c>
      <c r="E182" s="103"/>
      <c r="F182" s="104"/>
      <c r="G182" s="104"/>
      <c r="H182" s="104"/>
      <c r="I182" s="104"/>
      <c r="J182" s="104"/>
      <c r="K182" s="104"/>
      <c r="L182" s="104"/>
      <c r="M182" s="104"/>
      <c r="N182" s="104"/>
      <c r="O182" s="104"/>
      <c r="P182" s="105"/>
    </row>
    <row r="183" spans="1:16" ht="15" hidden="1" customHeight="1" x14ac:dyDescent="0.25">
      <c r="A183" s="44" t="e">
        <f ca="1">IF(MONTH(C183)=MONTH(D$3),RIGHT('Yearly Info'!A$39,LEN('Yearly Info'!A$39)-4),"")</f>
        <v>#VALUE!</v>
      </c>
      <c r="B183" s="158"/>
      <c r="C183" s="102">
        <f t="shared" ca="1" si="7"/>
        <v>46179</v>
      </c>
      <c r="D183" s="112">
        <f ca="1">INDIRECT("'" &amp; UPPER(LEFT(TEXT($D$3,"mmmm"),3)) &amp; "'!G36")</f>
        <v>0</v>
      </c>
      <c r="E183" s="103"/>
      <c r="F183" s="104"/>
      <c r="G183" s="104"/>
      <c r="H183" s="104"/>
      <c r="I183" s="104"/>
      <c r="J183" s="104"/>
      <c r="K183" s="104"/>
      <c r="L183" s="104"/>
      <c r="M183" s="104"/>
      <c r="N183" s="104"/>
      <c r="O183" s="104"/>
      <c r="P183" s="105"/>
    </row>
    <row r="184" spans="1:16" ht="15" hidden="1" customHeight="1" thickBot="1" x14ac:dyDescent="0.3">
      <c r="A184" s="45" t="e">
        <f ca="1">IF(MONTH(C184)=MONTH(D$3),RIGHT('Yearly Info'!A$40,LEN('Yearly Info'!A$40)-4),"")</f>
        <v>#VALUE!</v>
      </c>
      <c r="B184" s="158"/>
      <c r="C184" s="102">
        <f t="shared" ca="1" si="7"/>
        <v>46179</v>
      </c>
      <c r="D184" s="112">
        <f ca="1">INDIRECT("'" &amp; UPPER(LEFT(TEXT($D$3,"mmmm"),3)) &amp; "'!G37")</f>
        <v>0</v>
      </c>
      <c r="E184" s="103"/>
      <c r="F184" s="104"/>
      <c r="G184" s="104"/>
      <c r="H184" s="104"/>
      <c r="I184" s="104"/>
      <c r="J184" s="104"/>
      <c r="K184" s="104"/>
      <c r="L184" s="104"/>
      <c r="M184" s="104"/>
      <c r="N184" s="104"/>
      <c r="O184" s="104"/>
      <c r="P184" s="105"/>
    </row>
    <row r="185" spans="1:16" ht="15" hidden="1" customHeight="1" thickBot="1" x14ac:dyDescent="0.3">
      <c r="A185" s="45" t="str">
        <f ca="1">IF(MONTH(C185)=MONTH(D$3),RIGHT('Yearly Info'!A$41,LEN('Yearly Info'!A$41)-4),"")</f>
        <v xml:space="preserve"> </v>
      </c>
      <c r="B185" s="158"/>
      <c r="C185" s="102">
        <f t="shared" ca="1" si="7"/>
        <v>46179</v>
      </c>
      <c r="D185" s="112">
        <f ca="1">INDIRECT("'" &amp; UPPER(LEFT(TEXT($D$3,"mmmm"),3)) &amp; "'!G38")</f>
        <v>0</v>
      </c>
      <c r="E185" s="103"/>
      <c r="F185" s="104"/>
      <c r="G185" s="104"/>
      <c r="H185" s="104"/>
      <c r="I185" s="104"/>
      <c r="J185" s="104"/>
      <c r="K185" s="104"/>
      <c r="L185" s="104"/>
      <c r="M185" s="104"/>
      <c r="N185" s="104"/>
      <c r="O185" s="104"/>
      <c r="P185" s="105"/>
    </row>
    <row r="186" spans="1:16" ht="15" hidden="1" customHeight="1" thickBot="1" x14ac:dyDescent="0.3">
      <c r="A186" s="45" t="str">
        <f ca="1">IF(MONTH(C186)=MONTH(D$3),RIGHT('Yearly Info'!A$42,LEN('Yearly Info'!A$42)-4),"")</f>
        <v xml:space="preserve"> </v>
      </c>
      <c r="B186" s="158"/>
      <c r="C186" s="102">
        <f t="shared" ca="1" si="7"/>
        <v>46179</v>
      </c>
      <c r="D186" s="112">
        <f ca="1">INDIRECT("'" &amp; UPPER(LEFT(TEXT($D$3,"mmmm"),3)) &amp; "'!G39")</f>
        <v>0</v>
      </c>
      <c r="E186" s="103"/>
      <c r="F186" s="104"/>
      <c r="G186" s="104"/>
      <c r="H186" s="104"/>
      <c r="I186" s="104"/>
      <c r="J186" s="104"/>
      <c r="K186" s="104"/>
      <c r="L186" s="104"/>
      <c r="M186" s="104"/>
      <c r="N186" s="104"/>
      <c r="O186" s="104"/>
      <c r="P186" s="105"/>
    </row>
    <row r="187" spans="1:16" ht="15" hidden="1" customHeight="1" thickBot="1" x14ac:dyDescent="0.3">
      <c r="A187" s="45" t="str">
        <f ca="1">IF(MONTH(C187)=MONTH(D$3),RIGHT('Yearly Info'!A$43,LEN('Yearly Info'!A$43)-4),"")</f>
        <v xml:space="preserve"> </v>
      </c>
      <c r="B187" s="158"/>
      <c r="C187" s="102">
        <f t="shared" ca="1" si="7"/>
        <v>46179</v>
      </c>
      <c r="D187" s="113">
        <f ca="1">INDIRECT("'" &amp; UPPER(LEFT(TEXT($D$3,"mmmm"),3)) &amp; "'!G40")</f>
        <v>0</v>
      </c>
      <c r="E187" s="103"/>
      <c r="F187" s="104"/>
      <c r="G187" s="104"/>
      <c r="H187" s="104"/>
      <c r="I187" s="104"/>
      <c r="J187" s="104"/>
      <c r="K187" s="104"/>
      <c r="L187" s="104"/>
      <c r="M187" s="104"/>
      <c r="N187" s="104"/>
      <c r="O187" s="104"/>
      <c r="P187" s="105"/>
    </row>
    <row r="188" spans="1:16" ht="15" hidden="1" customHeight="1" x14ac:dyDescent="0.25">
      <c r="A188" s="44" t="str">
        <f ca="1">IF(MONTH(C188)=MONTH(D$3),RIGHT('Yearly Info'!A$14,LEN('Yearly Info'!A$14)-4),"")</f>
        <v xml:space="preserve"> RICS Support for MDEQ</v>
      </c>
      <c r="B188" s="158" t="str">
        <f ca="1">TEXT(C188,"dddd")</f>
        <v>Sunday</v>
      </c>
      <c r="C188" s="102">
        <f ca="1">C158+1</f>
        <v>46180</v>
      </c>
      <c r="D188" s="112">
        <f ca="1">INDIRECT("'" &amp; UPPER(LEFT(TEXT($D$3,"mmmm"),3)) &amp; "'!H11")</f>
        <v>0</v>
      </c>
      <c r="E188" s="103"/>
      <c r="F188" s="104"/>
      <c r="G188" s="104"/>
      <c r="H188" s="104"/>
      <c r="I188" s="104"/>
      <c r="J188" s="104"/>
      <c r="K188" s="104"/>
      <c r="L188" s="104"/>
      <c r="M188" s="104"/>
      <c r="N188" s="104"/>
      <c r="O188" s="104"/>
      <c r="P188" s="105"/>
    </row>
    <row r="189" spans="1:16" ht="15" hidden="1" customHeight="1" x14ac:dyDescent="0.25">
      <c r="A189" s="44" t="str">
        <f ca="1">IF(MONTH(C189)=MONTH(D$3),RIGHT('Yearly Info'!A$15,LEN('Yearly Info'!A$15)-4),"")</f>
        <v xml:space="preserve"> MDEQ</v>
      </c>
      <c r="B189" s="158"/>
      <c r="C189" s="102">
        <f ca="1">C188</f>
        <v>46180</v>
      </c>
      <c r="D189" s="112">
        <f ca="1">INDIRECT("'" &amp; UPPER(LEFT(TEXT($D$3,"mmmm"),3)) &amp; "'!H12")</f>
        <v>0</v>
      </c>
      <c r="E189" s="103"/>
      <c r="F189" s="104"/>
      <c r="G189" s="104"/>
      <c r="H189" s="104"/>
      <c r="I189" s="104"/>
      <c r="J189" s="104"/>
      <c r="K189" s="104"/>
      <c r="L189" s="104"/>
      <c r="M189" s="104"/>
      <c r="N189" s="104"/>
      <c r="O189" s="104"/>
      <c r="P189" s="105"/>
    </row>
    <row r="190" spans="1:16" ht="15" hidden="1" customHeight="1" x14ac:dyDescent="0.25">
      <c r="A190" s="44" t="str">
        <f ca="1">IF(MONTH(C190)=MONTH(D$3),RIGHT('Yearly Info'!A$16,LEN('Yearly Info'!A$16)-4),"")</f>
        <v xml:space="preserve"> RICS Idea Portal</v>
      </c>
      <c r="B190" s="158"/>
      <c r="C190" s="102">
        <f ca="1">C189</f>
        <v>46180</v>
      </c>
      <c r="D190" s="112">
        <f ca="1">INDIRECT("'" &amp; UPPER(LEFT(TEXT($D$3,"mmmm"),3)) &amp; "'!H13")</f>
        <v>0</v>
      </c>
      <c r="E190" s="103"/>
      <c r="F190" s="104"/>
      <c r="G190" s="104"/>
      <c r="H190" s="104"/>
      <c r="I190" s="104"/>
      <c r="J190" s="104"/>
      <c r="K190" s="104"/>
      <c r="L190" s="104"/>
      <c r="M190" s="104"/>
      <c r="N190" s="104"/>
      <c r="O190" s="104"/>
      <c r="P190" s="105"/>
    </row>
    <row r="191" spans="1:16" ht="15" hidden="1" customHeight="1" x14ac:dyDescent="0.25">
      <c r="A191" s="44" t="str">
        <f ca="1">IF(MONTH(C191)=MONTH(D$3),RIGHT('Yearly Info'!A$17,LEN('Yearly Info'!A$17)-4),"")</f>
        <v xml:space="preserve"> MSWIS</v>
      </c>
      <c r="B191" s="158"/>
      <c r="C191" s="102">
        <f t="shared" ref="C191:C217" ca="1" si="8">C190</f>
        <v>46180</v>
      </c>
      <c r="D191" s="112">
        <f ca="1">INDIRECT("'" &amp; UPPER(LEFT(TEXT($D$3,"mmmm"),3)) &amp; "'!H14")</f>
        <v>0</v>
      </c>
      <c r="E191" s="103"/>
      <c r="F191" s="104"/>
      <c r="G191" s="104"/>
      <c r="H191" s="104"/>
      <c r="I191" s="104"/>
      <c r="J191" s="104"/>
      <c r="K191" s="104"/>
      <c r="L191" s="104"/>
      <c r="M191" s="104"/>
      <c r="N191" s="104"/>
      <c r="O191" s="104"/>
      <c r="P191" s="105"/>
    </row>
    <row r="192" spans="1:16" ht="15" hidden="1" customHeight="1" x14ac:dyDescent="0.25">
      <c r="A192" s="44" t="str">
        <f ca="1">IF(MONTH(C192)=MONTH(D$3),RIGHT('Yearly Info'!A$18,LEN('Yearly Info'!A$18)-4),"")</f>
        <v xml:space="preserve"> GeoSpatial</v>
      </c>
      <c r="B192" s="158"/>
      <c r="C192" s="102">
        <f t="shared" ca="1" si="8"/>
        <v>46180</v>
      </c>
      <c r="D192" s="112">
        <f ca="1">INDIRECT("'" &amp; UPPER(LEFT(TEXT($D$3,"mmmm"),3)) &amp; "'!H15")</f>
        <v>0</v>
      </c>
      <c r="E192" s="103"/>
      <c r="F192" s="104"/>
      <c r="G192" s="104"/>
      <c r="H192" s="104"/>
      <c r="I192" s="104"/>
      <c r="J192" s="104"/>
      <c r="K192" s="104"/>
      <c r="L192" s="104"/>
      <c r="M192" s="104"/>
      <c r="N192" s="104"/>
      <c r="O192" s="104"/>
      <c r="P192" s="105"/>
    </row>
    <row r="193" spans="1:16" ht="15" hidden="1" customHeight="1" x14ac:dyDescent="0.25">
      <c r="A193" s="44" t="str">
        <f ca="1">IF(MONTH(C193)=MONTH(D$3),RIGHT('Yearly Info'!A$19,LEN('Yearly Info'!A$19)-4),"")</f>
        <v xml:space="preserve"> RICS Dashboard</v>
      </c>
      <c r="B193" s="158"/>
      <c r="C193" s="102">
        <f t="shared" ca="1" si="8"/>
        <v>46180</v>
      </c>
      <c r="D193" s="112">
        <f ca="1">INDIRECT("'" &amp; UPPER(LEFT(TEXT($D$3,"mmmm"),3)) &amp; "'!H16")</f>
        <v>0</v>
      </c>
      <c r="E193" s="103"/>
      <c r="F193" s="104"/>
      <c r="G193" s="104"/>
      <c r="H193" s="104"/>
      <c r="I193" s="104"/>
      <c r="J193" s="104"/>
      <c r="K193" s="104"/>
      <c r="L193" s="104"/>
      <c r="M193" s="104"/>
      <c r="N193" s="104"/>
      <c r="O193" s="104"/>
      <c r="P193" s="105"/>
    </row>
    <row r="194" spans="1:16" ht="15" hidden="1" customHeight="1" x14ac:dyDescent="0.25">
      <c r="A194" s="44" t="str">
        <f ca="1">IF(MONTH(C194)=MONTH(D$3),RIGHT('Yearly Info'!A$20,LEN('Yearly Info'!A$20)-4),"")</f>
        <v xml:space="preserve"> MDWFP NRIS</v>
      </c>
      <c r="B194" s="158"/>
      <c r="C194" s="102">
        <f t="shared" ca="1" si="8"/>
        <v>46180</v>
      </c>
      <c r="D194" s="112">
        <f ca="1">INDIRECT("'" &amp; UPPER(LEFT(TEXT($D$3,"mmmm"),3)) &amp; "'!H17")</f>
        <v>0</v>
      </c>
      <c r="E194" s="103"/>
      <c r="F194" s="104"/>
      <c r="G194" s="104"/>
      <c r="H194" s="104"/>
      <c r="I194" s="104"/>
      <c r="J194" s="104"/>
      <c r="K194" s="104"/>
      <c r="L194" s="104"/>
      <c r="M194" s="104"/>
      <c r="N194" s="104"/>
      <c r="O194" s="104"/>
      <c r="P194" s="105"/>
    </row>
    <row r="195" spans="1:16" ht="15" hidden="1" customHeight="1" x14ac:dyDescent="0.25">
      <c r="A195" s="44" t="str">
        <f ca="1">IF(MONTH(C195)=MONTH(D$3),RIGHT('Yearly Info'!A$21,LEN('Yearly Info'!A$21)-4),"")</f>
        <v xml:space="preserve"> MSWIS MRVA 4 CLOSED</v>
      </c>
      <c r="B195" s="158"/>
      <c r="C195" s="102">
        <f t="shared" ca="1" si="8"/>
        <v>46180</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v>
      </c>
      <c r="B196" s="158"/>
      <c r="C196" s="102">
        <f t="shared" ca="1" si="8"/>
        <v>46180</v>
      </c>
      <c r="D196" s="112">
        <f ca="1">INDIRECT("'" &amp; UPPER(LEFT(TEXT($D$3,"mmmm"),3)) &amp; "'!H19")</f>
        <v>0</v>
      </c>
      <c r="E196" s="103"/>
      <c r="F196" s="104"/>
      <c r="G196" s="104"/>
      <c r="H196" s="104"/>
      <c r="I196" s="104"/>
      <c r="J196" s="104"/>
      <c r="K196" s="104"/>
      <c r="L196" s="104"/>
      <c r="M196" s="104"/>
      <c r="N196" s="104"/>
      <c r="O196" s="104"/>
      <c r="P196" s="105"/>
    </row>
    <row r="197" spans="1:16" ht="15" hidden="1" customHeight="1" x14ac:dyDescent="0.25">
      <c r="A197" s="44" t="e">
        <f ca="1">IF(MONTH(C197)=MONTH(D$3),RIGHT('Yearly Info'!A$23,LEN('Yearly Info'!A$23)-4),"")</f>
        <v>#VALUE!</v>
      </c>
      <c r="B197" s="158"/>
      <c r="C197" s="102">
        <f t="shared" ca="1" si="8"/>
        <v>46180</v>
      </c>
      <c r="D197" s="112">
        <f ca="1">INDIRECT("'" &amp; UPPER(LEFT(TEXT($D$3,"mmmm"),3)) &amp; "'!H20")</f>
        <v>0</v>
      </c>
      <c r="E197" s="103"/>
      <c r="F197" s="104"/>
      <c r="G197" s="104"/>
      <c r="H197" s="104"/>
      <c r="I197" s="104"/>
      <c r="J197" s="104"/>
      <c r="K197" s="104"/>
      <c r="L197" s="104"/>
      <c r="M197" s="104"/>
      <c r="N197" s="104"/>
      <c r="O197" s="104"/>
      <c r="P197" s="105"/>
    </row>
    <row r="198" spans="1:16" ht="15" hidden="1" customHeight="1" x14ac:dyDescent="0.25">
      <c r="A198" s="44" t="e">
        <f ca="1">IF(MONTH(C198)=MONTH(D$3),RIGHT('Yearly Info'!A$24,LEN('Yearly Info'!A$24)-4),"")</f>
        <v>#VALUE!</v>
      </c>
      <c r="B198" s="158"/>
      <c r="C198" s="102">
        <f t="shared" ca="1" si="8"/>
        <v>46180</v>
      </c>
      <c r="D198" s="112">
        <f ca="1">INDIRECT("'" &amp; UPPER(LEFT(TEXT($D$3,"mmmm"),3)) &amp; "'!H21")</f>
        <v>0</v>
      </c>
      <c r="E198" s="103"/>
      <c r="F198" s="104"/>
      <c r="G198" s="104"/>
      <c r="H198" s="104"/>
      <c r="I198" s="104"/>
      <c r="J198" s="104"/>
      <c r="K198" s="104"/>
      <c r="L198" s="104"/>
      <c r="M198" s="104"/>
      <c r="N198" s="104"/>
      <c r="O198" s="104"/>
      <c r="P198" s="105"/>
    </row>
    <row r="199" spans="1:16" ht="15" hidden="1" customHeight="1" x14ac:dyDescent="0.25">
      <c r="A199" s="44" t="e">
        <f ca="1">IF(MONTH(C199)=MONTH(D$3),RIGHT('Yearly Info'!A$25,LEN('Yearly Info'!A$25)-4),"")</f>
        <v>#VALUE!</v>
      </c>
      <c r="B199" s="158"/>
      <c r="C199" s="102">
        <f t="shared" ca="1" si="8"/>
        <v>46180</v>
      </c>
      <c r="D199" s="112">
        <f ca="1">INDIRECT("'" &amp; UPPER(LEFT(TEXT($D$3,"mmmm"),3)) &amp; "'!H22")</f>
        <v>0</v>
      </c>
      <c r="E199" s="103"/>
      <c r="F199" s="104"/>
      <c r="G199" s="104"/>
      <c r="H199" s="104"/>
      <c r="I199" s="104"/>
      <c r="J199" s="104"/>
      <c r="K199" s="104"/>
      <c r="L199" s="104"/>
      <c r="M199" s="104"/>
      <c r="N199" s="104"/>
      <c r="O199" s="104"/>
      <c r="P199" s="105"/>
    </row>
    <row r="200" spans="1:16" ht="15" hidden="1" customHeight="1" x14ac:dyDescent="0.25">
      <c r="A200" s="44" t="e">
        <f ca="1">IF(MONTH(C200)=MONTH(D$3),RIGHT('Yearly Info'!A$26,LEN('Yearly Info'!A$26)-4),"")</f>
        <v>#VALUE!</v>
      </c>
      <c r="B200" s="158"/>
      <c r="C200" s="102">
        <f t="shared" ca="1" si="8"/>
        <v>46180</v>
      </c>
      <c r="D200" s="112">
        <f ca="1">INDIRECT("'" &amp; UPPER(LEFT(TEXT($D$3,"mmmm"),3)) &amp; "'!H23")</f>
        <v>0</v>
      </c>
      <c r="E200" s="103"/>
      <c r="F200" s="104"/>
      <c r="G200" s="104"/>
      <c r="H200" s="104"/>
      <c r="I200" s="104"/>
      <c r="J200" s="104"/>
      <c r="K200" s="104"/>
      <c r="L200" s="104"/>
      <c r="M200" s="104"/>
      <c r="N200" s="104"/>
      <c r="O200" s="104"/>
      <c r="P200" s="105"/>
    </row>
    <row r="201" spans="1:16" ht="15" hidden="1" customHeight="1" x14ac:dyDescent="0.25">
      <c r="A201" s="44" t="e">
        <f ca="1">IF(MONTH(C201)=MONTH(D$3),RIGHT('Yearly Info'!A$27,LEN('Yearly Info'!A$27)-4),"")</f>
        <v>#VALUE!</v>
      </c>
      <c r="B201" s="158"/>
      <c r="C201" s="102">
        <f t="shared" ca="1" si="8"/>
        <v>46180</v>
      </c>
      <c r="D201" s="112">
        <f ca="1">INDIRECT("'" &amp; UPPER(LEFT(TEXT($D$3,"mmmm"),3)) &amp; "'!H24")</f>
        <v>0</v>
      </c>
      <c r="E201" s="103"/>
      <c r="F201" s="104"/>
      <c r="G201" s="104"/>
      <c r="H201" s="104"/>
      <c r="I201" s="104"/>
      <c r="J201" s="104"/>
      <c r="K201" s="104"/>
      <c r="L201" s="104"/>
      <c r="M201" s="104"/>
      <c r="N201" s="104"/>
      <c r="O201" s="104"/>
      <c r="P201" s="105"/>
    </row>
    <row r="202" spans="1:16" ht="15" hidden="1" customHeight="1" x14ac:dyDescent="0.25">
      <c r="A202" s="44" t="e">
        <f ca="1">IF(MONTH(C202)=MONTH(D$3),RIGHT('Yearly Info'!A$28,LEN('Yearly Info'!A$28)-4),"")</f>
        <v>#VALUE!</v>
      </c>
      <c r="B202" s="158"/>
      <c r="C202" s="102">
        <f t="shared" ca="1" si="8"/>
        <v>46180</v>
      </c>
      <c r="D202" s="112">
        <f ca="1">INDIRECT("'" &amp; UPPER(LEFT(TEXT($D$3,"mmmm"),3)) &amp; "'!H25")</f>
        <v>0</v>
      </c>
      <c r="E202" s="103"/>
      <c r="F202" s="104"/>
      <c r="G202" s="104"/>
      <c r="H202" s="104"/>
      <c r="I202" s="104"/>
      <c r="J202" s="104"/>
      <c r="K202" s="104"/>
      <c r="L202" s="104"/>
      <c r="M202" s="104"/>
      <c r="N202" s="104"/>
      <c r="O202" s="104"/>
      <c r="P202" s="105"/>
    </row>
    <row r="203" spans="1:16" ht="15" hidden="1" customHeight="1" x14ac:dyDescent="0.25">
      <c r="A203" s="44" t="e">
        <f ca="1">IF(MONTH(C203)=MONTH(D$3),RIGHT('Yearly Info'!A$29,LEN('Yearly Info'!A$29)-4),"")</f>
        <v>#VALUE!</v>
      </c>
      <c r="B203" s="158"/>
      <c r="C203" s="102">
        <f t="shared" ca="1" si="8"/>
        <v>46180</v>
      </c>
      <c r="D203" s="112">
        <f ca="1">INDIRECT("'" &amp; UPPER(LEFT(TEXT($D$3,"mmmm"),3)) &amp; "'!H26")</f>
        <v>0</v>
      </c>
      <c r="E203" s="103"/>
      <c r="F203" s="104"/>
      <c r="G203" s="104"/>
      <c r="H203" s="104"/>
      <c r="I203" s="104"/>
      <c r="J203" s="104"/>
      <c r="K203" s="104"/>
      <c r="L203" s="104"/>
      <c r="M203" s="104"/>
      <c r="N203" s="104"/>
      <c r="O203" s="104"/>
      <c r="P203" s="105"/>
    </row>
    <row r="204" spans="1:16" ht="15" hidden="1" customHeight="1" x14ac:dyDescent="0.25">
      <c r="A204" s="44" t="e">
        <f ca="1">IF(MONTH(C204)=MONTH(D$3),RIGHT('Yearly Info'!A$30,LEN('Yearly Info'!A$30)-4),"")</f>
        <v>#VALUE!</v>
      </c>
      <c r="B204" s="158"/>
      <c r="C204" s="102">
        <f t="shared" ca="1" si="8"/>
        <v>46180</v>
      </c>
      <c r="D204" s="112">
        <f ca="1">INDIRECT("'" &amp; UPPER(LEFT(TEXT($D$3,"mmmm"),3)) &amp; "'!H27")</f>
        <v>0</v>
      </c>
      <c r="E204" s="103"/>
      <c r="F204" s="104"/>
      <c r="G204" s="104"/>
      <c r="H204" s="104"/>
      <c r="I204" s="104"/>
      <c r="J204" s="104"/>
      <c r="K204" s="104"/>
      <c r="L204" s="104"/>
      <c r="M204" s="104"/>
      <c r="N204" s="104"/>
      <c r="O204" s="104"/>
      <c r="P204" s="105"/>
    </row>
    <row r="205" spans="1:16" ht="15" hidden="1" customHeight="1" x14ac:dyDescent="0.25">
      <c r="A205" s="44" t="e">
        <f ca="1">IF(MONTH(C205)=MONTH(D$3),RIGHT('Yearly Info'!A$31,LEN('Yearly Info'!A$31)-4),"")</f>
        <v>#VALUE!</v>
      </c>
      <c r="B205" s="158"/>
      <c r="C205" s="102">
        <f t="shared" ca="1" si="8"/>
        <v>46180</v>
      </c>
      <c r="D205" s="112">
        <f ca="1">INDIRECT("'" &amp; UPPER(LEFT(TEXT($D$3,"mmmm"),3)) &amp; "'!H28")</f>
        <v>0</v>
      </c>
      <c r="E205" s="103"/>
      <c r="F205" s="104"/>
      <c r="G205" s="104"/>
      <c r="H205" s="104"/>
      <c r="I205" s="104"/>
      <c r="J205" s="104"/>
      <c r="K205" s="104"/>
      <c r="L205" s="104"/>
      <c r="M205" s="104"/>
      <c r="N205" s="104"/>
      <c r="O205" s="104"/>
      <c r="P205" s="105"/>
    </row>
    <row r="206" spans="1:16" ht="15" hidden="1" customHeight="1" x14ac:dyDescent="0.25">
      <c r="A206" s="44" t="e">
        <f ca="1">IF(MONTH(C206)=MONTH(D$3),RIGHT('Yearly Info'!A$32,LEN('Yearly Info'!A$32)-4),"")</f>
        <v>#VALUE!</v>
      </c>
      <c r="B206" s="158"/>
      <c r="C206" s="102">
        <f t="shared" ca="1" si="8"/>
        <v>46180</v>
      </c>
      <c r="D206" s="112">
        <f ca="1">INDIRECT("'" &amp; UPPER(LEFT(TEXT($D$3,"mmmm"),3)) &amp; "'!H29")</f>
        <v>0</v>
      </c>
      <c r="E206" s="103"/>
      <c r="F206" s="104"/>
      <c r="G206" s="104"/>
      <c r="H206" s="104"/>
      <c r="I206" s="104"/>
      <c r="J206" s="104"/>
      <c r="K206" s="104"/>
      <c r="L206" s="104"/>
      <c r="M206" s="104"/>
      <c r="N206" s="104"/>
      <c r="O206" s="104"/>
      <c r="P206" s="105"/>
    </row>
    <row r="207" spans="1:16" ht="15" hidden="1" customHeight="1" x14ac:dyDescent="0.25">
      <c r="A207" s="44" t="e">
        <f ca="1">IF(MONTH(C207)=MONTH(D$3),RIGHT('Yearly Info'!A$33,LEN('Yearly Info'!A$33)-4),"")</f>
        <v>#VALUE!</v>
      </c>
      <c r="B207" s="158"/>
      <c r="C207" s="102">
        <f t="shared" ca="1" si="8"/>
        <v>46180</v>
      </c>
      <c r="D207" s="112">
        <f ca="1">INDIRECT("'" &amp; UPPER(LEFT(TEXT($D$3,"mmmm"),3)) &amp; "'!H30")</f>
        <v>0</v>
      </c>
      <c r="E207" s="103"/>
      <c r="F207" s="104"/>
      <c r="G207" s="104"/>
      <c r="H207" s="104"/>
      <c r="I207" s="104"/>
      <c r="J207" s="104"/>
      <c r="K207" s="104"/>
      <c r="L207" s="104"/>
      <c r="M207" s="104"/>
      <c r="N207" s="104"/>
      <c r="O207" s="104"/>
      <c r="P207" s="105"/>
    </row>
    <row r="208" spans="1:16" ht="15" hidden="1" customHeight="1" x14ac:dyDescent="0.25">
      <c r="A208" s="44" t="e">
        <f ca="1">IF(MONTH(C208)=MONTH(D$3),RIGHT('Yearly Info'!A$34,LEN('Yearly Info'!A$34)-4),"")</f>
        <v>#VALUE!</v>
      </c>
      <c r="B208" s="158"/>
      <c r="C208" s="102">
        <f t="shared" ca="1" si="8"/>
        <v>46180</v>
      </c>
      <c r="D208" s="112">
        <f ca="1">INDIRECT("'" &amp; UPPER(LEFT(TEXT($D$3,"mmmm"),3)) &amp; "'!H31")</f>
        <v>0</v>
      </c>
      <c r="E208" s="103"/>
      <c r="F208" s="104"/>
      <c r="G208" s="104"/>
      <c r="H208" s="104"/>
      <c r="I208" s="104"/>
      <c r="J208" s="104"/>
      <c r="K208" s="104"/>
      <c r="L208" s="104"/>
      <c r="M208" s="104"/>
      <c r="N208" s="104"/>
      <c r="O208" s="104"/>
      <c r="P208" s="105"/>
    </row>
    <row r="209" spans="1:16" ht="15" hidden="1" customHeight="1" x14ac:dyDescent="0.25">
      <c r="A209" s="44" t="e">
        <f ca="1">IF(MONTH(C209)=MONTH(D$3),RIGHT('Yearly Info'!A$35,LEN('Yearly Info'!A$35)-4),"")</f>
        <v>#VALUE!</v>
      </c>
      <c r="B209" s="158"/>
      <c r="C209" s="102">
        <f t="shared" ca="1" si="8"/>
        <v>46180</v>
      </c>
      <c r="D209" s="112">
        <f ca="1">INDIRECT("'" &amp; UPPER(LEFT(TEXT($D$3,"mmmm"),3)) &amp; "'!H32")</f>
        <v>0</v>
      </c>
      <c r="E209" s="103"/>
      <c r="F209" s="104"/>
      <c r="G209" s="104"/>
      <c r="H209" s="104"/>
      <c r="I209" s="104"/>
      <c r="J209" s="104"/>
      <c r="K209" s="104"/>
      <c r="L209" s="104"/>
      <c r="M209" s="104"/>
      <c r="N209" s="104"/>
      <c r="O209" s="104"/>
      <c r="P209" s="105"/>
    </row>
    <row r="210" spans="1:16" ht="15" hidden="1" customHeight="1" x14ac:dyDescent="0.25">
      <c r="A210" s="44" t="e">
        <f ca="1">IF(MONTH(C210)=MONTH(D$3),RIGHT('Yearly Info'!A$36,LEN('Yearly Info'!A$36)-4),"")</f>
        <v>#VALUE!</v>
      </c>
      <c r="B210" s="158"/>
      <c r="C210" s="102">
        <f t="shared" ca="1" si="8"/>
        <v>46180</v>
      </c>
      <c r="D210" s="112">
        <f ca="1">INDIRECT("'" &amp; UPPER(LEFT(TEXT($D$3,"mmmm"),3)) &amp; "'!H33")</f>
        <v>0</v>
      </c>
      <c r="E210" s="103"/>
      <c r="F210" s="104"/>
      <c r="G210" s="104"/>
      <c r="H210" s="104"/>
      <c r="I210" s="104"/>
      <c r="J210" s="104"/>
      <c r="K210" s="104"/>
      <c r="L210" s="104"/>
      <c r="M210" s="104"/>
      <c r="N210" s="104"/>
      <c r="O210" s="104"/>
      <c r="P210" s="105"/>
    </row>
    <row r="211" spans="1:16" ht="15" hidden="1" customHeight="1" x14ac:dyDescent="0.25">
      <c r="A211" s="44" t="e">
        <f ca="1">IF(MONTH(C211)=MONTH(D$3),RIGHT('Yearly Info'!A$37,LEN('Yearly Info'!A$37)-4),"")</f>
        <v>#VALUE!</v>
      </c>
      <c r="B211" s="158"/>
      <c r="C211" s="102">
        <f t="shared" ca="1" si="8"/>
        <v>46180</v>
      </c>
      <c r="D211" s="112">
        <f ca="1">INDIRECT("'" &amp; UPPER(LEFT(TEXT($D$3,"mmmm"),3)) &amp; "'!H34")</f>
        <v>0</v>
      </c>
      <c r="E211" s="103"/>
      <c r="F211" s="104"/>
      <c r="G211" s="104"/>
      <c r="H211" s="104"/>
      <c r="I211" s="104"/>
      <c r="J211" s="104"/>
      <c r="K211" s="104"/>
      <c r="L211" s="104"/>
      <c r="M211" s="104"/>
      <c r="N211" s="104"/>
      <c r="O211" s="104"/>
      <c r="P211" s="105"/>
    </row>
    <row r="212" spans="1:16" ht="15" hidden="1" customHeight="1" x14ac:dyDescent="0.25">
      <c r="A212" s="44" t="e">
        <f ca="1">IF(MONTH(C212)=MONTH(D$3),RIGHT('Yearly Info'!A$38,LEN('Yearly Info'!A$38)-4),"")</f>
        <v>#VALUE!</v>
      </c>
      <c r="B212" s="158"/>
      <c r="C212" s="102">
        <f t="shared" ca="1" si="8"/>
        <v>46180</v>
      </c>
      <c r="D212" s="112">
        <f ca="1">INDIRECT("'" &amp; UPPER(LEFT(TEXT($D$3,"mmmm"),3)) &amp; "'!H35")</f>
        <v>0</v>
      </c>
      <c r="E212" s="103"/>
      <c r="F212" s="104"/>
      <c r="G212" s="104"/>
      <c r="H212" s="104"/>
      <c r="I212" s="104"/>
      <c r="J212" s="104"/>
      <c r="K212" s="104"/>
      <c r="L212" s="104"/>
      <c r="M212" s="104"/>
      <c r="N212" s="104"/>
      <c r="O212" s="104"/>
      <c r="P212" s="105"/>
    </row>
    <row r="213" spans="1:16" ht="15" hidden="1" customHeight="1" x14ac:dyDescent="0.25">
      <c r="A213" s="44" t="e">
        <f ca="1">IF(MONTH(C213)=MONTH(D$3),RIGHT('Yearly Info'!A$39,LEN('Yearly Info'!A$39)-4),"")</f>
        <v>#VALUE!</v>
      </c>
      <c r="B213" s="158"/>
      <c r="C213" s="102">
        <f t="shared" ca="1" si="8"/>
        <v>46180</v>
      </c>
      <c r="D213" s="112">
        <f ca="1">INDIRECT("'" &amp; UPPER(LEFT(TEXT($D$3,"mmmm"),3)) &amp; "'!H36")</f>
        <v>0</v>
      </c>
      <c r="E213" s="103"/>
      <c r="F213" s="104"/>
      <c r="G213" s="104"/>
      <c r="H213" s="104"/>
      <c r="I213" s="104"/>
      <c r="J213" s="104"/>
      <c r="K213" s="104"/>
      <c r="L213" s="104"/>
      <c r="M213" s="104"/>
      <c r="N213" s="104"/>
      <c r="O213" s="104"/>
      <c r="P213" s="105"/>
    </row>
    <row r="214" spans="1:16" ht="15" hidden="1" customHeight="1" thickBot="1" x14ac:dyDescent="0.3">
      <c r="A214" s="45" t="e">
        <f ca="1">IF(MONTH(C214)=MONTH(D$3),RIGHT('Yearly Info'!A$40,LEN('Yearly Info'!A$40)-4),"")</f>
        <v>#VALUE!</v>
      </c>
      <c r="B214" s="158"/>
      <c r="C214" s="102">
        <f t="shared" ca="1" si="8"/>
        <v>46180</v>
      </c>
      <c r="D214" s="112">
        <f ca="1">INDIRECT("'" &amp; UPPER(LEFT(TEXT($D$3,"mmmm"),3)) &amp; "'!H37")</f>
        <v>0</v>
      </c>
      <c r="E214" s="103"/>
      <c r="F214" s="104"/>
      <c r="G214" s="104"/>
      <c r="H214" s="104"/>
      <c r="I214" s="104"/>
      <c r="J214" s="104"/>
      <c r="K214" s="104"/>
      <c r="L214" s="104"/>
      <c r="M214" s="104"/>
      <c r="N214" s="104"/>
      <c r="O214" s="104"/>
      <c r="P214" s="105"/>
    </row>
    <row r="215" spans="1:16" ht="15" hidden="1" customHeight="1" thickBot="1" x14ac:dyDescent="0.3">
      <c r="A215" s="45" t="str">
        <f ca="1">IF(MONTH(C215)=MONTH(D$3),RIGHT('Yearly Info'!A$41,LEN('Yearly Info'!A$41)-4),"")</f>
        <v xml:space="preserve"> </v>
      </c>
      <c r="B215" s="158"/>
      <c r="C215" s="102">
        <f t="shared" ca="1" si="8"/>
        <v>46180</v>
      </c>
      <c r="D215" s="112">
        <f ca="1">INDIRECT("'" &amp; UPPER(LEFT(TEXT($D$3,"mmmm"),3)) &amp; "'!H38")</f>
        <v>0</v>
      </c>
      <c r="E215" s="103"/>
      <c r="F215" s="104"/>
      <c r="G215" s="104"/>
      <c r="H215" s="104"/>
      <c r="I215" s="104"/>
      <c r="J215" s="104"/>
      <c r="K215" s="104"/>
      <c r="L215" s="104"/>
      <c r="M215" s="104"/>
      <c r="N215" s="104"/>
      <c r="O215" s="104"/>
      <c r="P215" s="105"/>
    </row>
    <row r="216" spans="1:16" ht="15" hidden="1" customHeight="1" thickBot="1" x14ac:dyDescent="0.3">
      <c r="A216" s="45" t="str">
        <f ca="1">IF(MONTH(C216)=MONTH(D$3),RIGHT('Yearly Info'!A$42,LEN('Yearly Info'!A$42)-4),"")</f>
        <v xml:space="preserve"> </v>
      </c>
      <c r="B216" s="158"/>
      <c r="C216" s="102">
        <f t="shared" ca="1" si="8"/>
        <v>46180</v>
      </c>
      <c r="D216" s="112">
        <f ca="1">INDIRECT("'" &amp; UPPER(LEFT(TEXT($D$3,"mmmm"),3)) &amp; "'!H39")</f>
        <v>0</v>
      </c>
      <c r="E216" s="103"/>
      <c r="F216" s="104"/>
      <c r="G216" s="104"/>
      <c r="H216" s="104"/>
      <c r="I216" s="104"/>
      <c r="J216" s="104"/>
      <c r="K216" s="104"/>
      <c r="L216" s="104"/>
      <c r="M216" s="104"/>
      <c r="N216" s="104"/>
      <c r="O216" s="104"/>
      <c r="P216" s="105"/>
    </row>
    <row r="217" spans="1:16" ht="15" hidden="1" customHeight="1" thickBot="1" x14ac:dyDescent="0.3">
      <c r="A217" s="45" t="str">
        <f ca="1">IF(MONTH(C217)=MONTH(D$3),RIGHT('Yearly Info'!A$43,LEN('Yearly Info'!A$43)-4),"")</f>
        <v xml:space="preserve"> </v>
      </c>
      <c r="B217" s="158"/>
      <c r="C217" s="102">
        <f t="shared" ca="1" si="8"/>
        <v>46180</v>
      </c>
      <c r="D217" s="112">
        <f ca="1">INDIRECT("'" &amp; UPPER(LEFT(TEXT($D$3,"mmmm"),3)) &amp; "'!H40")</f>
        <v>0</v>
      </c>
      <c r="E217" s="103"/>
      <c r="F217" s="104"/>
      <c r="G217" s="104"/>
      <c r="H217" s="104"/>
      <c r="I217" s="104"/>
      <c r="J217" s="104"/>
      <c r="K217" s="104"/>
      <c r="L217" s="104"/>
      <c r="M217" s="104"/>
      <c r="N217" s="104"/>
      <c r="O217" s="104"/>
      <c r="P217" s="105"/>
    </row>
    <row r="218" spans="1:16" ht="15" hidden="1" customHeight="1" x14ac:dyDescent="0.25">
      <c r="A218" s="44" t="str">
        <f ca="1">IF(MONTH(C218)=MONTH(D$3),RIGHT('Yearly Info'!A$14,LEN('Yearly Info'!A$14)-4),"")</f>
        <v xml:space="preserve"> RICS Support for MDEQ</v>
      </c>
      <c r="B218" s="145" t="str">
        <f ca="1">TEXT(C218,"dddd")</f>
        <v>Monday</v>
      </c>
      <c r="C218" s="94">
        <f ca="1">C128+3</f>
        <v>46181</v>
      </c>
      <c r="D218" s="114">
        <f ca="1">INDIRECT("'" &amp; UPPER(LEFT(TEXT($D$3,"mmmm"),3)) &amp; "'!I11")</f>
        <v>0</v>
      </c>
      <c r="E218" s="147"/>
      <c r="F218" s="148"/>
      <c r="G218" s="148"/>
      <c r="H218" s="148"/>
      <c r="I218" s="148"/>
      <c r="J218" s="148"/>
      <c r="K218" s="148"/>
      <c r="L218" s="148"/>
      <c r="M218" s="148"/>
      <c r="N218" s="148"/>
      <c r="O218" s="148"/>
      <c r="P218" s="149"/>
    </row>
    <row r="219" spans="1:16" ht="15" hidden="1" customHeight="1" x14ac:dyDescent="0.25">
      <c r="A219" s="44" t="str">
        <f ca="1">IF(MONTH(C219)=MONTH(D$3),RIGHT('Yearly Info'!A$15,LEN('Yearly Info'!A$15)-4),"")</f>
        <v xml:space="preserve"> MDEQ</v>
      </c>
      <c r="B219" s="145"/>
      <c r="C219" s="42">
        <f ca="1">C218</f>
        <v>46181</v>
      </c>
      <c r="D219" s="114">
        <f ca="1">INDIRECT("'" &amp; UPPER(LEFT(TEXT($D$3,"mmmm"),3)) &amp; "'!I12")</f>
        <v>0</v>
      </c>
      <c r="E219" s="147"/>
      <c r="F219" s="148"/>
      <c r="G219" s="148"/>
      <c r="H219" s="148"/>
      <c r="I219" s="148"/>
      <c r="J219" s="148"/>
      <c r="K219" s="148"/>
      <c r="L219" s="148"/>
      <c r="M219" s="148"/>
      <c r="N219" s="148"/>
      <c r="O219" s="148"/>
      <c r="P219" s="149"/>
    </row>
    <row r="220" spans="1:16" ht="15" hidden="1" customHeight="1" x14ac:dyDescent="0.25">
      <c r="A220" s="44" t="str">
        <f ca="1">IF(MONTH(C220)=MONTH(D$3),RIGHT('Yearly Info'!A$16,LEN('Yearly Info'!A$16)-4),"")</f>
        <v xml:space="preserve"> RICS Idea Portal</v>
      </c>
      <c r="B220" s="145"/>
      <c r="C220" s="42">
        <f t="shared" ref="C220:C247" ca="1" si="9">C219</f>
        <v>46181</v>
      </c>
      <c r="D220" s="114">
        <f ca="1">INDIRECT("'" &amp; UPPER(LEFT(TEXT($D$3,"mmmm"),3)) &amp; "'!I13")</f>
        <v>0</v>
      </c>
      <c r="E220" s="147"/>
      <c r="F220" s="148"/>
      <c r="G220" s="148"/>
      <c r="H220" s="148"/>
      <c r="I220" s="148"/>
      <c r="J220" s="148"/>
      <c r="K220" s="148"/>
      <c r="L220" s="148"/>
      <c r="M220" s="148"/>
      <c r="N220" s="148"/>
      <c r="O220" s="148"/>
      <c r="P220" s="149"/>
    </row>
    <row r="221" spans="1:16" ht="15" hidden="1" customHeight="1" x14ac:dyDescent="0.25">
      <c r="A221" s="44" t="str">
        <f ca="1">IF(MONTH(C221)=MONTH(D$3),RIGHT('Yearly Info'!A$17,LEN('Yearly Info'!A$17)-4),"")</f>
        <v xml:space="preserve"> MSWIS</v>
      </c>
      <c r="B221" s="145"/>
      <c r="C221" s="42">
        <f t="shared" ca="1" si="9"/>
        <v>46181</v>
      </c>
      <c r="D221" s="114">
        <f ca="1">INDIRECT("'" &amp; UPPER(LEFT(TEXT($D$3,"mmmm"),3)) &amp; "'!I14")</f>
        <v>0</v>
      </c>
      <c r="E221" s="147"/>
      <c r="F221" s="148"/>
      <c r="G221" s="148"/>
      <c r="H221" s="148"/>
      <c r="I221" s="148"/>
      <c r="J221" s="148"/>
      <c r="K221" s="148"/>
      <c r="L221" s="148"/>
      <c r="M221" s="148"/>
      <c r="N221" s="148"/>
      <c r="O221" s="148"/>
      <c r="P221" s="149"/>
    </row>
    <row r="222" spans="1:16" ht="15" hidden="1" customHeight="1" x14ac:dyDescent="0.25">
      <c r="A222" s="44" t="str">
        <f ca="1">IF(MONTH(C222)=MONTH(D$3),RIGHT('Yearly Info'!A$18,LEN('Yearly Info'!A$18)-4),"")</f>
        <v xml:space="preserve"> GeoSpatial</v>
      </c>
      <c r="B222" s="145"/>
      <c r="C222" s="42">
        <f t="shared" ca="1" si="9"/>
        <v>46181</v>
      </c>
      <c r="D222" s="114">
        <f ca="1">INDIRECT("'" &amp; UPPER(LEFT(TEXT($D$3,"mmmm"),3)) &amp; "'!I15")</f>
        <v>0</v>
      </c>
      <c r="E222" s="147"/>
      <c r="F222" s="148"/>
      <c r="G222" s="148"/>
      <c r="H222" s="148"/>
      <c r="I222" s="148"/>
      <c r="J222" s="148"/>
      <c r="K222" s="148"/>
      <c r="L222" s="148"/>
      <c r="M222" s="148"/>
      <c r="N222" s="148"/>
      <c r="O222" s="148"/>
      <c r="P222" s="149"/>
    </row>
    <row r="223" spans="1:16" ht="15" hidden="1" customHeight="1" thickBot="1" x14ac:dyDescent="0.3">
      <c r="A223" s="44" t="str">
        <f ca="1">IF(MONTH(C223)=MONTH(D$3),RIGHT('Yearly Info'!A$19,LEN('Yearly Info'!A$19)-4),"")</f>
        <v xml:space="preserve"> RICS Dashboard</v>
      </c>
      <c r="B223" s="145"/>
      <c r="C223" s="42">
        <f t="shared" ca="1" si="9"/>
        <v>46181</v>
      </c>
      <c r="D223" s="114">
        <f ca="1">INDIRECT("'" &amp; UPPER(LEFT(TEXT($D$3,"mmmm"),3)) &amp; "'!I16")</f>
        <v>0</v>
      </c>
      <c r="E223" s="147"/>
      <c r="F223" s="148"/>
      <c r="G223" s="148"/>
      <c r="H223" s="148"/>
      <c r="I223" s="148"/>
      <c r="J223" s="148"/>
      <c r="K223" s="148"/>
      <c r="L223" s="148"/>
      <c r="M223" s="148"/>
      <c r="N223" s="148"/>
      <c r="O223" s="148"/>
      <c r="P223" s="149"/>
    </row>
    <row r="224" spans="1:16" ht="15" hidden="1" customHeight="1" x14ac:dyDescent="0.25">
      <c r="A224" s="44" t="str">
        <f ca="1">IF(MONTH(C224)=MONTH(D$3),RIGHT('Yearly Info'!A$20,LEN('Yearly Info'!A$20)-4),"")</f>
        <v xml:space="preserve"> MDWFP NRIS</v>
      </c>
      <c r="B224" s="145"/>
      <c r="C224" s="42">
        <f t="shared" ca="1" si="9"/>
        <v>46181</v>
      </c>
      <c r="D224" s="114">
        <f ca="1">INDIRECT("'" &amp; UPPER(LEFT(TEXT($D$3,"mmmm"),3)) &amp; "'!I17")</f>
        <v>8</v>
      </c>
      <c r="E224" s="147" t="s">
        <v>145</v>
      </c>
      <c r="F224" s="148"/>
      <c r="G224" s="148"/>
      <c r="H224" s="148"/>
      <c r="I224" s="148"/>
      <c r="J224" s="148"/>
      <c r="K224" s="148"/>
      <c r="L224" s="148"/>
      <c r="M224" s="148"/>
      <c r="N224" s="148"/>
      <c r="O224" s="148"/>
      <c r="P224" s="149"/>
    </row>
    <row r="225" spans="1:16" ht="15" hidden="1" customHeight="1" x14ac:dyDescent="0.25">
      <c r="A225" s="44" t="str">
        <f ca="1">IF(MONTH(C225)=MONTH(D$3),RIGHT('Yearly Info'!A$21,LEN('Yearly Info'!A$21)-4),"")</f>
        <v xml:space="preserve"> MSWIS MRVA 4 CLOSED</v>
      </c>
      <c r="B225" s="145"/>
      <c r="C225" s="42">
        <f t="shared" ca="1" si="9"/>
        <v>46181</v>
      </c>
      <c r="D225" s="114">
        <f ca="1">INDIRECT("'" &amp; UPPER(LEFT(TEXT($D$3,"mmmm"),3)) &amp; "'!I18")</f>
        <v>0</v>
      </c>
      <c r="E225" s="147"/>
      <c r="F225" s="148"/>
      <c r="G225" s="148"/>
      <c r="H225" s="148"/>
      <c r="I225" s="148"/>
      <c r="J225" s="148"/>
      <c r="K225" s="148"/>
      <c r="L225" s="148"/>
      <c r="M225" s="148"/>
      <c r="N225" s="148"/>
      <c r="O225" s="148"/>
      <c r="P225" s="149"/>
    </row>
    <row r="226" spans="1:16" ht="15" customHeight="1" x14ac:dyDescent="0.25">
      <c r="A226" s="44" t="str">
        <f ca="1">IF(MONTH(C226)=MONTH(D$3),RIGHT('Yearly Info'!A$22,LEN('Yearly Info'!A$22)-4),"")</f>
        <v xml:space="preserve"> Tackett</v>
      </c>
      <c r="B226" s="145"/>
      <c r="C226" s="42">
        <f t="shared" ca="1" si="9"/>
        <v>46181</v>
      </c>
      <c r="D226" s="114">
        <f ca="1">INDIRECT("'" &amp; UPPER(LEFT(TEXT($D$3,"mmmm"),3)) &amp; "'!I19")</f>
        <v>0</v>
      </c>
      <c r="E226" s="147"/>
      <c r="F226" s="148"/>
      <c r="G226" s="148"/>
      <c r="H226" s="148"/>
      <c r="I226" s="148"/>
      <c r="J226" s="148"/>
      <c r="K226" s="148"/>
      <c r="L226" s="148"/>
      <c r="M226" s="148"/>
      <c r="N226" s="148"/>
      <c r="O226" s="148"/>
      <c r="P226" s="149"/>
    </row>
    <row r="227" spans="1:16" ht="15" hidden="1" customHeight="1" x14ac:dyDescent="0.25">
      <c r="A227" s="44" t="e">
        <f ca="1">IF(MONTH(C227)=MONTH(D$3),RIGHT('Yearly Info'!A$23,LEN('Yearly Info'!A$23)-4),"")</f>
        <v>#VALUE!</v>
      </c>
      <c r="B227" s="145"/>
      <c r="C227" s="42">
        <f t="shared" ca="1" si="9"/>
        <v>46181</v>
      </c>
      <c r="D227" s="114">
        <f ca="1">INDIRECT("'" &amp; UPPER(LEFT(TEXT($D$3,"mmmm"),3)) &amp; "'!I20")</f>
        <v>0</v>
      </c>
      <c r="E227" s="147"/>
      <c r="F227" s="148"/>
      <c r="G227" s="148"/>
      <c r="H227" s="148"/>
      <c r="I227" s="148"/>
      <c r="J227" s="148"/>
      <c r="K227" s="148"/>
      <c r="L227" s="148"/>
      <c r="M227" s="148"/>
      <c r="N227" s="148"/>
      <c r="O227" s="148"/>
      <c r="P227" s="149"/>
    </row>
    <row r="228" spans="1:16" ht="15" hidden="1" customHeight="1" x14ac:dyDescent="0.25">
      <c r="A228" s="44" t="e">
        <f ca="1">IF(MONTH(C228)=MONTH(D$3),RIGHT('Yearly Info'!A$24,LEN('Yearly Info'!A$24)-4),"")</f>
        <v>#VALUE!</v>
      </c>
      <c r="B228" s="145"/>
      <c r="C228" s="42">
        <f t="shared" ca="1" si="9"/>
        <v>46181</v>
      </c>
      <c r="D228" s="114">
        <f ca="1">INDIRECT("'" &amp; UPPER(LEFT(TEXT($D$3,"mmmm"),3)) &amp; "'!I21")</f>
        <v>0</v>
      </c>
      <c r="E228" s="147"/>
      <c r="F228" s="148"/>
      <c r="G228" s="148"/>
      <c r="H228" s="148"/>
      <c r="I228" s="148"/>
      <c r="J228" s="148"/>
      <c r="K228" s="148"/>
      <c r="L228" s="148"/>
      <c r="M228" s="148"/>
      <c r="N228" s="148"/>
      <c r="O228" s="148"/>
      <c r="P228" s="149"/>
    </row>
    <row r="229" spans="1:16" ht="15" hidden="1" customHeight="1" x14ac:dyDescent="0.25">
      <c r="A229" s="44" t="e">
        <f ca="1">IF(MONTH(C229)=MONTH(D$3),RIGHT('Yearly Info'!A$25,LEN('Yearly Info'!A$25)-4),"")</f>
        <v>#VALUE!</v>
      </c>
      <c r="B229" s="145"/>
      <c r="C229" s="42">
        <f t="shared" ca="1" si="9"/>
        <v>46181</v>
      </c>
      <c r="D229" s="114">
        <f ca="1">INDIRECT("'" &amp; UPPER(LEFT(TEXT($D$3,"mmmm"),3)) &amp; "'!I22")</f>
        <v>0</v>
      </c>
      <c r="E229" s="147"/>
      <c r="F229" s="148"/>
      <c r="G229" s="148"/>
      <c r="H229" s="148"/>
      <c r="I229" s="148"/>
      <c r="J229" s="148"/>
      <c r="K229" s="148"/>
      <c r="L229" s="148"/>
      <c r="M229" s="148"/>
      <c r="N229" s="148"/>
      <c r="O229" s="148"/>
      <c r="P229" s="149"/>
    </row>
    <row r="230" spans="1:16" ht="15" hidden="1" customHeight="1" x14ac:dyDescent="0.25">
      <c r="A230" s="44" t="e">
        <f ca="1">IF(MONTH(C230)=MONTH(D$3),RIGHT('Yearly Info'!A$26,LEN('Yearly Info'!A$26)-4),"")</f>
        <v>#VALUE!</v>
      </c>
      <c r="B230" s="145"/>
      <c r="C230" s="42">
        <f t="shared" ca="1" si="9"/>
        <v>46181</v>
      </c>
      <c r="D230" s="114">
        <f ca="1">INDIRECT("'" &amp; UPPER(LEFT(TEXT($D$3,"mmmm"),3)) &amp; "'!I23")</f>
        <v>0</v>
      </c>
      <c r="E230" s="147"/>
      <c r="F230" s="148"/>
      <c r="G230" s="148"/>
      <c r="H230" s="148"/>
      <c r="I230" s="148"/>
      <c r="J230" s="148"/>
      <c r="K230" s="148"/>
      <c r="L230" s="148"/>
      <c r="M230" s="148"/>
      <c r="N230" s="148"/>
      <c r="O230" s="148"/>
      <c r="P230" s="149"/>
    </row>
    <row r="231" spans="1:16" ht="15" hidden="1" customHeight="1" x14ac:dyDescent="0.25">
      <c r="A231" s="44" t="e">
        <f ca="1">IF(MONTH(C231)=MONTH(D$3),RIGHT('Yearly Info'!A$27,LEN('Yearly Info'!A$27)-4),"")</f>
        <v>#VALUE!</v>
      </c>
      <c r="B231" s="145"/>
      <c r="C231" s="42">
        <f t="shared" ca="1" si="9"/>
        <v>46181</v>
      </c>
      <c r="D231" s="114">
        <f ca="1">INDIRECT("'" &amp; UPPER(LEFT(TEXT($D$3,"mmmm"),3)) &amp; "'!I24")</f>
        <v>0</v>
      </c>
      <c r="E231" s="147"/>
      <c r="F231" s="148"/>
      <c r="G231" s="148"/>
      <c r="H231" s="148"/>
      <c r="I231" s="148"/>
      <c r="J231" s="148"/>
      <c r="K231" s="148"/>
      <c r="L231" s="148"/>
      <c r="M231" s="148"/>
      <c r="N231" s="148"/>
      <c r="O231" s="148"/>
      <c r="P231" s="149"/>
    </row>
    <row r="232" spans="1:16" ht="15" hidden="1" customHeight="1" x14ac:dyDescent="0.25">
      <c r="A232" s="44" t="e">
        <f ca="1">IF(MONTH(C232)=MONTH(D$3),RIGHT('Yearly Info'!A$28,LEN('Yearly Info'!A$28)-4),"")</f>
        <v>#VALUE!</v>
      </c>
      <c r="B232" s="145"/>
      <c r="C232" s="42">
        <f t="shared" ca="1" si="9"/>
        <v>46181</v>
      </c>
      <c r="D232" s="114">
        <f ca="1">INDIRECT("'" &amp; UPPER(LEFT(TEXT($D$3,"mmmm"),3)) &amp; "'!I25")</f>
        <v>0</v>
      </c>
      <c r="E232" s="147"/>
      <c r="F232" s="148"/>
      <c r="G232" s="148"/>
      <c r="H232" s="148"/>
      <c r="I232" s="148"/>
      <c r="J232" s="148"/>
      <c r="K232" s="148"/>
      <c r="L232" s="148"/>
      <c r="M232" s="148"/>
      <c r="N232" s="148"/>
      <c r="O232" s="148"/>
      <c r="P232" s="149"/>
    </row>
    <row r="233" spans="1:16" ht="15" hidden="1" customHeight="1" x14ac:dyDescent="0.25">
      <c r="A233" s="44" t="e">
        <f ca="1">IF(MONTH(C233)=MONTH(D$3),RIGHT('Yearly Info'!A$29,LEN('Yearly Info'!A$29)-4),"")</f>
        <v>#VALUE!</v>
      </c>
      <c r="B233" s="145"/>
      <c r="C233" s="42">
        <f t="shared" ca="1" si="9"/>
        <v>46181</v>
      </c>
      <c r="D233" s="114">
        <f ca="1">INDIRECT("'" &amp; UPPER(LEFT(TEXT($D$3,"mmmm"),3)) &amp; "'!I26")</f>
        <v>0</v>
      </c>
      <c r="E233" s="147"/>
      <c r="F233" s="148"/>
      <c r="G233" s="148"/>
      <c r="H233" s="148"/>
      <c r="I233" s="148"/>
      <c r="J233" s="148"/>
      <c r="K233" s="148"/>
      <c r="L233" s="148"/>
      <c r="M233" s="148"/>
      <c r="N233" s="148"/>
      <c r="O233" s="148"/>
      <c r="P233" s="149"/>
    </row>
    <row r="234" spans="1:16" ht="15" hidden="1" customHeight="1" x14ac:dyDescent="0.25">
      <c r="A234" s="44" t="e">
        <f ca="1">IF(MONTH(C234)=MONTH(D$3),RIGHT('Yearly Info'!A$30,LEN('Yearly Info'!A$30)-4),"")</f>
        <v>#VALUE!</v>
      </c>
      <c r="B234" s="145"/>
      <c r="C234" s="42">
        <f t="shared" ca="1" si="9"/>
        <v>46181</v>
      </c>
      <c r="D234" s="114">
        <f ca="1">INDIRECT("'" &amp; UPPER(LEFT(TEXT($D$3,"mmmm"),3)) &amp; "'!I27")</f>
        <v>0</v>
      </c>
      <c r="E234" s="147"/>
      <c r="F234" s="148"/>
      <c r="G234" s="148"/>
      <c r="H234" s="148"/>
      <c r="I234" s="148"/>
      <c r="J234" s="148"/>
      <c r="K234" s="148"/>
      <c r="L234" s="148"/>
      <c r="M234" s="148"/>
      <c r="N234" s="148"/>
      <c r="O234" s="148"/>
      <c r="P234" s="149"/>
    </row>
    <row r="235" spans="1:16" ht="15" hidden="1" customHeight="1" x14ac:dyDescent="0.25">
      <c r="A235" s="44" t="e">
        <f ca="1">IF(MONTH(C235)=MONTH(D$3),RIGHT('Yearly Info'!A$31,LEN('Yearly Info'!A$31)-4),"")</f>
        <v>#VALUE!</v>
      </c>
      <c r="B235" s="145"/>
      <c r="C235" s="42">
        <f t="shared" ca="1" si="9"/>
        <v>46181</v>
      </c>
      <c r="D235" s="114">
        <f ca="1">INDIRECT("'" &amp; UPPER(LEFT(TEXT($D$3,"mmmm"),3)) &amp; "'!I28")</f>
        <v>0</v>
      </c>
      <c r="E235" s="147"/>
      <c r="F235" s="148"/>
      <c r="G235" s="148"/>
      <c r="H235" s="148"/>
      <c r="I235" s="148"/>
      <c r="J235" s="148"/>
      <c r="K235" s="148"/>
      <c r="L235" s="148"/>
      <c r="M235" s="148"/>
      <c r="N235" s="148"/>
      <c r="O235" s="148"/>
      <c r="P235" s="149"/>
    </row>
    <row r="236" spans="1:16" ht="15" hidden="1" customHeight="1" x14ac:dyDescent="0.25">
      <c r="A236" s="44" t="e">
        <f ca="1">IF(MONTH(C236)=MONTH(D$3),RIGHT('Yearly Info'!A$32,LEN('Yearly Info'!A$32)-4),"")</f>
        <v>#VALUE!</v>
      </c>
      <c r="B236" s="145"/>
      <c r="C236" s="42">
        <f t="shared" ca="1" si="9"/>
        <v>46181</v>
      </c>
      <c r="D236" s="114">
        <f ca="1">INDIRECT("'" &amp; UPPER(LEFT(TEXT($D$3,"mmmm"),3)) &amp; "'!I29")</f>
        <v>0</v>
      </c>
      <c r="E236" s="147"/>
      <c r="F236" s="148"/>
      <c r="G236" s="148"/>
      <c r="H236" s="148"/>
      <c r="I236" s="148"/>
      <c r="J236" s="148"/>
      <c r="K236" s="148"/>
      <c r="L236" s="148"/>
      <c r="M236" s="148"/>
      <c r="N236" s="148"/>
      <c r="O236" s="148"/>
      <c r="P236" s="149"/>
    </row>
    <row r="237" spans="1:16" ht="15" hidden="1" customHeight="1" x14ac:dyDescent="0.25">
      <c r="A237" s="44" t="e">
        <f ca="1">IF(MONTH(C237)=MONTH(D$3),RIGHT('Yearly Info'!A$33,LEN('Yearly Info'!A$33)-4),"")</f>
        <v>#VALUE!</v>
      </c>
      <c r="B237" s="145"/>
      <c r="C237" s="42">
        <f t="shared" ca="1" si="9"/>
        <v>46181</v>
      </c>
      <c r="D237" s="114">
        <f ca="1">INDIRECT("'" &amp; UPPER(LEFT(TEXT($D$3,"mmmm"),3)) &amp; "'!I30")</f>
        <v>0</v>
      </c>
      <c r="E237" s="147"/>
      <c r="F237" s="148"/>
      <c r="G237" s="148"/>
      <c r="H237" s="148"/>
      <c r="I237" s="148"/>
      <c r="J237" s="148"/>
      <c r="K237" s="148"/>
      <c r="L237" s="148"/>
      <c r="M237" s="148"/>
      <c r="N237" s="148"/>
      <c r="O237" s="148"/>
      <c r="P237" s="149"/>
    </row>
    <row r="238" spans="1:16" ht="15" hidden="1" customHeight="1" x14ac:dyDescent="0.25">
      <c r="A238" s="44" t="e">
        <f ca="1">IF(MONTH(C238)=MONTH(D$3),RIGHT('Yearly Info'!A$34,LEN('Yearly Info'!A$34)-4),"")</f>
        <v>#VALUE!</v>
      </c>
      <c r="B238" s="145"/>
      <c r="C238" s="42">
        <f t="shared" ca="1" si="9"/>
        <v>46181</v>
      </c>
      <c r="D238" s="114">
        <f ca="1">INDIRECT("'" &amp; UPPER(LEFT(TEXT($D$3,"mmmm"),3)) &amp; "'!I31")</f>
        <v>0</v>
      </c>
      <c r="E238" s="147"/>
      <c r="F238" s="148"/>
      <c r="G238" s="148"/>
      <c r="H238" s="148"/>
      <c r="I238" s="148"/>
      <c r="J238" s="148"/>
      <c r="K238" s="148"/>
      <c r="L238" s="148"/>
      <c r="M238" s="148"/>
      <c r="N238" s="148"/>
      <c r="O238" s="148"/>
      <c r="P238" s="149"/>
    </row>
    <row r="239" spans="1:16" ht="15" hidden="1" customHeight="1" x14ac:dyDescent="0.25">
      <c r="A239" s="44" t="e">
        <f ca="1">IF(MONTH(C239)=MONTH(D$3),RIGHT('Yearly Info'!A$35,LEN('Yearly Info'!A$35)-4),"")</f>
        <v>#VALUE!</v>
      </c>
      <c r="B239" s="145"/>
      <c r="C239" s="42">
        <f t="shared" ca="1" si="9"/>
        <v>46181</v>
      </c>
      <c r="D239" s="114">
        <f ca="1">INDIRECT("'" &amp; UPPER(LEFT(TEXT($D$3,"mmmm"),3)) &amp; "'!I32")</f>
        <v>0</v>
      </c>
      <c r="E239" s="147"/>
      <c r="F239" s="148"/>
      <c r="G239" s="148"/>
      <c r="H239" s="148"/>
      <c r="I239" s="148"/>
      <c r="J239" s="148"/>
      <c r="K239" s="148"/>
      <c r="L239" s="148"/>
      <c r="M239" s="148"/>
      <c r="N239" s="148"/>
      <c r="O239" s="148"/>
      <c r="P239" s="149"/>
    </row>
    <row r="240" spans="1:16" ht="15" hidden="1" customHeight="1" x14ac:dyDescent="0.25">
      <c r="A240" s="44" t="e">
        <f ca="1">IF(MONTH(C240)=MONTH(D$3),RIGHT('Yearly Info'!A$36,LEN('Yearly Info'!A$36)-4),"")</f>
        <v>#VALUE!</v>
      </c>
      <c r="B240" s="145"/>
      <c r="C240" s="42">
        <f t="shared" ca="1" si="9"/>
        <v>46181</v>
      </c>
      <c r="D240" s="114">
        <f ca="1">INDIRECT("'" &amp; UPPER(LEFT(TEXT($D$3,"mmmm"),3)) &amp; "'!I33")</f>
        <v>0</v>
      </c>
      <c r="E240" s="147"/>
      <c r="F240" s="148"/>
      <c r="G240" s="148"/>
      <c r="H240" s="148"/>
      <c r="I240" s="148"/>
      <c r="J240" s="148"/>
      <c r="K240" s="148"/>
      <c r="L240" s="148"/>
      <c r="M240" s="148"/>
      <c r="N240" s="148"/>
      <c r="O240" s="148"/>
      <c r="P240" s="149"/>
    </row>
    <row r="241" spans="1:16" ht="15" hidden="1" customHeight="1" x14ac:dyDescent="0.25">
      <c r="A241" s="44" t="e">
        <f ca="1">IF(MONTH(C241)=MONTH(D$3),RIGHT('Yearly Info'!A$37,LEN('Yearly Info'!A$37)-4),"")</f>
        <v>#VALUE!</v>
      </c>
      <c r="B241" s="145"/>
      <c r="C241" s="42">
        <f t="shared" ca="1" si="9"/>
        <v>46181</v>
      </c>
      <c r="D241" s="114">
        <f ca="1">INDIRECT("'" &amp; UPPER(LEFT(TEXT($D$3,"mmmm"),3)) &amp; "'!I34")</f>
        <v>0</v>
      </c>
      <c r="E241" s="147"/>
      <c r="F241" s="148"/>
      <c r="G241" s="148"/>
      <c r="H241" s="148"/>
      <c r="I241" s="148"/>
      <c r="J241" s="148"/>
      <c r="K241" s="148"/>
      <c r="L241" s="148"/>
      <c r="M241" s="148"/>
      <c r="N241" s="148"/>
      <c r="O241" s="148"/>
      <c r="P241" s="149"/>
    </row>
    <row r="242" spans="1:16" ht="15" hidden="1" customHeight="1" x14ac:dyDescent="0.25">
      <c r="A242" s="44" t="e">
        <f ca="1">IF(MONTH(C242)=MONTH(D$3),RIGHT('Yearly Info'!A$38,LEN('Yearly Info'!A$38)-4),"")</f>
        <v>#VALUE!</v>
      </c>
      <c r="B242" s="145"/>
      <c r="C242" s="42">
        <f ca="1">C233</f>
        <v>46181</v>
      </c>
      <c r="D242" s="114">
        <f ca="1">INDIRECT("'" &amp; UPPER(LEFT(TEXT($D$3,"mmmm"),3)) &amp; "'!I35")</f>
        <v>0</v>
      </c>
      <c r="E242" s="147"/>
      <c r="F242" s="148"/>
      <c r="G242" s="148"/>
      <c r="H242" s="148"/>
      <c r="I242" s="148"/>
      <c r="J242" s="148"/>
      <c r="K242" s="148"/>
      <c r="L242" s="148"/>
      <c r="M242" s="148"/>
      <c r="N242" s="148"/>
      <c r="O242" s="148"/>
      <c r="P242" s="149"/>
    </row>
    <row r="243" spans="1:16" ht="15" hidden="1" customHeight="1" x14ac:dyDescent="0.25">
      <c r="A243" s="44" t="e">
        <f ca="1">IF(MONTH(C243)=MONTH(D$3),RIGHT('Yearly Info'!A$39,LEN('Yearly Info'!A$39)-4),"")</f>
        <v>#VALUE!</v>
      </c>
      <c r="B243" s="145"/>
      <c r="C243" s="42">
        <f t="shared" ca="1" si="9"/>
        <v>46181</v>
      </c>
      <c r="D243" s="114">
        <f ca="1">INDIRECT("'" &amp; UPPER(LEFT(TEXT($D$3,"mmmm"),3)) &amp; "'!I36")</f>
        <v>0</v>
      </c>
      <c r="E243" s="147"/>
      <c r="F243" s="148"/>
      <c r="G243" s="148"/>
      <c r="H243" s="148"/>
      <c r="I243" s="148"/>
      <c r="J243" s="148"/>
      <c r="K243" s="148"/>
      <c r="L243" s="148"/>
      <c r="M243" s="148"/>
      <c r="N243" s="148"/>
      <c r="O243" s="148"/>
      <c r="P243" s="149"/>
    </row>
    <row r="244" spans="1:16" ht="15" hidden="1" customHeight="1" thickBot="1" x14ac:dyDescent="0.3">
      <c r="A244" s="45" t="e">
        <f ca="1">IF(MONTH(C244)=MONTH(D$3),RIGHT('Yearly Info'!A$40,LEN('Yearly Info'!A$40)-4),"")</f>
        <v>#VALUE!</v>
      </c>
      <c r="B244" s="145"/>
      <c r="C244" s="42">
        <f t="shared" ca="1" si="9"/>
        <v>46181</v>
      </c>
      <c r="D244" s="114">
        <f ca="1">INDIRECT("'" &amp; UPPER(LEFT(TEXT($D$3,"mmmm"),3)) &amp; "'!I37")</f>
        <v>0</v>
      </c>
      <c r="E244" s="147"/>
      <c r="F244" s="148"/>
      <c r="G244" s="148"/>
      <c r="H244" s="148"/>
      <c r="I244" s="148"/>
      <c r="J244" s="148"/>
      <c r="K244" s="148"/>
      <c r="L244" s="148"/>
      <c r="M244" s="148"/>
      <c r="N244" s="148"/>
      <c r="O244" s="148"/>
      <c r="P244" s="149"/>
    </row>
    <row r="245" spans="1:16" ht="15" hidden="1" customHeight="1" thickBot="1" x14ac:dyDescent="0.3">
      <c r="A245" s="45" t="str">
        <f ca="1">IF(MONTH(C245)=MONTH(D$3),RIGHT('Yearly Info'!A$41,LEN('Yearly Info'!A$41)-4),"")</f>
        <v xml:space="preserve"> </v>
      </c>
      <c r="B245" s="145"/>
      <c r="C245" s="42">
        <f t="shared" ca="1" si="9"/>
        <v>46181</v>
      </c>
      <c r="D245" s="114">
        <f ca="1">INDIRECT("'" &amp; UPPER(LEFT(TEXT($D$3,"mmmm"),3)) &amp; "'!I38")</f>
        <v>0</v>
      </c>
      <c r="E245" s="147"/>
      <c r="F245" s="148"/>
      <c r="G245" s="148"/>
      <c r="H245" s="148"/>
      <c r="I245" s="148"/>
      <c r="J245" s="148"/>
      <c r="K245" s="148"/>
      <c r="L245" s="148"/>
      <c r="M245" s="148"/>
      <c r="N245" s="148"/>
      <c r="O245" s="148"/>
      <c r="P245" s="149"/>
    </row>
    <row r="246" spans="1:16" ht="15" hidden="1" customHeight="1" thickBot="1" x14ac:dyDescent="0.3">
      <c r="A246" s="45" t="str">
        <f ca="1">IF(MONTH(C246)=MONTH(D$3),RIGHT('Yearly Info'!A$42,LEN('Yearly Info'!A$42)-4),"")</f>
        <v xml:space="preserve"> </v>
      </c>
      <c r="B246" s="145"/>
      <c r="C246" s="42">
        <f t="shared" ca="1" si="9"/>
        <v>46181</v>
      </c>
      <c r="D246" s="114">
        <f ca="1">INDIRECT("'" &amp; UPPER(LEFT(TEXT($D$3,"mmmm"),3)) &amp; "'!I39")</f>
        <v>0</v>
      </c>
      <c r="E246" s="147"/>
      <c r="F246" s="148"/>
      <c r="G246" s="148"/>
      <c r="H246" s="148"/>
      <c r="I246" s="148"/>
      <c r="J246" s="148"/>
      <c r="K246" s="148"/>
      <c r="L246" s="148"/>
      <c r="M246" s="148"/>
      <c r="N246" s="148"/>
      <c r="O246" s="148"/>
      <c r="P246" s="149"/>
    </row>
    <row r="247" spans="1:16" ht="15" hidden="1" customHeight="1" thickBot="1" x14ac:dyDescent="0.3">
      <c r="A247" s="45" t="str">
        <f ca="1">IF(MONTH(C247)=MONTH(D$3),RIGHT('Yearly Info'!A$43,LEN('Yearly Info'!A$43)-4),"")</f>
        <v xml:space="preserve"> </v>
      </c>
      <c r="B247" s="146"/>
      <c r="C247" s="95">
        <f t="shared" ca="1" si="9"/>
        <v>46181</v>
      </c>
      <c r="D247" s="115">
        <f ca="1">INDIRECT("'" &amp; UPPER(LEFT(TEXT($D$3,"mmmm"),3)) &amp; "'!I40")</f>
        <v>0</v>
      </c>
      <c r="E247" s="150"/>
      <c r="F247" s="151"/>
      <c r="G247" s="151"/>
      <c r="H247" s="151"/>
      <c r="I247" s="151"/>
      <c r="J247" s="151"/>
      <c r="K247" s="151"/>
      <c r="L247" s="151"/>
      <c r="M247" s="151"/>
      <c r="N247" s="151"/>
      <c r="O247" s="151"/>
      <c r="P247" s="152"/>
    </row>
    <row r="248" spans="1:16" ht="15" hidden="1" customHeight="1" x14ac:dyDescent="0.25">
      <c r="A248" s="44" t="str">
        <f ca="1">IF(MONTH(C248)=MONTH(D$3),RIGHT('Yearly Info'!A$14,LEN('Yearly Info'!A$14)-4),"")</f>
        <v xml:space="preserve"> RICS Support for MDEQ</v>
      </c>
      <c r="B248" s="159" t="str">
        <f ca="1">TEXT(C248,"dddd")</f>
        <v>Tuesday</v>
      </c>
      <c r="C248" s="96">
        <f ca="1">C218+1</f>
        <v>46182</v>
      </c>
      <c r="D248" s="54">
        <f ca="1">INDIRECT("'" &amp; UPPER(LEFT(TEXT($D$3,"mmmm"),3)) &amp; "'!J11")</f>
        <v>0</v>
      </c>
      <c r="E248" s="147"/>
      <c r="F248" s="148"/>
      <c r="G248" s="148"/>
      <c r="H248" s="148"/>
      <c r="I248" s="148"/>
      <c r="J248" s="148"/>
      <c r="K248" s="148"/>
      <c r="L248" s="148"/>
      <c r="M248" s="148"/>
      <c r="N248" s="148"/>
      <c r="O248" s="148"/>
      <c r="P248" s="149"/>
    </row>
    <row r="249" spans="1:16" ht="15" hidden="1" customHeight="1" x14ac:dyDescent="0.25">
      <c r="A249" s="44" t="str">
        <f ca="1">IF(MONTH(C249)=MONTH(D$3),RIGHT('Yearly Info'!A$15,LEN('Yearly Info'!A$15)-4),"")</f>
        <v xml:space="preserve"> MDEQ</v>
      </c>
      <c r="B249" s="145"/>
      <c r="C249" s="42">
        <f ca="1">C248</f>
        <v>46182</v>
      </c>
      <c r="D249" s="54">
        <f ca="1">INDIRECT("'" &amp; UPPER(LEFT(TEXT($D$3,"mmmm"),3)) &amp; "'!J12")</f>
        <v>0</v>
      </c>
      <c r="E249" s="153"/>
      <c r="F249" s="154"/>
      <c r="G249" s="154"/>
      <c r="H249" s="154"/>
      <c r="I249" s="154"/>
      <c r="J249" s="154"/>
      <c r="K249" s="154"/>
      <c r="L249" s="154"/>
      <c r="M249" s="154"/>
      <c r="N249" s="154"/>
      <c r="O249" s="154"/>
      <c r="P249" s="155"/>
    </row>
    <row r="250" spans="1:16" ht="15" hidden="1" customHeight="1" x14ac:dyDescent="0.25">
      <c r="A250" s="44" t="str">
        <f ca="1">IF(MONTH(C250)=MONTH(D$3),RIGHT('Yearly Info'!A$16,LEN('Yearly Info'!A$16)-4),"")</f>
        <v xml:space="preserve"> RICS Idea Portal</v>
      </c>
      <c r="B250" s="145"/>
      <c r="C250" s="42">
        <f t="shared" ref="C250:C277" ca="1" si="10">C249</f>
        <v>46182</v>
      </c>
      <c r="D250" s="54">
        <f ca="1">INDIRECT("'" &amp; UPPER(LEFT(TEXT($D$3,"mmmm"),3)) &amp; "'!J13")</f>
        <v>0</v>
      </c>
      <c r="E250" s="147"/>
      <c r="F250" s="148"/>
      <c r="G250" s="148"/>
      <c r="H250" s="148"/>
      <c r="I250" s="148"/>
      <c r="J250" s="148"/>
      <c r="K250" s="148"/>
      <c r="L250" s="148"/>
      <c r="M250" s="148"/>
      <c r="N250" s="148"/>
      <c r="O250" s="148"/>
      <c r="P250" s="149"/>
    </row>
    <row r="251" spans="1:16" ht="15" hidden="1" customHeight="1" x14ac:dyDescent="0.25">
      <c r="A251" s="44" t="str">
        <f ca="1">IF(MONTH(C251)=MONTH(D$3),RIGHT('Yearly Info'!A$17,LEN('Yearly Info'!A$17)-4),"")</f>
        <v xml:space="preserve"> MSWIS</v>
      </c>
      <c r="B251" s="145"/>
      <c r="C251" s="42">
        <f t="shared" ca="1" si="10"/>
        <v>46182</v>
      </c>
      <c r="D251" s="54">
        <f ca="1">INDIRECT("'" &amp; UPPER(LEFT(TEXT($D$3,"mmmm"),3)) &amp; "'!J14")</f>
        <v>0</v>
      </c>
      <c r="E251" s="147"/>
      <c r="F251" s="148"/>
      <c r="G251" s="148"/>
      <c r="H251" s="148"/>
      <c r="I251" s="148"/>
      <c r="J251" s="148"/>
      <c r="K251" s="148"/>
      <c r="L251" s="148"/>
      <c r="M251" s="148"/>
      <c r="N251" s="148"/>
      <c r="O251" s="148"/>
      <c r="P251" s="149"/>
    </row>
    <row r="252" spans="1:16" ht="15" hidden="1" customHeight="1" x14ac:dyDescent="0.25">
      <c r="A252" s="44" t="str">
        <f ca="1">IF(MONTH(C252)=MONTH(D$3),RIGHT('Yearly Info'!A$18,LEN('Yearly Info'!A$18)-4),"")</f>
        <v xml:space="preserve"> GeoSpatial</v>
      </c>
      <c r="B252" s="145"/>
      <c r="C252" s="42">
        <f t="shared" ca="1" si="10"/>
        <v>46182</v>
      </c>
      <c r="D252" s="54">
        <f ca="1">INDIRECT("'" &amp; UPPER(LEFT(TEXT($D$3,"mmmm"),3)) &amp; "'!J15")</f>
        <v>0</v>
      </c>
      <c r="E252" s="147"/>
      <c r="F252" s="148"/>
      <c r="G252" s="148"/>
      <c r="H252" s="148"/>
      <c r="I252" s="148"/>
      <c r="J252" s="148"/>
      <c r="K252" s="148"/>
      <c r="L252" s="148"/>
      <c r="M252" s="148"/>
      <c r="N252" s="148"/>
      <c r="O252" s="148"/>
      <c r="P252" s="149"/>
    </row>
    <row r="253" spans="1:16" ht="15" hidden="1" customHeight="1" thickBot="1" x14ac:dyDescent="0.3">
      <c r="A253" s="44" t="str">
        <f ca="1">IF(MONTH(C253)=MONTH(D$3),RIGHT('Yearly Info'!A$19,LEN('Yearly Info'!A$19)-4),"")</f>
        <v xml:space="preserve"> RICS Dashboard</v>
      </c>
      <c r="B253" s="145"/>
      <c r="C253" s="42">
        <f t="shared" ca="1" si="10"/>
        <v>46182</v>
      </c>
      <c r="D253" s="54">
        <f ca="1">INDIRECT("'" &amp; UPPER(LEFT(TEXT($D$3,"mmmm"),3)) &amp; "'!J16")</f>
        <v>0</v>
      </c>
      <c r="E253" s="153"/>
      <c r="F253" s="154"/>
      <c r="G253" s="154"/>
      <c r="H253" s="154"/>
      <c r="I253" s="154"/>
      <c r="J253" s="154"/>
      <c r="K253" s="154"/>
      <c r="L253" s="154"/>
      <c r="M253" s="154"/>
      <c r="N253" s="154"/>
      <c r="O253" s="154"/>
      <c r="P253" s="155"/>
    </row>
    <row r="254" spans="1:16" ht="15" hidden="1" customHeight="1" x14ac:dyDescent="0.25">
      <c r="A254" s="44" t="str">
        <f ca="1">IF(MONTH(C254)=MONTH(D$3),RIGHT('Yearly Info'!A$20,LEN('Yearly Info'!A$20)-4),"")</f>
        <v xml:space="preserve"> MDWFP NRIS</v>
      </c>
      <c r="B254" s="145"/>
      <c r="C254" s="42">
        <f t="shared" ca="1" si="10"/>
        <v>46182</v>
      </c>
      <c r="D254" s="54">
        <f ca="1">INDIRECT("'" &amp; UPPER(LEFT(TEXT($D$3,"mmmm"),3)) &amp; "'!J17")</f>
        <v>5</v>
      </c>
      <c r="E254" s="153" t="s">
        <v>146</v>
      </c>
      <c r="F254" s="154"/>
      <c r="G254" s="154"/>
      <c r="H254" s="154"/>
      <c r="I254" s="154"/>
      <c r="J254" s="154"/>
      <c r="K254" s="154"/>
      <c r="L254" s="154"/>
      <c r="M254" s="154"/>
      <c r="N254" s="154"/>
      <c r="O254" s="154"/>
      <c r="P254" s="155"/>
    </row>
    <row r="255" spans="1:16" ht="15" hidden="1" customHeight="1" x14ac:dyDescent="0.25">
      <c r="A255" s="44" t="str">
        <f ca="1">IF(MONTH(C255)=MONTH(D$3),RIGHT('Yearly Info'!A$21,LEN('Yearly Info'!A$21)-4),"")</f>
        <v xml:space="preserve"> MSWIS MRVA 4 CLOSED</v>
      </c>
      <c r="B255" s="145"/>
      <c r="C255" s="42">
        <f t="shared" ca="1" si="10"/>
        <v>46182</v>
      </c>
      <c r="D255" s="54">
        <f ca="1">INDIRECT("'" &amp; UPPER(LEFT(TEXT($D$3,"mmmm"),3)) &amp; "'!J18")</f>
        <v>0</v>
      </c>
      <c r="E255" s="147"/>
      <c r="F255" s="148"/>
      <c r="G255" s="148"/>
      <c r="H255" s="148"/>
      <c r="I255" s="148"/>
      <c r="J255" s="148"/>
      <c r="K255" s="148"/>
      <c r="L255" s="148"/>
      <c r="M255" s="148"/>
      <c r="N255" s="148"/>
      <c r="O255" s="148"/>
      <c r="P255" s="149"/>
    </row>
    <row r="256" spans="1:16" ht="15" customHeight="1" x14ac:dyDescent="0.25">
      <c r="A256" s="44" t="str">
        <f ca="1">IF(MONTH(C256)=MONTH(D$3),RIGHT('Yearly Info'!A$22,LEN('Yearly Info'!A$22)-4),"")</f>
        <v xml:space="preserve"> Tackett</v>
      </c>
      <c r="B256" s="145"/>
      <c r="C256" s="42">
        <f t="shared" ca="1" si="10"/>
        <v>46182</v>
      </c>
      <c r="D256" s="54">
        <f ca="1">INDIRECT("'" &amp; UPPER(LEFT(TEXT($D$3,"mmmm"),3)) &amp; "'!J19")</f>
        <v>4</v>
      </c>
      <c r="E256" s="147" t="s">
        <v>147</v>
      </c>
      <c r="F256" s="148"/>
      <c r="G256" s="148"/>
      <c r="H256" s="148"/>
      <c r="I256" s="148"/>
      <c r="J256" s="148"/>
      <c r="K256" s="148"/>
      <c r="L256" s="148"/>
      <c r="M256" s="148"/>
      <c r="N256" s="148"/>
      <c r="O256" s="148"/>
      <c r="P256" s="149"/>
    </row>
    <row r="257" spans="1:16" ht="15" hidden="1" customHeight="1" x14ac:dyDescent="0.25">
      <c r="A257" s="44" t="e">
        <f ca="1">IF(MONTH(C257)=MONTH(D$3),RIGHT('Yearly Info'!A$23,LEN('Yearly Info'!A$23)-4),"")</f>
        <v>#VALUE!</v>
      </c>
      <c r="B257" s="145"/>
      <c r="C257" s="42">
        <f t="shared" ca="1" si="10"/>
        <v>46182</v>
      </c>
      <c r="D257" s="54">
        <f ca="1">INDIRECT("'" &amp; UPPER(LEFT(TEXT($D$3,"mmmm"),3)) &amp; "'!J20")</f>
        <v>0</v>
      </c>
      <c r="E257" s="147"/>
      <c r="F257" s="148"/>
      <c r="G257" s="148"/>
      <c r="H257" s="148"/>
      <c r="I257" s="148"/>
      <c r="J257" s="148"/>
      <c r="K257" s="148"/>
      <c r="L257" s="148"/>
      <c r="M257" s="148"/>
      <c r="N257" s="148"/>
      <c r="O257" s="148"/>
      <c r="P257" s="149"/>
    </row>
    <row r="258" spans="1:16" ht="15" hidden="1" customHeight="1" x14ac:dyDescent="0.25">
      <c r="A258" s="44" t="e">
        <f ca="1">IF(MONTH(C258)=MONTH(D$3),RIGHT('Yearly Info'!A$24,LEN('Yearly Info'!A$24)-4),"")</f>
        <v>#VALUE!</v>
      </c>
      <c r="B258" s="145"/>
      <c r="C258" s="42">
        <f t="shared" ca="1" si="10"/>
        <v>46182</v>
      </c>
      <c r="D258" s="54">
        <f ca="1">INDIRECT("'" &amp; UPPER(LEFT(TEXT($D$3,"mmmm"),3)) &amp; "'!J21")</f>
        <v>0</v>
      </c>
      <c r="E258" s="147"/>
      <c r="F258" s="148"/>
      <c r="G258" s="148"/>
      <c r="H258" s="148"/>
      <c r="I258" s="148"/>
      <c r="J258" s="148"/>
      <c r="K258" s="148"/>
      <c r="L258" s="148"/>
      <c r="M258" s="148"/>
      <c r="N258" s="148"/>
      <c r="O258" s="148"/>
      <c r="P258" s="149"/>
    </row>
    <row r="259" spans="1:16" ht="15" hidden="1" customHeight="1" x14ac:dyDescent="0.25">
      <c r="A259" s="44" t="e">
        <f ca="1">IF(MONTH(C259)=MONTH(D$3),RIGHT('Yearly Info'!A$25,LEN('Yearly Info'!A$25)-4),"")</f>
        <v>#VALUE!</v>
      </c>
      <c r="B259" s="145"/>
      <c r="C259" s="42">
        <f t="shared" ca="1" si="10"/>
        <v>46182</v>
      </c>
      <c r="D259" s="54">
        <f ca="1">INDIRECT("'" &amp; UPPER(LEFT(TEXT($D$3,"mmmm"),3)) &amp; "'!J22")</f>
        <v>0</v>
      </c>
      <c r="E259" s="147"/>
      <c r="F259" s="148"/>
      <c r="G259" s="148"/>
      <c r="H259" s="148"/>
      <c r="I259" s="148"/>
      <c r="J259" s="148"/>
      <c r="K259" s="148"/>
      <c r="L259" s="148"/>
      <c r="M259" s="148"/>
      <c r="N259" s="148"/>
      <c r="O259" s="148"/>
      <c r="P259" s="149"/>
    </row>
    <row r="260" spans="1:16" ht="15" hidden="1" customHeight="1" x14ac:dyDescent="0.25">
      <c r="A260" s="44" t="e">
        <f ca="1">IF(MONTH(C260)=MONTH(D$3),RIGHT('Yearly Info'!A$26,LEN('Yearly Info'!A$26)-4),"")</f>
        <v>#VALUE!</v>
      </c>
      <c r="B260" s="145"/>
      <c r="C260" s="42">
        <f t="shared" ca="1" si="10"/>
        <v>46182</v>
      </c>
      <c r="D260" s="54">
        <f ca="1">INDIRECT("'" &amp; UPPER(LEFT(TEXT($D$3,"mmmm"),3)) &amp; "'!J23")</f>
        <v>0</v>
      </c>
      <c r="E260" s="147"/>
      <c r="F260" s="148"/>
      <c r="G260" s="148"/>
      <c r="H260" s="148"/>
      <c r="I260" s="148"/>
      <c r="J260" s="148"/>
      <c r="K260" s="148"/>
      <c r="L260" s="148"/>
      <c r="M260" s="148"/>
      <c r="N260" s="148"/>
      <c r="O260" s="148"/>
      <c r="P260" s="149"/>
    </row>
    <row r="261" spans="1:16" ht="15" hidden="1" customHeight="1" x14ac:dyDescent="0.25">
      <c r="A261" s="44" t="e">
        <f ca="1">IF(MONTH(C261)=MONTH(D$3),RIGHT('Yearly Info'!A$27,LEN('Yearly Info'!A$27)-4),"")</f>
        <v>#VALUE!</v>
      </c>
      <c r="B261" s="145"/>
      <c r="C261" s="42">
        <f t="shared" ca="1" si="10"/>
        <v>46182</v>
      </c>
      <c r="D261" s="54">
        <f ca="1">INDIRECT("'" &amp; UPPER(LEFT(TEXT($D$3,"mmmm"),3)) &amp; "'!J24")</f>
        <v>0</v>
      </c>
      <c r="E261" s="147"/>
      <c r="F261" s="148"/>
      <c r="G261" s="148"/>
      <c r="H261" s="148"/>
      <c r="I261" s="148"/>
      <c r="J261" s="148"/>
      <c r="K261" s="148"/>
      <c r="L261" s="148"/>
      <c r="M261" s="148"/>
      <c r="N261" s="148"/>
      <c r="O261" s="148"/>
      <c r="P261" s="149"/>
    </row>
    <row r="262" spans="1:16" ht="15" hidden="1" customHeight="1" x14ac:dyDescent="0.25">
      <c r="A262" s="44" t="e">
        <f ca="1">IF(MONTH(C262)=MONTH(D$3),RIGHT('Yearly Info'!A$28,LEN('Yearly Info'!A$28)-4),"")</f>
        <v>#VALUE!</v>
      </c>
      <c r="B262" s="145"/>
      <c r="C262" s="42">
        <f t="shared" ca="1" si="10"/>
        <v>46182</v>
      </c>
      <c r="D262" s="54">
        <f ca="1">INDIRECT("'" &amp; UPPER(LEFT(TEXT($D$3,"mmmm"),3)) &amp; "'!J25")</f>
        <v>0</v>
      </c>
      <c r="E262" s="147"/>
      <c r="F262" s="148"/>
      <c r="G262" s="148"/>
      <c r="H262" s="148"/>
      <c r="I262" s="148"/>
      <c r="J262" s="148"/>
      <c r="K262" s="148"/>
      <c r="L262" s="148"/>
      <c r="M262" s="148"/>
      <c r="N262" s="148"/>
      <c r="O262" s="148"/>
      <c r="P262" s="149"/>
    </row>
    <row r="263" spans="1:16" ht="15" hidden="1" customHeight="1" x14ac:dyDescent="0.25">
      <c r="A263" s="44" t="e">
        <f ca="1">IF(MONTH(C263)=MONTH(D$3),RIGHT('Yearly Info'!A$29,LEN('Yearly Info'!A$29)-4),"")</f>
        <v>#VALUE!</v>
      </c>
      <c r="B263" s="145"/>
      <c r="C263" s="42">
        <f t="shared" ca="1" si="10"/>
        <v>46182</v>
      </c>
      <c r="D263" s="54">
        <f ca="1">INDIRECT("'" &amp; UPPER(LEFT(TEXT($D$3,"mmmm"),3)) &amp; "'!J26")</f>
        <v>0</v>
      </c>
      <c r="E263" s="147"/>
      <c r="F263" s="148"/>
      <c r="G263" s="148"/>
      <c r="H263" s="148"/>
      <c r="I263" s="148"/>
      <c r="J263" s="148"/>
      <c r="K263" s="148"/>
      <c r="L263" s="148"/>
      <c r="M263" s="148"/>
      <c r="N263" s="148"/>
      <c r="O263" s="148"/>
      <c r="P263" s="149"/>
    </row>
    <row r="264" spans="1:16" ht="15" hidden="1" customHeight="1" x14ac:dyDescent="0.25">
      <c r="A264" s="44" t="e">
        <f ca="1">IF(MONTH(C264)=MONTH(D$3),RIGHT('Yearly Info'!A$30,LEN('Yearly Info'!A$30)-4),"")</f>
        <v>#VALUE!</v>
      </c>
      <c r="B264" s="145"/>
      <c r="C264" s="42">
        <f t="shared" ca="1" si="10"/>
        <v>46182</v>
      </c>
      <c r="D264" s="54">
        <f ca="1">INDIRECT("'" &amp; UPPER(LEFT(TEXT($D$3,"mmmm"),3)) &amp; "'!J27")</f>
        <v>0</v>
      </c>
      <c r="E264" s="147"/>
      <c r="F264" s="148"/>
      <c r="G264" s="148"/>
      <c r="H264" s="148"/>
      <c r="I264" s="148"/>
      <c r="J264" s="148"/>
      <c r="K264" s="148"/>
      <c r="L264" s="148"/>
      <c r="M264" s="148"/>
      <c r="N264" s="148"/>
      <c r="O264" s="148"/>
      <c r="P264" s="149"/>
    </row>
    <row r="265" spans="1:16" ht="15" hidden="1" customHeight="1" x14ac:dyDescent="0.25">
      <c r="A265" s="44" t="e">
        <f ca="1">IF(MONTH(C265)=MONTH(D$3),RIGHT('Yearly Info'!A$31,LEN('Yearly Info'!A$31)-4),"")</f>
        <v>#VALUE!</v>
      </c>
      <c r="B265" s="145"/>
      <c r="C265" s="42">
        <f t="shared" ca="1" si="10"/>
        <v>46182</v>
      </c>
      <c r="D265" s="54">
        <f ca="1">INDIRECT("'" &amp; UPPER(LEFT(TEXT($D$3,"mmmm"),3)) &amp; "'!J28")</f>
        <v>0</v>
      </c>
      <c r="E265" s="147"/>
      <c r="F265" s="148"/>
      <c r="G265" s="148"/>
      <c r="H265" s="148"/>
      <c r="I265" s="148"/>
      <c r="J265" s="148"/>
      <c r="K265" s="148"/>
      <c r="L265" s="148"/>
      <c r="M265" s="148"/>
      <c r="N265" s="148"/>
      <c r="O265" s="148"/>
      <c r="P265" s="149"/>
    </row>
    <row r="266" spans="1:16" ht="15" hidden="1" customHeight="1" x14ac:dyDescent="0.25">
      <c r="A266" s="44" t="e">
        <f ca="1">IF(MONTH(C266)=MONTH(D$3),RIGHT('Yearly Info'!A$32,LEN('Yearly Info'!A$32)-4),"")</f>
        <v>#VALUE!</v>
      </c>
      <c r="B266" s="145"/>
      <c r="C266" s="42">
        <f t="shared" ca="1" si="10"/>
        <v>46182</v>
      </c>
      <c r="D266" s="54">
        <f ca="1">INDIRECT("'" &amp; UPPER(LEFT(TEXT($D$3,"mmmm"),3)) &amp; "'!J29")</f>
        <v>0</v>
      </c>
      <c r="E266" s="147"/>
      <c r="F266" s="148"/>
      <c r="G266" s="148"/>
      <c r="H266" s="148"/>
      <c r="I266" s="148"/>
      <c r="J266" s="148"/>
      <c r="K266" s="148"/>
      <c r="L266" s="148"/>
      <c r="M266" s="148"/>
      <c r="N266" s="148"/>
      <c r="O266" s="148"/>
      <c r="P266" s="149"/>
    </row>
    <row r="267" spans="1:16" ht="15" hidden="1" customHeight="1" x14ac:dyDescent="0.25">
      <c r="A267" s="44" t="e">
        <f ca="1">IF(MONTH(C267)=MONTH(D$3),RIGHT('Yearly Info'!A$33,LEN('Yearly Info'!A$33)-4),"")</f>
        <v>#VALUE!</v>
      </c>
      <c r="B267" s="145"/>
      <c r="C267" s="42">
        <f t="shared" ca="1" si="10"/>
        <v>46182</v>
      </c>
      <c r="D267" s="54">
        <f ca="1">INDIRECT("'" &amp; UPPER(LEFT(TEXT($D$3,"mmmm"),3)) &amp; "'!J30")</f>
        <v>0</v>
      </c>
      <c r="E267" s="147"/>
      <c r="F267" s="148"/>
      <c r="G267" s="148"/>
      <c r="H267" s="148"/>
      <c r="I267" s="148"/>
      <c r="J267" s="148"/>
      <c r="K267" s="148"/>
      <c r="L267" s="148"/>
      <c r="M267" s="148"/>
      <c r="N267" s="148"/>
      <c r="O267" s="148"/>
      <c r="P267" s="149"/>
    </row>
    <row r="268" spans="1:16" ht="15" hidden="1" customHeight="1" x14ac:dyDescent="0.25">
      <c r="A268" s="44" t="e">
        <f ca="1">IF(MONTH(C268)=MONTH(D$3),RIGHT('Yearly Info'!A$34,LEN('Yearly Info'!A$34)-4),"")</f>
        <v>#VALUE!</v>
      </c>
      <c r="B268" s="145"/>
      <c r="C268" s="42">
        <f t="shared" ca="1" si="10"/>
        <v>46182</v>
      </c>
      <c r="D268" s="54">
        <f ca="1">INDIRECT("'" &amp; UPPER(LEFT(TEXT($D$3,"mmmm"),3)) &amp; "'!J31")</f>
        <v>0</v>
      </c>
      <c r="E268" s="147"/>
      <c r="F268" s="148"/>
      <c r="G268" s="148"/>
      <c r="H268" s="148"/>
      <c r="I268" s="148"/>
      <c r="J268" s="148"/>
      <c r="K268" s="148"/>
      <c r="L268" s="148"/>
      <c r="M268" s="148"/>
      <c r="N268" s="148"/>
      <c r="O268" s="148"/>
      <c r="P268" s="149"/>
    </row>
    <row r="269" spans="1:16" ht="15" hidden="1" customHeight="1" thickBot="1" x14ac:dyDescent="0.3">
      <c r="A269" s="44" t="e">
        <f ca="1">IF(MONTH(C269)=MONTH(D$3),RIGHT('Yearly Info'!A$35,LEN('Yearly Info'!A$35)-4),"")</f>
        <v>#VALUE!</v>
      </c>
      <c r="B269" s="145"/>
      <c r="C269" s="42">
        <f t="shared" ca="1" si="10"/>
        <v>46182</v>
      </c>
      <c r="D269" s="55">
        <f ca="1">INDIRECT("'" &amp; UPPER(LEFT(TEXT($D$3,"mmmm"),3)) &amp; "'!J32")</f>
        <v>0</v>
      </c>
      <c r="E269" s="147"/>
      <c r="F269" s="148"/>
      <c r="G269" s="148"/>
      <c r="H269" s="148"/>
      <c r="I269" s="148"/>
      <c r="J269" s="148"/>
      <c r="K269" s="148"/>
      <c r="L269" s="148"/>
      <c r="M269" s="148"/>
      <c r="N269" s="148"/>
      <c r="O269" s="148"/>
      <c r="P269" s="149"/>
    </row>
    <row r="270" spans="1:16" ht="15" hidden="1" customHeight="1" x14ac:dyDescent="0.25">
      <c r="A270" s="44" t="e">
        <f ca="1">IF(MONTH(C270)=MONTH(D$3),RIGHT('Yearly Info'!A$36,LEN('Yearly Info'!A$36)-4),"")</f>
        <v>#VALUE!</v>
      </c>
      <c r="B270" s="145"/>
      <c r="C270" s="42">
        <f t="shared" ca="1" si="10"/>
        <v>46182</v>
      </c>
      <c r="D270" s="54">
        <f ca="1">INDIRECT("'" &amp; UPPER(LEFT(TEXT($D$3,"mmmm"),3)) &amp; "'!J33")</f>
        <v>0</v>
      </c>
      <c r="E270" s="147"/>
      <c r="F270" s="148"/>
      <c r="G270" s="148"/>
      <c r="H270" s="148"/>
      <c r="I270" s="148"/>
      <c r="J270" s="148"/>
      <c r="K270" s="148"/>
      <c r="L270" s="148"/>
      <c r="M270" s="148"/>
      <c r="N270" s="148"/>
      <c r="O270" s="148"/>
      <c r="P270" s="149"/>
    </row>
    <row r="271" spans="1:16" ht="15" hidden="1" customHeight="1" x14ac:dyDescent="0.25">
      <c r="A271" s="44" t="e">
        <f ca="1">IF(MONTH(C271)=MONTH(D$3),RIGHT('Yearly Info'!A$37,LEN('Yearly Info'!A$37)-4),"")</f>
        <v>#VALUE!</v>
      </c>
      <c r="B271" s="145"/>
      <c r="C271" s="42">
        <f t="shared" ca="1" si="10"/>
        <v>46182</v>
      </c>
      <c r="D271" s="54">
        <f ca="1">INDIRECT("'" &amp; UPPER(LEFT(TEXT($D$3,"mmmm"),3)) &amp; "'!J34")</f>
        <v>0</v>
      </c>
      <c r="E271" s="147"/>
      <c r="F271" s="148"/>
      <c r="G271" s="148"/>
      <c r="H271" s="148"/>
      <c r="I271" s="148"/>
      <c r="J271" s="148"/>
      <c r="K271" s="148"/>
      <c r="L271" s="148"/>
      <c r="M271" s="148"/>
      <c r="N271" s="148"/>
      <c r="O271" s="148"/>
      <c r="P271" s="149"/>
    </row>
    <row r="272" spans="1:16" ht="15" hidden="1" customHeight="1" x14ac:dyDescent="0.25">
      <c r="A272" s="44" t="e">
        <f ca="1">IF(MONTH(C272)=MONTH(D$3),RIGHT('Yearly Info'!A$38,LEN('Yearly Info'!A$38)-4),"")</f>
        <v>#VALUE!</v>
      </c>
      <c r="B272" s="145"/>
      <c r="C272" s="42">
        <f t="shared" ca="1" si="10"/>
        <v>46182</v>
      </c>
      <c r="D272" s="54">
        <f ca="1">INDIRECT("'" &amp; UPPER(LEFT(TEXT($D$3,"mmmm"),3)) &amp; "'!J35")</f>
        <v>0</v>
      </c>
      <c r="E272" s="147"/>
      <c r="F272" s="148"/>
      <c r="G272" s="148"/>
      <c r="H272" s="148"/>
      <c r="I272" s="148"/>
      <c r="J272" s="148"/>
      <c r="K272" s="148"/>
      <c r="L272" s="148"/>
      <c r="M272" s="148"/>
      <c r="N272" s="148"/>
      <c r="O272" s="148"/>
      <c r="P272" s="149"/>
    </row>
    <row r="273" spans="1:16" ht="15" hidden="1" customHeight="1" x14ac:dyDescent="0.25">
      <c r="A273" s="44" t="e">
        <f ca="1">IF(MONTH(C273)=MONTH(D$3),RIGHT('Yearly Info'!A$39,LEN('Yearly Info'!A$39)-4),"")</f>
        <v>#VALUE!</v>
      </c>
      <c r="B273" s="145"/>
      <c r="C273" s="42">
        <f t="shared" ca="1" si="10"/>
        <v>46182</v>
      </c>
      <c r="D273" s="54">
        <f ca="1">INDIRECT("'" &amp; UPPER(LEFT(TEXT($D$3,"mmmm"),3)) &amp; "'!J36")</f>
        <v>0</v>
      </c>
      <c r="E273" s="147"/>
      <c r="F273" s="148"/>
      <c r="G273" s="148"/>
      <c r="H273" s="148"/>
      <c r="I273" s="148"/>
      <c r="J273" s="148"/>
      <c r="K273" s="148"/>
      <c r="L273" s="148"/>
      <c r="M273" s="148"/>
      <c r="N273" s="148"/>
      <c r="O273" s="148"/>
      <c r="P273" s="149"/>
    </row>
    <row r="274" spans="1:16" ht="15" hidden="1" customHeight="1" thickBot="1" x14ac:dyDescent="0.3">
      <c r="A274" s="45" t="e">
        <f ca="1">IF(MONTH(C274)=MONTH(D$3),RIGHT('Yearly Info'!A$40,LEN('Yearly Info'!A$40)-4),"")</f>
        <v>#VALUE!</v>
      </c>
      <c r="B274" s="145"/>
      <c r="C274" s="42">
        <f t="shared" ca="1" si="10"/>
        <v>46182</v>
      </c>
      <c r="D274" s="54">
        <f ca="1">INDIRECT("'" &amp; UPPER(LEFT(TEXT($D$3,"mmmm"),3)) &amp; "'!J37")</f>
        <v>0</v>
      </c>
      <c r="E274" s="147"/>
      <c r="F274" s="148"/>
      <c r="G274" s="148"/>
      <c r="H274" s="148"/>
      <c r="I274" s="148"/>
      <c r="J274" s="148"/>
      <c r="K274" s="148"/>
      <c r="L274" s="148"/>
      <c r="M274" s="148"/>
      <c r="N274" s="148"/>
      <c r="O274" s="148"/>
      <c r="P274" s="149"/>
    </row>
    <row r="275" spans="1:16" ht="15" hidden="1" customHeight="1" thickBot="1" x14ac:dyDescent="0.3">
      <c r="A275" s="45" t="str">
        <f ca="1">IF(MONTH(C275)=MONTH(D$3),RIGHT('Yearly Info'!A$41,LEN('Yearly Info'!A$41)-4),"")</f>
        <v xml:space="preserve"> </v>
      </c>
      <c r="B275" s="145"/>
      <c r="C275" s="42">
        <f t="shared" ca="1" si="10"/>
        <v>46182</v>
      </c>
      <c r="D275" s="54">
        <f ca="1">INDIRECT("'" &amp; UPPER(LEFT(TEXT($D$3,"mmmm"),3)) &amp; "'!J38")</f>
        <v>0</v>
      </c>
      <c r="E275" s="147"/>
      <c r="F275" s="148"/>
      <c r="G275" s="148"/>
      <c r="H275" s="148"/>
      <c r="I275" s="148"/>
      <c r="J275" s="148"/>
      <c r="K275" s="148"/>
      <c r="L275" s="148"/>
      <c r="M275" s="148"/>
      <c r="N275" s="148"/>
      <c r="O275" s="148"/>
      <c r="P275" s="149"/>
    </row>
    <row r="276" spans="1:16" ht="15" hidden="1" customHeight="1" thickBot="1" x14ac:dyDescent="0.3">
      <c r="A276" s="45" t="str">
        <f ca="1">IF(MONTH(C276)=MONTH(D$3),RIGHT('Yearly Info'!A$42,LEN('Yearly Info'!A$42)-4),"")</f>
        <v xml:space="preserve"> </v>
      </c>
      <c r="B276" s="145"/>
      <c r="C276" s="42">
        <f t="shared" ca="1" si="10"/>
        <v>46182</v>
      </c>
      <c r="D276" s="54">
        <f ca="1">INDIRECT("'" &amp; UPPER(LEFT(TEXT($D$3,"mmmm"),3)) &amp; "'!J39")</f>
        <v>0</v>
      </c>
      <c r="E276" s="147"/>
      <c r="F276" s="148"/>
      <c r="G276" s="148"/>
      <c r="H276" s="148"/>
      <c r="I276" s="148"/>
      <c r="J276" s="148"/>
      <c r="K276" s="148"/>
      <c r="L276" s="148"/>
      <c r="M276" s="148"/>
      <c r="N276" s="148"/>
      <c r="O276" s="148"/>
      <c r="P276" s="149"/>
    </row>
    <row r="277" spans="1:16" ht="15" hidden="1" customHeight="1" thickBot="1" x14ac:dyDescent="0.3">
      <c r="A277" s="45" t="str">
        <f ca="1">IF(MONTH(C277)=MONTH(D$3),RIGHT('Yearly Info'!A$43,LEN('Yearly Info'!A$43)-4),"")</f>
        <v xml:space="preserve"> </v>
      </c>
      <c r="B277" s="146"/>
      <c r="C277" s="42">
        <f t="shared" ca="1" si="10"/>
        <v>46182</v>
      </c>
      <c r="D277" s="55">
        <f ca="1">INDIRECT("'" &amp; UPPER(LEFT(TEXT($D$3,"mmmm"),3)) &amp; "'!J40")</f>
        <v>0</v>
      </c>
      <c r="E277" s="150"/>
      <c r="F277" s="151"/>
      <c r="G277" s="151"/>
      <c r="H277" s="151"/>
      <c r="I277" s="151"/>
      <c r="J277" s="151"/>
      <c r="K277" s="151"/>
      <c r="L277" s="151"/>
      <c r="M277" s="151"/>
      <c r="N277" s="151"/>
      <c r="O277" s="151"/>
      <c r="P277" s="152"/>
    </row>
    <row r="278" spans="1:16" ht="15" hidden="1" customHeight="1" x14ac:dyDescent="0.25">
      <c r="A278" s="44" t="str">
        <f ca="1">IF(MONTH(C278)=MONTH(D$3),RIGHT('Yearly Info'!A$14,LEN('Yearly Info'!A$14)-4),"")</f>
        <v xml:space="preserve"> RICS Support for MDEQ</v>
      </c>
      <c r="B278" s="159" t="str">
        <f ca="1">TEXT(C278,"dddd")</f>
        <v>Wednesday</v>
      </c>
      <c r="C278" s="96">
        <f ca="1">C248+1</f>
        <v>46183</v>
      </c>
      <c r="D278" s="54">
        <f ca="1">INDIRECT("'" &amp; UPPER(LEFT(TEXT($D$3,"mmmm"),3)) &amp; "'!K11")</f>
        <v>6</v>
      </c>
      <c r="E278" s="147" t="s">
        <v>148</v>
      </c>
      <c r="F278" s="148"/>
      <c r="G278" s="148"/>
      <c r="H278" s="148"/>
      <c r="I278" s="148"/>
      <c r="J278" s="148"/>
      <c r="K278" s="148"/>
      <c r="L278" s="148"/>
      <c r="M278" s="148"/>
      <c r="N278" s="148"/>
      <c r="O278" s="148"/>
      <c r="P278" s="149"/>
    </row>
    <row r="279" spans="1:16" ht="15" hidden="1" customHeight="1" x14ac:dyDescent="0.25">
      <c r="A279" s="44" t="str">
        <f ca="1">IF(MONTH(C279)=MONTH(D$3),RIGHT('Yearly Info'!A$15,LEN('Yearly Info'!A$15)-4),"")</f>
        <v xml:space="preserve"> MDEQ</v>
      </c>
      <c r="B279" s="145"/>
      <c r="C279" s="42">
        <f ca="1">C278</f>
        <v>46183</v>
      </c>
      <c r="D279" s="54">
        <f ca="1">INDIRECT("'" &amp; UPPER(LEFT(TEXT($D$3,"mmmm"),3)) &amp; "'!K12")</f>
        <v>0</v>
      </c>
      <c r="E279" s="147"/>
      <c r="F279" s="148"/>
      <c r="G279" s="148"/>
      <c r="H279" s="148"/>
      <c r="I279" s="148"/>
      <c r="J279" s="148"/>
      <c r="K279" s="148"/>
      <c r="L279" s="148"/>
      <c r="M279" s="148"/>
      <c r="N279" s="148"/>
      <c r="O279" s="148"/>
      <c r="P279" s="149"/>
    </row>
    <row r="280" spans="1:16" ht="15" hidden="1" customHeight="1" x14ac:dyDescent="0.25">
      <c r="A280" s="44" t="str">
        <f ca="1">IF(MONTH(C280)=MONTH(D$3),RIGHT('Yearly Info'!A$16,LEN('Yearly Info'!A$16)-4),"")</f>
        <v xml:space="preserve"> RICS Idea Portal</v>
      </c>
      <c r="B280" s="145"/>
      <c r="C280" s="42">
        <f t="shared" ref="C280:C307" ca="1" si="11">C279</f>
        <v>46183</v>
      </c>
      <c r="D280" s="54">
        <f ca="1">INDIRECT("'" &amp; UPPER(LEFT(TEXT($D$3,"mmmm"),3)) &amp; "'!K13")</f>
        <v>0</v>
      </c>
      <c r="E280" s="147"/>
      <c r="F280" s="148"/>
      <c r="G280" s="148"/>
      <c r="H280" s="148"/>
      <c r="I280" s="148"/>
      <c r="J280" s="148"/>
      <c r="K280" s="148"/>
      <c r="L280" s="148"/>
      <c r="M280" s="148"/>
      <c r="N280" s="148"/>
      <c r="O280" s="148"/>
      <c r="P280" s="149"/>
    </row>
    <row r="281" spans="1:16" ht="15" hidden="1" customHeight="1" x14ac:dyDescent="0.25">
      <c r="A281" s="44" t="str">
        <f ca="1">IF(MONTH(C281)=MONTH(D$3),RIGHT('Yearly Info'!A$17,LEN('Yearly Info'!A$17)-4),"")</f>
        <v xml:space="preserve"> MSWIS</v>
      </c>
      <c r="B281" s="145"/>
      <c r="C281" s="42">
        <f t="shared" ca="1" si="11"/>
        <v>46183</v>
      </c>
      <c r="D281" s="54">
        <f ca="1">INDIRECT("'" &amp; UPPER(LEFT(TEXT($D$3,"mmmm"),3)) &amp; "'!K14")</f>
        <v>2</v>
      </c>
      <c r="E281" s="147" t="s">
        <v>149</v>
      </c>
      <c r="F281" s="148"/>
      <c r="G281" s="148"/>
      <c r="H281" s="148"/>
      <c r="I281" s="148"/>
      <c r="J281" s="148"/>
      <c r="K281" s="148"/>
      <c r="L281" s="148"/>
      <c r="M281" s="148"/>
      <c r="N281" s="148"/>
      <c r="O281" s="148"/>
      <c r="P281" s="149"/>
    </row>
    <row r="282" spans="1:16" ht="15" hidden="1" customHeight="1" x14ac:dyDescent="0.25">
      <c r="A282" s="44" t="str">
        <f ca="1">IF(MONTH(C282)=MONTH(D$3),RIGHT('Yearly Info'!A$18,LEN('Yearly Info'!A$18)-4),"")</f>
        <v xml:space="preserve"> GeoSpatial</v>
      </c>
      <c r="B282" s="145"/>
      <c r="C282" s="42">
        <f t="shared" ca="1" si="11"/>
        <v>46183</v>
      </c>
      <c r="D282" s="54">
        <f ca="1">INDIRECT("'" &amp; UPPER(LEFT(TEXT($D$3,"mmmm"),3)) &amp; "'!K15")</f>
        <v>0</v>
      </c>
      <c r="E282" s="147"/>
      <c r="F282" s="148"/>
      <c r="G282" s="148"/>
      <c r="H282" s="148"/>
      <c r="I282" s="148"/>
      <c r="J282" s="148"/>
      <c r="K282" s="148"/>
      <c r="L282" s="148"/>
      <c r="M282" s="148"/>
      <c r="N282" s="148"/>
      <c r="O282" s="148"/>
      <c r="P282" s="149"/>
    </row>
    <row r="283" spans="1:16" ht="15" hidden="1" customHeight="1" thickBot="1" x14ac:dyDescent="0.3">
      <c r="A283" s="44" t="str">
        <f ca="1">IF(MONTH(C283)=MONTH(D$3),RIGHT('Yearly Info'!A$19,LEN('Yearly Info'!A$19)-4),"")</f>
        <v xml:space="preserve"> RICS Dashboard</v>
      </c>
      <c r="B283" s="145"/>
      <c r="C283" s="42">
        <f t="shared" ca="1" si="11"/>
        <v>46183</v>
      </c>
      <c r="D283" s="54">
        <f ca="1">INDIRECT("'" &amp; UPPER(LEFT(TEXT($D$3,"mmmm"),3)) &amp; "'!K16")</f>
        <v>0</v>
      </c>
      <c r="E283" s="147"/>
      <c r="F283" s="148"/>
      <c r="G283" s="148"/>
      <c r="H283" s="148"/>
      <c r="I283" s="148"/>
      <c r="J283" s="148"/>
      <c r="K283" s="148"/>
      <c r="L283" s="148"/>
      <c r="M283" s="148"/>
      <c r="N283" s="148"/>
      <c r="O283" s="148"/>
      <c r="P283" s="149"/>
    </row>
    <row r="284" spans="1:16" ht="15" hidden="1" customHeight="1" x14ac:dyDescent="0.25">
      <c r="A284" s="44" t="str">
        <f ca="1">IF(MONTH(C284)=MONTH(D$3),RIGHT('Yearly Info'!A$20,LEN('Yearly Info'!A$20)-4),"")</f>
        <v xml:space="preserve"> MDWFP NRIS</v>
      </c>
      <c r="B284" s="145"/>
      <c r="C284" s="42">
        <f t="shared" ca="1" si="11"/>
        <v>46183</v>
      </c>
      <c r="D284" s="54">
        <f ca="1">INDIRECT("'" &amp; UPPER(LEFT(TEXT($D$3,"mmmm"),3)) &amp; "'!K17")</f>
        <v>0</v>
      </c>
      <c r="E284" s="153"/>
      <c r="F284" s="154"/>
      <c r="G284" s="154"/>
      <c r="H284" s="154"/>
      <c r="I284" s="154"/>
      <c r="J284" s="154"/>
      <c r="K284" s="154"/>
      <c r="L284" s="154"/>
      <c r="M284" s="154"/>
      <c r="N284" s="154"/>
      <c r="O284" s="154"/>
      <c r="P284" s="155"/>
    </row>
    <row r="285" spans="1:16" ht="15" hidden="1" customHeight="1" x14ac:dyDescent="0.25">
      <c r="A285" s="44" t="str">
        <f ca="1">IF(MONTH(C285)=MONTH(D$3),RIGHT('Yearly Info'!A$21,LEN('Yearly Info'!A$21)-4),"")</f>
        <v xml:space="preserve"> MSWIS MRVA 4 CLOSED</v>
      </c>
      <c r="B285" s="145"/>
      <c r="C285" s="42">
        <f t="shared" ca="1" si="11"/>
        <v>46183</v>
      </c>
      <c r="D285" s="54">
        <f ca="1">INDIRECT("'" &amp; UPPER(LEFT(TEXT($D$3,"mmmm"),3)) &amp; "'!K18")</f>
        <v>0</v>
      </c>
      <c r="E285" s="147"/>
      <c r="F285" s="148"/>
      <c r="G285" s="148"/>
      <c r="H285" s="148"/>
      <c r="I285" s="148"/>
      <c r="J285" s="148"/>
      <c r="K285" s="148"/>
      <c r="L285" s="148"/>
      <c r="M285" s="148"/>
      <c r="N285" s="148"/>
      <c r="O285" s="148"/>
      <c r="P285" s="149"/>
    </row>
    <row r="286" spans="1:16" ht="15" customHeight="1" x14ac:dyDescent="0.25">
      <c r="A286" s="44" t="str">
        <f ca="1">IF(MONTH(C286)=MONTH(D$3),RIGHT('Yearly Info'!A$22,LEN('Yearly Info'!A$22)-4),"")</f>
        <v xml:space="preserve"> Tackett</v>
      </c>
      <c r="B286" s="145"/>
      <c r="C286" s="42">
        <f t="shared" ca="1" si="11"/>
        <v>46183</v>
      </c>
      <c r="D286" s="54">
        <f ca="1">INDIRECT("'" &amp; UPPER(LEFT(TEXT($D$3,"mmmm"),3)) &amp; "'!K19")</f>
        <v>0</v>
      </c>
      <c r="E286" s="147"/>
      <c r="F286" s="148"/>
      <c r="G286" s="148"/>
      <c r="H286" s="148"/>
      <c r="I286" s="148"/>
      <c r="J286" s="148"/>
      <c r="K286" s="148"/>
      <c r="L286" s="148"/>
      <c r="M286" s="148"/>
      <c r="N286" s="148"/>
      <c r="O286" s="148"/>
      <c r="P286" s="149"/>
    </row>
    <row r="287" spans="1:16" ht="15" hidden="1" customHeight="1" x14ac:dyDescent="0.25">
      <c r="A287" s="44" t="e">
        <f ca="1">IF(MONTH(C287)=MONTH(D$3),RIGHT('Yearly Info'!A$23,LEN('Yearly Info'!A$23)-4),"")</f>
        <v>#VALUE!</v>
      </c>
      <c r="B287" s="145"/>
      <c r="C287" s="42">
        <f t="shared" ca="1" si="11"/>
        <v>46183</v>
      </c>
      <c r="D287" s="54">
        <f ca="1">INDIRECT("'" &amp; UPPER(LEFT(TEXT($D$3,"mmmm"),3)) &amp; "'!K20")</f>
        <v>0</v>
      </c>
      <c r="E287" s="160"/>
      <c r="F287" s="148"/>
      <c r="G287" s="148"/>
      <c r="H287" s="148"/>
      <c r="I287" s="148"/>
      <c r="J287" s="148"/>
      <c r="K287" s="148"/>
      <c r="L287" s="148"/>
      <c r="M287" s="148"/>
      <c r="N287" s="148"/>
      <c r="O287" s="148"/>
      <c r="P287" s="149"/>
    </row>
    <row r="288" spans="1:16" ht="15" hidden="1" customHeight="1" x14ac:dyDescent="0.25">
      <c r="A288" s="44" t="e">
        <f ca="1">IF(MONTH(C288)=MONTH(D$3),RIGHT('Yearly Info'!A$24,LEN('Yearly Info'!A$24)-4),"")</f>
        <v>#VALUE!</v>
      </c>
      <c r="B288" s="145"/>
      <c r="C288" s="42">
        <f t="shared" ca="1" si="11"/>
        <v>46183</v>
      </c>
      <c r="D288" s="54">
        <f ca="1">INDIRECT("'" &amp; UPPER(LEFT(TEXT($D$3,"mmmm"),3)) &amp; "'!K21")</f>
        <v>0</v>
      </c>
      <c r="E288" s="147"/>
      <c r="F288" s="148"/>
      <c r="G288" s="148"/>
      <c r="H288" s="148"/>
      <c r="I288" s="148"/>
      <c r="J288" s="148"/>
      <c r="K288" s="148"/>
      <c r="L288" s="148"/>
      <c r="M288" s="148"/>
      <c r="N288" s="148"/>
      <c r="O288" s="148"/>
      <c r="P288" s="149"/>
    </row>
    <row r="289" spans="1:16" ht="15" hidden="1" customHeight="1" x14ac:dyDescent="0.25">
      <c r="A289" s="44" t="e">
        <f ca="1">IF(MONTH(C289)=MONTH(D$3),RIGHT('Yearly Info'!A$25,LEN('Yearly Info'!A$25)-4),"")</f>
        <v>#VALUE!</v>
      </c>
      <c r="B289" s="145"/>
      <c r="C289" s="42">
        <f t="shared" ca="1" si="11"/>
        <v>46183</v>
      </c>
      <c r="D289" s="54">
        <f ca="1">INDIRECT("'" &amp; UPPER(LEFT(TEXT($D$3,"mmmm"),3)) &amp; "'!K22")</f>
        <v>0</v>
      </c>
      <c r="E289" s="147"/>
      <c r="F289" s="148"/>
      <c r="G289" s="148"/>
      <c r="H289" s="148"/>
      <c r="I289" s="148"/>
      <c r="J289" s="148"/>
      <c r="K289" s="148"/>
      <c r="L289" s="148"/>
      <c r="M289" s="148"/>
      <c r="N289" s="148"/>
      <c r="O289" s="148"/>
      <c r="P289" s="149"/>
    </row>
    <row r="290" spans="1:16" ht="15" hidden="1" customHeight="1" x14ac:dyDescent="0.25">
      <c r="A290" s="44" t="e">
        <f ca="1">IF(MONTH(C290)=MONTH(D$3),RIGHT('Yearly Info'!A$26,LEN('Yearly Info'!A$26)-4),"")</f>
        <v>#VALUE!</v>
      </c>
      <c r="B290" s="145"/>
      <c r="C290" s="42">
        <f t="shared" ca="1" si="11"/>
        <v>46183</v>
      </c>
      <c r="D290" s="54">
        <f ca="1">INDIRECT("'" &amp; UPPER(LEFT(TEXT($D$3,"mmmm"),3)) &amp; "'!K23")</f>
        <v>0</v>
      </c>
      <c r="E290" s="147"/>
      <c r="F290" s="148"/>
      <c r="G290" s="148"/>
      <c r="H290" s="148"/>
      <c r="I290" s="148"/>
      <c r="J290" s="148"/>
      <c r="K290" s="148"/>
      <c r="L290" s="148"/>
      <c r="M290" s="148"/>
      <c r="N290" s="148"/>
      <c r="O290" s="148"/>
      <c r="P290" s="149"/>
    </row>
    <row r="291" spans="1:16" ht="15" hidden="1" customHeight="1" x14ac:dyDescent="0.25">
      <c r="A291" s="44" t="e">
        <f ca="1">IF(MONTH(C291)=MONTH(D$3),RIGHT('Yearly Info'!A$27,LEN('Yearly Info'!A$27)-4),"")</f>
        <v>#VALUE!</v>
      </c>
      <c r="B291" s="145"/>
      <c r="C291" s="42">
        <f t="shared" ca="1" si="11"/>
        <v>46183</v>
      </c>
      <c r="D291" s="54">
        <f ca="1">INDIRECT("'" &amp; UPPER(LEFT(TEXT($D$3,"mmmm"),3)) &amp; "'!K24")</f>
        <v>0</v>
      </c>
      <c r="E291" s="147"/>
      <c r="F291" s="148"/>
      <c r="G291" s="148"/>
      <c r="H291" s="148"/>
      <c r="I291" s="148"/>
      <c r="J291" s="148"/>
      <c r="K291" s="148"/>
      <c r="L291" s="148"/>
      <c r="M291" s="148"/>
      <c r="N291" s="148"/>
      <c r="O291" s="148"/>
      <c r="P291" s="149"/>
    </row>
    <row r="292" spans="1:16" ht="15" hidden="1" customHeight="1" x14ac:dyDescent="0.25">
      <c r="A292" s="44" t="e">
        <f ca="1">IF(MONTH(C292)=MONTH(D$3),RIGHT('Yearly Info'!A$28,LEN('Yearly Info'!A$28)-4),"")</f>
        <v>#VALUE!</v>
      </c>
      <c r="B292" s="145"/>
      <c r="C292" s="42">
        <f t="shared" ca="1" si="11"/>
        <v>46183</v>
      </c>
      <c r="D292" s="54">
        <f ca="1">INDIRECT("'" &amp; UPPER(LEFT(TEXT($D$3,"mmmm"),3)) &amp; "'!K25")</f>
        <v>0</v>
      </c>
      <c r="E292" s="147"/>
      <c r="F292" s="148"/>
      <c r="G292" s="148"/>
      <c r="H292" s="148"/>
      <c r="I292" s="148"/>
      <c r="J292" s="148"/>
      <c r="K292" s="148"/>
      <c r="L292" s="148"/>
      <c r="M292" s="148"/>
      <c r="N292" s="148"/>
      <c r="O292" s="148"/>
      <c r="P292" s="149"/>
    </row>
    <row r="293" spans="1:16" ht="15" hidden="1" customHeight="1" x14ac:dyDescent="0.25">
      <c r="A293" s="44" t="e">
        <f ca="1">IF(MONTH(C293)=MONTH(D$3),RIGHT('Yearly Info'!A$29,LEN('Yearly Info'!A$29)-4),"")</f>
        <v>#VALUE!</v>
      </c>
      <c r="B293" s="145"/>
      <c r="C293" s="42">
        <f t="shared" ca="1" si="11"/>
        <v>46183</v>
      </c>
      <c r="D293" s="54">
        <f ca="1">INDIRECT("'" &amp; UPPER(LEFT(TEXT($D$3,"mmmm"),3)) &amp; "'!K26")</f>
        <v>0</v>
      </c>
      <c r="E293" s="147"/>
      <c r="F293" s="148"/>
      <c r="G293" s="148"/>
      <c r="H293" s="148"/>
      <c r="I293" s="148"/>
      <c r="J293" s="148"/>
      <c r="K293" s="148"/>
      <c r="L293" s="148"/>
      <c r="M293" s="148"/>
      <c r="N293" s="148"/>
      <c r="O293" s="148"/>
      <c r="P293" s="149"/>
    </row>
    <row r="294" spans="1:16" ht="15" hidden="1" customHeight="1" x14ac:dyDescent="0.25">
      <c r="A294" s="44" t="e">
        <f ca="1">IF(MONTH(C294)=MONTH(D$3),RIGHT('Yearly Info'!A$30,LEN('Yearly Info'!A$30)-4),"")</f>
        <v>#VALUE!</v>
      </c>
      <c r="B294" s="145"/>
      <c r="C294" s="42">
        <f t="shared" ca="1" si="11"/>
        <v>46183</v>
      </c>
      <c r="D294" s="54">
        <f ca="1">INDIRECT("'" &amp; UPPER(LEFT(TEXT($D$3,"mmmm"),3)) &amp; "'!K27")</f>
        <v>0</v>
      </c>
      <c r="E294" s="147"/>
      <c r="F294" s="148"/>
      <c r="G294" s="148"/>
      <c r="H294" s="148"/>
      <c r="I294" s="148"/>
      <c r="J294" s="148"/>
      <c r="K294" s="148"/>
      <c r="L294" s="148"/>
      <c r="M294" s="148"/>
      <c r="N294" s="148"/>
      <c r="O294" s="148"/>
      <c r="P294" s="149"/>
    </row>
    <row r="295" spans="1:16" ht="15" hidden="1" customHeight="1" x14ac:dyDescent="0.25">
      <c r="A295" s="44" t="e">
        <f ca="1">IF(MONTH(C295)=MONTH(D$3),RIGHT('Yearly Info'!A$31,LEN('Yearly Info'!A$31)-4),"")</f>
        <v>#VALUE!</v>
      </c>
      <c r="B295" s="145"/>
      <c r="C295" s="42">
        <f t="shared" ca="1" si="11"/>
        <v>46183</v>
      </c>
      <c r="D295" s="54">
        <f ca="1">INDIRECT("'" &amp; UPPER(LEFT(TEXT($D$3,"mmmm"),3)) &amp; "'!K28")</f>
        <v>0</v>
      </c>
      <c r="E295" s="147"/>
      <c r="F295" s="148"/>
      <c r="G295" s="148"/>
      <c r="H295" s="148"/>
      <c r="I295" s="148"/>
      <c r="J295" s="148"/>
      <c r="K295" s="148"/>
      <c r="L295" s="148"/>
      <c r="M295" s="148"/>
      <c r="N295" s="148"/>
      <c r="O295" s="148"/>
      <c r="P295" s="149"/>
    </row>
    <row r="296" spans="1:16" ht="15" hidden="1" customHeight="1" x14ac:dyDescent="0.25">
      <c r="A296" s="44" t="e">
        <f ca="1">IF(MONTH(C296)=MONTH(D$3),RIGHT('Yearly Info'!A$32,LEN('Yearly Info'!A$32)-4),"")</f>
        <v>#VALUE!</v>
      </c>
      <c r="B296" s="145"/>
      <c r="C296" s="42">
        <f t="shared" ca="1" si="11"/>
        <v>46183</v>
      </c>
      <c r="D296" s="54">
        <f ca="1">INDIRECT("'" &amp; UPPER(LEFT(TEXT($D$3,"mmmm"),3)) &amp; "'!K29")</f>
        <v>0</v>
      </c>
      <c r="E296" s="147"/>
      <c r="F296" s="148"/>
      <c r="G296" s="148"/>
      <c r="H296" s="148"/>
      <c r="I296" s="148"/>
      <c r="J296" s="148"/>
      <c r="K296" s="148"/>
      <c r="L296" s="148"/>
      <c r="M296" s="148"/>
      <c r="N296" s="148"/>
      <c r="O296" s="148"/>
      <c r="P296" s="149"/>
    </row>
    <row r="297" spans="1:16" ht="15" hidden="1" customHeight="1" x14ac:dyDescent="0.25">
      <c r="A297" s="44" t="e">
        <f ca="1">IF(MONTH(C297)=MONTH(D$3),RIGHT('Yearly Info'!A$33,LEN('Yearly Info'!A$33)-4),"")</f>
        <v>#VALUE!</v>
      </c>
      <c r="B297" s="145"/>
      <c r="C297" s="42">
        <f t="shared" ca="1" si="11"/>
        <v>46183</v>
      </c>
      <c r="D297" s="54">
        <f ca="1">INDIRECT("'" &amp; UPPER(LEFT(TEXT($D$3,"mmmm"),3)) &amp; "'!K30")</f>
        <v>0</v>
      </c>
      <c r="E297" s="147"/>
      <c r="F297" s="148"/>
      <c r="G297" s="148"/>
      <c r="H297" s="148"/>
      <c r="I297" s="148"/>
      <c r="J297" s="148"/>
      <c r="K297" s="148"/>
      <c r="L297" s="148"/>
      <c r="M297" s="148"/>
      <c r="N297" s="148"/>
      <c r="O297" s="148"/>
      <c r="P297" s="149"/>
    </row>
    <row r="298" spans="1:16" ht="15" hidden="1" customHeight="1" x14ac:dyDescent="0.25">
      <c r="A298" s="44" t="e">
        <f ca="1">IF(MONTH(C298)=MONTH(D$3),RIGHT('Yearly Info'!A$34,LEN('Yearly Info'!A$34)-4),"")</f>
        <v>#VALUE!</v>
      </c>
      <c r="B298" s="145"/>
      <c r="C298" s="42">
        <f t="shared" ca="1" si="11"/>
        <v>46183</v>
      </c>
      <c r="D298" s="54">
        <f ca="1">INDIRECT("'" &amp; UPPER(LEFT(TEXT($D$3,"mmmm"),3)) &amp; "'!K31")</f>
        <v>0</v>
      </c>
      <c r="E298" s="147"/>
      <c r="F298" s="148"/>
      <c r="G298" s="148"/>
      <c r="H298" s="148"/>
      <c r="I298" s="148"/>
      <c r="J298" s="148"/>
      <c r="K298" s="148"/>
      <c r="L298" s="148"/>
      <c r="M298" s="148"/>
      <c r="N298" s="148"/>
      <c r="O298" s="148"/>
      <c r="P298" s="149"/>
    </row>
    <row r="299" spans="1:16" ht="15" hidden="1" customHeight="1" thickBot="1" x14ac:dyDescent="0.3">
      <c r="A299" s="44" t="e">
        <f ca="1">IF(MONTH(C299)=MONTH(D$3),RIGHT('Yearly Info'!A$35,LEN('Yearly Info'!A$35)-4),"")</f>
        <v>#VALUE!</v>
      </c>
      <c r="B299" s="145"/>
      <c r="C299" s="42">
        <f t="shared" ca="1" si="11"/>
        <v>46183</v>
      </c>
      <c r="D299" s="55">
        <f ca="1">INDIRECT("'" &amp; UPPER(LEFT(TEXT($D$3,"mmmm"),3)) &amp; "'!K32")</f>
        <v>0</v>
      </c>
      <c r="E299" s="147"/>
      <c r="F299" s="148"/>
      <c r="G299" s="148"/>
      <c r="H299" s="148"/>
      <c r="I299" s="148"/>
      <c r="J299" s="148"/>
      <c r="K299" s="148"/>
      <c r="L299" s="148"/>
      <c r="M299" s="148"/>
      <c r="N299" s="148"/>
      <c r="O299" s="148"/>
      <c r="P299" s="149"/>
    </row>
    <row r="300" spans="1:16" ht="15" hidden="1" customHeight="1" x14ac:dyDescent="0.25">
      <c r="A300" s="44" t="e">
        <f ca="1">IF(MONTH(C300)=MONTH(D$3),RIGHT('Yearly Info'!A$36,LEN('Yearly Info'!A$36)-4),"")</f>
        <v>#VALUE!</v>
      </c>
      <c r="B300" s="145"/>
      <c r="C300" s="42">
        <f t="shared" ca="1" si="11"/>
        <v>46183</v>
      </c>
      <c r="D300" s="54">
        <f ca="1">INDIRECT("'" &amp; UPPER(LEFT(TEXT($D$3,"mmmm"),3)) &amp; "'!K33")</f>
        <v>0</v>
      </c>
      <c r="E300" s="147"/>
      <c r="F300" s="148"/>
      <c r="G300" s="148"/>
      <c r="H300" s="148"/>
      <c r="I300" s="148"/>
      <c r="J300" s="148"/>
      <c r="K300" s="148"/>
      <c r="L300" s="148"/>
      <c r="M300" s="148"/>
      <c r="N300" s="148"/>
      <c r="O300" s="148"/>
      <c r="P300" s="149"/>
    </row>
    <row r="301" spans="1:16" ht="15" hidden="1" customHeight="1" x14ac:dyDescent="0.25">
      <c r="A301" s="44" t="e">
        <f ca="1">IF(MONTH(C301)=MONTH(D$3),RIGHT('Yearly Info'!A$37,LEN('Yearly Info'!A$37)-4),"")</f>
        <v>#VALUE!</v>
      </c>
      <c r="B301" s="145"/>
      <c r="C301" s="42">
        <f t="shared" ca="1" si="11"/>
        <v>46183</v>
      </c>
      <c r="D301" s="54">
        <f ca="1">INDIRECT("'" &amp; UPPER(LEFT(TEXT($D$3,"mmmm"),3)) &amp; "'!K34")</f>
        <v>0</v>
      </c>
      <c r="E301" s="147"/>
      <c r="F301" s="148"/>
      <c r="G301" s="148"/>
      <c r="H301" s="148"/>
      <c r="I301" s="148"/>
      <c r="J301" s="148"/>
      <c r="K301" s="148"/>
      <c r="L301" s="148"/>
      <c r="M301" s="148"/>
      <c r="N301" s="148"/>
      <c r="O301" s="148"/>
      <c r="P301" s="149"/>
    </row>
    <row r="302" spans="1:16" ht="15" hidden="1" customHeight="1" x14ac:dyDescent="0.25">
      <c r="A302" s="44" t="e">
        <f ca="1">IF(MONTH(C302)=MONTH(D$3),RIGHT('Yearly Info'!A$38,LEN('Yearly Info'!A$38)-4),"")</f>
        <v>#VALUE!</v>
      </c>
      <c r="B302" s="145"/>
      <c r="C302" s="42">
        <f t="shared" ca="1" si="11"/>
        <v>46183</v>
      </c>
      <c r="D302" s="54">
        <f ca="1">INDIRECT("'" &amp; UPPER(LEFT(TEXT($D$3,"mmmm"),3)) &amp; "'!K35")</f>
        <v>0</v>
      </c>
      <c r="E302" s="147"/>
      <c r="F302" s="148"/>
      <c r="G302" s="148"/>
      <c r="H302" s="148"/>
      <c r="I302" s="148"/>
      <c r="J302" s="148"/>
      <c r="K302" s="148"/>
      <c r="L302" s="148"/>
      <c r="M302" s="148"/>
      <c r="N302" s="148"/>
      <c r="O302" s="148"/>
      <c r="P302" s="149"/>
    </row>
    <row r="303" spans="1:16" ht="15" hidden="1" customHeight="1" x14ac:dyDescent="0.25">
      <c r="A303" s="44" t="e">
        <f ca="1">IF(MONTH(C303)=MONTH(D$3),RIGHT('Yearly Info'!A$39,LEN('Yearly Info'!A$39)-4),"")</f>
        <v>#VALUE!</v>
      </c>
      <c r="B303" s="145"/>
      <c r="C303" s="42">
        <f t="shared" ca="1" si="11"/>
        <v>46183</v>
      </c>
      <c r="D303" s="54">
        <f ca="1">INDIRECT("'" &amp; UPPER(LEFT(TEXT($D$3,"mmmm"),3)) &amp; "'!K36")</f>
        <v>0</v>
      </c>
      <c r="E303" s="147"/>
      <c r="F303" s="148"/>
      <c r="G303" s="148"/>
      <c r="H303" s="148"/>
      <c r="I303" s="148"/>
      <c r="J303" s="148"/>
      <c r="K303" s="148"/>
      <c r="L303" s="148"/>
      <c r="M303" s="148"/>
      <c r="N303" s="148"/>
      <c r="O303" s="148"/>
      <c r="P303" s="149"/>
    </row>
    <row r="304" spans="1:16" ht="15" hidden="1" customHeight="1" thickBot="1" x14ac:dyDescent="0.3">
      <c r="A304" s="45" t="e">
        <f ca="1">IF(MONTH(C304)=MONTH(D$3),RIGHT('Yearly Info'!A$40,LEN('Yearly Info'!A$40)-4),"")</f>
        <v>#VALUE!</v>
      </c>
      <c r="B304" s="145"/>
      <c r="C304" s="42">
        <f t="shared" ca="1" si="11"/>
        <v>46183</v>
      </c>
      <c r="D304" s="54">
        <f ca="1">INDIRECT("'" &amp; UPPER(LEFT(TEXT($D$3,"mmmm"),3)) &amp; "'!K37")</f>
        <v>0</v>
      </c>
      <c r="E304" s="147"/>
      <c r="F304" s="148"/>
      <c r="G304" s="148"/>
      <c r="H304" s="148"/>
      <c r="I304" s="148"/>
      <c r="J304" s="148"/>
      <c r="K304" s="148"/>
      <c r="L304" s="148"/>
      <c r="M304" s="148"/>
      <c r="N304" s="148"/>
      <c r="O304" s="148"/>
      <c r="P304" s="149"/>
    </row>
    <row r="305" spans="1:16" ht="15" hidden="1" customHeight="1" thickBot="1" x14ac:dyDescent="0.3">
      <c r="A305" s="45" t="str">
        <f ca="1">IF(MONTH(C305)=MONTH(D$3),RIGHT('Yearly Info'!A$41,LEN('Yearly Info'!A$41)-4),"")</f>
        <v xml:space="preserve"> </v>
      </c>
      <c r="B305" s="145"/>
      <c r="C305" s="42">
        <f t="shared" ca="1" si="11"/>
        <v>46183</v>
      </c>
      <c r="D305" s="54">
        <f ca="1">INDIRECT("'" &amp; UPPER(LEFT(TEXT($D$3,"mmmm"),3)) &amp; "'!K38")</f>
        <v>0</v>
      </c>
      <c r="E305" s="147"/>
      <c r="F305" s="148"/>
      <c r="G305" s="148"/>
      <c r="H305" s="148"/>
      <c r="I305" s="148"/>
      <c r="J305" s="148"/>
      <c r="K305" s="148"/>
      <c r="L305" s="148"/>
      <c r="M305" s="148"/>
      <c r="N305" s="148"/>
      <c r="O305" s="148"/>
      <c r="P305" s="149"/>
    </row>
    <row r="306" spans="1:16" ht="15" hidden="1" customHeight="1" thickBot="1" x14ac:dyDescent="0.3">
      <c r="A306" s="45" t="str">
        <f ca="1">IF(MONTH(C306)=MONTH(D$3),RIGHT('Yearly Info'!A$42,LEN('Yearly Info'!A$42)-4),"")</f>
        <v xml:space="preserve"> </v>
      </c>
      <c r="B306" s="145"/>
      <c r="C306" s="42">
        <f t="shared" ca="1" si="11"/>
        <v>46183</v>
      </c>
      <c r="D306" s="54">
        <f ca="1">INDIRECT("'" &amp; UPPER(LEFT(TEXT($D$3,"mmmm"),3)) &amp; "'!K39")</f>
        <v>0</v>
      </c>
      <c r="E306" s="147"/>
      <c r="F306" s="148"/>
      <c r="G306" s="148"/>
      <c r="H306" s="148"/>
      <c r="I306" s="148"/>
      <c r="J306" s="148"/>
      <c r="K306" s="148"/>
      <c r="L306" s="148"/>
      <c r="M306" s="148"/>
      <c r="N306" s="148"/>
      <c r="O306" s="148"/>
      <c r="P306" s="149"/>
    </row>
    <row r="307" spans="1:16" ht="15" hidden="1" customHeight="1" thickBot="1" x14ac:dyDescent="0.3">
      <c r="A307" s="45" t="str">
        <f ca="1">IF(MONTH(C307)=MONTH(D$3),RIGHT('Yearly Info'!A$43,LEN('Yearly Info'!A$43)-4),"")</f>
        <v xml:space="preserve"> </v>
      </c>
      <c r="B307" s="146"/>
      <c r="C307" s="95">
        <f t="shared" ca="1" si="11"/>
        <v>46183</v>
      </c>
      <c r="D307" s="55">
        <f ca="1">INDIRECT("'" &amp; UPPER(LEFT(TEXT($D$3,"mmmm"),3)) &amp; "'!K40")</f>
        <v>0</v>
      </c>
      <c r="E307" s="150"/>
      <c r="F307" s="151"/>
      <c r="G307" s="151"/>
      <c r="H307" s="151"/>
      <c r="I307" s="151"/>
      <c r="J307" s="151"/>
      <c r="K307" s="151"/>
      <c r="L307" s="151"/>
      <c r="M307" s="151"/>
      <c r="N307" s="151"/>
      <c r="O307" s="151"/>
      <c r="P307" s="152"/>
    </row>
    <row r="308" spans="1:16" ht="15" hidden="1" customHeight="1" x14ac:dyDescent="0.25">
      <c r="A308" s="44" t="str">
        <f ca="1">IF(MONTH(C308)=MONTH(D$3),RIGHT('Yearly Info'!A$14,LEN('Yearly Info'!A$14)-4),"")</f>
        <v xml:space="preserve"> RICS Support for MDEQ</v>
      </c>
      <c r="B308" s="159" t="str">
        <f ca="1">TEXT(C308,"dddd")</f>
        <v>Thursday</v>
      </c>
      <c r="C308" s="96">
        <f ca="1">C278+1</f>
        <v>46184</v>
      </c>
      <c r="D308" s="54">
        <f ca="1">INDIRECT("'" &amp; UPPER(LEFT(TEXT($D$3,"mmmm"),3)) &amp; "'!L11")</f>
        <v>8</v>
      </c>
      <c r="E308" s="147" t="s">
        <v>150</v>
      </c>
      <c r="F308" s="148"/>
      <c r="G308" s="148"/>
      <c r="H308" s="148"/>
      <c r="I308" s="148"/>
      <c r="J308" s="148"/>
      <c r="K308" s="148"/>
      <c r="L308" s="148"/>
      <c r="M308" s="148"/>
      <c r="N308" s="148"/>
      <c r="O308" s="148"/>
      <c r="P308" s="149"/>
    </row>
    <row r="309" spans="1:16" ht="15" hidden="1" customHeight="1" x14ac:dyDescent="0.25">
      <c r="A309" s="44" t="str">
        <f ca="1">IF(MONTH(C309)=MONTH(D$3),RIGHT('Yearly Info'!A$15,LEN('Yearly Info'!A$15)-4),"")</f>
        <v xml:space="preserve"> MDEQ</v>
      </c>
      <c r="B309" s="145"/>
      <c r="C309" s="42">
        <f ca="1">C308</f>
        <v>46184</v>
      </c>
      <c r="D309" s="54">
        <f ca="1">INDIRECT("'" &amp; UPPER(LEFT(TEXT($D$3,"mmmm"),3)) &amp; "'!L12")</f>
        <v>0</v>
      </c>
      <c r="E309" s="147"/>
      <c r="F309" s="148"/>
      <c r="G309" s="148"/>
      <c r="H309" s="148"/>
      <c r="I309" s="148"/>
      <c r="J309" s="148"/>
      <c r="K309" s="148"/>
      <c r="L309" s="148"/>
      <c r="M309" s="148"/>
      <c r="N309" s="148"/>
      <c r="O309" s="148"/>
      <c r="P309" s="149"/>
    </row>
    <row r="310" spans="1:16" ht="15" hidden="1" customHeight="1" x14ac:dyDescent="0.25">
      <c r="A310" s="44" t="str">
        <f ca="1">IF(MONTH(C310)=MONTH(D$3),RIGHT('Yearly Info'!A$16,LEN('Yearly Info'!A$16)-4),"")</f>
        <v xml:space="preserve"> RICS Idea Portal</v>
      </c>
      <c r="B310" s="145"/>
      <c r="C310" s="42">
        <f t="shared" ref="C310:C337" ca="1" si="12">C309</f>
        <v>46184</v>
      </c>
      <c r="D310" s="54">
        <f ca="1">INDIRECT("'" &amp; UPPER(LEFT(TEXT($D$3,"mmmm"),3)) &amp; "'!L13")</f>
        <v>0</v>
      </c>
      <c r="E310" s="147"/>
      <c r="F310" s="148"/>
      <c r="G310" s="148"/>
      <c r="H310" s="148"/>
      <c r="I310" s="148"/>
      <c r="J310" s="148"/>
      <c r="K310" s="148"/>
      <c r="L310" s="148"/>
      <c r="M310" s="148"/>
      <c r="N310" s="148"/>
      <c r="O310" s="148"/>
      <c r="P310" s="149"/>
    </row>
    <row r="311" spans="1:16" ht="15" hidden="1" customHeight="1" x14ac:dyDescent="0.25">
      <c r="A311" s="44" t="str">
        <f ca="1">IF(MONTH(C311)=MONTH(D$3),RIGHT('Yearly Info'!A$17,LEN('Yearly Info'!A$17)-4),"")</f>
        <v xml:space="preserve"> MSWIS</v>
      </c>
      <c r="B311" s="145"/>
      <c r="C311" s="42">
        <f t="shared" ca="1" si="12"/>
        <v>46184</v>
      </c>
      <c r="D311" s="54">
        <f ca="1">INDIRECT("'" &amp; UPPER(LEFT(TEXT($D$3,"mmmm"),3)) &amp; "'!L14")</f>
        <v>0</v>
      </c>
      <c r="E311" s="153"/>
      <c r="F311" s="154"/>
      <c r="G311" s="154"/>
      <c r="H311" s="154"/>
      <c r="I311" s="154"/>
      <c r="J311" s="154"/>
      <c r="K311" s="154"/>
      <c r="L311" s="154"/>
      <c r="M311" s="154"/>
      <c r="N311" s="154"/>
      <c r="O311" s="154"/>
      <c r="P311" s="155"/>
    </row>
    <row r="312" spans="1:16" ht="15" hidden="1" customHeight="1" x14ac:dyDescent="0.25">
      <c r="A312" s="44" t="str">
        <f ca="1">IF(MONTH(C312)=MONTH(D$3),RIGHT('Yearly Info'!A$18,LEN('Yearly Info'!A$18)-4),"")</f>
        <v xml:space="preserve"> GeoSpatial</v>
      </c>
      <c r="B312" s="145"/>
      <c r="C312" s="42">
        <f t="shared" ca="1" si="12"/>
        <v>46184</v>
      </c>
      <c r="D312" s="54">
        <f ca="1">INDIRECT("'" &amp; UPPER(LEFT(TEXT($D$3,"mmmm"),3)) &amp; "'!L15")</f>
        <v>0</v>
      </c>
      <c r="E312" s="147"/>
      <c r="F312" s="148"/>
      <c r="G312" s="148"/>
      <c r="H312" s="148"/>
      <c r="I312" s="148"/>
      <c r="J312" s="148"/>
      <c r="K312" s="148"/>
      <c r="L312" s="148"/>
      <c r="M312" s="148"/>
      <c r="N312" s="148"/>
      <c r="O312" s="148"/>
      <c r="P312" s="149"/>
    </row>
    <row r="313" spans="1:16" ht="15" hidden="1" customHeight="1" thickBot="1" x14ac:dyDescent="0.3">
      <c r="A313" s="44" t="str">
        <f ca="1">IF(MONTH(C313)=MONTH(D$3),RIGHT('Yearly Info'!A$19,LEN('Yearly Info'!A$19)-4),"")</f>
        <v xml:space="preserve"> RICS Dashboard</v>
      </c>
      <c r="B313" s="145"/>
      <c r="C313" s="42">
        <f t="shared" ca="1" si="12"/>
        <v>46184</v>
      </c>
      <c r="D313" s="54">
        <f ca="1">INDIRECT("'" &amp; UPPER(LEFT(TEXT($D$3,"mmmm"),3)) &amp; "'!L16")</f>
        <v>0</v>
      </c>
      <c r="E313" s="153"/>
      <c r="F313" s="154"/>
      <c r="G313" s="154"/>
      <c r="H313" s="154"/>
      <c r="I313" s="154"/>
      <c r="J313" s="154"/>
      <c r="K313" s="154"/>
      <c r="L313" s="154"/>
      <c r="M313" s="154"/>
      <c r="N313" s="154"/>
      <c r="O313" s="154"/>
      <c r="P313" s="155"/>
    </row>
    <row r="314" spans="1:16" ht="15" hidden="1" customHeight="1" x14ac:dyDescent="0.25">
      <c r="A314" s="44" t="str">
        <f ca="1">IF(MONTH(C314)=MONTH(D$3),RIGHT('Yearly Info'!A$20,LEN('Yearly Info'!A$20)-4),"")</f>
        <v xml:space="preserve"> MDWFP NRIS</v>
      </c>
      <c r="B314" s="145"/>
      <c r="C314" s="42">
        <f t="shared" ca="1" si="12"/>
        <v>46184</v>
      </c>
      <c r="D314" s="54">
        <f ca="1">INDIRECT("'" &amp; UPPER(LEFT(TEXT($D$3,"mmmm"),3)) &amp; "'!L17")</f>
        <v>0</v>
      </c>
      <c r="E314" s="153"/>
      <c r="F314" s="154"/>
      <c r="G314" s="154"/>
      <c r="H314" s="154"/>
      <c r="I314" s="154"/>
      <c r="J314" s="154"/>
      <c r="K314" s="154"/>
      <c r="L314" s="154"/>
      <c r="M314" s="154"/>
      <c r="N314" s="154"/>
      <c r="O314" s="154"/>
      <c r="P314" s="155"/>
    </row>
    <row r="315" spans="1:16" ht="15" hidden="1" customHeight="1" x14ac:dyDescent="0.25">
      <c r="A315" s="44" t="str">
        <f ca="1">IF(MONTH(C315)=MONTH(D$3),RIGHT('Yearly Info'!A$21,LEN('Yearly Info'!A$21)-4),"")</f>
        <v xml:space="preserve"> MSWIS MRVA 4 CLOSED</v>
      </c>
      <c r="B315" s="145"/>
      <c r="C315" s="42">
        <f t="shared" ca="1" si="12"/>
        <v>46184</v>
      </c>
      <c r="D315" s="54">
        <f ca="1">INDIRECT("'" &amp; UPPER(LEFT(TEXT($D$3,"mmmm"),3)) &amp; "'!L18")</f>
        <v>0</v>
      </c>
      <c r="E315" s="147"/>
      <c r="F315" s="148"/>
      <c r="G315" s="148"/>
      <c r="H315" s="148"/>
      <c r="I315" s="148"/>
      <c r="J315" s="148"/>
      <c r="K315" s="148"/>
      <c r="L315" s="148"/>
      <c r="M315" s="148"/>
      <c r="N315" s="148"/>
      <c r="O315" s="148"/>
      <c r="P315" s="149"/>
    </row>
    <row r="316" spans="1:16" ht="15" customHeight="1" x14ac:dyDescent="0.25">
      <c r="A316" s="44" t="str">
        <f ca="1">IF(MONTH(C316)=MONTH(D$3),RIGHT('Yearly Info'!A$22,LEN('Yearly Info'!A$22)-4),"")</f>
        <v xml:space="preserve"> Tackett</v>
      </c>
      <c r="B316" s="145"/>
      <c r="C316" s="42">
        <f t="shared" ca="1" si="12"/>
        <v>46184</v>
      </c>
      <c r="D316" s="54">
        <f ca="1">INDIRECT("'" &amp; UPPER(LEFT(TEXT($D$3,"mmmm"),3)) &amp; "'!L19")</f>
        <v>0</v>
      </c>
      <c r="E316" s="147"/>
      <c r="F316" s="148"/>
      <c r="G316" s="148"/>
      <c r="H316" s="148"/>
      <c r="I316" s="148"/>
      <c r="J316" s="148"/>
      <c r="K316" s="148"/>
      <c r="L316" s="148"/>
      <c r="M316" s="148"/>
      <c r="N316" s="148"/>
      <c r="O316" s="148"/>
      <c r="P316" s="149"/>
    </row>
    <row r="317" spans="1:16" ht="15" hidden="1" customHeight="1" x14ac:dyDescent="0.25">
      <c r="A317" s="44" t="e">
        <f ca="1">IF(MONTH(C317)=MONTH(D$3),RIGHT('Yearly Info'!A$23,LEN('Yearly Info'!A$23)-4),"")</f>
        <v>#VALUE!</v>
      </c>
      <c r="B317" s="145"/>
      <c r="C317" s="42">
        <f t="shared" ca="1" si="12"/>
        <v>46184</v>
      </c>
      <c r="D317" s="54">
        <f ca="1">INDIRECT("'" &amp; UPPER(LEFT(TEXT($D$3,"mmmm"),3)) &amp; "'!L20")</f>
        <v>0</v>
      </c>
      <c r="E317" s="147"/>
      <c r="F317" s="148"/>
      <c r="G317" s="148"/>
      <c r="H317" s="148"/>
      <c r="I317" s="148"/>
      <c r="J317" s="148"/>
      <c r="K317" s="148"/>
      <c r="L317" s="148"/>
      <c r="M317" s="148"/>
      <c r="N317" s="148"/>
      <c r="O317" s="148"/>
      <c r="P317" s="149"/>
    </row>
    <row r="318" spans="1:16" ht="15" hidden="1" customHeight="1" x14ac:dyDescent="0.25">
      <c r="A318" s="44" t="e">
        <f ca="1">IF(MONTH(C318)=MONTH(D$3),RIGHT('Yearly Info'!A$24,LEN('Yearly Info'!A$24)-4),"")</f>
        <v>#VALUE!</v>
      </c>
      <c r="B318" s="145"/>
      <c r="C318" s="42">
        <f t="shared" ca="1" si="12"/>
        <v>46184</v>
      </c>
      <c r="D318" s="54">
        <f ca="1">INDIRECT("'" &amp; UPPER(LEFT(TEXT($D$3,"mmmm"),3)) &amp; "'!L21")</f>
        <v>0</v>
      </c>
      <c r="E318" s="147"/>
      <c r="F318" s="148"/>
      <c r="G318" s="148"/>
      <c r="H318" s="148"/>
      <c r="I318" s="148"/>
      <c r="J318" s="148"/>
      <c r="K318" s="148"/>
      <c r="L318" s="148"/>
      <c r="M318" s="148"/>
      <c r="N318" s="148"/>
      <c r="O318" s="148"/>
      <c r="P318" s="149"/>
    </row>
    <row r="319" spans="1:16" ht="15" hidden="1" customHeight="1" x14ac:dyDescent="0.25">
      <c r="A319" s="44" t="e">
        <f ca="1">IF(MONTH(C319)=MONTH(D$3),RIGHT('Yearly Info'!A$25,LEN('Yearly Info'!A$25)-4),"")</f>
        <v>#VALUE!</v>
      </c>
      <c r="B319" s="145"/>
      <c r="C319" s="42">
        <f t="shared" ca="1" si="12"/>
        <v>46184</v>
      </c>
      <c r="D319" s="54">
        <f ca="1">INDIRECT("'" &amp; UPPER(LEFT(TEXT($D$3,"mmmm"),3)) &amp; "'!L22")</f>
        <v>0</v>
      </c>
      <c r="E319" s="147"/>
      <c r="F319" s="148"/>
      <c r="G319" s="148"/>
      <c r="H319" s="148"/>
      <c r="I319" s="148"/>
      <c r="J319" s="148"/>
      <c r="K319" s="148"/>
      <c r="L319" s="148"/>
      <c r="M319" s="148"/>
      <c r="N319" s="148"/>
      <c r="O319" s="148"/>
      <c r="P319" s="149"/>
    </row>
    <row r="320" spans="1:16" ht="15" hidden="1" customHeight="1" x14ac:dyDescent="0.25">
      <c r="A320" s="44" t="e">
        <f ca="1">IF(MONTH(C320)=MONTH(D$3),RIGHT('Yearly Info'!A$26,LEN('Yearly Info'!A$26)-4),"")</f>
        <v>#VALUE!</v>
      </c>
      <c r="B320" s="145"/>
      <c r="C320" s="42">
        <f t="shared" ca="1" si="12"/>
        <v>46184</v>
      </c>
      <c r="D320" s="54">
        <f ca="1">INDIRECT("'" &amp; UPPER(LEFT(TEXT($D$3,"mmmm"),3)) &amp; "'!L23")</f>
        <v>0</v>
      </c>
      <c r="E320" s="147"/>
      <c r="F320" s="148"/>
      <c r="G320" s="148"/>
      <c r="H320" s="148"/>
      <c r="I320" s="148"/>
      <c r="J320" s="148"/>
      <c r="K320" s="148"/>
      <c r="L320" s="148"/>
      <c r="M320" s="148"/>
      <c r="N320" s="148"/>
      <c r="O320" s="148"/>
      <c r="P320" s="149"/>
    </row>
    <row r="321" spans="1:16" ht="15" hidden="1" customHeight="1" x14ac:dyDescent="0.25">
      <c r="A321" s="44" t="e">
        <f ca="1">IF(MONTH(C321)=MONTH(D$3),RIGHT('Yearly Info'!A$27,LEN('Yearly Info'!A$27)-4),"")</f>
        <v>#VALUE!</v>
      </c>
      <c r="B321" s="145"/>
      <c r="C321" s="42">
        <f t="shared" ca="1" si="12"/>
        <v>46184</v>
      </c>
      <c r="D321" s="54">
        <f ca="1">INDIRECT("'" &amp; UPPER(LEFT(TEXT($D$3,"mmmm"),3)) &amp; "'!L24")</f>
        <v>0</v>
      </c>
      <c r="E321" s="147"/>
      <c r="F321" s="148"/>
      <c r="G321" s="148"/>
      <c r="H321" s="148"/>
      <c r="I321" s="148"/>
      <c r="J321" s="148"/>
      <c r="K321" s="148"/>
      <c r="L321" s="148"/>
      <c r="M321" s="148"/>
      <c r="N321" s="148"/>
      <c r="O321" s="148"/>
      <c r="P321" s="149"/>
    </row>
    <row r="322" spans="1:16" ht="15" hidden="1" customHeight="1" x14ac:dyDescent="0.25">
      <c r="A322" s="44" t="e">
        <f ca="1">IF(MONTH(C322)=MONTH(D$3),RIGHT('Yearly Info'!A$28,LEN('Yearly Info'!A$28)-4),"")</f>
        <v>#VALUE!</v>
      </c>
      <c r="B322" s="145"/>
      <c r="C322" s="42">
        <f t="shared" ca="1" si="12"/>
        <v>46184</v>
      </c>
      <c r="D322" s="54">
        <f ca="1">INDIRECT("'" &amp; UPPER(LEFT(TEXT($D$3,"mmmm"),3)) &amp; "'!L25")</f>
        <v>0</v>
      </c>
      <c r="E322" s="147"/>
      <c r="F322" s="148"/>
      <c r="G322" s="148"/>
      <c r="H322" s="148"/>
      <c r="I322" s="148"/>
      <c r="J322" s="148"/>
      <c r="K322" s="148"/>
      <c r="L322" s="148"/>
      <c r="M322" s="148"/>
      <c r="N322" s="148"/>
      <c r="O322" s="148"/>
      <c r="P322" s="149"/>
    </row>
    <row r="323" spans="1:16" ht="15" hidden="1" customHeight="1" x14ac:dyDescent="0.25">
      <c r="A323" s="44" t="e">
        <f ca="1">IF(MONTH(C323)=MONTH(D$3),RIGHT('Yearly Info'!A$29,LEN('Yearly Info'!A$29)-4),"")</f>
        <v>#VALUE!</v>
      </c>
      <c r="B323" s="145"/>
      <c r="C323" s="42">
        <f t="shared" ca="1" si="12"/>
        <v>46184</v>
      </c>
      <c r="D323" s="54">
        <f ca="1">INDIRECT("'" &amp; UPPER(LEFT(TEXT($D$3,"mmmm"),3)) &amp; "'!L26")</f>
        <v>0</v>
      </c>
      <c r="E323" s="147"/>
      <c r="F323" s="148"/>
      <c r="G323" s="148"/>
      <c r="H323" s="148"/>
      <c r="I323" s="148"/>
      <c r="J323" s="148"/>
      <c r="K323" s="148"/>
      <c r="L323" s="148"/>
      <c r="M323" s="148"/>
      <c r="N323" s="148"/>
      <c r="O323" s="148"/>
      <c r="P323" s="149"/>
    </row>
    <row r="324" spans="1:16" ht="15" hidden="1" customHeight="1" x14ac:dyDescent="0.25">
      <c r="A324" s="44" t="e">
        <f ca="1">IF(MONTH(C324)=MONTH(D$3),RIGHT('Yearly Info'!A$30,LEN('Yearly Info'!A$30)-4),"")</f>
        <v>#VALUE!</v>
      </c>
      <c r="B324" s="145"/>
      <c r="C324" s="42">
        <f t="shared" ca="1" si="12"/>
        <v>46184</v>
      </c>
      <c r="D324" s="54">
        <f ca="1">INDIRECT("'" &amp; UPPER(LEFT(TEXT($D$3,"mmmm"),3)) &amp; "'!L27")</f>
        <v>0</v>
      </c>
      <c r="E324" s="147"/>
      <c r="F324" s="148"/>
      <c r="G324" s="148"/>
      <c r="H324" s="148"/>
      <c r="I324" s="148"/>
      <c r="J324" s="148"/>
      <c r="K324" s="148"/>
      <c r="L324" s="148"/>
      <c r="M324" s="148"/>
      <c r="N324" s="148"/>
      <c r="O324" s="148"/>
      <c r="P324" s="149"/>
    </row>
    <row r="325" spans="1:16" ht="15" hidden="1" customHeight="1" x14ac:dyDescent="0.25">
      <c r="A325" s="44" t="e">
        <f ca="1">IF(MONTH(C325)=MONTH(D$3),RIGHT('Yearly Info'!A$31,LEN('Yearly Info'!A$31)-4),"")</f>
        <v>#VALUE!</v>
      </c>
      <c r="B325" s="145"/>
      <c r="C325" s="42">
        <f t="shared" ca="1" si="12"/>
        <v>46184</v>
      </c>
      <c r="D325" s="54">
        <f ca="1">INDIRECT("'" &amp; UPPER(LEFT(TEXT($D$3,"mmmm"),3)) &amp; "'!L28")</f>
        <v>0</v>
      </c>
      <c r="E325" s="147"/>
      <c r="F325" s="148"/>
      <c r="G325" s="148"/>
      <c r="H325" s="148"/>
      <c r="I325" s="148"/>
      <c r="J325" s="148"/>
      <c r="K325" s="148"/>
      <c r="L325" s="148"/>
      <c r="M325" s="148"/>
      <c r="N325" s="148"/>
      <c r="O325" s="148"/>
      <c r="P325" s="149"/>
    </row>
    <row r="326" spans="1:16" ht="15" hidden="1" customHeight="1" x14ac:dyDescent="0.25">
      <c r="A326" s="44" t="e">
        <f ca="1">IF(MONTH(C326)=MONTH(D$3),RIGHT('Yearly Info'!A$32,LEN('Yearly Info'!A$32)-4),"")</f>
        <v>#VALUE!</v>
      </c>
      <c r="B326" s="145"/>
      <c r="C326" s="42">
        <f t="shared" ca="1" si="12"/>
        <v>46184</v>
      </c>
      <c r="D326" s="54">
        <f ca="1">INDIRECT("'" &amp; UPPER(LEFT(TEXT($D$3,"mmmm"),3)) &amp; "'!L29")</f>
        <v>0</v>
      </c>
      <c r="E326" s="147"/>
      <c r="F326" s="148"/>
      <c r="G326" s="148"/>
      <c r="H326" s="148"/>
      <c r="I326" s="148"/>
      <c r="J326" s="148"/>
      <c r="K326" s="148"/>
      <c r="L326" s="148"/>
      <c r="M326" s="148"/>
      <c r="N326" s="148"/>
      <c r="O326" s="148"/>
      <c r="P326" s="149"/>
    </row>
    <row r="327" spans="1:16" ht="15" hidden="1" customHeight="1" x14ac:dyDescent="0.25">
      <c r="A327" s="44" t="e">
        <f ca="1">IF(MONTH(C327)=MONTH(D$3),RIGHT('Yearly Info'!A$33,LEN('Yearly Info'!A$33)-4),"")</f>
        <v>#VALUE!</v>
      </c>
      <c r="B327" s="145"/>
      <c r="C327" s="42">
        <f t="shared" ca="1" si="12"/>
        <v>46184</v>
      </c>
      <c r="D327" s="54">
        <f ca="1">INDIRECT("'" &amp; UPPER(LEFT(TEXT($D$3,"mmmm"),3)) &amp; "'!L30")</f>
        <v>0</v>
      </c>
      <c r="E327" s="147"/>
      <c r="F327" s="148"/>
      <c r="G327" s="148"/>
      <c r="H327" s="148"/>
      <c r="I327" s="148"/>
      <c r="J327" s="148"/>
      <c r="K327" s="148"/>
      <c r="L327" s="148"/>
      <c r="M327" s="148"/>
      <c r="N327" s="148"/>
      <c r="O327" s="148"/>
      <c r="P327" s="149"/>
    </row>
    <row r="328" spans="1:16" ht="15" hidden="1" customHeight="1" x14ac:dyDescent="0.25">
      <c r="A328" s="44" t="e">
        <f ca="1">IF(MONTH(C328)=MONTH(D$3),RIGHT('Yearly Info'!A$34,LEN('Yearly Info'!A$34)-4),"")</f>
        <v>#VALUE!</v>
      </c>
      <c r="B328" s="145"/>
      <c r="C328" s="42">
        <f t="shared" ca="1" si="12"/>
        <v>46184</v>
      </c>
      <c r="D328" s="54">
        <f ca="1">INDIRECT("'" &amp; UPPER(LEFT(TEXT($D$3,"mmmm"),3)) &amp; "'!L31")</f>
        <v>0</v>
      </c>
      <c r="E328" s="147"/>
      <c r="F328" s="148"/>
      <c r="G328" s="148"/>
      <c r="H328" s="148"/>
      <c r="I328" s="148"/>
      <c r="J328" s="148"/>
      <c r="K328" s="148"/>
      <c r="L328" s="148"/>
      <c r="M328" s="148"/>
      <c r="N328" s="148"/>
      <c r="O328" s="148"/>
      <c r="P328" s="149"/>
    </row>
    <row r="329" spans="1:16" ht="15" hidden="1" customHeight="1" thickBot="1" x14ac:dyDescent="0.3">
      <c r="A329" s="44" t="e">
        <f ca="1">IF(MONTH(C329)=MONTH(D$3),RIGHT('Yearly Info'!A$35,LEN('Yearly Info'!A$35)-4),"")</f>
        <v>#VALUE!</v>
      </c>
      <c r="B329" s="145"/>
      <c r="C329" s="42">
        <f t="shared" ca="1" si="12"/>
        <v>46184</v>
      </c>
      <c r="D329" s="55">
        <f ca="1">INDIRECT("'" &amp; UPPER(LEFT(TEXT($D$3,"mmmm"),3)) &amp; "'!L32")</f>
        <v>0</v>
      </c>
      <c r="E329" s="147"/>
      <c r="F329" s="148"/>
      <c r="G329" s="148"/>
      <c r="H329" s="148"/>
      <c r="I329" s="148"/>
      <c r="J329" s="148"/>
      <c r="K329" s="148"/>
      <c r="L329" s="148"/>
      <c r="M329" s="148"/>
      <c r="N329" s="148"/>
      <c r="O329" s="148"/>
      <c r="P329" s="149"/>
    </row>
    <row r="330" spans="1:16" ht="15" hidden="1" customHeight="1" x14ac:dyDescent="0.25">
      <c r="A330" s="44" t="e">
        <f ca="1">IF(MONTH(C330)=MONTH(D$3),RIGHT('Yearly Info'!A$36,LEN('Yearly Info'!A$36)-4),"")</f>
        <v>#VALUE!</v>
      </c>
      <c r="B330" s="145"/>
      <c r="C330" s="42">
        <f t="shared" ca="1" si="12"/>
        <v>46184</v>
      </c>
      <c r="D330" s="54">
        <f ca="1">INDIRECT("'" &amp; UPPER(LEFT(TEXT($D$3,"mmmm"),3)) &amp; "'!L33")</f>
        <v>0</v>
      </c>
      <c r="E330" s="147"/>
      <c r="F330" s="148"/>
      <c r="G330" s="148"/>
      <c r="H330" s="148"/>
      <c r="I330" s="148"/>
      <c r="J330" s="148"/>
      <c r="K330" s="148"/>
      <c r="L330" s="148"/>
      <c r="M330" s="148"/>
      <c r="N330" s="148"/>
      <c r="O330" s="148"/>
      <c r="P330" s="149"/>
    </row>
    <row r="331" spans="1:16" ht="15" hidden="1" customHeight="1" x14ac:dyDescent="0.25">
      <c r="A331" s="44" t="e">
        <f ca="1">IF(MONTH(C331)=MONTH(D$3),RIGHT('Yearly Info'!A$37,LEN('Yearly Info'!A$37)-4),"")</f>
        <v>#VALUE!</v>
      </c>
      <c r="B331" s="145"/>
      <c r="C331" s="42">
        <f t="shared" ca="1" si="12"/>
        <v>46184</v>
      </c>
      <c r="D331" s="54">
        <f ca="1">INDIRECT("'" &amp; UPPER(LEFT(TEXT($D$3,"mmmm"),3)) &amp; "'!L34")</f>
        <v>0</v>
      </c>
      <c r="E331" s="147"/>
      <c r="F331" s="148"/>
      <c r="G331" s="148"/>
      <c r="H331" s="148"/>
      <c r="I331" s="148"/>
      <c r="J331" s="148"/>
      <c r="K331" s="148"/>
      <c r="L331" s="148"/>
      <c r="M331" s="148"/>
      <c r="N331" s="148"/>
      <c r="O331" s="148"/>
      <c r="P331" s="149"/>
    </row>
    <row r="332" spans="1:16" ht="15" hidden="1" customHeight="1" x14ac:dyDescent="0.25">
      <c r="A332" s="44" t="e">
        <f ca="1">IF(MONTH(C332)=MONTH(D$3),RIGHT('Yearly Info'!A$38,LEN('Yearly Info'!A$38)-4),"")</f>
        <v>#VALUE!</v>
      </c>
      <c r="B332" s="145"/>
      <c r="C332" s="42">
        <f t="shared" ca="1" si="12"/>
        <v>46184</v>
      </c>
      <c r="D332" s="54">
        <f ca="1">INDIRECT("'" &amp; UPPER(LEFT(TEXT($D$3,"mmmm"),3)) &amp; "'!L35")</f>
        <v>0</v>
      </c>
      <c r="E332" s="147"/>
      <c r="F332" s="148"/>
      <c r="G332" s="148"/>
      <c r="H332" s="148"/>
      <c r="I332" s="148"/>
      <c r="J332" s="148"/>
      <c r="K332" s="148"/>
      <c r="L332" s="148"/>
      <c r="M332" s="148"/>
      <c r="N332" s="148"/>
      <c r="O332" s="148"/>
      <c r="P332" s="149"/>
    </row>
    <row r="333" spans="1:16" ht="15" hidden="1" customHeight="1" x14ac:dyDescent="0.25">
      <c r="A333" s="44" t="e">
        <f ca="1">IF(MONTH(C333)=MONTH(D$3),RIGHT('Yearly Info'!A$39,LEN('Yearly Info'!A$39)-4),"")</f>
        <v>#VALUE!</v>
      </c>
      <c r="B333" s="145"/>
      <c r="C333" s="42">
        <f t="shared" ca="1" si="12"/>
        <v>46184</v>
      </c>
      <c r="D333" s="54">
        <f ca="1">INDIRECT("'" &amp; UPPER(LEFT(TEXT($D$3,"mmmm"),3)) &amp; "'!L36")</f>
        <v>0</v>
      </c>
      <c r="E333" s="147"/>
      <c r="F333" s="148"/>
      <c r="G333" s="148"/>
      <c r="H333" s="148"/>
      <c r="I333" s="148"/>
      <c r="J333" s="148"/>
      <c r="K333" s="148"/>
      <c r="L333" s="148"/>
      <c r="M333" s="148"/>
      <c r="N333" s="148"/>
      <c r="O333" s="148"/>
      <c r="P333" s="149"/>
    </row>
    <row r="334" spans="1:16" ht="15" hidden="1" customHeight="1" thickBot="1" x14ac:dyDescent="0.3">
      <c r="A334" s="45" t="e">
        <f ca="1">IF(MONTH(C334)=MONTH(D$3),RIGHT('Yearly Info'!A$40,LEN('Yearly Info'!A$40)-4),"")</f>
        <v>#VALUE!</v>
      </c>
      <c r="B334" s="145"/>
      <c r="C334" s="42">
        <f t="shared" ca="1" si="12"/>
        <v>46184</v>
      </c>
      <c r="D334" s="54">
        <f ca="1">INDIRECT("'" &amp; UPPER(LEFT(TEXT($D$3,"mmmm"),3)) &amp; "'!L37")</f>
        <v>0</v>
      </c>
      <c r="E334" s="147"/>
      <c r="F334" s="148"/>
      <c r="G334" s="148"/>
      <c r="H334" s="148"/>
      <c r="I334" s="148"/>
      <c r="J334" s="148"/>
      <c r="K334" s="148"/>
      <c r="L334" s="148"/>
      <c r="M334" s="148"/>
      <c r="N334" s="148"/>
      <c r="O334" s="148"/>
      <c r="P334" s="149"/>
    </row>
    <row r="335" spans="1:16" ht="15" hidden="1" customHeight="1" thickBot="1" x14ac:dyDescent="0.3">
      <c r="A335" s="45" t="str">
        <f ca="1">IF(MONTH(C335)=MONTH(D$3),RIGHT('Yearly Info'!A$41,LEN('Yearly Info'!A$41)-4),"")</f>
        <v xml:space="preserve"> </v>
      </c>
      <c r="B335" s="145"/>
      <c r="C335" s="42">
        <f t="shared" ca="1" si="12"/>
        <v>46184</v>
      </c>
      <c r="D335" s="54">
        <f ca="1">INDIRECT("'" &amp; UPPER(LEFT(TEXT($D$3,"mmmm"),3)) &amp; "'!L38")</f>
        <v>0</v>
      </c>
      <c r="E335" s="147"/>
      <c r="F335" s="148"/>
      <c r="G335" s="148"/>
      <c r="H335" s="148"/>
      <c r="I335" s="148"/>
      <c r="J335" s="148"/>
      <c r="K335" s="148"/>
      <c r="L335" s="148"/>
      <c r="M335" s="148"/>
      <c r="N335" s="148"/>
      <c r="O335" s="148"/>
      <c r="P335" s="149"/>
    </row>
    <row r="336" spans="1:16" ht="15" hidden="1" customHeight="1" thickBot="1" x14ac:dyDescent="0.3">
      <c r="A336" s="45" t="str">
        <f ca="1">IF(MONTH(C336)=MONTH(D$3),RIGHT('Yearly Info'!A$42,LEN('Yearly Info'!A$42)-4),"")</f>
        <v xml:space="preserve"> </v>
      </c>
      <c r="B336" s="145"/>
      <c r="C336" s="42">
        <f t="shared" ca="1" si="12"/>
        <v>46184</v>
      </c>
      <c r="D336" s="54">
        <f ca="1">INDIRECT("'" &amp; UPPER(LEFT(TEXT($D$3,"mmmm"),3)) &amp; "'!L39")</f>
        <v>0</v>
      </c>
      <c r="E336" s="147"/>
      <c r="F336" s="148"/>
      <c r="G336" s="148"/>
      <c r="H336" s="148"/>
      <c r="I336" s="148"/>
      <c r="J336" s="148"/>
      <c r="K336" s="148"/>
      <c r="L336" s="148"/>
      <c r="M336" s="148"/>
      <c r="N336" s="148"/>
      <c r="O336" s="148"/>
      <c r="P336" s="149"/>
    </row>
    <row r="337" spans="1:16" ht="15" hidden="1" customHeight="1" thickBot="1" x14ac:dyDescent="0.3">
      <c r="A337" s="45" t="str">
        <f ca="1">IF(MONTH(C337)=MONTH(D$3),RIGHT('Yearly Info'!A$43,LEN('Yearly Info'!A$43)-4),"")</f>
        <v xml:space="preserve"> </v>
      </c>
      <c r="B337" s="146"/>
      <c r="C337" s="42">
        <f t="shared" ca="1" si="12"/>
        <v>46184</v>
      </c>
      <c r="D337" s="55">
        <f ca="1">INDIRECT("'" &amp; UPPER(LEFT(TEXT($D$3,"mmmm"),3)) &amp; "'!L40")</f>
        <v>0</v>
      </c>
      <c r="E337" s="150"/>
      <c r="F337" s="151"/>
      <c r="G337" s="151"/>
      <c r="H337" s="151"/>
      <c r="I337" s="151"/>
      <c r="J337" s="151"/>
      <c r="K337" s="151"/>
      <c r="L337" s="151"/>
      <c r="M337" s="151"/>
      <c r="N337" s="151"/>
      <c r="O337" s="151"/>
      <c r="P337" s="152"/>
    </row>
    <row r="338" spans="1:16" ht="15" hidden="1" customHeight="1" x14ac:dyDescent="0.25">
      <c r="A338" s="44" t="str">
        <f ca="1">IF(MONTH(C338)=MONTH(D$3),RIGHT('Yearly Info'!A$14,LEN('Yearly Info'!A$14)-4),"")</f>
        <v xml:space="preserve"> RICS Support for MDEQ</v>
      </c>
      <c r="B338" s="159" t="str">
        <f ca="1">TEXT(C338,"dddd")</f>
        <v>Friday</v>
      </c>
      <c r="C338" s="96">
        <f ca="1">C308+1</f>
        <v>46185</v>
      </c>
      <c r="D338" s="54">
        <f ca="1">INDIRECT("'" &amp; UPPER(LEFT(TEXT($D$3,"mmmm"),3)) &amp; "'!M11")</f>
        <v>2</v>
      </c>
      <c r="E338" s="161" t="s">
        <v>151</v>
      </c>
      <c r="F338" s="162"/>
      <c r="G338" s="162"/>
      <c r="H338" s="162"/>
      <c r="I338" s="162"/>
      <c r="J338" s="162"/>
      <c r="K338" s="162"/>
      <c r="L338" s="162"/>
      <c r="M338" s="162"/>
      <c r="N338" s="162"/>
      <c r="O338" s="162"/>
      <c r="P338" s="163"/>
    </row>
    <row r="339" spans="1:16" ht="15" hidden="1" customHeight="1" x14ac:dyDescent="0.25">
      <c r="A339" s="44" t="str">
        <f ca="1">IF(MONTH(C339)=MONTH(D$3),RIGHT('Yearly Info'!A$15,LEN('Yearly Info'!A$15)-4),"")</f>
        <v xml:space="preserve"> MDEQ</v>
      </c>
      <c r="B339" s="145"/>
      <c r="C339" s="42">
        <f ca="1">C338</f>
        <v>46185</v>
      </c>
      <c r="D339" s="54">
        <f ca="1">INDIRECT("'" &amp; UPPER(LEFT(TEXT($D$3,"mmmm"),3)) &amp; "'!M12")</f>
        <v>0</v>
      </c>
      <c r="E339" s="147"/>
      <c r="F339" s="148"/>
      <c r="G339" s="148"/>
      <c r="H339" s="148"/>
      <c r="I339" s="148"/>
      <c r="J339" s="148"/>
      <c r="K339" s="148"/>
      <c r="L339" s="148"/>
      <c r="M339" s="148"/>
      <c r="N339" s="148"/>
      <c r="O339" s="148"/>
      <c r="P339" s="149"/>
    </row>
    <row r="340" spans="1:16" ht="15" hidden="1" customHeight="1" x14ac:dyDescent="0.25">
      <c r="A340" s="44" t="str">
        <f ca="1">IF(MONTH(C340)=MONTH(D$3),RIGHT('Yearly Info'!A$16,LEN('Yearly Info'!A$16)-4),"")</f>
        <v xml:space="preserve"> RICS Idea Portal</v>
      </c>
      <c r="B340" s="145"/>
      <c r="C340" s="42">
        <f t="shared" ref="C340:C367" ca="1" si="13">C339</f>
        <v>46185</v>
      </c>
      <c r="D340" s="54">
        <f ca="1">INDIRECT("'" &amp; UPPER(LEFT(TEXT($D$3,"mmmm"),3)) &amp; "'!M13")</f>
        <v>0</v>
      </c>
      <c r="E340" s="147"/>
      <c r="F340" s="148"/>
      <c r="G340" s="148"/>
      <c r="H340" s="148"/>
      <c r="I340" s="148"/>
      <c r="J340" s="148"/>
      <c r="K340" s="148"/>
      <c r="L340" s="148"/>
      <c r="M340" s="148"/>
      <c r="N340" s="148"/>
      <c r="O340" s="148"/>
      <c r="P340" s="149"/>
    </row>
    <row r="341" spans="1:16" ht="15" hidden="1" customHeight="1" x14ac:dyDescent="0.25">
      <c r="A341" s="44" t="str">
        <f ca="1">IF(MONTH(C341)=MONTH(D$3),RIGHT('Yearly Info'!A$17,LEN('Yearly Info'!A$17)-4),"")</f>
        <v xml:space="preserve"> MSWIS</v>
      </c>
      <c r="B341" s="145"/>
      <c r="C341" s="42">
        <f t="shared" ca="1" si="13"/>
        <v>46185</v>
      </c>
      <c r="D341" s="54">
        <f ca="1">INDIRECT("'" &amp; UPPER(LEFT(TEXT($D$3,"mmmm"),3)) &amp; "'!M14")</f>
        <v>0</v>
      </c>
      <c r="E341" s="147"/>
      <c r="F341" s="148"/>
      <c r="G341" s="148"/>
      <c r="H341" s="148"/>
      <c r="I341" s="148"/>
      <c r="J341" s="148"/>
      <c r="K341" s="148"/>
      <c r="L341" s="148"/>
      <c r="M341" s="148"/>
      <c r="N341" s="148"/>
      <c r="O341" s="148"/>
      <c r="P341" s="149"/>
    </row>
    <row r="342" spans="1:16" ht="15" hidden="1" customHeight="1" x14ac:dyDescent="0.25">
      <c r="A342" s="44" t="str">
        <f ca="1">IF(MONTH(C342)=MONTH(D$3),RIGHT('Yearly Info'!A$18,LEN('Yearly Info'!A$18)-4),"")</f>
        <v xml:space="preserve"> GeoSpatial</v>
      </c>
      <c r="B342" s="145"/>
      <c r="C342" s="42">
        <f t="shared" ca="1" si="13"/>
        <v>46185</v>
      </c>
      <c r="D342" s="54">
        <f ca="1">INDIRECT("'" &amp; UPPER(LEFT(TEXT($D$3,"mmmm"),3)) &amp; "'!M15")</f>
        <v>0</v>
      </c>
      <c r="E342" s="147"/>
      <c r="F342" s="148"/>
      <c r="G342" s="148"/>
      <c r="H342" s="148"/>
      <c r="I342" s="148"/>
      <c r="J342" s="148"/>
      <c r="K342" s="148"/>
      <c r="L342" s="148"/>
      <c r="M342" s="148"/>
      <c r="N342" s="148"/>
      <c r="O342" s="148"/>
      <c r="P342" s="149"/>
    </row>
    <row r="343" spans="1:16" ht="15" hidden="1" customHeight="1" x14ac:dyDescent="0.25">
      <c r="A343" s="44" t="str">
        <f ca="1">IF(MONTH(C343)=MONTH(D$3),RIGHT('Yearly Info'!A$19,LEN('Yearly Info'!A$19)-4),"")</f>
        <v xml:space="preserve"> RICS Dashboard</v>
      </c>
      <c r="B343" s="145"/>
      <c r="C343" s="42">
        <f t="shared" ca="1" si="13"/>
        <v>46185</v>
      </c>
      <c r="D343" s="54">
        <f ca="1">INDIRECT("'" &amp; UPPER(LEFT(TEXT($D$3,"mmmm"),3)) &amp; "'!M16")</f>
        <v>0</v>
      </c>
      <c r="E343" s="153"/>
      <c r="F343" s="154"/>
      <c r="G343" s="154"/>
      <c r="H343" s="154"/>
      <c r="I343" s="154"/>
      <c r="J343" s="154"/>
      <c r="K343" s="154"/>
      <c r="L343" s="154"/>
      <c r="M343" s="154"/>
      <c r="N343" s="154"/>
      <c r="O343" s="154"/>
      <c r="P343" s="155"/>
    </row>
    <row r="344" spans="1:16" ht="15" hidden="1" customHeight="1" x14ac:dyDescent="0.25">
      <c r="A344" s="44" t="str">
        <f ca="1">IF(MONTH(C344)=MONTH(D$3),RIGHT('Yearly Info'!A$20,LEN('Yearly Info'!A$20)-4),"")</f>
        <v xml:space="preserve"> MDWFP NRIS</v>
      </c>
      <c r="B344" s="145"/>
      <c r="C344" s="42">
        <f t="shared" ca="1" si="13"/>
        <v>46185</v>
      </c>
      <c r="D344" s="54">
        <f ca="1">INDIRECT("'" &amp; UPPER(LEFT(TEXT($D$3,"mmmm"),3)) &amp; "'!M17")</f>
        <v>4</v>
      </c>
      <c r="E344" s="153" t="s">
        <v>152</v>
      </c>
      <c r="F344" s="154"/>
      <c r="G344" s="154"/>
      <c r="H344" s="154"/>
      <c r="I344" s="154"/>
      <c r="J344" s="154"/>
      <c r="K344" s="154"/>
      <c r="L344" s="154"/>
      <c r="M344" s="154"/>
      <c r="N344" s="154"/>
      <c r="O344" s="154"/>
      <c r="P344" s="155"/>
    </row>
    <row r="345" spans="1:16" ht="15" hidden="1" customHeight="1" x14ac:dyDescent="0.25">
      <c r="A345" s="44" t="str">
        <f ca="1">IF(MONTH(C345)=MONTH(D$3),RIGHT('Yearly Info'!A$21,LEN('Yearly Info'!A$21)-4),"")</f>
        <v xml:space="preserve"> MSWIS MRVA 4 CLOSED</v>
      </c>
      <c r="B345" s="145"/>
      <c r="C345" s="42">
        <f t="shared" ca="1" si="13"/>
        <v>46185</v>
      </c>
      <c r="D345" s="54">
        <f ca="1">INDIRECT("'" &amp; UPPER(LEFT(TEXT($D$3,"mmmm"),3)) &amp; "'!M18")</f>
        <v>0</v>
      </c>
      <c r="E345" s="147"/>
      <c r="F345" s="148"/>
      <c r="G345" s="148"/>
      <c r="H345" s="148"/>
      <c r="I345" s="148"/>
      <c r="J345" s="148"/>
      <c r="K345" s="148"/>
      <c r="L345" s="148"/>
      <c r="M345" s="148"/>
      <c r="N345" s="148"/>
      <c r="O345" s="148"/>
      <c r="P345" s="149"/>
    </row>
    <row r="346" spans="1:16" ht="15" customHeight="1" x14ac:dyDescent="0.25">
      <c r="A346" s="44" t="str">
        <f ca="1">IF(MONTH(C346)=MONTH(D$3),RIGHT('Yearly Info'!A$22,LEN('Yearly Info'!A$22)-4),"")</f>
        <v xml:space="preserve"> Tackett</v>
      </c>
      <c r="B346" s="145"/>
      <c r="C346" s="42">
        <f t="shared" ca="1" si="13"/>
        <v>46185</v>
      </c>
      <c r="D346" s="54">
        <f ca="1">INDIRECT("'" &amp; UPPER(LEFT(TEXT($D$3,"mmmm"),3)) &amp; "'!M19")</f>
        <v>2</v>
      </c>
      <c r="E346" s="147" t="s">
        <v>153</v>
      </c>
      <c r="F346" s="148"/>
      <c r="G346" s="148"/>
      <c r="H346" s="148"/>
      <c r="I346" s="148"/>
      <c r="J346" s="148"/>
      <c r="K346" s="148"/>
      <c r="L346" s="148"/>
      <c r="M346" s="148"/>
      <c r="N346" s="148"/>
      <c r="O346" s="148"/>
      <c r="P346" s="149"/>
    </row>
    <row r="347" spans="1:16" ht="15" hidden="1" customHeight="1" x14ac:dyDescent="0.25">
      <c r="A347" s="44" t="e">
        <f ca="1">IF(MONTH(C347)=MONTH(D$3),RIGHT('Yearly Info'!A$23,LEN('Yearly Info'!A$23)-4),"")</f>
        <v>#VALUE!</v>
      </c>
      <c r="B347" s="145"/>
      <c r="C347" s="42">
        <f t="shared" ca="1" si="13"/>
        <v>46185</v>
      </c>
      <c r="D347" s="54">
        <f ca="1">INDIRECT("'" &amp; UPPER(LEFT(TEXT($D$3,"mmmm"),3)) &amp; "'!M20")</f>
        <v>0</v>
      </c>
      <c r="E347" s="147"/>
      <c r="F347" s="148"/>
      <c r="G347" s="148"/>
      <c r="H347" s="148"/>
      <c r="I347" s="148"/>
      <c r="J347" s="148"/>
      <c r="K347" s="148"/>
      <c r="L347" s="148"/>
      <c r="M347" s="148"/>
      <c r="N347" s="148"/>
      <c r="O347" s="148"/>
      <c r="P347" s="149"/>
    </row>
    <row r="348" spans="1:16" ht="15" hidden="1" customHeight="1" x14ac:dyDescent="0.25">
      <c r="A348" s="44" t="e">
        <f ca="1">IF(MONTH(C348)=MONTH(D$3),RIGHT('Yearly Info'!A$24,LEN('Yearly Info'!A$24)-4),"")</f>
        <v>#VALUE!</v>
      </c>
      <c r="B348" s="145"/>
      <c r="C348" s="42">
        <f t="shared" ca="1" si="13"/>
        <v>46185</v>
      </c>
      <c r="D348" s="54">
        <f ca="1">INDIRECT("'" &amp; UPPER(LEFT(TEXT($D$3,"mmmm"),3)) &amp; "'!M21")</f>
        <v>0</v>
      </c>
      <c r="E348" s="147"/>
      <c r="F348" s="148"/>
      <c r="G348" s="148"/>
      <c r="H348" s="148"/>
      <c r="I348" s="148"/>
      <c r="J348" s="148"/>
      <c r="K348" s="148"/>
      <c r="L348" s="148"/>
      <c r="M348" s="148"/>
      <c r="N348" s="148"/>
      <c r="O348" s="148"/>
      <c r="P348" s="149"/>
    </row>
    <row r="349" spans="1:16" ht="15" hidden="1" customHeight="1" x14ac:dyDescent="0.25">
      <c r="A349" s="44" t="e">
        <f ca="1">IF(MONTH(C349)=MONTH(D$3),RIGHT('Yearly Info'!A$25,LEN('Yearly Info'!A$25)-4),"")</f>
        <v>#VALUE!</v>
      </c>
      <c r="B349" s="145"/>
      <c r="C349" s="42">
        <f t="shared" ca="1" si="13"/>
        <v>46185</v>
      </c>
      <c r="D349" s="54">
        <f ca="1">INDIRECT("'" &amp; UPPER(LEFT(TEXT($D$3,"mmmm"),3)) &amp; "'!M22")</f>
        <v>0</v>
      </c>
      <c r="E349" s="147"/>
      <c r="F349" s="148"/>
      <c r="G349" s="148"/>
      <c r="H349" s="148"/>
      <c r="I349" s="148"/>
      <c r="J349" s="148"/>
      <c r="K349" s="148"/>
      <c r="L349" s="148"/>
      <c r="M349" s="148"/>
      <c r="N349" s="148"/>
      <c r="O349" s="148"/>
      <c r="P349" s="149"/>
    </row>
    <row r="350" spans="1:16" ht="15" hidden="1" customHeight="1" x14ac:dyDescent="0.25">
      <c r="A350" s="44" t="e">
        <f ca="1">IF(MONTH(C350)=MONTH(D$3),RIGHT('Yearly Info'!A$26,LEN('Yearly Info'!A$26)-4),"")</f>
        <v>#VALUE!</v>
      </c>
      <c r="B350" s="145"/>
      <c r="C350" s="42">
        <f t="shared" ca="1" si="13"/>
        <v>46185</v>
      </c>
      <c r="D350" s="54">
        <f ca="1">INDIRECT("'" &amp; UPPER(LEFT(TEXT($D$3,"mmmm"),3)) &amp; "'!M23")</f>
        <v>0</v>
      </c>
      <c r="E350" s="147"/>
      <c r="F350" s="148"/>
      <c r="G350" s="148"/>
      <c r="H350" s="148"/>
      <c r="I350" s="148"/>
      <c r="J350" s="148"/>
      <c r="K350" s="148"/>
      <c r="L350" s="148"/>
      <c r="M350" s="148"/>
      <c r="N350" s="148"/>
      <c r="O350" s="148"/>
      <c r="P350" s="149"/>
    </row>
    <row r="351" spans="1:16" ht="15" hidden="1" customHeight="1" x14ac:dyDescent="0.25">
      <c r="A351" s="44" t="e">
        <f ca="1">IF(MONTH(C351)=MONTH(D$3),RIGHT('Yearly Info'!A$27,LEN('Yearly Info'!A$27)-4),"")</f>
        <v>#VALUE!</v>
      </c>
      <c r="B351" s="145"/>
      <c r="C351" s="42">
        <f t="shared" ca="1" si="13"/>
        <v>46185</v>
      </c>
      <c r="D351" s="54">
        <f ca="1">INDIRECT("'" &amp; UPPER(LEFT(TEXT($D$3,"mmmm"),3)) &amp; "'!M24")</f>
        <v>0</v>
      </c>
      <c r="E351" s="147"/>
      <c r="F351" s="148"/>
      <c r="G351" s="148"/>
      <c r="H351" s="148"/>
      <c r="I351" s="148"/>
      <c r="J351" s="148"/>
      <c r="K351" s="148"/>
      <c r="L351" s="148"/>
      <c r="M351" s="148"/>
      <c r="N351" s="148"/>
      <c r="O351" s="148"/>
      <c r="P351" s="149"/>
    </row>
    <row r="352" spans="1:16" ht="15" hidden="1" customHeight="1" x14ac:dyDescent="0.25">
      <c r="A352" s="44" t="e">
        <f ca="1">IF(MONTH(C352)=MONTH(D$3),RIGHT('Yearly Info'!A$28,LEN('Yearly Info'!A$28)-4),"")</f>
        <v>#VALUE!</v>
      </c>
      <c r="B352" s="145"/>
      <c r="C352" s="42">
        <f t="shared" ca="1" si="13"/>
        <v>46185</v>
      </c>
      <c r="D352" s="54">
        <f ca="1">INDIRECT("'" &amp; UPPER(LEFT(TEXT($D$3,"mmmm"),3)) &amp; "'!M25")</f>
        <v>0</v>
      </c>
      <c r="E352" s="147"/>
      <c r="F352" s="148"/>
      <c r="G352" s="148"/>
      <c r="H352" s="148"/>
      <c r="I352" s="148"/>
      <c r="J352" s="148"/>
      <c r="K352" s="148"/>
      <c r="L352" s="148"/>
      <c r="M352" s="148"/>
      <c r="N352" s="148"/>
      <c r="O352" s="148"/>
      <c r="P352" s="149"/>
    </row>
    <row r="353" spans="1:16" ht="15" hidden="1" customHeight="1" x14ac:dyDescent="0.25">
      <c r="A353" s="44" t="e">
        <f ca="1">IF(MONTH(C353)=MONTH(D$3),RIGHT('Yearly Info'!A$29,LEN('Yearly Info'!A$29)-4),"")</f>
        <v>#VALUE!</v>
      </c>
      <c r="B353" s="145"/>
      <c r="C353" s="42">
        <f t="shared" ca="1" si="13"/>
        <v>46185</v>
      </c>
      <c r="D353" s="54">
        <f ca="1">INDIRECT("'" &amp; UPPER(LEFT(TEXT($D$3,"mmmm"),3)) &amp; "'!M26")</f>
        <v>0</v>
      </c>
      <c r="E353" s="147"/>
      <c r="F353" s="148"/>
      <c r="G353" s="148"/>
      <c r="H353" s="148"/>
      <c r="I353" s="148"/>
      <c r="J353" s="148"/>
      <c r="K353" s="148"/>
      <c r="L353" s="148"/>
      <c r="M353" s="148"/>
      <c r="N353" s="148"/>
      <c r="O353" s="148"/>
      <c r="P353" s="149"/>
    </row>
    <row r="354" spans="1:16" ht="15" hidden="1" customHeight="1" x14ac:dyDescent="0.25">
      <c r="A354" s="44" t="e">
        <f ca="1">IF(MONTH(C354)=MONTH(D$3),RIGHT('Yearly Info'!A$30,LEN('Yearly Info'!A$30)-4),"")</f>
        <v>#VALUE!</v>
      </c>
      <c r="B354" s="145"/>
      <c r="C354" s="42">
        <f t="shared" ca="1" si="13"/>
        <v>46185</v>
      </c>
      <c r="D354" s="54">
        <f ca="1">INDIRECT("'" &amp; UPPER(LEFT(TEXT($D$3,"mmmm"),3)) &amp; "'!M27")</f>
        <v>0</v>
      </c>
      <c r="E354" s="147"/>
      <c r="F354" s="148"/>
      <c r="G354" s="148"/>
      <c r="H354" s="148"/>
      <c r="I354" s="148"/>
      <c r="J354" s="148"/>
      <c r="K354" s="148"/>
      <c r="L354" s="148"/>
      <c r="M354" s="148"/>
      <c r="N354" s="148"/>
      <c r="O354" s="148"/>
      <c r="P354" s="149"/>
    </row>
    <row r="355" spans="1:16" ht="15" hidden="1" customHeight="1" x14ac:dyDescent="0.25">
      <c r="A355" s="44" t="e">
        <f ca="1">IF(MONTH(C355)=MONTH(D$3),RIGHT('Yearly Info'!A$31,LEN('Yearly Info'!A$31)-4),"")</f>
        <v>#VALUE!</v>
      </c>
      <c r="B355" s="145"/>
      <c r="C355" s="42">
        <f t="shared" ca="1" si="13"/>
        <v>46185</v>
      </c>
      <c r="D355" s="54">
        <f ca="1">INDIRECT("'" &amp; UPPER(LEFT(TEXT($D$3,"mmmm"),3)) &amp; "'!M28")</f>
        <v>0</v>
      </c>
      <c r="E355" s="147"/>
      <c r="F355" s="148"/>
      <c r="G355" s="148"/>
      <c r="H355" s="148"/>
      <c r="I355" s="148"/>
      <c r="J355" s="148"/>
      <c r="K355" s="148"/>
      <c r="L355" s="148"/>
      <c r="M355" s="148"/>
      <c r="N355" s="148"/>
      <c r="O355" s="148"/>
      <c r="P355" s="149"/>
    </row>
    <row r="356" spans="1:16" ht="15" hidden="1" customHeight="1" x14ac:dyDescent="0.25">
      <c r="A356" s="44" t="e">
        <f ca="1">IF(MONTH(C356)=MONTH(D$3),RIGHT('Yearly Info'!A$32,LEN('Yearly Info'!A$32)-4),"")</f>
        <v>#VALUE!</v>
      </c>
      <c r="B356" s="145"/>
      <c r="C356" s="42">
        <f t="shared" ca="1" si="13"/>
        <v>46185</v>
      </c>
      <c r="D356" s="54">
        <f ca="1">INDIRECT("'" &amp; UPPER(LEFT(TEXT($D$3,"mmmm"),3)) &amp; "'!M29")</f>
        <v>0</v>
      </c>
      <c r="E356" s="147"/>
      <c r="F356" s="148"/>
      <c r="G356" s="148"/>
      <c r="H356" s="148"/>
      <c r="I356" s="148"/>
      <c r="J356" s="148"/>
      <c r="K356" s="148"/>
      <c r="L356" s="148"/>
      <c r="M356" s="148"/>
      <c r="N356" s="148"/>
      <c r="O356" s="148"/>
      <c r="P356" s="149"/>
    </row>
    <row r="357" spans="1:16" ht="15" hidden="1" customHeight="1" x14ac:dyDescent="0.25">
      <c r="A357" s="44" t="e">
        <f ca="1">IF(MONTH(C357)=MONTH(D$3),RIGHT('Yearly Info'!A$33,LEN('Yearly Info'!A$33)-4),"")</f>
        <v>#VALUE!</v>
      </c>
      <c r="B357" s="145"/>
      <c r="C357" s="42">
        <f t="shared" ca="1" si="13"/>
        <v>46185</v>
      </c>
      <c r="D357" s="54">
        <f ca="1">INDIRECT("'" &amp; UPPER(LEFT(TEXT($D$3,"mmmm"),3)) &amp; "'!M30")</f>
        <v>0</v>
      </c>
      <c r="E357" s="147"/>
      <c r="F357" s="148"/>
      <c r="G357" s="148"/>
      <c r="H357" s="148"/>
      <c r="I357" s="148"/>
      <c r="J357" s="148"/>
      <c r="K357" s="148"/>
      <c r="L357" s="148"/>
      <c r="M357" s="148"/>
      <c r="N357" s="148"/>
      <c r="O357" s="148"/>
      <c r="P357" s="149"/>
    </row>
    <row r="358" spans="1:16" ht="15" hidden="1" customHeight="1" x14ac:dyDescent="0.25">
      <c r="A358" s="44" t="e">
        <f ca="1">IF(MONTH(C358)=MONTH(D$3),RIGHT('Yearly Info'!A$34,LEN('Yearly Info'!A$34)-4),"")</f>
        <v>#VALUE!</v>
      </c>
      <c r="B358" s="145"/>
      <c r="C358" s="42">
        <f t="shared" ca="1" si="13"/>
        <v>46185</v>
      </c>
      <c r="D358" s="54">
        <f ca="1">INDIRECT("'" &amp; UPPER(LEFT(TEXT($D$3,"mmmm"),3)) &amp; "'!M31")</f>
        <v>0</v>
      </c>
      <c r="E358" s="147"/>
      <c r="F358" s="148"/>
      <c r="G358" s="148"/>
      <c r="H358" s="148"/>
      <c r="I358" s="148"/>
      <c r="J358" s="148"/>
      <c r="K358" s="148"/>
      <c r="L358" s="148"/>
      <c r="M358" s="148"/>
      <c r="N358" s="148"/>
      <c r="O358" s="148"/>
      <c r="P358" s="149"/>
    </row>
    <row r="359" spans="1:16" ht="15" hidden="1" customHeight="1" x14ac:dyDescent="0.25">
      <c r="A359" s="44" t="e">
        <f ca="1">IF(MONTH(C359)=MONTH(D$3),RIGHT('Yearly Info'!A$35,LEN('Yearly Info'!A$35)-4),"")</f>
        <v>#VALUE!</v>
      </c>
      <c r="B359" s="145"/>
      <c r="C359" s="42">
        <f t="shared" ca="1" si="13"/>
        <v>46185</v>
      </c>
      <c r="D359" s="54">
        <f ca="1">INDIRECT("'" &amp; UPPER(LEFT(TEXT($D$3,"mmmm"),3)) &amp; "'!M32")</f>
        <v>0</v>
      </c>
      <c r="E359" s="147"/>
      <c r="F359" s="148"/>
      <c r="G359" s="148"/>
      <c r="H359" s="148"/>
      <c r="I359" s="148"/>
      <c r="J359" s="148"/>
      <c r="K359" s="148"/>
      <c r="L359" s="148"/>
      <c r="M359" s="148"/>
      <c r="N359" s="148"/>
      <c r="O359" s="148"/>
      <c r="P359" s="149"/>
    </row>
    <row r="360" spans="1:16" ht="15" hidden="1" customHeight="1" x14ac:dyDescent="0.25">
      <c r="A360" s="44" t="e">
        <f ca="1">IF(MONTH(C360)=MONTH(D$3),RIGHT('Yearly Info'!A$36,LEN('Yearly Info'!A$36)-4),"")</f>
        <v>#VALUE!</v>
      </c>
      <c r="B360" s="145"/>
      <c r="C360" s="42">
        <f t="shared" ca="1" si="13"/>
        <v>46185</v>
      </c>
      <c r="D360" s="54">
        <f ca="1">INDIRECT("'" &amp; UPPER(LEFT(TEXT($D$3,"mmmm"),3)) &amp; "'!M33")</f>
        <v>0</v>
      </c>
      <c r="E360" s="147"/>
      <c r="F360" s="148"/>
      <c r="G360" s="148"/>
      <c r="H360" s="148"/>
      <c r="I360" s="148"/>
      <c r="J360" s="148"/>
      <c r="K360" s="148"/>
      <c r="L360" s="148"/>
      <c r="M360" s="148"/>
      <c r="N360" s="148"/>
      <c r="O360" s="148"/>
      <c r="P360" s="149"/>
    </row>
    <row r="361" spans="1:16" ht="15" hidden="1" customHeight="1" x14ac:dyDescent="0.25">
      <c r="A361" s="44" t="e">
        <f ca="1">IF(MONTH(C361)=MONTH(D$3),RIGHT('Yearly Info'!A$37,LEN('Yearly Info'!A$37)-4),"")</f>
        <v>#VALUE!</v>
      </c>
      <c r="B361" s="145"/>
      <c r="C361" s="42">
        <f t="shared" ca="1" si="13"/>
        <v>46185</v>
      </c>
      <c r="D361" s="54">
        <f ca="1">INDIRECT("'" &amp; UPPER(LEFT(TEXT($D$3,"mmmm"),3)) &amp; "'!M34")</f>
        <v>0</v>
      </c>
      <c r="E361" s="147"/>
      <c r="F361" s="148"/>
      <c r="G361" s="148"/>
      <c r="H361" s="148"/>
      <c r="I361" s="148"/>
      <c r="J361" s="148"/>
      <c r="K361" s="148"/>
      <c r="L361" s="148"/>
      <c r="M361" s="148"/>
      <c r="N361" s="148"/>
      <c r="O361" s="148"/>
      <c r="P361" s="149"/>
    </row>
    <row r="362" spans="1:16" ht="15" hidden="1" customHeight="1" x14ac:dyDescent="0.25">
      <c r="A362" s="44" t="e">
        <f ca="1">IF(MONTH(C362)=MONTH(D$3),RIGHT('Yearly Info'!A$38,LEN('Yearly Info'!A$38)-4),"")</f>
        <v>#VALUE!</v>
      </c>
      <c r="B362" s="145"/>
      <c r="C362" s="42">
        <f t="shared" ca="1" si="13"/>
        <v>46185</v>
      </c>
      <c r="D362" s="54">
        <f ca="1">INDIRECT("'" &amp; UPPER(LEFT(TEXT($D$3,"mmmm"),3)) &amp; "'!M35")</f>
        <v>0</v>
      </c>
      <c r="E362" s="147"/>
      <c r="F362" s="148"/>
      <c r="G362" s="148"/>
      <c r="H362" s="148"/>
      <c r="I362" s="148"/>
      <c r="J362" s="148"/>
      <c r="K362" s="148"/>
      <c r="L362" s="148"/>
      <c r="M362" s="148"/>
      <c r="N362" s="148"/>
      <c r="O362" s="148"/>
      <c r="P362" s="149"/>
    </row>
    <row r="363" spans="1:16" ht="15" hidden="1" customHeight="1" x14ac:dyDescent="0.25">
      <c r="A363" s="44" t="e">
        <f ca="1">IF(MONTH(C363)=MONTH(D$3),RIGHT('Yearly Info'!A$39,LEN('Yearly Info'!A$39)-4),"")</f>
        <v>#VALUE!</v>
      </c>
      <c r="B363" s="145"/>
      <c r="C363" s="42">
        <f t="shared" ca="1" si="13"/>
        <v>46185</v>
      </c>
      <c r="D363" s="54">
        <f ca="1">INDIRECT("'" &amp; UPPER(LEFT(TEXT($D$3,"mmmm"),3)) &amp; "'!M36")</f>
        <v>0</v>
      </c>
      <c r="E363" s="147"/>
      <c r="F363" s="148"/>
      <c r="G363" s="148"/>
      <c r="H363" s="148"/>
      <c r="I363" s="148"/>
      <c r="J363" s="148"/>
      <c r="K363" s="148"/>
      <c r="L363" s="148"/>
      <c r="M363" s="148"/>
      <c r="N363" s="148"/>
      <c r="O363" s="148"/>
      <c r="P363" s="149"/>
    </row>
    <row r="364" spans="1:16" ht="15" hidden="1" customHeight="1" thickBot="1" x14ac:dyDescent="0.3">
      <c r="A364" s="45" t="e">
        <f ca="1">IF(MONTH(C364)=MONTH(D$3),RIGHT('Yearly Info'!A$40,LEN('Yearly Info'!A$40)-4),"")</f>
        <v>#VALUE!</v>
      </c>
      <c r="B364" s="145"/>
      <c r="C364" s="42">
        <f t="shared" ca="1" si="13"/>
        <v>46185</v>
      </c>
      <c r="D364" s="54">
        <f ca="1">INDIRECT("'" &amp; UPPER(LEFT(TEXT($D$3,"mmmm"),3)) &amp; "'!M37")</f>
        <v>0</v>
      </c>
      <c r="E364" s="147"/>
      <c r="F364" s="148"/>
      <c r="G364" s="148"/>
      <c r="H364" s="148"/>
      <c r="I364" s="148"/>
      <c r="J364" s="148"/>
      <c r="K364" s="148"/>
      <c r="L364" s="148"/>
      <c r="M364" s="148"/>
      <c r="N364" s="148"/>
      <c r="O364" s="148"/>
      <c r="P364" s="149"/>
    </row>
    <row r="365" spans="1:16" ht="15" hidden="1" customHeight="1" thickBot="1" x14ac:dyDescent="0.3">
      <c r="A365" s="45" t="str">
        <f ca="1">IF(MONTH(C365)=MONTH(D$3),RIGHT('Yearly Info'!A$41,LEN('Yearly Info'!A$41)-4),"")</f>
        <v xml:space="preserve"> </v>
      </c>
      <c r="B365" s="145"/>
      <c r="C365" s="42">
        <f t="shared" ca="1" si="13"/>
        <v>46185</v>
      </c>
      <c r="D365" s="54">
        <f ca="1">INDIRECT("'" &amp; UPPER(LEFT(TEXT($D$3,"mmmm"),3)) &amp; "'!M38")</f>
        <v>0</v>
      </c>
      <c r="E365" s="147"/>
      <c r="F365" s="148"/>
      <c r="G365" s="148"/>
      <c r="H365" s="148"/>
      <c r="I365" s="148"/>
      <c r="J365" s="148"/>
      <c r="K365" s="148"/>
      <c r="L365" s="148"/>
      <c r="M365" s="148"/>
      <c r="N365" s="148"/>
      <c r="O365" s="148"/>
      <c r="P365" s="149"/>
    </row>
    <row r="366" spans="1:16" ht="15" hidden="1" customHeight="1" thickBot="1" x14ac:dyDescent="0.3">
      <c r="A366" s="45" t="str">
        <f ca="1">IF(MONTH(C366)=MONTH(D$3),RIGHT('Yearly Info'!A$42,LEN('Yearly Info'!A$42)-4),"")</f>
        <v xml:space="preserve"> </v>
      </c>
      <c r="B366" s="145"/>
      <c r="C366" s="42">
        <f t="shared" ca="1" si="13"/>
        <v>46185</v>
      </c>
      <c r="D366" s="54">
        <f ca="1">INDIRECT("'" &amp; UPPER(LEFT(TEXT($D$3,"mmmm"),3)) &amp; "'!M39")</f>
        <v>0</v>
      </c>
      <c r="E366" s="147"/>
      <c r="F366" s="148"/>
      <c r="G366" s="148"/>
      <c r="H366" s="148"/>
      <c r="I366" s="148"/>
      <c r="J366" s="148"/>
      <c r="K366" s="148"/>
      <c r="L366" s="148"/>
      <c r="M366" s="148"/>
      <c r="N366" s="148"/>
      <c r="O366" s="148"/>
      <c r="P366" s="149"/>
    </row>
    <row r="367" spans="1:16" ht="15" hidden="1" customHeight="1" thickBot="1" x14ac:dyDescent="0.3">
      <c r="A367" s="45" t="str">
        <f ca="1">IF(MONTH(C367)=MONTH(D$3),RIGHT('Yearly Info'!A$43,LEN('Yearly Info'!A$43)-4),"")</f>
        <v xml:space="preserve"> </v>
      </c>
      <c r="B367" s="146"/>
      <c r="C367" s="42">
        <f t="shared" ca="1" si="13"/>
        <v>46185</v>
      </c>
      <c r="D367" s="55">
        <f ca="1">INDIRECT("'" &amp; UPPER(LEFT(TEXT($D$3,"mmmm"),3)) &amp; "'!M40")</f>
        <v>0</v>
      </c>
      <c r="E367" s="150"/>
      <c r="F367" s="151"/>
      <c r="G367" s="151"/>
      <c r="H367" s="151"/>
      <c r="I367" s="151"/>
      <c r="J367" s="151"/>
      <c r="K367" s="151"/>
      <c r="L367" s="151"/>
      <c r="M367" s="151"/>
      <c r="N367" s="151"/>
      <c r="O367" s="151"/>
      <c r="P367" s="152"/>
    </row>
    <row r="368" spans="1:16" ht="15" hidden="1" customHeight="1" x14ac:dyDescent="0.3">
      <c r="A368" s="44" t="str">
        <f ca="1">IF(MONTH(C368)=MONTH(D$3),RIGHT('Yearly Info'!A$14,LEN('Yearly Info'!A$14)-4),"")</f>
        <v xml:space="preserve"> RICS Support for MDEQ</v>
      </c>
      <c r="B368" s="145" t="str">
        <f ca="1">TEXT(C368,"dddd")</f>
        <v>Saturday</v>
      </c>
      <c r="C368" s="94">
        <f ca="1">C338+1</f>
        <v>46186</v>
      </c>
      <c r="D368" s="106">
        <f ca="1">INDIRECT("'" &amp; UPPER(LEFT(TEXT($D$3,"mmmm"),3)) &amp; "'!N11")</f>
        <v>0</v>
      </c>
      <c r="E368" s="164"/>
      <c r="F368" s="165"/>
      <c r="G368" s="165"/>
      <c r="H368" s="165"/>
      <c r="I368" s="165"/>
      <c r="J368" s="165"/>
      <c r="K368" s="165"/>
      <c r="L368" s="165"/>
      <c r="M368" s="165"/>
      <c r="N368" s="165"/>
      <c r="O368" s="165"/>
      <c r="P368" s="166"/>
    </row>
    <row r="369" spans="1:16" ht="15" hidden="1" customHeight="1" x14ac:dyDescent="0.3">
      <c r="A369" s="44" t="str">
        <f ca="1">IF(MONTH(C369)=MONTH(D$3),RIGHT('Yearly Info'!A$15,LEN('Yearly Info'!A$15)-4),"")</f>
        <v xml:space="preserve"> MDEQ</v>
      </c>
      <c r="B369" s="145"/>
      <c r="C369" s="42">
        <f ca="1">C368</f>
        <v>46186</v>
      </c>
      <c r="D369" s="106">
        <f ca="1">INDIRECT("'" &amp; UPPER(LEFT(TEXT($D$3,"mmmm"),3)) &amp; "'!N12")</f>
        <v>0</v>
      </c>
      <c r="E369" s="164"/>
      <c r="F369" s="165"/>
      <c r="G369" s="165"/>
      <c r="H369" s="165"/>
      <c r="I369" s="165"/>
      <c r="J369" s="165"/>
      <c r="K369" s="165"/>
      <c r="L369" s="165"/>
      <c r="M369" s="165"/>
      <c r="N369" s="165"/>
      <c r="O369" s="165"/>
      <c r="P369" s="166"/>
    </row>
    <row r="370" spans="1:16" ht="15" hidden="1" customHeight="1" x14ac:dyDescent="0.3">
      <c r="A370" s="44" t="str">
        <f ca="1">IF(MONTH(C370)=MONTH(D$3),RIGHT('Yearly Info'!A$16,LEN('Yearly Info'!A$16)-4),"")</f>
        <v xml:space="preserve"> RICS Idea Portal</v>
      </c>
      <c r="B370" s="145"/>
      <c r="C370" s="42">
        <f t="shared" ref="C370:C397" ca="1" si="14">C369</f>
        <v>46186</v>
      </c>
      <c r="D370" s="106">
        <f ca="1">INDIRECT("'" &amp; UPPER(LEFT(TEXT($D$3,"mmmm"),3)) &amp; "'!N13")</f>
        <v>0</v>
      </c>
      <c r="E370" s="164"/>
      <c r="F370" s="165"/>
      <c r="G370" s="165"/>
      <c r="H370" s="165"/>
      <c r="I370" s="165"/>
      <c r="J370" s="165"/>
      <c r="K370" s="165"/>
      <c r="L370" s="165"/>
      <c r="M370" s="165"/>
      <c r="N370" s="165"/>
      <c r="O370" s="165"/>
      <c r="P370" s="166"/>
    </row>
    <row r="371" spans="1:16" ht="15" hidden="1" customHeight="1" x14ac:dyDescent="0.3">
      <c r="A371" s="44" t="str">
        <f ca="1">IF(MONTH(C371)=MONTH(D$3),RIGHT('Yearly Info'!A$17,LEN('Yearly Info'!A$17)-4),"")</f>
        <v xml:space="preserve"> MSWIS</v>
      </c>
      <c r="B371" s="145"/>
      <c r="C371" s="42">
        <f t="shared" ca="1" si="14"/>
        <v>46186</v>
      </c>
      <c r="D371" s="106">
        <f ca="1">INDIRECT("'" &amp; UPPER(LEFT(TEXT($D$3,"mmmm"),3)) &amp; "'!N14")</f>
        <v>0</v>
      </c>
      <c r="E371" s="164"/>
      <c r="F371" s="165"/>
      <c r="G371" s="165"/>
      <c r="H371" s="165"/>
      <c r="I371" s="165"/>
      <c r="J371" s="165"/>
      <c r="K371" s="165"/>
      <c r="L371" s="165"/>
      <c r="M371" s="165"/>
      <c r="N371" s="165"/>
      <c r="O371" s="165"/>
      <c r="P371" s="166"/>
    </row>
    <row r="372" spans="1:16" ht="15" hidden="1" customHeight="1" x14ac:dyDescent="0.3">
      <c r="A372" s="44" t="str">
        <f ca="1">IF(MONTH(C372)=MONTH(D$3),RIGHT('Yearly Info'!A$18,LEN('Yearly Info'!A$18)-4),"")</f>
        <v xml:space="preserve"> GeoSpatial</v>
      </c>
      <c r="B372" s="145"/>
      <c r="C372" s="42">
        <f t="shared" ca="1" si="14"/>
        <v>46186</v>
      </c>
      <c r="D372" s="106">
        <f ca="1">INDIRECT("'" &amp; UPPER(LEFT(TEXT($D$3,"mmmm"),3)) &amp; "'!N15")</f>
        <v>0</v>
      </c>
      <c r="E372" s="164"/>
      <c r="F372" s="165"/>
      <c r="G372" s="165"/>
      <c r="H372" s="165"/>
      <c r="I372" s="165"/>
      <c r="J372" s="165"/>
      <c r="K372" s="165"/>
      <c r="L372" s="165"/>
      <c r="M372" s="165"/>
      <c r="N372" s="165"/>
      <c r="O372" s="165"/>
      <c r="P372" s="166"/>
    </row>
    <row r="373" spans="1:16" ht="15" hidden="1" customHeight="1" x14ac:dyDescent="0.3">
      <c r="A373" s="44" t="str">
        <f ca="1">IF(MONTH(C373)=MONTH(D$3),RIGHT('Yearly Info'!A$19,LEN('Yearly Info'!A$19)-4),"")</f>
        <v xml:space="preserve"> RICS Dashboard</v>
      </c>
      <c r="B373" s="145"/>
      <c r="C373" s="42">
        <f t="shared" ca="1" si="14"/>
        <v>46186</v>
      </c>
      <c r="D373" s="106">
        <f ca="1">INDIRECT("'" &amp; UPPER(LEFT(TEXT($D$3,"mmmm"),3)) &amp; "'!N16")</f>
        <v>0</v>
      </c>
      <c r="E373" s="167"/>
      <c r="F373" s="168"/>
      <c r="G373" s="168"/>
      <c r="H373" s="168"/>
      <c r="I373" s="168"/>
      <c r="J373" s="168"/>
      <c r="K373" s="168"/>
      <c r="L373" s="168"/>
      <c r="M373" s="168"/>
      <c r="N373" s="168"/>
      <c r="O373" s="168"/>
      <c r="P373" s="169"/>
    </row>
    <row r="374" spans="1:16" ht="15" hidden="1" customHeight="1" x14ac:dyDescent="0.3">
      <c r="A374" s="44" t="str">
        <f ca="1">IF(MONTH(C374)=MONTH(D$3),RIGHT('Yearly Info'!A$20,LEN('Yearly Info'!A$20)-4),"")</f>
        <v xml:space="preserve"> MDWFP NRIS</v>
      </c>
      <c r="B374" s="145"/>
      <c r="C374" s="42">
        <f t="shared" ca="1" si="14"/>
        <v>46186</v>
      </c>
      <c r="D374" s="106">
        <f ca="1">INDIRECT("'" &amp; UPPER(LEFT(TEXT($D$3,"mmmm"),3)) &amp; "'!N17")</f>
        <v>0</v>
      </c>
      <c r="E374" s="167"/>
      <c r="F374" s="168"/>
      <c r="G374" s="168"/>
      <c r="H374" s="168"/>
      <c r="I374" s="168"/>
      <c r="J374" s="168"/>
      <c r="K374" s="168"/>
      <c r="L374" s="168"/>
      <c r="M374" s="168"/>
      <c r="N374" s="168"/>
      <c r="O374" s="168"/>
      <c r="P374" s="169"/>
    </row>
    <row r="375" spans="1:16" ht="15" hidden="1" customHeight="1" x14ac:dyDescent="0.3">
      <c r="A375" s="44" t="str">
        <f ca="1">IF(MONTH(C375)=MONTH(D$3),RIGHT('Yearly Info'!A$21,LEN('Yearly Info'!A$21)-4),"")</f>
        <v xml:space="preserve"> MSWIS MRVA 4 CLOSED</v>
      </c>
      <c r="B375" s="145"/>
      <c r="C375" s="42">
        <f t="shared" ca="1" si="14"/>
        <v>46186</v>
      </c>
      <c r="D375" s="106">
        <f ca="1">INDIRECT("'" &amp; UPPER(LEFT(TEXT($D$3,"mmmm"),3)) &amp; "'!N18")</f>
        <v>0</v>
      </c>
      <c r="E375" s="164"/>
      <c r="F375" s="165"/>
      <c r="G375" s="165"/>
      <c r="H375" s="165"/>
      <c r="I375" s="165"/>
      <c r="J375" s="165"/>
      <c r="K375" s="165"/>
      <c r="L375" s="165"/>
      <c r="M375" s="165"/>
      <c r="N375" s="165"/>
      <c r="O375" s="165"/>
      <c r="P375" s="166"/>
    </row>
    <row r="376" spans="1:16" ht="15" customHeight="1" x14ac:dyDescent="0.3">
      <c r="A376" s="44" t="str">
        <f ca="1">IF(MONTH(C376)=MONTH(D$3),RIGHT('Yearly Info'!A$22,LEN('Yearly Info'!A$22)-4),"")</f>
        <v xml:space="preserve"> Tackett</v>
      </c>
      <c r="B376" s="145"/>
      <c r="C376" s="42">
        <f t="shared" ca="1" si="14"/>
        <v>46186</v>
      </c>
      <c r="D376" s="106">
        <f ca="1">INDIRECT("'" &amp; UPPER(LEFT(TEXT($D$3,"mmmm"),3)) &amp; "'!N19")</f>
        <v>0</v>
      </c>
      <c r="E376" s="164"/>
      <c r="F376" s="165"/>
      <c r="G376" s="165"/>
      <c r="H376" s="165"/>
      <c r="I376" s="165"/>
      <c r="J376" s="165"/>
      <c r="K376" s="165"/>
      <c r="L376" s="165"/>
      <c r="M376" s="165"/>
      <c r="N376" s="165"/>
      <c r="O376" s="165"/>
      <c r="P376" s="166"/>
    </row>
    <row r="377" spans="1:16" ht="15" hidden="1" customHeight="1" x14ac:dyDescent="0.3">
      <c r="A377" s="44" t="e">
        <f ca="1">IF(MONTH(C377)=MONTH(D$3),RIGHT('Yearly Info'!A$23,LEN('Yearly Info'!A$23)-4),"")</f>
        <v>#VALUE!</v>
      </c>
      <c r="B377" s="145"/>
      <c r="C377" s="42">
        <f t="shared" ca="1" si="14"/>
        <v>46186</v>
      </c>
      <c r="D377" s="106">
        <f ca="1">INDIRECT("'" &amp; UPPER(LEFT(TEXT($D$3,"mmmm"),3)) &amp; "'!N20")</f>
        <v>0</v>
      </c>
      <c r="E377" s="170"/>
      <c r="F377" s="165"/>
      <c r="G377" s="165"/>
      <c r="H377" s="165"/>
      <c r="I377" s="165"/>
      <c r="J377" s="165"/>
      <c r="K377" s="165"/>
      <c r="L377" s="165"/>
      <c r="M377" s="165"/>
      <c r="N377" s="165"/>
      <c r="O377" s="165"/>
      <c r="P377" s="166"/>
    </row>
    <row r="378" spans="1:16" ht="15" hidden="1" customHeight="1" x14ac:dyDescent="0.3">
      <c r="A378" s="44" t="e">
        <f ca="1">IF(MONTH(C378)=MONTH(D$3),RIGHT('Yearly Info'!A$24,LEN('Yearly Info'!A$24)-4),"")</f>
        <v>#VALUE!</v>
      </c>
      <c r="B378" s="145"/>
      <c r="C378" s="42">
        <f t="shared" ca="1" si="14"/>
        <v>46186</v>
      </c>
      <c r="D378" s="106">
        <f ca="1">INDIRECT("'" &amp; UPPER(LEFT(TEXT($D$3,"mmmm"),3)) &amp; "'!N21")</f>
        <v>0</v>
      </c>
      <c r="E378" s="164"/>
      <c r="F378" s="165"/>
      <c r="G378" s="165"/>
      <c r="H378" s="165"/>
      <c r="I378" s="165"/>
      <c r="J378" s="165"/>
      <c r="K378" s="165"/>
      <c r="L378" s="165"/>
      <c r="M378" s="165"/>
      <c r="N378" s="165"/>
      <c r="O378" s="165"/>
      <c r="P378" s="166"/>
    </row>
    <row r="379" spans="1:16" ht="15" hidden="1" customHeight="1" x14ac:dyDescent="0.3">
      <c r="A379" s="44" t="e">
        <f ca="1">IF(MONTH(C379)=MONTH(D$3),RIGHT('Yearly Info'!A$25,LEN('Yearly Info'!A$25)-4),"")</f>
        <v>#VALUE!</v>
      </c>
      <c r="B379" s="145"/>
      <c r="C379" s="42">
        <f t="shared" ca="1" si="14"/>
        <v>46186</v>
      </c>
      <c r="D379" s="106">
        <f ca="1">INDIRECT("'" &amp; UPPER(LEFT(TEXT($D$3,"mmmm"),3)) &amp; "'!N22")</f>
        <v>0</v>
      </c>
      <c r="E379" s="164"/>
      <c r="F379" s="165"/>
      <c r="G379" s="165"/>
      <c r="H379" s="165"/>
      <c r="I379" s="165"/>
      <c r="J379" s="165"/>
      <c r="K379" s="165"/>
      <c r="L379" s="165"/>
      <c r="M379" s="165"/>
      <c r="N379" s="165"/>
      <c r="O379" s="165"/>
      <c r="P379" s="166"/>
    </row>
    <row r="380" spans="1:16" ht="15" hidden="1" customHeight="1" x14ac:dyDescent="0.3">
      <c r="A380" s="44" t="e">
        <f ca="1">IF(MONTH(C380)=MONTH(D$3),RIGHT('Yearly Info'!A$26,LEN('Yearly Info'!A$26)-4),"")</f>
        <v>#VALUE!</v>
      </c>
      <c r="B380" s="145"/>
      <c r="C380" s="42">
        <f t="shared" ca="1" si="14"/>
        <v>46186</v>
      </c>
      <c r="D380" s="106">
        <f ca="1">INDIRECT("'" &amp; UPPER(LEFT(TEXT($D$3,"mmmm"),3)) &amp; "'!N23")</f>
        <v>0</v>
      </c>
      <c r="E380" s="164"/>
      <c r="F380" s="165"/>
      <c r="G380" s="165"/>
      <c r="H380" s="165"/>
      <c r="I380" s="165"/>
      <c r="J380" s="165"/>
      <c r="K380" s="165"/>
      <c r="L380" s="165"/>
      <c r="M380" s="165"/>
      <c r="N380" s="165"/>
      <c r="O380" s="165"/>
      <c r="P380" s="166"/>
    </row>
    <row r="381" spans="1:16" ht="15" hidden="1" customHeight="1" x14ac:dyDescent="0.3">
      <c r="A381" s="44" t="e">
        <f ca="1">IF(MONTH(C381)=MONTH(D$3),RIGHT('Yearly Info'!A$27,LEN('Yearly Info'!A$27)-4),"")</f>
        <v>#VALUE!</v>
      </c>
      <c r="B381" s="145"/>
      <c r="C381" s="42">
        <f t="shared" ca="1" si="14"/>
        <v>46186</v>
      </c>
      <c r="D381" s="106">
        <f ca="1">INDIRECT("'" &amp; UPPER(LEFT(TEXT($D$3,"mmmm"),3)) &amp; "'!N24")</f>
        <v>0</v>
      </c>
      <c r="E381" s="164"/>
      <c r="F381" s="165"/>
      <c r="G381" s="165"/>
      <c r="H381" s="165"/>
      <c r="I381" s="165"/>
      <c r="J381" s="165"/>
      <c r="K381" s="165"/>
      <c r="L381" s="165"/>
      <c r="M381" s="165"/>
      <c r="N381" s="165"/>
      <c r="O381" s="165"/>
      <c r="P381" s="166"/>
    </row>
    <row r="382" spans="1:16" ht="15" hidden="1" customHeight="1" x14ac:dyDescent="0.3">
      <c r="A382" s="44" t="e">
        <f ca="1">IF(MONTH(C382)=MONTH(D$3),RIGHT('Yearly Info'!A$28,LEN('Yearly Info'!A$28)-4),"")</f>
        <v>#VALUE!</v>
      </c>
      <c r="B382" s="145"/>
      <c r="C382" s="42">
        <f t="shared" ca="1" si="14"/>
        <v>46186</v>
      </c>
      <c r="D382" s="106">
        <f ca="1">INDIRECT("'" &amp; UPPER(LEFT(TEXT($D$3,"mmmm"),3)) &amp; "'!N25")</f>
        <v>0</v>
      </c>
      <c r="E382" s="164"/>
      <c r="F382" s="165"/>
      <c r="G382" s="165"/>
      <c r="H382" s="165"/>
      <c r="I382" s="165"/>
      <c r="J382" s="165"/>
      <c r="K382" s="165"/>
      <c r="L382" s="165"/>
      <c r="M382" s="165"/>
      <c r="N382" s="165"/>
      <c r="O382" s="165"/>
      <c r="P382" s="166"/>
    </row>
    <row r="383" spans="1:16" ht="15" hidden="1" customHeight="1" x14ac:dyDescent="0.3">
      <c r="A383" s="44" t="e">
        <f ca="1">IF(MONTH(C383)=MONTH(D$3),RIGHT('Yearly Info'!A$29,LEN('Yearly Info'!A$29)-4),"")</f>
        <v>#VALUE!</v>
      </c>
      <c r="B383" s="145"/>
      <c r="C383" s="42">
        <f t="shared" ca="1" si="14"/>
        <v>46186</v>
      </c>
      <c r="D383" s="106">
        <f ca="1">INDIRECT("'" &amp; UPPER(LEFT(TEXT($D$3,"mmmm"),3)) &amp; "'!N26")</f>
        <v>0</v>
      </c>
      <c r="E383" s="164"/>
      <c r="F383" s="165"/>
      <c r="G383" s="165"/>
      <c r="H383" s="165"/>
      <c r="I383" s="165"/>
      <c r="J383" s="165"/>
      <c r="K383" s="165"/>
      <c r="L383" s="165"/>
      <c r="M383" s="165"/>
      <c r="N383" s="165"/>
      <c r="O383" s="165"/>
      <c r="P383" s="166"/>
    </row>
    <row r="384" spans="1:16" ht="15" hidden="1" customHeight="1" x14ac:dyDescent="0.3">
      <c r="A384" s="44" t="e">
        <f ca="1">IF(MONTH(C384)=MONTH(D$3),RIGHT('Yearly Info'!A$30,LEN('Yearly Info'!A$30)-4),"")</f>
        <v>#VALUE!</v>
      </c>
      <c r="B384" s="145"/>
      <c r="C384" s="42">
        <f t="shared" ca="1" si="14"/>
        <v>46186</v>
      </c>
      <c r="D384" s="106">
        <f ca="1">INDIRECT("'" &amp; UPPER(LEFT(TEXT($D$3,"mmmm"),3)) &amp; "'!N27")</f>
        <v>0</v>
      </c>
      <c r="E384" s="164"/>
      <c r="F384" s="165"/>
      <c r="G384" s="165"/>
      <c r="H384" s="165"/>
      <c r="I384" s="165"/>
      <c r="J384" s="165"/>
      <c r="K384" s="165"/>
      <c r="L384" s="165"/>
      <c r="M384" s="165"/>
      <c r="N384" s="165"/>
      <c r="O384" s="165"/>
      <c r="P384" s="166"/>
    </row>
    <row r="385" spans="1:16" ht="15" hidden="1" customHeight="1" x14ac:dyDescent="0.3">
      <c r="A385" s="44" t="e">
        <f ca="1">IF(MONTH(C385)=MONTH(D$3),RIGHT('Yearly Info'!A$31,LEN('Yearly Info'!A$31)-4),"")</f>
        <v>#VALUE!</v>
      </c>
      <c r="B385" s="145"/>
      <c r="C385" s="42">
        <f t="shared" ca="1" si="14"/>
        <v>46186</v>
      </c>
      <c r="D385" s="106">
        <f ca="1">INDIRECT("'" &amp; UPPER(LEFT(TEXT($D$3,"mmmm"),3)) &amp; "'!N28")</f>
        <v>0</v>
      </c>
      <c r="E385" s="164"/>
      <c r="F385" s="165"/>
      <c r="G385" s="165"/>
      <c r="H385" s="165"/>
      <c r="I385" s="165"/>
      <c r="J385" s="165"/>
      <c r="K385" s="165"/>
      <c r="L385" s="165"/>
      <c r="M385" s="165"/>
      <c r="N385" s="165"/>
      <c r="O385" s="165"/>
      <c r="P385" s="166"/>
    </row>
    <row r="386" spans="1:16" ht="15" hidden="1" customHeight="1" x14ac:dyDescent="0.3">
      <c r="A386" s="44" t="e">
        <f ca="1">IF(MONTH(C386)=MONTH(D$3),RIGHT('Yearly Info'!A$32,LEN('Yearly Info'!A$32)-4),"")</f>
        <v>#VALUE!</v>
      </c>
      <c r="B386" s="145"/>
      <c r="C386" s="42">
        <f t="shared" ca="1" si="14"/>
        <v>46186</v>
      </c>
      <c r="D386" s="106">
        <f ca="1">INDIRECT("'" &amp; UPPER(LEFT(TEXT($D$3,"mmmm"),3)) &amp; "'!N29")</f>
        <v>0</v>
      </c>
      <c r="E386" s="164"/>
      <c r="F386" s="165"/>
      <c r="G386" s="165"/>
      <c r="H386" s="165"/>
      <c r="I386" s="165"/>
      <c r="J386" s="165"/>
      <c r="K386" s="165"/>
      <c r="L386" s="165"/>
      <c r="M386" s="165"/>
      <c r="N386" s="165"/>
      <c r="O386" s="165"/>
      <c r="P386" s="166"/>
    </row>
    <row r="387" spans="1:16" ht="15" hidden="1" customHeight="1" x14ac:dyDescent="0.3">
      <c r="A387" s="44" t="e">
        <f ca="1">IF(MONTH(C387)=MONTH(D$3),RIGHT('Yearly Info'!A$33,LEN('Yearly Info'!A$33)-4),"")</f>
        <v>#VALUE!</v>
      </c>
      <c r="B387" s="145"/>
      <c r="C387" s="42">
        <f t="shared" ca="1" si="14"/>
        <v>46186</v>
      </c>
      <c r="D387" s="106">
        <f ca="1">INDIRECT("'" &amp; UPPER(LEFT(TEXT($D$3,"mmmm"),3)) &amp; "'!N30")</f>
        <v>0</v>
      </c>
      <c r="E387" s="164"/>
      <c r="F387" s="165"/>
      <c r="G387" s="165"/>
      <c r="H387" s="165"/>
      <c r="I387" s="165"/>
      <c r="J387" s="165"/>
      <c r="K387" s="165"/>
      <c r="L387" s="165"/>
      <c r="M387" s="165"/>
      <c r="N387" s="165"/>
      <c r="O387" s="165"/>
      <c r="P387" s="166"/>
    </row>
    <row r="388" spans="1:16" ht="15" hidden="1" customHeight="1" x14ac:dyDescent="0.3">
      <c r="A388" s="44" t="e">
        <f ca="1">IF(MONTH(C388)=MONTH(D$3),RIGHT('Yearly Info'!A$34,LEN('Yearly Info'!A$34)-4),"")</f>
        <v>#VALUE!</v>
      </c>
      <c r="B388" s="145"/>
      <c r="C388" s="42">
        <f t="shared" ca="1" si="14"/>
        <v>46186</v>
      </c>
      <c r="D388" s="106">
        <f ca="1">INDIRECT("'" &amp; UPPER(LEFT(TEXT($D$3,"mmmm"),3)) &amp; "'!N31")</f>
        <v>0</v>
      </c>
      <c r="E388" s="164"/>
      <c r="F388" s="165"/>
      <c r="G388" s="165"/>
      <c r="H388" s="165"/>
      <c r="I388" s="165"/>
      <c r="J388" s="165"/>
      <c r="K388" s="165"/>
      <c r="L388" s="165"/>
      <c r="M388" s="165"/>
      <c r="N388" s="165"/>
      <c r="O388" s="165"/>
      <c r="P388" s="166"/>
    </row>
    <row r="389" spans="1:16" ht="15" hidden="1" customHeight="1" x14ac:dyDescent="0.3">
      <c r="A389" s="44" t="e">
        <f ca="1">IF(MONTH(C389)=MONTH(D$3),RIGHT('Yearly Info'!A$35,LEN('Yearly Info'!A$35)-4),"")</f>
        <v>#VALUE!</v>
      </c>
      <c r="B389" s="145"/>
      <c r="C389" s="42">
        <f t="shared" ca="1" si="14"/>
        <v>46186</v>
      </c>
      <c r="D389" s="106">
        <f ca="1">INDIRECT("'" &amp; UPPER(LEFT(TEXT($D$3,"mmmm"),3)) &amp; "'!N32")</f>
        <v>0</v>
      </c>
      <c r="E389" s="164"/>
      <c r="F389" s="165"/>
      <c r="G389" s="165"/>
      <c r="H389" s="165"/>
      <c r="I389" s="165"/>
      <c r="J389" s="165"/>
      <c r="K389" s="165"/>
      <c r="L389" s="165"/>
      <c r="M389" s="165"/>
      <c r="N389" s="165"/>
      <c r="O389" s="165"/>
      <c r="P389" s="166"/>
    </row>
    <row r="390" spans="1:16" ht="15" hidden="1" customHeight="1" x14ac:dyDescent="0.3">
      <c r="A390" s="44" t="e">
        <f ca="1">IF(MONTH(C390)=MONTH(D$3),RIGHT('Yearly Info'!A$36,LEN('Yearly Info'!A$36)-4),"")</f>
        <v>#VALUE!</v>
      </c>
      <c r="B390" s="145"/>
      <c r="C390" s="42">
        <f t="shared" ca="1" si="14"/>
        <v>46186</v>
      </c>
      <c r="D390" s="106">
        <f ca="1">INDIRECT("'" &amp; UPPER(LEFT(TEXT($D$3,"mmmm"),3)) &amp; "'!N33")</f>
        <v>0</v>
      </c>
      <c r="E390" s="167"/>
      <c r="F390" s="168"/>
      <c r="G390" s="168"/>
      <c r="H390" s="168"/>
      <c r="I390" s="168"/>
      <c r="J390" s="168"/>
      <c r="K390" s="168"/>
      <c r="L390" s="168"/>
      <c r="M390" s="168"/>
      <c r="N390" s="168"/>
      <c r="O390" s="168"/>
      <c r="P390" s="169"/>
    </row>
    <row r="391" spans="1:16" ht="15" hidden="1" customHeight="1" x14ac:dyDescent="0.3">
      <c r="A391" s="44" t="e">
        <f ca="1">IF(MONTH(C391)=MONTH(D$3),RIGHT('Yearly Info'!A$37,LEN('Yearly Info'!A$37)-4),"")</f>
        <v>#VALUE!</v>
      </c>
      <c r="B391" s="145"/>
      <c r="C391" s="42">
        <f t="shared" ca="1" si="14"/>
        <v>46186</v>
      </c>
      <c r="D391" s="106">
        <f ca="1">INDIRECT("'" &amp; UPPER(LEFT(TEXT($D$3,"mmmm"),3)) &amp; "'!N34")</f>
        <v>0</v>
      </c>
      <c r="E391" s="164"/>
      <c r="F391" s="165"/>
      <c r="G391" s="165"/>
      <c r="H391" s="165"/>
      <c r="I391" s="165"/>
      <c r="J391" s="165"/>
      <c r="K391" s="165"/>
      <c r="L391" s="165"/>
      <c r="M391" s="165"/>
      <c r="N391" s="165"/>
      <c r="O391" s="165"/>
      <c r="P391" s="166"/>
    </row>
    <row r="392" spans="1:16" ht="15" hidden="1" customHeight="1" x14ac:dyDescent="0.3">
      <c r="A392" s="44" t="e">
        <f ca="1">IF(MONTH(C392)=MONTH(D$3),RIGHT('Yearly Info'!A$38,LEN('Yearly Info'!A$38)-4),"")</f>
        <v>#VALUE!</v>
      </c>
      <c r="B392" s="145"/>
      <c r="C392" s="42">
        <f t="shared" ca="1" si="14"/>
        <v>46186</v>
      </c>
      <c r="D392" s="106">
        <f ca="1">INDIRECT("'" &amp; UPPER(LEFT(TEXT($D$3,"mmmm"),3)) &amp; "'!N35")</f>
        <v>0</v>
      </c>
      <c r="E392" s="164"/>
      <c r="F392" s="165"/>
      <c r="G392" s="165"/>
      <c r="H392" s="165"/>
      <c r="I392" s="165"/>
      <c r="J392" s="165"/>
      <c r="K392" s="165"/>
      <c r="L392" s="165"/>
      <c r="M392" s="165"/>
      <c r="N392" s="165"/>
      <c r="O392" s="165"/>
      <c r="P392" s="166"/>
    </row>
    <row r="393" spans="1:16" ht="15" hidden="1" customHeight="1" x14ac:dyDescent="0.3">
      <c r="A393" s="44" t="e">
        <f ca="1">IF(MONTH(C393)=MONTH(D$3),RIGHT('Yearly Info'!A$39,LEN('Yearly Info'!A$39)-4),"")</f>
        <v>#VALUE!</v>
      </c>
      <c r="B393" s="145"/>
      <c r="C393" s="42">
        <f t="shared" ca="1" si="14"/>
        <v>46186</v>
      </c>
      <c r="D393" s="106">
        <f ca="1">INDIRECT("'" &amp; UPPER(LEFT(TEXT($D$3,"mmmm"),3)) &amp; "'!N36")</f>
        <v>0</v>
      </c>
      <c r="E393" s="164"/>
      <c r="F393" s="165"/>
      <c r="G393" s="165"/>
      <c r="H393" s="165"/>
      <c r="I393" s="165"/>
      <c r="J393" s="165"/>
      <c r="K393" s="165"/>
      <c r="L393" s="165"/>
      <c r="M393" s="165"/>
      <c r="N393" s="165"/>
      <c r="O393" s="165"/>
      <c r="P393" s="166"/>
    </row>
    <row r="394" spans="1:16" ht="15" hidden="1" customHeight="1" thickBot="1" x14ac:dyDescent="0.35">
      <c r="A394" s="45" t="e">
        <f ca="1">IF(MONTH(C394)=MONTH(D$3),RIGHT('Yearly Info'!A$40,LEN('Yearly Info'!A$40)-4),"")</f>
        <v>#VALUE!</v>
      </c>
      <c r="B394" s="145"/>
      <c r="C394" s="42">
        <f t="shared" ca="1" si="14"/>
        <v>46186</v>
      </c>
      <c r="D394" s="106">
        <f ca="1">INDIRECT("'" &amp; UPPER(LEFT(TEXT($D$3,"mmmm"),3)) &amp; "'!N37")</f>
        <v>0</v>
      </c>
      <c r="E394" s="164"/>
      <c r="F394" s="165"/>
      <c r="G394" s="165"/>
      <c r="H394" s="165"/>
      <c r="I394" s="165"/>
      <c r="J394" s="165"/>
      <c r="K394" s="165"/>
      <c r="L394" s="165"/>
      <c r="M394" s="165"/>
      <c r="N394" s="165"/>
      <c r="O394" s="165"/>
      <c r="P394" s="166"/>
    </row>
    <row r="395" spans="1:16" ht="15" hidden="1" customHeight="1" thickBot="1" x14ac:dyDescent="0.35">
      <c r="A395" s="45" t="str">
        <f ca="1">IF(MONTH(C395)=MONTH(D$3),RIGHT('Yearly Info'!A$41,LEN('Yearly Info'!A$41)-4),"")</f>
        <v xml:space="preserve"> </v>
      </c>
      <c r="B395" s="145"/>
      <c r="C395" s="42">
        <f t="shared" ca="1" si="14"/>
        <v>46186</v>
      </c>
      <c r="D395" s="106">
        <f ca="1">INDIRECT("'" &amp; UPPER(LEFT(TEXT($D$3,"mmmm"),3)) &amp; "'!N38")</f>
        <v>0</v>
      </c>
      <c r="E395" s="164"/>
      <c r="F395" s="165"/>
      <c r="G395" s="165"/>
      <c r="H395" s="165"/>
      <c r="I395" s="165"/>
      <c r="J395" s="165"/>
      <c r="K395" s="165"/>
      <c r="L395" s="165"/>
      <c r="M395" s="165"/>
      <c r="N395" s="165"/>
      <c r="O395" s="165"/>
      <c r="P395" s="166"/>
    </row>
    <row r="396" spans="1:16" ht="15" hidden="1" customHeight="1" thickBot="1" x14ac:dyDescent="0.35">
      <c r="A396" s="45" t="str">
        <f ca="1">IF(MONTH(C396)=MONTH(D$3),RIGHT('Yearly Info'!A$42,LEN('Yearly Info'!A$42)-4),"")</f>
        <v xml:space="preserve"> </v>
      </c>
      <c r="B396" s="145"/>
      <c r="C396" s="42">
        <f t="shared" ca="1" si="14"/>
        <v>46186</v>
      </c>
      <c r="D396" s="106">
        <f ca="1">INDIRECT("'" &amp; UPPER(LEFT(TEXT($D$3,"mmmm"),3)) &amp; "'!N39")</f>
        <v>0</v>
      </c>
      <c r="E396" s="164"/>
      <c r="F396" s="165"/>
      <c r="G396" s="165"/>
      <c r="H396" s="165"/>
      <c r="I396" s="165"/>
      <c r="J396" s="165"/>
      <c r="K396" s="165"/>
      <c r="L396" s="165"/>
      <c r="M396" s="165"/>
      <c r="N396" s="165"/>
      <c r="O396" s="165"/>
      <c r="P396" s="166"/>
    </row>
    <row r="397" spans="1:16" ht="15" hidden="1" customHeight="1" thickBot="1" x14ac:dyDescent="0.35">
      <c r="A397" s="45" t="str">
        <f ca="1">IF(MONTH(C397)=MONTH(D$3),RIGHT('Yearly Info'!A$43,LEN('Yearly Info'!A$43)-4),"")</f>
        <v xml:space="preserve"> </v>
      </c>
      <c r="B397" s="146"/>
      <c r="C397" s="42">
        <f t="shared" ca="1" si="14"/>
        <v>46186</v>
      </c>
      <c r="D397" s="106">
        <f ca="1">INDIRECT("'" &amp; UPPER(LEFT(TEXT($D$3,"mmmm"),3)) &amp; "'!N40")</f>
        <v>0</v>
      </c>
      <c r="E397" s="171"/>
      <c r="F397" s="172"/>
      <c r="G397" s="172"/>
      <c r="H397" s="172"/>
      <c r="I397" s="172"/>
      <c r="J397" s="172"/>
      <c r="K397" s="172"/>
      <c r="L397" s="172"/>
      <c r="M397" s="172"/>
      <c r="N397" s="172"/>
      <c r="O397" s="172"/>
      <c r="P397" s="173"/>
    </row>
    <row r="398" spans="1:16" ht="15" hidden="1" customHeight="1" x14ac:dyDescent="0.25">
      <c r="A398" s="44" t="str">
        <f ca="1">IF(MONTH(C398)=MONTH(D$3),RIGHT('Yearly Info'!A$14,LEN('Yearly Info'!A$14)-4),"")</f>
        <v xml:space="preserve"> RICS Support for MDEQ</v>
      </c>
      <c r="B398" s="145" t="str">
        <f ca="1">TEXT(C398,"dddd")</f>
        <v>Sunday</v>
      </c>
      <c r="C398" s="94">
        <f ca="1">C368+1</f>
        <v>46187</v>
      </c>
      <c r="D398" s="107">
        <f ca="1">INDIRECT("'" &amp; UPPER(LEFT(TEXT($D$3,"mmmm"),3)) &amp; "'!O11")</f>
        <v>0</v>
      </c>
      <c r="E398" s="147"/>
      <c r="F398" s="148"/>
      <c r="G398" s="148"/>
      <c r="H398" s="148"/>
      <c r="I398" s="148"/>
      <c r="J398" s="148"/>
      <c r="K398" s="148"/>
      <c r="L398" s="148"/>
      <c r="M398" s="148"/>
      <c r="N398" s="148"/>
      <c r="O398" s="148"/>
      <c r="P398" s="149"/>
    </row>
    <row r="399" spans="1:16" ht="15" hidden="1" customHeight="1" x14ac:dyDescent="0.25">
      <c r="A399" s="44" t="str">
        <f ca="1">IF(MONTH(C399)=MONTH(D$3),RIGHT('Yearly Info'!A$15,LEN('Yearly Info'!A$15)-4),"")</f>
        <v xml:space="preserve"> MDEQ</v>
      </c>
      <c r="B399" s="145"/>
      <c r="C399" s="42">
        <f ca="1">C398</f>
        <v>46187</v>
      </c>
      <c r="D399" s="107">
        <f ca="1">INDIRECT("'" &amp; UPPER(LEFT(TEXT($D$3,"mmmm"),3)) &amp; "'!O12")</f>
        <v>0</v>
      </c>
      <c r="E399" s="147"/>
      <c r="F399" s="148"/>
      <c r="G399" s="148"/>
      <c r="H399" s="148"/>
      <c r="I399" s="148"/>
      <c r="J399" s="148"/>
      <c r="K399" s="148"/>
      <c r="L399" s="148"/>
      <c r="M399" s="148"/>
      <c r="N399" s="148"/>
      <c r="O399" s="148"/>
      <c r="P399" s="149"/>
    </row>
    <row r="400" spans="1:16" ht="15" hidden="1" customHeight="1" x14ac:dyDescent="0.25">
      <c r="A400" s="44" t="str">
        <f ca="1">IF(MONTH(C400)=MONTH(D$3),RIGHT('Yearly Info'!A$16,LEN('Yearly Info'!A$16)-4),"")</f>
        <v xml:space="preserve"> RICS Idea Portal</v>
      </c>
      <c r="B400" s="145"/>
      <c r="C400" s="42">
        <f t="shared" ref="C400:C427" ca="1" si="15">C399</f>
        <v>46187</v>
      </c>
      <c r="D400" s="107">
        <f ca="1">INDIRECT("'" &amp; UPPER(LEFT(TEXT($D$3,"mmmm"),3)) &amp; "'!O13")</f>
        <v>0</v>
      </c>
      <c r="E400" s="147"/>
      <c r="F400" s="148"/>
      <c r="G400" s="148"/>
      <c r="H400" s="148"/>
      <c r="I400" s="148"/>
      <c r="J400" s="148"/>
      <c r="K400" s="148"/>
      <c r="L400" s="148"/>
      <c r="M400" s="148"/>
      <c r="N400" s="148"/>
      <c r="O400" s="148"/>
      <c r="P400" s="149"/>
    </row>
    <row r="401" spans="1:16" ht="15" hidden="1" customHeight="1" x14ac:dyDescent="0.25">
      <c r="A401" s="44" t="str">
        <f ca="1">IF(MONTH(C401)=MONTH(D$3),RIGHT('Yearly Info'!A$17,LEN('Yearly Info'!A$17)-4),"")</f>
        <v xml:space="preserve"> MSWIS</v>
      </c>
      <c r="B401" s="145"/>
      <c r="C401" s="42">
        <f t="shared" ca="1" si="15"/>
        <v>46187</v>
      </c>
      <c r="D401" s="107">
        <f ca="1">INDIRECT("'" &amp; UPPER(LEFT(TEXT($D$3,"mmmm"),3)) &amp; "'!O14")</f>
        <v>0</v>
      </c>
      <c r="E401" s="147"/>
      <c r="F401" s="148"/>
      <c r="G401" s="148"/>
      <c r="H401" s="148"/>
      <c r="I401" s="148"/>
      <c r="J401" s="148"/>
      <c r="K401" s="148"/>
      <c r="L401" s="148"/>
      <c r="M401" s="148"/>
      <c r="N401" s="148"/>
      <c r="O401" s="148"/>
      <c r="P401" s="149"/>
    </row>
    <row r="402" spans="1:16" ht="15" hidden="1" customHeight="1" x14ac:dyDescent="0.25">
      <c r="A402" s="44" t="str">
        <f ca="1">IF(MONTH(C402)=MONTH(D$3),RIGHT('Yearly Info'!A$18,LEN('Yearly Info'!A$18)-4),"")</f>
        <v xml:space="preserve"> GeoSpatial</v>
      </c>
      <c r="B402" s="145"/>
      <c r="C402" s="42">
        <f t="shared" ca="1" si="15"/>
        <v>46187</v>
      </c>
      <c r="D402" s="107">
        <f ca="1">INDIRECT("'" &amp; UPPER(LEFT(TEXT($D$3,"mmmm"),3)) &amp; "'!O15")</f>
        <v>0</v>
      </c>
      <c r="E402" s="147"/>
      <c r="F402" s="148"/>
      <c r="G402" s="148"/>
      <c r="H402" s="148"/>
      <c r="I402" s="148"/>
      <c r="J402" s="148"/>
      <c r="K402" s="148"/>
      <c r="L402" s="148"/>
      <c r="M402" s="148"/>
      <c r="N402" s="148"/>
      <c r="O402" s="148"/>
      <c r="P402" s="149"/>
    </row>
    <row r="403" spans="1:16" ht="15" hidden="1" customHeight="1" thickBot="1" x14ac:dyDescent="0.3">
      <c r="A403" s="44" t="str">
        <f ca="1">IF(MONTH(C403)=MONTH(D$3),RIGHT('Yearly Info'!A$19,LEN('Yearly Info'!A$19)-4),"")</f>
        <v xml:space="preserve"> RICS Dashboard</v>
      </c>
      <c r="B403" s="145"/>
      <c r="C403" s="42">
        <f t="shared" ca="1" si="15"/>
        <v>46187</v>
      </c>
      <c r="D403" s="107">
        <f ca="1">INDIRECT("'" &amp; UPPER(LEFT(TEXT($D$3,"mmmm"),3)) &amp; "'!O16")</f>
        <v>0</v>
      </c>
      <c r="E403" s="153"/>
      <c r="F403" s="154"/>
      <c r="G403" s="154"/>
      <c r="H403" s="154"/>
      <c r="I403" s="154"/>
      <c r="J403" s="154"/>
      <c r="K403" s="154"/>
      <c r="L403" s="154"/>
      <c r="M403" s="154"/>
      <c r="N403" s="154"/>
      <c r="O403" s="154"/>
      <c r="P403" s="155"/>
    </row>
    <row r="404" spans="1:16" ht="15" hidden="1" customHeight="1" x14ac:dyDescent="0.25">
      <c r="A404" s="44" t="str">
        <f ca="1">IF(MONTH(C404)=MONTH(D$3),RIGHT('Yearly Info'!A$20,LEN('Yearly Info'!A$20)-4),"")</f>
        <v xml:space="preserve"> MDWFP NRIS</v>
      </c>
      <c r="B404" s="145"/>
      <c r="C404" s="42">
        <f t="shared" ca="1" si="15"/>
        <v>46187</v>
      </c>
      <c r="D404" s="107">
        <f ca="1">INDIRECT("'" &amp; UPPER(LEFT(TEXT($D$3,"mmmm"),3)) &amp; "'!O17")</f>
        <v>0</v>
      </c>
      <c r="E404" s="147"/>
      <c r="F404" s="148"/>
      <c r="G404" s="148"/>
      <c r="H404" s="148"/>
      <c r="I404" s="148"/>
      <c r="J404" s="148"/>
      <c r="K404" s="148"/>
      <c r="L404" s="148"/>
      <c r="M404" s="148"/>
      <c r="N404" s="148"/>
      <c r="O404" s="148"/>
      <c r="P404" s="149"/>
    </row>
    <row r="405" spans="1:16" ht="15" hidden="1" customHeight="1" x14ac:dyDescent="0.25">
      <c r="A405" s="44" t="str">
        <f ca="1">IF(MONTH(C405)=MONTH(D$3),RIGHT('Yearly Info'!A$21,LEN('Yearly Info'!A$21)-4),"")</f>
        <v xml:space="preserve"> MSWIS MRVA 4 CLOSED</v>
      </c>
      <c r="B405" s="145"/>
      <c r="C405" s="42">
        <f t="shared" ca="1" si="15"/>
        <v>46187</v>
      </c>
      <c r="D405" s="107">
        <f ca="1">INDIRECT("'" &amp; UPPER(LEFT(TEXT($D$3,"mmmm"),3)) &amp; "'!O18")</f>
        <v>0</v>
      </c>
      <c r="E405" s="147"/>
      <c r="F405" s="148"/>
      <c r="G405" s="148"/>
      <c r="H405" s="148"/>
      <c r="I405" s="148"/>
      <c r="J405" s="148"/>
      <c r="K405" s="148"/>
      <c r="L405" s="148"/>
      <c r="M405" s="148"/>
      <c r="N405" s="148"/>
      <c r="O405" s="148"/>
      <c r="P405" s="149"/>
    </row>
    <row r="406" spans="1:16" ht="15" customHeight="1" x14ac:dyDescent="0.25">
      <c r="A406" s="44" t="str">
        <f ca="1">IF(MONTH(C406)=MONTH(D$3),RIGHT('Yearly Info'!A$22,LEN('Yearly Info'!A$22)-4),"")</f>
        <v xml:space="preserve"> Tackett</v>
      </c>
      <c r="B406" s="145"/>
      <c r="C406" s="42">
        <f t="shared" ca="1" si="15"/>
        <v>46187</v>
      </c>
      <c r="D406" s="107">
        <f ca="1">INDIRECT("'" &amp; UPPER(LEFT(TEXT($D$3,"mmmm"),3)) &amp; "'!O19")</f>
        <v>0</v>
      </c>
      <c r="E406" s="147"/>
      <c r="F406" s="148"/>
      <c r="G406" s="148"/>
      <c r="H406" s="148"/>
      <c r="I406" s="148"/>
      <c r="J406" s="148"/>
      <c r="K406" s="148"/>
      <c r="L406" s="148"/>
      <c r="M406" s="148"/>
      <c r="N406" s="148"/>
      <c r="O406" s="148"/>
      <c r="P406" s="149"/>
    </row>
    <row r="407" spans="1:16" ht="15" hidden="1" customHeight="1" x14ac:dyDescent="0.25">
      <c r="A407" s="44" t="e">
        <f ca="1">IF(MONTH(C407)=MONTH(D$3),RIGHT('Yearly Info'!A$23,LEN('Yearly Info'!A$23)-4),"")</f>
        <v>#VALUE!</v>
      </c>
      <c r="B407" s="145"/>
      <c r="C407" s="42">
        <f t="shared" ca="1" si="15"/>
        <v>46187</v>
      </c>
      <c r="D407" s="107">
        <f ca="1">INDIRECT("'" &amp; UPPER(LEFT(TEXT($D$3,"mmmm"),3)) &amp; "'!O20")</f>
        <v>0</v>
      </c>
      <c r="E407" s="147"/>
      <c r="F407" s="148"/>
      <c r="G407" s="148"/>
      <c r="H407" s="148"/>
      <c r="I407" s="148"/>
      <c r="J407" s="148"/>
      <c r="K407" s="148"/>
      <c r="L407" s="148"/>
      <c r="M407" s="148"/>
      <c r="N407" s="148"/>
      <c r="O407" s="148"/>
      <c r="P407" s="149"/>
    </row>
    <row r="408" spans="1:16" ht="15" hidden="1" customHeight="1" x14ac:dyDescent="0.25">
      <c r="A408" s="44" t="e">
        <f ca="1">IF(MONTH(C408)=MONTH(D$3),RIGHT('Yearly Info'!A$24,LEN('Yearly Info'!A$24)-4),"")</f>
        <v>#VALUE!</v>
      </c>
      <c r="B408" s="145"/>
      <c r="C408" s="42">
        <f t="shared" ca="1" si="15"/>
        <v>46187</v>
      </c>
      <c r="D408" s="107">
        <f ca="1">INDIRECT("'" &amp; UPPER(LEFT(TEXT($D$3,"mmmm"),3)) &amp; "'!O21")</f>
        <v>0</v>
      </c>
      <c r="E408" s="147"/>
      <c r="F408" s="148"/>
      <c r="G408" s="148"/>
      <c r="H408" s="148"/>
      <c r="I408" s="148"/>
      <c r="J408" s="148"/>
      <c r="K408" s="148"/>
      <c r="L408" s="148"/>
      <c r="M408" s="148"/>
      <c r="N408" s="148"/>
      <c r="O408" s="148"/>
      <c r="P408" s="149"/>
    </row>
    <row r="409" spans="1:16" ht="15" hidden="1" customHeight="1" x14ac:dyDescent="0.25">
      <c r="A409" s="44" t="e">
        <f ca="1">IF(MONTH(C409)=MONTH(D$3),RIGHT('Yearly Info'!A$25,LEN('Yearly Info'!A$25)-4),"")</f>
        <v>#VALUE!</v>
      </c>
      <c r="B409" s="145"/>
      <c r="C409" s="42">
        <f t="shared" ca="1" si="15"/>
        <v>46187</v>
      </c>
      <c r="D409" s="107">
        <f ca="1">INDIRECT("'" &amp; UPPER(LEFT(TEXT($D$3,"mmmm"),3)) &amp; "'!O22")</f>
        <v>0</v>
      </c>
      <c r="E409" s="147"/>
      <c r="F409" s="148"/>
      <c r="G409" s="148"/>
      <c r="H409" s="148"/>
      <c r="I409" s="148"/>
      <c r="J409" s="148"/>
      <c r="K409" s="148"/>
      <c r="L409" s="148"/>
      <c r="M409" s="148"/>
      <c r="N409" s="148"/>
      <c r="O409" s="148"/>
      <c r="P409" s="149"/>
    </row>
    <row r="410" spans="1:16" ht="15" hidden="1" customHeight="1" x14ac:dyDescent="0.25">
      <c r="A410" s="44" t="e">
        <f ca="1">IF(MONTH(C410)=MONTH(D$3),RIGHT('Yearly Info'!A$26,LEN('Yearly Info'!A$26)-4),"")</f>
        <v>#VALUE!</v>
      </c>
      <c r="B410" s="145"/>
      <c r="C410" s="42">
        <f t="shared" ca="1" si="15"/>
        <v>46187</v>
      </c>
      <c r="D410" s="107">
        <f ca="1">INDIRECT("'" &amp; UPPER(LEFT(TEXT($D$3,"mmmm"),3)) &amp; "'!O23")</f>
        <v>0</v>
      </c>
      <c r="E410" s="147"/>
      <c r="F410" s="148"/>
      <c r="G410" s="148"/>
      <c r="H410" s="148"/>
      <c r="I410" s="148"/>
      <c r="J410" s="148"/>
      <c r="K410" s="148"/>
      <c r="L410" s="148"/>
      <c r="M410" s="148"/>
      <c r="N410" s="148"/>
      <c r="O410" s="148"/>
      <c r="P410" s="149"/>
    </row>
    <row r="411" spans="1:16" ht="15" hidden="1" customHeight="1" x14ac:dyDescent="0.25">
      <c r="A411" s="44" t="e">
        <f ca="1">IF(MONTH(C411)=MONTH(D$3),RIGHT('Yearly Info'!A$27,LEN('Yearly Info'!A$27)-4),"")</f>
        <v>#VALUE!</v>
      </c>
      <c r="B411" s="145"/>
      <c r="C411" s="42">
        <f t="shared" ca="1" si="15"/>
        <v>46187</v>
      </c>
      <c r="D411" s="107">
        <f ca="1">INDIRECT("'" &amp; UPPER(LEFT(TEXT($D$3,"mmmm"),3)) &amp; "'!O24")</f>
        <v>0</v>
      </c>
      <c r="E411" s="147"/>
      <c r="F411" s="148"/>
      <c r="G411" s="148"/>
      <c r="H411" s="148"/>
      <c r="I411" s="148"/>
      <c r="J411" s="148"/>
      <c r="K411" s="148"/>
      <c r="L411" s="148"/>
      <c r="M411" s="148"/>
      <c r="N411" s="148"/>
      <c r="O411" s="148"/>
      <c r="P411" s="149"/>
    </row>
    <row r="412" spans="1:16" ht="15" hidden="1" customHeight="1" x14ac:dyDescent="0.25">
      <c r="A412" s="44" t="e">
        <f ca="1">IF(MONTH(C412)=MONTH(D$3),RIGHT('Yearly Info'!A$28,LEN('Yearly Info'!A$28)-4),"")</f>
        <v>#VALUE!</v>
      </c>
      <c r="B412" s="145"/>
      <c r="C412" s="42">
        <f t="shared" ca="1" si="15"/>
        <v>46187</v>
      </c>
      <c r="D412" s="107">
        <f ca="1">INDIRECT("'" &amp; UPPER(LEFT(TEXT($D$3,"mmmm"),3)) &amp; "'!O25")</f>
        <v>0</v>
      </c>
      <c r="E412" s="147"/>
      <c r="F412" s="148"/>
      <c r="G412" s="148"/>
      <c r="H412" s="148"/>
      <c r="I412" s="148"/>
      <c r="J412" s="148"/>
      <c r="K412" s="148"/>
      <c r="L412" s="148"/>
      <c r="M412" s="148"/>
      <c r="N412" s="148"/>
      <c r="O412" s="148"/>
      <c r="P412" s="149"/>
    </row>
    <row r="413" spans="1:16" ht="15" hidden="1" customHeight="1" x14ac:dyDescent="0.25">
      <c r="A413" s="44" t="e">
        <f ca="1">IF(MONTH(C413)=MONTH(D$3),RIGHT('Yearly Info'!A$29,LEN('Yearly Info'!A$29)-4),"")</f>
        <v>#VALUE!</v>
      </c>
      <c r="B413" s="145"/>
      <c r="C413" s="42">
        <f t="shared" ca="1" si="15"/>
        <v>46187</v>
      </c>
      <c r="D413" s="107">
        <f ca="1">INDIRECT("'" &amp; UPPER(LEFT(TEXT($D$3,"mmmm"),3)) &amp; "'!O26")</f>
        <v>0</v>
      </c>
      <c r="E413" s="147"/>
      <c r="F413" s="148"/>
      <c r="G413" s="148"/>
      <c r="H413" s="148"/>
      <c r="I413" s="148"/>
      <c r="J413" s="148"/>
      <c r="K413" s="148"/>
      <c r="L413" s="148"/>
      <c r="M413" s="148"/>
      <c r="N413" s="148"/>
      <c r="O413" s="148"/>
      <c r="P413" s="149"/>
    </row>
    <row r="414" spans="1:16" ht="15" hidden="1" customHeight="1" x14ac:dyDescent="0.25">
      <c r="A414" s="44" t="e">
        <f ca="1">IF(MONTH(C414)=MONTH(D$3),RIGHT('Yearly Info'!A$30,LEN('Yearly Info'!A$30)-4),"")</f>
        <v>#VALUE!</v>
      </c>
      <c r="B414" s="145"/>
      <c r="C414" s="42">
        <f t="shared" ca="1" si="15"/>
        <v>46187</v>
      </c>
      <c r="D414" s="107">
        <f ca="1">INDIRECT("'" &amp; UPPER(LEFT(TEXT($D$3,"mmmm"),3)) &amp; "'!O27")</f>
        <v>0</v>
      </c>
      <c r="E414" s="147"/>
      <c r="F414" s="148"/>
      <c r="G414" s="148"/>
      <c r="H414" s="148"/>
      <c r="I414" s="148"/>
      <c r="J414" s="148"/>
      <c r="K414" s="148"/>
      <c r="L414" s="148"/>
      <c r="M414" s="148"/>
      <c r="N414" s="148"/>
      <c r="O414" s="148"/>
      <c r="P414" s="149"/>
    </row>
    <row r="415" spans="1:16" ht="15" hidden="1" customHeight="1" x14ac:dyDescent="0.25">
      <c r="A415" s="44" t="e">
        <f ca="1">IF(MONTH(C415)=MONTH(D$3),RIGHT('Yearly Info'!A$31,LEN('Yearly Info'!A$31)-4),"")</f>
        <v>#VALUE!</v>
      </c>
      <c r="B415" s="145"/>
      <c r="C415" s="42">
        <f t="shared" ca="1" si="15"/>
        <v>46187</v>
      </c>
      <c r="D415" s="107">
        <f ca="1">INDIRECT("'" &amp; UPPER(LEFT(TEXT($D$3,"mmmm"),3)) &amp; "'!O28")</f>
        <v>0</v>
      </c>
      <c r="E415" s="147"/>
      <c r="F415" s="148"/>
      <c r="G415" s="148"/>
      <c r="H415" s="148"/>
      <c r="I415" s="148"/>
      <c r="J415" s="148"/>
      <c r="K415" s="148"/>
      <c r="L415" s="148"/>
      <c r="M415" s="148"/>
      <c r="N415" s="148"/>
      <c r="O415" s="148"/>
      <c r="P415" s="149"/>
    </row>
    <row r="416" spans="1:16" ht="15" hidden="1" customHeight="1" x14ac:dyDescent="0.25">
      <c r="A416" s="44" t="e">
        <f ca="1">IF(MONTH(C416)=MONTH(D$3),RIGHT('Yearly Info'!A$32,LEN('Yearly Info'!A$32)-4),"")</f>
        <v>#VALUE!</v>
      </c>
      <c r="B416" s="145"/>
      <c r="C416" s="42">
        <f t="shared" ca="1" si="15"/>
        <v>46187</v>
      </c>
      <c r="D416" s="107">
        <f ca="1">INDIRECT("'" &amp; UPPER(LEFT(TEXT($D$3,"mmmm"),3)) &amp; "'!O29")</f>
        <v>0</v>
      </c>
      <c r="E416" s="147"/>
      <c r="F416" s="148"/>
      <c r="G416" s="148"/>
      <c r="H416" s="148"/>
      <c r="I416" s="148"/>
      <c r="J416" s="148"/>
      <c r="K416" s="148"/>
      <c r="L416" s="148"/>
      <c r="M416" s="148"/>
      <c r="N416" s="148"/>
      <c r="O416" s="148"/>
      <c r="P416" s="149"/>
    </row>
    <row r="417" spans="1:16" ht="15" hidden="1" customHeight="1" x14ac:dyDescent="0.25">
      <c r="A417" s="44" t="e">
        <f ca="1">IF(MONTH(C417)=MONTH(D$3),RIGHT('Yearly Info'!A$33,LEN('Yearly Info'!A$33)-4),"")</f>
        <v>#VALUE!</v>
      </c>
      <c r="B417" s="145"/>
      <c r="C417" s="42">
        <f t="shared" ca="1" si="15"/>
        <v>46187</v>
      </c>
      <c r="D417" s="107">
        <f ca="1">INDIRECT("'" &amp; UPPER(LEFT(TEXT($D$3,"mmmm"),3)) &amp; "'!O30")</f>
        <v>0</v>
      </c>
      <c r="E417" s="147"/>
      <c r="F417" s="148"/>
      <c r="G417" s="148"/>
      <c r="H417" s="148"/>
      <c r="I417" s="148"/>
      <c r="J417" s="148"/>
      <c r="K417" s="148"/>
      <c r="L417" s="148"/>
      <c r="M417" s="148"/>
      <c r="N417" s="148"/>
      <c r="O417" s="148"/>
      <c r="P417" s="149"/>
    </row>
    <row r="418" spans="1:16" ht="15" hidden="1" customHeight="1" x14ac:dyDescent="0.25">
      <c r="A418" s="44" t="e">
        <f ca="1">IF(MONTH(C418)=MONTH(D$3),RIGHT('Yearly Info'!A$34,LEN('Yearly Info'!A$34)-4),"")</f>
        <v>#VALUE!</v>
      </c>
      <c r="B418" s="145"/>
      <c r="C418" s="42">
        <f t="shared" ca="1" si="15"/>
        <v>46187</v>
      </c>
      <c r="D418" s="107">
        <f ca="1">INDIRECT("'" &amp; UPPER(LEFT(TEXT($D$3,"mmmm"),3)) &amp; "'!O31")</f>
        <v>0</v>
      </c>
      <c r="E418" s="147"/>
      <c r="F418" s="148"/>
      <c r="G418" s="148"/>
      <c r="H418" s="148"/>
      <c r="I418" s="148"/>
      <c r="J418" s="148"/>
      <c r="K418" s="148"/>
      <c r="L418" s="148"/>
      <c r="M418" s="148"/>
      <c r="N418" s="148"/>
      <c r="O418" s="148"/>
      <c r="P418" s="149"/>
    </row>
    <row r="419" spans="1:16" ht="15" hidden="1" customHeight="1" x14ac:dyDescent="0.25">
      <c r="A419" s="44" t="e">
        <f ca="1">IF(MONTH(C419)=MONTH(D$3),RIGHT('Yearly Info'!A$35,LEN('Yearly Info'!A$35)-4),"")</f>
        <v>#VALUE!</v>
      </c>
      <c r="B419" s="145"/>
      <c r="C419" s="42">
        <f t="shared" ca="1" si="15"/>
        <v>46187</v>
      </c>
      <c r="D419" s="107">
        <f ca="1">INDIRECT("'" &amp; UPPER(LEFT(TEXT($D$3,"mmmm"),3)) &amp; "'!O32")</f>
        <v>0</v>
      </c>
      <c r="E419" s="147"/>
      <c r="F419" s="148"/>
      <c r="G419" s="148"/>
      <c r="H419" s="148"/>
      <c r="I419" s="148"/>
      <c r="J419" s="148"/>
      <c r="K419" s="148"/>
      <c r="L419" s="148"/>
      <c r="M419" s="148"/>
      <c r="N419" s="148"/>
      <c r="O419" s="148"/>
      <c r="P419" s="149"/>
    </row>
    <row r="420" spans="1:16" ht="15" hidden="1" customHeight="1" x14ac:dyDescent="0.25">
      <c r="A420" s="44" t="e">
        <f ca="1">IF(MONTH(C420)=MONTH(D$3),RIGHT('Yearly Info'!A$36,LEN('Yearly Info'!A$36)-4),"")</f>
        <v>#VALUE!</v>
      </c>
      <c r="B420" s="145"/>
      <c r="C420" s="42">
        <f t="shared" ca="1" si="15"/>
        <v>46187</v>
      </c>
      <c r="D420" s="107">
        <f ca="1">INDIRECT("'" &amp; UPPER(LEFT(TEXT($D$3,"mmmm"),3)) &amp; "'!O33")</f>
        <v>0</v>
      </c>
      <c r="E420" s="147"/>
      <c r="F420" s="148"/>
      <c r="G420" s="148"/>
      <c r="H420" s="148"/>
      <c r="I420" s="148"/>
      <c r="J420" s="148"/>
      <c r="K420" s="148"/>
      <c r="L420" s="148"/>
      <c r="M420" s="148"/>
      <c r="N420" s="148"/>
      <c r="O420" s="148"/>
      <c r="P420" s="149"/>
    </row>
    <row r="421" spans="1:16" ht="15" hidden="1" customHeight="1" x14ac:dyDescent="0.25">
      <c r="A421" s="44" t="e">
        <f ca="1">IF(MONTH(C421)=MONTH(D$3),RIGHT('Yearly Info'!A$37,LEN('Yearly Info'!A$37)-4),"")</f>
        <v>#VALUE!</v>
      </c>
      <c r="B421" s="145"/>
      <c r="C421" s="42">
        <f t="shared" ca="1" si="15"/>
        <v>46187</v>
      </c>
      <c r="D421" s="107">
        <f ca="1">INDIRECT("'" &amp; UPPER(LEFT(TEXT($D$3,"mmmm"),3)) &amp; "'!O34")</f>
        <v>0</v>
      </c>
      <c r="E421" s="147"/>
      <c r="F421" s="148"/>
      <c r="G421" s="148"/>
      <c r="H421" s="148"/>
      <c r="I421" s="148"/>
      <c r="J421" s="148"/>
      <c r="K421" s="148"/>
      <c r="L421" s="148"/>
      <c r="M421" s="148"/>
      <c r="N421" s="148"/>
      <c r="O421" s="148"/>
      <c r="P421" s="149"/>
    </row>
    <row r="422" spans="1:16" ht="15" hidden="1" customHeight="1" x14ac:dyDescent="0.25">
      <c r="A422" s="44" t="e">
        <f ca="1">IF(MONTH(C422)=MONTH(D$3),RIGHT('Yearly Info'!A$38,LEN('Yearly Info'!A$38)-4),"")</f>
        <v>#VALUE!</v>
      </c>
      <c r="B422" s="145"/>
      <c r="C422" s="42">
        <f t="shared" ca="1" si="15"/>
        <v>46187</v>
      </c>
      <c r="D422" s="107">
        <f ca="1">INDIRECT("'" &amp; UPPER(LEFT(TEXT($D$3,"mmmm"),3)) &amp; "'!O35")</f>
        <v>0</v>
      </c>
      <c r="E422" s="147"/>
      <c r="F422" s="148"/>
      <c r="G422" s="148"/>
      <c r="H422" s="148"/>
      <c r="I422" s="148"/>
      <c r="J422" s="148"/>
      <c r="K422" s="148"/>
      <c r="L422" s="148"/>
      <c r="M422" s="148"/>
      <c r="N422" s="148"/>
      <c r="O422" s="148"/>
      <c r="P422" s="149"/>
    </row>
    <row r="423" spans="1:16" ht="15" hidden="1" customHeight="1" x14ac:dyDescent="0.25">
      <c r="A423" s="44" t="e">
        <f ca="1">IF(MONTH(C423)=MONTH(D$3),RIGHT('Yearly Info'!A$39,LEN('Yearly Info'!A$39)-4),"")</f>
        <v>#VALUE!</v>
      </c>
      <c r="B423" s="145"/>
      <c r="C423" s="42">
        <f t="shared" ca="1" si="15"/>
        <v>46187</v>
      </c>
      <c r="D423" s="107">
        <f ca="1">INDIRECT("'" &amp; UPPER(LEFT(TEXT($D$3,"mmmm"),3)) &amp; "'!O36")</f>
        <v>0</v>
      </c>
      <c r="E423" s="147"/>
      <c r="F423" s="148"/>
      <c r="G423" s="148"/>
      <c r="H423" s="148"/>
      <c r="I423" s="148"/>
      <c r="J423" s="148"/>
      <c r="K423" s="148"/>
      <c r="L423" s="148"/>
      <c r="M423" s="148"/>
      <c r="N423" s="148"/>
      <c r="O423" s="148"/>
      <c r="P423" s="149"/>
    </row>
    <row r="424" spans="1:16" ht="15" hidden="1" customHeight="1" thickBot="1" x14ac:dyDescent="0.3">
      <c r="A424" s="45" t="e">
        <f ca="1">IF(MONTH(C424)=MONTH(D$3),RIGHT('Yearly Info'!A$40,LEN('Yearly Info'!A$40)-4),"")</f>
        <v>#VALUE!</v>
      </c>
      <c r="B424" s="145"/>
      <c r="C424" s="42">
        <f t="shared" ca="1" si="15"/>
        <v>46187</v>
      </c>
      <c r="D424" s="107">
        <f ca="1">INDIRECT("'" &amp; UPPER(LEFT(TEXT($D$3,"mmmm"),3)) &amp; "'!O37")</f>
        <v>0</v>
      </c>
      <c r="E424" s="147"/>
      <c r="F424" s="148"/>
      <c r="G424" s="148"/>
      <c r="H424" s="148"/>
      <c r="I424" s="148"/>
      <c r="J424" s="148"/>
      <c r="K424" s="148"/>
      <c r="L424" s="148"/>
      <c r="M424" s="148"/>
      <c r="N424" s="148"/>
      <c r="O424" s="148"/>
      <c r="P424" s="149"/>
    </row>
    <row r="425" spans="1:16" ht="15" hidden="1" customHeight="1" thickBot="1" x14ac:dyDescent="0.3">
      <c r="A425" s="45" t="str">
        <f ca="1">IF(MONTH(C425)=MONTH(D$3),RIGHT('Yearly Info'!A$41,LEN('Yearly Info'!A$41)-4),"")</f>
        <v xml:space="preserve"> </v>
      </c>
      <c r="B425" s="145"/>
      <c r="C425" s="42">
        <f t="shared" ca="1" si="15"/>
        <v>46187</v>
      </c>
      <c r="D425" s="107">
        <f ca="1">INDIRECT("'" &amp; UPPER(LEFT(TEXT($D$3,"mmmm"),3)) &amp; "'!O38")</f>
        <v>0</v>
      </c>
      <c r="E425" s="147"/>
      <c r="F425" s="148"/>
      <c r="G425" s="148"/>
      <c r="H425" s="148"/>
      <c r="I425" s="148"/>
      <c r="J425" s="148"/>
      <c r="K425" s="148"/>
      <c r="L425" s="148"/>
      <c r="M425" s="148"/>
      <c r="N425" s="148"/>
      <c r="O425" s="148"/>
      <c r="P425" s="149"/>
    </row>
    <row r="426" spans="1:16" ht="15" hidden="1" customHeight="1" thickBot="1" x14ac:dyDescent="0.3">
      <c r="A426" s="45" t="str">
        <f ca="1">IF(MONTH(C426)=MONTH(D$3),RIGHT('Yearly Info'!A$42,LEN('Yearly Info'!A$42)-4),"")</f>
        <v xml:space="preserve"> </v>
      </c>
      <c r="B426" s="145"/>
      <c r="C426" s="42">
        <f t="shared" ca="1" si="15"/>
        <v>46187</v>
      </c>
      <c r="D426" s="107">
        <f ca="1">INDIRECT("'" &amp; UPPER(LEFT(TEXT($D$3,"mmmm"),3)) &amp; "'!O39")</f>
        <v>0</v>
      </c>
      <c r="E426" s="147"/>
      <c r="F426" s="148"/>
      <c r="G426" s="148"/>
      <c r="H426" s="148"/>
      <c r="I426" s="148"/>
      <c r="J426" s="148"/>
      <c r="K426" s="148"/>
      <c r="L426" s="148"/>
      <c r="M426" s="148"/>
      <c r="N426" s="148"/>
      <c r="O426" s="148"/>
      <c r="P426" s="149"/>
    </row>
    <row r="427" spans="1:16" ht="15" hidden="1" customHeight="1" thickBot="1" x14ac:dyDescent="0.3">
      <c r="A427" s="45" t="str">
        <f ca="1">IF(MONTH(C427)=MONTH(D$3),RIGHT('Yearly Info'!A$43,LEN('Yearly Info'!A$43)-4),"")</f>
        <v xml:space="preserve"> </v>
      </c>
      <c r="B427" s="146"/>
      <c r="C427" s="42">
        <f t="shared" ca="1" si="15"/>
        <v>46187</v>
      </c>
      <c r="D427" s="107">
        <f ca="1">INDIRECT("'" &amp; UPPER(LEFT(TEXT($D$3,"mmmm"),3)) &amp; "'!O40")</f>
        <v>0</v>
      </c>
      <c r="E427" s="150"/>
      <c r="F427" s="151"/>
      <c r="G427" s="151"/>
      <c r="H427" s="151"/>
      <c r="I427" s="151"/>
      <c r="J427" s="151"/>
      <c r="K427" s="151"/>
      <c r="L427" s="151"/>
      <c r="M427" s="151"/>
      <c r="N427" s="151"/>
      <c r="O427" s="151"/>
      <c r="P427" s="152"/>
    </row>
    <row r="428" spans="1:16" ht="15" hidden="1" customHeight="1" x14ac:dyDescent="0.25">
      <c r="A428" s="44" t="str">
        <f ca="1">IF(MONTH(C428)=MONTH(D$3),RIGHT('Yearly Info'!A$14,LEN('Yearly Info'!A$14)-4),"")</f>
        <v xml:space="preserve"> RICS Support for MDEQ</v>
      </c>
      <c r="B428" s="159" t="str">
        <f ca="1">TEXT(C428,"dddd")</f>
        <v>Monday</v>
      </c>
      <c r="C428" s="96">
        <f ca="1">C338+3</f>
        <v>46188</v>
      </c>
      <c r="D428" s="54">
        <f ca="1">INDIRECT("'" &amp; UPPER(LEFT(TEXT($D$3,"mmmm"),3)) &amp; "'!P11")</f>
        <v>4</v>
      </c>
      <c r="E428" s="147"/>
      <c r="F428" s="148"/>
      <c r="G428" s="148"/>
      <c r="H428" s="148"/>
      <c r="I428" s="148"/>
      <c r="J428" s="148"/>
      <c r="K428" s="148"/>
      <c r="L428" s="148"/>
      <c r="M428" s="148"/>
      <c r="N428" s="148"/>
      <c r="O428" s="148"/>
      <c r="P428" s="149"/>
    </row>
    <row r="429" spans="1:16" ht="15" hidden="1" customHeight="1" x14ac:dyDescent="0.25">
      <c r="A429" s="44" t="str">
        <f ca="1">IF(MONTH(C429)=MONTH(D$3),RIGHT('Yearly Info'!A$15,LEN('Yearly Info'!A$15)-4),"")</f>
        <v xml:space="preserve"> MDEQ</v>
      </c>
      <c r="B429" s="145"/>
      <c r="C429" s="42">
        <f ca="1">C428</f>
        <v>46188</v>
      </c>
      <c r="D429" s="54">
        <f ca="1">INDIRECT("'" &amp; UPPER(LEFT(TEXT($D$3,"mmmm"),3)) &amp; "'!P12")</f>
        <v>0</v>
      </c>
      <c r="E429" s="147"/>
      <c r="F429" s="148"/>
      <c r="G429" s="148"/>
      <c r="H429" s="148"/>
      <c r="I429" s="148"/>
      <c r="J429" s="148"/>
      <c r="K429" s="148"/>
      <c r="L429" s="148"/>
      <c r="M429" s="148"/>
      <c r="N429" s="148"/>
      <c r="O429" s="148"/>
      <c r="P429" s="149"/>
    </row>
    <row r="430" spans="1:16" ht="15" hidden="1" customHeight="1" x14ac:dyDescent="0.25">
      <c r="A430" s="44" t="str">
        <f ca="1">IF(MONTH(C430)=MONTH(D$3),RIGHT('Yearly Info'!A$16,LEN('Yearly Info'!A$16)-4),"")</f>
        <v xml:space="preserve"> RICS Idea Portal</v>
      </c>
      <c r="B430" s="145"/>
      <c r="C430" s="42">
        <f t="shared" ref="C430:C457" ca="1" si="16">C429</f>
        <v>46188</v>
      </c>
      <c r="D430" s="54">
        <f ca="1">INDIRECT("'" &amp; UPPER(LEFT(TEXT($D$3,"mmmm"),3)) &amp; "'!P13")</f>
        <v>0</v>
      </c>
      <c r="E430" s="147"/>
      <c r="F430" s="148"/>
      <c r="G430" s="148"/>
      <c r="H430" s="148"/>
      <c r="I430" s="148"/>
      <c r="J430" s="148"/>
      <c r="K430" s="148"/>
      <c r="L430" s="148"/>
      <c r="M430" s="148"/>
      <c r="N430" s="148"/>
      <c r="O430" s="148"/>
      <c r="P430" s="149"/>
    </row>
    <row r="431" spans="1:16" ht="15" hidden="1" customHeight="1" x14ac:dyDescent="0.25">
      <c r="A431" s="44" t="str">
        <f ca="1">IF(MONTH(C431)=MONTH(D$3),RIGHT('Yearly Info'!A$17,LEN('Yearly Info'!A$17)-4),"")</f>
        <v xml:space="preserve"> MSWIS</v>
      </c>
      <c r="B431" s="145"/>
      <c r="C431" s="42">
        <f t="shared" ca="1" si="16"/>
        <v>46188</v>
      </c>
      <c r="D431" s="54">
        <f ca="1">INDIRECT("'" &amp; UPPER(LEFT(TEXT($D$3,"mmmm"),3)) &amp; "'!P14")</f>
        <v>0</v>
      </c>
      <c r="E431" s="147"/>
      <c r="F431" s="148"/>
      <c r="G431" s="148"/>
      <c r="H431" s="148"/>
      <c r="I431" s="148"/>
      <c r="J431" s="148"/>
      <c r="K431" s="148"/>
      <c r="L431" s="148"/>
      <c r="M431" s="148"/>
      <c r="N431" s="148"/>
      <c r="O431" s="148"/>
      <c r="P431" s="149"/>
    </row>
    <row r="432" spans="1:16" ht="15" hidden="1" customHeight="1" x14ac:dyDescent="0.25">
      <c r="A432" s="44" t="str">
        <f ca="1">IF(MONTH(C432)=MONTH(D$3),RIGHT('Yearly Info'!A$18,LEN('Yearly Info'!A$18)-4),"")</f>
        <v xml:space="preserve"> GeoSpatial</v>
      </c>
      <c r="B432" s="145"/>
      <c r="C432" s="42">
        <f t="shared" ca="1" si="16"/>
        <v>46188</v>
      </c>
      <c r="D432" s="54">
        <f ca="1">INDIRECT("'" &amp; UPPER(LEFT(TEXT($D$3,"mmmm"),3)) &amp; "'!P15")</f>
        <v>0</v>
      </c>
      <c r="E432" s="147"/>
      <c r="F432" s="148"/>
      <c r="G432" s="148"/>
      <c r="H432" s="148"/>
      <c r="I432" s="148"/>
      <c r="J432" s="148"/>
      <c r="K432" s="148"/>
      <c r="L432" s="148"/>
      <c r="M432" s="148"/>
      <c r="N432" s="148"/>
      <c r="O432" s="148"/>
      <c r="P432" s="149"/>
    </row>
    <row r="433" spans="1:16" ht="15" hidden="1" customHeight="1" thickBot="1" x14ac:dyDescent="0.3">
      <c r="A433" s="44" t="str">
        <f ca="1">IF(MONTH(C433)=MONTH(D$3),RIGHT('Yearly Info'!A$19,LEN('Yearly Info'!A$19)-4),"")</f>
        <v xml:space="preserve"> RICS Dashboard</v>
      </c>
      <c r="B433" s="145"/>
      <c r="C433" s="42">
        <f t="shared" ca="1" si="16"/>
        <v>46188</v>
      </c>
      <c r="D433" s="54">
        <f ca="1">INDIRECT("'" &amp; UPPER(LEFT(TEXT($D$3,"mmmm"),3)) &amp; "'!P16")</f>
        <v>0</v>
      </c>
      <c r="E433" s="153"/>
      <c r="F433" s="154"/>
      <c r="G433" s="154"/>
      <c r="H433" s="154"/>
      <c r="I433" s="154"/>
      <c r="J433" s="154"/>
      <c r="K433" s="154"/>
      <c r="L433" s="154"/>
      <c r="M433" s="154"/>
      <c r="N433" s="154"/>
      <c r="O433" s="154"/>
      <c r="P433" s="155"/>
    </row>
    <row r="434" spans="1:16" ht="15" hidden="1" customHeight="1" x14ac:dyDescent="0.25">
      <c r="A434" s="44" t="str">
        <f ca="1">IF(MONTH(C434)=MONTH(D$3),RIGHT('Yearly Info'!A$20,LEN('Yearly Info'!A$20)-4),"")</f>
        <v xml:space="preserve"> MDWFP NRIS</v>
      </c>
      <c r="B434" s="145"/>
      <c r="C434" s="42">
        <f t="shared" ca="1" si="16"/>
        <v>46188</v>
      </c>
      <c r="D434" s="54">
        <f ca="1">INDIRECT("'" &amp; UPPER(LEFT(TEXT($D$3,"mmmm"),3)) &amp; "'!P17")</f>
        <v>8</v>
      </c>
      <c r="E434" s="153" t="s">
        <v>154</v>
      </c>
      <c r="F434" s="154"/>
      <c r="G434" s="154"/>
      <c r="H434" s="154"/>
      <c r="I434" s="154"/>
      <c r="J434" s="154"/>
      <c r="K434" s="154"/>
      <c r="L434" s="154"/>
      <c r="M434" s="154"/>
      <c r="N434" s="154"/>
      <c r="O434" s="154"/>
      <c r="P434" s="155"/>
    </row>
    <row r="435" spans="1:16" ht="15" hidden="1" customHeight="1" x14ac:dyDescent="0.25">
      <c r="A435" s="44" t="str">
        <f ca="1">IF(MONTH(C435)=MONTH(D$3),RIGHT('Yearly Info'!A$21,LEN('Yearly Info'!A$21)-4),"")</f>
        <v xml:space="preserve"> MSWIS MRVA 4 CLOSED</v>
      </c>
      <c r="B435" s="145"/>
      <c r="C435" s="42">
        <f t="shared" ca="1" si="16"/>
        <v>46188</v>
      </c>
      <c r="D435" s="54">
        <f ca="1">INDIRECT("'" &amp; UPPER(LEFT(TEXT($D$3,"mmmm"),3)) &amp; "'!P18")</f>
        <v>0</v>
      </c>
      <c r="E435" s="147"/>
      <c r="F435" s="148"/>
      <c r="G435" s="148"/>
      <c r="H435" s="148"/>
      <c r="I435" s="148"/>
      <c r="J435" s="148"/>
      <c r="K435" s="148"/>
      <c r="L435" s="148"/>
      <c r="M435" s="148"/>
      <c r="N435" s="148"/>
      <c r="O435" s="148"/>
      <c r="P435" s="149"/>
    </row>
    <row r="436" spans="1:16" ht="15" customHeight="1" x14ac:dyDescent="0.25">
      <c r="A436" s="44" t="str">
        <f ca="1">IF(MONTH(C436)=MONTH(D$3),RIGHT('Yearly Info'!A$22,LEN('Yearly Info'!A$22)-4),"")</f>
        <v xml:space="preserve"> Tackett</v>
      </c>
      <c r="B436" s="145"/>
      <c r="C436" s="42">
        <f t="shared" ca="1" si="16"/>
        <v>46188</v>
      </c>
      <c r="D436" s="54">
        <f ca="1">INDIRECT("'" &amp; UPPER(LEFT(TEXT($D$3,"mmmm"),3)) &amp; "'!P19")</f>
        <v>4</v>
      </c>
      <c r="E436" s="147" t="s">
        <v>155</v>
      </c>
      <c r="F436" s="148"/>
      <c r="G436" s="148"/>
      <c r="H436" s="148"/>
      <c r="I436" s="148"/>
      <c r="J436" s="148"/>
      <c r="K436" s="148"/>
      <c r="L436" s="148"/>
      <c r="M436" s="148"/>
      <c r="N436" s="148"/>
      <c r="O436" s="148"/>
      <c r="P436" s="149"/>
    </row>
    <row r="437" spans="1:16" ht="15" hidden="1" customHeight="1" x14ac:dyDescent="0.25">
      <c r="A437" s="44" t="e">
        <f ca="1">IF(MONTH(C437)=MONTH(D$3),RIGHT('Yearly Info'!A$23,LEN('Yearly Info'!A$23)-4),"")</f>
        <v>#VALUE!</v>
      </c>
      <c r="B437" s="145"/>
      <c r="C437" s="42">
        <f t="shared" ca="1" si="16"/>
        <v>46188</v>
      </c>
      <c r="D437" s="54">
        <f ca="1">INDIRECT("'" &amp; UPPER(LEFT(TEXT($D$3,"mmmm"),3)) &amp; "'!P20")</f>
        <v>0</v>
      </c>
      <c r="E437" s="147"/>
      <c r="F437" s="148"/>
      <c r="G437" s="148"/>
      <c r="H437" s="148"/>
      <c r="I437" s="148"/>
      <c r="J437" s="148"/>
      <c r="K437" s="148"/>
      <c r="L437" s="148"/>
      <c r="M437" s="148"/>
      <c r="N437" s="148"/>
      <c r="O437" s="148"/>
      <c r="P437" s="149"/>
    </row>
    <row r="438" spans="1:16" ht="15" hidden="1" customHeight="1" x14ac:dyDescent="0.25">
      <c r="A438" s="44" t="e">
        <f ca="1">IF(MONTH(C438)=MONTH(D$3),RIGHT('Yearly Info'!A$24,LEN('Yearly Info'!A$24)-4),"")</f>
        <v>#VALUE!</v>
      </c>
      <c r="B438" s="145"/>
      <c r="C438" s="42">
        <f t="shared" ca="1" si="16"/>
        <v>46188</v>
      </c>
      <c r="D438" s="54">
        <f ca="1">INDIRECT("'" &amp; UPPER(LEFT(TEXT($D$3,"mmmm"),3)) &amp; "'!P21")</f>
        <v>0</v>
      </c>
      <c r="E438" s="147"/>
      <c r="F438" s="148"/>
      <c r="G438" s="148"/>
      <c r="H438" s="148"/>
      <c r="I438" s="148"/>
      <c r="J438" s="148"/>
      <c r="K438" s="148"/>
      <c r="L438" s="148"/>
      <c r="M438" s="148"/>
      <c r="N438" s="148"/>
      <c r="O438" s="148"/>
      <c r="P438" s="149"/>
    </row>
    <row r="439" spans="1:16" ht="15" hidden="1" customHeight="1" x14ac:dyDescent="0.25">
      <c r="A439" s="44" t="e">
        <f ca="1">IF(MONTH(C439)=MONTH(D$3),RIGHT('Yearly Info'!A$25,LEN('Yearly Info'!A$25)-4),"")</f>
        <v>#VALUE!</v>
      </c>
      <c r="B439" s="145"/>
      <c r="C439" s="42">
        <f t="shared" ca="1" si="16"/>
        <v>46188</v>
      </c>
      <c r="D439" s="54">
        <f ca="1">INDIRECT("'" &amp; UPPER(LEFT(TEXT($D$3,"mmmm"),3)) &amp; "'!P22")</f>
        <v>0</v>
      </c>
      <c r="E439" s="147"/>
      <c r="F439" s="148"/>
      <c r="G439" s="148"/>
      <c r="H439" s="148"/>
      <c r="I439" s="148"/>
      <c r="J439" s="148"/>
      <c r="K439" s="148"/>
      <c r="L439" s="148"/>
      <c r="M439" s="148"/>
      <c r="N439" s="148"/>
      <c r="O439" s="148"/>
      <c r="P439" s="149"/>
    </row>
    <row r="440" spans="1:16" ht="15" hidden="1" customHeight="1" x14ac:dyDescent="0.25">
      <c r="A440" s="44" t="e">
        <f ca="1">IF(MONTH(C440)=MONTH(D$3),RIGHT('Yearly Info'!A$26,LEN('Yearly Info'!A$26)-4),"")</f>
        <v>#VALUE!</v>
      </c>
      <c r="B440" s="145"/>
      <c r="C440" s="42">
        <f t="shared" ca="1" si="16"/>
        <v>46188</v>
      </c>
      <c r="D440" s="54">
        <f ca="1">INDIRECT("'" &amp; UPPER(LEFT(TEXT($D$3,"mmmm"),3)) &amp; "'!P23")</f>
        <v>0</v>
      </c>
      <c r="E440" s="147"/>
      <c r="F440" s="148"/>
      <c r="G440" s="148"/>
      <c r="H440" s="148"/>
      <c r="I440" s="148"/>
      <c r="J440" s="148"/>
      <c r="K440" s="148"/>
      <c r="L440" s="148"/>
      <c r="M440" s="148"/>
      <c r="N440" s="148"/>
      <c r="O440" s="148"/>
      <c r="P440" s="149"/>
    </row>
    <row r="441" spans="1:16" ht="15" hidden="1" customHeight="1" x14ac:dyDescent="0.25">
      <c r="A441" s="44" t="e">
        <f ca="1">IF(MONTH(C441)=MONTH(D$3),RIGHT('Yearly Info'!A$27,LEN('Yearly Info'!A$27)-4),"")</f>
        <v>#VALUE!</v>
      </c>
      <c r="B441" s="145"/>
      <c r="C441" s="42">
        <f t="shared" ca="1" si="16"/>
        <v>46188</v>
      </c>
      <c r="D441" s="54">
        <f ca="1">INDIRECT("'" &amp; UPPER(LEFT(TEXT($D$3,"mmmm"),3)) &amp; "'!P24")</f>
        <v>0</v>
      </c>
      <c r="E441" s="147"/>
      <c r="F441" s="148"/>
      <c r="G441" s="148"/>
      <c r="H441" s="148"/>
      <c r="I441" s="148"/>
      <c r="J441" s="148"/>
      <c r="K441" s="148"/>
      <c r="L441" s="148"/>
      <c r="M441" s="148"/>
      <c r="N441" s="148"/>
      <c r="O441" s="148"/>
      <c r="P441" s="149"/>
    </row>
    <row r="442" spans="1:16" ht="15" hidden="1" customHeight="1" x14ac:dyDescent="0.25">
      <c r="A442" s="44" t="e">
        <f ca="1">IF(MONTH(C442)=MONTH(D$3),RIGHT('Yearly Info'!A$28,LEN('Yearly Info'!A$28)-4),"")</f>
        <v>#VALUE!</v>
      </c>
      <c r="B442" s="145"/>
      <c r="C442" s="42">
        <f t="shared" ca="1" si="16"/>
        <v>46188</v>
      </c>
      <c r="D442" s="54">
        <f ca="1">INDIRECT("'" &amp; UPPER(LEFT(TEXT($D$3,"mmmm"),3)) &amp; "'!P25")</f>
        <v>0</v>
      </c>
      <c r="E442" s="147"/>
      <c r="F442" s="148"/>
      <c r="G442" s="148"/>
      <c r="H442" s="148"/>
      <c r="I442" s="148"/>
      <c r="J442" s="148"/>
      <c r="K442" s="148"/>
      <c r="L442" s="148"/>
      <c r="M442" s="148"/>
      <c r="N442" s="148"/>
      <c r="O442" s="148"/>
      <c r="P442" s="149"/>
    </row>
    <row r="443" spans="1:16" ht="15" hidden="1" customHeight="1" x14ac:dyDescent="0.25">
      <c r="A443" s="44" t="e">
        <f ca="1">IF(MONTH(C443)=MONTH(D$3),RIGHT('Yearly Info'!A$29,LEN('Yearly Info'!A$29)-4),"")</f>
        <v>#VALUE!</v>
      </c>
      <c r="B443" s="145"/>
      <c r="C443" s="42">
        <f t="shared" ca="1" si="16"/>
        <v>46188</v>
      </c>
      <c r="D443" s="54">
        <f ca="1">INDIRECT("'" &amp; UPPER(LEFT(TEXT($D$3,"mmmm"),3)) &amp; "'!P26")</f>
        <v>0</v>
      </c>
      <c r="E443" s="147"/>
      <c r="F443" s="148"/>
      <c r="G443" s="148"/>
      <c r="H443" s="148"/>
      <c r="I443" s="148"/>
      <c r="J443" s="148"/>
      <c r="K443" s="148"/>
      <c r="L443" s="148"/>
      <c r="M443" s="148"/>
      <c r="N443" s="148"/>
      <c r="O443" s="148"/>
      <c r="P443" s="149"/>
    </row>
    <row r="444" spans="1:16" ht="15" hidden="1" customHeight="1" x14ac:dyDescent="0.25">
      <c r="A444" s="44" t="e">
        <f ca="1">IF(MONTH(C444)=MONTH(D$3),RIGHT('Yearly Info'!A$30,LEN('Yearly Info'!A$30)-4),"")</f>
        <v>#VALUE!</v>
      </c>
      <c r="B444" s="145"/>
      <c r="C444" s="42">
        <f t="shared" ca="1" si="16"/>
        <v>46188</v>
      </c>
      <c r="D444" s="54">
        <f ca="1">INDIRECT("'" &amp; UPPER(LEFT(TEXT($D$3,"mmmm"),3)) &amp; "'!P27")</f>
        <v>0</v>
      </c>
      <c r="E444" s="147"/>
      <c r="F444" s="148"/>
      <c r="G444" s="148"/>
      <c r="H444" s="148"/>
      <c r="I444" s="148"/>
      <c r="J444" s="148"/>
      <c r="K444" s="148"/>
      <c r="L444" s="148"/>
      <c r="M444" s="148"/>
      <c r="N444" s="148"/>
      <c r="O444" s="148"/>
      <c r="P444" s="149"/>
    </row>
    <row r="445" spans="1:16" ht="15" hidden="1" customHeight="1" x14ac:dyDescent="0.25">
      <c r="A445" s="44" t="e">
        <f ca="1">IF(MONTH(C445)=MONTH(D$3),RIGHT('Yearly Info'!A$31,LEN('Yearly Info'!A$31)-4),"")</f>
        <v>#VALUE!</v>
      </c>
      <c r="B445" s="145"/>
      <c r="C445" s="42">
        <f t="shared" ca="1" si="16"/>
        <v>46188</v>
      </c>
      <c r="D445" s="54">
        <f ca="1">INDIRECT("'" &amp; UPPER(LEFT(TEXT($D$3,"mmmm"),3)) &amp; "'!P28")</f>
        <v>0</v>
      </c>
      <c r="E445" s="147"/>
      <c r="F445" s="148"/>
      <c r="G445" s="148"/>
      <c r="H445" s="148"/>
      <c r="I445" s="148"/>
      <c r="J445" s="148"/>
      <c r="K445" s="148"/>
      <c r="L445" s="148"/>
      <c r="M445" s="148"/>
      <c r="N445" s="148"/>
      <c r="O445" s="148"/>
      <c r="P445" s="149"/>
    </row>
    <row r="446" spans="1:16" ht="15" hidden="1" customHeight="1" x14ac:dyDescent="0.25">
      <c r="A446" s="44" t="e">
        <f ca="1">IF(MONTH(C446)=MONTH(D$3),RIGHT('Yearly Info'!A$32,LEN('Yearly Info'!A$32)-4),"")</f>
        <v>#VALUE!</v>
      </c>
      <c r="B446" s="145"/>
      <c r="C446" s="42">
        <f t="shared" ca="1" si="16"/>
        <v>46188</v>
      </c>
      <c r="D446" s="54">
        <f ca="1">INDIRECT("'" &amp; UPPER(LEFT(TEXT($D$3,"mmmm"),3)) &amp; "'!P29")</f>
        <v>0</v>
      </c>
      <c r="E446" s="147"/>
      <c r="F446" s="148"/>
      <c r="G446" s="148"/>
      <c r="H446" s="148"/>
      <c r="I446" s="148"/>
      <c r="J446" s="148"/>
      <c r="K446" s="148"/>
      <c r="L446" s="148"/>
      <c r="M446" s="148"/>
      <c r="N446" s="148"/>
      <c r="O446" s="148"/>
      <c r="P446" s="149"/>
    </row>
    <row r="447" spans="1:16" ht="15" hidden="1" customHeight="1" x14ac:dyDescent="0.25">
      <c r="A447" s="44" t="e">
        <f ca="1">IF(MONTH(C447)=MONTH(D$3),RIGHT('Yearly Info'!A$33,LEN('Yearly Info'!A$33)-4),"")</f>
        <v>#VALUE!</v>
      </c>
      <c r="B447" s="145"/>
      <c r="C447" s="42">
        <f t="shared" ca="1" si="16"/>
        <v>46188</v>
      </c>
      <c r="D447" s="54">
        <f ca="1">INDIRECT("'" &amp; UPPER(LEFT(TEXT($D$3,"mmmm"),3)) &amp; "'!P30")</f>
        <v>0</v>
      </c>
      <c r="E447" s="147"/>
      <c r="F447" s="148"/>
      <c r="G447" s="148"/>
      <c r="H447" s="148"/>
      <c r="I447" s="148"/>
      <c r="J447" s="148"/>
      <c r="K447" s="148"/>
      <c r="L447" s="148"/>
      <c r="M447" s="148"/>
      <c r="N447" s="148"/>
      <c r="O447" s="148"/>
      <c r="P447" s="149"/>
    </row>
    <row r="448" spans="1:16" ht="15" hidden="1" customHeight="1" x14ac:dyDescent="0.25">
      <c r="A448" s="44" t="e">
        <f ca="1">IF(MONTH(C448)=MONTH(D$3),RIGHT('Yearly Info'!A$34,LEN('Yearly Info'!A$34)-4),"")</f>
        <v>#VALUE!</v>
      </c>
      <c r="B448" s="145"/>
      <c r="C448" s="42">
        <f t="shared" ca="1" si="16"/>
        <v>46188</v>
      </c>
      <c r="D448" s="54">
        <f ca="1">INDIRECT("'" &amp; UPPER(LEFT(TEXT($D$3,"mmmm"),3)) &amp; "'!P31")</f>
        <v>0</v>
      </c>
      <c r="E448" s="147"/>
      <c r="F448" s="148"/>
      <c r="G448" s="148"/>
      <c r="H448" s="148"/>
      <c r="I448" s="148"/>
      <c r="J448" s="148"/>
      <c r="K448" s="148"/>
      <c r="L448" s="148"/>
      <c r="M448" s="148"/>
      <c r="N448" s="148"/>
      <c r="O448" s="148"/>
      <c r="P448" s="149"/>
    </row>
    <row r="449" spans="1:16" ht="15" hidden="1" customHeight="1" x14ac:dyDescent="0.25">
      <c r="A449" s="44" t="e">
        <f ca="1">IF(MONTH(C449)=MONTH(D$3),RIGHT('Yearly Info'!A$35,LEN('Yearly Info'!A$35)-4),"")</f>
        <v>#VALUE!</v>
      </c>
      <c r="B449" s="145"/>
      <c r="C449" s="42">
        <f t="shared" ca="1" si="16"/>
        <v>46188</v>
      </c>
      <c r="D449" s="54">
        <f ca="1">INDIRECT("'" &amp; UPPER(LEFT(TEXT($D$3,"mmmm"),3)) &amp; "'!P32")</f>
        <v>0</v>
      </c>
      <c r="E449" s="147"/>
      <c r="F449" s="148"/>
      <c r="G449" s="148"/>
      <c r="H449" s="148"/>
      <c r="I449" s="148"/>
      <c r="J449" s="148"/>
      <c r="K449" s="148"/>
      <c r="L449" s="148"/>
      <c r="M449" s="148"/>
      <c r="N449" s="148"/>
      <c r="O449" s="148"/>
      <c r="P449" s="149"/>
    </row>
    <row r="450" spans="1:16" ht="15" hidden="1" customHeight="1" x14ac:dyDescent="0.25">
      <c r="A450" s="44" t="e">
        <f ca="1">IF(MONTH(C450)=MONTH(D$3),RIGHT('Yearly Info'!A$36,LEN('Yearly Info'!A$36)-4),"")</f>
        <v>#VALUE!</v>
      </c>
      <c r="B450" s="145"/>
      <c r="C450" s="42">
        <f t="shared" ca="1" si="16"/>
        <v>46188</v>
      </c>
      <c r="D450" s="54">
        <f ca="1">INDIRECT("'" &amp; UPPER(LEFT(TEXT($D$3,"mmmm"),3)) &amp; "'!P33")</f>
        <v>0</v>
      </c>
      <c r="E450" s="147"/>
      <c r="F450" s="148"/>
      <c r="G450" s="148"/>
      <c r="H450" s="148"/>
      <c r="I450" s="148"/>
      <c r="J450" s="148"/>
      <c r="K450" s="148"/>
      <c r="L450" s="148"/>
      <c r="M450" s="148"/>
      <c r="N450" s="148"/>
      <c r="O450" s="148"/>
      <c r="P450" s="149"/>
    </row>
    <row r="451" spans="1:16" ht="15" hidden="1" customHeight="1" x14ac:dyDescent="0.25">
      <c r="A451" s="44" t="e">
        <f ca="1">IF(MONTH(C451)=MONTH(D$3),RIGHT('Yearly Info'!A$37,LEN('Yearly Info'!A$37)-4),"")</f>
        <v>#VALUE!</v>
      </c>
      <c r="B451" s="145"/>
      <c r="C451" s="42">
        <f t="shared" ca="1" si="16"/>
        <v>46188</v>
      </c>
      <c r="D451" s="54">
        <f ca="1">INDIRECT("'" &amp; UPPER(LEFT(TEXT($D$3,"mmmm"),3)) &amp; "'!P34")</f>
        <v>0</v>
      </c>
      <c r="E451" s="147"/>
      <c r="F451" s="148"/>
      <c r="G451" s="148"/>
      <c r="H451" s="148"/>
      <c r="I451" s="148"/>
      <c r="J451" s="148"/>
      <c r="K451" s="148"/>
      <c r="L451" s="148"/>
      <c r="M451" s="148"/>
      <c r="N451" s="148"/>
      <c r="O451" s="148"/>
      <c r="P451" s="149"/>
    </row>
    <row r="452" spans="1:16" ht="15" hidden="1" customHeight="1" x14ac:dyDescent="0.25">
      <c r="A452" s="44" t="e">
        <f ca="1">IF(MONTH(C452)=MONTH(D$3),RIGHT('Yearly Info'!A$38,LEN('Yearly Info'!A$38)-4),"")</f>
        <v>#VALUE!</v>
      </c>
      <c r="B452" s="145"/>
      <c r="C452" s="42">
        <f t="shared" ca="1" si="16"/>
        <v>46188</v>
      </c>
      <c r="D452" s="54">
        <f ca="1">INDIRECT("'" &amp; UPPER(LEFT(TEXT($D$3,"mmmm"),3)) &amp; "'!P35")</f>
        <v>0</v>
      </c>
      <c r="E452" s="147"/>
      <c r="F452" s="148"/>
      <c r="G452" s="148"/>
      <c r="H452" s="148"/>
      <c r="I452" s="148"/>
      <c r="J452" s="148"/>
      <c r="K452" s="148"/>
      <c r="L452" s="148"/>
      <c r="M452" s="148"/>
      <c r="N452" s="148"/>
      <c r="O452" s="148"/>
      <c r="P452" s="149"/>
    </row>
    <row r="453" spans="1:16" ht="15" hidden="1" customHeight="1" x14ac:dyDescent="0.25">
      <c r="A453" s="44" t="e">
        <f ca="1">IF(MONTH(C453)=MONTH(D$3),RIGHT('Yearly Info'!A$39,LEN('Yearly Info'!A$39)-4),"")</f>
        <v>#VALUE!</v>
      </c>
      <c r="B453" s="145"/>
      <c r="C453" s="42">
        <f t="shared" ca="1" si="16"/>
        <v>46188</v>
      </c>
      <c r="D453" s="54">
        <f ca="1">INDIRECT("'" &amp; UPPER(LEFT(TEXT($D$3,"mmmm"),3)) &amp; "'!P36")</f>
        <v>0</v>
      </c>
      <c r="E453" s="147"/>
      <c r="F453" s="148"/>
      <c r="G453" s="148"/>
      <c r="H453" s="148"/>
      <c r="I453" s="148"/>
      <c r="J453" s="148"/>
      <c r="K453" s="148"/>
      <c r="L453" s="148"/>
      <c r="M453" s="148"/>
      <c r="N453" s="148"/>
      <c r="O453" s="148"/>
      <c r="P453" s="149"/>
    </row>
    <row r="454" spans="1:16" ht="15" hidden="1" customHeight="1" thickBot="1" x14ac:dyDescent="0.3">
      <c r="A454" s="45" t="e">
        <f ca="1">IF(MONTH(C454)=MONTH(D$3),RIGHT('Yearly Info'!A$40,LEN('Yearly Info'!A$40)-4),"")</f>
        <v>#VALUE!</v>
      </c>
      <c r="B454" s="145"/>
      <c r="C454" s="42">
        <f t="shared" ca="1" si="16"/>
        <v>46188</v>
      </c>
      <c r="D454" s="54">
        <f ca="1">INDIRECT("'" &amp; UPPER(LEFT(TEXT($D$3,"mmmm"),3)) &amp; "'!P37")</f>
        <v>0</v>
      </c>
      <c r="E454" s="147"/>
      <c r="F454" s="148"/>
      <c r="G454" s="148"/>
      <c r="H454" s="148"/>
      <c r="I454" s="148"/>
      <c r="J454" s="148"/>
      <c r="K454" s="148"/>
      <c r="L454" s="148"/>
      <c r="M454" s="148"/>
      <c r="N454" s="148"/>
      <c r="O454" s="148"/>
      <c r="P454" s="149"/>
    </row>
    <row r="455" spans="1:16" ht="15" hidden="1" customHeight="1" thickBot="1" x14ac:dyDescent="0.3">
      <c r="A455" s="45" t="str">
        <f ca="1">IF(MONTH(C455)=MONTH(D$3),RIGHT('Yearly Info'!A$41,LEN('Yearly Info'!A$41)-4),"")</f>
        <v xml:space="preserve"> </v>
      </c>
      <c r="B455" s="145"/>
      <c r="C455" s="42">
        <f t="shared" ca="1" si="16"/>
        <v>46188</v>
      </c>
      <c r="D455" s="54">
        <f ca="1">INDIRECT("'" &amp; UPPER(LEFT(TEXT($D$3,"mmmm"),3)) &amp; "'!P38")</f>
        <v>0</v>
      </c>
      <c r="E455" s="147"/>
      <c r="F455" s="148"/>
      <c r="G455" s="148"/>
      <c r="H455" s="148"/>
      <c r="I455" s="148"/>
      <c r="J455" s="148"/>
      <c r="K455" s="148"/>
      <c r="L455" s="148"/>
      <c r="M455" s="148"/>
      <c r="N455" s="148"/>
      <c r="O455" s="148"/>
      <c r="P455" s="149"/>
    </row>
    <row r="456" spans="1:16" ht="15" hidden="1" customHeight="1" thickBot="1" x14ac:dyDescent="0.3">
      <c r="A456" s="45" t="str">
        <f ca="1">IF(MONTH(C456)=MONTH(D$3),RIGHT('Yearly Info'!A$42,LEN('Yearly Info'!A$42)-4),"")</f>
        <v xml:space="preserve"> </v>
      </c>
      <c r="B456" s="145"/>
      <c r="C456" s="42">
        <f t="shared" ca="1" si="16"/>
        <v>46188</v>
      </c>
      <c r="D456" s="54">
        <f ca="1">INDIRECT("'" &amp; UPPER(LEFT(TEXT($D$3,"mmmm"),3)) &amp; "'!P39")</f>
        <v>0</v>
      </c>
      <c r="E456" s="147"/>
      <c r="F456" s="148"/>
      <c r="G456" s="148"/>
      <c r="H456" s="148"/>
      <c r="I456" s="148"/>
      <c r="J456" s="148"/>
      <c r="K456" s="148"/>
      <c r="L456" s="148"/>
      <c r="M456" s="148"/>
      <c r="N456" s="148"/>
      <c r="O456" s="148"/>
      <c r="P456" s="149"/>
    </row>
    <row r="457" spans="1:16" ht="15" hidden="1" customHeight="1" thickBot="1" x14ac:dyDescent="0.3">
      <c r="A457" s="45" t="str">
        <f ca="1">IF(MONTH(C457)=MONTH(D$3),RIGHT('Yearly Info'!A$43,LEN('Yearly Info'!A$43)-4),"")</f>
        <v xml:space="preserve"> </v>
      </c>
      <c r="B457" s="146"/>
      <c r="C457" s="42">
        <f t="shared" ca="1" si="16"/>
        <v>46188</v>
      </c>
      <c r="D457" s="55">
        <f ca="1">INDIRECT("'" &amp; UPPER(LEFT(TEXT($D$3,"mmmm"),3)) &amp; "'!P40")</f>
        <v>0</v>
      </c>
      <c r="E457" s="150"/>
      <c r="F457" s="151"/>
      <c r="G457" s="151"/>
      <c r="H457" s="151"/>
      <c r="I457" s="151"/>
      <c r="J457" s="151"/>
      <c r="K457" s="151"/>
      <c r="L457" s="151"/>
      <c r="M457" s="151"/>
      <c r="N457" s="151"/>
      <c r="O457" s="151"/>
      <c r="P457" s="152"/>
    </row>
    <row r="458" spans="1:16" ht="15" hidden="1" customHeight="1" x14ac:dyDescent="0.25">
      <c r="A458" s="44" t="str">
        <f ca="1">IF(MONTH(C458)=MONTH(D$3),RIGHT('Yearly Info'!A$14,LEN('Yearly Info'!A$14)-4),"")</f>
        <v xml:space="preserve"> RICS Support for MDEQ</v>
      </c>
      <c r="B458" s="159" t="str">
        <f ca="1">TEXT(C458,"dddd")</f>
        <v>Tuesday</v>
      </c>
      <c r="C458" s="96">
        <f ca="1">C428+1</f>
        <v>46189</v>
      </c>
      <c r="D458" s="54">
        <f ca="1">INDIRECT("'" &amp; UPPER(LEFT(TEXT($D$3,"mmmm"),3)) &amp; "'!Q11")</f>
        <v>1</v>
      </c>
      <c r="E458" s="147" t="s">
        <v>156</v>
      </c>
      <c r="F458" s="148"/>
      <c r="G458" s="148"/>
      <c r="H458" s="148"/>
      <c r="I458" s="148"/>
      <c r="J458" s="148"/>
      <c r="K458" s="148"/>
      <c r="L458" s="148"/>
      <c r="M458" s="148"/>
      <c r="N458" s="148"/>
      <c r="O458" s="148"/>
      <c r="P458" s="149"/>
    </row>
    <row r="459" spans="1:16" ht="15" hidden="1" customHeight="1" x14ac:dyDescent="0.25">
      <c r="A459" s="44" t="str">
        <f ca="1">IF(MONTH(C459)=MONTH(D$3),RIGHT('Yearly Info'!A$15,LEN('Yearly Info'!A$15)-4),"")</f>
        <v xml:space="preserve"> MDEQ</v>
      </c>
      <c r="B459" s="145"/>
      <c r="C459" s="42">
        <f ca="1">C458</f>
        <v>46189</v>
      </c>
      <c r="D459" s="54">
        <f ca="1">INDIRECT("'" &amp; UPPER(LEFT(TEXT($D$3,"mmmm"),3)) &amp; "'!Q12")</f>
        <v>0</v>
      </c>
      <c r="E459" s="147"/>
      <c r="F459" s="148"/>
      <c r="G459" s="148"/>
      <c r="H459" s="148"/>
      <c r="I459" s="148"/>
      <c r="J459" s="148"/>
      <c r="K459" s="148"/>
      <c r="L459" s="148"/>
      <c r="M459" s="148"/>
      <c r="N459" s="148"/>
      <c r="O459" s="148"/>
      <c r="P459" s="149"/>
    </row>
    <row r="460" spans="1:16" ht="15" hidden="1" customHeight="1" x14ac:dyDescent="0.25">
      <c r="A460" s="44" t="str">
        <f ca="1">IF(MONTH(C460)=MONTH(D$3),RIGHT('Yearly Info'!A$16,LEN('Yearly Info'!A$16)-4),"")</f>
        <v xml:space="preserve"> RICS Idea Portal</v>
      </c>
      <c r="B460" s="145"/>
      <c r="C460" s="42">
        <f t="shared" ref="C460:C487" ca="1" si="17">C459</f>
        <v>46189</v>
      </c>
      <c r="D460" s="54">
        <f ca="1">INDIRECT("'" &amp; UPPER(LEFT(TEXT($D$3,"mmmm"),3)) &amp; "'!Q13")</f>
        <v>0</v>
      </c>
      <c r="E460" s="147"/>
      <c r="F460" s="148"/>
      <c r="G460" s="148"/>
      <c r="H460" s="148"/>
      <c r="I460" s="148"/>
      <c r="J460" s="148"/>
      <c r="K460" s="148"/>
      <c r="L460" s="148"/>
      <c r="M460" s="148"/>
      <c r="N460" s="148"/>
      <c r="O460" s="148"/>
      <c r="P460" s="149"/>
    </row>
    <row r="461" spans="1:16" ht="15" hidden="1" customHeight="1" x14ac:dyDescent="0.25">
      <c r="A461" s="44" t="str">
        <f ca="1">IF(MONTH(C461)=MONTH(D$3),RIGHT('Yearly Info'!A$17,LEN('Yearly Info'!A$17)-4),"")</f>
        <v xml:space="preserve"> MSWIS</v>
      </c>
      <c r="B461" s="145"/>
      <c r="C461" s="42">
        <f t="shared" ca="1" si="17"/>
        <v>46189</v>
      </c>
      <c r="D461" s="54">
        <f ca="1">INDIRECT("'" &amp; UPPER(LEFT(TEXT($D$3,"mmmm"),3)) &amp; "'!Q14")</f>
        <v>0</v>
      </c>
      <c r="E461" s="147"/>
      <c r="F461" s="148"/>
      <c r="G461" s="148"/>
      <c r="H461" s="148"/>
      <c r="I461" s="148"/>
      <c r="J461" s="148"/>
      <c r="K461" s="148"/>
      <c r="L461" s="148"/>
      <c r="M461" s="148"/>
      <c r="N461" s="148"/>
      <c r="O461" s="148"/>
      <c r="P461" s="149"/>
    </row>
    <row r="462" spans="1:16" ht="15" hidden="1" customHeight="1" x14ac:dyDescent="0.25">
      <c r="A462" s="44" t="str">
        <f ca="1">IF(MONTH(C462)=MONTH(D$3),RIGHT('Yearly Info'!A$18,LEN('Yearly Info'!A$18)-4),"")</f>
        <v xml:space="preserve"> GeoSpatial</v>
      </c>
      <c r="B462" s="145"/>
      <c r="C462" s="42">
        <f t="shared" ca="1" si="17"/>
        <v>46189</v>
      </c>
      <c r="D462" s="54">
        <f ca="1">INDIRECT("'" &amp; UPPER(LEFT(TEXT($D$3,"mmmm"),3)) &amp; "'!Q15")</f>
        <v>0</v>
      </c>
      <c r="E462" s="147"/>
      <c r="F462" s="148"/>
      <c r="G462" s="148"/>
      <c r="H462" s="148"/>
      <c r="I462" s="148"/>
      <c r="J462" s="148"/>
      <c r="K462" s="148"/>
      <c r="L462" s="148"/>
      <c r="M462" s="148"/>
      <c r="N462" s="148"/>
      <c r="O462" s="148"/>
      <c r="P462" s="149"/>
    </row>
    <row r="463" spans="1:16" ht="15" hidden="1" customHeight="1" thickBot="1" x14ac:dyDescent="0.3">
      <c r="A463" s="44" t="str">
        <f ca="1">IF(MONTH(C463)=MONTH(D$3),RIGHT('Yearly Info'!A$19,LEN('Yearly Info'!A$19)-4),"")</f>
        <v xml:space="preserve"> RICS Dashboard</v>
      </c>
      <c r="B463" s="145"/>
      <c r="C463" s="42">
        <f t="shared" ca="1" si="17"/>
        <v>46189</v>
      </c>
      <c r="D463" s="54">
        <f ca="1">INDIRECT("'" &amp; UPPER(LEFT(TEXT($D$3,"mmmm"),3)) &amp; "'!Q16")</f>
        <v>0</v>
      </c>
      <c r="E463" s="153"/>
      <c r="F463" s="154"/>
      <c r="G463" s="154"/>
      <c r="H463" s="154"/>
      <c r="I463" s="154"/>
      <c r="J463" s="154"/>
      <c r="K463" s="154"/>
      <c r="L463" s="154"/>
      <c r="M463" s="154"/>
      <c r="N463" s="154"/>
      <c r="O463" s="154"/>
      <c r="P463" s="155"/>
    </row>
    <row r="464" spans="1:16" ht="15" hidden="1" customHeight="1" x14ac:dyDescent="0.25">
      <c r="A464" s="44" t="str">
        <f ca="1">IF(MONTH(C464)=MONTH(D$3),RIGHT('Yearly Info'!A$20,LEN('Yearly Info'!A$20)-4),"")</f>
        <v xml:space="preserve"> MDWFP NRIS</v>
      </c>
      <c r="B464" s="145"/>
      <c r="C464" s="42">
        <f t="shared" ca="1" si="17"/>
        <v>46189</v>
      </c>
      <c r="D464" s="54">
        <f ca="1">INDIRECT("'" &amp; UPPER(LEFT(TEXT($D$3,"mmmm"),3)) &amp; "'!Q17")</f>
        <v>2</v>
      </c>
      <c r="E464" s="153" t="s">
        <v>157</v>
      </c>
      <c r="F464" s="154"/>
      <c r="G464" s="154"/>
      <c r="H464" s="154"/>
      <c r="I464" s="154"/>
      <c r="J464" s="154"/>
      <c r="K464" s="154"/>
      <c r="L464" s="154"/>
      <c r="M464" s="154"/>
      <c r="N464" s="154"/>
      <c r="O464" s="154"/>
      <c r="P464" s="155"/>
    </row>
    <row r="465" spans="1:16" ht="15" hidden="1" customHeight="1" x14ac:dyDescent="0.25">
      <c r="A465" s="44" t="str">
        <f ca="1">IF(MONTH(C465)=MONTH(D$3),RIGHT('Yearly Info'!A$21,LEN('Yearly Info'!A$21)-4),"")</f>
        <v xml:space="preserve"> MSWIS MRVA 4 CLOSED</v>
      </c>
      <c r="B465" s="145"/>
      <c r="C465" s="42">
        <f t="shared" ca="1" si="17"/>
        <v>46189</v>
      </c>
      <c r="D465" s="54">
        <f ca="1">INDIRECT("'" &amp; UPPER(LEFT(TEXT($D$3,"mmmm"),3)) &amp; "'!Q18")</f>
        <v>0</v>
      </c>
      <c r="E465" s="147"/>
      <c r="F465" s="148"/>
      <c r="G465" s="148"/>
      <c r="H465" s="148"/>
      <c r="I465" s="148"/>
      <c r="J465" s="148"/>
      <c r="K465" s="148"/>
      <c r="L465" s="148"/>
      <c r="M465" s="148"/>
      <c r="N465" s="148"/>
      <c r="O465" s="148"/>
      <c r="P465" s="149"/>
    </row>
    <row r="466" spans="1:16" ht="15" customHeight="1" x14ac:dyDescent="0.25">
      <c r="A466" s="44" t="str">
        <f ca="1">IF(MONTH(C466)=MONTH(D$3),RIGHT('Yearly Info'!A$22,LEN('Yearly Info'!A$22)-4),"")</f>
        <v xml:space="preserve"> Tackett</v>
      </c>
      <c r="B466" s="145"/>
      <c r="C466" s="42">
        <f t="shared" ca="1" si="17"/>
        <v>46189</v>
      </c>
      <c r="D466" s="54">
        <f ca="1">INDIRECT("'" &amp; UPPER(LEFT(TEXT($D$3,"mmmm"),3)) &amp; "'!Q19")</f>
        <v>5</v>
      </c>
      <c r="E466" s="147" t="s">
        <v>158</v>
      </c>
      <c r="F466" s="148"/>
      <c r="G466" s="148"/>
      <c r="H466" s="148"/>
      <c r="I466" s="148"/>
      <c r="J466" s="148"/>
      <c r="K466" s="148"/>
      <c r="L466" s="148"/>
      <c r="M466" s="148"/>
      <c r="N466" s="148"/>
      <c r="O466" s="148"/>
      <c r="P466" s="149"/>
    </row>
    <row r="467" spans="1:16" ht="15" hidden="1" customHeight="1" x14ac:dyDescent="0.25">
      <c r="A467" s="44" t="e">
        <f ca="1">IF(MONTH(C467)=MONTH(D$3),RIGHT('Yearly Info'!A$23,LEN('Yearly Info'!A$23)-4),"")</f>
        <v>#VALUE!</v>
      </c>
      <c r="B467" s="145"/>
      <c r="C467" s="42">
        <f t="shared" ca="1" si="17"/>
        <v>46189</v>
      </c>
      <c r="D467" s="54">
        <f ca="1">INDIRECT("'" &amp; UPPER(LEFT(TEXT($D$3,"mmmm"),3)) &amp; "'!Q20")</f>
        <v>0</v>
      </c>
      <c r="E467" s="147"/>
      <c r="F467" s="148"/>
      <c r="G467" s="148"/>
      <c r="H467" s="148"/>
      <c r="I467" s="148"/>
      <c r="J467" s="148"/>
      <c r="K467" s="148"/>
      <c r="L467" s="148"/>
      <c r="M467" s="148"/>
      <c r="N467" s="148"/>
      <c r="O467" s="148"/>
      <c r="P467" s="149"/>
    </row>
    <row r="468" spans="1:16" ht="15" hidden="1" customHeight="1" x14ac:dyDescent="0.25">
      <c r="A468" s="44" t="e">
        <f ca="1">IF(MONTH(C468)=MONTH(D$3),RIGHT('Yearly Info'!A$24,LEN('Yearly Info'!A$24)-4),"")</f>
        <v>#VALUE!</v>
      </c>
      <c r="B468" s="145"/>
      <c r="C468" s="42">
        <f t="shared" ca="1" si="17"/>
        <v>46189</v>
      </c>
      <c r="D468" s="54">
        <f ca="1">INDIRECT("'" &amp; UPPER(LEFT(TEXT($D$3,"mmmm"),3)) &amp; "'!Q21")</f>
        <v>0</v>
      </c>
      <c r="E468" s="147"/>
      <c r="F468" s="148"/>
      <c r="G468" s="148"/>
      <c r="H468" s="148"/>
      <c r="I468" s="148"/>
      <c r="J468" s="148"/>
      <c r="K468" s="148"/>
      <c r="L468" s="148"/>
      <c r="M468" s="148"/>
      <c r="N468" s="148"/>
      <c r="O468" s="148"/>
      <c r="P468" s="149"/>
    </row>
    <row r="469" spans="1:16" ht="15" hidden="1" customHeight="1" x14ac:dyDescent="0.25">
      <c r="A469" s="44" t="e">
        <f ca="1">IF(MONTH(C469)=MONTH(D$3),RIGHT('Yearly Info'!A$25,LEN('Yearly Info'!A$25)-4),"")</f>
        <v>#VALUE!</v>
      </c>
      <c r="B469" s="145"/>
      <c r="C469" s="42">
        <f t="shared" ca="1" si="17"/>
        <v>46189</v>
      </c>
      <c r="D469" s="54">
        <f ca="1">INDIRECT("'" &amp; UPPER(LEFT(TEXT($D$3,"mmmm"),3)) &amp; "'!Q22")</f>
        <v>0</v>
      </c>
      <c r="E469" s="147"/>
      <c r="F469" s="148"/>
      <c r="G469" s="148"/>
      <c r="H469" s="148"/>
      <c r="I469" s="148"/>
      <c r="J469" s="148"/>
      <c r="K469" s="148"/>
      <c r="L469" s="148"/>
      <c r="M469" s="148"/>
      <c r="N469" s="148"/>
      <c r="O469" s="148"/>
      <c r="P469" s="149"/>
    </row>
    <row r="470" spans="1:16" ht="15" hidden="1" customHeight="1" x14ac:dyDescent="0.25">
      <c r="A470" s="44" t="e">
        <f ca="1">IF(MONTH(C470)=MONTH(D$3),RIGHT('Yearly Info'!A$26,LEN('Yearly Info'!A$26)-4),"")</f>
        <v>#VALUE!</v>
      </c>
      <c r="B470" s="145"/>
      <c r="C470" s="42">
        <f t="shared" ca="1" si="17"/>
        <v>46189</v>
      </c>
      <c r="D470" s="54">
        <f ca="1">INDIRECT("'" &amp; UPPER(LEFT(TEXT($D$3,"mmmm"),3)) &amp; "'!Q23")</f>
        <v>0</v>
      </c>
      <c r="E470" s="147"/>
      <c r="F470" s="148"/>
      <c r="G470" s="148"/>
      <c r="H470" s="148"/>
      <c r="I470" s="148"/>
      <c r="J470" s="148"/>
      <c r="K470" s="148"/>
      <c r="L470" s="148"/>
      <c r="M470" s="148"/>
      <c r="N470" s="148"/>
      <c r="O470" s="148"/>
      <c r="P470" s="149"/>
    </row>
    <row r="471" spans="1:16" ht="15" hidden="1" customHeight="1" x14ac:dyDescent="0.25">
      <c r="A471" s="44" t="e">
        <f ca="1">IF(MONTH(C471)=MONTH(D$3),RIGHT('Yearly Info'!A$27,LEN('Yearly Info'!A$27)-4),"")</f>
        <v>#VALUE!</v>
      </c>
      <c r="B471" s="145"/>
      <c r="C471" s="42">
        <f t="shared" ca="1" si="17"/>
        <v>46189</v>
      </c>
      <c r="D471" s="54">
        <f ca="1">INDIRECT("'" &amp; UPPER(LEFT(TEXT($D$3,"mmmm"),3)) &amp; "'!Q24")</f>
        <v>0</v>
      </c>
      <c r="E471" s="147"/>
      <c r="F471" s="148"/>
      <c r="G471" s="148"/>
      <c r="H471" s="148"/>
      <c r="I471" s="148"/>
      <c r="J471" s="148"/>
      <c r="K471" s="148"/>
      <c r="L471" s="148"/>
      <c r="M471" s="148"/>
      <c r="N471" s="148"/>
      <c r="O471" s="148"/>
      <c r="P471" s="149"/>
    </row>
    <row r="472" spans="1:16" ht="15" hidden="1" customHeight="1" x14ac:dyDescent="0.25">
      <c r="A472" s="44" t="e">
        <f ca="1">IF(MONTH(C472)=MONTH(D$3),RIGHT('Yearly Info'!A$28,LEN('Yearly Info'!A$28)-4),"")</f>
        <v>#VALUE!</v>
      </c>
      <c r="B472" s="145"/>
      <c r="C472" s="42">
        <f t="shared" ca="1" si="17"/>
        <v>46189</v>
      </c>
      <c r="D472" s="54">
        <f ca="1">INDIRECT("'" &amp; UPPER(LEFT(TEXT($D$3,"mmmm"),3)) &amp; "'!Q25")</f>
        <v>0</v>
      </c>
      <c r="E472" s="147"/>
      <c r="F472" s="148"/>
      <c r="G472" s="148"/>
      <c r="H472" s="148"/>
      <c r="I472" s="148"/>
      <c r="J472" s="148"/>
      <c r="K472" s="148"/>
      <c r="L472" s="148"/>
      <c r="M472" s="148"/>
      <c r="N472" s="148"/>
      <c r="O472" s="148"/>
      <c r="P472" s="149"/>
    </row>
    <row r="473" spans="1:16" ht="15" hidden="1" customHeight="1" x14ac:dyDescent="0.25">
      <c r="A473" s="44" t="e">
        <f ca="1">IF(MONTH(C473)=MONTH(D$3),RIGHT('Yearly Info'!A$29,LEN('Yearly Info'!A$29)-4),"")</f>
        <v>#VALUE!</v>
      </c>
      <c r="B473" s="145"/>
      <c r="C473" s="42">
        <f t="shared" ca="1" si="17"/>
        <v>46189</v>
      </c>
      <c r="D473" s="54">
        <f ca="1">INDIRECT("'" &amp; UPPER(LEFT(TEXT($D$3,"mmmm"),3)) &amp; "'!Q26")</f>
        <v>0</v>
      </c>
      <c r="E473" s="147"/>
      <c r="F473" s="148"/>
      <c r="G473" s="148"/>
      <c r="H473" s="148"/>
      <c r="I473" s="148"/>
      <c r="J473" s="148"/>
      <c r="K473" s="148"/>
      <c r="L473" s="148"/>
      <c r="M473" s="148"/>
      <c r="N473" s="148"/>
      <c r="O473" s="148"/>
      <c r="P473" s="149"/>
    </row>
    <row r="474" spans="1:16" ht="15" hidden="1" customHeight="1" x14ac:dyDescent="0.25">
      <c r="A474" s="44" t="e">
        <f ca="1">IF(MONTH(C474)=MONTH(D$3),RIGHT('Yearly Info'!A$30,LEN('Yearly Info'!A$30)-4),"")</f>
        <v>#VALUE!</v>
      </c>
      <c r="B474" s="145"/>
      <c r="C474" s="42">
        <f t="shared" ca="1" si="17"/>
        <v>46189</v>
      </c>
      <c r="D474" s="54">
        <f ca="1">INDIRECT("'" &amp; UPPER(LEFT(TEXT($D$3,"mmmm"),3)) &amp; "'!Q27")</f>
        <v>0</v>
      </c>
      <c r="E474" s="147"/>
      <c r="F474" s="148"/>
      <c r="G474" s="148"/>
      <c r="H474" s="148"/>
      <c r="I474" s="148"/>
      <c r="J474" s="148"/>
      <c r="K474" s="148"/>
      <c r="L474" s="148"/>
      <c r="M474" s="148"/>
      <c r="N474" s="148"/>
      <c r="O474" s="148"/>
      <c r="P474" s="149"/>
    </row>
    <row r="475" spans="1:16" ht="15" hidden="1" customHeight="1" x14ac:dyDescent="0.25">
      <c r="A475" s="44" t="e">
        <f ca="1">IF(MONTH(C475)=MONTH(D$3),RIGHT('Yearly Info'!A$31,LEN('Yearly Info'!A$31)-4),"")</f>
        <v>#VALUE!</v>
      </c>
      <c r="B475" s="145"/>
      <c r="C475" s="42">
        <f t="shared" ca="1" si="17"/>
        <v>46189</v>
      </c>
      <c r="D475" s="54">
        <f ca="1">INDIRECT("'" &amp; UPPER(LEFT(TEXT($D$3,"mmmm"),3)) &amp; "'!Q28")</f>
        <v>0</v>
      </c>
      <c r="E475" s="147"/>
      <c r="F475" s="148"/>
      <c r="G475" s="148"/>
      <c r="H475" s="148"/>
      <c r="I475" s="148"/>
      <c r="J475" s="148"/>
      <c r="K475" s="148"/>
      <c r="L475" s="148"/>
      <c r="M475" s="148"/>
      <c r="N475" s="148"/>
      <c r="O475" s="148"/>
      <c r="P475" s="149"/>
    </row>
    <row r="476" spans="1:16" ht="15" hidden="1" customHeight="1" x14ac:dyDescent="0.25">
      <c r="A476" s="44" t="e">
        <f ca="1">IF(MONTH(C476)=MONTH(D$3),RIGHT('Yearly Info'!A$32,LEN('Yearly Info'!A$32)-4),"")</f>
        <v>#VALUE!</v>
      </c>
      <c r="B476" s="145"/>
      <c r="C476" s="42">
        <f t="shared" ca="1" si="17"/>
        <v>46189</v>
      </c>
      <c r="D476" s="54">
        <f ca="1">INDIRECT("'" &amp; UPPER(LEFT(TEXT($D$3,"mmmm"),3)) &amp; "'!Q29")</f>
        <v>0</v>
      </c>
      <c r="E476" s="147"/>
      <c r="F476" s="148"/>
      <c r="G476" s="148"/>
      <c r="H476" s="148"/>
      <c r="I476" s="148"/>
      <c r="J476" s="148"/>
      <c r="K476" s="148"/>
      <c r="L476" s="148"/>
      <c r="M476" s="148"/>
      <c r="N476" s="148"/>
      <c r="O476" s="148"/>
      <c r="P476" s="149"/>
    </row>
    <row r="477" spans="1:16" ht="15" hidden="1" customHeight="1" x14ac:dyDescent="0.25">
      <c r="A477" s="44" t="e">
        <f ca="1">IF(MONTH(C477)=MONTH(D$3),RIGHT('Yearly Info'!A$33,LEN('Yearly Info'!A$33)-4),"")</f>
        <v>#VALUE!</v>
      </c>
      <c r="B477" s="145"/>
      <c r="C477" s="42">
        <f t="shared" ca="1" si="17"/>
        <v>46189</v>
      </c>
      <c r="D477" s="54">
        <f ca="1">INDIRECT("'" &amp; UPPER(LEFT(TEXT($D$3,"mmmm"),3)) &amp; "'!Q30")</f>
        <v>0</v>
      </c>
      <c r="E477" s="147"/>
      <c r="F477" s="148"/>
      <c r="G477" s="148"/>
      <c r="H477" s="148"/>
      <c r="I477" s="148"/>
      <c r="J477" s="148"/>
      <c r="K477" s="148"/>
      <c r="L477" s="148"/>
      <c r="M477" s="148"/>
      <c r="N477" s="148"/>
      <c r="O477" s="148"/>
      <c r="P477" s="149"/>
    </row>
    <row r="478" spans="1:16" ht="15" hidden="1" customHeight="1" x14ac:dyDescent="0.25">
      <c r="A478" s="44" t="e">
        <f ca="1">IF(MONTH(C478)=MONTH(D$3),RIGHT('Yearly Info'!A$34,LEN('Yearly Info'!A$34)-4),"")</f>
        <v>#VALUE!</v>
      </c>
      <c r="B478" s="145"/>
      <c r="C478" s="42">
        <f t="shared" ca="1" si="17"/>
        <v>46189</v>
      </c>
      <c r="D478" s="54">
        <f ca="1">INDIRECT("'" &amp; UPPER(LEFT(TEXT($D$3,"mmmm"),3)) &amp; "'!Q31")</f>
        <v>0</v>
      </c>
      <c r="E478" s="147"/>
      <c r="F478" s="148"/>
      <c r="G478" s="148"/>
      <c r="H478" s="148"/>
      <c r="I478" s="148"/>
      <c r="J478" s="148"/>
      <c r="K478" s="148"/>
      <c r="L478" s="148"/>
      <c r="M478" s="148"/>
      <c r="N478" s="148"/>
      <c r="O478" s="148"/>
      <c r="P478" s="149"/>
    </row>
    <row r="479" spans="1:16" ht="15" hidden="1" customHeight="1" x14ac:dyDescent="0.25">
      <c r="A479" s="44" t="e">
        <f ca="1">IF(MONTH(C479)=MONTH(D$3),RIGHT('Yearly Info'!A$35,LEN('Yearly Info'!A$35)-4),"")</f>
        <v>#VALUE!</v>
      </c>
      <c r="B479" s="145"/>
      <c r="C479" s="42">
        <f t="shared" ca="1" si="17"/>
        <v>46189</v>
      </c>
      <c r="D479" s="54">
        <f ca="1">INDIRECT("'" &amp; UPPER(LEFT(TEXT($D$3,"mmmm"),3)) &amp; "'!Q32")</f>
        <v>0</v>
      </c>
      <c r="E479" s="147"/>
      <c r="F479" s="148"/>
      <c r="G479" s="148"/>
      <c r="H479" s="148"/>
      <c r="I479" s="148"/>
      <c r="J479" s="148"/>
      <c r="K479" s="148"/>
      <c r="L479" s="148"/>
      <c r="M479" s="148"/>
      <c r="N479" s="148"/>
      <c r="O479" s="148"/>
      <c r="P479" s="149"/>
    </row>
    <row r="480" spans="1:16" ht="15" hidden="1" customHeight="1" x14ac:dyDescent="0.25">
      <c r="A480" s="44" t="e">
        <f ca="1">IF(MONTH(C480)=MONTH(D$3),RIGHT('Yearly Info'!A$36,LEN('Yearly Info'!A$36)-4),"")</f>
        <v>#VALUE!</v>
      </c>
      <c r="B480" s="145"/>
      <c r="C480" s="42">
        <f t="shared" ca="1" si="17"/>
        <v>46189</v>
      </c>
      <c r="D480" s="54">
        <f ca="1">INDIRECT("'" &amp; UPPER(LEFT(TEXT($D$3,"mmmm"),3)) &amp; "'!Q33")</f>
        <v>0</v>
      </c>
      <c r="E480" s="147"/>
      <c r="F480" s="148"/>
      <c r="G480" s="148"/>
      <c r="H480" s="148"/>
      <c r="I480" s="148"/>
      <c r="J480" s="148"/>
      <c r="K480" s="148"/>
      <c r="L480" s="148"/>
      <c r="M480" s="148"/>
      <c r="N480" s="148"/>
      <c r="O480" s="148"/>
      <c r="P480" s="149"/>
    </row>
    <row r="481" spans="1:16" ht="15" hidden="1" customHeight="1" x14ac:dyDescent="0.25">
      <c r="A481" s="44" t="e">
        <f ca="1">IF(MONTH(C481)=MONTH(D$3),RIGHT('Yearly Info'!A$37,LEN('Yearly Info'!A$37)-4),"")</f>
        <v>#VALUE!</v>
      </c>
      <c r="B481" s="145"/>
      <c r="C481" s="42">
        <f t="shared" ca="1" si="17"/>
        <v>46189</v>
      </c>
      <c r="D481" s="54">
        <f ca="1">INDIRECT("'" &amp; UPPER(LEFT(TEXT($D$3,"mmmm"),3)) &amp; "'!Q34")</f>
        <v>0</v>
      </c>
      <c r="E481" s="147"/>
      <c r="F481" s="148"/>
      <c r="G481" s="148"/>
      <c r="H481" s="148"/>
      <c r="I481" s="148"/>
      <c r="J481" s="148"/>
      <c r="K481" s="148"/>
      <c r="L481" s="148"/>
      <c r="M481" s="148"/>
      <c r="N481" s="148"/>
      <c r="O481" s="148"/>
      <c r="P481" s="149"/>
    </row>
    <row r="482" spans="1:16" ht="15" hidden="1" customHeight="1" x14ac:dyDescent="0.25">
      <c r="A482" s="44" t="e">
        <f ca="1">IF(MONTH(C482)=MONTH(D$3),RIGHT('Yearly Info'!A$38,LEN('Yearly Info'!A$38)-4),"")</f>
        <v>#VALUE!</v>
      </c>
      <c r="B482" s="145"/>
      <c r="C482" s="42">
        <f t="shared" ca="1" si="17"/>
        <v>46189</v>
      </c>
      <c r="D482" s="54">
        <f ca="1">INDIRECT("'" &amp; UPPER(LEFT(TEXT($D$3,"mmmm"),3)) &amp; "'!Q35")</f>
        <v>0</v>
      </c>
      <c r="E482" s="147"/>
      <c r="F482" s="148"/>
      <c r="G482" s="148"/>
      <c r="H482" s="148"/>
      <c r="I482" s="148"/>
      <c r="J482" s="148"/>
      <c r="K482" s="148"/>
      <c r="L482" s="148"/>
      <c r="M482" s="148"/>
      <c r="N482" s="148"/>
      <c r="O482" s="148"/>
      <c r="P482" s="149"/>
    </row>
    <row r="483" spans="1:16" ht="15" hidden="1" customHeight="1" x14ac:dyDescent="0.25">
      <c r="A483" s="44" t="e">
        <f ca="1">IF(MONTH(C483)=MONTH(D$3),RIGHT('Yearly Info'!A$39,LEN('Yearly Info'!A$39)-4),"")</f>
        <v>#VALUE!</v>
      </c>
      <c r="B483" s="145"/>
      <c r="C483" s="42">
        <f t="shared" ca="1" si="17"/>
        <v>46189</v>
      </c>
      <c r="D483" s="54">
        <f ca="1">INDIRECT("'" &amp; UPPER(LEFT(TEXT($D$3,"mmmm"),3)) &amp; "'!Q36")</f>
        <v>0</v>
      </c>
      <c r="E483" s="147"/>
      <c r="F483" s="148"/>
      <c r="G483" s="148"/>
      <c r="H483" s="148"/>
      <c r="I483" s="148"/>
      <c r="J483" s="148"/>
      <c r="K483" s="148"/>
      <c r="L483" s="148"/>
      <c r="M483" s="148"/>
      <c r="N483" s="148"/>
      <c r="O483" s="148"/>
      <c r="P483" s="149"/>
    </row>
    <row r="484" spans="1:16" ht="15" hidden="1" customHeight="1" thickBot="1" x14ac:dyDescent="0.3">
      <c r="A484" s="45" t="e">
        <f ca="1">IF(MONTH(C484)=MONTH(D$3),RIGHT('Yearly Info'!A$40,LEN('Yearly Info'!A$40)-4),"")</f>
        <v>#VALUE!</v>
      </c>
      <c r="B484" s="145"/>
      <c r="C484" s="42">
        <f t="shared" ca="1" si="17"/>
        <v>46189</v>
      </c>
      <c r="D484" s="54">
        <f ca="1">INDIRECT("'" &amp; UPPER(LEFT(TEXT($D$3,"mmmm"),3)) &amp; "'!Q37")</f>
        <v>0</v>
      </c>
      <c r="E484" s="147"/>
      <c r="F484" s="148"/>
      <c r="G484" s="148"/>
      <c r="H484" s="148"/>
      <c r="I484" s="148"/>
      <c r="J484" s="148"/>
      <c r="K484" s="148"/>
      <c r="L484" s="148"/>
      <c r="M484" s="148"/>
      <c r="N484" s="148"/>
      <c r="O484" s="148"/>
      <c r="P484" s="149"/>
    </row>
    <row r="485" spans="1:16" ht="15" hidden="1" customHeight="1" thickBot="1" x14ac:dyDescent="0.3">
      <c r="A485" s="45" t="str">
        <f ca="1">IF(MONTH(C485)=MONTH(D$3),RIGHT('Yearly Info'!A$41,LEN('Yearly Info'!A$41)-4),"")</f>
        <v xml:space="preserve"> </v>
      </c>
      <c r="B485" s="145"/>
      <c r="C485" s="42">
        <f t="shared" ca="1" si="17"/>
        <v>46189</v>
      </c>
      <c r="D485" s="54">
        <f ca="1">INDIRECT("'" &amp; UPPER(LEFT(TEXT($D$3,"mmmm"),3)) &amp; "'!Q38")</f>
        <v>0</v>
      </c>
      <c r="E485" s="147"/>
      <c r="F485" s="148"/>
      <c r="G485" s="148"/>
      <c r="H485" s="148"/>
      <c r="I485" s="148"/>
      <c r="J485" s="148"/>
      <c r="K485" s="148"/>
      <c r="L485" s="148"/>
      <c r="M485" s="148"/>
      <c r="N485" s="148"/>
      <c r="O485" s="148"/>
      <c r="P485" s="149"/>
    </row>
    <row r="486" spans="1:16" ht="15" hidden="1" customHeight="1" thickBot="1" x14ac:dyDescent="0.3">
      <c r="A486" s="45" t="str">
        <f ca="1">IF(MONTH(C486)=MONTH(D$3),RIGHT('Yearly Info'!A$42,LEN('Yearly Info'!A$42)-4),"")</f>
        <v xml:space="preserve"> </v>
      </c>
      <c r="B486" s="145"/>
      <c r="C486" s="42">
        <f t="shared" ca="1" si="17"/>
        <v>46189</v>
      </c>
      <c r="D486" s="54">
        <f ca="1">INDIRECT("'" &amp; UPPER(LEFT(TEXT($D$3,"mmmm"),3)) &amp; "'!Q39")</f>
        <v>0</v>
      </c>
      <c r="E486" s="147"/>
      <c r="F486" s="148"/>
      <c r="G486" s="148"/>
      <c r="H486" s="148"/>
      <c r="I486" s="148"/>
      <c r="J486" s="148"/>
      <c r="K486" s="148"/>
      <c r="L486" s="148"/>
      <c r="M486" s="148"/>
      <c r="N486" s="148"/>
      <c r="O486" s="148"/>
      <c r="P486" s="149"/>
    </row>
    <row r="487" spans="1:16" ht="15" hidden="1" customHeight="1" thickBot="1" x14ac:dyDescent="0.3">
      <c r="A487" s="45" t="str">
        <f ca="1">IF(MONTH(C487)=MONTH(D$3),RIGHT('Yearly Info'!A$43,LEN('Yearly Info'!A$43)-4),"")</f>
        <v xml:space="preserve"> </v>
      </c>
      <c r="B487" s="146"/>
      <c r="C487" s="42">
        <f t="shared" ca="1" si="17"/>
        <v>46189</v>
      </c>
      <c r="D487" s="55">
        <f ca="1">INDIRECT("'" &amp; UPPER(LEFT(TEXT($D$3,"mmmm"),3)) &amp; "'!Q40")</f>
        <v>0</v>
      </c>
      <c r="E487" s="150"/>
      <c r="F487" s="151"/>
      <c r="G487" s="151"/>
      <c r="H487" s="151"/>
      <c r="I487" s="151"/>
      <c r="J487" s="151"/>
      <c r="K487" s="151"/>
      <c r="L487" s="151"/>
      <c r="M487" s="151"/>
      <c r="N487" s="151"/>
      <c r="O487" s="151"/>
      <c r="P487" s="152"/>
    </row>
    <row r="488" spans="1:16" ht="15" hidden="1" customHeight="1" x14ac:dyDescent="0.25">
      <c r="A488" s="44" t="str">
        <f ca="1">IF(MONTH(C488)=MONTH(D$3),RIGHT('Yearly Info'!A$14,LEN('Yearly Info'!A$14)-4),"")</f>
        <v xml:space="preserve"> RICS Support for MDEQ</v>
      </c>
      <c r="B488" s="159" t="str">
        <f ca="1">TEXT(C488,"dddd")</f>
        <v>Wednesday</v>
      </c>
      <c r="C488" s="96">
        <f ca="1">C458+1</f>
        <v>46190</v>
      </c>
      <c r="D488" s="54">
        <f ca="1">INDIRECT("'" &amp; UPPER(LEFT(TEXT($D$3,"mmmm"),3)) &amp; "'!R11")</f>
        <v>0</v>
      </c>
      <c r="E488" s="147"/>
      <c r="F488" s="148"/>
      <c r="G488" s="148"/>
      <c r="H488" s="148"/>
      <c r="I488" s="148"/>
      <c r="J488" s="148"/>
      <c r="K488" s="148"/>
      <c r="L488" s="148"/>
      <c r="M488" s="148"/>
      <c r="N488" s="148"/>
      <c r="O488" s="148"/>
      <c r="P488" s="149"/>
    </row>
    <row r="489" spans="1:16" ht="15" hidden="1" customHeight="1" x14ac:dyDescent="0.25">
      <c r="A489" s="44" t="str">
        <f ca="1">IF(MONTH(C489)=MONTH(D$3),RIGHT('Yearly Info'!A$15,LEN('Yearly Info'!A$15)-4),"")</f>
        <v xml:space="preserve"> MDEQ</v>
      </c>
      <c r="B489" s="145"/>
      <c r="C489" s="42">
        <f ca="1">C488</f>
        <v>46190</v>
      </c>
      <c r="D489" s="54">
        <f ca="1">INDIRECT("'" &amp; UPPER(LEFT(TEXT($D$3,"mmmm"),3)) &amp; "'!R12")</f>
        <v>0</v>
      </c>
      <c r="E489" s="147"/>
      <c r="F489" s="148"/>
      <c r="G489" s="148"/>
      <c r="H489" s="148"/>
      <c r="I489" s="148"/>
      <c r="J489" s="148"/>
      <c r="K489" s="148"/>
      <c r="L489" s="148"/>
      <c r="M489" s="148"/>
      <c r="N489" s="148"/>
      <c r="O489" s="148"/>
      <c r="P489" s="149"/>
    </row>
    <row r="490" spans="1:16" ht="15" hidden="1" customHeight="1" x14ac:dyDescent="0.25">
      <c r="A490" s="44" t="str">
        <f ca="1">IF(MONTH(C490)=MONTH(D$3),RIGHT('Yearly Info'!A$16,LEN('Yearly Info'!A$16)-4),"")</f>
        <v xml:space="preserve"> RICS Idea Portal</v>
      </c>
      <c r="B490" s="145"/>
      <c r="C490" s="42">
        <f t="shared" ref="C490:C517" ca="1" si="18">C489</f>
        <v>46190</v>
      </c>
      <c r="D490" s="54">
        <f ca="1">INDIRECT("'" &amp; UPPER(LEFT(TEXT($D$3,"mmmm"),3)) &amp; "'!R13")</f>
        <v>0</v>
      </c>
      <c r="E490" s="147"/>
      <c r="F490" s="148"/>
      <c r="G490" s="148"/>
      <c r="H490" s="148"/>
      <c r="I490" s="148"/>
      <c r="J490" s="148"/>
      <c r="K490" s="148"/>
      <c r="L490" s="148"/>
      <c r="M490" s="148"/>
      <c r="N490" s="148"/>
      <c r="O490" s="148"/>
      <c r="P490" s="149"/>
    </row>
    <row r="491" spans="1:16" ht="15" hidden="1" customHeight="1" x14ac:dyDescent="0.25">
      <c r="A491" s="44" t="str">
        <f ca="1">IF(MONTH(C491)=MONTH(D$3),RIGHT('Yearly Info'!A$17,LEN('Yearly Info'!A$17)-4),"")</f>
        <v xml:space="preserve"> MSWIS</v>
      </c>
      <c r="B491" s="145"/>
      <c r="C491" s="42">
        <f t="shared" ca="1" si="18"/>
        <v>46190</v>
      </c>
      <c r="D491" s="54">
        <f ca="1">INDIRECT("'" &amp; UPPER(LEFT(TEXT($D$3,"mmmm"),3)) &amp; "'!R14")</f>
        <v>0</v>
      </c>
      <c r="E491" s="147"/>
      <c r="F491" s="148"/>
      <c r="G491" s="148"/>
      <c r="H491" s="148"/>
      <c r="I491" s="148"/>
      <c r="J491" s="148"/>
      <c r="K491" s="148"/>
      <c r="L491" s="148"/>
      <c r="M491" s="148"/>
      <c r="N491" s="148"/>
      <c r="O491" s="148"/>
      <c r="P491" s="149"/>
    </row>
    <row r="492" spans="1:16" ht="15" hidden="1" customHeight="1" x14ac:dyDescent="0.25">
      <c r="A492" s="44" t="str">
        <f ca="1">IF(MONTH(C492)=MONTH(D$3),RIGHT('Yearly Info'!A$18,LEN('Yearly Info'!A$18)-4),"")</f>
        <v xml:space="preserve"> GeoSpatial</v>
      </c>
      <c r="B492" s="145"/>
      <c r="C492" s="42">
        <f t="shared" ca="1" si="18"/>
        <v>46190</v>
      </c>
      <c r="D492" s="54">
        <f ca="1">INDIRECT("'" &amp; UPPER(LEFT(TEXT($D$3,"mmmm"),3)) &amp; "'!R15")</f>
        <v>0</v>
      </c>
      <c r="E492" s="147"/>
      <c r="F492" s="148"/>
      <c r="G492" s="148"/>
      <c r="H492" s="148"/>
      <c r="I492" s="148"/>
      <c r="J492" s="148"/>
      <c r="K492" s="148"/>
      <c r="L492" s="148"/>
      <c r="M492" s="148"/>
      <c r="N492" s="148"/>
      <c r="O492" s="148"/>
      <c r="P492" s="149"/>
    </row>
    <row r="493" spans="1:16" ht="15" hidden="1" customHeight="1" thickBot="1" x14ac:dyDescent="0.3">
      <c r="A493" s="44" t="str">
        <f ca="1">IF(MONTH(C493)=MONTH(D$3),RIGHT('Yearly Info'!A$19,LEN('Yearly Info'!A$19)-4),"")</f>
        <v xml:space="preserve"> RICS Dashboard</v>
      </c>
      <c r="B493" s="145"/>
      <c r="C493" s="42">
        <f t="shared" ca="1" si="18"/>
        <v>46190</v>
      </c>
      <c r="D493" s="54">
        <f ca="1">INDIRECT("'" &amp; UPPER(LEFT(TEXT($D$3,"mmmm"),3)) &amp; "'!R16")</f>
        <v>0</v>
      </c>
      <c r="E493" s="147"/>
      <c r="F493" s="148"/>
      <c r="G493" s="148"/>
      <c r="H493" s="148"/>
      <c r="I493" s="148"/>
      <c r="J493" s="148"/>
      <c r="K493" s="148"/>
      <c r="L493" s="148"/>
      <c r="M493" s="148"/>
      <c r="N493" s="148"/>
      <c r="O493" s="148"/>
      <c r="P493" s="149"/>
    </row>
    <row r="494" spans="1:16" ht="15" hidden="1" customHeight="1" x14ac:dyDescent="0.25">
      <c r="A494" s="44" t="str">
        <f ca="1">IF(MONTH(C494)=MONTH(D$3),RIGHT('Yearly Info'!A$20,LEN('Yearly Info'!A$20)-4),"")</f>
        <v xml:space="preserve"> MDWFP NRIS</v>
      </c>
      <c r="B494" s="145"/>
      <c r="C494" s="42">
        <f t="shared" ca="1" si="18"/>
        <v>46190</v>
      </c>
      <c r="D494" s="54">
        <f ca="1">INDIRECT("'" &amp; UPPER(LEFT(TEXT($D$3,"mmmm"),3)) &amp; "'!R17")</f>
        <v>0</v>
      </c>
      <c r="E494" s="153"/>
      <c r="F494" s="154"/>
      <c r="G494" s="154"/>
      <c r="H494" s="154"/>
      <c r="I494" s="154"/>
      <c r="J494" s="154"/>
      <c r="K494" s="154"/>
      <c r="L494" s="154"/>
      <c r="M494" s="154"/>
      <c r="N494" s="154"/>
      <c r="O494" s="154"/>
      <c r="P494" s="155"/>
    </row>
    <row r="495" spans="1:16" ht="15" hidden="1" customHeight="1" x14ac:dyDescent="0.25">
      <c r="A495" s="44" t="str">
        <f ca="1">IF(MONTH(C495)=MONTH(D$3),RIGHT('Yearly Info'!A$21,LEN('Yearly Info'!A$21)-4),"")</f>
        <v xml:space="preserve"> MSWIS MRVA 4 CLOSED</v>
      </c>
      <c r="B495" s="145"/>
      <c r="C495" s="42">
        <f t="shared" ca="1" si="18"/>
        <v>46190</v>
      </c>
      <c r="D495" s="54">
        <f ca="1">INDIRECT("'" &amp; UPPER(LEFT(TEXT($D$3,"mmmm"),3)) &amp; "'!R18")</f>
        <v>0</v>
      </c>
      <c r="E495" s="147"/>
      <c r="F495" s="148"/>
      <c r="G495" s="148"/>
      <c r="H495" s="148"/>
      <c r="I495" s="148"/>
      <c r="J495" s="148"/>
      <c r="K495" s="148"/>
      <c r="L495" s="148"/>
      <c r="M495" s="148"/>
      <c r="N495" s="148"/>
      <c r="O495" s="148"/>
      <c r="P495" s="149"/>
    </row>
    <row r="496" spans="1:16" ht="15" customHeight="1" x14ac:dyDescent="0.25">
      <c r="A496" s="44" t="str">
        <f ca="1">IF(MONTH(C496)=MONTH(D$3),RIGHT('Yearly Info'!A$22,LEN('Yearly Info'!A$22)-4),"")</f>
        <v xml:space="preserve"> Tackett</v>
      </c>
      <c r="B496" s="145"/>
      <c r="C496" s="42">
        <f t="shared" ca="1" si="18"/>
        <v>46190</v>
      </c>
      <c r="D496" s="54">
        <f ca="1">INDIRECT("'" &amp; UPPER(LEFT(TEXT($D$3,"mmmm"),3)) &amp; "'!R19")</f>
        <v>8</v>
      </c>
      <c r="E496" s="147" t="s">
        <v>159</v>
      </c>
      <c r="F496" s="148"/>
      <c r="G496" s="148"/>
      <c r="H496" s="148"/>
      <c r="I496" s="148"/>
      <c r="J496" s="148"/>
      <c r="K496" s="148"/>
      <c r="L496" s="148"/>
      <c r="M496" s="148"/>
      <c r="N496" s="148"/>
      <c r="O496" s="148"/>
      <c r="P496" s="149"/>
    </row>
    <row r="497" spans="1:16" ht="15" hidden="1" customHeight="1" x14ac:dyDescent="0.25">
      <c r="A497" s="44" t="e">
        <f ca="1">IF(MONTH(C497)=MONTH(D$3),RIGHT('Yearly Info'!A$23,LEN('Yearly Info'!A$23)-4),"")</f>
        <v>#VALUE!</v>
      </c>
      <c r="B497" s="145"/>
      <c r="C497" s="42">
        <f t="shared" ca="1" si="18"/>
        <v>46190</v>
      </c>
      <c r="D497" s="54">
        <f ca="1">INDIRECT("'" &amp; UPPER(LEFT(TEXT($D$3,"mmmm"),3)) &amp; "'!R20")</f>
        <v>0</v>
      </c>
      <c r="E497" s="147"/>
      <c r="F497" s="148"/>
      <c r="G497" s="148"/>
      <c r="H497" s="148"/>
      <c r="I497" s="148"/>
      <c r="J497" s="148"/>
      <c r="K497" s="148"/>
      <c r="L497" s="148"/>
      <c r="M497" s="148"/>
      <c r="N497" s="148"/>
      <c r="O497" s="148"/>
      <c r="P497" s="149"/>
    </row>
    <row r="498" spans="1:16" ht="15" hidden="1" customHeight="1" x14ac:dyDescent="0.25">
      <c r="A498" s="44" t="e">
        <f ca="1">IF(MONTH(C498)=MONTH(D$3),RIGHT('Yearly Info'!A$24,LEN('Yearly Info'!A$24)-4),"")</f>
        <v>#VALUE!</v>
      </c>
      <c r="B498" s="145"/>
      <c r="C498" s="42">
        <f t="shared" ca="1" si="18"/>
        <v>46190</v>
      </c>
      <c r="D498" s="54">
        <f ca="1">INDIRECT("'" &amp; UPPER(LEFT(TEXT($D$3,"mmmm"),3)) &amp; "'!R21")</f>
        <v>0</v>
      </c>
      <c r="E498" s="147"/>
      <c r="F498" s="148"/>
      <c r="G498" s="148"/>
      <c r="H498" s="148"/>
      <c r="I498" s="148"/>
      <c r="J498" s="148"/>
      <c r="K498" s="148"/>
      <c r="L498" s="148"/>
      <c r="M498" s="148"/>
      <c r="N498" s="148"/>
      <c r="O498" s="148"/>
      <c r="P498" s="149"/>
    </row>
    <row r="499" spans="1:16" ht="15" hidden="1" customHeight="1" x14ac:dyDescent="0.25">
      <c r="A499" s="44" t="e">
        <f ca="1">IF(MONTH(C499)=MONTH(D$3),RIGHT('Yearly Info'!A$25,LEN('Yearly Info'!A$25)-4),"")</f>
        <v>#VALUE!</v>
      </c>
      <c r="B499" s="145"/>
      <c r="C499" s="42">
        <f t="shared" ca="1" si="18"/>
        <v>46190</v>
      </c>
      <c r="D499" s="54">
        <f ca="1">INDIRECT("'" &amp; UPPER(LEFT(TEXT($D$3,"mmmm"),3)) &amp; "'!R22")</f>
        <v>0</v>
      </c>
      <c r="E499" s="147"/>
      <c r="F499" s="148"/>
      <c r="G499" s="148"/>
      <c r="H499" s="148"/>
      <c r="I499" s="148"/>
      <c r="J499" s="148"/>
      <c r="K499" s="148"/>
      <c r="L499" s="148"/>
      <c r="M499" s="148"/>
      <c r="N499" s="148"/>
      <c r="O499" s="148"/>
      <c r="P499" s="149"/>
    </row>
    <row r="500" spans="1:16" ht="15" hidden="1" customHeight="1" x14ac:dyDescent="0.25">
      <c r="A500" s="44" t="e">
        <f ca="1">IF(MONTH(C500)=MONTH(D$3),RIGHT('Yearly Info'!A$26,LEN('Yearly Info'!A$26)-4),"")</f>
        <v>#VALUE!</v>
      </c>
      <c r="B500" s="145"/>
      <c r="C500" s="42">
        <f t="shared" ca="1" si="18"/>
        <v>46190</v>
      </c>
      <c r="D500" s="54">
        <f ca="1">INDIRECT("'" &amp; UPPER(LEFT(TEXT($D$3,"mmmm"),3)) &amp; "'!R23")</f>
        <v>0</v>
      </c>
      <c r="E500" s="147"/>
      <c r="F500" s="148"/>
      <c r="G500" s="148"/>
      <c r="H500" s="148"/>
      <c r="I500" s="148"/>
      <c r="J500" s="148"/>
      <c r="K500" s="148"/>
      <c r="L500" s="148"/>
      <c r="M500" s="148"/>
      <c r="N500" s="148"/>
      <c r="O500" s="148"/>
      <c r="P500" s="149"/>
    </row>
    <row r="501" spans="1:16" ht="15" hidden="1" customHeight="1" x14ac:dyDescent="0.25">
      <c r="A501" s="44" t="e">
        <f ca="1">IF(MONTH(C501)=MONTH(D$3),RIGHT('Yearly Info'!A$27,LEN('Yearly Info'!A$27)-4),"")</f>
        <v>#VALUE!</v>
      </c>
      <c r="B501" s="145"/>
      <c r="C501" s="42">
        <f t="shared" ca="1" si="18"/>
        <v>46190</v>
      </c>
      <c r="D501" s="54">
        <f ca="1">INDIRECT("'" &amp; UPPER(LEFT(TEXT($D$3,"mmmm"),3)) &amp; "'!R24")</f>
        <v>0</v>
      </c>
      <c r="E501" s="147"/>
      <c r="F501" s="148"/>
      <c r="G501" s="148"/>
      <c r="H501" s="148"/>
      <c r="I501" s="148"/>
      <c r="J501" s="148"/>
      <c r="K501" s="148"/>
      <c r="L501" s="148"/>
      <c r="M501" s="148"/>
      <c r="N501" s="148"/>
      <c r="O501" s="148"/>
      <c r="P501" s="149"/>
    </row>
    <row r="502" spans="1:16" ht="15" hidden="1" customHeight="1" x14ac:dyDescent="0.25">
      <c r="A502" s="44" t="e">
        <f ca="1">IF(MONTH(C502)=MONTH(D$3),RIGHT('Yearly Info'!A$28,LEN('Yearly Info'!A$28)-4),"")</f>
        <v>#VALUE!</v>
      </c>
      <c r="B502" s="145"/>
      <c r="C502" s="42">
        <f t="shared" ca="1" si="18"/>
        <v>46190</v>
      </c>
      <c r="D502" s="54">
        <f ca="1">INDIRECT("'" &amp; UPPER(LEFT(TEXT($D$3,"mmmm"),3)) &amp; "'!R25")</f>
        <v>0</v>
      </c>
      <c r="E502" s="147"/>
      <c r="F502" s="148"/>
      <c r="G502" s="148"/>
      <c r="H502" s="148"/>
      <c r="I502" s="148"/>
      <c r="J502" s="148"/>
      <c r="K502" s="148"/>
      <c r="L502" s="148"/>
      <c r="M502" s="148"/>
      <c r="N502" s="148"/>
      <c r="O502" s="148"/>
      <c r="P502" s="149"/>
    </row>
    <row r="503" spans="1:16" ht="15" hidden="1" customHeight="1" x14ac:dyDescent="0.25">
      <c r="A503" s="44" t="e">
        <f ca="1">IF(MONTH(C503)=MONTH(D$3),RIGHT('Yearly Info'!A$29,LEN('Yearly Info'!A$29)-4),"")</f>
        <v>#VALUE!</v>
      </c>
      <c r="B503" s="145"/>
      <c r="C503" s="42">
        <f t="shared" ca="1" si="18"/>
        <v>46190</v>
      </c>
      <c r="D503" s="54">
        <f ca="1">INDIRECT("'" &amp; UPPER(LEFT(TEXT($D$3,"mmmm"),3)) &amp; "'!R26")</f>
        <v>0</v>
      </c>
      <c r="E503" s="147"/>
      <c r="F503" s="148"/>
      <c r="G503" s="148"/>
      <c r="H503" s="148"/>
      <c r="I503" s="148"/>
      <c r="J503" s="148"/>
      <c r="K503" s="148"/>
      <c r="L503" s="148"/>
      <c r="M503" s="148"/>
      <c r="N503" s="148"/>
      <c r="O503" s="148"/>
      <c r="P503" s="149"/>
    </row>
    <row r="504" spans="1:16" ht="15" hidden="1" customHeight="1" x14ac:dyDescent="0.25">
      <c r="A504" s="44" t="e">
        <f ca="1">IF(MONTH(C504)=MONTH(D$3),RIGHT('Yearly Info'!A$30,LEN('Yearly Info'!A$30)-4),"")</f>
        <v>#VALUE!</v>
      </c>
      <c r="B504" s="145"/>
      <c r="C504" s="42">
        <f t="shared" ca="1" si="18"/>
        <v>46190</v>
      </c>
      <c r="D504" s="54">
        <f ca="1">INDIRECT("'" &amp; UPPER(LEFT(TEXT($D$3,"mmmm"),3)) &amp; "'!R27")</f>
        <v>0</v>
      </c>
      <c r="E504" s="147"/>
      <c r="F504" s="148"/>
      <c r="G504" s="148"/>
      <c r="H504" s="148"/>
      <c r="I504" s="148"/>
      <c r="J504" s="148"/>
      <c r="K504" s="148"/>
      <c r="L504" s="148"/>
      <c r="M504" s="148"/>
      <c r="N504" s="148"/>
      <c r="O504" s="148"/>
      <c r="P504" s="149"/>
    </row>
    <row r="505" spans="1:16" ht="15" hidden="1" customHeight="1" x14ac:dyDescent="0.25">
      <c r="A505" s="44" t="e">
        <f ca="1">IF(MONTH(C505)=MONTH(D$3),RIGHT('Yearly Info'!A$31,LEN('Yearly Info'!A$31)-4),"")</f>
        <v>#VALUE!</v>
      </c>
      <c r="B505" s="145"/>
      <c r="C505" s="42">
        <f t="shared" ca="1" si="18"/>
        <v>46190</v>
      </c>
      <c r="D505" s="54">
        <f ca="1">INDIRECT("'" &amp; UPPER(LEFT(TEXT($D$3,"mmmm"),3)) &amp; "'!R28")</f>
        <v>0</v>
      </c>
      <c r="E505" s="147"/>
      <c r="F505" s="148"/>
      <c r="G505" s="148"/>
      <c r="H505" s="148"/>
      <c r="I505" s="148"/>
      <c r="J505" s="148"/>
      <c r="K505" s="148"/>
      <c r="L505" s="148"/>
      <c r="M505" s="148"/>
      <c r="N505" s="148"/>
      <c r="O505" s="148"/>
      <c r="P505" s="149"/>
    </row>
    <row r="506" spans="1:16" ht="15" hidden="1" customHeight="1" x14ac:dyDescent="0.25">
      <c r="A506" s="44" t="e">
        <f ca="1">IF(MONTH(C506)=MONTH(D$3),RIGHT('Yearly Info'!A$32,LEN('Yearly Info'!A$32)-4),"")</f>
        <v>#VALUE!</v>
      </c>
      <c r="B506" s="145"/>
      <c r="C506" s="42">
        <f t="shared" ca="1" si="18"/>
        <v>46190</v>
      </c>
      <c r="D506" s="54">
        <f ca="1">INDIRECT("'" &amp; UPPER(LEFT(TEXT($D$3,"mmmm"),3)) &amp; "'!R29")</f>
        <v>0</v>
      </c>
      <c r="E506" s="147"/>
      <c r="F506" s="148"/>
      <c r="G506" s="148"/>
      <c r="H506" s="148"/>
      <c r="I506" s="148"/>
      <c r="J506" s="148"/>
      <c r="K506" s="148"/>
      <c r="L506" s="148"/>
      <c r="M506" s="148"/>
      <c r="N506" s="148"/>
      <c r="O506" s="148"/>
      <c r="P506" s="149"/>
    </row>
    <row r="507" spans="1:16" ht="15" hidden="1" customHeight="1" x14ac:dyDescent="0.25">
      <c r="A507" s="44" t="e">
        <f ca="1">IF(MONTH(C507)=MONTH(D$3),RIGHT('Yearly Info'!A$33,LEN('Yearly Info'!A$33)-4),"")</f>
        <v>#VALUE!</v>
      </c>
      <c r="B507" s="145"/>
      <c r="C507" s="42">
        <f t="shared" ca="1" si="18"/>
        <v>46190</v>
      </c>
      <c r="D507" s="54">
        <f ca="1">INDIRECT("'" &amp; UPPER(LEFT(TEXT($D$3,"mmmm"),3)) &amp; "'!R30")</f>
        <v>0</v>
      </c>
      <c r="E507" s="153"/>
      <c r="F507" s="154"/>
      <c r="G507" s="154"/>
      <c r="H507" s="154"/>
      <c r="I507" s="154"/>
      <c r="J507" s="154"/>
      <c r="K507" s="154"/>
      <c r="L507" s="154"/>
      <c r="M507" s="154"/>
      <c r="N507" s="154"/>
      <c r="O507" s="154"/>
      <c r="P507" s="155"/>
    </row>
    <row r="508" spans="1:16" ht="15" hidden="1" customHeight="1" x14ac:dyDescent="0.25">
      <c r="A508" s="44" t="e">
        <f ca="1">IF(MONTH(C508)=MONTH(D$3),RIGHT('Yearly Info'!A$34,LEN('Yearly Info'!A$34)-4),"")</f>
        <v>#VALUE!</v>
      </c>
      <c r="B508" s="145"/>
      <c r="C508" s="42">
        <f t="shared" ca="1" si="18"/>
        <v>46190</v>
      </c>
      <c r="D508" s="54">
        <f ca="1">INDIRECT("'" &amp; UPPER(LEFT(TEXT($D$3,"mmmm"),3)) &amp; "'!R31")</f>
        <v>0</v>
      </c>
      <c r="E508" s="147"/>
      <c r="F508" s="148"/>
      <c r="G508" s="148"/>
      <c r="H508" s="148"/>
      <c r="I508" s="148"/>
      <c r="J508" s="148"/>
      <c r="K508" s="148"/>
      <c r="L508" s="148"/>
      <c r="M508" s="148"/>
      <c r="N508" s="148"/>
      <c r="O508" s="148"/>
      <c r="P508" s="149"/>
    </row>
    <row r="509" spans="1:16" ht="15" hidden="1" customHeight="1" x14ac:dyDescent="0.25">
      <c r="A509" s="44" t="e">
        <f ca="1">IF(MONTH(C509)=MONTH(D$3),RIGHT('Yearly Info'!A$35,LEN('Yearly Info'!A$35)-4),"")</f>
        <v>#VALUE!</v>
      </c>
      <c r="B509" s="145"/>
      <c r="C509" s="42">
        <f t="shared" ca="1" si="18"/>
        <v>46190</v>
      </c>
      <c r="D509" s="54">
        <f ca="1">INDIRECT("'" &amp; UPPER(LEFT(TEXT($D$3,"mmmm"),3)) &amp; "'!R32")</f>
        <v>0</v>
      </c>
      <c r="E509" s="147"/>
      <c r="F509" s="148"/>
      <c r="G509" s="148"/>
      <c r="H509" s="148"/>
      <c r="I509" s="148"/>
      <c r="J509" s="148"/>
      <c r="K509" s="148"/>
      <c r="L509" s="148"/>
      <c r="M509" s="148"/>
      <c r="N509" s="148"/>
      <c r="O509" s="148"/>
      <c r="P509" s="149"/>
    </row>
    <row r="510" spans="1:16" ht="15" hidden="1" customHeight="1" x14ac:dyDescent="0.25">
      <c r="A510" s="44" t="e">
        <f ca="1">IF(MONTH(C510)=MONTH(D$3),RIGHT('Yearly Info'!A$36,LEN('Yearly Info'!A$36)-4),"")</f>
        <v>#VALUE!</v>
      </c>
      <c r="B510" s="145"/>
      <c r="C510" s="42">
        <f t="shared" ca="1" si="18"/>
        <v>46190</v>
      </c>
      <c r="D510" s="54">
        <f ca="1">INDIRECT("'" &amp; UPPER(LEFT(TEXT($D$3,"mmmm"),3)) &amp; "'!R33")</f>
        <v>0</v>
      </c>
      <c r="E510" s="147"/>
      <c r="F510" s="148"/>
      <c r="G510" s="148"/>
      <c r="H510" s="148"/>
      <c r="I510" s="148"/>
      <c r="J510" s="148"/>
      <c r="K510" s="148"/>
      <c r="L510" s="148"/>
      <c r="M510" s="148"/>
      <c r="N510" s="148"/>
      <c r="O510" s="148"/>
      <c r="P510" s="149"/>
    </row>
    <row r="511" spans="1:16" ht="15" hidden="1" customHeight="1" x14ac:dyDescent="0.25">
      <c r="A511" s="44" t="e">
        <f ca="1">IF(MONTH(C511)=MONTH(D$3),RIGHT('Yearly Info'!A$37,LEN('Yearly Info'!A$37)-4),"")</f>
        <v>#VALUE!</v>
      </c>
      <c r="B511" s="145"/>
      <c r="C511" s="42">
        <f t="shared" ca="1" si="18"/>
        <v>46190</v>
      </c>
      <c r="D511" s="54">
        <f ca="1">INDIRECT("'" &amp; UPPER(LEFT(TEXT($D$3,"mmmm"),3)) &amp; "'!R34")</f>
        <v>0</v>
      </c>
      <c r="E511" s="147"/>
      <c r="F511" s="148"/>
      <c r="G511" s="148"/>
      <c r="H511" s="148"/>
      <c r="I511" s="148"/>
      <c r="J511" s="148"/>
      <c r="K511" s="148"/>
      <c r="L511" s="148"/>
      <c r="M511" s="148"/>
      <c r="N511" s="148"/>
      <c r="O511" s="148"/>
      <c r="P511" s="149"/>
    </row>
    <row r="512" spans="1:16" ht="15" hidden="1" customHeight="1" x14ac:dyDescent="0.25">
      <c r="A512" s="44" t="e">
        <f ca="1">IF(MONTH(C512)=MONTH(D$3),RIGHT('Yearly Info'!A$38,LEN('Yearly Info'!A$38)-4),"")</f>
        <v>#VALUE!</v>
      </c>
      <c r="B512" s="145"/>
      <c r="C512" s="42">
        <f t="shared" ca="1" si="18"/>
        <v>46190</v>
      </c>
      <c r="D512" s="54">
        <f ca="1">INDIRECT("'" &amp; UPPER(LEFT(TEXT($D$3,"mmmm"),3)) &amp; "'!R35")</f>
        <v>0</v>
      </c>
      <c r="E512" s="147"/>
      <c r="F512" s="148"/>
      <c r="G512" s="148"/>
      <c r="H512" s="148"/>
      <c r="I512" s="148"/>
      <c r="J512" s="148"/>
      <c r="K512" s="148"/>
      <c r="L512" s="148"/>
      <c r="M512" s="148"/>
      <c r="N512" s="148"/>
      <c r="O512" s="148"/>
      <c r="P512" s="149"/>
    </row>
    <row r="513" spans="1:16" ht="15" hidden="1" customHeight="1" x14ac:dyDescent="0.25">
      <c r="A513" s="44" t="e">
        <f ca="1">IF(MONTH(C513)=MONTH(D$3),RIGHT('Yearly Info'!A$39,LEN('Yearly Info'!A$39)-4),"")</f>
        <v>#VALUE!</v>
      </c>
      <c r="B513" s="145"/>
      <c r="C513" s="42">
        <f t="shared" ca="1" si="18"/>
        <v>46190</v>
      </c>
      <c r="D513" s="54">
        <f ca="1">INDIRECT("'" &amp; UPPER(LEFT(TEXT($D$3,"mmmm"),3)) &amp; "'!R36")</f>
        <v>0</v>
      </c>
      <c r="E513" s="147"/>
      <c r="F513" s="148"/>
      <c r="G513" s="148"/>
      <c r="H513" s="148"/>
      <c r="I513" s="148"/>
      <c r="J513" s="148"/>
      <c r="K513" s="148"/>
      <c r="L513" s="148"/>
      <c r="M513" s="148"/>
      <c r="N513" s="148"/>
      <c r="O513" s="148"/>
      <c r="P513" s="149"/>
    </row>
    <row r="514" spans="1:16" ht="15" hidden="1" customHeight="1" thickBot="1" x14ac:dyDescent="0.3">
      <c r="A514" s="45" t="e">
        <f ca="1">IF(MONTH(C514)=MONTH(D$3),RIGHT('Yearly Info'!A$40,LEN('Yearly Info'!A$40)-4),"")</f>
        <v>#VALUE!</v>
      </c>
      <c r="B514" s="145"/>
      <c r="C514" s="42">
        <f t="shared" ca="1" si="18"/>
        <v>46190</v>
      </c>
      <c r="D514" s="54">
        <f ca="1">INDIRECT("'" &amp; UPPER(LEFT(TEXT($D$3,"mmmm"),3)) &amp; "'!R37")</f>
        <v>0</v>
      </c>
      <c r="E514" s="147"/>
      <c r="F514" s="148"/>
      <c r="G514" s="148"/>
      <c r="H514" s="148"/>
      <c r="I514" s="148"/>
      <c r="J514" s="148"/>
      <c r="K514" s="148"/>
      <c r="L514" s="148"/>
      <c r="M514" s="148"/>
      <c r="N514" s="148"/>
      <c r="O514" s="148"/>
      <c r="P514" s="149"/>
    </row>
    <row r="515" spans="1:16" ht="15" hidden="1" customHeight="1" thickBot="1" x14ac:dyDescent="0.3">
      <c r="A515" s="45" t="str">
        <f ca="1">IF(MONTH(C515)=MONTH(D$3),RIGHT('Yearly Info'!A$41,LEN('Yearly Info'!A$41)-4),"")</f>
        <v xml:space="preserve"> </v>
      </c>
      <c r="B515" s="145"/>
      <c r="C515" s="42">
        <f t="shared" ca="1" si="18"/>
        <v>46190</v>
      </c>
      <c r="D515" s="101">
        <f ca="1">INDIRECT("'" &amp; UPPER(LEFT(TEXT($D$3,"mmmm"),3)) &amp; "'!R38")</f>
        <v>0</v>
      </c>
      <c r="E515" s="147"/>
      <c r="F515" s="148"/>
      <c r="G515" s="148"/>
      <c r="H515" s="148"/>
      <c r="I515" s="148"/>
      <c r="J515" s="148"/>
      <c r="K515" s="148"/>
      <c r="L515" s="148"/>
      <c r="M515" s="148"/>
      <c r="N515" s="148"/>
      <c r="O515" s="148"/>
      <c r="P515" s="149"/>
    </row>
    <row r="516" spans="1:16" ht="15" hidden="1" customHeight="1" thickBot="1" x14ac:dyDescent="0.3">
      <c r="A516" s="45" t="str">
        <f ca="1">IF(MONTH(C516)=MONTH(D$3),RIGHT('Yearly Info'!A$42,LEN('Yearly Info'!A$42)-4),"")</f>
        <v xml:space="preserve"> </v>
      </c>
      <c r="B516" s="145"/>
      <c r="C516" s="42">
        <f t="shared" ca="1" si="18"/>
        <v>46190</v>
      </c>
      <c r="D516" s="54">
        <f ca="1">INDIRECT("'" &amp; UPPER(LEFT(TEXT($D$3,"mmmm"),3)) &amp; "'!R39")</f>
        <v>0</v>
      </c>
      <c r="E516" s="147"/>
      <c r="F516" s="148"/>
      <c r="G516" s="148"/>
      <c r="H516" s="148"/>
      <c r="I516" s="148"/>
      <c r="J516" s="148"/>
      <c r="K516" s="148"/>
      <c r="L516" s="148"/>
      <c r="M516" s="148"/>
      <c r="N516" s="148"/>
      <c r="O516" s="148"/>
      <c r="P516" s="149"/>
    </row>
    <row r="517" spans="1:16" ht="15" hidden="1" customHeight="1" thickBot="1" x14ac:dyDescent="0.3">
      <c r="A517" s="45" t="str">
        <f ca="1">IF(MONTH(C517)=MONTH(D$3),RIGHT('Yearly Info'!A$43,LEN('Yearly Info'!A$43)-4),"")</f>
        <v xml:space="preserve"> </v>
      </c>
      <c r="B517" s="146"/>
      <c r="C517" s="42">
        <f t="shared" ca="1" si="18"/>
        <v>46190</v>
      </c>
      <c r="D517" s="55">
        <f ca="1">INDIRECT("'" &amp; UPPER(LEFT(TEXT($D$3,"mmmm"),3)) &amp; "'!R40")</f>
        <v>0</v>
      </c>
      <c r="E517" s="150"/>
      <c r="F517" s="151"/>
      <c r="G517" s="151"/>
      <c r="H517" s="151"/>
      <c r="I517" s="151"/>
      <c r="J517" s="151"/>
      <c r="K517" s="151"/>
      <c r="L517" s="151"/>
      <c r="M517" s="151"/>
      <c r="N517" s="151"/>
      <c r="O517" s="151"/>
      <c r="P517" s="152"/>
    </row>
    <row r="518" spans="1:16" ht="15" hidden="1" customHeight="1" x14ac:dyDescent="0.25">
      <c r="A518" s="44" t="str">
        <f ca="1">IF(MONTH(C518)=MONTH(D$3),RIGHT('Yearly Info'!A$14,LEN('Yearly Info'!A$14)-4),"")</f>
        <v xml:space="preserve"> RICS Support for MDEQ</v>
      </c>
      <c r="B518" s="159" t="str">
        <f ca="1">TEXT(C518,"dddd")</f>
        <v>Thursday</v>
      </c>
      <c r="C518" s="96">
        <f ca="1">C488+1</f>
        <v>46191</v>
      </c>
      <c r="D518" s="54">
        <f ca="1">INDIRECT("'" &amp; UPPER(LEFT(TEXT($D$3,"mmmm"),3)) &amp; "'!S11")</f>
        <v>2</v>
      </c>
      <c r="E518" s="153" t="s">
        <v>160</v>
      </c>
      <c r="F518" s="154"/>
      <c r="G518" s="154"/>
      <c r="H518" s="154"/>
      <c r="I518" s="154"/>
      <c r="J518" s="154"/>
      <c r="K518" s="154"/>
      <c r="L518" s="154"/>
      <c r="M518" s="154"/>
      <c r="N518" s="154"/>
      <c r="O518" s="154"/>
      <c r="P518" s="155"/>
    </row>
    <row r="519" spans="1:16" ht="15" hidden="1" customHeight="1" x14ac:dyDescent="0.25">
      <c r="A519" s="44" t="str">
        <f ca="1">IF(MONTH(C519)=MONTH(D$3),RIGHT('Yearly Info'!A$15,LEN('Yearly Info'!A$15)-4),"")</f>
        <v xml:space="preserve"> MDEQ</v>
      </c>
      <c r="B519" s="145"/>
      <c r="C519" s="42">
        <f ca="1">C518</f>
        <v>46191</v>
      </c>
      <c r="D519" s="54">
        <f ca="1">INDIRECT("'" &amp; UPPER(LEFT(TEXT($D$3,"mmmm"),3)) &amp; "'!S12")</f>
        <v>0</v>
      </c>
      <c r="E519" s="147"/>
      <c r="F519" s="148"/>
      <c r="G519" s="148"/>
      <c r="H519" s="148"/>
      <c r="I519" s="148"/>
      <c r="J519" s="148"/>
      <c r="K519" s="148"/>
      <c r="L519" s="148"/>
      <c r="M519" s="148"/>
      <c r="N519" s="148"/>
      <c r="O519" s="148"/>
      <c r="P519" s="149"/>
    </row>
    <row r="520" spans="1:16" ht="15" hidden="1" customHeight="1" x14ac:dyDescent="0.25">
      <c r="A520" s="44" t="str">
        <f ca="1">IF(MONTH(C520)=MONTH(D$3),RIGHT('Yearly Info'!A$16,LEN('Yearly Info'!A$16)-4),"")</f>
        <v xml:space="preserve"> RICS Idea Portal</v>
      </c>
      <c r="B520" s="145"/>
      <c r="C520" s="42">
        <f t="shared" ref="C520:C547" ca="1" si="19">C519</f>
        <v>46191</v>
      </c>
      <c r="D520" s="54">
        <f ca="1">INDIRECT("'" &amp; UPPER(LEFT(TEXT($D$3,"mmmm"),3)) &amp; "'!S13")</f>
        <v>0</v>
      </c>
      <c r="E520" s="147"/>
      <c r="F520" s="148"/>
      <c r="G520" s="148"/>
      <c r="H520" s="148"/>
      <c r="I520" s="148"/>
      <c r="J520" s="148"/>
      <c r="K520" s="148"/>
      <c r="L520" s="148"/>
      <c r="M520" s="148"/>
      <c r="N520" s="148"/>
      <c r="O520" s="148"/>
      <c r="P520" s="149"/>
    </row>
    <row r="521" spans="1:16" ht="15" hidden="1" customHeight="1" x14ac:dyDescent="0.25">
      <c r="A521" s="44" t="str">
        <f ca="1">IF(MONTH(C521)=MONTH(D$3),RIGHT('Yearly Info'!A$17,LEN('Yearly Info'!A$17)-4),"")</f>
        <v xml:space="preserve"> MSWIS</v>
      </c>
      <c r="B521" s="145"/>
      <c r="C521" s="42">
        <f t="shared" ca="1" si="19"/>
        <v>46191</v>
      </c>
      <c r="D521" s="54">
        <f ca="1">INDIRECT("'" &amp; UPPER(LEFT(TEXT($D$3,"mmmm"),3)) &amp; "'!S14")</f>
        <v>0</v>
      </c>
      <c r="E521" s="147"/>
      <c r="F521" s="148"/>
      <c r="G521" s="148"/>
      <c r="H521" s="148"/>
      <c r="I521" s="148"/>
      <c r="J521" s="148"/>
      <c r="K521" s="148"/>
      <c r="L521" s="148"/>
      <c r="M521" s="148"/>
      <c r="N521" s="148"/>
      <c r="O521" s="148"/>
      <c r="P521" s="149"/>
    </row>
    <row r="522" spans="1:16" ht="15" hidden="1" customHeight="1" x14ac:dyDescent="0.25">
      <c r="A522" s="44" t="str">
        <f ca="1">IF(MONTH(C522)=MONTH(D$3),RIGHT('Yearly Info'!A$18,LEN('Yearly Info'!A$18)-4),"")</f>
        <v xml:space="preserve"> GeoSpatial</v>
      </c>
      <c r="B522" s="145"/>
      <c r="C522" s="42">
        <f t="shared" ca="1" si="19"/>
        <v>46191</v>
      </c>
      <c r="D522" s="54">
        <f ca="1">INDIRECT("'" &amp; UPPER(LEFT(TEXT($D$3,"mmmm"),3)) &amp; "'!S15")</f>
        <v>0</v>
      </c>
      <c r="E522" s="147"/>
      <c r="F522" s="148"/>
      <c r="G522" s="148"/>
      <c r="H522" s="148"/>
      <c r="I522" s="148"/>
      <c r="J522" s="148"/>
      <c r="K522" s="148"/>
      <c r="L522" s="148"/>
      <c r="M522" s="148"/>
      <c r="N522" s="148"/>
      <c r="O522" s="148"/>
      <c r="P522" s="149"/>
    </row>
    <row r="523" spans="1:16" ht="15" hidden="1" customHeight="1" thickBot="1" x14ac:dyDescent="0.3">
      <c r="A523" s="44" t="str">
        <f ca="1">IF(MONTH(C523)=MONTH(D$3),RIGHT('Yearly Info'!A$19,LEN('Yearly Info'!A$19)-4),"")</f>
        <v xml:space="preserve"> RICS Dashboard</v>
      </c>
      <c r="B523" s="145"/>
      <c r="C523" s="42">
        <f t="shared" ca="1" si="19"/>
        <v>46191</v>
      </c>
      <c r="D523" s="54">
        <f ca="1">INDIRECT("'" &amp; UPPER(LEFT(TEXT($D$3,"mmmm"),3)) &amp; "'!S16")</f>
        <v>0</v>
      </c>
      <c r="E523" s="153"/>
      <c r="F523" s="154"/>
      <c r="G523" s="154"/>
      <c r="H523" s="154"/>
      <c r="I523" s="154"/>
      <c r="J523" s="154"/>
      <c r="K523" s="154"/>
      <c r="L523" s="154"/>
      <c r="M523" s="154"/>
      <c r="N523" s="154"/>
      <c r="O523" s="154"/>
      <c r="P523" s="155"/>
    </row>
    <row r="524" spans="1:16" ht="15" hidden="1" customHeight="1" x14ac:dyDescent="0.25">
      <c r="A524" s="44" t="str">
        <f ca="1">IF(MONTH(C524)=MONTH(D$3),RIGHT('Yearly Info'!A$20,LEN('Yearly Info'!A$20)-4),"")</f>
        <v xml:space="preserve"> MDWFP NRIS</v>
      </c>
      <c r="B524" s="145"/>
      <c r="C524" s="42">
        <f t="shared" ca="1" si="19"/>
        <v>46191</v>
      </c>
      <c r="D524" s="54">
        <f ca="1">INDIRECT("'" &amp; UPPER(LEFT(TEXT($D$3,"mmmm"),3)) &amp; "'!S17")</f>
        <v>0</v>
      </c>
      <c r="E524" s="153"/>
      <c r="F524" s="154"/>
      <c r="G524" s="154"/>
      <c r="H524" s="154"/>
      <c r="I524" s="154"/>
      <c r="J524" s="154"/>
      <c r="K524" s="154"/>
      <c r="L524" s="154"/>
      <c r="M524" s="154"/>
      <c r="N524" s="154"/>
      <c r="O524" s="154"/>
      <c r="P524" s="155"/>
    </row>
    <row r="525" spans="1:16" ht="15" hidden="1" customHeight="1" x14ac:dyDescent="0.25">
      <c r="A525" s="44" t="str">
        <f ca="1">IF(MONTH(C525)=MONTH(D$3),RIGHT('Yearly Info'!A$21,LEN('Yearly Info'!A$21)-4),"")</f>
        <v xml:space="preserve"> MSWIS MRVA 4 CLOSED</v>
      </c>
      <c r="B525" s="145"/>
      <c r="C525" s="42">
        <f t="shared" ca="1" si="19"/>
        <v>46191</v>
      </c>
      <c r="D525" s="54">
        <f ca="1">INDIRECT("'" &amp; UPPER(LEFT(TEXT($D$3,"mmmm"),3)) &amp; "'!S18")</f>
        <v>0</v>
      </c>
      <c r="E525" s="147"/>
      <c r="F525" s="148"/>
      <c r="G525" s="148"/>
      <c r="H525" s="148"/>
      <c r="I525" s="148"/>
      <c r="J525" s="148"/>
      <c r="K525" s="148"/>
      <c r="L525" s="148"/>
      <c r="M525" s="148"/>
      <c r="N525" s="148"/>
      <c r="O525" s="148"/>
      <c r="P525" s="149"/>
    </row>
    <row r="526" spans="1:16" ht="15" customHeight="1" x14ac:dyDescent="0.25">
      <c r="A526" s="44" t="str">
        <f ca="1">IF(MONTH(C526)=MONTH(D$3),RIGHT('Yearly Info'!A$22,LEN('Yearly Info'!A$22)-4),"")</f>
        <v xml:space="preserve"> Tackett</v>
      </c>
      <c r="B526" s="145"/>
      <c r="C526" s="42">
        <f t="shared" ca="1" si="19"/>
        <v>46191</v>
      </c>
      <c r="D526" s="54">
        <f ca="1">INDIRECT("'" &amp; UPPER(LEFT(TEXT($D$3,"mmmm"),3)) &amp; "'!S19")</f>
        <v>6</v>
      </c>
      <c r="E526" s="147" t="s">
        <v>159</v>
      </c>
      <c r="F526" s="148"/>
      <c r="G526" s="148"/>
      <c r="H526" s="148"/>
      <c r="I526" s="148"/>
      <c r="J526" s="148"/>
      <c r="K526" s="148"/>
      <c r="L526" s="148"/>
      <c r="M526" s="148"/>
      <c r="N526" s="148"/>
      <c r="O526" s="148"/>
      <c r="P526" s="149"/>
    </row>
    <row r="527" spans="1:16" ht="15" hidden="1" customHeight="1" x14ac:dyDescent="0.25">
      <c r="A527" s="44" t="e">
        <f ca="1">IF(MONTH(C527)=MONTH(D$3),RIGHT('Yearly Info'!A$23,LEN('Yearly Info'!A$23)-4),"")</f>
        <v>#VALUE!</v>
      </c>
      <c r="B527" s="145"/>
      <c r="C527" s="42">
        <f t="shared" ca="1" si="19"/>
        <v>46191</v>
      </c>
      <c r="D527" s="54">
        <f ca="1">INDIRECT("'" &amp; UPPER(LEFT(TEXT($D$3,"mmmm"),3)) &amp; "'!S20")</f>
        <v>0</v>
      </c>
      <c r="E527" s="147"/>
      <c r="F527" s="148"/>
      <c r="G527" s="148"/>
      <c r="H527" s="148"/>
      <c r="I527" s="148"/>
      <c r="J527" s="148"/>
      <c r="K527" s="148"/>
      <c r="L527" s="148"/>
      <c r="M527" s="148"/>
      <c r="N527" s="148"/>
      <c r="O527" s="148"/>
      <c r="P527" s="149"/>
    </row>
    <row r="528" spans="1:16" ht="15" hidden="1" customHeight="1" x14ac:dyDescent="0.25">
      <c r="A528" s="44" t="e">
        <f ca="1">IF(MONTH(C528)=MONTH(D$3),RIGHT('Yearly Info'!A$24,LEN('Yearly Info'!A$24)-4),"")</f>
        <v>#VALUE!</v>
      </c>
      <c r="B528" s="145"/>
      <c r="C528" s="42">
        <f t="shared" ca="1" si="19"/>
        <v>46191</v>
      </c>
      <c r="D528" s="54">
        <f ca="1">INDIRECT("'" &amp; UPPER(LEFT(TEXT($D$3,"mmmm"),3)) &amp; "'!S21")</f>
        <v>0</v>
      </c>
      <c r="E528" s="147"/>
      <c r="F528" s="148"/>
      <c r="G528" s="148"/>
      <c r="H528" s="148"/>
      <c r="I528" s="148"/>
      <c r="J528" s="148"/>
      <c r="K528" s="148"/>
      <c r="L528" s="148"/>
      <c r="M528" s="148"/>
      <c r="N528" s="148"/>
      <c r="O528" s="148"/>
      <c r="P528" s="149"/>
    </row>
    <row r="529" spans="1:16" ht="15" hidden="1" customHeight="1" x14ac:dyDescent="0.25">
      <c r="A529" s="44" t="e">
        <f ca="1">IF(MONTH(C529)=MONTH(D$3),RIGHT('Yearly Info'!A$25,LEN('Yearly Info'!A$25)-4),"")</f>
        <v>#VALUE!</v>
      </c>
      <c r="B529" s="145"/>
      <c r="C529" s="42">
        <f t="shared" ca="1" si="19"/>
        <v>46191</v>
      </c>
      <c r="D529" s="54">
        <f ca="1">INDIRECT("'" &amp; UPPER(LEFT(TEXT($D$3,"mmmm"),3)) &amp; "'!S22")</f>
        <v>0</v>
      </c>
      <c r="E529" s="147"/>
      <c r="F529" s="148"/>
      <c r="G529" s="148"/>
      <c r="H529" s="148"/>
      <c r="I529" s="148"/>
      <c r="J529" s="148"/>
      <c r="K529" s="148"/>
      <c r="L529" s="148"/>
      <c r="M529" s="148"/>
      <c r="N529" s="148"/>
      <c r="O529" s="148"/>
      <c r="P529" s="149"/>
    </row>
    <row r="530" spans="1:16" ht="15" hidden="1" customHeight="1" x14ac:dyDescent="0.25">
      <c r="A530" s="44" t="e">
        <f ca="1">IF(MONTH(C530)=MONTH(D$3),RIGHT('Yearly Info'!A$26,LEN('Yearly Info'!A$26)-4),"")</f>
        <v>#VALUE!</v>
      </c>
      <c r="B530" s="145"/>
      <c r="C530" s="42">
        <f t="shared" ca="1" si="19"/>
        <v>46191</v>
      </c>
      <c r="D530" s="54">
        <f ca="1">INDIRECT("'" &amp; UPPER(LEFT(TEXT($D$3,"mmmm"),3)) &amp; "'!S23")</f>
        <v>0</v>
      </c>
      <c r="E530" s="147"/>
      <c r="F530" s="148"/>
      <c r="G530" s="148"/>
      <c r="H530" s="148"/>
      <c r="I530" s="148"/>
      <c r="J530" s="148"/>
      <c r="K530" s="148"/>
      <c r="L530" s="148"/>
      <c r="M530" s="148"/>
      <c r="N530" s="148"/>
      <c r="O530" s="148"/>
      <c r="P530" s="149"/>
    </row>
    <row r="531" spans="1:16" ht="15" hidden="1" customHeight="1" x14ac:dyDescent="0.25">
      <c r="A531" s="44" t="e">
        <f ca="1">IF(MONTH(C531)=MONTH(D$3),RIGHT('Yearly Info'!A$27,LEN('Yearly Info'!A$27)-4),"")</f>
        <v>#VALUE!</v>
      </c>
      <c r="B531" s="145"/>
      <c r="C531" s="42">
        <f t="shared" ca="1" si="19"/>
        <v>46191</v>
      </c>
      <c r="D531" s="54">
        <f ca="1">INDIRECT("'" &amp; UPPER(LEFT(TEXT($D$3,"mmmm"),3)) &amp; "'!S24")</f>
        <v>0</v>
      </c>
      <c r="E531" s="147"/>
      <c r="F531" s="148"/>
      <c r="G531" s="148"/>
      <c r="H531" s="148"/>
      <c r="I531" s="148"/>
      <c r="J531" s="148"/>
      <c r="K531" s="148"/>
      <c r="L531" s="148"/>
      <c r="M531" s="148"/>
      <c r="N531" s="148"/>
      <c r="O531" s="148"/>
      <c r="P531" s="149"/>
    </row>
    <row r="532" spans="1:16" ht="15" hidden="1" customHeight="1" x14ac:dyDescent="0.25">
      <c r="A532" s="44" t="e">
        <f ca="1">IF(MONTH(C532)=MONTH(D$3),RIGHT('Yearly Info'!A$28,LEN('Yearly Info'!A$28)-4),"")</f>
        <v>#VALUE!</v>
      </c>
      <c r="B532" s="145"/>
      <c r="C532" s="42">
        <f t="shared" ca="1" si="19"/>
        <v>46191</v>
      </c>
      <c r="D532" s="54">
        <f ca="1">INDIRECT("'" &amp; UPPER(LEFT(TEXT($D$3,"mmmm"),3)) &amp; "'!S25")</f>
        <v>0</v>
      </c>
      <c r="E532" s="147"/>
      <c r="F532" s="148"/>
      <c r="G532" s="148"/>
      <c r="H532" s="148"/>
      <c r="I532" s="148"/>
      <c r="J532" s="148"/>
      <c r="K532" s="148"/>
      <c r="L532" s="148"/>
      <c r="M532" s="148"/>
      <c r="N532" s="148"/>
      <c r="O532" s="148"/>
      <c r="P532" s="149"/>
    </row>
    <row r="533" spans="1:16" ht="15" hidden="1" customHeight="1" x14ac:dyDescent="0.25">
      <c r="A533" s="44" t="e">
        <f ca="1">IF(MONTH(C533)=MONTH(D$3),RIGHT('Yearly Info'!A$29,LEN('Yearly Info'!A$29)-4),"")</f>
        <v>#VALUE!</v>
      </c>
      <c r="B533" s="145"/>
      <c r="C533" s="42">
        <f t="shared" ca="1" si="19"/>
        <v>46191</v>
      </c>
      <c r="D533" s="54">
        <f ca="1">INDIRECT("'" &amp; UPPER(LEFT(TEXT($D$3,"mmmm"),3)) &amp; "'!S26")</f>
        <v>0</v>
      </c>
      <c r="E533" s="147"/>
      <c r="F533" s="148"/>
      <c r="G533" s="148"/>
      <c r="H533" s="148"/>
      <c r="I533" s="148"/>
      <c r="J533" s="148"/>
      <c r="K533" s="148"/>
      <c r="L533" s="148"/>
      <c r="M533" s="148"/>
      <c r="N533" s="148"/>
      <c r="O533" s="148"/>
      <c r="P533" s="149"/>
    </row>
    <row r="534" spans="1:16" ht="15" hidden="1" customHeight="1" x14ac:dyDescent="0.25">
      <c r="A534" s="44" t="e">
        <f ca="1">IF(MONTH(C534)=MONTH(D$3),RIGHT('Yearly Info'!A$30,LEN('Yearly Info'!A$30)-4),"")</f>
        <v>#VALUE!</v>
      </c>
      <c r="B534" s="145"/>
      <c r="C534" s="42">
        <f t="shared" ca="1" si="19"/>
        <v>46191</v>
      </c>
      <c r="D534" s="54">
        <f ca="1">INDIRECT("'" &amp; UPPER(LEFT(TEXT($D$3,"mmmm"),3)) &amp; "'!S27")</f>
        <v>0</v>
      </c>
      <c r="E534" s="147"/>
      <c r="F534" s="148"/>
      <c r="G534" s="148"/>
      <c r="H534" s="148"/>
      <c r="I534" s="148"/>
      <c r="J534" s="148"/>
      <c r="K534" s="148"/>
      <c r="L534" s="148"/>
      <c r="M534" s="148"/>
      <c r="N534" s="148"/>
      <c r="O534" s="148"/>
      <c r="P534" s="149"/>
    </row>
    <row r="535" spans="1:16" ht="15" hidden="1" customHeight="1" x14ac:dyDescent="0.25">
      <c r="A535" s="44" t="e">
        <f ca="1">IF(MONTH(C535)=MONTH(D$3),RIGHT('Yearly Info'!A$31,LEN('Yearly Info'!A$31)-4),"")</f>
        <v>#VALUE!</v>
      </c>
      <c r="B535" s="145"/>
      <c r="C535" s="42">
        <f t="shared" ca="1" si="19"/>
        <v>46191</v>
      </c>
      <c r="D535" s="54">
        <f ca="1">INDIRECT("'" &amp; UPPER(LEFT(TEXT($D$3,"mmmm"),3)) &amp; "'!S28")</f>
        <v>0</v>
      </c>
      <c r="E535" s="147"/>
      <c r="F535" s="148"/>
      <c r="G535" s="148"/>
      <c r="H535" s="148"/>
      <c r="I535" s="148"/>
      <c r="J535" s="148"/>
      <c r="K535" s="148"/>
      <c r="L535" s="148"/>
      <c r="M535" s="148"/>
      <c r="N535" s="148"/>
      <c r="O535" s="148"/>
      <c r="P535" s="149"/>
    </row>
    <row r="536" spans="1:16" ht="15" hidden="1" customHeight="1" x14ac:dyDescent="0.25">
      <c r="A536" s="44" t="e">
        <f ca="1">IF(MONTH(C536)=MONTH(D$3),RIGHT('Yearly Info'!A$32,LEN('Yearly Info'!A$32)-4),"")</f>
        <v>#VALUE!</v>
      </c>
      <c r="B536" s="145"/>
      <c r="C536" s="42">
        <f t="shared" ca="1" si="19"/>
        <v>46191</v>
      </c>
      <c r="D536" s="54">
        <f ca="1">INDIRECT("'" &amp; UPPER(LEFT(TEXT($D$3,"mmmm"),3)) &amp; "'!S29")</f>
        <v>0</v>
      </c>
      <c r="E536" s="147"/>
      <c r="F536" s="148"/>
      <c r="G536" s="148"/>
      <c r="H536" s="148"/>
      <c r="I536" s="148"/>
      <c r="J536" s="148"/>
      <c r="K536" s="148"/>
      <c r="L536" s="148"/>
      <c r="M536" s="148"/>
      <c r="N536" s="148"/>
      <c r="O536" s="148"/>
      <c r="P536" s="149"/>
    </row>
    <row r="537" spans="1:16" ht="15" hidden="1" customHeight="1" x14ac:dyDescent="0.25">
      <c r="A537" s="44" t="e">
        <f ca="1">IF(MONTH(C537)=MONTH(D$3),RIGHT('Yearly Info'!A$33,LEN('Yearly Info'!A$33)-4),"")</f>
        <v>#VALUE!</v>
      </c>
      <c r="B537" s="145"/>
      <c r="C537" s="42">
        <f t="shared" ca="1" si="19"/>
        <v>46191</v>
      </c>
      <c r="D537" s="54">
        <f ca="1">INDIRECT("'" &amp; UPPER(LEFT(TEXT($D$3,"mmmm"),3)) &amp; "'!S30")</f>
        <v>0</v>
      </c>
      <c r="E537" s="147"/>
      <c r="F537" s="148"/>
      <c r="G537" s="148"/>
      <c r="H537" s="148"/>
      <c r="I537" s="148"/>
      <c r="J537" s="148"/>
      <c r="K537" s="148"/>
      <c r="L537" s="148"/>
      <c r="M537" s="148"/>
      <c r="N537" s="148"/>
      <c r="O537" s="148"/>
      <c r="P537" s="149"/>
    </row>
    <row r="538" spans="1:16" ht="15" hidden="1" customHeight="1" x14ac:dyDescent="0.25">
      <c r="A538" s="44" t="e">
        <f ca="1">IF(MONTH(C538)=MONTH(D$3),RIGHT('Yearly Info'!A$34,LEN('Yearly Info'!A$34)-4),"")</f>
        <v>#VALUE!</v>
      </c>
      <c r="B538" s="145"/>
      <c r="C538" s="42">
        <f t="shared" ca="1" si="19"/>
        <v>46191</v>
      </c>
      <c r="D538" s="54">
        <f ca="1">INDIRECT("'" &amp; UPPER(LEFT(TEXT($D$3,"mmmm"),3)) &amp; "'!S31")</f>
        <v>0</v>
      </c>
      <c r="E538" s="147"/>
      <c r="F538" s="148"/>
      <c r="G538" s="148"/>
      <c r="H538" s="148"/>
      <c r="I538" s="148"/>
      <c r="J538" s="148"/>
      <c r="K538" s="148"/>
      <c r="L538" s="148"/>
      <c r="M538" s="148"/>
      <c r="N538" s="148"/>
      <c r="O538" s="148"/>
      <c r="P538" s="149"/>
    </row>
    <row r="539" spans="1:16" ht="15" hidden="1" customHeight="1" x14ac:dyDescent="0.25">
      <c r="A539" s="44" t="e">
        <f ca="1">IF(MONTH(C539)=MONTH(D$3),RIGHT('Yearly Info'!A$35,LEN('Yearly Info'!A$35)-4),"")</f>
        <v>#VALUE!</v>
      </c>
      <c r="B539" s="145"/>
      <c r="C539" s="42">
        <f t="shared" ca="1" si="19"/>
        <v>46191</v>
      </c>
      <c r="D539" s="54">
        <f ca="1">INDIRECT("'" &amp; UPPER(LEFT(TEXT($D$3,"mmmm"),3)) &amp; "'!S32")</f>
        <v>0</v>
      </c>
      <c r="E539" s="147"/>
      <c r="F539" s="148"/>
      <c r="G539" s="148"/>
      <c r="H539" s="148"/>
      <c r="I539" s="148"/>
      <c r="J539" s="148"/>
      <c r="K539" s="148"/>
      <c r="L539" s="148"/>
      <c r="M539" s="148"/>
      <c r="N539" s="148"/>
      <c r="O539" s="148"/>
      <c r="P539" s="149"/>
    </row>
    <row r="540" spans="1:16" ht="15" hidden="1" customHeight="1" x14ac:dyDescent="0.25">
      <c r="A540" s="44" t="e">
        <f ca="1">IF(MONTH(C540)=MONTH(D$3),RIGHT('Yearly Info'!A$36,LEN('Yearly Info'!A$36)-4),"")</f>
        <v>#VALUE!</v>
      </c>
      <c r="B540" s="145"/>
      <c r="C540" s="42">
        <f t="shared" ca="1" si="19"/>
        <v>46191</v>
      </c>
      <c r="D540" s="54">
        <f ca="1">INDIRECT("'" &amp; UPPER(LEFT(TEXT($D$3,"mmmm"),3)) &amp; "'!S33")</f>
        <v>0</v>
      </c>
      <c r="E540" s="147"/>
      <c r="F540" s="148"/>
      <c r="G540" s="148"/>
      <c r="H540" s="148"/>
      <c r="I540" s="148"/>
      <c r="J540" s="148"/>
      <c r="K540" s="148"/>
      <c r="L540" s="148"/>
      <c r="M540" s="148"/>
      <c r="N540" s="148"/>
      <c r="O540" s="148"/>
      <c r="P540" s="149"/>
    </row>
    <row r="541" spans="1:16" ht="15" hidden="1" customHeight="1" x14ac:dyDescent="0.25">
      <c r="A541" s="44" t="e">
        <f ca="1">IF(MONTH(C541)=MONTH(D$3),RIGHT('Yearly Info'!A$37,LEN('Yearly Info'!A$37)-4),"")</f>
        <v>#VALUE!</v>
      </c>
      <c r="B541" s="145"/>
      <c r="C541" s="42">
        <f t="shared" ca="1" si="19"/>
        <v>46191</v>
      </c>
      <c r="D541" s="54">
        <f ca="1">INDIRECT("'" &amp; UPPER(LEFT(TEXT($D$3,"mmmm"),3)) &amp; "'!S34")</f>
        <v>0</v>
      </c>
      <c r="E541" s="147"/>
      <c r="F541" s="148"/>
      <c r="G541" s="148"/>
      <c r="H541" s="148"/>
      <c r="I541" s="148"/>
      <c r="J541" s="148"/>
      <c r="K541" s="148"/>
      <c r="L541" s="148"/>
      <c r="M541" s="148"/>
      <c r="N541" s="148"/>
      <c r="O541" s="148"/>
      <c r="P541" s="149"/>
    </row>
    <row r="542" spans="1:16" ht="15" hidden="1" customHeight="1" x14ac:dyDescent="0.25">
      <c r="A542" s="44" t="e">
        <f ca="1">IF(MONTH(C542)=MONTH(D$3),RIGHT('Yearly Info'!A$38,LEN('Yearly Info'!A$38)-4),"")</f>
        <v>#VALUE!</v>
      </c>
      <c r="B542" s="145"/>
      <c r="C542" s="42">
        <f t="shared" ca="1" si="19"/>
        <v>46191</v>
      </c>
      <c r="D542" s="54">
        <f ca="1">INDIRECT("'" &amp; UPPER(LEFT(TEXT($D$3,"mmmm"),3)) &amp; "'!S35")</f>
        <v>0</v>
      </c>
      <c r="E542" s="147"/>
      <c r="F542" s="148"/>
      <c r="G542" s="148"/>
      <c r="H542" s="148"/>
      <c r="I542" s="148"/>
      <c r="J542" s="148"/>
      <c r="K542" s="148"/>
      <c r="L542" s="148"/>
      <c r="M542" s="148"/>
      <c r="N542" s="148"/>
      <c r="O542" s="148"/>
      <c r="P542" s="149"/>
    </row>
    <row r="543" spans="1:16" ht="15" hidden="1" customHeight="1" x14ac:dyDescent="0.25">
      <c r="A543" s="44" t="e">
        <f ca="1">IF(MONTH(C543)=MONTH(D$3),RIGHT('Yearly Info'!A$39,LEN('Yearly Info'!A$39)-4),"")</f>
        <v>#VALUE!</v>
      </c>
      <c r="B543" s="145"/>
      <c r="C543" s="42">
        <f t="shared" ca="1" si="19"/>
        <v>46191</v>
      </c>
      <c r="D543" s="54">
        <f ca="1">INDIRECT("'" &amp; UPPER(LEFT(TEXT($D$3,"mmmm"),3)) &amp; "'!S36")</f>
        <v>0</v>
      </c>
      <c r="E543" s="147"/>
      <c r="F543" s="148"/>
      <c r="G543" s="148"/>
      <c r="H543" s="148"/>
      <c r="I543" s="148"/>
      <c r="J543" s="148"/>
      <c r="K543" s="148"/>
      <c r="L543" s="148"/>
      <c r="M543" s="148"/>
      <c r="N543" s="148"/>
      <c r="O543" s="148"/>
      <c r="P543" s="149"/>
    </row>
    <row r="544" spans="1:16" ht="15" hidden="1" customHeight="1" thickBot="1" x14ac:dyDescent="0.3">
      <c r="A544" s="45" t="e">
        <f ca="1">IF(MONTH(C544)=MONTH(D$3),RIGHT('Yearly Info'!A$40,LEN('Yearly Info'!A$40)-4),"")</f>
        <v>#VALUE!</v>
      </c>
      <c r="B544" s="145"/>
      <c r="C544" s="42">
        <f t="shared" ca="1" si="19"/>
        <v>46191</v>
      </c>
      <c r="D544" s="54">
        <f ca="1">INDIRECT("'" &amp; UPPER(LEFT(TEXT($D$3,"mmmm"),3)) &amp; "'!S37")</f>
        <v>0</v>
      </c>
      <c r="E544" s="147"/>
      <c r="F544" s="148"/>
      <c r="G544" s="148"/>
      <c r="H544" s="148"/>
      <c r="I544" s="148"/>
      <c r="J544" s="148"/>
      <c r="K544" s="148"/>
      <c r="L544" s="148"/>
      <c r="M544" s="148"/>
      <c r="N544" s="148"/>
      <c r="O544" s="148"/>
      <c r="P544" s="149"/>
    </row>
    <row r="545" spans="1:16" ht="15" hidden="1" customHeight="1" thickBot="1" x14ac:dyDescent="0.3">
      <c r="A545" s="45" t="str">
        <f ca="1">IF(MONTH(C545)=MONTH(D$3),RIGHT('Yearly Info'!A$41,LEN('Yearly Info'!A$41)-4),"")</f>
        <v xml:space="preserve"> </v>
      </c>
      <c r="B545" s="145"/>
      <c r="C545" s="42">
        <f t="shared" ca="1" si="19"/>
        <v>46191</v>
      </c>
      <c r="D545" s="54">
        <f ca="1">INDIRECT("'" &amp; UPPER(LEFT(TEXT($D$3,"mmmm"),3)) &amp; "'!S38")</f>
        <v>0</v>
      </c>
      <c r="E545" s="147"/>
      <c r="F545" s="148"/>
      <c r="G545" s="148"/>
      <c r="H545" s="148"/>
      <c r="I545" s="148"/>
      <c r="J545" s="148"/>
      <c r="K545" s="148"/>
      <c r="L545" s="148"/>
      <c r="M545" s="148"/>
      <c r="N545" s="148"/>
      <c r="O545" s="148"/>
      <c r="P545" s="149"/>
    </row>
    <row r="546" spans="1:16" ht="15" hidden="1" customHeight="1" thickBot="1" x14ac:dyDescent="0.3">
      <c r="A546" s="45" t="str">
        <f ca="1">IF(MONTH(C546)=MONTH(D$3),RIGHT('Yearly Info'!A$42,LEN('Yearly Info'!A$42)-4),"")</f>
        <v xml:space="preserve"> </v>
      </c>
      <c r="B546" s="145"/>
      <c r="C546" s="42">
        <f t="shared" ca="1" si="19"/>
        <v>46191</v>
      </c>
      <c r="D546" s="54">
        <f ca="1">INDIRECT("'" &amp; UPPER(LEFT(TEXT($D$3,"mmmm"),3)) &amp; "'!S39")</f>
        <v>0</v>
      </c>
      <c r="E546" s="147"/>
      <c r="F546" s="148"/>
      <c r="G546" s="148"/>
      <c r="H546" s="148"/>
      <c r="I546" s="148"/>
      <c r="J546" s="148"/>
      <c r="K546" s="148"/>
      <c r="L546" s="148"/>
      <c r="M546" s="148"/>
      <c r="N546" s="148"/>
      <c r="O546" s="148"/>
      <c r="P546" s="149"/>
    </row>
    <row r="547" spans="1:16" ht="15" hidden="1" customHeight="1" thickBot="1" x14ac:dyDescent="0.3">
      <c r="A547" s="45" t="str">
        <f ca="1">IF(MONTH(C547)=MONTH(D$3),RIGHT('Yearly Info'!A$43,LEN('Yearly Info'!A$43)-4),"")</f>
        <v xml:space="preserve"> </v>
      </c>
      <c r="B547" s="146"/>
      <c r="C547" s="42">
        <f t="shared" ca="1" si="19"/>
        <v>46191</v>
      </c>
      <c r="D547" s="55">
        <f ca="1">INDIRECT("'" &amp; UPPER(LEFT(TEXT($D$3,"mmmm"),3)) &amp; "'!S40")</f>
        <v>0</v>
      </c>
      <c r="E547" s="150"/>
      <c r="F547" s="151"/>
      <c r="G547" s="151"/>
      <c r="H547" s="151"/>
      <c r="I547" s="151"/>
      <c r="J547" s="151"/>
      <c r="K547" s="151"/>
      <c r="L547" s="151"/>
      <c r="M547" s="151"/>
      <c r="N547" s="151"/>
      <c r="O547" s="151"/>
      <c r="P547" s="152"/>
    </row>
    <row r="548" spans="1:16" ht="15" hidden="1" customHeight="1" x14ac:dyDescent="0.25">
      <c r="A548" s="44" t="str">
        <f ca="1">IF(MONTH(C548)=MONTH(D$3),RIGHT('Yearly Info'!A$14,LEN('Yearly Info'!A$14)-4),"")</f>
        <v xml:space="preserve"> RICS Support for MDEQ</v>
      </c>
      <c r="B548" s="159" t="str">
        <f ca="1">TEXT(C548,"dddd")</f>
        <v>Friday</v>
      </c>
      <c r="C548" s="96">
        <f ca="1">C518+1</f>
        <v>46192</v>
      </c>
      <c r="D548" s="54">
        <f ca="1">INDIRECT("'" &amp; UPPER(LEFT(TEXT($D$3,"mmmm"),3)) &amp; "'!T11")</f>
        <v>0</v>
      </c>
      <c r="E548" s="147"/>
      <c r="F548" s="148"/>
      <c r="G548" s="148"/>
      <c r="H548" s="148"/>
      <c r="I548" s="148"/>
      <c r="J548" s="148"/>
      <c r="K548" s="148"/>
      <c r="L548" s="148"/>
      <c r="M548" s="148"/>
      <c r="N548" s="148"/>
      <c r="O548" s="148"/>
      <c r="P548" s="149"/>
    </row>
    <row r="549" spans="1:16" ht="15" hidden="1" customHeight="1" x14ac:dyDescent="0.25">
      <c r="A549" s="44" t="str">
        <f ca="1">IF(MONTH(C549)=MONTH(D$3),RIGHT('Yearly Info'!A$15,LEN('Yearly Info'!A$15)-4),"")</f>
        <v xml:space="preserve"> MDEQ</v>
      </c>
      <c r="B549" s="145"/>
      <c r="C549" s="42">
        <f ca="1">C548</f>
        <v>46192</v>
      </c>
      <c r="D549" s="54">
        <f ca="1">INDIRECT("'" &amp; UPPER(LEFT(TEXT($D$3,"mmmm"),3)) &amp; "'!T12")</f>
        <v>0</v>
      </c>
      <c r="E549" s="147"/>
      <c r="F549" s="148"/>
      <c r="G549" s="148"/>
      <c r="H549" s="148"/>
      <c r="I549" s="148"/>
      <c r="J549" s="148"/>
      <c r="K549" s="148"/>
      <c r="L549" s="148"/>
      <c r="M549" s="148"/>
      <c r="N549" s="148"/>
      <c r="O549" s="148"/>
      <c r="P549" s="149"/>
    </row>
    <row r="550" spans="1:16" ht="15" hidden="1" customHeight="1" x14ac:dyDescent="0.25">
      <c r="A550" s="44" t="str">
        <f ca="1">IF(MONTH(C550)=MONTH(D$3),RIGHT('Yearly Info'!A$16,LEN('Yearly Info'!A$16)-4),"")</f>
        <v xml:space="preserve"> RICS Idea Portal</v>
      </c>
      <c r="B550" s="145"/>
      <c r="C550" s="42">
        <f t="shared" ref="C550:C577" ca="1" si="20">C549</f>
        <v>46192</v>
      </c>
      <c r="D550" s="54">
        <f ca="1">INDIRECT("'" &amp; UPPER(LEFT(TEXT($D$3,"mmmm"),3)) &amp; "'!T13")</f>
        <v>0</v>
      </c>
      <c r="E550" s="147"/>
      <c r="F550" s="148"/>
      <c r="G550" s="148"/>
      <c r="H550" s="148"/>
      <c r="I550" s="148"/>
      <c r="J550" s="148"/>
      <c r="K550" s="148"/>
      <c r="L550" s="148"/>
      <c r="M550" s="148"/>
      <c r="N550" s="148"/>
      <c r="O550" s="148"/>
      <c r="P550" s="149"/>
    </row>
    <row r="551" spans="1:16" ht="15" hidden="1" customHeight="1" x14ac:dyDescent="0.25">
      <c r="A551" s="44" t="str">
        <f ca="1">IF(MONTH(C551)=MONTH(D$3),RIGHT('Yearly Info'!A$17,LEN('Yearly Info'!A$17)-4),"")</f>
        <v xml:space="preserve"> MSWIS</v>
      </c>
      <c r="B551" s="145"/>
      <c r="C551" s="42">
        <f t="shared" ca="1" si="20"/>
        <v>46192</v>
      </c>
      <c r="D551" s="54">
        <f ca="1">INDIRECT("'" &amp; UPPER(LEFT(TEXT($D$3,"mmmm"),3)) &amp; "'!T14")</f>
        <v>0</v>
      </c>
      <c r="E551" s="147"/>
      <c r="F551" s="148"/>
      <c r="G551" s="148"/>
      <c r="H551" s="148"/>
      <c r="I551" s="148"/>
      <c r="J551" s="148"/>
      <c r="K551" s="148"/>
      <c r="L551" s="148"/>
      <c r="M551" s="148"/>
      <c r="N551" s="148"/>
      <c r="O551" s="148"/>
      <c r="P551" s="149"/>
    </row>
    <row r="552" spans="1:16" ht="15" hidden="1" customHeight="1" x14ac:dyDescent="0.25">
      <c r="A552" s="44" t="str">
        <f ca="1">IF(MONTH(C552)=MONTH(D$3),RIGHT('Yearly Info'!A$18,LEN('Yearly Info'!A$18)-4),"")</f>
        <v xml:space="preserve"> GeoSpatial</v>
      </c>
      <c r="B552" s="145"/>
      <c r="C552" s="42">
        <f t="shared" ca="1" si="20"/>
        <v>46192</v>
      </c>
      <c r="D552" s="54">
        <f ca="1">INDIRECT("'" &amp; UPPER(LEFT(TEXT($D$3,"mmmm"),3)) &amp; "'!T15")</f>
        <v>0</v>
      </c>
      <c r="E552" s="147"/>
      <c r="F552" s="148"/>
      <c r="G552" s="148"/>
      <c r="H552" s="148"/>
      <c r="I552" s="148"/>
      <c r="J552" s="148"/>
      <c r="K552" s="148"/>
      <c r="L552" s="148"/>
      <c r="M552" s="148"/>
      <c r="N552" s="148"/>
      <c r="O552" s="148"/>
      <c r="P552" s="149"/>
    </row>
    <row r="553" spans="1:16" ht="15" hidden="1" customHeight="1" x14ac:dyDescent="0.25">
      <c r="A553" s="44" t="str">
        <f ca="1">IF(MONTH(C553)=MONTH(D$3),RIGHT('Yearly Info'!A$19,LEN('Yearly Info'!A$19)-4),"")</f>
        <v xml:space="preserve"> RICS Dashboard</v>
      </c>
      <c r="B553" s="145"/>
      <c r="C553" s="42">
        <f t="shared" ca="1" si="20"/>
        <v>46192</v>
      </c>
      <c r="D553" s="54">
        <f ca="1">INDIRECT("'" &amp; UPPER(LEFT(TEXT($D$3,"mmmm"),3)) &amp; "'!T16")</f>
        <v>0</v>
      </c>
      <c r="E553" s="147"/>
      <c r="F553" s="148"/>
      <c r="G553" s="148"/>
      <c r="H553" s="148"/>
      <c r="I553" s="148"/>
      <c r="J553" s="148"/>
      <c r="K553" s="148"/>
      <c r="L553" s="148"/>
      <c r="M553" s="148"/>
      <c r="N553" s="148"/>
      <c r="O553" s="148"/>
      <c r="P553" s="149"/>
    </row>
    <row r="554" spans="1:16" ht="15" hidden="1" customHeight="1" x14ac:dyDescent="0.25">
      <c r="A554" s="44" t="str">
        <f ca="1">IF(MONTH(C554)=MONTH(D$3),RIGHT('Yearly Info'!A$20,LEN('Yearly Info'!A$20)-4),"")</f>
        <v xml:space="preserve"> MDWFP NRIS</v>
      </c>
      <c r="B554" s="145"/>
      <c r="C554" s="42">
        <f t="shared" ca="1" si="20"/>
        <v>46192</v>
      </c>
      <c r="D554" s="54">
        <f ca="1">INDIRECT("'" &amp; UPPER(LEFT(TEXT($D$3,"mmmm"),3)) &amp; "'!T17")</f>
        <v>0</v>
      </c>
      <c r="E554" s="153"/>
      <c r="F554" s="154"/>
      <c r="G554" s="154"/>
      <c r="H554" s="154"/>
      <c r="I554" s="154"/>
      <c r="J554" s="154"/>
      <c r="K554" s="154"/>
      <c r="L554" s="154"/>
      <c r="M554" s="154"/>
      <c r="N554" s="154"/>
      <c r="O554" s="154"/>
      <c r="P554" s="155"/>
    </row>
    <row r="555" spans="1:16" ht="15" hidden="1" customHeight="1" x14ac:dyDescent="0.25">
      <c r="A555" s="44" t="str">
        <f ca="1">IF(MONTH(C555)=MONTH(D$3),RIGHT('Yearly Info'!A$21,LEN('Yearly Info'!A$21)-4),"")</f>
        <v xml:space="preserve"> MSWIS MRVA 4 CLOSED</v>
      </c>
      <c r="B555" s="145"/>
      <c r="C555" s="42">
        <f t="shared" ca="1" si="20"/>
        <v>46192</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v>
      </c>
      <c r="B556" s="145"/>
      <c r="C556" s="42">
        <f t="shared" ca="1" si="20"/>
        <v>46192</v>
      </c>
      <c r="D556" s="54">
        <f ca="1">INDIRECT("'" &amp; UPPER(LEFT(TEXT($D$3,"mmmm"),3)) &amp; "'!T19")</f>
        <v>0</v>
      </c>
      <c r="E556" s="147"/>
      <c r="F556" s="148"/>
      <c r="G556" s="148"/>
      <c r="H556" s="148"/>
      <c r="I556" s="148"/>
      <c r="J556" s="148"/>
      <c r="K556" s="148"/>
      <c r="L556" s="148"/>
      <c r="M556" s="148"/>
      <c r="N556" s="148"/>
      <c r="O556" s="148"/>
      <c r="P556" s="149"/>
    </row>
    <row r="557" spans="1:16" ht="15" hidden="1" customHeight="1" x14ac:dyDescent="0.25">
      <c r="A557" s="44" t="e">
        <f ca="1">IF(MONTH(C557)=MONTH(D$3),RIGHT('Yearly Info'!A$23,LEN('Yearly Info'!A$23)-4),"")</f>
        <v>#VALUE!</v>
      </c>
      <c r="B557" s="145"/>
      <c r="C557" s="42">
        <f t="shared" ca="1" si="20"/>
        <v>46192</v>
      </c>
      <c r="D557" s="54">
        <f ca="1">INDIRECT("'" &amp; UPPER(LEFT(TEXT($D$3,"mmmm"),3)) &amp; "'!T20")</f>
        <v>0</v>
      </c>
      <c r="E557" s="147"/>
      <c r="F557" s="148"/>
      <c r="G557" s="148"/>
      <c r="H557" s="148"/>
      <c r="I557" s="148"/>
      <c r="J557" s="148"/>
      <c r="K557" s="148"/>
      <c r="L557" s="148"/>
      <c r="M557" s="148"/>
      <c r="N557" s="148"/>
      <c r="O557" s="148"/>
      <c r="P557" s="149"/>
    </row>
    <row r="558" spans="1:16" ht="15" hidden="1" customHeight="1" x14ac:dyDescent="0.25">
      <c r="A558" s="44" t="e">
        <f ca="1">IF(MONTH(C558)=MONTH(D$3),RIGHT('Yearly Info'!A$24,LEN('Yearly Info'!A$24)-4),"")</f>
        <v>#VALUE!</v>
      </c>
      <c r="B558" s="145"/>
      <c r="C558" s="42">
        <f t="shared" ca="1" si="20"/>
        <v>46192</v>
      </c>
      <c r="D558" s="54">
        <f ca="1">INDIRECT("'" &amp; UPPER(LEFT(TEXT($D$3,"mmmm"),3)) &amp; "'!T21")</f>
        <v>0</v>
      </c>
      <c r="E558" s="147"/>
      <c r="F558" s="148"/>
      <c r="G558" s="148"/>
      <c r="H558" s="148"/>
      <c r="I558" s="148"/>
      <c r="J558" s="148"/>
      <c r="K558" s="148"/>
      <c r="L558" s="148"/>
      <c r="M558" s="148"/>
      <c r="N558" s="148"/>
      <c r="O558" s="148"/>
      <c r="P558" s="149"/>
    </row>
    <row r="559" spans="1:16" ht="15" hidden="1" customHeight="1" x14ac:dyDescent="0.25">
      <c r="A559" s="44" t="e">
        <f ca="1">IF(MONTH(C559)=MONTH(D$3),RIGHT('Yearly Info'!A$25,LEN('Yearly Info'!A$25)-4),"")</f>
        <v>#VALUE!</v>
      </c>
      <c r="B559" s="145"/>
      <c r="C559" s="42">
        <f t="shared" ca="1" si="20"/>
        <v>46192</v>
      </c>
      <c r="D559" s="54">
        <f ca="1">INDIRECT("'" &amp; UPPER(LEFT(TEXT($D$3,"mmmm"),3)) &amp; "'!T22")</f>
        <v>0</v>
      </c>
      <c r="E559" s="147"/>
      <c r="F559" s="148"/>
      <c r="G559" s="148"/>
      <c r="H559" s="148"/>
      <c r="I559" s="148"/>
      <c r="J559" s="148"/>
      <c r="K559" s="148"/>
      <c r="L559" s="148"/>
      <c r="M559" s="148"/>
      <c r="N559" s="148"/>
      <c r="O559" s="148"/>
      <c r="P559" s="149"/>
    </row>
    <row r="560" spans="1:16" ht="15" hidden="1" customHeight="1" x14ac:dyDescent="0.25">
      <c r="A560" s="44" t="e">
        <f ca="1">IF(MONTH(C560)=MONTH(D$3),RIGHT('Yearly Info'!A$26,LEN('Yearly Info'!A$26)-4),"")</f>
        <v>#VALUE!</v>
      </c>
      <c r="B560" s="145"/>
      <c r="C560" s="42">
        <f t="shared" ca="1" si="20"/>
        <v>46192</v>
      </c>
      <c r="D560" s="54">
        <f ca="1">INDIRECT("'" &amp; UPPER(LEFT(TEXT($D$3,"mmmm"),3)) &amp; "'!T23")</f>
        <v>0</v>
      </c>
      <c r="E560" s="147"/>
      <c r="F560" s="148"/>
      <c r="G560" s="148"/>
      <c r="H560" s="148"/>
      <c r="I560" s="148"/>
      <c r="J560" s="148"/>
      <c r="K560" s="148"/>
      <c r="L560" s="148"/>
      <c r="M560" s="148"/>
      <c r="N560" s="148"/>
      <c r="O560" s="148"/>
      <c r="P560" s="149"/>
    </row>
    <row r="561" spans="1:16" ht="15" hidden="1" customHeight="1" x14ac:dyDescent="0.25">
      <c r="A561" s="44" t="e">
        <f ca="1">IF(MONTH(C561)=MONTH(D$3),RIGHT('Yearly Info'!A$27,LEN('Yearly Info'!A$27)-4),"")</f>
        <v>#VALUE!</v>
      </c>
      <c r="B561" s="145"/>
      <c r="C561" s="42">
        <f t="shared" ca="1" si="20"/>
        <v>46192</v>
      </c>
      <c r="D561" s="54">
        <f ca="1">INDIRECT("'" &amp; UPPER(LEFT(TEXT($D$3,"mmmm"),3)) &amp; "'!T24")</f>
        <v>0</v>
      </c>
      <c r="E561" s="147"/>
      <c r="F561" s="148"/>
      <c r="G561" s="148"/>
      <c r="H561" s="148"/>
      <c r="I561" s="148"/>
      <c r="J561" s="148"/>
      <c r="K561" s="148"/>
      <c r="L561" s="148"/>
      <c r="M561" s="148"/>
      <c r="N561" s="148"/>
      <c r="O561" s="148"/>
      <c r="P561" s="149"/>
    </row>
    <row r="562" spans="1:16" ht="15" hidden="1" customHeight="1" x14ac:dyDescent="0.25">
      <c r="A562" s="44" t="e">
        <f ca="1">IF(MONTH(C562)=MONTH(D$3),RIGHT('Yearly Info'!A$28,LEN('Yearly Info'!A$28)-4),"")</f>
        <v>#VALUE!</v>
      </c>
      <c r="B562" s="145"/>
      <c r="C562" s="42">
        <f t="shared" ca="1" si="20"/>
        <v>46192</v>
      </c>
      <c r="D562" s="54">
        <f ca="1">INDIRECT("'" &amp; UPPER(LEFT(TEXT($D$3,"mmmm"),3)) &amp; "'!T25")</f>
        <v>0</v>
      </c>
      <c r="E562" s="147"/>
      <c r="F562" s="148"/>
      <c r="G562" s="148"/>
      <c r="H562" s="148"/>
      <c r="I562" s="148"/>
      <c r="J562" s="148"/>
      <c r="K562" s="148"/>
      <c r="L562" s="148"/>
      <c r="M562" s="148"/>
      <c r="N562" s="148"/>
      <c r="O562" s="148"/>
      <c r="P562" s="149"/>
    </row>
    <row r="563" spans="1:16" ht="15" hidden="1" customHeight="1" x14ac:dyDescent="0.25">
      <c r="A563" s="44" t="e">
        <f ca="1">IF(MONTH(C563)=MONTH(D$3),RIGHT('Yearly Info'!A$29,LEN('Yearly Info'!A$29)-4),"")</f>
        <v>#VALUE!</v>
      </c>
      <c r="B563" s="145"/>
      <c r="C563" s="42">
        <f t="shared" ca="1" si="20"/>
        <v>46192</v>
      </c>
      <c r="D563" s="54">
        <f ca="1">INDIRECT("'" &amp; UPPER(LEFT(TEXT($D$3,"mmmm"),3)) &amp; "'!T26")</f>
        <v>0</v>
      </c>
      <c r="E563" s="147"/>
      <c r="F563" s="148"/>
      <c r="G563" s="148"/>
      <c r="H563" s="148"/>
      <c r="I563" s="148"/>
      <c r="J563" s="148"/>
      <c r="K563" s="148"/>
      <c r="L563" s="148"/>
      <c r="M563" s="148"/>
      <c r="N563" s="148"/>
      <c r="O563" s="148"/>
      <c r="P563" s="149"/>
    </row>
    <row r="564" spans="1:16" ht="15" hidden="1" customHeight="1" x14ac:dyDescent="0.25">
      <c r="A564" s="44" t="e">
        <f ca="1">IF(MONTH(C564)=MONTH(D$3),RIGHT('Yearly Info'!A$30,LEN('Yearly Info'!A$30)-4),"")</f>
        <v>#VALUE!</v>
      </c>
      <c r="B564" s="145"/>
      <c r="C564" s="42">
        <f t="shared" ca="1" si="20"/>
        <v>46192</v>
      </c>
      <c r="D564" s="54">
        <f ca="1">INDIRECT("'" &amp; UPPER(LEFT(TEXT($D$3,"mmmm"),3)) &amp; "'!T27")</f>
        <v>0</v>
      </c>
      <c r="E564" s="147"/>
      <c r="F564" s="148"/>
      <c r="G564" s="148"/>
      <c r="H564" s="148"/>
      <c r="I564" s="148"/>
      <c r="J564" s="148"/>
      <c r="K564" s="148"/>
      <c r="L564" s="148"/>
      <c r="M564" s="148"/>
      <c r="N564" s="148"/>
      <c r="O564" s="148"/>
      <c r="P564" s="149"/>
    </row>
    <row r="565" spans="1:16" ht="15" hidden="1" customHeight="1" x14ac:dyDescent="0.25">
      <c r="A565" s="44" t="e">
        <f ca="1">IF(MONTH(C565)=MONTH(D$3),RIGHT('Yearly Info'!A$31,LEN('Yearly Info'!A$31)-4),"")</f>
        <v>#VALUE!</v>
      </c>
      <c r="B565" s="145"/>
      <c r="C565" s="42">
        <f t="shared" ca="1" si="20"/>
        <v>46192</v>
      </c>
      <c r="D565" s="54">
        <f ca="1">INDIRECT("'" &amp; UPPER(LEFT(TEXT($D$3,"mmmm"),3)) &amp; "'!T28")</f>
        <v>0</v>
      </c>
      <c r="E565" s="147"/>
      <c r="F565" s="148"/>
      <c r="G565" s="148"/>
      <c r="H565" s="148"/>
      <c r="I565" s="148"/>
      <c r="J565" s="148"/>
      <c r="K565" s="148"/>
      <c r="L565" s="148"/>
      <c r="M565" s="148"/>
      <c r="N565" s="148"/>
      <c r="O565" s="148"/>
      <c r="P565" s="149"/>
    </row>
    <row r="566" spans="1:16" ht="15" hidden="1" customHeight="1" x14ac:dyDescent="0.25">
      <c r="A566" s="44" t="e">
        <f ca="1">IF(MONTH(C566)=MONTH(D$3),RIGHT('Yearly Info'!A$32,LEN('Yearly Info'!A$32)-4),"")</f>
        <v>#VALUE!</v>
      </c>
      <c r="B566" s="145"/>
      <c r="C566" s="42">
        <f t="shared" ca="1" si="20"/>
        <v>46192</v>
      </c>
      <c r="D566" s="54">
        <f ca="1">INDIRECT("'" &amp; UPPER(LEFT(TEXT($D$3,"mmmm"),3)) &amp; "'!T29")</f>
        <v>0</v>
      </c>
      <c r="E566" s="147"/>
      <c r="F566" s="148"/>
      <c r="G566" s="148"/>
      <c r="H566" s="148"/>
      <c r="I566" s="148"/>
      <c r="J566" s="148"/>
      <c r="K566" s="148"/>
      <c r="L566" s="148"/>
      <c r="M566" s="148"/>
      <c r="N566" s="148"/>
      <c r="O566" s="148"/>
      <c r="P566" s="149"/>
    </row>
    <row r="567" spans="1:16" ht="15" hidden="1" customHeight="1" x14ac:dyDescent="0.25">
      <c r="A567" s="44" t="e">
        <f ca="1">IF(MONTH(C567)=MONTH(D$3),RIGHT('Yearly Info'!A$33,LEN('Yearly Info'!A$33)-4),"")</f>
        <v>#VALUE!</v>
      </c>
      <c r="B567" s="145"/>
      <c r="C567" s="42">
        <f t="shared" ca="1" si="20"/>
        <v>46192</v>
      </c>
      <c r="D567" s="54">
        <f ca="1">INDIRECT("'" &amp; UPPER(LEFT(TEXT($D$3,"mmmm"),3)) &amp; "'!T30")</f>
        <v>0</v>
      </c>
      <c r="E567" s="147"/>
      <c r="F567" s="148"/>
      <c r="G567" s="148"/>
      <c r="H567" s="148"/>
      <c r="I567" s="148"/>
      <c r="J567" s="148"/>
      <c r="K567" s="148"/>
      <c r="L567" s="148"/>
      <c r="M567" s="148"/>
      <c r="N567" s="148"/>
      <c r="O567" s="148"/>
      <c r="P567" s="149"/>
    </row>
    <row r="568" spans="1:16" ht="15" hidden="1" customHeight="1" x14ac:dyDescent="0.25">
      <c r="A568" s="44" t="e">
        <f ca="1">IF(MONTH(C568)=MONTH(D$3),RIGHT('Yearly Info'!A$34,LEN('Yearly Info'!A$34)-4),"")</f>
        <v>#VALUE!</v>
      </c>
      <c r="B568" s="145"/>
      <c r="C568" s="42">
        <f t="shared" ca="1" si="20"/>
        <v>46192</v>
      </c>
      <c r="D568" s="54">
        <f ca="1">INDIRECT("'" &amp; UPPER(LEFT(TEXT($D$3,"mmmm"),3)) &amp; "'!T31")</f>
        <v>0</v>
      </c>
      <c r="E568" s="147"/>
      <c r="F568" s="148"/>
      <c r="G568" s="148"/>
      <c r="H568" s="148"/>
      <c r="I568" s="148"/>
      <c r="J568" s="148"/>
      <c r="K568" s="148"/>
      <c r="L568" s="148"/>
      <c r="M568" s="148"/>
      <c r="N568" s="148"/>
      <c r="O568" s="148"/>
      <c r="P568" s="149"/>
    </row>
    <row r="569" spans="1:16" ht="15" hidden="1" customHeight="1" x14ac:dyDescent="0.25">
      <c r="A569" s="44" t="e">
        <f ca="1">IF(MONTH(C569)=MONTH(D$3),RIGHT('Yearly Info'!A$35,LEN('Yearly Info'!A$35)-4),"")</f>
        <v>#VALUE!</v>
      </c>
      <c r="B569" s="145"/>
      <c r="C569" s="42">
        <f t="shared" ca="1" si="20"/>
        <v>46192</v>
      </c>
      <c r="D569" s="54">
        <f ca="1">INDIRECT("'" &amp; UPPER(LEFT(TEXT($D$3,"mmmm"),3)) &amp; "'!T32")</f>
        <v>0</v>
      </c>
      <c r="E569" s="147"/>
      <c r="F569" s="148"/>
      <c r="G569" s="148"/>
      <c r="H569" s="148"/>
      <c r="I569" s="148"/>
      <c r="J569" s="148"/>
      <c r="K569" s="148"/>
      <c r="L569" s="148"/>
      <c r="M569" s="148"/>
      <c r="N569" s="148"/>
      <c r="O569" s="148"/>
      <c r="P569" s="149"/>
    </row>
    <row r="570" spans="1:16" ht="15" hidden="1" customHeight="1" x14ac:dyDescent="0.25">
      <c r="A570" s="44" t="e">
        <f ca="1">IF(MONTH(C570)=MONTH(D$3),RIGHT('Yearly Info'!A$36,LEN('Yearly Info'!A$36)-4),"")</f>
        <v>#VALUE!</v>
      </c>
      <c r="B570" s="145"/>
      <c r="C570" s="42">
        <f t="shared" ca="1" si="20"/>
        <v>46192</v>
      </c>
      <c r="D570" s="54">
        <f ca="1">INDIRECT("'" &amp; UPPER(LEFT(TEXT($D$3,"mmmm"),3)) &amp; "'!T33")</f>
        <v>0</v>
      </c>
      <c r="E570" s="147"/>
      <c r="F570" s="148"/>
      <c r="G570" s="148"/>
      <c r="H570" s="148"/>
      <c r="I570" s="148"/>
      <c r="J570" s="148"/>
      <c r="K570" s="148"/>
      <c r="L570" s="148"/>
      <c r="M570" s="148"/>
      <c r="N570" s="148"/>
      <c r="O570" s="148"/>
      <c r="P570" s="149"/>
    </row>
    <row r="571" spans="1:16" ht="15" hidden="1" customHeight="1" x14ac:dyDescent="0.25">
      <c r="A571" s="44" t="e">
        <f ca="1">IF(MONTH(C571)=MONTH(D$3),RIGHT('Yearly Info'!A$37,LEN('Yearly Info'!A$37)-4),"")</f>
        <v>#VALUE!</v>
      </c>
      <c r="B571" s="145"/>
      <c r="C571" s="42">
        <f t="shared" ca="1" si="20"/>
        <v>46192</v>
      </c>
      <c r="D571" s="54">
        <f ca="1">INDIRECT("'" &amp; UPPER(LEFT(TEXT($D$3,"mmmm"),3)) &amp; "'!T34")</f>
        <v>0</v>
      </c>
      <c r="E571" s="147"/>
      <c r="F571" s="148"/>
      <c r="G571" s="148"/>
      <c r="H571" s="148"/>
      <c r="I571" s="148"/>
      <c r="J571" s="148"/>
      <c r="K571" s="148"/>
      <c r="L571" s="148"/>
      <c r="M571" s="148"/>
      <c r="N571" s="148"/>
      <c r="O571" s="148"/>
      <c r="P571" s="149"/>
    </row>
    <row r="572" spans="1:16" ht="15" hidden="1" customHeight="1" x14ac:dyDescent="0.25">
      <c r="A572" s="44" t="e">
        <f ca="1">IF(MONTH(C572)=MONTH(D$3),RIGHT('Yearly Info'!A$38,LEN('Yearly Info'!A$38)-4),"")</f>
        <v>#VALUE!</v>
      </c>
      <c r="B572" s="145"/>
      <c r="C572" s="42">
        <f t="shared" ca="1" si="20"/>
        <v>46192</v>
      </c>
      <c r="D572" s="54">
        <f ca="1">INDIRECT("'" &amp; UPPER(LEFT(TEXT($D$3,"mmmm"),3)) &amp; "'!T35")</f>
        <v>0</v>
      </c>
      <c r="E572" s="147"/>
      <c r="F572" s="148"/>
      <c r="G572" s="148"/>
      <c r="H572" s="148"/>
      <c r="I572" s="148"/>
      <c r="J572" s="148"/>
      <c r="K572" s="148"/>
      <c r="L572" s="148"/>
      <c r="M572" s="148"/>
      <c r="N572" s="148"/>
      <c r="O572" s="148"/>
      <c r="P572" s="149"/>
    </row>
    <row r="573" spans="1:16" ht="15" hidden="1" customHeight="1" x14ac:dyDescent="0.25">
      <c r="A573" s="44" t="e">
        <f ca="1">IF(MONTH(C573)=MONTH(D$3),RIGHT('Yearly Info'!A$39,LEN('Yearly Info'!A$39)-4),"")</f>
        <v>#VALUE!</v>
      </c>
      <c r="B573" s="145"/>
      <c r="C573" s="42">
        <f t="shared" ca="1" si="20"/>
        <v>46192</v>
      </c>
      <c r="D573" s="54">
        <f ca="1">INDIRECT("'" &amp; UPPER(LEFT(TEXT($D$3,"mmmm"),3)) &amp; "'!T36")</f>
        <v>0</v>
      </c>
      <c r="E573" s="147"/>
      <c r="F573" s="148"/>
      <c r="G573" s="148"/>
      <c r="H573" s="148"/>
      <c r="I573" s="148"/>
      <c r="J573" s="148"/>
      <c r="K573" s="148"/>
      <c r="L573" s="148"/>
      <c r="M573" s="148"/>
      <c r="N573" s="148"/>
      <c r="O573" s="148"/>
      <c r="P573" s="149"/>
    </row>
    <row r="574" spans="1:16" ht="15" hidden="1" customHeight="1" thickBot="1" x14ac:dyDescent="0.3">
      <c r="A574" s="45" t="e">
        <f ca="1">IF(MONTH(C574)=MONTH(D$3),RIGHT('Yearly Info'!A$40,LEN('Yearly Info'!A$40)-4),"")</f>
        <v>#VALUE!</v>
      </c>
      <c r="B574" s="145"/>
      <c r="C574" s="42">
        <f t="shared" ca="1" si="20"/>
        <v>46192</v>
      </c>
      <c r="D574" s="54">
        <f ca="1">INDIRECT("'" &amp; UPPER(LEFT(TEXT($D$3,"mmmm"),3)) &amp; "'!T37")</f>
        <v>0</v>
      </c>
      <c r="E574" s="147"/>
      <c r="F574" s="148"/>
      <c r="G574" s="148"/>
      <c r="H574" s="148"/>
      <c r="I574" s="148"/>
      <c r="J574" s="148"/>
      <c r="K574" s="148"/>
      <c r="L574" s="148"/>
      <c r="M574" s="148"/>
      <c r="N574" s="148"/>
      <c r="O574" s="148"/>
      <c r="P574" s="149"/>
    </row>
    <row r="575" spans="1:16" ht="15" hidden="1" customHeight="1" thickBot="1" x14ac:dyDescent="0.3">
      <c r="A575" s="45" t="str">
        <f ca="1">IF(MONTH(C575)=MONTH(D$3),RIGHT('Yearly Info'!A$41,LEN('Yearly Info'!A$41)-4),"")</f>
        <v xml:space="preserve"> </v>
      </c>
      <c r="B575" s="145"/>
      <c r="C575" s="42">
        <f t="shared" ca="1" si="20"/>
        <v>46192</v>
      </c>
      <c r="D575" s="54">
        <f ca="1">INDIRECT("'" &amp; UPPER(LEFT(TEXT($D$3,"mmmm"),3)) &amp; "'!T38")</f>
        <v>0</v>
      </c>
      <c r="E575" s="147"/>
      <c r="F575" s="148"/>
      <c r="G575" s="148"/>
      <c r="H575" s="148"/>
      <c r="I575" s="148"/>
      <c r="J575" s="148"/>
      <c r="K575" s="148"/>
      <c r="L575" s="148"/>
      <c r="M575" s="148"/>
      <c r="N575" s="148"/>
      <c r="O575" s="148"/>
      <c r="P575" s="149"/>
    </row>
    <row r="576" spans="1:16" ht="15" hidden="1" customHeight="1" thickBot="1" x14ac:dyDescent="0.3">
      <c r="A576" s="45" t="str">
        <f ca="1">IF(MONTH(C576)=MONTH(D$3),RIGHT('Yearly Info'!A$42,LEN('Yearly Info'!A$42)-4),"")</f>
        <v xml:space="preserve"> </v>
      </c>
      <c r="B576" s="145"/>
      <c r="C576" s="42">
        <f t="shared" ca="1" si="20"/>
        <v>46192</v>
      </c>
      <c r="D576" s="54">
        <f ca="1">INDIRECT("'" &amp; UPPER(LEFT(TEXT($D$3,"mmmm"),3)) &amp; "'!T39")</f>
        <v>0</v>
      </c>
      <c r="E576" s="147"/>
      <c r="F576" s="148"/>
      <c r="G576" s="148"/>
      <c r="H576" s="148"/>
      <c r="I576" s="148"/>
      <c r="J576" s="148"/>
      <c r="K576" s="148"/>
      <c r="L576" s="148"/>
      <c r="M576" s="148"/>
      <c r="N576" s="148"/>
      <c r="O576" s="148"/>
      <c r="P576" s="149"/>
    </row>
    <row r="577" spans="1:16" ht="15" hidden="1" customHeight="1" thickBot="1" x14ac:dyDescent="0.3">
      <c r="A577" s="45" t="str">
        <f ca="1">IF(MONTH(C577)=MONTH(D$3),RIGHT('Yearly Info'!A$43,LEN('Yearly Info'!A$43)-4),"")</f>
        <v xml:space="preserve"> </v>
      </c>
      <c r="B577" s="146"/>
      <c r="C577" s="42">
        <f t="shared" ca="1" si="20"/>
        <v>46192</v>
      </c>
      <c r="D577" s="55">
        <f ca="1">INDIRECT("'" &amp; UPPER(LEFT(TEXT($D$3,"mmmm"),3)) &amp; "'!T40")</f>
        <v>0</v>
      </c>
      <c r="E577" s="150"/>
      <c r="F577" s="151"/>
      <c r="G577" s="151"/>
      <c r="H577" s="151"/>
      <c r="I577" s="151"/>
      <c r="J577" s="151"/>
      <c r="K577" s="151"/>
      <c r="L577" s="151"/>
      <c r="M577" s="151"/>
      <c r="N577" s="151"/>
      <c r="O577" s="151"/>
      <c r="P577" s="152"/>
    </row>
    <row r="578" spans="1:16" ht="15" hidden="1" customHeight="1" x14ac:dyDescent="0.25">
      <c r="A578" s="44" t="str">
        <f ca="1">IF(MONTH(C578)=MONTH(D$3),RIGHT('Yearly Info'!A$14,LEN('Yearly Info'!A$14)-4),"")</f>
        <v xml:space="preserve"> RICS Support for MDEQ</v>
      </c>
      <c r="B578" s="145" t="str">
        <f ca="1">TEXT(C578,"dddd")</f>
        <v>Saturday</v>
      </c>
      <c r="C578" s="94">
        <f ca="1">C548+1</f>
        <v>46193</v>
      </c>
      <c r="D578" s="107">
        <f ca="1">INDIRECT("'" &amp; UPPER(LEFT(TEXT($D$3,"mmmm"),3)) &amp; "'!U11")</f>
        <v>0</v>
      </c>
      <c r="E578" s="147"/>
      <c r="F578" s="148"/>
      <c r="G578" s="148"/>
      <c r="H578" s="148"/>
      <c r="I578" s="148"/>
      <c r="J578" s="148"/>
      <c r="K578" s="148"/>
      <c r="L578" s="148"/>
      <c r="M578" s="148"/>
      <c r="N578" s="148"/>
      <c r="O578" s="148"/>
      <c r="P578" s="149"/>
    </row>
    <row r="579" spans="1:16" ht="15" hidden="1" customHeight="1" x14ac:dyDescent="0.25">
      <c r="A579" s="44" t="str">
        <f ca="1">IF(MONTH(C579)=MONTH(D$3),RIGHT('Yearly Info'!A$15,LEN('Yearly Info'!A$15)-4),"")</f>
        <v xml:space="preserve"> MDEQ</v>
      </c>
      <c r="B579" s="145"/>
      <c r="C579" s="42">
        <f ca="1">C578</f>
        <v>46193</v>
      </c>
      <c r="D579" s="107">
        <f ca="1">INDIRECT("'" &amp; UPPER(LEFT(TEXT($D$3,"mmmm"),3)) &amp; "'!U12")</f>
        <v>0</v>
      </c>
      <c r="E579" s="147"/>
      <c r="F579" s="148"/>
      <c r="G579" s="148"/>
      <c r="H579" s="148"/>
      <c r="I579" s="148"/>
      <c r="J579" s="148"/>
      <c r="K579" s="148"/>
      <c r="L579" s="148"/>
      <c r="M579" s="148"/>
      <c r="N579" s="148"/>
      <c r="O579" s="148"/>
      <c r="P579" s="149"/>
    </row>
    <row r="580" spans="1:16" ht="15" hidden="1" customHeight="1" x14ac:dyDescent="0.25">
      <c r="A580" s="44" t="str">
        <f ca="1">IF(MONTH(C580)=MONTH(D$3),RIGHT('Yearly Info'!A$16,LEN('Yearly Info'!A$16)-4),"")</f>
        <v xml:space="preserve"> RICS Idea Portal</v>
      </c>
      <c r="B580" s="145"/>
      <c r="C580" s="42">
        <f t="shared" ref="C580:C607" ca="1" si="21">C579</f>
        <v>46193</v>
      </c>
      <c r="D580" s="107">
        <f ca="1">INDIRECT("'" &amp; UPPER(LEFT(TEXT($D$3,"mmmm"),3)) &amp; "'!U13")</f>
        <v>0</v>
      </c>
      <c r="E580" s="147"/>
      <c r="F580" s="148"/>
      <c r="G580" s="148"/>
      <c r="H580" s="148"/>
      <c r="I580" s="148"/>
      <c r="J580" s="148"/>
      <c r="K580" s="148"/>
      <c r="L580" s="148"/>
      <c r="M580" s="148"/>
      <c r="N580" s="148"/>
      <c r="O580" s="148"/>
      <c r="P580" s="149"/>
    </row>
    <row r="581" spans="1:16" ht="15" hidden="1" customHeight="1" x14ac:dyDescent="0.25">
      <c r="A581" s="44" t="str">
        <f ca="1">IF(MONTH(C581)=MONTH(D$3),RIGHT('Yearly Info'!A$17,LEN('Yearly Info'!A$17)-4),"")</f>
        <v xml:space="preserve"> MSWIS</v>
      </c>
      <c r="B581" s="145"/>
      <c r="C581" s="42">
        <f t="shared" ca="1" si="21"/>
        <v>46193</v>
      </c>
      <c r="D581" s="107">
        <f ca="1">INDIRECT("'" &amp; UPPER(LEFT(TEXT($D$3,"mmmm"),3)) &amp; "'!U14")</f>
        <v>0</v>
      </c>
      <c r="E581" s="147"/>
      <c r="F581" s="148"/>
      <c r="G581" s="148"/>
      <c r="H581" s="148"/>
      <c r="I581" s="148"/>
      <c r="J581" s="148"/>
      <c r="K581" s="148"/>
      <c r="L581" s="148"/>
      <c r="M581" s="148"/>
      <c r="N581" s="148"/>
      <c r="O581" s="148"/>
      <c r="P581" s="149"/>
    </row>
    <row r="582" spans="1:16" ht="15" hidden="1" customHeight="1" x14ac:dyDescent="0.25">
      <c r="A582" s="44" t="str">
        <f ca="1">IF(MONTH(C582)=MONTH(D$3),RIGHT('Yearly Info'!A$18,LEN('Yearly Info'!A$18)-4),"")</f>
        <v xml:space="preserve"> GeoSpatial</v>
      </c>
      <c r="B582" s="145"/>
      <c r="C582" s="42">
        <f t="shared" ca="1" si="21"/>
        <v>46193</v>
      </c>
      <c r="D582" s="107">
        <f ca="1">INDIRECT("'" &amp; UPPER(LEFT(TEXT($D$3,"mmmm"),3)) &amp; "'!U15")</f>
        <v>0</v>
      </c>
      <c r="E582" s="147"/>
      <c r="F582" s="148"/>
      <c r="G582" s="148"/>
      <c r="H582" s="148"/>
      <c r="I582" s="148"/>
      <c r="J582" s="148"/>
      <c r="K582" s="148"/>
      <c r="L582" s="148"/>
      <c r="M582" s="148"/>
      <c r="N582" s="148"/>
      <c r="O582" s="148"/>
      <c r="P582" s="149"/>
    </row>
    <row r="583" spans="1:16" ht="15" hidden="1" customHeight="1" x14ac:dyDescent="0.25">
      <c r="A583" s="44" t="str">
        <f ca="1">IF(MONTH(C583)=MONTH(D$3),RIGHT('Yearly Info'!A$19,LEN('Yearly Info'!A$19)-4),"")</f>
        <v xml:space="preserve"> RICS Dashboard</v>
      </c>
      <c r="B583" s="145"/>
      <c r="C583" s="42">
        <f t="shared" ca="1" si="21"/>
        <v>46193</v>
      </c>
      <c r="D583" s="107">
        <f ca="1">INDIRECT("'" &amp; UPPER(LEFT(TEXT($D$3,"mmmm"),3)) &amp; "'!U16")</f>
        <v>0</v>
      </c>
      <c r="E583" s="153"/>
      <c r="F583" s="154"/>
      <c r="G583" s="154"/>
      <c r="H583" s="154"/>
      <c r="I583" s="154"/>
      <c r="J583" s="154"/>
      <c r="K583" s="154"/>
      <c r="L583" s="154"/>
      <c r="M583" s="154"/>
      <c r="N583" s="154"/>
      <c r="O583" s="154"/>
      <c r="P583" s="155"/>
    </row>
    <row r="584" spans="1:16" ht="15" hidden="1" customHeight="1" x14ac:dyDescent="0.25">
      <c r="A584" s="44" t="str">
        <f ca="1">IF(MONTH(C584)=MONTH(D$3),RIGHT('Yearly Info'!A$20,LEN('Yearly Info'!A$20)-4),"")</f>
        <v xml:space="preserve"> MDWFP NRIS</v>
      </c>
      <c r="B584" s="145"/>
      <c r="C584" s="42">
        <f t="shared" ca="1" si="21"/>
        <v>46193</v>
      </c>
      <c r="D584" s="107">
        <f ca="1">INDIRECT("'" &amp; UPPER(LEFT(TEXT($D$3,"mmmm"),3)) &amp; "'!U17")</f>
        <v>0</v>
      </c>
      <c r="E584" s="153"/>
      <c r="F584" s="154"/>
      <c r="G584" s="154"/>
      <c r="H584" s="154"/>
      <c r="I584" s="154"/>
      <c r="J584" s="154"/>
      <c r="K584" s="154"/>
      <c r="L584" s="154"/>
      <c r="M584" s="154"/>
      <c r="N584" s="154"/>
      <c r="O584" s="154"/>
      <c r="P584" s="155"/>
    </row>
    <row r="585" spans="1:16" ht="15" hidden="1" customHeight="1" x14ac:dyDescent="0.25">
      <c r="A585" s="44" t="str">
        <f ca="1">IF(MONTH(C585)=MONTH(D$3),RIGHT('Yearly Info'!A$21,LEN('Yearly Info'!A$21)-4),"")</f>
        <v xml:space="preserve"> MSWIS MRVA 4 CLOSED</v>
      </c>
      <c r="B585" s="145"/>
      <c r="C585" s="42">
        <f t="shared" ca="1" si="21"/>
        <v>46193</v>
      </c>
      <c r="D585" s="107">
        <f ca="1">INDIRECT("'" &amp; UPPER(LEFT(TEXT($D$3,"mmmm"),3)) &amp; "'!U18")</f>
        <v>0</v>
      </c>
      <c r="E585" s="147"/>
      <c r="F585" s="148"/>
      <c r="G585" s="148"/>
      <c r="H585" s="148"/>
      <c r="I585" s="148"/>
      <c r="J585" s="148"/>
      <c r="K585" s="148"/>
      <c r="L585" s="148"/>
      <c r="M585" s="148"/>
      <c r="N585" s="148"/>
      <c r="O585" s="148"/>
      <c r="P585" s="149"/>
    </row>
    <row r="586" spans="1:16" ht="15" customHeight="1" x14ac:dyDescent="0.25">
      <c r="A586" s="44" t="str">
        <f ca="1">IF(MONTH(C586)=MONTH(D$3),RIGHT('Yearly Info'!A$22,LEN('Yearly Info'!A$22)-4),"")</f>
        <v xml:space="preserve"> Tackett</v>
      </c>
      <c r="B586" s="145"/>
      <c r="C586" s="42">
        <f t="shared" ca="1" si="21"/>
        <v>46193</v>
      </c>
      <c r="D586" s="107">
        <f ca="1">INDIRECT("'" &amp; UPPER(LEFT(TEXT($D$3,"mmmm"),3)) &amp; "'!U19")</f>
        <v>0</v>
      </c>
      <c r="E586" s="147"/>
      <c r="F586" s="148"/>
      <c r="G586" s="148"/>
      <c r="H586" s="148"/>
      <c r="I586" s="148"/>
      <c r="J586" s="148"/>
      <c r="K586" s="148"/>
      <c r="L586" s="148"/>
      <c r="M586" s="148"/>
      <c r="N586" s="148"/>
      <c r="O586" s="148"/>
      <c r="P586" s="149"/>
    </row>
    <row r="587" spans="1:16" ht="15" hidden="1" customHeight="1" x14ac:dyDescent="0.25">
      <c r="A587" s="44" t="e">
        <f ca="1">IF(MONTH(C587)=MONTH(D$3),RIGHT('Yearly Info'!A$23,LEN('Yearly Info'!A$23)-4),"")</f>
        <v>#VALUE!</v>
      </c>
      <c r="B587" s="145"/>
      <c r="C587" s="42">
        <f t="shared" ca="1" si="21"/>
        <v>46193</v>
      </c>
      <c r="D587" s="107">
        <f ca="1">INDIRECT("'" &amp; UPPER(LEFT(TEXT($D$3,"mmmm"),3)) &amp; "'!U20")</f>
        <v>0</v>
      </c>
      <c r="E587" s="160"/>
      <c r="F587" s="148"/>
      <c r="G587" s="148"/>
      <c r="H587" s="148"/>
      <c r="I587" s="148"/>
      <c r="J587" s="148"/>
      <c r="K587" s="148"/>
      <c r="L587" s="148"/>
      <c r="M587" s="148"/>
      <c r="N587" s="148"/>
      <c r="O587" s="148"/>
      <c r="P587" s="149"/>
    </row>
    <row r="588" spans="1:16" ht="15" hidden="1" customHeight="1" x14ac:dyDescent="0.25">
      <c r="A588" s="44" t="e">
        <f ca="1">IF(MONTH(C588)=MONTH(D$3),RIGHT('Yearly Info'!A$24,LEN('Yearly Info'!A$24)-4),"")</f>
        <v>#VALUE!</v>
      </c>
      <c r="B588" s="145"/>
      <c r="C588" s="42">
        <f t="shared" ca="1" si="21"/>
        <v>46193</v>
      </c>
      <c r="D588" s="107">
        <f ca="1">INDIRECT("'" &amp; UPPER(LEFT(TEXT($D$3,"mmmm"),3)) &amp; "'!U21")</f>
        <v>0</v>
      </c>
      <c r="E588" s="147"/>
      <c r="F588" s="148"/>
      <c r="G588" s="148"/>
      <c r="H588" s="148"/>
      <c r="I588" s="148"/>
      <c r="J588" s="148"/>
      <c r="K588" s="148"/>
      <c r="L588" s="148"/>
      <c r="M588" s="148"/>
      <c r="N588" s="148"/>
      <c r="O588" s="148"/>
      <c r="P588" s="149"/>
    </row>
    <row r="589" spans="1:16" ht="15" hidden="1" customHeight="1" x14ac:dyDescent="0.25">
      <c r="A589" s="44" t="e">
        <f ca="1">IF(MONTH(C589)=MONTH(D$3),RIGHT('Yearly Info'!A$25,LEN('Yearly Info'!A$25)-4),"")</f>
        <v>#VALUE!</v>
      </c>
      <c r="B589" s="145"/>
      <c r="C589" s="42">
        <f t="shared" ca="1" si="21"/>
        <v>46193</v>
      </c>
      <c r="D589" s="107">
        <f ca="1">INDIRECT("'" &amp; UPPER(LEFT(TEXT($D$3,"mmmm"),3)) &amp; "'!U22")</f>
        <v>0</v>
      </c>
      <c r="E589" s="147"/>
      <c r="F589" s="148"/>
      <c r="G589" s="148"/>
      <c r="H589" s="148"/>
      <c r="I589" s="148"/>
      <c r="J589" s="148"/>
      <c r="K589" s="148"/>
      <c r="L589" s="148"/>
      <c r="M589" s="148"/>
      <c r="N589" s="148"/>
      <c r="O589" s="148"/>
      <c r="P589" s="149"/>
    </row>
    <row r="590" spans="1:16" ht="15" hidden="1" customHeight="1" x14ac:dyDescent="0.25">
      <c r="A590" s="44" t="e">
        <f ca="1">IF(MONTH(C590)=MONTH(D$3),RIGHT('Yearly Info'!A$26,LEN('Yearly Info'!A$26)-4),"")</f>
        <v>#VALUE!</v>
      </c>
      <c r="B590" s="145"/>
      <c r="C590" s="42">
        <f t="shared" ca="1" si="21"/>
        <v>46193</v>
      </c>
      <c r="D590" s="107">
        <f ca="1">INDIRECT("'" &amp; UPPER(LEFT(TEXT($D$3,"mmmm"),3)) &amp; "'!U23")</f>
        <v>0</v>
      </c>
      <c r="E590" s="147"/>
      <c r="F590" s="148"/>
      <c r="G590" s="148"/>
      <c r="H590" s="148"/>
      <c r="I590" s="148"/>
      <c r="J590" s="148"/>
      <c r="K590" s="148"/>
      <c r="L590" s="148"/>
      <c r="M590" s="148"/>
      <c r="N590" s="148"/>
      <c r="O590" s="148"/>
      <c r="P590" s="149"/>
    </row>
    <row r="591" spans="1:16" ht="15" hidden="1" customHeight="1" x14ac:dyDescent="0.25">
      <c r="A591" s="44" t="e">
        <f ca="1">IF(MONTH(C591)=MONTH(D$3),RIGHT('Yearly Info'!A$27,LEN('Yearly Info'!A$27)-4),"")</f>
        <v>#VALUE!</v>
      </c>
      <c r="B591" s="145"/>
      <c r="C591" s="42">
        <f t="shared" ca="1" si="21"/>
        <v>46193</v>
      </c>
      <c r="D591" s="107">
        <f ca="1">INDIRECT("'" &amp; UPPER(LEFT(TEXT($D$3,"mmmm"),3)) &amp; "'!U24")</f>
        <v>0</v>
      </c>
      <c r="E591" s="147"/>
      <c r="F591" s="148"/>
      <c r="G591" s="148"/>
      <c r="H591" s="148"/>
      <c r="I591" s="148"/>
      <c r="J591" s="148"/>
      <c r="K591" s="148"/>
      <c r="L591" s="148"/>
      <c r="M591" s="148"/>
      <c r="N591" s="148"/>
      <c r="O591" s="148"/>
      <c r="P591" s="149"/>
    </row>
    <row r="592" spans="1:16" ht="15" hidden="1" customHeight="1" x14ac:dyDescent="0.25">
      <c r="A592" s="44" t="e">
        <f ca="1">IF(MONTH(C592)=MONTH(D$3),RIGHT('Yearly Info'!A$28,LEN('Yearly Info'!A$28)-4),"")</f>
        <v>#VALUE!</v>
      </c>
      <c r="B592" s="145"/>
      <c r="C592" s="42">
        <f t="shared" ca="1" si="21"/>
        <v>46193</v>
      </c>
      <c r="D592" s="107">
        <f ca="1">INDIRECT("'" &amp; UPPER(LEFT(TEXT($D$3,"mmmm"),3)) &amp; "'!U25")</f>
        <v>0</v>
      </c>
      <c r="E592" s="147"/>
      <c r="F592" s="148"/>
      <c r="G592" s="148"/>
      <c r="H592" s="148"/>
      <c r="I592" s="148"/>
      <c r="J592" s="148"/>
      <c r="K592" s="148"/>
      <c r="L592" s="148"/>
      <c r="M592" s="148"/>
      <c r="N592" s="148"/>
      <c r="O592" s="148"/>
      <c r="P592" s="149"/>
    </row>
    <row r="593" spans="1:16" ht="15" hidden="1" customHeight="1" x14ac:dyDescent="0.25">
      <c r="A593" s="44" t="e">
        <f ca="1">IF(MONTH(C593)=MONTH(D$3),RIGHT('Yearly Info'!A$29,LEN('Yearly Info'!A$29)-4),"")</f>
        <v>#VALUE!</v>
      </c>
      <c r="B593" s="145"/>
      <c r="C593" s="42">
        <f t="shared" ca="1" si="21"/>
        <v>46193</v>
      </c>
      <c r="D593" s="107">
        <f ca="1">INDIRECT("'" &amp; UPPER(LEFT(TEXT($D$3,"mmmm"),3)) &amp; "'!U26")</f>
        <v>0</v>
      </c>
      <c r="E593" s="147"/>
      <c r="F593" s="148"/>
      <c r="G593" s="148"/>
      <c r="H593" s="148"/>
      <c r="I593" s="148"/>
      <c r="J593" s="148"/>
      <c r="K593" s="148"/>
      <c r="L593" s="148"/>
      <c r="M593" s="148"/>
      <c r="N593" s="148"/>
      <c r="O593" s="148"/>
      <c r="P593" s="149"/>
    </row>
    <row r="594" spans="1:16" ht="15" hidden="1" customHeight="1" x14ac:dyDescent="0.25">
      <c r="A594" s="44" t="e">
        <f ca="1">IF(MONTH(C594)=MONTH(D$3),RIGHT('Yearly Info'!A$30,LEN('Yearly Info'!A$30)-4),"")</f>
        <v>#VALUE!</v>
      </c>
      <c r="B594" s="145"/>
      <c r="C594" s="42">
        <f t="shared" ca="1" si="21"/>
        <v>46193</v>
      </c>
      <c r="D594" s="107">
        <f ca="1">INDIRECT("'" &amp; UPPER(LEFT(TEXT($D$3,"mmmm"),3)) &amp; "'!U27")</f>
        <v>0</v>
      </c>
      <c r="E594" s="147"/>
      <c r="F594" s="148"/>
      <c r="G594" s="148"/>
      <c r="H594" s="148"/>
      <c r="I594" s="148"/>
      <c r="J594" s="148"/>
      <c r="K594" s="148"/>
      <c r="L594" s="148"/>
      <c r="M594" s="148"/>
      <c r="N594" s="148"/>
      <c r="O594" s="148"/>
      <c r="P594" s="149"/>
    </row>
    <row r="595" spans="1:16" ht="15" hidden="1" customHeight="1" x14ac:dyDescent="0.25">
      <c r="A595" s="44" t="e">
        <f ca="1">IF(MONTH(C595)=MONTH(D$3),RIGHT('Yearly Info'!A$31,LEN('Yearly Info'!A$31)-4),"")</f>
        <v>#VALUE!</v>
      </c>
      <c r="B595" s="145"/>
      <c r="C595" s="42">
        <f t="shared" ca="1" si="21"/>
        <v>46193</v>
      </c>
      <c r="D595" s="107">
        <f ca="1">INDIRECT("'" &amp; UPPER(LEFT(TEXT($D$3,"mmmm"),3)) &amp; "'!U28")</f>
        <v>0</v>
      </c>
      <c r="E595" s="147"/>
      <c r="F595" s="148"/>
      <c r="G595" s="148"/>
      <c r="H595" s="148"/>
      <c r="I595" s="148"/>
      <c r="J595" s="148"/>
      <c r="K595" s="148"/>
      <c r="L595" s="148"/>
      <c r="M595" s="148"/>
      <c r="N595" s="148"/>
      <c r="O595" s="148"/>
      <c r="P595" s="149"/>
    </row>
    <row r="596" spans="1:16" ht="15" hidden="1" customHeight="1" x14ac:dyDescent="0.25">
      <c r="A596" s="44" t="e">
        <f ca="1">IF(MONTH(C596)=MONTH(D$3),RIGHT('Yearly Info'!A$32,LEN('Yearly Info'!A$32)-4),"")</f>
        <v>#VALUE!</v>
      </c>
      <c r="B596" s="145"/>
      <c r="C596" s="42">
        <f t="shared" ca="1" si="21"/>
        <v>46193</v>
      </c>
      <c r="D596" s="107">
        <f ca="1">INDIRECT("'" &amp; UPPER(LEFT(TEXT($D$3,"mmmm"),3)) &amp; "'!U29")</f>
        <v>0</v>
      </c>
      <c r="E596" s="147"/>
      <c r="F596" s="148"/>
      <c r="G596" s="148"/>
      <c r="H596" s="148"/>
      <c r="I596" s="148"/>
      <c r="J596" s="148"/>
      <c r="K596" s="148"/>
      <c r="L596" s="148"/>
      <c r="M596" s="148"/>
      <c r="N596" s="148"/>
      <c r="O596" s="148"/>
      <c r="P596" s="149"/>
    </row>
    <row r="597" spans="1:16" ht="15" hidden="1" customHeight="1" x14ac:dyDescent="0.25">
      <c r="A597" s="44" t="e">
        <f ca="1">IF(MONTH(C597)=MONTH(D$3),RIGHT('Yearly Info'!A$33,LEN('Yearly Info'!A$33)-4),"")</f>
        <v>#VALUE!</v>
      </c>
      <c r="B597" s="145"/>
      <c r="C597" s="42">
        <f t="shared" ca="1" si="21"/>
        <v>46193</v>
      </c>
      <c r="D597" s="107">
        <f ca="1">INDIRECT("'" &amp; UPPER(LEFT(TEXT($D$3,"mmmm"),3)) &amp; "'!U30")</f>
        <v>0</v>
      </c>
      <c r="E597" s="147"/>
      <c r="F597" s="148"/>
      <c r="G597" s="148"/>
      <c r="H597" s="148"/>
      <c r="I597" s="148"/>
      <c r="J597" s="148"/>
      <c r="K597" s="148"/>
      <c r="L597" s="148"/>
      <c r="M597" s="148"/>
      <c r="N597" s="148"/>
      <c r="O597" s="148"/>
      <c r="P597" s="149"/>
    </row>
    <row r="598" spans="1:16" ht="15" hidden="1" customHeight="1" x14ac:dyDescent="0.25">
      <c r="A598" s="44" t="e">
        <f ca="1">IF(MONTH(C598)=MONTH(D$3),RIGHT('Yearly Info'!A$34,LEN('Yearly Info'!A$34)-4),"")</f>
        <v>#VALUE!</v>
      </c>
      <c r="B598" s="145"/>
      <c r="C598" s="42">
        <f t="shared" ca="1" si="21"/>
        <v>46193</v>
      </c>
      <c r="D598" s="107">
        <f ca="1">INDIRECT("'" &amp; UPPER(LEFT(TEXT($D$3,"mmmm"),3)) &amp; "'!U31")</f>
        <v>0</v>
      </c>
      <c r="E598" s="147"/>
      <c r="F598" s="148"/>
      <c r="G598" s="148"/>
      <c r="H598" s="148"/>
      <c r="I598" s="148"/>
      <c r="J598" s="148"/>
      <c r="K598" s="148"/>
      <c r="L598" s="148"/>
      <c r="M598" s="148"/>
      <c r="N598" s="148"/>
      <c r="O598" s="148"/>
      <c r="P598" s="149"/>
    </row>
    <row r="599" spans="1:16" ht="15" hidden="1" customHeight="1" x14ac:dyDescent="0.25">
      <c r="A599" s="44" t="e">
        <f ca="1">IF(MONTH(C599)=MONTH(D$3),RIGHT('Yearly Info'!A$35,LEN('Yearly Info'!A$35)-4),"")</f>
        <v>#VALUE!</v>
      </c>
      <c r="B599" s="145"/>
      <c r="C599" s="42">
        <f t="shared" ca="1" si="21"/>
        <v>46193</v>
      </c>
      <c r="D599" s="107">
        <f ca="1">INDIRECT("'" &amp; UPPER(LEFT(TEXT($D$3,"mmmm"),3)) &amp; "'!U32")</f>
        <v>0</v>
      </c>
      <c r="E599" s="147"/>
      <c r="F599" s="148"/>
      <c r="G599" s="148"/>
      <c r="H599" s="148"/>
      <c r="I599" s="148"/>
      <c r="J599" s="148"/>
      <c r="K599" s="148"/>
      <c r="L599" s="148"/>
      <c r="M599" s="148"/>
      <c r="N599" s="148"/>
      <c r="O599" s="148"/>
      <c r="P599" s="149"/>
    </row>
    <row r="600" spans="1:16" ht="15" hidden="1" customHeight="1" x14ac:dyDescent="0.25">
      <c r="A600" s="44" t="e">
        <f ca="1">IF(MONTH(C600)=MONTH(D$3),RIGHT('Yearly Info'!A$36,LEN('Yearly Info'!A$36)-4),"")</f>
        <v>#VALUE!</v>
      </c>
      <c r="B600" s="145"/>
      <c r="C600" s="42">
        <f t="shared" ca="1" si="21"/>
        <v>46193</v>
      </c>
      <c r="D600" s="107">
        <f ca="1">INDIRECT("'" &amp; UPPER(LEFT(TEXT($D$3,"mmmm"),3)) &amp; "'!U33")</f>
        <v>0</v>
      </c>
      <c r="E600" s="153"/>
      <c r="F600" s="154"/>
      <c r="G600" s="154"/>
      <c r="H600" s="154"/>
      <c r="I600" s="154"/>
      <c r="J600" s="154"/>
      <c r="K600" s="154"/>
      <c r="L600" s="154"/>
      <c r="M600" s="154"/>
      <c r="N600" s="154"/>
      <c r="O600" s="154"/>
      <c r="P600" s="155"/>
    </row>
    <row r="601" spans="1:16" ht="15" hidden="1" customHeight="1" x14ac:dyDescent="0.25">
      <c r="A601" s="44" t="e">
        <f ca="1">IF(MONTH(C601)=MONTH(D$3),RIGHT('Yearly Info'!A$37,LEN('Yearly Info'!A$37)-4),"")</f>
        <v>#VALUE!</v>
      </c>
      <c r="B601" s="145"/>
      <c r="C601" s="42">
        <f t="shared" ca="1" si="21"/>
        <v>46193</v>
      </c>
      <c r="D601" s="107">
        <f ca="1">INDIRECT("'" &amp; UPPER(LEFT(TEXT($D$3,"mmmm"),3)) &amp; "'!U34")</f>
        <v>0</v>
      </c>
      <c r="E601" s="147"/>
      <c r="F601" s="148"/>
      <c r="G601" s="148"/>
      <c r="H601" s="148"/>
      <c r="I601" s="148"/>
      <c r="J601" s="148"/>
      <c r="K601" s="148"/>
      <c r="L601" s="148"/>
      <c r="M601" s="148"/>
      <c r="N601" s="148"/>
      <c r="O601" s="148"/>
      <c r="P601" s="149"/>
    </row>
    <row r="602" spans="1:16" ht="15" hidden="1" customHeight="1" x14ac:dyDescent="0.25">
      <c r="A602" s="44" t="e">
        <f ca="1">IF(MONTH(C602)=MONTH(D$3),RIGHT('Yearly Info'!A$38,LEN('Yearly Info'!A$38)-4),"")</f>
        <v>#VALUE!</v>
      </c>
      <c r="B602" s="145"/>
      <c r="C602" s="42">
        <f t="shared" ca="1" si="21"/>
        <v>46193</v>
      </c>
      <c r="D602" s="107">
        <f ca="1">INDIRECT("'" &amp; UPPER(LEFT(TEXT($D$3,"mmmm"),3)) &amp; "'!U35")</f>
        <v>0</v>
      </c>
      <c r="E602" s="147"/>
      <c r="F602" s="148"/>
      <c r="G602" s="148"/>
      <c r="H602" s="148"/>
      <c r="I602" s="148"/>
      <c r="J602" s="148"/>
      <c r="K602" s="148"/>
      <c r="L602" s="148"/>
      <c r="M602" s="148"/>
      <c r="N602" s="148"/>
      <c r="O602" s="148"/>
      <c r="P602" s="149"/>
    </row>
    <row r="603" spans="1:16" ht="15" hidden="1" customHeight="1" x14ac:dyDescent="0.25">
      <c r="A603" s="44" t="e">
        <f ca="1">IF(MONTH(C603)=MONTH(D$3),RIGHT('Yearly Info'!A$39,LEN('Yearly Info'!A$39)-4),"")</f>
        <v>#VALUE!</v>
      </c>
      <c r="B603" s="145"/>
      <c r="C603" s="42">
        <f t="shared" ca="1" si="21"/>
        <v>46193</v>
      </c>
      <c r="D603" s="107">
        <f ca="1">INDIRECT("'" &amp; UPPER(LEFT(TEXT($D$3,"mmmm"),3)) &amp; "'!U36")</f>
        <v>0</v>
      </c>
      <c r="E603" s="147"/>
      <c r="F603" s="148"/>
      <c r="G603" s="148"/>
      <c r="H603" s="148"/>
      <c r="I603" s="148"/>
      <c r="J603" s="148"/>
      <c r="K603" s="148"/>
      <c r="L603" s="148"/>
      <c r="M603" s="148"/>
      <c r="N603" s="148"/>
      <c r="O603" s="148"/>
      <c r="P603" s="149"/>
    </row>
    <row r="604" spans="1:16" ht="15" hidden="1" customHeight="1" thickBot="1" x14ac:dyDescent="0.3">
      <c r="A604" s="45" t="e">
        <f ca="1">IF(MONTH(C604)=MONTH(D$3),RIGHT('Yearly Info'!A$40,LEN('Yearly Info'!A$40)-4),"")</f>
        <v>#VALUE!</v>
      </c>
      <c r="B604" s="145"/>
      <c r="C604" s="42">
        <f t="shared" ca="1" si="21"/>
        <v>46193</v>
      </c>
      <c r="D604" s="107">
        <f ca="1">INDIRECT("'" &amp; UPPER(LEFT(TEXT($D$3,"mmmm"),3)) &amp; "'!U37")</f>
        <v>0</v>
      </c>
      <c r="E604" s="147"/>
      <c r="F604" s="148"/>
      <c r="G604" s="148"/>
      <c r="H604" s="148"/>
      <c r="I604" s="148"/>
      <c r="J604" s="148"/>
      <c r="K604" s="148"/>
      <c r="L604" s="148"/>
      <c r="M604" s="148"/>
      <c r="N604" s="148"/>
      <c r="O604" s="148"/>
      <c r="P604" s="149"/>
    </row>
    <row r="605" spans="1:16" ht="15" hidden="1" customHeight="1" thickBot="1" x14ac:dyDescent="0.3">
      <c r="A605" s="45" t="str">
        <f ca="1">IF(MONTH(C605)=MONTH(D$3),RIGHT('Yearly Info'!A$41,LEN('Yearly Info'!A$41)-4),"")</f>
        <v xml:space="preserve"> </v>
      </c>
      <c r="B605" s="145"/>
      <c r="C605" s="42">
        <f t="shared" ca="1" si="21"/>
        <v>46193</v>
      </c>
      <c r="D605" s="107">
        <f ca="1">INDIRECT("'" &amp; UPPER(LEFT(TEXT($D$3,"mmmm"),3)) &amp; "'!U38")</f>
        <v>0</v>
      </c>
      <c r="E605" s="147"/>
      <c r="F605" s="148"/>
      <c r="G605" s="148"/>
      <c r="H605" s="148"/>
      <c r="I605" s="148"/>
      <c r="J605" s="148"/>
      <c r="K605" s="148"/>
      <c r="L605" s="148"/>
      <c r="M605" s="148"/>
      <c r="N605" s="148"/>
      <c r="O605" s="148"/>
      <c r="P605" s="149"/>
    </row>
    <row r="606" spans="1:16" ht="15" hidden="1" customHeight="1" thickBot="1" x14ac:dyDescent="0.3">
      <c r="A606" s="45" t="str">
        <f ca="1">IF(MONTH(C606)=MONTH(D$3),RIGHT('Yearly Info'!A$42,LEN('Yearly Info'!A$42)-4),"")</f>
        <v xml:space="preserve"> </v>
      </c>
      <c r="B606" s="145"/>
      <c r="C606" s="42">
        <f t="shared" ca="1" si="21"/>
        <v>46193</v>
      </c>
      <c r="D606" s="107">
        <f ca="1">INDIRECT("'" &amp; UPPER(LEFT(TEXT($D$3,"mmmm"),3)) &amp; "'!U39")</f>
        <v>0</v>
      </c>
      <c r="E606" s="147"/>
      <c r="F606" s="148"/>
      <c r="G606" s="148"/>
      <c r="H606" s="148"/>
      <c r="I606" s="148"/>
      <c r="J606" s="148"/>
      <c r="K606" s="148"/>
      <c r="L606" s="148"/>
      <c r="M606" s="148"/>
      <c r="N606" s="148"/>
      <c r="O606" s="148"/>
      <c r="P606" s="149"/>
    </row>
    <row r="607" spans="1:16" ht="15" hidden="1" customHeight="1" thickBot="1" x14ac:dyDescent="0.3">
      <c r="A607" s="45" t="str">
        <f ca="1">IF(MONTH(C607)=MONTH(D$3),RIGHT('Yearly Info'!A$43,LEN('Yearly Info'!A$43)-4),"")</f>
        <v xml:space="preserve"> </v>
      </c>
      <c r="B607" s="146"/>
      <c r="C607" s="42">
        <f t="shared" ca="1" si="21"/>
        <v>46193</v>
      </c>
      <c r="D607" s="107">
        <f ca="1">INDIRECT("'" &amp; UPPER(LEFT(TEXT($D$3,"mmmm"),3)) &amp; "'!U40")</f>
        <v>0</v>
      </c>
      <c r="E607" s="150"/>
      <c r="F607" s="151"/>
      <c r="G607" s="151"/>
      <c r="H607" s="151"/>
      <c r="I607" s="151"/>
      <c r="J607" s="151"/>
      <c r="K607" s="151"/>
      <c r="L607" s="151"/>
      <c r="M607" s="151"/>
      <c r="N607" s="151"/>
      <c r="O607" s="151"/>
      <c r="P607" s="152"/>
    </row>
    <row r="608" spans="1:16" ht="15" hidden="1" customHeight="1" x14ac:dyDescent="0.25">
      <c r="A608" s="44" t="str">
        <f ca="1">IF(MONTH(C608)=MONTH(D$3),RIGHT('Yearly Info'!A$14,LEN('Yearly Info'!A$14)-4),"")</f>
        <v xml:space="preserve"> RICS Support for MDEQ</v>
      </c>
      <c r="B608" s="145" t="str">
        <f ca="1">TEXT(C608,"dddd")</f>
        <v>Sunday</v>
      </c>
      <c r="C608" s="94">
        <f ca="1">C578+1</f>
        <v>46194</v>
      </c>
      <c r="D608" s="107">
        <f ca="1">INDIRECT("'" &amp; UPPER(LEFT(TEXT($D$3,"mmmm"),3)) &amp; "'!V11")</f>
        <v>0</v>
      </c>
      <c r="E608" s="147"/>
      <c r="F608" s="148"/>
      <c r="G608" s="148"/>
      <c r="H608" s="148"/>
      <c r="I608" s="148"/>
      <c r="J608" s="148"/>
      <c r="K608" s="148"/>
      <c r="L608" s="148"/>
      <c r="M608" s="148"/>
      <c r="N608" s="148"/>
      <c r="O608" s="148"/>
      <c r="P608" s="149"/>
    </row>
    <row r="609" spans="1:16" ht="15" hidden="1" customHeight="1" x14ac:dyDescent="0.25">
      <c r="A609" s="44" t="str">
        <f ca="1">IF(MONTH(C609)=MONTH(D$3),RIGHT('Yearly Info'!A$15,LEN('Yearly Info'!A$15)-4),"")</f>
        <v xml:space="preserve"> MDEQ</v>
      </c>
      <c r="B609" s="145"/>
      <c r="C609" s="42">
        <f ca="1">C608</f>
        <v>46194</v>
      </c>
      <c r="D609" s="107">
        <f ca="1">INDIRECT("'" &amp; UPPER(LEFT(TEXT($D$3,"mmmm"),3)) &amp; "'!V12")</f>
        <v>0</v>
      </c>
      <c r="E609" s="147"/>
      <c r="F609" s="148"/>
      <c r="G609" s="148"/>
      <c r="H609" s="148"/>
      <c r="I609" s="148"/>
      <c r="J609" s="148"/>
      <c r="K609" s="148"/>
      <c r="L609" s="148"/>
      <c r="M609" s="148"/>
      <c r="N609" s="148"/>
      <c r="O609" s="148"/>
      <c r="P609" s="149"/>
    </row>
    <row r="610" spans="1:16" ht="15" hidden="1" customHeight="1" x14ac:dyDescent="0.25">
      <c r="A610" s="44" t="str">
        <f ca="1">IF(MONTH(C610)=MONTH(D$3),RIGHT('Yearly Info'!A$16,LEN('Yearly Info'!A$16)-4),"")</f>
        <v xml:space="preserve"> RICS Idea Portal</v>
      </c>
      <c r="B610" s="145"/>
      <c r="C610" s="42">
        <f t="shared" ref="C610:C637" ca="1" si="22">C609</f>
        <v>46194</v>
      </c>
      <c r="D610" s="107">
        <f ca="1">INDIRECT("'" &amp; UPPER(LEFT(TEXT($D$3,"mmmm"),3)) &amp; "'!V13")</f>
        <v>0</v>
      </c>
      <c r="E610" s="147"/>
      <c r="F610" s="148"/>
      <c r="G610" s="148"/>
      <c r="H610" s="148"/>
      <c r="I610" s="148"/>
      <c r="J610" s="148"/>
      <c r="K610" s="148"/>
      <c r="L610" s="148"/>
      <c r="M610" s="148"/>
      <c r="N610" s="148"/>
      <c r="O610" s="148"/>
      <c r="P610" s="149"/>
    </row>
    <row r="611" spans="1:16" ht="15" hidden="1" customHeight="1" x14ac:dyDescent="0.25">
      <c r="A611" s="44" t="str">
        <f ca="1">IF(MONTH(C611)=MONTH(D$3),RIGHT('Yearly Info'!A$17,LEN('Yearly Info'!A$17)-4),"")</f>
        <v xml:space="preserve"> MSWIS</v>
      </c>
      <c r="B611" s="145"/>
      <c r="C611" s="42">
        <f t="shared" ca="1" si="22"/>
        <v>46194</v>
      </c>
      <c r="D611" s="107">
        <f ca="1">INDIRECT("'" &amp; UPPER(LEFT(TEXT($D$3,"mmmm"),3)) &amp; "'!V14")</f>
        <v>0</v>
      </c>
      <c r="E611" s="147"/>
      <c r="F611" s="148"/>
      <c r="G611" s="148"/>
      <c r="H611" s="148"/>
      <c r="I611" s="148"/>
      <c r="J611" s="148"/>
      <c r="K611" s="148"/>
      <c r="L611" s="148"/>
      <c r="M611" s="148"/>
      <c r="N611" s="148"/>
      <c r="O611" s="148"/>
      <c r="P611" s="149"/>
    </row>
    <row r="612" spans="1:16" ht="15" hidden="1" customHeight="1" x14ac:dyDescent="0.25">
      <c r="A612" s="44" t="str">
        <f ca="1">IF(MONTH(C612)=MONTH(D$3),RIGHT('Yearly Info'!A$18,LEN('Yearly Info'!A$18)-4),"")</f>
        <v xml:space="preserve"> GeoSpatial</v>
      </c>
      <c r="B612" s="145"/>
      <c r="C612" s="42">
        <f t="shared" ca="1" si="22"/>
        <v>46194</v>
      </c>
      <c r="D612" s="107">
        <f ca="1">INDIRECT("'" &amp; UPPER(LEFT(TEXT($D$3,"mmmm"),3)) &amp; "'!V15")</f>
        <v>0</v>
      </c>
      <c r="E612" s="147"/>
      <c r="F612" s="148"/>
      <c r="G612" s="148"/>
      <c r="H612" s="148"/>
      <c r="I612" s="148"/>
      <c r="J612" s="148"/>
      <c r="K612" s="148"/>
      <c r="L612" s="148"/>
      <c r="M612" s="148"/>
      <c r="N612" s="148"/>
      <c r="O612" s="148"/>
      <c r="P612" s="149"/>
    </row>
    <row r="613" spans="1:16" ht="15" hidden="1" customHeight="1" thickBot="1" x14ac:dyDescent="0.3">
      <c r="A613" s="44" t="str">
        <f ca="1">IF(MONTH(C613)=MONTH(D$3),RIGHT('Yearly Info'!A$19,LEN('Yearly Info'!A$19)-4),"")</f>
        <v xml:space="preserve"> RICS Dashboard</v>
      </c>
      <c r="B613" s="145"/>
      <c r="C613" s="42">
        <f t="shared" ca="1" si="22"/>
        <v>46194</v>
      </c>
      <c r="D613" s="107">
        <f ca="1">INDIRECT("'" &amp; UPPER(LEFT(TEXT($D$3,"mmmm"),3)) &amp; "'!V16")</f>
        <v>0</v>
      </c>
      <c r="E613" s="153"/>
      <c r="F613" s="154"/>
      <c r="G613" s="154"/>
      <c r="H613" s="154"/>
      <c r="I613" s="154"/>
      <c r="J613" s="154"/>
      <c r="K613" s="154"/>
      <c r="L613" s="154"/>
      <c r="M613" s="154"/>
      <c r="N613" s="154"/>
      <c r="O613" s="154"/>
      <c r="P613" s="155"/>
    </row>
    <row r="614" spans="1:16" ht="15" hidden="1" customHeight="1" x14ac:dyDescent="0.25">
      <c r="A614" s="44" t="str">
        <f ca="1">IF(MONTH(C614)=MONTH(D$3),RIGHT('Yearly Info'!A$20,LEN('Yearly Info'!A$20)-4),"")</f>
        <v xml:space="preserve"> MDWFP NRIS</v>
      </c>
      <c r="B614" s="145"/>
      <c r="C614" s="42">
        <f t="shared" ca="1" si="22"/>
        <v>46194</v>
      </c>
      <c r="D614" s="107">
        <f ca="1">INDIRECT("'" &amp; UPPER(LEFT(TEXT($D$3,"mmmm"),3)) &amp; "'!V17")</f>
        <v>0</v>
      </c>
      <c r="E614" s="147"/>
      <c r="F614" s="148"/>
      <c r="G614" s="148"/>
      <c r="H614" s="148"/>
      <c r="I614" s="148"/>
      <c r="J614" s="148"/>
      <c r="K614" s="148"/>
      <c r="L614" s="148"/>
      <c r="M614" s="148"/>
      <c r="N614" s="148"/>
      <c r="O614" s="148"/>
      <c r="P614" s="149"/>
    </row>
    <row r="615" spans="1:16" ht="15" hidden="1" customHeight="1" x14ac:dyDescent="0.25">
      <c r="A615" s="44" t="str">
        <f ca="1">IF(MONTH(C615)=MONTH(D$3),RIGHT('Yearly Info'!A$21,LEN('Yearly Info'!A$21)-4),"")</f>
        <v xml:space="preserve"> MSWIS MRVA 4 CLOSED</v>
      </c>
      <c r="B615" s="145"/>
      <c r="C615" s="42">
        <f t="shared" ca="1" si="22"/>
        <v>46194</v>
      </c>
      <c r="D615" s="107">
        <f ca="1">INDIRECT("'" &amp; UPPER(LEFT(TEXT($D$3,"mmmm"),3)) &amp; "'!V18")</f>
        <v>0</v>
      </c>
      <c r="E615" s="147"/>
      <c r="F615" s="148"/>
      <c r="G615" s="148"/>
      <c r="H615" s="148"/>
      <c r="I615" s="148"/>
      <c r="J615" s="148"/>
      <c r="K615" s="148"/>
      <c r="L615" s="148"/>
      <c r="M615" s="148"/>
      <c r="N615" s="148"/>
      <c r="O615" s="148"/>
      <c r="P615" s="149"/>
    </row>
    <row r="616" spans="1:16" ht="15" customHeight="1" x14ac:dyDescent="0.25">
      <c r="A616" s="44" t="str">
        <f ca="1">IF(MONTH(C616)=MONTH(D$3),RIGHT('Yearly Info'!A$22,LEN('Yearly Info'!A$22)-4),"")</f>
        <v xml:space="preserve"> Tackett</v>
      </c>
      <c r="B616" s="145"/>
      <c r="C616" s="42">
        <f t="shared" ca="1" si="22"/>
        <v>46194</v>
      </c>
      <c r="D616" s="107">
        <f ca="1">INDIRECT("'" &amp; UPPER(LEFT(TEXT($D$3,"mmmm"),3)) &amp; "'!V19")</f>
        <v>0</v>
      </c>
      <c r="E616" s="147"/>
      <c r="F616" s="148"/>
      <c r="G616" s="148"/>
      <c r="H616" s="148"/>
      <c r="I616" s="148"/>
      <c r="J616" s="148"/>
      <c r="K616" s="148"/>
      <c r="L616" s="148"/>
      <c r="M616" s="148"/>
      <c r="N616" s="148"/>
      <c r="O616" s="148"/>
      <c r="P616" s="149"/>
    </row>
    <row r="617" spans="1:16" ht="15" hidden="1" customHeight="1" x14ac:dyDescent="0.25">
      <c r="A617" s="44" t="e">
        <f ca="1">IF(MONTH(C617)=MONTH(D$3),RIGHT('Yearly Info'!A$23,LEN('Yearly Info'!A$23)-4),"")</f>
        <v>#VALUE!</v>
      </c>
      <c r="B617" s="145"/>
      <c r="C617" s="42">
        <f t="shared" ca="1" si="22"/>
        <v>46194</v>
      </c>
      <c r="D617" s="107">
        <f ca="1">INDIRECT("'" &amp; UPPER(LEFT(TEXT($D$3,"mmmm"),3)) &amp; "'!V20")</f>
        <v>0</v>
      </c>
      <c r="E617" s="147"/>
      <c r="F617" s="148"/>
      <c r="G617" s="148"/>
      <c r="H617" s="148"/>
      <c r="I617" s="148"/>
      <c r="J617" s="148"/>
      <c r="K617" s="148"/>
      <c r="L617" s="148"/>
      <c r="M617" s="148"/>
      <c r="N617" s="148"/>
      <c r="O617" s="148"/>
      <c r="P617" s="149"/>
    </row>
    <row r="618" spans="1:16" ht="15" hidden="1" customHeight="1" x14ac:dyDescent="0.25">
      <c r="A618" s="44" t="e">
        <f ca="1">IF(MONTH(C618)=MONTH(D$3),RIGHT('Yearly Info'!A$24,LEN('Yearly Info'!A$24)-4),"")</f>
        <v>#VALUE!</v>
      </c>
      <c r="B618" s="145"/>
      <c r="C618" s="42">
        <f t="shared" ca="1" si="22"/>
        <v>46194</v>
      </c>
      <c r="D618" s="107">
        <f ca="1">INDIRECT("'" &amp; UPPER(LEFT(TEXT($D$3,"mmmm"),3)) &amp; "'!V21")</f>
        <v>0</v>
      </c>
      <c r="E618" s="147"/>
      <c r="F618" s="148"/>
      <c r="G618" s="148"/>
      <c r="H618" s="148"/>
      <c r="I618" s="148"/>
      <c r="J618" s="148"/>
      <c r="K618" s="148"/>
      <c r="L618" s="148"/>
      <c r="M618" s="148"/>
      <c r="N618" s="148"/>
      <c r="O618" s="148"/>
      <c r="P618" s="149"/>
    </row>
    <row r="619" spans="1:16" ht="15" hidden="1" customHeight="1" x14ac:dyDescent="0.25">
      <c r="A619" s="44" t="e">
        <f ca="1">IF(MONTH(C619)=MONTH(D$3),RIGHT('Yearly Info'!A$25,LEN('Yearly Info'!A$25)-4),"")</f>
        <v>#VALUE!</v>
      </c>
      <c r="B619" s="145"/>
      <c r="C619" s="42">
        <f t="shared" ca="1" si="22"/>
        <v>46194</v>
      </c>
      <c r="D619" s="107">
        <f ca="1">INDIRECT("'" &amp; UPPER(LEFT(TEXT($D$3,"mmmm"),3)) &amp; "'!V22")</f>
        <v>0</v>
      </c>
      <c r="E619" s="147"/>
      <c r="F619" s="148"/>
      <c r="G619" s="148"/>
      <c r="H619" s="148"/>
      <c r="I619" s="148"/>
      <c r="J619" s="148"/>
      <c r="K619" s="148"/>
      <c r="L619" s="148"/>
      <c r="M619" s="148"/>
      <c r="N619" s="148"/>
      <c r="O619" s="148"/>
      <c r="P619" s="149"/>
    </row>
    <row r="620" spans="1:16" ht="15" hidden="1" customHeight="1" x14ac:dyDescent="0.25">
      <c r="A620" s="44" t="e">
        <f ca="1">IF(MONTH(C620)=MONTH(D$3),RIGHT('Yearly Info'!A$26,LEN('Yearly Info'!A$26)-4),"")</f>
        <v>#VALUE!</v>
      </c>
      <c r="B620" s="145"/>
      <c r="C620" s="42">
        <f t="shared" ca="1" si="22"/>
        <v>46194</v>
      </c>
      <c r="D620" s="107">
        <f ca="1">INDIRECT("'" &amp; UPPER(LEFT(TEXT($D$3,"mmmm"),3)) &amp; "'!V23")</f>
        <v>0</v>
      </c>
      <c r="E620" s="147"/>
      <c r="F620" s="148"/>
      <c r="G620" s="148"/>
      <c r="H620" s="148"/>
      <c r="I620" s="148"/>
      <c r="J620" s="148"/>
      <c r="K620" s="148"/>
      <c r="L620" s="148"/>
      <c r="M620" s="148"/>
      <c r="N620" s="148"/>
      <c r="O620" s="148"/>
      <c r="P620" s="149"/>
    </row>
    <row r="621" spans="1:16" ht="15" hidden="1" customHeight="1" x14ac:dyDescent="0.25">
      <c r="A621" s="44" t="e">
        <f ca="1">IF(MONTH(C621)=MONTH(D$3),RIGHT('Yearly Info'!A$27,LEN('Yearly Info'!A$27)-4),"")</f>
        <v>#VALUE!</v>
      </c>
      <c r="B621" s="145"/>
      <c r="C621" s="42">
        <f t="shared" ca="1" si="22"/>
        <v>46194</v>
      </c>
      <c r="D621" s="107">
        <f ca="1">INDIRECT("'" &amp; UPPER(LEFT(TEXT($D$3,"mmmm"),3)) &amp; "'!V24")</f>
        <v>0</v>
      </c>
      <c r="E621" s="147"/>
      <c r="F621" s="148"/>
      <c r="G621" s="148"/>
      <c r="H621" s="148"/>
      <c r="I621" s="148"/>
      <c r="J621" s="148"/>
      <c r="K621" s="148"/>
      <c r="L621" s="148"/>
      <c r="M621" s="148"/>
      <c r="N621" s="148"/>
      <c r="O621" s="148"/>
      <c r="P621" s="149"/>
    </row>
    <row r="622" spans="1:16" ht="15" hidden="1" customHeight="1" x14ac:dyDescent="0.25">
      <c r="A622" s="44" t="e">
        <f ca="1">IF(MONTH(C622)=MONTH(D$3),RIGHT('Yearly Info'!A$28,LEN('Yearly Info'!A$28)-4),"")</f>
        <v>#VALUE!</v>
      </c>
      <c r="B622" s="145"/>
      <c r="C622" s="42">
        <f t="shared" ca="1" si="22"/>
        <v>46194</v>
      </c>
      <c r="D622" s="107">
        <f ca="1">INDIRECT("'" &amp; UPPER(LEFT(TEXT($D$3,"mmmm"),3)) &amp; "'!V25")</f>
        <v>0</v>
      </c>
      <c r="E622" s="147"/>
      <c r="F622" s="148"/>
      <c r="G622" s="148"/>
      <c r="H622" s="148"/>
      <c r="I622" s="148"/>
      <c r="J622" s="148"/>
      <c r="K622" s="148"/>
      <c r="L622" s="148"/>
      <c r="M622" s="148"/>
      <c r="N622" s="148"/>
      <c r="O622" s="148"/>
      <c r="P622" s="149"/>
    </row>
    <row r="623" spans="1:16" ht="15" hidden="1" customHeight="1" x14ac:dyDescent="0.25">
      <c r="A623" s="44" t="e">
        <f ca="1">IF(MONTH(C623)=MONTH(D$3),RIGHT('Yearly Info'!A$29,LEN('Yearly Info'!A$29)-4),"")</f>
        <v>#VALUE!</v>
      </c>
      <c r="B623" s="145"/>
      <c r="C623" s="42">
        <f t="shared" ca="1" si="22"/>
        <v>46194</v>
      </c>
      <c r="D623" s="107">
        <f ca="1">INDIRECT("'" &amp; UPPER(LEFT(TEXT($D$3,"mmmm"),3)) &amp; "'!V26")</f>
        <v>0</v>
      </c>
      <c r="E623" s="147"/>
      <c r="F623" s="148"/>
      <c r="G623" s="148"/>
      <c r="H623" s="148"/>
      <c r="I623" s="148"/>
      <c r="J623" s="148"/>
      <c r="K623" s="148"/>
      <c r="L623" s="148"/>
      <c r="M623" s="148"/>
      <c r="N623" s="148"/>
      <c r="O623" s="148"/>
      <c r="P623" s="149"/>
    </row>
    <row r="624" spans="1:16" ht="15" hidden="1" customHeight="1" x14ac:dyDescent="0.25">
      <c r="A624" s="44" t="e">
        <f ca="1">IF(MONTH(C624)=MONTH(D$3),RIGHT('Yearly Info'!A$30,LEN('Yearly Info'!A$30)-4),"")</f>
        <v>#VALUE!</v>
      </c>
      <c r="B624" s="145"/>
      <c r="C624" s="42">
        <f t="shared" ca="1" si="22"/>
        <v>46194</v>
      </c>
      <c r="D624" s="107">
        <f ca="1">INDIRECT("'" &amp; UPPER(LEFT(TEXT($D$3,"mmmm"),3)) &amp; "'!V27")</f>
        <v>0</v>
      </c>
      <c r="E624" s="147"/>
      <c r="F624" s="148"/>
      <c r="G624" s="148"/>
      <c r="H624" s="148"/>
      <c r="I624" s="148"/>
      <c r="J624" s="148"/>
      <c r="K624" s="148"/>
      <c r="L624" s="148"/>
      <c r="M624" s="148"/>
      <c r="N624" s="148"/>
      <c r="O624" s="148"/>
      <c r="P624" s="149"/>
    </row>
    <row r="625" spans="1:16" ht="15" hidden="1" customHeight="1" x14ac:dyDescent="0.25">
      <c r="A625" s="44" t="e">
        <f ca="1">IF(MONTH(C625)=MONTH(D$3),RIGHT('Yearly Info'!A$31,LEN('Yearly Info'!A$31)-4),"")</f>
        <v>#VALUE!</v>
      </c>
      <c r="B625" s="145"/>
      <c r="C625" s="42">
        <f t="shared" ca="1" si="22"/>
        <v>46194</v>
      </c>
      <c r="D625" s="107">
        <f ca="1">INDIRECT("'" &amp; UPPER(LEFT(TEXT($D$3,"mmmm"),3)) &amp; "'!V28")</f>
        <v>0</v>
      </c>
      <c r="E625" s="147"/>
      <c r="F625" s="148"/>
      <c r="G625" s="148"/>
      <c r="H625" s="148"/>
      <c r="I625" s="148"/>
      <c r="J625" s="148"/>
      <c r="K625" s="148"/>
      <c r="L625" s="148"/>
      <c r="M625" s="148"/>
      <c r="N625" s="148"/>
      <c r="O625" s="148"/>
      <c r="P625" s="149"/>
    </row>
    <row r="626" spans="1:16" ht="15" hidden="1" customHeight="1" x14ac:dyDescent="0.25">
      <c r="A626" s="44" t="e">
        <f ca="1">IF(MONTH(C626)=MONTH(D$3),RIGHT('Yearly Info'!A$32,LEN('Yearly Info'!A$32)-4),"")</f>
        <v>#VALUE!</v>
      </c>
      <c r="B626" s="145"/>
      <c r="C626" s="42">
        <f t="shared" ca="1" si="22"/>
        <v>46194</v>
      </c>
      <c r="D626" s="107">
        <f ca="1">INDIRECT("'" &amp; UPPER(LEFT(TEXT($D$3,"mmmm"),3)) &amp; "'!V29")</f>
        <v>0</v>
      </c>
      <c r="E626" s="147"/>
      <c r="F626" s="148"/>
      <c r="G626" s="148"/>
      <c r="H626" s="148"/>
      <c r="I626" s="148"/>
      <c r="J626" s="148"/>
      <c r="K626" s="148"/>
      <c r="L626" s="148"/>
      <c r="M626" s="148"/>
      <c r="N626" s="148"/>
      <c r="O626" s="148"/>
      <c r="P626" s="149"/>
    </row>
    <row r="627" spans="1:16" ht="15" hidden="1" customHeight="1" x14ac:dyDescent="0.25">
      <c r="A627" s="44" t="e">
        <f ca="1">IF(MONTH(C627)=MONTH(D$3),RIGHT('Yearly Info'!A$33,LEN('Yearly Info'!A$33)-4),"")</f>
        <v>#VALUE!</v>
      </c>
      <c r="B627" s="145"/>
      <c r="C627" s="42">
        <f t="shared" ca="1" si="22"/>
        <v>46194</v>
      </c>
      <c r="D627" s="107">
        <f ca="1">INDIRECT("'" &amp; UPPER(LEFT(TEXT($D$3,"mmmm"),3)) &amp; "'!V30")</f>
        <v>0</v>
      </c>
      <c r="E627" s="147"/>
      <c r="F627" s="148"/>
      <c r="G627" s="148"/>
      <c r="H627" s="148"/>
      <c r="I627" s="148"/>
      <c r="J627" s="148"/>
      <c r="K627" s="148"/>
      <c r="L627" s="148"/>
      <c r="M627" s="148"/>
      <c r="N627" s="148"/>
      <c r="O627" s="148"/>
      <c r="P627" s="149"/>
    </row>
    <row r="628" spans="1:16" ht="15" hidden="1" customHeight="1" x14ac:dyDescent="0.25">
      <c r="A628" s="44" t="e">
        <f ca="1">IF(MONTH(C628)=MONTH(D$3),RIGHT('Yearly Info'!A$34,LEN('Yearly Info'!A$34)-4),"")</f>
        <v>#VALUE!</v>
      </c>
      <c r="B628" s="145"/>
      <c r="C628" s="42">
        <f t="shared" ca="1" si="22"/>
        <v>46194</v>
      </c>
      <c r="D628" s="107">
        <f ca="1">INDIRECT("'" &amp; UPPER(LEFT(TEXT($D$3,"mmmm"),3)) &amp; "'!V31")</f>
        <v>0</v>
      </c>
      <c r="E628" s="147"/>
      <c r="F628" s="148"/>
      <c r="G628" s="148"/>
      <c r="H628" s="148"/>
      <c r="I628" s="148"/>
      <c r="J628" s="148"/>
      <c r="K628" s="148"/>
      <c r="L628" s="148"/>
      <c r="M628" s="148"/>
      <c r="N628" s="148"/>
      <c r="O628" s="148"/>
      <c r="P628" s="149"/>
    </row>
    <row r="629" spans="1:16" ht="15" hidden="1" customHeight="1" x14ac:dyDescent="0.25">
      <c r="A629" s="44" t="e">
        <f ca="1">IF(MONTH(C629)=MONTH(D$3),RIGHT('Yearly Info'!A$35,LEN('Yearly Info'!A$35)-4),"")</f>
        <v>#VALUE!</v>
      </c>
      <c r="B629" s="145"/>
      <c r="C629" s="42">
        <f t="shared" ca="1" si="22"/>
        <v>46194</v>
      </c>
      <c r="D629" s="107">
        <f ca="1">INDIRECT("'" &amp; UPPER(LEFT(TEXT($D$3,"mmmm"),3)) &amp; "'!V32")</f>
        <v>0</v>
      </c>
      <c r="E629" s="147"/>
      <c r="F629" s="148"/>
      <c r="G629" s="148"/>
      <c r="H629" s="148"/>
      <c r="I629" s="148"/>
      <c r="J629" s="148"/>
      <c r="K629" s="148"/>
      <c r="L629" s="148"/>
      <c r="M629" s="148"/>
      <c r="N629" s="148"/>
      <c r="O629" s="148"/>
      <c r="P629" s="149"/>
    </row>
    <row r="630" spans="1:16" ht="15" hidden="1" customHeight="1" x14ac:dyDescent="0.25">
      <c r="A630" s="44" t="e">
        <f ca="1">IF(MONTH(C630)=MONTH(D$3),RIGHT('Yearly Info'!A$36,LEN('Yearly Info'!A$36)-4),"")</f>
        <v>#VALUE!</v>
      </c>
      <c r="B630" s="145"/>
      <c r="C630" s="42">
        <f t="shared" ca="1" si="22"/>
        <v>46194</v>
      </c>
      <c r="D630" s="107">
        <f ca="1">INDIRECT("'" &amp; UPPER(LEFT(TEXT($D$3,"mmmm"),3)) &amp; "'!V33")</f>
        <v>0</v>
      </c>
      <c r="E630" s="147"/>
      <c r="F630" s="148"/>
      <c r="G630" s="148"/>
      <c r="H630" s="148"/>
      <c r="I630" s="148"/>
      <c r="J630" s="148"/>
      <c r="K630" s="148"/>
      <c r="L630" s="148"/>
      <c r="M630" s="148"/>
      <c r="N630" s="148"/>
      <c r="O630" s="148"/>
      <c r="P630" s="149"/>
    </row>
    <row r="631" spans="1:16" ht="15" hidden="1" customHeight="1" x14ac:dyDescent="0.25">
      <c r="A631" s="44" t="e">
        <f ca="1">IF(MONTH(C631)=MONTH(D$3),RIGHT('Yearly Info'!A$37,LEN('Yearly Info'!A$37)-4),"")</f>
        <v>#VALUE!</v>
      </c>
      <c r="B631" s="145"/>
      <c r="C631" s="42">
        <f t="shared" ca="1" si="22"/>
        <v>46194</v>
      </c>
      <c r="D631" s="107">
        <f ca="1">INDIRECT("'" &amp; UPPER(LEFT(TEXT($D$3,"mmmm"),3)) &amp; "'!V34")</f>
        <v>0</v>
      </c>
      <c r="E631" s="147"/>
      <c r="F631" s="148"/>
      <c r="G631" s="148"/>
      <c r="H631" s="148"/>
      <c r="I631" s="148"/>
      <c r="J631" s="148"/>
      <c r="K631" s="148"/>
      <c r="L631" s="148"/>
      <c r="M631" s="148"/>
      <c r="N631" s="148"/>
      <c r="O631" s="148"/>
      <c r="P631" s="149"/>
    </row>
    <row r="632" spans="1:16" ht="15" hidden="1" customHeight="1" x14ac:dyDescent="0.25">
      <c r="A632" s="44" t="e">
        <f ca="1">IF(MONTH(C632)=MONTH(D$3),RIGHT('Yearly Info'!A$38,LEN('Yearly Info'!A$38)-4),"")</f>
        <v>#VALUE!</v>
      </c>
      <c r="B632" s="145"/>
      <c r="C632" s="42">
        <f t="shared" ca="1" si="22"/>
        <v>46194</v>
      </c>
      <c r="D632" s="107">
        <f ca="1">INDIRECT("'" &amp; UPPER(LEFT(TEXT($D$3,"mmmm"),3)) &amp; "'!V35")</f>
        <v>0</v>
      </c>
      <c r="E632" s="147"/>
      <c r="F632" s="148"/>
      <c r="G632" s="148"/>
      <c r="H632" s="148"/>
      <c r="I632" s="148"/>
      <c r="J632" s="148"/>
      <c r="K632" s="148"/>
      <c r="L632" s="148"/>
      <c r="M632" s="148"/>
      <c r="N632" s="148"/>
      <c r="O632" s="148"/>
      <c r="P632" s="149"/>
    </row>
    <row r="633" spans="1:16" ht="15" hidden="1" customHeight="1" x14ac:dyDescent="0.25">
      <c r="A633" s="44" t="e">
        <f ca="1">IF(MONTH(C633)=MONTH(D$3),RIGHT('Yearly Info'!A$39,LEN('Yearly Info'!A$39)-4),"")</f>
        <v>#VALUE!</v>
      </c>
      <c r="B633" s="145"/>
      <c r="C633" s="42">
        <f t="shared" ca="1" si="22"/>
        <v>46194</v>
      </c>
      <c r="D633" s="107">
        <f ca="1">INDIRECT("'" &amp; UPPER(LEFT(TEXT($D$3,"mmmm"),3)) &amp; "'!V36")</f>
        <v>0</v>
      </c>
      <c r="E633" s="147"/>
      <c r="F633" s="148"/>
      <c r="G633" s="148"/>
      <c r="H633" s="148"/>
      <c r="I633" s="148"/>
      <c r="J633" s="148"/>
      <c r="K633" s="148"/>
      <c r="L633" s="148"/>
      <c r="M633" s="148"/>
      <c r="N633" s="148"/>
      <c r="O633" s="148"/>
      <c r="P633" s="149"/>
    </row>
    <row r="634" spans="1:16" ht="15" hidden="1" customHeight="1" thickBot="1" x14ac:dyDescent="0.3">
      <c r="A634" s="45" t="e">
        <f ca="1">IF(MONTH(C634)=MONTH(D$3),RIGHT('Yearly Info'!A$40,LEN('Yearly Info'!A$40)-4),"")</f>
        <v>#VALUE!</v>
      </c>
      <c r="B634" s="145"/>
      <c r="C634" s="42">
        <f t="shared" ca="1" si="22"/>
        <v>46194</v>
      </c>
      <c r="D634" s="107">
        <f ca="1">INDIRECT("'" &amp; UPPER(LEFT(TEXT($D$3,"mmmm"),3)) &amp; "'!V37")</f>
        <v>0</v>
      </c>
      <c r="E634" s="147"/>
      <c r="F634" s="148"/>
      <c r="G634" s="148"/>
      <c r="H634" s="148"/>
      <c r="I634" s="148"/>
      <c r="J634" s="148"/>
      <c r="K634" s="148"/>
      <c r="L634" s="148"/>
      <c r="M634" s="148"/>
      <c r="N634" s="148"/>
      <c r="O634" s="148"/>
      <c r="P634" s="149"/>
    </row>
    <row r="635" spans="1:16" ht="15" hidden="1" customHeight="1" thickBot="1" x14ac:dyDescent="0.3">
      <c r="A635" s="45" t="str">
        <f ca="1">IF(MONTH(C635)=MONTH(D$3),RIGHT('Yearly Info'!A$41,LEN('Yearly Info'!A$41)-4),"")</f>
        <v xml:space="preserve"> </v>
      </c>
      <c r="B635" s="145"/>
      <c r="C635" s="42">
        <f t="shared" ca="1" si="22"/>
        <v>46194</v>
      </c>
      <c r="D635" s="107">
        <f ca="1">INDIRECT("'" &amp; UPPER(LEFT(TEXT($D$3,"mmmm"),3)) &amp; "'!V38")</f>
        <v>0</v>
      </c>
      <c r="E635" s="147"/>
      <c r="F635" s="148"/>
      <c r="G635" s="148"/>
      <c r="H635" s="148"/>
      <c r="I635" s="148"/>
      <c r="J635" s="148"/>
      <c r="K635" s="148"/>
      <c r="L635" s="148"/>
      <c r="M635" s="148"/>
      <c r="N635" s="148"/>
      <c r="O635" s="148"/>
      <c r="P635" s="149"/>
    </row>
    <row r="636" spans="1:16" ht="15" hidden="1" customHeight="1" thickBot="1" x14ac:dyDescent="0.3">
      <c r="A636" s="45" t="str">
        <f ca="1">IF(MONTH(C636)=MONTH(D$3),RIGHT('Yearly Info'!A$42,LEN('Yearly Info'!A$42)-4),"")</f>
        <v xml:space="preserve"> </v>
      </c>
      <c r="B636" s="145"/>
      <c r="C636" s="42">
        <f t="shared" ca="1" si="22"/>
        <v>46194</v>
      </c>
      <c r="D636" s="107">
        <f ca="1">INDIRECT("'" &amp; UPPER(LEFT(TEXT($D$3,"mmmm"),3)) &amp; "'!V39")</f>
        <v>0</v>
      </c>
      <c r="E636" s="147"/>
      <c r="F636" s="148"/>
      <c r="G636" s="148"/>
      <c r="H636" s="148"/>
      <c r="I636" s="148"/>
      <c r="J636" s="148"/>
      <c r="K636" s="148"/>
      <c r="L636" s="148"/>
      <c r="M636" s="148"/>
      <c r="N636" s="148"/>
      <c r="O636" s="148"/>
      <c r="P636" s="149"/>
    </row>
    <row r="637" spans="1:16" ht="15" hidden="1" customHeight="1" thickBot="1" x14ac:dyDescent="0.3">
      <c r="A637" s="45" t="str">
        <f ca="1">IF(MONTH(C637)=MONTH(D$3),RIGHT('Yearly Info'!A$43,LEN('Yearly Info'!A$43)-4),"")</f>
        <v xml:space="preserve"> </v>
      </c>
      <c r="B637" s="146"/>
      <c r="C637" s="42">
        <f t="shared" ca="1" si="22"/>
        <v>46194</v>
      </c>
      <c r="D637" s="107">
        <f ca="1">INDIRECT("'" &amp; UPPER(LEFT(TEXT($D$3,"mmmm"),3)) &amp; "'!V40")</f>
        <v>0</v>
      </c>
      <c r="E637" s="150"/>
      <c r="F637" s="151"/>
      <c r="G637" s="151"/>
      <c r="H637" s="151"/>
      <c r="I637" s="151"/>
      <c r="J637" s="151"/>
      <c r="K637" s="151"/>
      <c r="L637" s="151"/>
      <c r="M637" s="151"/>
      <c r="N637" s="151"/>
      <c r="O637" s="151"/>
      <c r="P637" s="152"/>
    </row>
    <row r="638" spans="1:16" ht="15" hidden="1" customHeight="1" x14ac:dyDescent="0.25">
      <c r="A638" s="44" t="str">
        <f ca="1">IF(MONTH(C638)=MONTH(D$3),RIGHT('Yearly Info'!A$14,LEN('Yearly Info'!A$14)-4),"")</f>
        <v xml:space="preserve"> RICS Support for MDEQ</v>
      </c>
      <c r="B638" s="159" t="str">
        <f ca="1">TEXT(C638,"dddd")</f>
        <v>Monday</v>
      </c>
      <c r="C638" s="96">
        <f ca="1">C548+3</f>
        <v>46195</v>
      </c>
      <c r="D638" s="54">
        <f ca="1">INDIRECT("'" &amp; UPPER(LEFT(TEXT($D$3,"mmmm"),3)) &amp; "'!W11")</f>
        <v>4</v>
      </c>
      <c r="E638" s="147" t="s">
        <v>161</v>
      </c>
      <c r="F638" s="148"/>
      <c r="G638" s="148"/>
      <c r="H638" s="148"/>
      <c r="I638" s="148"/>
      <c r="J638" s="148"/>
      <c r="K638" s="148"/>
      <c r="L638" s="148"/>
      <c r="M638" s="148"/>
      <c r="N638" s="148"/>
      <c r="O638" s="148"/>
      <c r="P638" s="149"/>
    </row>
    <row r="639" spans="1:16" ht="15" hidden="1" customHeight="1" x14ac:dyDescent="0.25">
      <c r="A639" s="44" t="str">
        <f ca="1">IF(MONTH(C639)=MONTH(D$3),RIGHT('Yearly Info'!A$15,LEN('Yearly Info'!A$15)-4),"")</f>
        <v xml:space="preserve"> MDEQ</v>
      </c>
      <c r="B639" s="145"/>
      <c r="C639" s="42">
        <f ca="1">C638</f>
        <v>46195</v>
      </c>
      <c r="D639" s="54">
        <f ca="1">INDIRECT("'" &amp; UPPER(LEFT(TEXT($D$3,"mmmm"),3)) &amp; "'!W12")</f>
        <v>0</v>
      </c>
      <c r="E639" s="147"/>
      <c r="F639" s="148"/>
      <c r="G639" s="148"/>
      <c r="H639" s="148"/>
      <c r="I639" s="148"/>
      <c r="J639" s="148"/>
      <c r="K639" s="148"/>
      <c r="L639" s="148"/>
      <c r="M639" s="148"/>
      <c r="N639" s="148"/>
      <c r="O639" s="148"/>
      <c r="P639" s="149"/>
    </row>
    <row r="640" spans="1:16" ht="15" hidden="1" customHeight="1" x14ac:dyDescent="0.25">
      <c r="A640" s="44" t="str">
        <f ca="1">IF(MONTH(C640)=MONTH(D$3),RIGHT('Yearly Info'!A$16,LEN('Yearly Info'!A$16)-4),"")</f>
        <v xml:space="preserve"> RICS Idea Portal</v>
      </c>
      <c r="B640" s="145"/>
      <c r="C640" s="42">
        <f t="shared" ref="C640:C667" ca="1" si="23">C639</f>
        <v>46195</v>
      </c>
      <c r="D640" s="54">
        <f ca="1">INDIRECT("'" &amp; UPPER(LEFT(TEXT($D$3,"mmmm"),3)) &amp; "'!W13")</f>
        <v>0</v>
      </c>
      <c r="E640" s="147"/>
      <c r="F640" s="148"/>
      <c r="G640" s="148"/>
      <c r="H640" s="148"/>
      <c r="I640" s="148"/>
      <c r="J640" s="148"/>
      <c r="K640" s="148"/>
      <c r="L640" s="148"/>
      <c r="M640" s="148"/>
      <c r="N640" s="148"/>
      <c r="O640" s="148"/>
      <c r="P640" s="149"/>
    </row>
    <row r="641" spans="1:16" ht="15" hidden="1" customHeight="1" x14ac:dyDescent="0.25">
      <c r="A641" s="44" t="str">
        <f ca="1">IF(MONTH(C641)=MONTH(D$3),RIGHT('Yearly Info'!A$17,LEN('Yearly Info'!A$17)-4),"")</f>
        <v xml:space="preserve"> MSWIS</v>
      </c>
      <c r="B641" s="145"/>
      <c r="C641" s="42">
        <f t="shared" ca="1" si="23"/>
        <v>46195</v>
      </c>
      <c r="D641" s="54">
        <f ca="1">INDIRECT("'" &amp; UPPER(LEFT(TEXT($D$3,"mmmm"),3)) &amp; "'!W14")</f>
        <v>0</v>
      </c>
      <c r="E641" s="147"/>
      <c r="F641" s="148"/>
      <c r="G641" s="148"/>
      <c r="H641" s="148"/>
      <c r="I641" s="148"/>
      <c r="J641" s="148"/>
      <c r="K641" s="148"/>
      <c r="L641" s="148"/>
      <c r="M641" s="148"/>
      <c r="N641" s="148"/>
      <c r="O641" s="148"/>
      <c r="P641" s="149"/>
    </row>
    <row r="642" spans="1:16" ht="15" hidden="1" customHeight="1" x14ac:dyDescent="0.25">
      <c r="A642" s="44" t="str">
        <f ca="1">IF(MONTH(C642)=MONTH(D$3),RIGHT('Yearly Info'!A$18,LEN('Yearly Info'!A$18)-4),"")</f>
        <v xml:space="preserve"> GeoSpatial</v>
      </c>
      <c r="B642" s="145"/>
      <c r="C642" s="42">
        <f t="shared" ca="1" si="23"/>
        <v>46195</v>
      </c>
      <c r="D642" s="54">
        <f ca="1">INDIRECT("'" &amp; UPPER(LEFT(TEXT($D$3,"mmmm"),3)) &amp; "'!W15")</f>
        <v>0</v>
      </c>
      <c r="E642" s="153"/>
      <c r="F642" s="154"/>
      <c r="G642" s="154"/>
      <c r="H642" s="154"/>
      <c r="I642" s="154"/>
      <c r="J642" s="154"/>
      <c r="K642" s="154"/>
      <c r="L642" s="154"/>
      <c r="M642" s="154"/>
      <c r="N642" s="154"/>
      <c r="O642" s="154"/>
      <c r="P642" s="155"/>
    </row>
    <row r="643" spans="1:16" ht="15" hidden="1" customHeight="1" thickBot="1" x14ac:dyDescent="0.3">
      <c r="A643" s="44" t="str">
        <f ca="1">IF(MONTH(C643)=MONTH(D$3),RIGHT('Yearly Info'!A$19,LEN('Yearly Info'!A$19)-4),"")</f>
        <v xml:space="preserve"> RICS Dashboard</v>
      </c>
      <c r="B643" s="145"/>
      <c r="C643" s="42">
        <f t="shared" ca="1" si="23"/>
        <v>46195</v>
      </c>
      <c r="D643" s="54">
        <f ca="1">INDIRECT("'" &amp; UPPER(LEFT(TEXT($D$3,"mmmm"),3)) &amp; "'!W16")</f>
        <v>0</v>
      </c>
      <c r="E643" s="153"/>
      <c r="F643" s="154"/>
      <c r="G643" s="154"/>
      <c r="H643" s="154"/>
      <c r="I643" s="154"/>
      <c r="J643" s="154"/>
      <c r="K643" s="154"/>
      <c r="L643" s="154"/>
      <c r="M643" s="154"/>
      <c r="N643" s="154"/>
      <c r="O643" s="154"/>
      <c r="P643" s="155"/>
    </row>
    <row r="644" spans="1:16" ht="15" hidden="1" customHeight="1" x14ac:dyDescent="0.25">
      <c r="A644" s="44" t="str">
        <f ca="1">IF(MONTH(C644)=MONTH(D$3),RIGHT('Yearly Info'!A$20,LEN('Yearly Info'!A$20)-4),"")</f>
        <v xml:space="preserve"> MDWFP NRIS</v>
      </c>
      <c r="B644" s="145"/>
      <c r="C644" s="42">
        <f t="shared" ca="1" si="23"/>
        <v>46195</v>
      </c>
      <c r="D644" s="54">
        <f ca="1">INDIRECT("'" &amp; UPPER(LEFT(TEXT($D$3,"mmmm"),3)) &amp; "'!W17")</f>
        <v>4</v>
      </c>
      <c r="E644" s="153" t="s">
        <v>162</v>
      </c>
      <c r="F644" s="154"/>
      <c r="G644" s="154"/>
      <c r="H644" s="154"/>
      <c r="I644" s="154"/>
      <c r="J644" s="154"/>
      <c r="K644" s="154"/>
      <c r="L644" s="154"/>
      <c r="M644" s="154"/>
      <c r="N644" s="154"/>
      <c r="O644" s="154"/>
      <c r="P644" s="155"/>
    </row>
    <row r="645" spans="1:16" ht="15" hidden="1" customHeight="1" x14ac:dyDescent="0.25">
      <c r="A645" s="44" t="str">
        <f ca="1">IF(MONTH(C645)=MONTH(D$3),RIGHT('Yearly Info'!A$21,LEN('Yearly Info'!A$21)-4),"")</f>
        <v xml:space="preserve"> MSWIS MRVA 4 CLOSED</v>
      </c>
      <c r="B645" s="145"/>
      <c r="C645" s="42">
        <f t="shared" ca="1" si="23"/>
        <v>46195</v>
      </c>
      <c r="D645" s="54">
        <f ca="1">INDIRECT("'" &amp; UPPER(LEFT(TEXT($D$3,"mmmm"),3)) &amp; "'!W18")</f>
        <v>0</v>
      </c>
      <c r="E645" s="147"/>
      <c r="F645" s="148"/>
      <c r="G645" s="148"/>
      <c r="H645" s="148"/>
      <c r="I645" s="148"/>
      <c r="J645" s="148"/>
      <c r="K645" s="148"/>
      <c r="L645" s="148"/>
      <c r="M645" s="148"/>
      <c r="N645" s="148"/>
      <c r="O645" s="148"/>
      <c r="P645" s="149"/>
    </row>
    <row r="646" spans="1:16" ht="15" customHeight="1" x14ac:dyDescent="0.25">
      <c r="A646" s="44" t="str">
        <f ca="1">IF(MONTH(C646)=MONTH(D$3),RIGHT('Yearly Info'!A$22,LEN('Yearly Info'!A$22)-4),"")</f>
        <v xml:space="preserve"> Tackett</v>
      </c>
      <c r="B646" s="145"/>
      <c r="C646" s="42">
        <f t="shared" ca="1" si="23"/>
        <v>46195</v>
      </c>
      <c r="D646" s="54">
        <f ca="1">INDIRECT("'" &amp; UPPER(LEFT(TEXT($D$3,"mmmm"),3)) &amp; "'!W19")</f>
        <v>0</v>
      </c>
      <c r="E646" s="147"/>
      <c r="F646" s="148"/>
      <c r="G646" s="148"/>
      <c r="H646" s="148"/>
      <c r="I646" s="148"/>
      <c r="J646" s="148"/>
      <c r="K646" s="148"/>
      <c r="L646" s="148"/>
      <c r="M646" s="148"/>
      <c r="N646" s="148"/>
      <c r="O646" s="148"/>
      <c r="P646" s="149"/>
    </row>
    <row r="647" spans="1:16" ht="15" hidden="1" customHeight="1" x14ac:dyDescent="0.25">
      <c r="A647" s="44" t="e">
        <f ca="1">IF(MONTH(C647)=MONTH(D$3),RIGHT('Yearly Info'!A$23,LEN('Yearly Info'!A$23)-4),"")</f>
        <v>#VALUE!</v>
      </c>
      <c r="B647" s="145"/>
      <c r="C647" s="42">
        <f t="shared" ca="1" si="23"/>
        <v>46195</v>
      </c>
      <c r="D647" s="54">
        <f ca="1">INDIRECT("'" &amp; UPPER(LEFT(TEXT($D$3,"mmmm"),3)) &amp; "'!W20")</f>
        <v>0</v>
      </c>
      <c r="E647" s="147"/>
      <c r="F647" s="148"/>
      <c r="G647" s="148"/>
      <c r="H647" s="148"/>
      <c r="I647" s="148"/>
      <c r="J647" s="148"/>
      <c r="K647" s="148"/>
      <c r="L647" s="148"/>
      <c r="M647" s="148"/>
      <c r="N647" s="148"/>
      <c r="O647" s="148"/>
      <c r="P647" s="149"/>
    </row>
    <row r="648" spans="1:16" ht="15" hidden="1" customHeight="1" x14ac:dyDescent="0.25">
      <c r="A648" s="44" t="e">
        <f ca="1">IF(MONTH(C648)=MONTH(D$3),RIGHT('Yearly Info'!A$24,LEN('Yearly Info'!A$24)-4),"")</f>
        <v>#VALUE!</v>
      </c>
      <c r="B648" s="145"/>
      <c r="C648" s="42">
        <f t="shared" ca="1" si="23"/>
        <v>46195</v>
      </c>
      <c r="D648" s="54">
        <f ca="1">INDIRECT("'" &amp; UPPER(LEFT(TEXT($D$3,"mmmm"),3)) &amp; "'!W21")</f>
        <v>0</v>
      </c>
      <c r="E648" s="147"/>
      <c r="F648" s="148"/>
      <c r="G648" s="148"/>
      <c r="H648" s="148"/>
      <c r="I648" s="148"/>
      <c r="J648" s="148"/>
      <c r="K648" s="148"/>
      <c r="L648" s="148"/>
      <c r="M648" s="148"/>
      <c r="N648" s="148"/>
      <c r="O648" s="148"/>
      <c r="P648" s="149"/>
    </row>
    <row r="649" spans="1:16" ht="15" hidden="1" customHeight="1" x14ac:dyDescent="0.25">
      <c r="A649" s="44" t="e">
        <f ca="1">IF(MONTH(C649)=MONTH(D$3),RIGHT('Yearly Info'!A$25,LEN('Yearly Info'!A$25)-4),"")</f>
        <v>#VALUE!</v>
      </c>
      <c r="B649" s="145"/>
      <c r="C649" s="42">
        <f t="shared" ca="1" si="23"/>
        <v>46195</v>
      </c>
      <c r="D649" s="54">
        <f ca="1">INDIRECT("'" &amp; UPPER(LEFT(TEXT($D$3,"mmmm"),3)) &amp; "'!W22")</f>
        <v>0</v>
      </c>
      <c r="E649" s="147"/>
      <c r="F649" s="148"/>
      <c r="G649" s="148"/>
      <c r="H649" s="148"/>
      <c r="I649" s="148"/>
      <c r="J649" s="148"/>
      <c r="K649" s="148"/>
      <c r="L649" s="148"/>
      <c r="M649" s="148"/>
      <c r="N649" s="148"/>
      <c r="O649" s="148"/>
      <c r="P649" s="149"/>
    </row>
    <row r="650" spans="1:16" ht="15" hidden="1" customHeight="1" x14ac:dyDescent="0.25">
      <c r="A650" s="44" t="e">
        <f ca="1">IF(MONTH(C650)=MONTH(D$3),RIGHT('Yearly Info'!A$26,LEN('Yearly Info'!A$26)-4),"")</f>
        <v>#VALUE!</v>
      </c>
      <c r="B650" s="145"/>
      <c r="C650" s="42">
        <f t="shared" ca="1" si="23"/>
        <v>46195</v>
      </c>
      <c r="D650" s="54">
        <f ca="1">INDIRECT("'" &amp; UPPER(LEFT(TEXT($D$3,"mmmm"),3)) &amp; "'!W23")</f>
        <v>0</v>
      </c>
      <c r="E650" s="147"/>
      <c r="F650" s="148"/>
      <c r="G650" s="148"/>
      <c r="H650" s="148"/>
      <c r="I650" s="148"/>
      <c r="J650" s="148"/>
      <c r="K650" s="148"/>
      <c r="L650" s="148"/>
      <c r="M650" s="148"/>
      <c r="N650" s="148"/>
      <c r="O650" s="148"/>
      <c r="P650" s="149"/>
    </row>
    <row r="651" spans="1:16" ht="15" hidden="1" customHeight="1" x14ac:dyDescent="0.25">
      <c r="A651" s="44" t="e">
        <f ca="1">IF(MONTH(C651)=MONTH(D$3),RIGHT('Yearly Info'!A$27,LEN('Yearly Info'!A$27)-4),"")</f>
        <v>#VALUE!</v>
      </c>
      <c r="B651" s="145"/>
      <c r="C651" s="42">
        <f t="shared" ca="1" si="23"/>
        <v>46195</v>
      </c>
      <c r="D651" s="54">
        <f ca="1">INDIRECT("'" &amp; UPPER(LEFT(TEXT($D$3,"mmmm"),3)) &amp; "'!W24")</f>
        <v>0</v>
      </c>
      <c r="E651" s="147"/>
      <c r="F651" s="148"/>
      <c r="G651" s="148"/>
      <c r="H651" s="148"/>
      <c r="I651" s="148"/>
      <c r="J651" s="148"/>
      <c r="K651" s="148"/>
      <c r="L651" s="148"/>
      <c r="M651" s="148"/>
      <c r="N651" s="148"/>
      <c r="O651" s="148"/>
      <c r="P651" s="149"/>
    </row>
    <row r="652" spans="1:16" ht="15" hidden="1" customHeight="1" x14ac:dyDescent="0.25">
      <c r="A652" s="44" t="e">
        <f ca="1">IF(MONTH(C652)=MONTH(D$3),RIGHT('Yearly Info'!A$28,LEN('Yearly Info'!A$28)-4),"")</f>
        <v>#VALUE!</v>
      </c>
      <c r="B652" s="145"/>
      <c r="C652" s="42">
        <f t="shared" ca="1" si="23"/>
        <v>46195</v>
      </c>
      <c r="D652" s="54">
        <f ca="1">INDIRECT("'" &amp; UPPER(LEFT(TEXT($D$3,"mmmm"),3)) &amp; "'!W25")</f>
        <v>0</v>
      </c>
      <c r="E652" s="147"/>
      <c r="F652" s="148"/>
      <c r="G652" s="148"/>
      <c r="H652" s="148"/>
      <c r="I652" s="148"/>
      <c r="J652" s="148"/>
      <c r="K652" s="148"/>
      <c r="L652" s="148"/>
      <c r="M652" s="148"/>
      <c r="N652" s="148"/>
      <c r="O652" s="148"/>
      <c r="P652" s="149"/>
    </row>
    <row r="653" spans="1:16" ht="15" hidden="1" customHeight="1" x14ac:dyDescent="0.25">
      <c r="A653" s="44" t="e">
        <f ca="1">IF(MONTH(C653)=MONTH(D$3),RIGHT('Yearly Info'!A$29,LEN('Yearly Info'!A$29)-4),"")</f>
        <v>#VALUE!</v>
      </c>
      <c r="B653" s="145"/>
      <c r="C653" s="42">
        <f t="shared" ca="1" si="23"/>
        <v>46195</v>
      </c>
      <c r="D653" s="54">
        <f ca="1">INDIRECT("'" &amp; UPPER(LEFT(TEXT($D$3,"mmmm"),3)) &amp; "'!W26")</f>
        <v>0</v>
      </c>
      <c r="E653" s="147"/>
      <c r="F653" s="148"/>
      <c r="G653" s="148"/>
      <c r="H653" s="148"/>
      <c r="I653" s="148"/>
      <c r="J653" s="148"/>
      <c r="K653" s="148"/>
      <c r="L653" s="148"/>
      <c r="M653" s="148"/>
      <c r="N653" s="148"/>
      <c r="O653" s="148"/>
      <c r="P653" s="149"/>
    </row>
    <row r="654" spans="1:16" ht="15" hidden="1" customHeight="1" x14ac:dyDescent="0.25">
      <c r="A654" s="44" t="e">
        <f ca="1">IF(MONTH(C654)=MONTH(D$3),RIGHT('Yearly Info'!A$30,LEN('Yearly Info'!A$30)-4),"")</f>
        <v>#VALUE!</v>
      </c>
      <c r="B654" s="145"/>
      <c r="C654" s="42">
        <f t="shared" ca="1" si="23"/>
        <v>46195</v>
      </c>
      <c r="D654" s="54">
        <f ca="1">INDIRECT("'" &amp; UPPER(LEFT(TEXT($D$3,"mmmm"),3)) &amp; "'!W27")</f>
        <v>0</v>
      </c>
      <c r="E654" s="147"/>
      <c r="F654" s="148"/>
      <c r="G654" s="148"/>
      <c r="H654" s="148"/>
      <c r="I654" s="148"/>
      <c r="J654" s="148"/>
      <c r="K654" s="148"/>
      <c r="L654" s="148"/>
      <c r="M654" s="148"/>
      <c r="N654" s="148"/>
      <c r="O654" s="148"/>
      <c r="P654" s="149"/>
    </row>
    <row r="655" spans="1:16" ht="15" hidden="1" customHeight="1" x14ac:dyDescent="0.25">
      <c r="A655" s="44" t="e">
        <f ca="1">IF(MONTH(C655)=MONTH(D$3),RIGHT('Yearly Info'!A$31,LEN('Yearly Info'!A$31)-4),"")</f>
        <v>#VALUE!</v>
      </c>
      <c r="B655" s="145"/>
      <c r="C655" s="42">
        <f t="shared" ca="1" si="23"/>
        <v>46195</v>
      </c>
      <c r="D655" s="54">
        <f ca="1">INDIRECT("'" &amp; UPPER(LEFT(TEXT($D$3,"mmmm"),3)) &amp; "'!W28")</f>
        <v>0</v>
      </c>
      <c r="E655" s="147"/>
      <c r="F655" s="148"/>
      <c r="G655" s="148"/>
      <c r="H655" s="148"/>
      <c r="I655" s="148"/>
      <c r="J655" s="148"/>
      <c r="K655" s="148"/>
      <c r="L655" s="148"/>
      <c r="M655" s="148"/>
      <c r="N655" s="148"/>
      <c r="O655" s="148"/>
      <c r="P655" s="149"/>
    </row>
    <row r="656" spans="1:16" ht="15" hidden="1" customHeight="1" x14ac:dyDescent="0.25">
      <c r="A656" s="44" t="e">
        <f ca="1">IF(MONTH(C656)=MONTH(D$3),RIGHT('Yearly Info'!A$32,LEN('Yearly Info'!A$32)-4),"")</f>
        <v>#VALUE!</v>
      </c>
      <c r="B656" s="145"/>
      <c r="C656" s="42">
        <f t="shared" ca="1" si="23"/>
        <v>46195</v>
      </c>
      <c r="D656" s="54">
        <f ca="1">INDIRECT("'" &amp; UPPER(LEFT(TEXT($D$3,"mmmm"),3)) &amp; "'!W29")</f>
        <v>0</v>
      </c>
      <c r="E656" s="147"/>
      <c r="F656" s="148"/>
      <c r="G656" s="148"/>
      <c r="H656" s="148"/>
      <c r="I656" s="148"/>
      <c r="J656" s="148"/>
      <c r="K656" s="148"/>
      <c r="L656" s="148"/>
      <c r="M656" s="148"/>
      <c r="N656" s="148"/>
      <c r="O656" s="148"/>
      <c r="P656" s="149"/>
    </row>
    <row r="657" spans="1:16" ht="15" hidden="1" customHeight="1" x14ac:dyDescent="0.25">
      <c r="A657" s="44" t="e">
        <f ca="1">IF(MONTH(C657)=MONTH(D$3),RIGHT('Yearly Info'!A$33,LEN('Yearly Info'!A$33)-4),"")</f>
        <v>#VALUE!</v>
      </c>
      <c r="B657" s="145"/>
      <c r="C657" s="42">
        <f t="shared" ca="1" si="23"/>
        <v>46195</v>
      </c>
      <c r="D657" s="54">
        <f ca="1">INDIRECT("'" &amp; UPPER(LEFT(TEXT($D$3,"mmmm"),3)) &amp; "'!W30")</f>
        <v>0</v>
      </c>
      <c r="E657" s="147"/>
      <c r="F657" s="148"/>
      <c r="G657" s="148"/>
      <c r="H657" s="148"/>
      <c r="I657" s="148"/>
      <c r="J657" s="148"/>
      <c r="K657" s="148"/>
      <c r="L657" s="148"/>
      <c r="M657" s="148"/>
      <c r="N657" s="148"/>
      <c r="O657" s="148"/>
      <c r="P657" s="149"/>
    </row>
    <row r="658" spans="1:16" ht="15" hidden="1" customHeight="1" x14ac:dyDescent="0.25">
      <c r="A658" s="44" t="e">
        <f ca="1">IF(MONTH(C658)=MONTH(D$3),RIGHT('Yearly Info'!A$34,LEN('Yearly Info'!A$34)-4),"")</f>
        <v>#VALUE!</v>
      </c>
      <c r="B658" s="145"/>
      <c r="C658" s="42">
        <f t="shared" ca="1" si="23"/>
        <v>46195</v>
      </c>
      <c r="D658" s="54">
        <f ca="1">INDIRECT("'" &amp; UPPER(LEFT(TEXT($D$3,"mmmm"),3)) &amp; "'!W31")</f>
        <v>0</v>
      </c>
      <c r="E658" s="147"/>
      <c r="F658" s="148"/>
      <c r="G658" s="148"/>
      <c r="H658" s="148"/>
      <c r="I658" s="148"/>
      <c r="J658" s="148"/>
      <c r="K658" s="148"/>
      <c r="L658" s="148"/>
      <c r="M658" s="148"/>
      <c r="N658" s="148"/>
      <c r="O658" s="148"/>
      <c r="P658" s="149"/>
    </row>
    <row r="659" spans="1:16" ht="15" hidden="1" customHeight="1" thickBot="1" x14ac:dyDescent="0.3">
      <c r="A659" s="44" t="e">
        <f ca="1">IF(MONTH(C659)=MONTH(D$3),RIGHT('Yearly Info'!A$35,LEN('Yearly Info'!A$35)-4),"")</f>
        <v>#VALUE!</v>
      </c>
      <c r="B659" s="145"/>
      <c r="C659" s="42">
        <f t="shared" ca="1" si="23"/>
        <v>46195</v>
      </c>
      <c r="D659" s="55">
        <f ca="1">INDIRECT("'" &amp; UPPER(LEFT(TEXT($D$3,"mmmm"),3)) &amp; "'!W32")</f>
        <v>0</v>
      </c>
      <c r="E659" s="147"/>
      <c r="F659" s="148"/>
      <c r="G659" s="148"/>
      <c r="H659" s="148"/>
      <c r="I659" s="148"/>
      <c r="J659" s="148"/>
      <c r="K659" s="148"/>
      <c r="L659" s="148"/>
      <c r="M659" s="148"/>
      <c r="N659" s="148"/>
      <c r="O659" s="148"/>
      <c r="P659" s="149"/>
    </row>
    <row r="660" spans="1:16" ht="15" hidden="1" customHeight="1" x14ac:dyDescent="0.25">
      <c r="A660" s="44" t="e">
        <f ca="1">IF(MONTH(C660)=MONTH(D$3),RIGHT('Yearly Info'!A$36,LEN('Yearly Info'!A$36)-4),"")</f>
        <v>#VALUE!</v>
      </c>
      <c r="B660" s="145"/>
      <c r="C660" s="42">
        <f t="shared" ca="1" si="23"/>
        <v>46195</v>
      </c>
      <c r="D660" s="54">
        <f ca="1">INDIRECT("'" &amp; UPPER(LEFT(TEXT($D$3,"mmmm"),3)) &amp; "'!W33")</f>
        <v>0</v>
      </c>
      <c r="E660" s="147"/>
      <c r="F660" s="148"/>
      <c r="G660" s="148"/>
      <c r="H660" s="148"/>
      <c r="I660" s="148"/>
      <c r="J660" s="148"/>
      <c r="K660" s="148"/>
      <c r="L660" s="148"/>
      <c r="M660" s="148"/>
      <c r="N660" s="148"/>
      <c r="O660" s="148"/>
      <c r="P660" s="149"/>
    </row>
    <row r="661" spans="1:16" ht="15" hidden="1" customHeight="1" x14ac:dyDescent="0.25">
      <c r="A661" s="44" t="e">
        <f ca="1">IF(MONTH(C661)=MONTH(D$3),RIGHT('Yearly Info'!A$37,LEN('Yearly Info'!A$37)-4),"")</f>
        <v>#VALUE!</v>
      </c>
      <c r="B661" s="145"/>
      <c r="C661" s="42">
        <f t="shared" ca="1" si="23"/>
        <v>46195</v>
      </c>
      <c r="D661" s="54">
        <f ca="1">INDIRECT("'" &amp; UPPER(LEFT(TEXT($D$3,"mmmm"),3)) &amp; "'!W34")</f>
        <v>0</v>
      </c>
      <c r="E661" s="147"/>
      <c r="F661" s="148"/>
      <c r="G661" s="148"/>
      <c r="H661" s="148"/>
      <c r="I661" s="148"/>
      <c r="J661" s="148"/>
      <c r="K661" s="148"/>
      <c r="L661" s="148"/>
      <c r="M661" s="148"/>
      <c r="N661" s="148"/>
      <c r="O661" s="148"/>
      <c r="P661" s="149"/>
    </row>
    <row r="662" spans="1:16" ht="15" hidden="1" customHeight="1" x14ac:dyDescent="0.25">
      <c r="A662" s="44" t="e">
        <f ca="1">IF(MONTH(C662)=MONTH(D$3),RIGHT('Yearly Info'!A$38,LEN('Yearly Info'!A$38)-4),"")</f>
        <v>#VALUE!</v>
      </c>
      <c r="B662" s="145"/>
      <c r="C662" s="42">
        <f t="shared" ca="1" si="23"/>
        <v>46195</v>
      </c>
      <c r="D662" s="54">
        <f ca="1">INDIRECT("'" &amp; UPPER(LEFT(TEXT($D$3,"mmmm"),3)) &amp; "'!W35")</f>
        <v>0</v>
      </c>
      <c r="E662" s="147"/>
      <c r="F662" s="148"/>
      <c r="G662" s="148"/>
      <c r="H662" s="148"/>
      <c r="I662" s="148"/>
      <c r="J662" s="148"/>
      <c r="K662" s="148"/>
      <c r="L662" s="148"/>
      <c r="M662" s="148"/>
      <c r="N662" s="148"/>
      <c r="O662" s="148"/>
      <c r="P662" s="149"/>
    </row>
    <row r="663" spans="1:16" ht="15" hidden="1" customHeight="1" x14ac:dyDescent="0.25">
      <c r="A663" s="44" t="e">
        <f ca="1">IF(MONTH(C663)=MONTH(D$3),RIGHT('Yearly Info'!A$39,LEN('Yearly Info'!A$39)-4),"")</f>
        <v>#VALUE!</v>
      </c>
      <c r="B663" s="145"/>
      <c r="C663" s="42">
        <f t="shared" ca="1" si="23"/>
        <v>46195</v>
      </c>
      <c r="D663" s="54">
        <f ca="1">INDIRECT("'" &amp; UPPER(LEFT(TEXT($D$3,"mmmm"),3)) &amp; "'!W36")</f>
        <v>0</v>
      </c>
      <c r="E663" s="147"/>
      <c r="F663" s="148"/>
      <c r="G663" s="148"/>
      <c r="H663" s="148"/>
      <c r="I663" s="148"/>
      <c r="J663" s="148"/>
      <c r="K663" s="148"/>
      <c r="L663" s="148"/>
      <c r="M663" s="148"/>
      <c r="N663" s="148"/>
      <c r="O663" s="148"/>
      <c r="P663" s="149"/>
    </row>
    <row r="664" spans="1:16" ht="15" hidden="1" customHeight="1" thickBot="1" x14ac:dyDescent="0.3">
      <c r="A664" s="45" t="e">
        <f ca="1">IF(MONTH(C664)=MONTH(D$3),RIGHT('Yearly Info'!A$40,LEN('Yearly Info'!A$40)-4),"")</f>
        <v>#VALUE!</v>
      </c>
      <c r="B664" s="145"/>
      <c r="C664" s="42">
        <f t="shared" ca="1" si="23"/>
        <v>46195</v>
      </c>
      <c r="D664" s="54">
        <f ca="1">INDIRECT("'" &amp; UPPER(LEFT(TEXT($D$3,"mmmm"),3)) &amp; "'!W38")</f>
        <v>0</v>
      </c>
      <c r="E664" s="147"/>
      <c r="F664" s="148"/>
      <c r="G664" s="148"/>
      <c r="H664" s="148"/>
      <c r="I664" s="148"/>
      <c r="J664" s="148"/>
      <c r="K664" s="148"/>
      <c r="L664" s="148"/>
      <c r="M664" s="148"/>
      <c r="N664" s="148"/>
      <c r="O664" s="148"/>
      <c r="P664" s="149"/>
    </row>
    <row r="665" spans="1:16" ht="15" hidden="1" customHeight="1" thickBot="1" x14ac:dyDescent="0.3">
      <c r="A665" s="45" t="str">
        <f ca="1">IF(MONTH(C665)=MONTH(D$3),RIGHT('Yearly Info'!A$41,LEN('Yearly Info'!A$41)-4),"")</f>
        <v xml:space="preserve"> </v>
      </c>
      <c r="B665" s="145"/>
      <c r="C665" s="42">
        <f t="shared" ca="1" si="23"/>
        <v>46195</v>
      </c>
      <c r="D665" s="54">
        <f ca="1">INDIRECT("'" &amp; UPPER(LEFT(TEXT($D$3,"mmmm"),3)) &amp; "'!W39")</f>
        <v>0</v>
      </c>
      <c r="E665" s="147"/>
      <c r="F665" s="148"/>
      <c r="G665" s="148"/>
      <c r="H665" s="148"/>
      <c r="I665" s="148"/>
      <c r="J665" s="148"/>
      <c r="K665" s="148"/>
      <c r="L665" s="148"/>
      <c r="M665" s="148"/>
      <c r="N665" s="148"/>
      <c r="O665" s="148"/>
      <c r="P665" s="149"/>
    </row>
    <row r="666" spans="1:16" ht="15" hidden="1" customHeight="1" thickBot="1" x14ac:dyDescent="0.3">
      <c r="A666" s="45" t="str">
        <f ca="1">IF(MONTH(C666)=MONTH(D$3),RIGHT('Yearly Info'!A$42,LEN('Yearly Info'!A$42)-4),"")</f>
        <v xml:space="preserve"> </v>
      </c>
      <c r="B666" s="145"/>
      <c r="C666" s="42">
        <f t="shared" ca="1" si="23"/>
        <v>46195</v>
      </c>
      <c r="D666" s="54">
        <f ca="1">INDIRECT("'" &amp; UPPER(LEFT(TEXT($D$3,"mmmm"),3)) &amp; "'!W39")</f>
        <v>0</v>
      </c>
      <c r="E666" s="147"/>
      <c r="F666" s="148"/>
      <c r="G666" s="148"/>
      <c r="H666" s="148"/>
      <c r="I666" s="148"/>
      <c r="J666" s="148"/>
      <c r="K666" s="148"/>
      <c r="L666" s="148"/>
      <c r="M666" s="148"/>
      <c r="N666" s="148"/>
      <c r="O666" s="148"/>
      <c r="P666" s="149"/>
    </row>
    <row r="667" spans="1:16" ht="15" hidden="1" customHeight="1" thickBot="1" x14ac:dyDescent="0.3">
      <c r="A667" s="45" t="str">
        <f ca="1">IF(MONTH(C667)=MONTH(D$3),RIGHT('Yearly Info'!A$43,LEN('Yearly Info'!A$43)-4),"")</f>
        <v xml:space="preserve"> </v>
      </c>
      <c r="B667" s="146"/>
      <c r="C667" s="42">
        <f t="shared" ca="1" si="23"/>
        <v>46195</v>
      </c>
      <c r="D667" s="55">
        <f ca="1">INDIRECT("'" &amp; UPPER(LEFT(TEXT($D$3,"mmmm"),3)) &amp; "'!W40")</f>
        <v>0</v>
      </c>
      <c r="E667" s="150"/>
      <c r="F667" s="151"/>
      <c r="G667" s="151"/>
      <c r="H667" s="151"/>
      <c r="I667" s="151"/>
      <c r="J667" s="151"/>
      <c r="K667" s="151"/>
      <c r="L667" s="151"/>
      <c r="M667" s="151"/>
      <c r="N667" s="151"/>
      <c r="O667" s="151"/>
      <c r="P667" s="152"/>
    </row>
    <row r="668" spans="1:16" ht="15" hidden="1" customHeight="1" x14ac:dyDescent="0.25">
      <c r="A668" s="44" t="str">
        <f ca="1">IF(MONTH(C668)=MONTH(D$3),RIGHT('Yearly Info'!A$14,LEN('Yearly Info'!A$14)-4),"")</f>
        <v xml:space="preserve"> RICS Support for MDEQ</v>
      </c>
      <c r="B668" s="159" t="str">
        <f ca="1">TEXT(C668,"dddd")</f>
        <v>Tuesday</v>
      </c>
      <c r="C668" s="96">
        <f ca="1">C638+1</f>
        <v>46196</v>
      </c>
      <c r="D668" s="54">
        <f ca="1">INDIRECT("'" &amp; UPPER(LEFT(TEXT($D$3,"mmmm"),3)) &amp; "'!X11")</f>
        <v>0</v>
      </c>
      <c r="E668" s="147"/>
      <c r="F668" s="148"/>
      <c r="G668" s="148"/>
      <c r="H668" s="148"/>
      <c r="I668" s="148"/>
      <c r="J668" s="148"/>
      <c r="K668" s="148"/>
      <c r="L668" s="148"/>
      <c r="M668" s="148"/>
      <c r="N668" s="148"/>
      <c r="O668" s="148"/>
      <c r="P668" s="149"/>
    </row>
    <row r="669" spans="1:16" ht="15" hidden="1" customHeight="1" x14ac:dyDescent="0.25">
      <c r="A669" s="44" t="str">
        <f ca="1">IF(MONTH(C669)=MONTH(D$3),RIGHT('Yearly Info'!A$15,LEN('Yearly Info'!A$15)-4),"")</f>
        <v xml:space="preserve"> MDEQ</v>
      </c>
      <c r="B669" s="145"/>
      <c r="C669" s="42">
        <f ca="1">C668</f>
        <v>46196</v>
      </c>
      <c r="D669" s="54">
        <f ca="1">INDIRECT("'" &amp; UPPER(LEFT(TEXT($D$3,"mmmm"),3)) &amp; "'!X12")</f>
        <v>0</v>
      </c>
      <c r="E669" s="147"/>
      <c r="F669" s="148"/>
      <c r="G669" s="148"/>
      <c r="H669" s="148"/>
      <c r="I669" s="148"/>
      <c r="J669" s="148"/>
      <c r="K669" s="148"/>
      <c r="L669" s="148"/>
      <c r="M669" s="148"/>
      <c r="N669" s="148"/>
      <c r="O669" s="148"/>
      <c r="P669" s="149"/>
    </row>
    <row r="670" spans="1:16" ht="15" hidden="1" customHeight="1" x14ac:dyDescent="0.25">
      <c r="A670" s="44" t="str">
        <f ca="1">IF(MONTH(C670)=MONTH(D$3),RIGHT('Yearly Info'!A$16,LEN('Yearly Info'!A$16)-4),"")</f>
        <v xml:space="preserve"> RICS Idea Portal</v>
      </c>
      <c r="B670" s="145"/>
      <c r="C670" s="42">
        <f t="shared" ref="C670:C697" ca="1" si="24">C669</f>
        <v>46196</v>
      </c>
      <c r="D670" s="54">
        <f ca="1">INDIRECT("'" &amp; UPPER(LEFT(TEXT($D$3,"mmmm"),3)) &amp; "'!X13")</f>
        <v>0</v>
      </c>
      <c r="E670" s="147"/>
      <c r="F670" s="148"/>
      <c r="G670" s="148"/>
      <c r="H670" s="148"/>
      <c r="I670" s="148"/>
      <c r="J670" s="148"/>
      <c r="K670" s="148"/>
      <c r="L670" s="148"/>
      <c r="M670" s="148"/>
      <c r="N670" s="148"/>
      <c r="O670" s="148"/>
      <c r="P670" s="149"/>
    </row>
    <row r="671" spans="1:16" ht="15" hidden="1" customHeight="1" x14ac:dyDescent="0.25">
      <c r="A671" s="44" t="str">
        <f ca="1">IF(MONTH(C671)=MONTH(D$3),RIGHT('Yearly Info'!A$17,LEN('Yearly Info'!A$17)-4),"")</f>
        <v xml:space="preserve"> MSWIS</v>
      </c>
      <c r="B671" s="145"/>
      <c r="C671" s="42">
        <f t="shared" ca="1" si="24"/>
        <v>46196</v>
      </c>
      <c r="D671" s="54">
        <f ca="1">INDIRECT("'" &amp; UPPER(LEFT(TEXT($D$3,"mmmm"),3)) &amp; "'!X14")</f>
        <v>5</v>
      </c>
      <c r="E671" s="147" t="s">
        <v>163</v>
      </c>
      <c r="F671" s="148"/>
      <c r="G671" s="148"/>
      <c r="H671" s="148"/>
      <c r="I671" s="148"/>
      <c r="J671" s="148"/>
      <c r="K671" s="148"/>
      <c r="L671" s="148"/>
      <c r="M671" s="148"/>
      <c r="N671" s="148"/>
      <c r="O671" s="148"/>
      <c r="P671" s="149"/>
    </row>
    <row r="672" spans="1:16" ht="15" hidden="1" customHeight="1" x14ac:dyDescent="0.25">
      <c r="A672" s="44" t="str">
        <f ca="1">IF(MONTH(C672)=MONTH(D$3),RIGHT('Yearly Info'!A$18,LEN('Yearly Info'!A$18)-4),"")</f>
        <v xml:space="preserve"> GeoSpatial</v>
      </c>
      <c r="B672" s="145"/>
      <c r="C672" s="42">
        <f t="shared" ca="1" si="24"/>
        <v>46196</v>
      </c>
      <c r="D672" s="54">
        <f ca="1">INDIRECT("'" &amp; UPPER(LEFT(TEXT($D$3,"mmmm"),3)) &amp; "'!X15")</f>
        <v>0</v>
      </c>
      <c r="E672" s="147"/>
      <c r="F672" s="148"/>
      <c r="G672" s="148"/>
      <c r="H672" s="148"/>
      <c r="I672" s="148"/>
      <c r="J672" s="148"/>
      <c r="K672" s="148"/>
      <c r="L672" s="148"/>
      <c r="M672" s="148"/>
      <c r="N672" s="148"/>
      <c r="O672" s="148"/>
      <c r="P672" s="149"/>
    </row>
    <row r="673" spans="1:16" ht="15" hidden="1" customHeight="1" x14ac:dyDescent="0.25">
      <c r="A673" s="44" t="str">
        <f ca="1">IF(MONTH(C673)=MONTH(D$3),RIGHT('Yearly Info'!A$19,LEN('Yearly Info'!A$19)-4),"")</f>
        <v xml:space="preserve"> RICS Dashboard</v>
      </c>
      <c r="B673" s="145"/>
      <c r="C673" s="42">
        <f t="shared" ca="1" si="24"/>
        <v>46196</v>
      </c>
      <c r="D673" s="54">
        <f ca="1">INDIRECT("'" &amp; UPPER(LEFT(TEXT($D$3,"mmmm"),3)) &amp; "'!X16")</f>
        <v>0</v>
      </c>
      <c r="E673" s="153"/>
      <c r="F673" s="154"/>
      <c r="G673" s="154"/>
      <c r="H673" s="154"/>
      <c r="I673" s="154"/>
      <c r="J673" s="154"/>
      <c r="K673" s="154"/>
      <c r="L673" s="154"/>
      <c r="M673" s="154"/>
      <c r="N673" s="154"/>
      <c r="O673" s="154"/>
      <c r="P673" s="155"/>
    </row>
    <row r="674" spans="1:16" ht="15" hidden="1" customHeight="1" x14ac:dyDescent="0.25">
      <c r="A674" s="44" t="str">
        <f ca="1">IF(MONTH(C674)=MONTH(D$3),RIGHT('Yearly Info'!A$20,LEN('Yearly Info'!A$20)-4),"")</f>
        <v xml:space="preserve"> MDWFP NRIS</v>
      </c>
      <c r="B674" s="145"/>
      <c r="C674" s="42">
        <f t="shared" ca="1" si="24"/>
        <v>46196</v>
      </c>
      <c r="D674" s="54">
        <f ca="1">INDIRECT("'" &amp; UPPER(LEFT(TEXT($D$3,"mmmm"),3)) &amp; "'!X17")</f>
        <v>0</v>
      </c>
      <c r="E674" s="153"/>
      <c r="F674" s="154"/>
      <c r="G674" s="154"/>
      <c r="H674" s="154"/>
      <c r="I674" s="154"/>
      <c r="J674" s="154"/>
      <c r="K674" s="154"/>
      <c r="L674" s="154"/>
      <c r="M674" s="154"/>
      <c r="N674" s="154"/>
      <c r="O674" s="154"/>
      <c r="P674" s="155"/>
    </row>
    <row r="675" spans="1:16" ht="15" hidden="1" customHeight="1" x14ac:dyDescent="0.25">
      <c r="A675" s="44" t="str">
        <f ca="1">IF(MONTH(C675)=MONTH(D$3),RIGHT('Yearly Info'!A$21,LEN('Yearly Info'!A$21)-4),"")</f>
        <v xml:space="preserve"> MSWIS MRVA 4 CLOSED</v>
      </c>
      <c r="B675" s="145"/>
      <c r="C675" s="42">
        <f t="shared" ca="1" si="24"/>
        <v>46196</v>
      </c>
      <c r="D675" s="54">
        <f ca="1">INDIRECT("'" &amp; UPPER(LEFT(TEXT($D$3,"mmmm"),3)) &amp; "'!X18")</f>
        <v>0</v>
      </c>
      <c r="E675" s="156"/>
      <c r="F675" s="148"/>
      <c r="G675" s="148"/>
      <c r="H675" s="148"/>
      <c r="I675" s="148"/>
      <c r="J675" s="148"/>
      <c r="K675" s="148"/>
      <c r="L675" s="148"/>
      <c r="M675" s="148"/>
      <c r="N675" s="148"/>
      <c r="O675" s="148"/>
      <c r="P675" s="149"/>
    </row>
    <row r="676" spans="1:16" ht="15" customHeight="1" x14ac:dyDescent="0.25">
      <c r="A676" s="44" t="str">
        <f ca="1">IF(MONTH(C676)=MONTH(D$3),RIGHT('Yearly Info'!A$22,LEN('Yearly Info'!A$22)-4),"")</f>
        <v xml:space="preserve"> Tackett</v>
      </c>
      <c r="B676" s="145"/>
      <c r="C676" s="42">
        <f t="shared" ca="1" si="24"/>
        <v>46196</v>
      </c>
      <c r="D676" s="54">
        <f ca="1">INDIRECT("'" &amp; UPPER(LEFT(TEXT($D$3,"mmmm"),3)) &amp; "'!X19")</f>
        <v>0</v>
      </c>
      <c r="E676" s="147"/>
      <c r="F676" s="148"/>
      <c r="G676" s="148"/>
      <c r="H676" s="148"/>
      <c r="I676" s="148"/>
      <c r="J676" s="148"/>
      <c r="K676" s="148"/>
      <c r="L676" s="148"/>
      <c r="M676" s="148"/>
      <c r="N676" s="148"/>
      <c r="O676" s="148"/>
      <c r="P676" s="149"/>
    </row>
    <row r="677" spans="1:16" ht="15" hidden="1" customHeight="1" x14ac:dyDescent="0.25">
      <c r="A677" s="44" t="e">
        <f ca="1">IF(MONTH(C677)=MONTH(D$3),RIGHT('Yearly Info'!A$23,LEN('Yearly Info'!A$23)-4),"")</f>
        <v>#VALUE!</v>
      </c>
      <c r="B677" s="145"/>
      <c r="C677" s="42">
        <f t="shared" ca="1" si="24"/>
        <v>46196</v>
      </c>
      <c r="D677" s="54">
        <f ca="1">INDIRECT("'" &amp; UPPER(LEFT(TEXT($D$3,"mmmm"),3)) &amp; "'!X20")</f>
        <v>0</v>
      </c>
      <c r="E677" s="160"/>
      <c r="F677" s="148"/>
      <c r="G677" s="148"/>
      <c r="H677" s="148"/>
      <c r="I677" s="148"/>
      <c r="J677" s="148"/>
      <c r="K677" s="148"/>
      <c r="L677" s="148"/>
      <c r="M677" s="148"/>
      <c r="N677" s="148"/>
      <c r="O677" s="148"/>
      <c r="P677" s="149"/>
    </row>
    <row r="678" spans="1:16" ht="15" hidden="1" customHeight="1" x14ac:dyDescent="0.25">
      <c r="A678" s="44" t="e">
        <f ca="1">IF(MONTH(C678)=MONTH(D$3),RIGHT('Yearly Info'!A$24,LEN('Yearly Info'!A$24)-4),"")</f>
        <v>#VALUE!</v>
      </c>
      <c r="B678" s="145"/>
      <c r="C678" s="42">
        <f t="shared" ca="1" si="24"/>
        <v>46196</v>
      </c>
      <c r="D678" s="54">
        <f ca="1">INDIRECT("'" &amp; UPPER(LEFT(TEXT($D$3,"mmmm"),3)) &amp; "'!X21")</f>
        <v>0</v>
      </c>
      <c r="E678" s="147"/>
      <c r="F678" s="148"/>
      <c r="G678" s="148"/>
      <c r="H678" s="148"/>
      <c r="I678" s="148"/>
      <c r="J678" s="148"/>
      <c r="K678" s="148"/>
      <c r="L678" s="148"/>
      <c r="M678" s="148"/>
      <c r="N678" s="148"/>
      <c r="O678" s="148"/>
      <c r="P678" s="149"/>
    </row>
    <row r="679" spans="1:16" ht="15" hidden="1" customHeight="1" x14ac:dyDescent="0.25">
      <c r="A679" s="44" t="e">
        <f ca="1">IF(MONTH(C679)=MONTH(D$3),RIGHT('Yearly Info'!A$25,LEN('Yearly Info'!A$25)-4),"")</f>
        <v>#VALUE!</v>
      </c>
      <c r="B679" s="145"/>
      <c r="C679" s="42">
        <f t="shared" ca="1" si="24"/>
        <v>46196</v>
      </c>
      <c r="D679" s="54">
        <f ca="1">INDIRECT("'" &amp; UPPER(LEFT(TEXT($D$3,"mmmm"),3)) &amp; "'!X22")</f>
        <v>0</v>
      </c>
      <c r="E679" s="147"/>
      <c r="F679" s="148"/>
      <c r="G679" s="148"/>
      <c r="H679" s="148"/>
      <c r="I679" s="148"/>
      <c r="J679" s="148"/>
      <c r="K679" s="148"/>
      <c r="L679" s="148"/>
      <c r="M679" s="148"/>
      <c r="N679" s="148"/>
      <c r="O679" s="148"/>
      <c r="P679" s="149"/>
    </row>
    <row r="680" spans="1:16" ht="15" hidden="1" customHeight="1" x14ac:dyDescent="0.25">
      <c r="A680" s="44" t="e">
        <f ca="1">IF(MONTH(C680)=MONTH(D$3),RIGHT('Yearly Info'!A$26,LEN('Yearly Info'!A$26)-4),"")</f>
        <v>#VALUE!</v>
      </c>
      <c r="B680" s="145"/>
      <c r="C680" s="42">
        <f t="shared" ca="1" si="24"/>
        <v>46196</v>
      </c>
      <c r="D680" s="54">
        <f ca="1">INDIRECT("'" &amp; UPPER(LEFT(TEXT($D$3,"mmmm"),3)) &amp; "'!X23")</f>
        <v>0</v>
      </c>
      <c r="E680" s="147"/>
      <c r="F680" s="148"/>
      <c r="G680" s="148"/>
      <c r="H680" s="148"/>
      <c r="I680" s="148"/>
      <c r="J680" s="148"/>
      <c r="K680" s="148"/>
      <c r="L680" s="148"/>
      <c r="M680" s="148"/>
      <c r="N680" s="148"/>
      <c r="O680" s="148"/>
      <c r="P680" s="149"/>
    </row>
    <row r="681" spans="1:16" ht="15" hidden="1" customHeight="1" x14ac:dyDescent="0.25">
      <c r="A681" s="44" t="e">
        <f ca="1">IF(MONTH(C681)=MONTH(D$3),RIGHT('Yearly Info'!A$27,LEN('Yearly Info'!A$27)-4),"")</f>
        <v>#VALUE!</v>
      </c>
      <c r="B681" s="145"/>
      <c r="C681" s="42">
        <f t="shared" ca="1" si="24"/>
        <v>46196</v>
      </c>
      <c r="D681" s="54">
        <f ca="1">INDIRECT("'" &amp; UPPER(LEFT(TEXT($D$3,"mmmm"),3)) &amp; "'!X24")</f>
        <v>0</v>
      </c>
      <c r="E681" s="147"/>
      <c r="F681" s="148"/>
      <c r="G681" s="148"/>
      <c r="H681" s="148"/>
      <c r="I681" s="148"/>
      <c r="J681" s="148"/>
      <c r="K681" s="148"/>
      <c r="L681" s="148"/>
      <c r="M681" s="148"/>
      <c r="N681" s="148"/>
      <c r="O681" s="148"/>
      <c r="P681" s="149"/>
    </row>
    <row r="682" spans="1:16" ht="15" hidden="1" customHeight="1" x14ac:dyDescent="0.25">
      <c r="A682" s="44" t="e">
        <f ca="1">IF(MONTH(C682)=MONTH(D$3),RIGHT('Yearly Info'!A$28,LEN('Yearly Info'!A$28)-4),"")</f>
        <v>#VALUE!</v>
      </c>
      <c r="B682" s="145"/>
      <c r="C682" s="42">
        <f t="shared" ca="1" si="24"/>
        <v>46196</v>
      </c>
      <c r="D682" s="54">
        <f ca="1">INDIRECT("'" &amp; UPPER(LEFT(TEXT($D$3,"mmmm"),3)) &amp; "'!X25")</f>
        <v>0</v>
      </c>
      <c r="E682" s="147"/>
      <c r="F682" s="148"/>
      <c r="G682" s="148"/>
      <c r="H682" s="148"/>
      <c r="I682" s="148"/>
      <c r="J682" s="148"/>
      <c r="K682" s="148"/>
      <c r="L682" s="148"/>
      <c r="M682" s="148"/>
      <c r="N682" s="148"/>
      <c r="O682" s="148"/>
      <c r="P682" s="149"/>
    </row>
    <row r="683" spans="1:16" ht="15" hidden="1" customHeight="1" x14ac:dyDescent="0.25">
      <c r="A683" s="44" t="e">
        <f ca="1">IF(MONTH(C683)=MONTH(D$3),RIGHT('Yearly Info'!A$29,LEN('Yearly Info'!A$29)-4),"")</f>
        <v>#VALUE!</v>
      </c>
      <c r="B683" s="145"/>
      <c r="C683" s="42">
        <f t="shared" ca="1" si="24"/>
        <v>46196</v>
      </c>
      <c r="D683" s="54">
        <f ca="1">INDIRECT("'" &amp; UPPER(LEFT(TEXT($D$3,"mmmm"),3)) &amp; "'!X26")</f>
        <v>0</v>
      </c>
      <c r="E683" s="147"/>
      <c r="F683" s="148"/>
      <c r="G683" s="148"/>
      <c r="H683" s="148"/>
      <c r="I683" s="148"/>
      <c r="J683" s="148"/>
      <c r="K683" s="148"/>
      <c r="L683" s="148"/>
      <c r="M683" s="148"/>
      <c r="N683" s="148"/>
      <c r="O683" s="148"/>
      <c r="P683" s="149"/>
    </row>
    <row r="684" spans="1:16" ht="15" hidden="1" customHeight="1" x14ac:dyDescent="0.25">
      <c r="A684" s="44" t="e">
        <f ca="1">IF(MONTH(C684)=MONTH(D$3),RIGHT('Yearly Info'!A$30,LEN('Yearly Info'!A$30)-4),"")</f>
        <v>#VALUE!</v>
      </c>
      <c r="B684" s="145"/>
      <c r="C684" s="42">
        <f t="shared" ca="1" si="24"/>
        <v>46196</v>
      </c>
      <c r="D684" s="54">
        <f ca="1">INDIRECT("'" &amp; UPPER(LEFT(TEXT($D$3,"mmmm"),3)) &amp; "'!X27")</f>
        <v>0</v>
      </c>
      <c r="E684" s="147"/>
      <c r="F684" s="148"/>
      <c r="G684" s="148"/>
      <c r="H684" s="148"/>
      <c r="I684" s="148"/>
      <c r="J684" s="148"/>
      <c r="K684" s="148"/>
      <c r="L684" s="148"/>
      <c r="M684" s="148"/>
      <c r="N684" s="148"/>
      <c r="O684" s="148"/>
      <c r="P684" s="149"/>
    </row>
    <row r="685" spans="1:16" ht="15" hidden="1" customHeight="1" x14ac:dyDescent="0.25">
      <c r="A685" s="44" t="e">
        <f ca="1">IF(MONTH(C685)=MONTH(D$3),RIGHT('Yearly Info'!A$31,LEN('Yearly Info'!A$31)-4),"")</f>
        <v>#VALUE!</v>
      </c>
      <c r="B685" s="145"/>
      <c r="C685" s="42">
        <f t="shared" ca="1" si="24"/>
        <v>46196</v>
      </c>
      <c r="D685" s="54">
        <f ca="1">INDIRECT("'" &amp; UPPER(LEFT(TEXT($D$3,"mmmm"),3)) &amp; "'!X28")</f>
        <v>0</v>
      </c>
      <c r="E685" s="147"/>
      <c r="F685" s="148"/>
      <c r="G685" s="148"/>
      <c r="H685" s="148"/>
      <c r="I685" s="148"/>
      <c r="J685" s="148"/>
      <c r="K685" s="148"/>
      <c r="L685" s="148"/>
      <c r="M685" s="148"/>
      <c r="N685" s="148"/>
      <c r="O685" s="148"/>
      <c r="P685" s="149"/>
    </row>
    <row r="686" spans="1:16" ht="15" hidden="1" customHeight="1" x14ac:dyDescent="0.25">
      <c r="A686" s="44" t="e">
        <f ca="1">IF(MONTH(C686)=MONTH(D$3),RIGHT('Yearly Info'!A$32,LEN('Yearly Info'!A$32)-4),"")</f>
        <v>#VALUE!</v>
      </c>
      <c r="B686" s="145"/>
      <c r="C686" s="42">
        <f t="shared" ca="1" si="24"/>
        <v>46196</v>
      </c>
      <c r="D686" s="54">
        <f ca="1">INDIRECT("'" &amp; UPPER(LEFT(TEXT($D$3,"mmmm"),3)) &amp; "'!X29")</f>
        <v>0</v>
      </c>
      <c r="E686" s="147"/>
      <c r="F686" s="148"/>
      <c r="G686" s="148"/>
      <c r="H686" s="148"/>
      <c r="I686" s="148"/>
      <c r="J686" s="148"/>
      <c r="K686" s="148"/>
      <c r="L686" s="148"/>
      <c r="M686" s="148"/>
      <c r="N686" s="148"/>
      <c r="O686" s="148"/>
      <c r="P686" s="149"/>
    </row>
    <row r="687" spans="1:16" ht="15" hidden="1" customHeight="1" x14ac:dyDescent="0.25">
      <c r="A687" s="44" t="e">
        <f ca="1">IF(MONTH(C687)=MONTH(D$3),RIGHT('Yearly Info'!A$33,LEN('Yearly Info'!A$33)-4),"")</f>
        <v>#VALUE!</v>
      </c>
      <c r="B687" s="145"/>
      <c r="C687" s="42">
        <f t="shared" ca="1" si="24"/>
        <v>46196</v>
      </c>
      <c r="D687" s="54">
        <f ca="1">INDIRECT("'" &amp; UPPER(LEFT(TEXT($D$3,"mmmm"),3)) &amp; "'!X30")</f>
        <v>0</v>
      </c>
      <c r="E687" s="147"/>
      <c r="F687" s="148"/>
      <c r="G687" s="148"/>
      <c r="H687" s="148"/>
      <c r="I687" s="148"/>
      <c r="J687" s="148"/>
      <c r="K687" s="148"/>
      <c r="L687" s="148"/>
      <c r="M687" s="148"/>
      <c r="N687" s="148"/>
      <c r="O687" s="148"/>
      <c r="P687" s="149"/>
    </row>
    <row r="688" spans="1:16" ht="15" hidden="1" customHeight="1" x14ac:dyDescent="0.25">
      <c r="A688" s="44" t="e">
        <f ca="1">IF(MONTH(C688)=MONTH(D$3),RIGHT('Yearly Info'!A$34,LEN('Yearly Info'!A$34)-4),"")</f>
        <v>#VALUE!</v>
      </c>
      <c r="B688" s="145"/>
      <c r="C688" s="42">
        <f t="shared" ca="1" si="24"/>
        <v>46196</v>
      </c>
      <c r="D688" s="54">
        <f ca="1">INDIRECT("'" &amp; UPPER(LEFT(TEXT($D$3,"mmmm"),3)) &amp; "'!X31")</f>
        <v>0</v>
      </c>
      <c r="E688" s="147"/>
      <c r="F688" s="148"/>
      <c r="G688" s="148"/>
      <c r="H688" s="148"/>
      <c r="I688" s="148"/>
      <c r="J688" s="148"/>
      <c r="K688" s="148"/>
      <c r="L688" s="148"/>
      <c r="M688" s="148"/>
      <c r="N688" s="148"/>
      <c r="O688" s="148"/>
      <c r="P688" s="149"/>
    </row>
    <row r="689" spans="1:16" ht="15" hidden="1" customHeight="1" x14ac:dyDescent="0.25">
      <c r="A689" s="44" t="e">
        <f ca="1">IF(MONTH(C689)=MONTH(D$3),RIGHT('Yearly Info'!A$35,LEN('Yearly Info'!A$35)-4),"")</f>
        <v>#VALUE!</v>
      </c>
      <c r="B689" s="145"/>
      <c r="C689" s="42">
        <f t="shared" ca="1" si="24"/>
        <v>46196</v>
      </c>
      <c r="D689" s="54">
        <f ca="1">INDIRECT("'" &amp; UPPER(LEFT(TEXT($D$3,"mmmm"),3)) &amp; "'!X32")</f>
        <v>0</v>
      </c>
      <c r="E689" s="147"/>
      <c r="F689" s="148"/>
      <c r="G689" s="148"/>
      <c r="H689" s="148"/>
      <c r="I689" s="148"/>
      <c r="J689" s="148"/>
      <c r="K689" s="148"/>
      <c r="L689" s="148"/>
      <c r="M689" s="148"/>
      <c r="N689" s="148"/>
      <c r="O689" s="148"/>
      <c r="P689" s="149"/>
    </row>
    <row r="690" spans="1:16" ht="15" hidden="1" customHeight="1" x14ac:dyDescent="0.25">
      <c r="A690" s="44" t="e">
        <f ca="1">IF(MONTH(C690)=MONTH(D$3),RIGHT('Yearly Info'!A$36,LEN('Yearly Info'!A$36)-4),"")</f>
        <v>#VALUE!</v>
      </c>
      <c r="B690" s="145"/>
      <c r="C690" s="42">
        <f t="shared" ca="1" si="24"/>
        <v>46196</v>
      </c>
      <c r="D690" s="54">
        <f ca="1">INDIRECT("'" &amp; UPPER(LEFT(TEXT($D$3,"mmmm"),3)) &amp; "'!X33")</f>
        <v>0</v>
      </c>
      <c r="E690" s="147"/>
      <c r="F690" s="148"/>
      <c r="G690" s="148"/>
      <c r="H690" s="148"/>
      <c r="I690" s="148"/>
      <c r="J690" s="148"/>
      <c r="K690" s="148"/>
      <c r="L690" s="148"/>
      <c r="M690" s="148"/>
      <c r="N690" s="148"/>
      <c r="O690" s="148"/>
      <c r="P690" s="149"/>
    </row>
    <row r="691" spans="1:16" ht="15" hidden="1" customHeight="1" x14ac:dyDescent="0.25">
      <c r="A691" s="44" t="e">
        <f ca="1">IF(MONTH(C691)=MONTH(D$3),RIGHT('Yearly Info'!A$37,LEN('Yearly Info'!A$37)-4),"")</f>
        <v>#VALUE!</v>
      </c>
      <c r="B691" s="145"/>
      <c r="C691" s="42">
        <f t="shared" ca="1" si="24"/>
        <v>46196</v>
      </c>
      <c r="D691" s="54">
        <f ca="1">INDIRECT("'" &amp; UPPER(LEFT(TEXT($D$3,"mmmm"),3)) &amp; "'!X34")</f>
        <v>0</v>
      </c>
      <c r="E691" s="147"/>
      <c r="F691" s="148"/>
      <c r="G691" s="148"/>
      <c r="H691" s="148"/>
      <c r="I691" s="148"/>
      <c r="J691" s="148"/>
      <c r="K691" s="148"/>
      <c r="L691" s="148"/>
      <c r="M691" s="148"/>
      <c r="N691" s="148"/>
      <c r="O691" s="148"/>
      <c r="P691" s="149"/>
    </row>
    <row r="692" spans="1:16" ht="15" hidden="1" customHeight="1" x14ac:dyDescent="0.25">
      <c r="A692" s="44" t="e">
        <f ca="1">IF(MONTH(C692)=MONTH(D$3),RIGHT('Yearly Info'!A$38,LEN('Yearly Info'!A$38)-4),"")</f>
        <v>#VALUE!</v>
      </c>
      <c r="B692" s="145"/>
      <c r="C692" s="42">
        <f t="shared" ca="1" si="24"/>
        <v>46196</v>
      </c>
      <c r="D692" s="54">
        <f ca="1">INDIRECT("'" &amp; UPPER(LEFT(TEXT($D$3,"mmmm"),3)) &amp; "'!X35")</f>
        <v>0</v>
      </c>
      <c r="E692" s="147"/>
      <c r="F692" s="148"/>
      <c r="G692" s="148"/>
      <c r="H692" s="148"/>
      <c r="I692" s="148"/>
      <c r="J692" s="148"/>
      <c r="K692" s="148"/>
      <c r="L692" s="148"/>
      <c r="M692" s="148"/>
      <c r="N692" s="148"/>
      <c r="O692" s="148"/>
      <c r="P692" s="149"/>
    </row>
    <row r="693" spans="1:16" ht="15" hidden="1" customHeight="1" x14ac:dyDescent="0.25">
      <c r="A693" s="44" t="e">
        <f ca="1">IF(MONTH(C693)=MONTH(D$3),RIGHT('Yearly Info'!A$39,LEN('Yearly Info'!A$39)-4),"")</f>
        <v>#VALUE!</v>
      </c>
      <c r="B693" s="145"/>
      <c r="C693" s="42">
        <f t="shared" ca="1" si="24"/>
        <v>46196</v>
      </c>
      <c r="D693" s="54">
        <f ca="1">INDIRECT("'" &amp; UPPER(LEFT(TEXT($D$3,"mmmm"),3)) &amp; "'!X36")</f>
        <v>0</v>
      </c>
      <c r="E693" s="147"/>
      <c r="F693" s="148"/>
      <c r="G693" s="148"/>
      <c r="H693" s="148"/>
      <c r="I693" s="148"/>
      <c r="J693" s="148"/>
      <c r="K693" s="148"/>
      <c r="L693" s="148"/>
      <c r="M693" s="148"/>
      <c r="N693" s="148"/>
      <c r="O693" s="148"/>
      <c r="P693" s="149"/>
    </row>
    <row r="694" spans="1:16" ht="15" hidden="1" customHeight="1" thickBot="1" x14ac:dyDescent="0.3">
      <c r="A694" s="45" t="e">
        <f ca="1">IF(MONTH(C694)=MONTH(D$3),RIGHT('Yearly Info'!A$40,LEN('Yearly Info'!A$40)-4),"")</f>
        <v>#VALUE!</v>
      </c>
      <c r="B694" s="145"/>
      <c r="C694" s="42">
        <f t="shared" ca="1" si="24"/>
        <v>46196</v>
      </c>
      <c r="D694" s="54">
        <f ca="1">INDIRECT("'" &amp; UPPER(LEFT(TEXT($D$3,"mmmm"),3)) &amp; "'!X37")</f>
        <v>0</v>
      </c>
      <c r="E694" s="147"/>
      <c r="F694" s="148"/>
      <c r="G694" s="148"/>
      <c r="H694" s="148"/>
      <c r="I694" s="148"/>
      <c r="J694" s="148"/>
      <c r="K694" s="148"/>
      <c r="L694" s="148"/>
      <c r="M694" s="148"/>
      <c r="N694" s="148"/>
      <c r="O694" s="148"/>
      <c r="P694" s="149"/>
    </row>
    <row r="695" spans="1:16" ht="15" hidden="1" customHeight="1" thickBot="1" x14ac:dyDescent="0.3">
      <c r="A695" s="45" t="str">
        <f ca="1">IF(MONTH(C695)=MONTH(D$3),RIGHT('Yearly Info'!A$41,LEN('Yearly Info'!A$41)-4),"")</f>
        <v xml:space="preserve"> </v>
      </c>
      <c r="B695" s="145"/>
      <c r="C695" s="42">
        <f t="shared" ca="1" si="24"/>
        <v>46196</v>
      </c>
      <c r="D695" s="54">
        <f ca="1">INDIRECT("'" &amp; UPPER(LEFT(TEXT($D$3,"mmmm"),3)) &amp; "'!X38")</f>
        <v>0</v>
      </c>
      <c r="E695" s="147"/>
      <c r="F695" s="148"/>
      <c r="G695" s="148"/>
      <c r="H695" s="148"/>
      <c r="I695" s="148"/>
      <c r="J695" s="148"/>
      <c r="K695" s="148"/>
      <c r="L695" s="148"/>
      <c r="M695" s="148"/>
      <c r="N695" s="148"/>
      <c r="O695" s="148"/>
      <c r="P695" s="149"/>
    </row>
    <row r="696" spans="1:16" ht="15" hidden="1" customHeight="1" thickBot="1" x14ac:dyDescent="0.3">
      <c r="A696" s="45" t="str">
        <f ca="1">IF(MONTH(C696)=MONTH(D$3),RIGHT('Yearly Info'!A$42,LEN('Yearly Info'!A$42)-4),"")</f>
        <v xml:space="preserve"> </v>
      </c>
      <c r="B696" s="145"/>
      <c r="C696" s="42">
        <f t="shared" ca="1" si="24"/>
        <v>46196</v>
      </c>
      <c r="D696" s="54">
        <f ca="1">INDIRECT("'" &amp; UPPER(LEFT(TEXT($D$3,"mmmm"),3)) &amp; "'!X39")</f>
        <v>0</v>
      </c>
      <c r="E696" s="147"/>
      <c r="F696" s="148"/>
      <c r="G696" s="148"/>
      <c r="H696" s="148"/>
      <c r="I696" s="148"/>
      <c r="J696" s="148"/>
      <c r="K696" s="148"/>
      <c r="L696" s="148"/>
      <c r="M696" s="148"/>
      <c r="N696" s="148"/>
      <c r="O696" s="148"/>
      <c r="P696" s="149"/>
    </row>
    <row r="697" spans="1:16" ht="15" hidden="1" customHeight="1" thickBot="1" x14ac:dyDescent="0.3">
      <c r="A697" s="45" t="str">
        <f ca="1">IF(MONTH(C697)=MONTH(D$3),RIGHT('Yearly Info'!A$43,LEN('Yearly Info'!A$43)-4),"")</f>
        <v xml:space="preserve"> </v>
      </c>
      <c r="B697" s="146"/>
      <c r="C697" s="42">
        <f t="shared" ca="1" si="24"/>
        <v>46196</v>
      </c>
      <c r="D697" s="55">
        <f ca="1">INDIRECT("'" &amp; UPPER(LEFT(TEXT($D$3,"mmmm"),3)) &amp; "'!X40")</f>
        <v>0</v>
      </c>
      <c r="E697" s="150"/>
      <c r="F697" s="151"/>
      <c r="G697" s="151"/>
      <c r="H697" s="151"/>
      <c r="I697" s="151"/>
      <c r="J697" s="151"/>
      <c r="K697" s="151"/>
      <c r="L697" s="151"/>
      <c r="M697" s="151"/>
      <c r="N697" s="151"/>
      <c r="O697" s="151"/>
      <c r="P697" s="152"/>
    </row>
    <row r="698" spans="1:16" ht="15" hidden="1" customHeight="1" x14ac:dyDescent="0.25">
      <c r="A698" s="44" t="str">
        <f ca="1">IF(MONTH(C698)=MONTH(D$3),RIGHT('Yearly Info'!A$14,LEN('Yearly Info'!A$14)-4),"")</f>
        <v xml:space="preserve"> RICS Support for MDEQ</v>
      </c>
      <c r="B698" s="145" t="str">
        <f ca="1">TEXT(C698,"dddd")</f>
        <v>Wednesday</v>
      </c>
      <c r="C698" s="94">
        <f ca="1">C668+1</f>
        <v>46197</v>
      </c>
      <c r="D698" s="54">
        <f ca="1">INDIRECT("'" &amp; UPPER(LEFT(TEXT($D$3,"mmmm"),3)) &amp; "'!Y11")</f>
        <v>0</v>
      </c>
      <c r="E698" s="147"/>
      <c r="F698" s="148"/>
      <c r="G698" s="148"/>
      <c r="H698" s="148"/>
      <c r="I698" s="148"/>
      <c r="J698" s="148"/>
      <c r="K698" s="148"/>
      <c r="L698" s="148"/>
      <c r="M698" s="148"/>
      <c r="N698" s="148"/>
      <c r="O698" s="148"/>
      <c r="P698" s="149"/>
    </row>
    <row r="699" spans="1:16" ht="15" hidden="1" customHeight="1" x14ac:dyDescent="0.25">
      <c r="A699" s="44" t="str">
        <f ca="1">IF(MONTH(C699)=MONTH(D$3),RIGHT('Yearly Info'!A$15,LEN('Yearly Info'!A$15)-4),"")</f>
        <v xml:space="preserve"> MDEQ</v>
      </c>
      <c r="B699" s="145"/>
      <c r="C699" s="42">
        <f ca="1">C698</f>
        <v>46197</v>
      </c>
      <c r="D699" s="54">
        <f ca="1">INDIRECT("'" &amp; UPPER(LEFT(TEXT($D$3,"mmmm"),3)) &amp; "'!Y12")</f>
        <v>0</v>
      </c>
      <c r="E699" s="147"/>
      <c r="F699" s="148"/>
      <c r="G699" s="148"/>
      <c r="H699" s="148"/>
      <c r="I699" s="148"/>
      <c r="J699" s="148"/>
      <c r="K699" s="148"/>
      <c r="L699" s="148"/>
      <c r="M699" s="148"/>
      <c r="N699" s="148"/>
      <c r="O699" s="148"/>
      <c r="P699" s="149"/>
    </row>
    <row r="700" spans="1:16" ht="15" hidden="1" customHeight="1" x14ac:dyDescent="0.25">
      <c r="A700" s="44" t="str">
        <f ca="1">IF(MONTH(C700)=MONTH(D$3),RIGHT('Yearly Info'!A$16,LEN('Yearly Info'!A$16)-4),"")</f>
        <v xml:space="preserve"> RICS Idea Portal</v>
      </c>
      <c r="B700" s="145"/>
      <c r="C700" s="42">
        <f t="shared" ref="C700:C727" ca="1" si="25">C699</f>
        <v>46197</v>
      </c>
      <c r="D700" s="54">
        <f ca="1">INDIRECT("'" &amp; UPPER(LEFT(TEXT($D$3,"mmmm"),3)) &amp; "'!Y13")</f>
        <v>0</v>
      </c>
      <c r="E700" s="147"/>
      <c r="F700" s="148"/>
      <c r="G700" s="148"/>
      <c r="H700" s="148"/>
      <c r="I700" s="148"/>
      <c r="J700" s="148"/>
      <c r="K700" s="148"/>
      <c r="L700" s="148"/>
      <c r="M700" s="148"/>
      <c r="N700" s="148"/>
      <c r="O700" s="148"/>
      <c r="P700" s="149"/>
    </row>
    <row r="701" spans="1:16" ht="15" hidden="1" customHeight="1" x14ac:dyDescent="0.25">
      <c r="A701" s="44" t="str">
        <f ca="1">IF(MONTH(C701)=MONTH(D$3),RIGHT('Yearly Info'!A$17,LEN('Yearly Info'!A$17)-4),"")</f>
        <v xml:space="preserve"> MSWIS</v>
      </c>
      <c r="B701" s="145"/>
      <c r="C701" s="42">
        <f t="shared" ca="1" si="25"/>
        <v>46197</v>
      </c>
      <c r="D701" s="54">
        <f ca="1">INDIRECT("'" &amp; UPPER(LEFT(TEXT($D$3,"mmmm"),3)) &amp; "'!Y14")</f>
        <v>0</v>
      </c>
      <c r="E701" s="147"/>
      <c r="F701" s="148"/>
      <c r="G701" s="148"/>
      <c r="H701" s="148"/>
      <c r="I701" s="148"/>
      <c r="J701" s="148"/>
      <c r="K701" s="148"/>
      <c r="L701" s="148"/>
      <c r="M701" s="148"/>
      <c r="N701" s="148"/>
      <c r="O701" s="148"/>
      <c r="P701" s="149"/>
    </row>
    <row r="702" spans="1:16" ht="15" hidden="1" customHeight="1" x14ac:dyDescent="0.25">
      <c r="A702" s="44" t="str">
        <f ca="1">IF(MONTH(C702)=MONTH(D$3),RIGHT('Yearly Info'!A$18,LEN('Yearly Info'!A$18)-4),"")</f>
        <v xml:space="preserve"> GeoSpatial</v>
      </c>
      <c r="B702" s="145"/>
      <c r="C702" s="42">
        <f t="shared" ca="1" si="25"/>
        <v>46197</v>
      </c>
      <c r="D702" s="54">
        <f ca="1">INDIRECT("'" &amp; UPPER(LEFT(TEXT($D$3,"mmmm"),3)) &amp; "'!Y15")</f>
        <v>0</v>
      </c>
      <c r="E702" s="147"/>
      <c r="F702" s="148"/>
      <c r="G702" s="148"/>
      <c r="H702" s="148"/>
      <c r="I702" s="148"/>
      <c r="J702" s="148"/>
      <c r="K702" s="148"/>
      <c r="L702" s="148"/>
      <c r="M702" s="148"/>
      <c r="N702" s="148"/>
      <c r="O702" s="148"/>
      <c r="P702" s="149"/>
    </row>
    <row r="703" spans="1:16" ht="15" hidden="1" customHeight="1" x14ac:dyDescent="0.25">
      <c r="A703" s="44" t="str">
        <f ca="1">IF(MONTH(C703)=MONTH(D$3),RIGHT('Yearly Info'!A$19,LEN('Yearly Info'!A$19)-4),"")</f>
        <v xml:space="preserve"> RICS Dashboard</v>
      </c>
      <c r="B703" s="145"/>
      <c r="C703" s="42">
        <f t="shared" ca="1" si="25"/>
        <v>46197</v>
      </c>
      <c r="D703" s="54">
        <f ca="1">INDIRECT("'" &amp; UPPER(LEFT(TEXT($D$3,"mmmm"),3)) &amp; "'!Y16")</f>
        <v>0</v>
      </c>
      <c r="E703" s="147"/>
      <c r="F703" s="148"/>
      <c r="G703" s="148"/>
      <c r="H703" s="148"/>
      <c r="I703" s="148"/>
      <c r="J703" s="148"/>
      <c r="K703" s="148"/>
      <c r="L703" s="148"/>
      <c r="M703" s="148"/>
      <c r="N703" s="148"/>
      <c r="O703" s="148"/>
      <c r="P703" s="149"/>
    </row>
    <row r="704" spans="1:16" ht="15" hidden="1" customHeight="1" x14ac:dyDescent="0.25">
      <c r="A704" s="44" t="str">
        <f ca="1">IF(MONTH(C704)=MONTH(D$3),RIGHT('Yearly Info'!A$20,LEN('Yearly Info'!A$20)-4),"")</f>
        <v xml:space="preserve"> MDWFP NRIS</v>
      </c>
      <c r="B704" s="145"/>
      <c r="C704" s="42">
        <f t="shared" ca="1" si="25"/>
        <v>46197</v>
      </c>
      <c r="D704" s="54">
        <f ca="1">INDIRECT("'" &amp; UPPER(LEFT(TEXT($D$3,"mmmm"),3)) &amp; "'!Y17")</f>
        <v>4</v>
      </c>
      <c r="E704" s="153" t="s">
        <v>164</v>
      </c>
      <c r="F704" s="154"/>
      <c r="G704" s="154"/>
      <c r="H704" s="154"/>
      <c r="I704" s="154"/>
      <c r="J704" s="154"/>
      <c r="K704" s="154"/>
      <c r="L704" s="154"/>
      <c r="M704" s="154"/>
      <c r="N704" s="154"/>
      <c r="O704" s="154"/>
      <c r="P704" s="155"/>
    </row>
    <row r="705" spans="1:16" ht="15" hidden="1" customHeight="1" x14ac:dyDescent="0.25">
      <c r="A705" s="44" t="str">
        <f ca="1">IF(MONTH(C705)=MONTH(D$3),RIGHT('Yearly Info'!A$21,LEN('Yearly Info'!A$21)-4),"")</f>
        <v xml:space="preserve"> MSWIS MRVA 4 CLOSED</v>
      </c>
      <c r="B705" s="145"/>
      <c r="C705" s="42">
        <f t="shared" ca="1" si="25"/>
        <v>46197</v>
      </c>
      <c r="D705" s="54">
        <f ca="1">INDIRECT("'" &amp; UPPER(LEFT(TEXT($D$3,"mmmm"),3)) &amp; "'!Y18")</f>
        <v>0</v>
      </c>
      <c r="E705" s="147"/>
      <c r="F705" s="148"/>
      <c r="G705" s="148"/>
      <c r="H705" s="148"/>
      <c r="I705" s="148"/>
      <c r="J705" s="148"/>
      <c r="K705" s="148"/>
      <c r="L705" s="148"/>
      <c r="M705" s="148"/>
      <c r="N705" s="148"/>
      <c r="O705" s="148"/>
      <c r="P705" s="149"/>
    </row>
    <row r="706" spans="1:16" ht="15" customHeight="1" x14ac:dyDescent="0.25">
      <c r="A706" s="44" t="str">
        <f ca="1">IF(MONTH(C706)=MONTH(D$3),RIGHT('Yearly Info'!A$22,LEN('Yearly Info'!A$22)-4),"")</f>
        <v xml:space="preserve"> Tackett</v>
      </c>
      <c r="B706" s="145"/>
      <c r="C706" s="42">
        <f t="shared" ca="1" si="25"/>
        <v>46197</v>
      </c>
      <c r="D706" s="54">
        <f ca="1">INDIRECT("'" &amp; UPPER(LEFT(TEXT($D$3,"mmmm"),3)) &amp; "'!Y19")</f>
        <v>4</v>
      </c>
      <c r="E706" s="147" t="s">
        <v>165</v>
      </c>
      <c r="F706" s="148"/>
      <c r="G706" s="148"/>
      <c r="H706" s="148"/>
      <c r="I706" s="148"/>
      <c r="J706" s="148"/>
      <c r="K706" s="148"/>
      <c r="L706" s="148"/>
      <c r="M706" s="148"/>
      <c r="N706" s="148"/>
      <c r="O706" s="148"/>
      <c r="P706" s="149"/>
    </row>
    <row r="707" spans="1:16" ht="15" hidden="1" customHeight="1" x14ac:dyDescent="0.25">
      <c r="A707" s="44" t="e">
        <f ca="1">IF(MONTH(C707)=MONTH(D$3),RIGHT('Yearly Info'!A$23,LEN('Yearly Info'!A$23)-4),"")</f>
        <v>#VALUE!</v>
      </c>
      <c r="B707" s="145"/>
      <c r="C707" s="42">
        <f t="shared" ca="1" si="25"/>
        <v>46197</v>
      </c>
      <c r="D707" s="54">
        <f ca="1">INDIRECT("'" &amp; UPPER(LEFT(TEXT($D$3,"mmmm"),3)) &amp; "'!Y20")</f>
        <v>0</v>
      </c>
      <c r="E707" s="174"/>
      <c r="F707" s="154"/>
      <c r="G707" s="154"/>
      <c r="H707" s="154"/>
      <c r="I707" s="154"/>
      <c r="J707" s="154"/>
      <c r="K707" s="154"/>
      <c r="L707" s="154"/>
      <c r="M707" s="154"/>
      <c r="N707" s="154"/>
      <c r="O707" s="154"/>
      <c r="P707" s="155"/>
    </row>
    <row r="708" spans="1:16" ht="15" hidden="1" customHeight="1" x14ac:dyDescent="0.25">
      <c r="A708" s="44" t="e">
        <f ca="1">IF(MONTH(C708)=MONTH(D$3),RIGHT('Yearly Info'!A$24,LEN('Yearly Info'!A$24)-4),"")</f>
        <v>#VALUE!</v>
      </c>
      <c r="B708" s="145"/>
      <c r="C708" s="42">
        <f t="shared" ca="1" si="25"/>
        <v>46197</v>
      </c>
      <c r="D708" s="54">
        <f ca="1">INDIRECT("'" &amp; UPPER(LEFT(TEXT($D$3,"mmmm"),3)) &amp; "'!Y21")</f>
        <v>0</v>
      </c>
      <c r="E708" s="147"/>
      <c r="F708" s="148"/>
      <c r="G708" s="148"/>
      <c r="H708" s="148"/>
      <c r="I708" s="148"/>
      <c r="J708" s="148"/>
      <c r="K708" s="148"/>
      <c r="L708" s="148"/>
      <c r="M708" s="148"/>
      <c r="N708" s="148"/>
      <c r="O708" s="148"/>
      <c r="P708" s="149"/>
    </row>
    <row r="709" spans="1:16" ht="15" hidden="1" customHeight="1" x14ac:dyDescent="0.25">
      <c r="A709" s="44" t="e">
        <f ca="1">IF(MONTH(C709)=MONTH(D$3),RIGHT('Yearly Info'!A$25,LEN('Yearly Info'!A$25)-4),"")</f>
        <v>#VALUE!</v>
      </c>
      <c r="B709" s="145"/>
      <c r="C709" s="42">
        <f t="shared" ca="1" si="25"/>
        <v>46197</v>
      </c>
      <c r="D709" s="54">
        <f ca="1">INDIRECT("'" &amp; UPPER(LEFT(TEXT($D$3,"mmmm"),3)) &amp; "'!Y22")</f>
        <v>0</v>
      </c>
      <c r="E709" s="147"/>
      <c r="F709" s="148"/>
      <c r="G709" s="148"/>
      <c r="H709" s="148"/>
      <c r="I709" s="148"/>
      <c r="J709" s="148"/>
      <c r="K709" s="148"/>
      <c r="L709" s="148"/>
      <c r="M709" s="148"/>
      <c r="N709" s="148"/>
      <c r="O709" s="148"/>
      <c r="P709" s="149"/>
    </row>
    <row r="710" spans="1:16" ht="15" hidden="1" customHeight="1" x14ac:dyDescent="0.25">
      <c r="A710" s="44" t="e">
        <f ca="1">IF(MONTH(C710)=MONTH(D$3),RIGHT('Yearly Info'!A$26,LEN('Yearly Info'!A$26)-4),"")</f>
        <v>#VALUE!</v>
      </c>
      <c r="B710" s="145"/>
      <c r="C710" s="42">
        <f t="shared" ca="1" si="25"/>
        <v>46197</v>
      </c>
      <c r="D710" s="54">
        <f ca="1">INDIRECT("'" &amp; UPPER(LEFT(TEXT($D$3,"mmmm"),3)) &amp; "'!Y23")</f>
        <v>0</v>
      </c>
      <c r="E710" s="147"/>
      <c r="F710" s="148"/>
      <c r="G710" s="148"/>
      <c r="H710" s="148"/>
      <c r="I710" s="148"/>
      <c r="J710" s="148"/>
      <c r="K710" s="148"/>
      <c r="L710" s="148"/>
      <c r="M710" s="148"/>
      <c r="N710" s="148"/>
      <c r="O710" s="148"/>
      <c r="P710" s="149"/>
    </row>
    <row r="711" spans="1:16" ht="15" hidden="1" customHeight="1" x14ac:dyDescent="0.25">
      <c r="A711" s="44" t="e">
        <f ca="1">IF(MONTH(C711)=MONTH(D$3),RIGHT('Yearly Info'!A$27,LEN('Yearly Info'!A$27)-4),"")</f>
        <v>#VALUE!</v>
      </c>
      <c r="B711" s="145"/>
      <c r="C711" s="42">
        <f t="shared" ca="1" si="25"/>
        <v>46197</v>
      </c>
      <c r="D711" s="54">
        <f ca="1">INDIRECT("'" &amp; UPPER(LEFT(TEXT($D$3,"mmmm"),3)) &amp; "'!Y24")</f>
        <v>0</v>
      </c>
      <c r="E711" s="147"/>
      <c r="F711" s="148"/>
      <c r="G711" s="148"/>
      <c r="H711" s="148"/>
      <c r="I711" s="148"/>
      <c r="J711" s="148"/>
      <c r="K711" s="148"/>
      <c r="L711" s="148"/>
      <c r="M711" s="148"/>
      <c r="N711" s="148"/>
      <c r="O711" s="148"/>
      <c r="P711" s="149"/>
    </row>
    <row r="712" spans="1:16" ht="15" hidden="1" customHeight="1" x14ac:dyDescent="0.25">
      <c r="A712" s="44" t="e">
        <f ca="1">IF(MONTH(C712)=MONTH(D$3),RIGHT('Yearly Info'!A$28,LEN('Yearly Info'!A$28)-4),"")</f>
        <v>#VALUE!</v>
      </c>
      <c r="B712" s="145"/>
      <c r="C712" s="42">
        <f t="shared" ca="1" si="25"/>
        <v>46197</v>
      </c>
      <c r="D712" s="54">
        <f ca="1">INDIRECT("'" &amp; UPPER(LEFT(TEXT($D$3,"mmmm"),3)) &amp; "'!Y25")</f>
        <v>0</v>
      </c>
      <c r="E712" s="147"/>
      <c r="F712" s="148"/>
      <c r="G712" s="148"/>
      <c r="H712" s="148"/>
      <c r="I712" s="148"/>
      <c r="J712" s="148"/>
      <c r="K712" s="148"/>
      <c r="L712" s="148"/>
      <c r="M712" s="148"/>
      <c r="N712" s="148"/>
      <c r="O712" s="148"/>
      <c r="P712" s="149"/>
    </row>
    <row r="713" spans="1:16" ht="15" hidden="1" customHeight="1" x14ac:dyDescent="0.25">
      <c r="A713" s="44" t="e">
        <f ca="1">IF(MONTH(C713)=MONTH(D$3),RIGHT('Yearly Info'!A$29,LEN('Yearly Info'!A$29)-4),"")</f>
        <v>#VALUE!</v>
      </c>
      <c r="B713" s="145"/>
      <c r="C713" s="42">
        <f t="shared" ca="1" si="25"/>
        <v>46197</v>
      </c>
      <c r="D713" s="54">
        <f ca="1">INDIRECT("'" &amp; UPPER(LEFT(TEXT($D$3,"mmmm"),3)) &amp; "'!Y26")</f>
        <v>0</v>
      </c>
      <c r="E713" s="147"/>
      <c r="F713" s="148"/>
      <c r="G713" s="148"/>
      <c r="H713" s="148"/>
      <c r="I713" s="148"/>
      <c r="J713" s="148"/>
      <c r="K713" s="148"/>
      <c r="L713" s="148"/>
      <c r="M713" s="148"/>
      <c r="N713" s="148"/>
      <c r="O713" s="148"/>
      <c r="P713" s="149"/>
    </row>
    <row r="714" spans="1:16" ht="15" hidden="1" customHeight="1" x14ac:dyDescent="0.25">
      <c r="A714" s="44" t="e">
        <f ca="1">IF(MONTH(C714)=MONTH(D$3),RIGHT('Yearly Info'!A$30,LEN('Yearly Info'!A$30)-4),"")</f>
        <v>#VALUE!</v>
      </c>
      <c r="B714" s="145"/>
      <c r="C714" s="42">
        <f t="shared" ca="1" si="25"/>
        <v>46197</v>
      </c>
      <c r="D714" s="54">
        <f ca="1">INDIRECT("'" &amp; UPPER(LEFT(TEXT($D$3,"mmmm"),3)) &amp; "'!Y27")</f>
        <v>0</v>
      </c>
      <c r="E714" s="147"/>
      <c r="F714" s="148"/>
      <c r="G714" s="148"/>
      <c r="H714" s="148"/>
      <c r="I714" s="148"/>
      <c r="J714" s="148"/>
      <c r="K714" s="148"/>
      <c r="L714" s="148"/>
      <c r="M714" s="148"/>
      <c r="N714" s="148"/>
      <c r="O714" s="148"/>
      <c r="P714" s="149"/>
    </row>
    <row r="715" spans="1:16" ht="15" hidden="1" customHeight="1" x14ac:dyDescent="0.25">
      <c r="A715" s="44" t="e">
        <f ca="1">IF(MONTH(C715)=MONTH(D$3),RIGHT('Yearly Info'!A$31,LEN('Yearly Info'!A$31)-4),"")</f>
        <v>#VALUE!</v>
      </c>
      <c r="B715" s="145"/>
      <c r="C715" s="42">
        <f t="shared" ca="1" si="25"/>
        <v>46197</v>
      </c>
      <c r="D715" s="54">
        <f ca="1">INDIRECT("'" &amp; UPPER(LEFT(TEXT($D$3,"mmmm"),3)) &amp; "'!Y28")</f>
        <v>0</v>
      </c>
      <c r="E715" s="147"/>
      <c r="F715" s="148"/>
      <c r="G715" s="148"/>
      <c r="H715" s="148"/>
      <c r="I715" s="148"/>
      <c r="J715" s="148"/>
      <c r="K715" s="148"/>
      <c r="L715" s="148"/>
      <c r="M715" s="148"/>
      <c r="N715" s="148"/>
      <c r="O715" s="148"/>
      <c r="P715" s="149"/>
    </row>
    <row r="716" spans="1:16" ht="15" hidden="1" customHeight="1" x14ac:dyDescent="0.25">
      <c r="A716" s="44" t="e">
        <f ca="1">IF(MONTH(C716)=MONTH(D$3),RIGHT('Yearly Info'!A$32,LEN('Yearly Info'!A$32)-4),"")</f>
        <v>#VALUE!</v>
      </c>
      <c r="B716" s="145"/>
      <c r="C716" s="42">
        <f t="shared" ca="1" si="25"/>
        <v>46197</v>
      </c>
      <c r="D716" s="54">
        <f ca="1">INDIRECT("'" &amp; UPPER(LEFT(TEXT($D$3,"mmmm"),3)) &amp; "'!Y29")</f>
        <v>0</v>
      </c>
      <c r="E716" s="147"/>
      <c r="F716" s="148"/>
      <c r="G716" s="148"/>
      <c r="H716" s="148"/>
      <c r="I716" s="148"/>
      <c r="J716" s="148"/>
      <c r="K716" s="148"/>
      <c r="L716" s="148"/>
      <c r="M716" s="148"/>
      <c r="N716" s="148"/>
      <c r="O716" s="148"/>
      <c r="P716" s="149"/>
    </row>
    <row r="717" spans="1:16" ht="15" hidden="1" customHeight="1" x14ac:dyDescent="0.25">
      <c r="A717" s="44" t="e">
        <f ca="1">IF(MONTH(C717)=MONTH(D$3),RIGHT('Yearly Info'!A$33,LEN('Yearly Info'!A$33)-4),"")</f>
        <v>#VALUE!</v>
      </c>
      <c r="B717" s="145"/>
      <c r="C717" s="42">
        <f t="shared" ca="1" si="25"/>
        <v>46197</v>
      </c>
      <c r="D717" s="54">
        <f ca="1">INDIRECT("'" &amp; UPPER(LEFT(TEXT($D$3,"mmmm"),3)) &amp; "'!Y30")</f>
        <v>0</v>
      </c>
      <c r="E717" s="147"/>
      <c r="F717" s="148"/>
      <c r="G717" s="148"/>
      <c r="H717" s="148"/>
      <c r="I717" s="148"/>
      <c r="J717" s="148"/>
      <c r="K717" s="148"/>
      <c r="L717" s="148"/>
      <c r="M717" s="148"/>
      <c r="N717" s="148"/>
      <c r="O717" s="148"/>
      <c r="P717" s="149"/>
    </row>
    <row r="718" spans="1:16" ht="15" hidden="1" customHeight="1" x14ac:dyDescent="0.25">
      <c r="A718" s="44" t="e">
        <f ca="1">IF(MONTH(C718)=MONTH(D$3),RIGHT('Yearly Info'!A$34,LEN('Yearly Info'!A$34)-4),"")</f>
        <v>#VALUE!</v>
      </c>
      <c r="B718" s="145"/>
      <c r="C718" s="42">
        <f t="shared" ca="1" si="25"/>
        <v>46197</v>
      </c>
      <c r="D718" s="54">
        <f ca="1">INDIRECT("'" &amp; UPPER(LEFT(TEXT($D$3,"mmmm"),3)) &amp; "'!Y31")</f>
        <v>0</v>
      </c>
      <c r="E718" s="147"/>
      <c r="F718" s="148"/>
      <c r="G718" s="148"/>
      <c r="H718" s="148"/>
      <c r="I718" s="148"/>
      <c r="J718" s="148"/>
      <c r="K718" s="148"/>
      <c r="L718" s="148"/>
      <c r="M718" s="148"/>
      <c r="N718" s="148"/>
      <c r="O718" s="148"/>
      <c r="P718" s="149"/>
    </row>
    <row r="719" spans="1:16" ht="15" hidden="1" customHeight="1" x14ac:dyDescent="0.25">
      <c r="A719" s="44" t="e">
        <f ca="1">IF(MONTH(C719)=MONTH(D$3),RIGHT('Yearly Info'!A$35,LEN('Yearly Info'!A$35)-4),"")</f>
        <v>#VALUE!</v>
      </c>
      <c r="B719" s="145"/>
      <c r="C719" s="42">
        <f t="shared" ca="1" si="25"/>
        <v>46197</v>
      </c>
      <c r="D719" s="54">
        <f ca="1">INDIRECT("'" &amp; UPPER(LEFT(TEXT($D$3,"mmmm"),3)) &amp; "'!Y32")</f>
        <v>0</v>
      </c>
      <c r="E719" s="147"/>
      <c r="F719" s="148"/>
      <c r="G719" s="148"/>
      <c r="H719" s="148"/>
      <c r="I719" s="148"/>
      <c r="J719" s="148"/>
      <c r="K719" s="148"/>
      <c r="L719" s="148"/>
      <c r="M719" s="148"/>
      <c r="N719" s="148"/>
      <c r="O719" s="148"/>
      <c r="P719" s="149"/>
    </row>
    <row r="720" spans="1:16" ht="15" hidden="1" customHeight="1" x14ac:dyDescent="0.25">
      <c r="A720" s="44" t="e">
        <f ca="1">IF(MONTH(C720)=MONTH(D$3),RIGHT('Yearly Info'!A$36,LEN('Yearly Info'!A$36)-4),"")</f>
        <v>#VALUE!</v>
      </c>
      <c r="B720" s="145"/>
      <c r="C720" s="42">
        <f t="shared" ca="1" si="25"/>
        <v>46197</v>
      </c>
      <c r="D720" s="54">
        <f ca="1">INDIRECT("'" &amp; UPPER(LEFT(TEXT($D$3,"mmmm"),3)) &amp; "'!Y33")</f>
        <v>0</v>
      </c>
      <c r="E720" s="147"/>
      <c r="F720" s="148"/>
      <c r="G720" s="148"/>
      <c r="H720" s="148"/>
      <c r="I720" s="148"/>
      <c r="J720" s="148"/>
      <c r="K720" s="148"/>
      <c r="L720" s="148"/>
      <c r="M720" s="148"/>
      <c r="N720" s="148"/>
      <c r="O720" s="148"/>
      <c r="P720" s="149"/>
    </row>
    <row r="721" spans="1:16" ht="15" hidden="1" customHeight="1" x14ac:dyDescent="0.25">
      <c r="A721" s="44" t="e">
        <f ca="1">IF(MONTH(C721)=MONTH(D$3),RIGHT('Yearly Info'!A$37,LEN('Yearly Info'!A$37)-4),"")</f>
        <v>#VALUE!</v>
      </c>
      <c r="B721" s="145"/>
      <c r="C721" s="42">
        <f t="shared" ca="1" si="25"/>
        <v>46197</v>
      </c>
      <c r="D721" s="54">
        <f ca="1">INDIRECT("'" &amp; UPPER(LEFT(TEXT($D$3,"mmmm"),3)) &amp; "'!Y34")</f>
        <v>0</v>
      </c>
      <c r="E721" s="147"/>
      <c r="F721" s="148"/>
      <c r="G721" s="148"/>
      <c r="H721" s="148"/>
      <c r="I721" s="148"/>
      <c r="J721" s="148"/>
      <c r="K721" s="148"/>
      <c r="L721" s="148"/>
      <c r="M721" s="148"/>
      <c r="N721" s="148"/>
      <c r="O721" s="148"/>
      <c r="P721" s="149"/>
    </row>
    <row r="722" spans="1:16" ht="15" hidden="1" customHeight="1" x14ac:dyDescent="0.25">
      <c r="A722" s="44" t="e">
        <f ca="1">IF(MONTH(C722)=MONTH(D$3),RIGHT('Yearly Info'!A$38,LEN('Yearly Info'!A$38)-4),"")</f>
        <v>#VALUE!</v>
      </c>
      <c r="B722" s="145"/>
      <c r="C722" s="42">
        <f t="shared" ca="1" si="25"/>
        <v>46197</v>
      </c>
      <c r="D722" s="54">
        <f ca="1">INDIRECT("'" &amp; UPPER(LEFT(TEXT($D$3,"mmmm"),3)) &amp; "'!Y35")</f>
        <v>0</v>
      </c>
      <c r="E722" s="147"/>
      <c r="F722" s="148"/>
      <c r="G722" s="148"/>
      <c r="H722" s="148"/>
      <c r="I722" s="148"/>
      <c r="J722" s="148"/>
      <c r="K722" s="148"/>
      <c r="L722" s="148"/>
      <c r="M722" s="148"/>
      <c r="N722" s="148"/>
      <c r="O722" s="148"/>
      <c r="P722" s="149"/>
    </row>
    <row r="723" spans="1:16" ht="15" hidden="1" customHeight="1" x14ac:dyDescent="0.25">
      <c r="A723" s="44" t="e">
        <f ca="1">IF(MONTH(C723)=MONTH(D$3),RIGHT('Yearly Info'!A$39,LEN('Yearly Info'!A$39)-4),"")</f>
        <v>#VALUE!</v>
      </c>
      <c r="B723" s="145"/>
      <c r="C723" s="42">
        <f t="shared" ca="1" si="25"/>
        <v>46197</v>
      </c>
      <c r="D723" s="54">
        <f ca="1">INDIRECT("'" &amp; UPPER(LEFT(TEXT($D$3,"mmmm"),3)) &amp; "'!Y36")</f>
        <v>0</v>
      </c>
      <c r="E723" s="147"/>
      <c r="F723" s="148"/>
      <c r="G723" s="148"/>
      <c r="H723" s="148"/>
      <c r="I723" s="148"/>
      <c r="J723" s="148"/>
      <c r="K723" s="148"/>
      <c r="L723" s="148"/>
      <c r="M723" s="148"/>
      <c r="N723" s="148"/>
      <c r="O723" s="148"/>
      <c r="P723" s="149"/>
    </row>
    <row r="724" spans="1:16" ht="15" hidden="1" customHeight="1" thickBot="1" x14ac:dyDescent="0.3">
      <c r="A724" s="45" t="e">
        <f ca="1">IF(MONTH(C724)=MONTH(D$3),RIGHT('Yearly Info'!A$40,LEN('Yearly Info'!A$40)-4),"")</f>
        <v>#VALUE!</v>
      </c>
      <c r="B724" s="145"/>
      <c r="C724" s="42">
        <f t="shared" ca="1" si="25"/>
        <v>46197</v>
      </c>
      <c r="D724" s="54">
        <f ca="1">INDIRECT("'" &amp; UPPER(LEFT(TEXT($D$3,"mmmm"),3)) &amp; "'!Y37")</f>
        <v>0</v>
      </c>
      <c r="E724" s="147"/>
      <c r="F724" s="148"/>
      <c r="G724" s="148"/>
      <c r="H724" s="148"/>
      <c r="I724" s="148"/>
      <c r="J724" s="148"/>
      <c r="K724" s="148"/>
      <c r="L724" s="148"/>
      <c r="M724" s="148"/>
      <c r="N724" s="148"/>
      <c r="O724" s="148"/>
      <c r="P724" s="149"/>
    </row>
    <row r="725" spans="1:16" ht="15" hidden="1" customHeight="1" thickBot="1" x14ac:dyDescent="0.3">
      <c r="A725" s="45" t="str">
        <f ca="1">IF(MONTH(C725)=MONTH(D$3),RIGHT('Yearly Info'!A$41,LEN('Yearly Info'!A$41)-4),"")</f>
        <v xml:space="preserve"> </v>
      </c>
      <c r="B725" s="145"/>
      <c r="C725" s="42">
        <f t="shared" ca="1" si="25"/>
        <v>46197</v>
      </c>
      <c r="D725" s="54">
        <f ca="1">INDIRECT("'" &amp; UPPER(LEFT(TEXT($D$3,"mmmm"),3)) &amp; "'!Y38")</f>
        <v>0</v>
      </c>
      <c r="E725" s="147"/>
      <c r="F725" s="148"/>
      <c r="G725" s="148"/>
      <c r="H725" s="148"/>
      <c r="I725" s="148"/>
      <c r="J725" s="148"/>
      <c r="K725" s="148"/>
      <c r="L725" s="148"/>
      <c r="M725" s="148"/>
      <c r="N725" s="148"/>
      <c r="O725" s="148"/>
      <c r="P725" s="149"/>
    </row>
    <row r="726" spans="1:16" ht="15" hidden="1" customHeight="1" thickBot="1" x14ac:dyDescent="0.3">
      <c r="A726" s="45" t="str">
        <f ca="1">IF(MONTH(C726)=MONTH(D$3),RIGHT('Yearly Info'!A$42,LEN('Yearly Info'!A$42)-4),"")</f>
        <v xml:space="preserve"> </v>
      </c>
      <c r="B726" s="145"/>
      <c r="C726" s="42">
        <f t="shared" ca="1" si="25"/>
        <v>46197</v>
      </c>
      <c r="D726" s="54">
        <f ca="1">INDIRECT("'" &amp; UPPER(LEFT(TEXT($D$3,"mmmm"),3)) &amp; "'!Y39")</f>
        <v>0</v>
      </c>
      <c r="E726" s="147"/>
      <c r="F726" s="148"/>
      <c r="G726" s="148"/>
      <c r="H726" s="148"/>
      <c r="I726" s="148"/>
      <c r="J726" s="148"/>
      <c r="K726" s="148"/>
      <c r="L726" s="148"/>
      <c r="M726" s="148"/>
      <c r="N726" s="148"/>
      <c r="O726" s="148"/>
      <c r="P726" s="149"/>
    </row>
    <row r="727" spans="1:16" ht="15" hidden="1" customHeight="1" thickBot="1" x14ac:dyDescent="0.3">
      <c r="A727" s="45" t="str">
        <f ca="1">IF(MONTH(C727)=MONTH(D$3),RIGHT('Yearly Info'!A$43,LEN('Yearly Info'!A$43)-4),"")</f>
        <v xml:space="preserve"> </v>
      </c>
      <c r="B727" s="146"/>
      <c r="C727" s="42">
        <f t="shared" ca="1" si="25"/>
        <v>46197</v>
      </c>
      <c r="D727" s="55">
        <f ca="1">INDIRECT("'" &amp; UPPER(LEFT(TEXT($D$3,"mmmm"),3)) &amp; "'!Y40")</f>
        <v>0</v>
      </c>
      <c r="E727" s="150"/>
      <c r="F727" s="151"/>
      <c r="G727" s="151"/>
      <c r="H727" s="151"/>
      <c r="I727" s="151"/>
      <c r="J727" s="151"/>
      <c r="K727" s="151"/>
      <c r="L727" s="151"/>
      <c r="M727" s="151"/>
      <c r="N727" s="151"/>
      <c r="O727" s="151"/>
      <c r="P727" s="152"/>
    </row>
    <row r="728" spans="1:16" ht="15" hidden="1" customHeight="1" x14ac:dyDescent="0.25">
      <c r="A728" s="44" t="str">
        <f ca="1">IF(MONTH(C728)=MONTH(D$3),RIGHT('Yearly Info'!A$14,LEN('Yearly Info'!A$14)-4),"")</f>
        <v xml:space="preserve"> RICS Support for MDEQ</v>
      </c>
      <c r="B728" s="145" t="str">
        <f ca="1">TEXT(C728,"dddd")</f>
        <v>Thursday</v>
      </c>
      <c r="C728" s="94">
        <f ca="1">C698+1</f>
        <v>46198</v>
      </c>
      <c r="D728" s="54">
        <f ca="1">INDIRECT("'" &amp; UPPER(LEFT(TEXT($D$3,"mmmm"),3)) &amp; "'!Z11")</f>
        <v>8</v>
      </c>
      <c r="E728" s="147" t="s">
        <v>166</v>
      </c>
      <c r="F728" s="148"/>
      <c r="G728" s="148"/>
      <c r="H728" s="148"/>
      <c r="I728" s="148"/>
      <c r="J728" s="148"/>
      <c r="K728" s="148"/>
      <c r="L728" s="148"/>
      <c r="M728" s="148"/>
      <c r="N728" s="148"/>
      <c r="O728" s="148"/>
      <c r="P728" s="149"/>
    </row>
    <row r="729" spans="1:16" ht="15" hidden="1" customHeight="1" x14ac:dyDescent="0.25">
      <c r="A729" s="44" t="str">
        <f ca="1">IF(MONTH(C729)=MONTH(D$3),RIGHT('Yearly Info'!A$15,LEN('Yearly Info'!A$15)-4),"")</f>
        <v xml:space="preserve"> MDEQ</v>
      </c>
      <c r="B729" s="145"/>
      <c r="C729" s="42">
        <f ca="1">C728</f>
        <v>46198</v>
      </c>
      <c r="D729" s="54">
        <f ca="1">INDIRECT("'" &amp; UPPER(LEFT(TEXT($D$3,"mmmm"),3)) &amp; "'!Z12")</f>
        <v>0</v>
      </c>
      <c r="E729" s="147"/>
      <c r="F729" s="148"/>
      <c r="G729" s="148"/>
      <c r="H729" s="148"/>
      <c r="I729" s="148"/>
      <c r="J729" s="148"/>
      <c r="K729" s="148"/>
      <c r="L729" s="148"/>
      <c r="M729" s="148"/>
      <c r="N729" s="148"/>
      <c r="O729" s="148"/>
      <c r="P729" s="149"/>
    </row>
    <row r="730" spans="1:16" ht="15" hidden="1" customHeight="1" x14ac:dyDescent="0.25">
      <c r="A730" s="44" t="str">
        <f ca="1">IF(MONTH(C730)=MONTH(D$3),RIGHT('Yearly Info'!A$16,LEN('Yearly Info'!A$16)-4),"")</f>
        <v xml:space="preserve"> RICS Idea Portal</v>
      </c>
      <c r="B730" s="145"/>
      <c r="C730" s="42">
        <f t="shared" ref="C730:C757" ca="1" si="26">C729</f>
        <v>46198</v>
      </c>
      <c r="D730" s="54">
        <f ca="1">INDIRECT("'" &amp; UPPER(LEFT(TEXT($D$3,"mmmm"),3)) &amp; "'!Z13")</f>
        <v>0</v>
      </c>
      <c r="E730" s="147"/>
      <c r="F730" s="148"/>
      <c r="G730" s="148"/>
      <c r="H730" s="148"/>
      <c r="I730" s="148"/>
      <c r="J730" s="148"/>
      <c r="K730" s="148"/>
      <c r="L730" s="148"/>
      <c r="M730" s="148"/>
      <c r="N730" s="148"/>
      <c r="O730" s="148"/>
      <c r="P730" s="149"/>
    </row>
    <row r="731" spans="1:16" ht="15" hidden="1" customHeight="1" x14ac:dyDescent="0.25">
      <c r="A731" s="44" t="str">
        <f ca="1">IF(MONTH(C731)=MONTH(D$3),RIGHT('Yearly Info'!A$17,LEN('Yearly Info'!A$17)-4),"")</f>
        <v xml:space="preserve"> MSWIS</v>
      </c>
      <c r="B731" s="145"/>
      <c r="C731" s="42">
        <f t="shared" ca="1" si="26"/>
        <v>46198</v>
      </c>
      <c r="D731" s="54">
        <f ca="1">INDIRECT("'" &amp; UPPER(LEFT(TEXT($D$3,"mmmm"),3)) &amp; "'!Z14")</f>
        <v>0</v>
      </c>
      <c r="E731" s="147"/>
      <c r="F731" s="148"/>
      <c r="G731" s="148"/>
      <c r="H731" s="148"/>
      <c r="I731" s="148"/>
      <c r="J731" s="148"/>
      <c r="K731" s="148"/>
      <c r="L731" s="148"/>
      <c r="M731" s="148"/>
      <c r="N731" s="148"/>
      <c r="O731" s="148"/>
      <c r="P731" s="149"/>
    </row>
    <row r="732" spans="1:16" ht="15" hidden="1" customHeight="1" x14ac:dyDescent="0.25">
      <c r="A732" s="44" t="str">
        <f ca="1">IF(MONTH(C732)=MONTH(D$3),RIGHT('Yearly Info'!A$18,LEN('Yearly Info'!A$18)-4),"")</f>
        <v xml:space="preserve"> GeoSpatial</v>
      </c>
      <c r="B732" s="145"/>
      <c r="C732" s="42">
        <f t="shared" ca="1" si="26"/>
        <v>46198</v>
      </c>
      <c r="D732" s="54">
        <f ca="1">INDIRECT("'" &amp; UPPER(LEFT(TEXT($D$3,"mmmm"),3)) &amp; "'!Z15")</f>
        <v>0</v>
      </c>
      <c r="E732" s="147"/>
      <c r="F732" s="148"/>
      <c r="G732" s="148"/>
      <c r="H732" s="148"/>
      <c r="I732" s="148"/>
      <c r="J732" s="148"/>
      <c r="K732" s="148"/>
      <c r="L732" s="148"/>
      <c r="M732" s="148"/>
      <c r="N732" s="148"/>
      <c r="O732" s="148"/>
      <c r="P732" s="149"/>
    </row>
    <row r="733" spans="1:16" ht="15" hidden="1" customHeight="1" x14ac:dyDescent="0.25">
      <c r="A733" s="44" t="str">
        <f ca="1">IF(MONTH(C733)=MONTH(D$3),RIGHT('Yearly Info'!A$19,LEN('Yearly Info'!A$19)-4),"")</f>
        <v xml:space="preserve"> RICS Dashboard</v>
      </c>
      <c r="B733" s="145"/>
      <c r="C733" s="42">
        <f t="shared" ca="1" si="26"/>
        <v>46198</v>
      </c>
      <c r="D733" s="54">
        <f ca="1">INDIRECT("'" &amp; UPPER(LEFT(TEXT($D$3,"mmmm"),3)) &amp; "'!Z16")</f>
        <v>0</v>
      </c>
      <c r="E733" s="153"/>
      <c r="F733" s="154"/>
      <c r="G733" s="154"/>
      <c r="H733" s="154"/>
      <c r="I733" s="154"/>
      <c r="J733" s="154"/>
      <c r="K733" s="154"/>
      <c r="L733" s="154"/>
      <c r="M733" s="154"/>
      <c r="N733" s="154"/>
      <c r="O733" s="154"/>
      <c r="P733" s="155"/>
    </row>
    <row r="734" spans="1:16" ht="15" hidden="1" customHeight="1" x14ac:dyDescent="0.25">
      <c r="A734" s="44" t="str">
        <f ca="1">IF(MONTH(C734)=MONTH(D$3),RIGHT('Yearly Info'!A$20,LEN('Yearly Info'!A$20)-4),"")</f>
        <v xml:space="preserve"> MDWFP NRIS</v>
      </c>
      <c r="B734" s="145"/>
      <c r="C734" s="42">
        <f t="shared" ca="1" si="26"/>
        <v>46198</v>
      </c>
      <c r="D734" s="54">
        <f ca="1">INDIRECT("'" &amp; UPPER(LEFT(TEXT($D$3,"mmmm"),3)) &amp; "'!Z17")</f>
        <v>0</v>
      </c>
      <c r="E734" s="153"/>
      <c r="F734" s="154"/>
      <c r="G734" s="154"/>
      <c r="H734" s="154"/>
      <c r="I734" s="154"/>
      <c r="J734" s="154"/>
      <c r="K734" s="154"/>
      <c r="L734" s="154"/>
      <c r="M734" s="154"/>
      <c r="N734" s="154"/>
      <c r="O734" s="154"/>
      <c r="P734" s="155"/>
    </row>
    <row r="735" spans="1:16" ht="15" hidden="1" customHeight="1" x14ac:dyDescent="0.25">
      <c r="A735" s="44" t="str">
        <f ca="1">IF(MONTH(C735)=MONTH(D$3),RIGHT('Yearly Info'!A$21,LEN('Yearly Info'!A$21)-4),"")</f>
        <v xml:space="preserve"> MSWIS MRVA 4 CLOSED</v>
      </c>
      <c r="B735" s="145"/>
      <c r="C735" s="42">
        <f t="shared" ca="1" si="26"/>
        <v>46198</v>
      </c>
      <c r="D735" s="54">
        <f ca="1">INDIRECT("'" &amp; UPPER(LEFT(TEXT($D$3,"mmmm"),3)) &amp; "'!Z18")</f>
        <v>0</v>
      </c>
      <c r="E735" s="147"/>
      <c r="F735" s="148"/>
      <c r="G735" s="148"/>
      <c r="H735" s="148"/>
      <c r="I735" s="148"/>
      <c r="J735" s="148"/>
      <c r="K735" s="148"/>
      <c r="L735" s="148"/>
      <c r="M735" s="148"/>
      <c r="N735" s="148"/>
      <c r="O735" s="148"/>
      <c r="P735" s="149"/>
    </row>
    <row r="736" spans="1:16" ht="15" customHeight="1" x14ac:dyDescent="0.25">
      <c r="A736" s="44" t="str">
        <f ca="1">IF(MONTH(C736)=MONTH(D$3),RIGHT('Yearly Info'!A$22,LEN('Yearly Info'!A$22)-4),"")</f>
        <v xml:space="preserve"> Tackett</v>
      </c>
      <c r="B736" s="145"/>
      <c r="C736" s="42">
        <f t="shared" ca="1" si="26"/>
        <v>46198</v>
      </c>
      <c r="D736" s="54">
        <f ca="1">INDIRECT("'" &amp; UPPER(LEFT(TEXT($D$3,"mmmm"),3)) &amp; "'!Z19")</f>
        <v>0</v>
      </c>
      <c r="E736" s="147"/>
      <c r="F736" s="148"/>
      <c r="G736" s="148"/>
      <c r="H736" s="148"/>
      <c r="I736" s="148"/>
      <c r="J736" s="148"/>
      <c r="K736" s="148"/>
      <c r="L736" s="148"/>
      <c r="M736" s="148"/>
      <c r="N736" s="148"/>
      <c r="O736" s="148"/>
      <c r="P736" s="149"/>
    </row>
    <row r="737" spans="1:16" ht="15" hidden="1" customHeight="1" x14ac:dyDescent="0.25">
      <c r="A737" s="44" t="e">
        <f ca="1">IF(MONTH(C737)=MONTH(D$3),RIGHT('Yearly Info'!A$23,LEN('Yearly Info'!A$23)-4),"")</f>
        <v>#VALUE!</v>
      </c>
      <c r="B737" s="145"/>
      <c r="C737" s="42">
        <f t="shared" ca="1" si="26"/>
        <v>46198</v>
      </c>
      <c r="D737" s="54">
        <f ca="1">INDIRECT("'" &amp; UPPER(LEFT(TEXT($D$3,"mmmm"),3)) &amp; "'!Z20")</f>
        <v>0</v>
      </c>
      <c r="E737" s="160"/>
      <c r="F737" s="148"/>
      <c r="G737" s="148"/>
      <c r="H737" s="148"/>
      <c r="I737" s="148"/>
      <c r="J737" s="148"/>
      <c r="K737" s="148"/>
      <c r="L737" s="148"/>
      <c r="M737" s="148"/>
      <c r="N737" s="148"/>
      <c r="O737" s="148"/>
      <c r="P737" s="149"/>
    </row>
    <row r="738" spans="1:16" ht="15" hidden="1" customHeight="1" x14ac:dyDescent="0.25">
      <c r="A738" s="44" t="e">
        <f ca="1">IF(MONTH(C738)=MONTH(D$3),RIGHT('Yearly Info'!A$24,LEN('Yearly Info'!A$24)-4),"")</f>
        <v>#VALUE!</v>
      </c>
      <c r="B738" s="145"/>
      <c r="C738" s="42">
        <f t="shared" ca="1" si="26"/>
        <v>46198</v>
      </c>
      <c r="D738" s="54">
        <f ca="1">INDIRECT("'" &amp; UPPER(LEFT(TEXT($D$3,"mmmm"),3)) &amp; "'!Z21")</f>
        <v>0</v>
      </c>
      <c r="E738" s="147"/>
      <c r="F738" s="148"/>
      <c r="G738" s="148"/>
      <c r="H738" s="148"/>
      <c r="I738" s="148"/>
      <c r="J738" s="148"/>
      <c r="K738" s="148"/>
      <c r="L738" s="148"/>
      <c r="M738" s="148"/>
      <c r="N738" s="148"/>
      <c r="O738" s="148"/>
      <c r="P738" s="149"/>
    </row>
    <row r="739" spans="1:16" ht="15" hidden="1" customHeight="1" x14ac:dyDescent="0.25">
      <c r="A739" s="44" t="e">
        <f ca="1">IF(MONTH(C739)=MONTH(D$3),RIGHT('Yearly Info'!A$25,LEN('Yearly Info'!A$25)-4),"")</f>
        <v>#VALUE!</v>
      </c>
      <c r="B739" s="145"/>
      <c r="C739" s="42">
        <f t="shared" ca="1" si="26"/>
        <v>46198</v>
      </c>
      <c r="D739" s="54">
        <f ca="1">INDIRECT("'" &amp; UPPER(LEFT(TEXT($D$3,"mmmm"),3)) &amp; "'!Z22")</f>
        <v>0</v>
      </c>
      <c r="E739" s="147"/>
      <c r="F739" s="148"/>
      <c r="G739" s="148"/>
      <c r="H739" s="148"/>
      <c r="I739" s="148"/>
      <c r="J739" s="148"/>
      <c r="K739" s="148"/>
      <c r="L739" s="148"/>
      <c r="M739" s="148"/>
      <c r="N739" s="148"/>
      <c r="O739" s="148"/>
      <c r="P739" s="149"/>
    </row>
    <row r="740" spans="1:16" ht="15" hidden="1" customHeight="1" x14ac:dyDescent="0.25">
      <c r="A740" s="44" t="e">
        <f ca="1">IF(MONTH(C740)=MONTH(D$3),RIGHT('Yearly Info'!A$26,LEN('Yearly Info'!A$26)-4),"")</f>
        <v>#VALUE!</v>
      </c>
      <c r="B740" s="145"/>
      <c r="C740" s="42">
        <f t="shared" ca="1" si="26"/>
        <v>46198</v>
      </c>
      <c r="D740" s="54">
        <f ca="1">INDIRECT("'" &amp; UPPER(LEFT(TEXT($D$3,"mmmm"),3)) &amp; "'!Z23")</f>
        <v>0</v>
      </c>
      <c r="E740" s="147"/>
      <c r="F740" s="148"/>
      <c r="G740" s="148"/>
      <c r="H740" s="148"/>
      <c r="I740" s="148"/>
      <c r="J740" s="148"/>
      <c r="K740" s="148"/>
      <c r="L740" s="148"/>
      <c r="M740" s="148"/>
      <c r="N740" s="148"/>
      <c r="O740" s="148"/>
      <c r="P740" s="149"/>
    </row>
    <row r="741" spans="1:16" ht="15" hidden="1" customHeight="1" x14ac:dyDescent="0.25">
      <c r="A741" s="44" t="e">
        <f ca="1">IF(MONTH(C741)=MONTH(D$3),RIGHT('Yearly Info'!A$27,LEN('Yearly Info'!A$27)-4),"")</f>
        <v>#VALUE!</v>
      </c>
      <c r="B741" s="145"/>
      <c r="C741" s="42">
        <f t="shared" ca="1" si="26"/>
        <v>46198</v>
      </c>
      <c r="D741" s="54">
        <f ca="1">INDIRECT("'" &amp; UPPER(LEFT(TEXT($D$3,"mmmm"),3)) &amp; "'!Z24")</f>
        <v>0</v>
      </c>
      <c r="E741" s="147"/>
      <c r="F741" s="148"/>
      <c r="G741" s="148"/>
      <c r="H741" s="148"/>
      <c r="I741" s="148"/>
      <c r="J741" s="148"/>
      <c r="K741" s="148"/>
      <c r="L741" s="148"/>
      <c r="M741" s="148"/>
      <c r="N741" s="148"/>
      <c r="O741" s="148"/>
      <c r="P741" s="149"/>
    </row>
    <row r="742" spans="1:16" ht="15" hidden="1" customHeight="1" x14ac:dyDescent="0.25">
      <c r="A742" s="44" t="e">
        <f ca="1">IF(MONTH(C742)=MONTH(D$3),RIGHT('Yearly Info'!A$28,LEN('Yearly Info'!A$28)-4),"")</f>
        <v>#VALUE!</v>
      </c>
      <c r="B742" s="145"/>
      <c r="C742" s="42">
        <f t="shared" ca="1" si="26"/>
        <v>46198</v>
      </c>
      <c r="D742" s="54">
        <f ca="1">INDIRECT("'" &amp; UPPER(LEFT(TEXT($D$3,"mmmm"),3)) &amp; "'!Z25")</f>
        <v>0</v>
      </c>
      <c r="E742" s="147"/>
      <c r="F742" s="148"/>
      <c r="G742" s="148"/>
      <c r="H742" s="148"/>
      <c r="I742" s="148"/>
      <c r="J742" s="148"/>
      <c r="K742" s="148"/>
      <c r="L742" s="148"/>
      <c r="M742" s="148"/>
      <c r="N742" s="148"/>
      <c r="O742" s="148"/>
      <c r="P742" s="149"/>
    </row>
    <row r="743" spans="1:16" ht="15" hidden="1" customHeight="1" x14ac:dyDescent="0.25">
      <c r="A743" s="44" t="e">
        <f ca="1">IF(MONTH(C743)=MONTH(D$3),RIGHT('Yearly Info'!A$29,LEN('Yearly Info'!A$29)-4),"")</f>
        <v>#VALUE!</v>
      </c>
      <c r="B743" s="145"/>
      <c r="C743" s="42">
        <f t="shared" ca="1" si="26"/>
        <v>46198</v>
      </c>
      <c r="D743" s="54">
        <f ca="1">INDIRECT("'" &amp; UPPER(LEFT(TEXT($D$3,"mmmm"),3)) &amp; "'!Z26")</f>
        <v>0</v>
      </c>
      <c r="E743" s="147"/>
      <c r="F743" s="148"/>
      <c r="G743" s="148"/>
      <c r="H743" s="148"/>
      <c r="I743" s="148"/>
      <c r="J743" s="148"/>
      <c r="K743" s="148"/>
      <c r="L743" s="148"/>
      <c r="M743" s="148"/>
      <c r="N743" s="148"/>
      <c r="O743" s="148"/>
      <c r="P743" s="149"/>
    </row>
    <row r="744" spans="1:16" ht="15" hidden="1" customHeight="1" x14ac:dyDescent="0.25">
      <c r="A744" s="44" t="e">
        <f ca="1">IF(MONTH(C744)=MONTH(D$3),RIGHT('Yearly Info'!A$30,LEN('Yearly Info'!A$30)-4),"")</f>
        <v>#VALUE!</v>
      </c>
      <c r="B744" s="145"/>
      <c r="C744" s="42">
        <f t="shared" ca="1" si="26"/>
        <v>46198</v>
      </c>
      <c r="D744" s="54">
        <f ca="1">INDIRECT("'" &amp; UPPER(LEFT(TEXT($D$3,"mmmm"),3)) &amp; "'!Z27")</f>
        <v>0</v>
      </c>
      <c r="E744" s="147"/>
      <c r="F744" s="148"/>
      <c r="G744" s="148"/>
      <c r="H744" s="148"/>
      <c r="I744" s="148"/>
      <c r="J744" s="148"/>
      <c r="K744" s="148"/>
      <c r="L744" s="148"/>
      <c r="M744" s="148"/>
      <c r="N744" s="148"/>
      <c r="O744" s="148"/>
      <c r="P744" s="149"/>
    </row>
    <row r="745" spans="1:16" ht="15" hidden="1" customHeight="1" x14ac:dyDescent="0.25">
      <c r="A745" s="44" t="e">
        <f ca="1">IF(MONTH(C745)=MONTH(D$3),RIGHT('Yearly Info'!A$31,LEN('Yearly Info'!A$31)-4),"")</f>
        <v>#VALUE!</v>
      </c>
      <c r="B745" s="145"/>
      <c r="C745" s="42">
        <f t="shared" ca="1" si="26"/>
        <v>46198</v>
      </c>
      <c r="D745" s="54">
        <f ca="1">INDIRECT("'" &amp; UPPER(LEFT(TEXT($D$3,"mmmm"),3)) &amp; "'!Z28")</f>
        <v>0</v>
      </c>
      <c r="E745" s="147"/>
      <c r="F745" s="148"/>
      <c r="G745" s="148"/>
      <c r="H745" s="148"/>
      <c r="I745" s="148"/>
      <c r="J745" s="148"/>
      <c r="K745" s="148"/>
      <c r="L745" s="148"/>
      <c r="M745" s="148"/>
      <c r="N745" s="148"/>
      <c r="O745" s="148"/>
      <c r="P745" s="149"/>
    </row>
    <row r="746" spans="1:16" ht="15" hidden="1" customHeight="1" x14ac:dyDescent="0.25">
      <c r="A746" s="44" t="e">
        <f ca="1">IF(MONTH(C746)=MONTH(D$3),RIGHT('Yearly Info'!A$32,LEN('Yearly Info'!A$32)-4),"")</f>
        <v>#VALUE!</v>
      </c>
      <c r="B746" s="145"/>
      <c r="C746" s="42">
        <f t="shared" ca="1" si="26"/>
        <v>46198</v>
      </c>
      <c r="D746" s="54">
        <f ca="1">INDIRECT("'" &amp; UPPER(LEFT(TEXT($D$3,"mmmm"),3)) &amp; "'!Z29")</f>
        <v>0</v>
      </c>
      <c r="E746" s="147"/>
      <c r="F746" s="148"/>
      <c r="G746" s="148"/>
      <c r="H746" s="148"/>
      <c r="I746" s="148"/>
      <c r="J746" s="148"/>
      <c r="K746" s="148"/>
      <c r="L746" s="148"/>
      <c r="M746" s="148"/>
      <c r="N746" s="148"/>
      <c r="O746" s="148"/>
      <c r="P746" s="149"/>
    </row>
    <row r="747" spans="1:16" ht="15" hidden="1" customHeight="1" x14ac:dyDescent="0.25">
      <c r="A747" s="44" t="e">
        <f ca="1">IF(MONTH(C747)=MONTH(D$3),RIGHT('Yearly Info'!A$33,LEN('Yearly Info'!A$33)-4),"")</f>
        <v>#VALUE!</v>
      </c>
      <c r="B747" s="145"/>
      <c r="C747" s="42">
        <f t="shared" ca="1" si="26"/>
        <v>46198</v>
      </c>
      <c r="D747" s="54">
        <f ca="1">INDIRECT("'" &amp; UPPER(LEFT(TEXT($D$3,"mmmm"),3)) &amp; "'!Z30")</f>
        <v>0</v>
      </c>
      <c r="E747" s="147"/>
      <c r="F747" s="148"/>
      <c r="G747" s="148"/>
      <c r="H747" s="148"/>
      <c r="I747" s="148"/>
      <c r="J747" s="148"/>
      <c r="K747" s="148"/>
      <c r="L747" s="148"/>
      <c r="M747" s="148"/>
      <c r="N747" s="148"/>
      <c r="O747" s="148"/>
      <c r="P747" s="149"/>
    </row>
    <row r="748" spans="1:16" ht="15" hidden="1" customHeight="1" x14ac:dyDescent="0.25">
      <c r="A748" s="44" t="e">
        <f ca="1">IF(MONTH(C748)=MONTH(D$3),RIGHT('Yearly Info'!A$34,LEN('Yearly Info'!A$34)-4),"")</f>
        <v>#VALUE!</v>
      </c>
      <c r="B748" s="145"/>
      <c r="C748" s="42">
        <f t="shared" ca="1" si="26"/>
        <v>46198</v>
      </c>
      <c r="D748" s="54">
        <f ca="1">INDIRECT("'" &amp; UPPER(LEFT(TEXT($D$3,"mmmm"),3)) &amp; "'!Z31")</f>
        <v>0</v>
      </c>
      <c r="E748" s="147"/>
      <c r="F748" s="148"/>
      <c r="G748" s="148"/>
      <c r="H748" s="148"/>
      <c r="I748" s="148"/>
      <c r="J748" s="148"/>
      <c r="K748" s="148"/>
      <c r="L748" s="148"/>
      <c r="M748" s="148"/>
      <c r="N748" s="148"/>
      <c r="O748" s="148"/>
      <c r="P748" s="149"/>
    </row>
    <row r="749" spans="1:16" ht="15" hidden="1" customHeight="1" x14ac:dyDescent="0.25">
      <c r="A749" s="44" t="e">
        <f ca="1">IF(MONTH(C749)=MONTH(D$3),RIGHT('Yearly Info'!A$35,LEN('Yearly Info'!A$35)-4),"")</f>
        <v>#VALUE!</v>
      </c>
      <c r="B749" s="145"/>
      <c r="C749" s="42">
        <f t="shared" ca="1" si="26"/>
        <v>46198</v>
      </c>
      <c r="D749" s="54">
        <f ca="1">INDIRECT("'" &amp; UPPER(LEFT(TEXT($D$3,"mmmm"),3)) &amp; "'!Z32")</f>
        <v>0</v>
      </c>
      <c r="E749" s="147"/>
      <c r="F749" s="148"/>
      <c r="G749" s="148"/>
      <c r="H749" s="148"/>
      <c r="I749" s="148"/>
      <c r="J749" s="148"/>
      <c r="K749" s="148"/>
      <c r="L749" s="148"/>
      <c r="M749" s="148"/>
      <c r="N749" s="148"/>
      <c r="O749" s="148"/>
      <c r="P749" s="149"/>
    </row>
    <row r="750" spans="1:16" ht="15" hidden="1" customHeight="1" x14ac:dyDescent="0.25">
      <c r="A750" s="44" t="e">
        <f ca="1">IF(MONTH(C750)=MONTH(D$3),RIGHT('Yearly Info'!A$36,LEN('Yearly Info'!A$36)-4),"")</f>
        <v>#VALUE!</v>
      </c>
      <c r="B750" s="145"/>
      <c r="C750" s="42">
        <f t="shared" ca="1" si="26"/>
        <v>46198</v>
      </c>
      <c r="D750" s="54">
        <f ca="1">INDIRECT("'" &amp; UPPER(LEFT(TEXT($D$3,"mmmm"),3)) &amp; "'!Z33")</f>
        <v>0</v>
      </c>
      <c r="E750" s="153"/>
      <c r="F750" s="154"/>
      <c r="G750" s="154"/>
      <c r="H750" s="154"/>
      <c r="I750" s="154"/>
      <c r="J750" s="154"/>
      <c r="K750" s="154"/>
      <c r="L750" s="154"/>
      <c r="M750" s="154"/>
      <c r="N750" s="154"/>
      <c r="O750" s="154"/>
      <c r="P750" s="155"/>
    </row>
    <row r="751" spans="1:16" ht="15" hidden="1" customHeight="1" x14ac:dyDescent="0.25">
      <c r="A751" s="44" t="e">
        <f ca="1">IF(MONTH(C751)=MONTH(D$3),RIGHT('Yearly Info'!A$37,LEN('Yearly Info'!A$37)-4),"")</f>
        <v>#VALUE!</v>
      </c>
      <c r="B751" s="145"/>
      <c r="C751" s="42">
        <f t="shared" ca="1" si="26"/>
        <v>46198</v>
      </c>
      <c r="D751" s="54">
        <f ca="1">INDIRECT("'" &amp; UPPER(LEFT(TEXT($D$3,"mmmm"),3)) &amp; "'!Z34")</f>
        <v>0</v>
      </c>
      <c r="E751" s="147"/>
      <c r="F751" s="148"/>
      <c r="G751" s="148"/>
      <c r="H751" s="148"/>
      <c r="I751" s="148"/>
      <c r="J751" s="148"/>
      <c r="K751" s="148"/>
      <c r="L751" s="148"/>
      <c r="M751" s="148"/>
      <c r="N751" s="148"/>
      <c r="O751" s="148"/>
      <c r="P751" s="149"/>
    </row>
    <row r="752" spans="1:16" ht="15" hidden="1" customHeight="1" x14ac:dyDescent="0.25">
      <c r="A752" s="44" t="e">
        <f ca="1">IF(MONTH(C752)=MONTH(D$3),RIGHT('Yearly Info'!A$38,LEN('Yearly Info'!A$38)-4),"")</f>
        <v>#VALUE!</v>
      </c>
      <c r="B752" s="145"/>
      <c r="C752" s="42">
        <f t="shared" ca="1" si="26"/>
        <v>46198</v>
      </c>
      <c r="D752" s="54">
        <f ca="1">INDIRECT("'" &amp; UPPER(LEFT(TEXT($D$3,"mmmm"),3)) &amp; "'!Z35")</f>
        <v>0</v>
      </c>
      <c r="E752" s="147"/>
      <c r="F752" s="148"/>
      <c r="G752" s="148"/>
      <c r="H752" s="148"/>
      <c r="I752" s="148"/>
      <c r="J752" s="148"/>
      <c r="K752" s="148"/>
      <c r="L752" s="148"/>
      <c r="M752" s="148"/>
      <c r="N752" s="148"/>
      <c r="O752" s="148"/>
      <c r="P752" s="149"/>
    </row>
    <row r="753" spans="1:16" ht="15" hidden="1" customHeight="1" x14ac:dyDescent="0.25">
      <c r="A753" s="44" t="e">
        <f ca="1">IF(MONTH(C753)=MONTH(D$3),RIGHT('Yearly Info'!A$39,LEN('Yearly Info'!A$39)-4),"")</f>
        <v>#VALUE!</v>
      </c>
      <c r="B753" s="145"/>
      <c r="C753" s="42">
        <f t="shared" ca="1" si="26"/>
        <v>46198</v>
      </c>
      <c r="D753" s="54">
        <f ca="1">INDIRECT("'" &amp; UPPER(LEFT(TEXT($D$3,"mmmm"),3)) &amp; "'!Z36")</f>
        <v>0</v>
      </c>
      <c r="E753" s="147"/>
      <c r="F753" s="148"/>
      <c r="G753" s="148"/>
      <c r="H753" s="148"/>
      <c r="I753" s="148"/>
      <c r="J753" s="148"/>
      <c r="K753" s="148"/>
      <c r="L753" s="148"/>
      <c r="M753" s="148"/>
      <c r="N753" s="148"/>
      <c r="O753" s="148"/>
      <c r="P753" s="149"/>
    </row>
    <row r="754" spans="1:16" ht="15" hidden="1" customHeight="1" thickBot="1" x14ac:dyDescent="0.3">
      <c r="A754" s="45" t="e">
        <f ca="1">IF(MONTH(C754)=MONTH(D$3),RIGHT('Yearly Info'!A$40,LEN('Yearly Info'!A$40)-4),"")</f>
        <v>#VALUE!</v>
      </c>
      <c r="B754" s="145"/>
      <c r="C754" s="42">
        <f t="shared" ca="1" si="26"/>
        <v>46198</v>
      </c>
      <c r="D754" s="54">
        <f ca="1">INDIRECT("'" &amp; UPPER(LEFT(TEXT($D$3,"mmmm"),3)) &amp; "'!Z37")</f>
        <v>0</v>
      </c>
      <c r="E754" s="147"/>
      <c r="F754" s="148"/>
      <c r="G754" s="148"/>
      <c r="H754" s="148"/>
      <c r="I754" s="148"/>
      <c r="J754" s="148"/>
      <c r="K754" s="148"/>
      <c r="L754" s="148"/>
      <c r="M754" s="148"/>
      <c r="N754" s="148"/>
      <c r="O754" s="148"/>
      <c r="P754" s="149"/>
    </row>
    <row r="755" spans="1:16" ht="15" hidden="1" customHeight="1" thickBot="1" x14ac:dyDescent="0.3">
      <c r="A755" s="45" t="str">
        <f ca="1">IF(MONTH(C755)=MONTH(D$3),RIGHT('Yearly Info'!A$41,LEN('Yearly Info'!A$41)-4),"")</f>
        <v xml:space="preserve"> </v>
      </c>
      <c r="B755" s="145"/>
      <c r="C755" s="42">
        <f t="shared" ca="1" si="26"/>
        <v>46198</v>
      </c>
      <c r="D755" s="54">
        <f ca="1">INDIRECT("'" &amp; UPPER(LEFT(TEXT($D$3,"mmmm"),3)) &amp; "'!Z38")</f>
        <v>0</v>
      </c>
      <c r="E755" s="147"/>
      <c r="F755" s="148"/>
      <c r="G755" s="148"/>
      <c r="H755" s="148"/>
      <c r="I755" s="148"/>
      <c r="J755" s="148"/>
      <c r="K755" s="148"/>
      <c r="L755" s="148"/>
      <c r="M755" s="148"/>
      <c r="N755" s="148"/>
      <c r="O755" s="148"/>
      <c r="P755" s="149"/>
    </row>
    <row r="756" spans="1:16" ht="15" hidden="1" customHeight="1" thickBot="1" x14ac:dyDescent="0.3">
      <c r="A756" s="45" t="str">
        <f ca="1">IF(MONTH(C756)=MONTH(D$3),RIGHT('Yearly Info'!A$42,LEN('Yearly Info'!A$42)-4),"")</f>
        <v xml:space="preserve"> </v>
      </c>
      <c r="B756" s="145"/>
      <c r="C756" s="42">
        <f t="shared" ca="1" si="26"/>
        <v>46198</v>
      </c>
      <c r="D756" s="54">
        <f ca="1">INDIRECT("'" &amp; UPPER(LEFT(TEXT($D$3,"mmmm"),3)) &amp; "'!Z39")</f>
        <v>0</v>
      </c>
      <c r="E756" s="147"/>
      <c r="F756" s="148"/>
      <c r="G756" s="148"/>
      <c r="H756" s="148"/>
      <c r="I756" s="148"/>
      <c r="J756" s="148"/>
      <c r="K756" s="148"/>
      <c r="L756" s="148"/>
      <c r="M756" s="148"/>
      <c r="N756" s="148"/>
      <c r="O756" s="148"/>
      <c r="P756" s="149"/>
    </row>
    <row r="757" spans="1:16" ht="15" hidden="1" customHeight="1" thickBot="1" x14ac:dyDescent="0.3">
      <c r="A757" s="45" t="str">
        <f ca="1">IF(MONTH(C757)=MONTH(D$3),RIGHT('Yearly Info'!A$43,LEN('Yearly Info'!A$43)-4),"")</f>
        <v xml:space="preserve"> </v>
      </c>
      <c r="B757" s="146"/>
      <c r="C757" s="42">
        <f t="shared" ca="1" si="26"/>
        <v>46198</v>
      </c>
      <c r="D757" s="55">
        <f ca="1">INDIRECT("'" &amp; UPPER(LEFT(TEXT($D$3,"mmmm"),3)) &amp; "'!Z40")</f>
        <v>0</v>
      </c>
      <c r="E757" s="150"/>
      <c r="F757" s="151"/>
      <c r="G757" s="151"/>
      <c r="H757" s="151"/>
      <c r="I757" s="151"/>
      <c r="J757" s="151"/>
      <c r="K757" s="151"/>
      <c r="L757" s="151"/>
      <c r="M757" s="151"/>
      <c r="N757" s="151"/>
      <c r="O757" s="151"/>
      <c r="P757" s="152"/>
    </row>
    <row r="758" spans="1:16" ht="15" hidden="1" customHeight="1" x14ac:dyDescent="0.25">
      <c r="A758" s="44" t="str">
        <f ca="1">IF(MONTH(C758)=MONTH(D$3),RIGHT('Yearly Info'!A$14,LEN('Yearly Info'!A$14)-4),"")</f>
        <v xml:space="preserve"> RICS Support for MDEQ</v>
      </c>
      <c r="B758" s="145" t="str">
        <f ca="1">TEXT(C758,"dddd")</f>
        <v>Friday</v>
      </c>
      <c r="C758" s="94">
        <f ca="1">C728+1</f>
        <v>46199</v>
      </c>
      <c r="D758" s="54">
        <f ca="1">INDIRECT("'" &amp; UPPER(LEFT(TEXT($D$3,"mmmm"),3)) &amp; "'!AA11")</f>
        <v>8</v>
      </c>
      <c r="E758" s="147" t="s">
        <v>166</v>
      </c>
      <c r="F758" s="148"/>
      <c r="G758" s="148"/>
      <c r="H758" s="148"/>
      <c r="I758" s="148"/>
      <c r="J758" s="148"/>
      <c r="K758" s="148"/>
      <c r="L758" s="148"/>
      <c r="M758" s="148"/>
      <c r="N758" s="148"/>
      <c r="O758" s="148"/>
      <c r="P758" s="149"/>
    </row>
    <row r="759" spans="1:16" ht="15" hidden="1" customHeight="1" x14ac:dyDescent="0.25">
      <c r="A759" s="44" t="str">
        <f ca="1">IF(MONTH(C759)=MONTH(D$3),RIGHT('Yearly Info'!A$15,LEN('Yearly Info'!A$15)-4),"")</f>
        <v xml:space="preserve"> MDEQ</v>
      </c>
      <c r="B759" s="145"/>
      <c r="C759" s="42">
        <f ca="1">C758</f>
        <v>46199</v>
      </c>
      <c r="D759" s="54">
        <f ca="1">INDIRECT("'" &amp; UPPER(LEFT(TEXT($D$3,"mmmm"),3)) &amp; "'!AA12")</f>
        <v>0</v>
      </c>
      <c r="E759" s="147"/>
      <c r="F759" s="148"/>
      <c r="G759" s="148"/>
      <c r="H759" s="148"/>
      <c r="I759" s="148"/>
      <c r="J759" s="148"/>
      <c r="K759" s="148"/>
      <c r="L759" s="148"/>
      <c r="M759" s="148"/>
      <c r="N759" s="148"/>
      <c r="O759" s="148"/>
      <c r="P759" s="149"/>
    </row>
    <row r="760" spans="1:16" ht="15" hidden="1" customHeight="1" x14ac:dyDescent="0.25">
      <c r="A760" s="44" t="str">
        <f ca="1">IF(MONTH(C760)=MONTH(D$3),RIGHT('Yearly Info'!A$16,LEN('Yearly Info'!A$16)-4),"")</f>
        <v xml:space="preserve"> RICS Idea Portal</v>
      </c>
      <c r="B760" s="145"/>
      <c r="C760" s="42">
        <f t="shared" ref="C760:C787" ca="1" si="27">C759</f>
        <v>46199</v>
      </c>
      <c r="D760" s="54">
        <f ca="1">INDIRECT("'" &amp; UPPER(LEFT(TEXT($D$3,"mmmm"),3)) &amp; "'!AA13")</f>
        <v>0</v>
      </c>
      <c r="E760" s="147"/>
      <c r="F760" s="148"/>
      <c r="G760" s="148"/>
      <c r="H760" s="148"/>
      <c r="I760" s="148"/>
      <c r="J760" s="148"/>
      <c r="K760" s="148"/>
      <c r="L760" s="148"/>
      <c r="M760" s="148"/>
      <c r="N760" s="148"/>
      <c r="O760" s="148"/>
      <c r="P760" s="149"/>
    </row>
    <row r="761" spans="1:16" ht="15" hidden="1" customHeight="1" x14ac:dyDescent="0.25">
      <c r="A761" s="44" t="str">
        <f ca="1">IF(MONTH(C761)=MONTH(D$3),RIGHT('Yearly Info'!A$17,LEN('Yearly Info'!A$17)-4),"")</f>
        <v xml:space="preserve"> MSWIS</v>
      </c>
      <c r="B761" s="145"/>
      <c r="C761" s="42">
        <f t="shared" ca="1" si="27"/>
        <v>46199</v>
      </c>
      <c r="D761" s="54">
        <f ca="1">INDIRECT("'" &amp; UPPER(LEFT(TEXT($D$3,"mmmm"),3)) &amp; "'!AA14")</f>
        <v>0</v>
      </c>
      <c r="E761" s="147"/>
      <c r="F761" s="148"/>
      <c r="G761" s="148"/>
      <c r="H761" s="148"/>
      <c r="I761" s="148"/>
      <c r="J761" s="148"/>
      <c r="K761" s="148"/>
      <c r="L761" s="148"/>
      <c r="M761" s="148"/>
      <c r="N761" s="148"/>
      <c r="O761" s="148"/>
      <c r="P761" s="149"/>
    </row>
    <row r="762" spans="1:16" ht="15" hidden="1" customHeight="1" x14ac:dyDescent="0.25">
      <c r="A762" s="44" t="str">
        <f ca="1">IF(MONTH(C762)=MONTH(D$3),RIGHT('Yearly Info'!A$18,LEN('Yearly Info'!A$18)-4),"")</f>
        <v xml:space="preserve"> GeoSpatial</v>
      </c>
      <c r="B762" s="145"/>
      <c r="C762" s="42">
        <f t="shared" ca="1" si="27"/>
        <v>46199</v>
      </c>
      <c r="D762" s="54">
        <f ca="1">INDIRECT("'" &amp; UPPER(LEFT(TEXT($D$3,"mmmm"),3)) &amp; "'!AA15")</f>
        <v>0</v>
      </c>
      <c r="E762" s="147"/>
      <c r="F762" s="148"/>
      <c r="G762" s="148"/>
      <c r="H762" s="148"/>
      <c r="I762" s="148"/>
      <c r="J762" s="148"/>
      <c r="K762" s="148"/>
      <c r="L762" s="148"/>
      <c r="M762" s="148"/>
      <c r="N762" s="148"/>
      <c r="O762" s="148"/>
      <c r="P762" s="149"/>
    </row>
    <row r="763" spans="1:16" ht="15" hidden="1" customHeight="1" x14ac:dyDescent="0.25">
      <c r="A763" s="44" t="str">
        <f ca="1">IF(MONTH(C763)=MONTH(D$3),RIGHT('Yearly Info'!A$19,LEN('Yearly Info'!A$19)-4),"")</f>
        <v xml:space="preserve"> RICS Dashboard</v>
      </c>
      <c r="B763" s="145"/>
      <c r="C763" s="42">
        <f t="shared" ca="1" si="27"/>
        <v>46199</v>
      </c>
      <c r="D763" s="54">
        <f ca="1">INDIRECT("'" &amp; UPPER(LEFT(TEXT($D$3,"mmmm"),3)) &amp; "'!AA16")</f>
        <v>0</v>
      </c>
      <c r="E763" s="153"/>
      <c r="F763" s="154"/>
      <c r="G763" s="154"/>
      <c r="H763" s="154"/>
      <c r="I763" s="154"/>
      <c r="J763" s="154"/>
      <c r="K763" s="154"/>
      <c r="L763" s="154"/>
      <c r="M763" s="154"/>
      <c r="N763" s="154"/>
      <c r="O763" s="154"/>
      <c r="P763" s="155"/>
    </row>
    <row r="764" spans="1:16" ht="15" hidden="1" customHeight="1" x14ac:dyDescent="0.25">
      <c r="A764" s="44" t="str">
        <f ca="1">IF(MONTH(C764)=MONTH(D$3),RIGHT('Yearly Info'!A$20,LEN('Yearly Info'!A$20)-4),"")</f>
        <v xml:space="preserve"> MDWFP NRIS</v>
      </c>
      <c r="B764" s="145"/>
      <c r="C764" s="42">
        <f t="shared" ca="1" si="27"/>
        <v>46199</v>
      </c>
      <c r="D764" s="54">
        <f ca="1">INDIRECT("'" &amp; UPPER(LEFT(TEXT($D$3,"mmmm"),3)) &amp; "'!AA17")</f>
        <v>0</v>
      </c>
      <c r="E764" s="147"/>
      <c r="F764" s="148"/>
      <c r="G764" s="148"/>
      <c r="H764" s="148"/>
      <c r="I764" s="148"/>
      <c r="J764" s="148"/>
      <c r="K764" s="148"/>
      <c r="L764" s="148"/>
      <c r="M764" s="148"/>
      <c r="N764" s="148"/>
      <c r="O764" s="148"/>
      <c r="P764" s="149"/>
    </row>
    <row r="765" spans="1:16" ht="15" hidden="1" customHeight="1" x14ac:dyDescent="0.25">
      <c r="A765" s="44" t="str">
        <f ca="1">IF(MONTH(C765)=MONTH(D$3),RIGHT('Yearly Info'!A$21,LEN('Yearly Info'!A$21)-4),"")</f>
        <v xml:space="preserve"> MSWIS MRVA 4 CLOSED</v>
      </c>
      <c r="B765" s="145"/>
      <c r="C765" s="42">
        <f t="shared" ca="1" si="27"/>
        <v>46199</v>
      </c>
      <c r="D765" s="54">
        <f ca="1">INDIRECT("'" &amp; UPPER(LEFT(TEXT($D$3,"mmmm"),3)) &amp; "'!AA18")</f>
        <v>0</v>
      </c>
      <c r="E765" s="147"/>
      <c r="F765" s="148"/>
      <c r="G765" s="148"/>
      <c r="H765" s="148"/>
      <c r="I765" s="148"/>
      <c r="J765" s="148"/>
      <c r="K765" s="148"/>
      <c r="L765" s="148"/>
      <c r="M765" s="148"/>
      <c r="N765" s="148"/>
      <c r="O765" s="148"/>
      <c r="P765" s="149"/>
    </row>
    <row r="766" spans="1:16" ht="15" customHeight="1" x14ac:dyDescent="0.25">
      <c r="A766" s="44" t="str">
        <f ca="1">IF(MONTH(C766)=MONTH(D$3),RIGHT('Yearly Info'!A$22,LEN('Yearly Info'!A$22)-4),"")</f>
        <v xml:space="preserve"> Tackett</v>
      </c>
      <c r="B766" s="145"/>
      <c r="C766" s="42">
        <f t="shared" ca="1" si="27"/>
        <v>46199</v>
      </c>
      <c r="D766" s="54">
        <f ca="1">INDIRECT("'" &amp; UPPER(LEFT(TEXT($D$3,"mmmm"),3)) &amp; "'!AA19")</f>
        <v>0</v>
      </c>
      <c r="E766" s="147"/>
      <c r="F766" s="148"/>
      <c r="G766" s="148"/>
      <c r="H766" s="148"/>
      <c r="I766" s="148"/>
      <c r="J766" s="148"/>
      <c r="K766" s="148"/>
      <c r="L766" s="148"/>
      <c r="M766" s="148"/>
      <c r="N766" s="148"/>
      <c r="O766" s="148"/>
      <c r="P766" s="149"/>
    </row>
    <row r="767" spans="1:16" ht="15" hidden="1" customHeight="1" x14ac:dyDescent="0.25">
      <c r="A767" s="44" t="e">
        <f ca="1">IF(MONTH(C767)=MONTH(D$3),RIGHT('Yearly Info'!A$23,LEN('Yearly Info'!A$23)-4),"")</f>
        <v>#VALUE!</v>
      </c>
      <c r="B767" s="145"/>
      <c r="C767" s="42">
        <f t="shared" ca="1" si="27"/>
        <v>46199</v>
      </c>
      <c r="D767" s="54">
        <f ca="1">INDIRECT("'" &amp; UPPER(LEFT(TEXT($D$3,"mmmm"),3)) &amp; "'!AA20")</f>
        <v>0</v>
      </c>
      <c r="E767" s="147"/>
      <c r="F767" s="148"/>
      <c r="G767" s="148"/>
      <c r="H767" s="148"/>
      <c r="I767" s="148"/>
      <c r="J767" s="148"/>
      <c r="K767" s="148"/>
      <c r="L767" s="148"/>
      <c r="M767" s="148"/>
      <c r="N767" s="148"/>
      <c r="O767" s="148"/>
      <c r="P767" s="149"/>
    </row>
    <row r="768" spans="1:16" ht="15" hidden="1" customHeight="1" x14ac:dyDescent="0.25">
      <c r="A768" s="44" t="e">
        <f ca="1">IF(MONTH(C768)=MONTH(D$3),RIGHT('Yearly Info'!A$24,LEN('Yearly Info'!A$24)-4),"")</f>
        <v>#VALUE!</v>
      </c>
      <c r="B768" s="145"/>
      <c r="C768" s="42">
        <f t="shared" ca="1" si="27"/>
        <v>46199</v>
      </c>
      <c r="D768" s="54">
        <f ca="1">INDIRECT("'" &amp; UPPER(LEFT(TEXT($D$3,"mmmm"),3)) &amp; "'!AA21")</f>
        <v>0</v>
      </c>
      <c r="E768" s="147"/>
      <c r="F768" s="148"/>
      <c r="G768" s="148"/>
      <c r="H768" s="148"/>
      <c r="I768" s="148"/>
      <c r="J768" s="148"/>
      <c r="K768" s="148"/>
      <c r="L768" s="148"/>
      <c r="M768" s="148"/>
      <c r="N768" s="148"/>
      <c r="O768" s="148"/>
      <c r="P768" s="149"/>
    </row>
    <row r="769" spans="1:16" ht="15" hidden="1" customHeight="1" x14ac:dyDescent="0.25">
      <c r="A769" s="44" t="e">
        <f ca="1">IF(MONTH(C769)=MONTH(D$3),RIGHT('Yearly Info'!A$25,LEN('Yearly Info'!A$25)-4),"")</f>
        <v>#VALUE!</v>
      </c>
      <c r="B769" s="145"/>
      <c r="C769" s="42">
        <f t="shared" ca="1" si="27"/>
        <v>46199</v>
      </c>
      <c r="D769" s="54">
        <f ca="1">INDIRECT("'" &amp; UPPER(LEFT(TEXT($D$3,"mmmm"),3)) &amp; "'!AA22")</f>
        <v>0</v>
      </c>
      <c r="E769" s="147"/>
      <c r="F769" s="148"/>
      <c r="G769" s="148"/>
      <c r="H769" s="148"/>
      <c r="I769" s="148"/>
      <c r="J769" s="148"/>
      <c r="K769" s="148"/>
      <c r="L769" s="148"/>
      <c r="M769" s="148"/>
      <c r="N769" s="148"/>
      <c r="O769" s="148"/>
      <c r="P769" s="149"/>
    </row>
    <row r="770" spans="1:16" ht="15" hidden="1" customHeight="1" x14ac:dyDescent="0.25">
      <c r="A770" s="44" t="e">
        <f ca="1">IF(MONTH(C770)=MONTH(D$3),RIGHT('Yearly Info'!A$26,LEN('Yearly Info'!A$26)-4),"")</f>
        <v>#VALUE!</v>
      </c>
      <c r="B770" s="145"/>
      <c r="C770" s="42">
        <f t="shared" ca="1" si="27"/>
        <v>46199</v>
      </c>
      <c r="D770" s="54">
        <f ca="1">INDIRECT("'" &amp; UPPER(LEFT(TEXT($D$3,"mmmm"),3)) &amp; "'!AA23")</f>
        <v>0</v>
      </c>
      <c r="E770" s="147"/>
      <c r="F770" s="148"/>
      <c r="G770" s="148"/>
      <c r="H770" s="148"/>
      <c r="I770" s="148"/>
      <c r="J770" s="148"/>
      <c r="K770" s="148"/>
      <c r="L770" s="148"/>
      <c r="M770" s="148"/>
      <c r="N770" s="148"/>
      <c r="O770" s="148"/>
      <c r="P770" s="149"/>
    </row>
    <row r="771" spans="1:16" ht="15" hidden="1" customHeight="1" x14ac:dyDescent="0.25">
      <c r="A771" s="44" t="e">
        <f ca="1">IF(MONTH(C771)=MONTH(D$3),RIGHT('Yearly Info'!A$27,LEN('Yearly Info'!A$27)-4),"")</f>
        <v>#VALUE!</v>
      </c>
      <c r="B771" s="145"/>
      <c r="C771" s="42">
        <f t="shared" ca="1" si="27"/>
        <v>46199</v>
      </c>
      <c r="D771" s="54">
        <f ca="1">INDIRECT("'" &amp; UPPER(LEFT(TEXT($D$3,"mmmm"),3)) &amp; "'!AA24")</f>
        <v>0</v>
      </c>
      <c r="E771" s="147"/>
      <c r="F771" s="148"/>
      <c r="G771" s="148"/>
      <c r="H771" s="148"/>
      <c r="I771" s="148"/>
      <c r="J771" s="148"/>
      <c r="K771" s="148"/>
      <c r="L771" s="148"/>
      <c r="M771" s="148"/>
      <c r="N771" s="148"/>
      <c r="O771" s="148"/>
      <c r="P771" s="149"/>
    </row>
    <row r="772" spans="1:16" ht="15" hidden="1" customHeight="1" x14ac:dyDescent="0.25">
      <c r="A772" s="44" t="e">
        <f ca="1">IF(MONTH(C772)=MONTH(D$3),RIGHT('Yearly Info'!A$28,LEN('Yearly Info'!A$28)-4),"")</f>
        <v>#VALUE!</v>
      </c>
      <c r="B772" s="145"/>
      <c r="C772" s="42">
        <f t="shared" ca="1" si="27"/>
        <v>46199</v>
      </c>
      <c r="D772" s="54">
        <f ca="1">INDIRECT("'" &amp; UPPER(LEFT(TEXT($D$3,"mmmm"),3)) &amp; "'!AA25")</f>
        <v>0</v>
      </c>
      <c r="E772" s="147"/>
      <c r="F772" s="148"/>
      <c r="G772" s="148"/>
      <c r="H772" s="148"/>
      <c r="I772" s="148"/>
      <c r="J772" s="148"/>
      <c r="K772" s="148"/>
      <c r="L772" s="148"/>
      <c r="M772" s="148"/>
      <c r="N772" s="148"/>
      <c r="O772" s="148"/>
      <c r="P772" s="149"/>
    </row>
    <row r="773" spans="1:16" ht="15" hidden="1" customHeight="1" x14ac:dyDescent="0.25">
      <c r="A773" s="44" t="e">
        <f ca="1">IF(MONTH(C773)=MONTH(D$3),RIGHT('Yearly Info'!A$29,LEN('Yearly Info'!A$29)-4),"")</f>
        <v>#VALUE!</v>
      </c>
      <c r="B773" s="145"/>
      <c r="C773" s="42">
        <f t="shared" ca="1" si="27"/>
        <v>46199</v>
      </c>
      <c r="D773" s="54">
        <f ca="1">INDIRECT("'" &amp; UPPER(LEFT(TEXT($D$3,"mmmm"),3)) &amp; "'!AA26")</f>
        <v>0</v>
      </c>
      <c r="E773" s="147"/>
      <c r="F773" s="148"/>
      <c r="G773" s="148"/>
      <c r="H773" s="148"/>
      <c r="I773" s="148"/>
      <c r="J773" s="148"/>
      <c r="K773" s="148"/>
      <c r="L773" s="148"/>
      <c r="M773" s="148"/>
      <c r="N773" s="148"/>
      <c r="O773" s="148"/>
      <c r="P773" s="149"/>
    </row>
    <row r="774" spans="1:16" ht="15" hidden="1" customHeight="1" x14ac:dyDescent="0.25">
      <c r="A774" s="44" t="e">
        <f ca="1">IF(MONTH(C774)=MONTH(D$3),RIGHT('Yearly Info'!A$30,LEN('Yearly Info'!A$30)-4),"")</f>
        <v>#VALUE!</v>
      </c>
      <c r="B774" s="145"/>
      <c r="C774" s="42">
        <f t="shared" ca="1" si="27"/>
        <v>46199</v>
      </c>
      <c r="D774" s="54">
        <f ca="1">INDIRECT("'" &amp; UPPER(LEFT(TEXT($D$3,"mmmm"),3)) &amp; "'!AA27")</f>
        <v>0</v>
      </c>
      <c r="E774" s="147"/>
      <c r="F774" s="148"/>
      <c r="G774" s="148"/>
      <c r="H774" s="148"/>
      <c r="I774" s="148"/>
      <c r="J774" s="148"/>
      <c r="K774" s="148"/>
      <c r="L774" s="148"/>
      <c r="M774" s="148"/>
      <c r="N774" s="148"/>
      <c r="O774" s="148"/>
      <c r="P774" s="149"/>
    </row>
    <row r="775" spans="1:16" ht="15" hidden="1" customHeight="1" x14ac:dyDescent="0.25">
      <c r="A775" s="44" t="e">
        <f ca="1">IF(MONTH(C775)=MONTH(D$3),RIGHT('Yearly Info'!A$31,LEN('Yearly Info'!A$31)-4),"")</f>
        <v>#VALUE!</v>
      </c>
      <c r="B775" s="145"/>
      <c r="C775" s="42">
        <f t="shared" ca="1" si="27"/>
        <v>46199</v>
      </c>
      <c r="D775" s="54">
        <f ca="1">INDIRECT("'" &amp; UPPER(LEFT(TEXT($D$3,"mmmm"),3)) &amp; "'!AA28")</f>
        <v>0</v>
      </c>
      <c r="E775" s="147"/>
      <c r="F775" s="148"/>
      <c r="G775" s="148"/>
      <c r="H775" s="148"/>
      <c r="I775" s="148"/>
      <c r="J775" s="148"/>
      <c r="K775" s="148"/>
      <c r="L775" s="148"/>
      <c r="M775" s="148"/>
      <c r="N775" s="148"/>
      <c r="O775" s="148"/>
      <c r="P775" s="149"/>
    </row>
    <row r="776" spans="1:16" ht="15" hidden="1" customHeight="1" x14ac:dyDescent="0.25">
      <c r="A776" s="44" t="e">
        <f ca="1">IF(MONTH(C776)=MONTH(D$3),RIGHT('Yearly Info'!A$32,LEN('Yearly Info'!A$32)-4),"")</f>
        <v>#VALUE!</v>
      </c>
      <c r="B776" s="145"/>
      <c r="C776" s="42">
        <f t="shared" ca="1" si="27"/>
        <v>46199</v>
      </c>
      <c r="D776" s="54">
        <f ca="1">INDIRECT("'" &amp; UPPER(LEFT(TEXT($D$3,"mmmm"),3)) &amp; "'!AA29")</f>
        <v>0</v>
      </c>
      <c r="E776" s="147"/>
      <c r="F776" s="148"/>
      <c r="G776" s="148"/>
      <c r="H776" s="148"/>
      <c r="I776" s="148"/>
      <c r="J776" s="148"/>
      <c r="K776" s="148"/>
      <c r="L776" s="148"/>
      <c r="M776" s="148"/>
      <c r="N776" s="148"/>
      <c r="O776" s="148"/>
      <c r="P776" s="149"/>
    </row>
    <row r="777" spans="1:16" ht="15" hidden="1" customHeight="1" x14ac:dyDescent="0.25">
      <c r="A777" s="44" t="e">
        <f ca="1">IF(MONTH(C777)=MONTH(D$3),RIGHT('Yearly Info'!A$33,LEN('Yearly Info'!A$33)-4),"")</f>
        <v>#VALUE!</v>
      </c>
      <c r="B777" s="145"/>
      <c r="C777" s="42">
        <f t="shared" ca="1" si="27"/>
        <v>46199</v>
      </c>
      <c r="D777" s="54">
        <f ca="1">INDIRECT("'" &amp; UPPER(LEFT(TEXT($D$3,"mmmm"),3)) &amp; "'!AA30")</f>
        <v>0</v>
      </c>
      <c r="E777" s="147"/>
      <c r="F777" s="148"/>
      <c r="G777" s="148"/>
      <c r="H777" s="148"/>
      <c r="I777" s="148"/>
      <c r="J777" s="148"/>
      <c r="K777" s="148"/>
      <c r="L777" s="148"/>
      <c r="M777" s="148"/>
      <c r="N777" s="148"/>
      <c r="O777" s="148"/>
      <c r="P777" s="149"/>
    </row>
    <row r="778" spans="1:16" ht="15" hidden="1" customHeight="1" x14ac:dyDescent="0.25">
      <c r="A778" s="44" t="e">
        <f ca="1">IF(MONTH(C778)=MONTH(D$3),RIGHT('Yearly Info'!A$34,LEN('Yearly Info'!A$34)-4),"")</f>
        <v>#VALUE!</v>
      </c>
      <c r="B778" s="145"/>
      <c r="C778" s="42">
        <f t="shared" ca="1" si="27"/>
        <v>46199</v>
      </c>
      <c r="D778" s="54">
        <f ca="1">INDIRECT("'" &amp; UPPER(LEFT(TEXT($D$3,"mmmm"),3)) &amp; "'!AA31")</f>
        <v>0</v>
      </c>
      <c r="E778" s="147"/>
      <c r="F778" s="148"/>
      <c r="G778" s="148"/>
      <c r="H778" s="148"/>
      <c r="I778" s="148"/>
      <c r="J778" s="148"/>
      <c r="K778" s="148"/>
      <c r="L778" s="148"/>
      <c r="M778" s="148"/>
      <c r="N778" s="148"/>
      <c r="O778" s="148"/>
      <c r="P778" s="149"/>
    </row>
    <row r="779" spans="1:16" ht="15" hidden="1" customHeight="1" x14ac:dyDescent="0.25">
      <c r="A779" s="44" t="e">
        <f ca="1">IF(MONTH(C779)=MONTH(D$3),RIGHT('Yearly Info'!A$35,LEN('Yearly Info'!A$35)-4),"")</f>
        <v>#VALUE!</v>
      </c>
      <c r="B779" s="145"/>
      <c r="C779" s="42">
        <f t="shared" ca="1" si="27"/>
        <v>46199</v>
      </c>
      <c r="D779" s="54">
        <f ca="1">INDIRECT("'" &amp; UPPER(LEFT(TEXT($D$3,"mmmm"),3)) &amp; "'!AA32")</f>
        <v>0</v>
      </c>
      <c r="E779" s="147"/>
      <c r="F779" s="148"/>
      <c r="G779" s="148"/>
      <c r="H779" s="148"/>
      <c r="I779" s="148"/>
      <c r="J779" s="148"/>
      <c r="K779" s="148"/>
      <c r="L779" s="148"/>
      <c r="M779" s="148"/>
      <c r="N779" s="148"/>
      <c r="O779" s="148"/>
      <c r="P779" s="149"/>
    </row>
    <row r="780" spans="1:16" ht="15" hidden="1" customHeight="1" x14ac:dyDescent="0.25">
      <c r="A780" s="44" t="e">
        <f ca="1">IF(MONTH(C780)=MONTH(D$3),RIGHT('Yearly Info'!A$36,LEN('Yearly Info'!A$36)-4),"")</f>
        <v>#VALUE!</v>
      </c>
      <c r="B780" s="145"/>
      <c r="C780" s="42">
        <f t="shared" ca="1" si="27"/>
        <v>46199</v>
      </c>
      <c r="D780" s="54">
        <f ca="1">INDIRECT("'" &amp; UPPER(LEFT(TEXT($D$3,"mmmm"),3)) &amp; "'!AA33")</f>
        <v>0</v>
      </c>
      <c r="E780" s="147"/>
      <c r="F780" s="148"/>
      <c r="G780" s="148"/>
      <c r="H780" s="148"/>
      <c r="I780" s="148"/>
      <c r="J780" s="148"/>
      <c r="K780" s="148"/>
      <c r="L780" s="148"/>
      <c r="M780" s="148"/>
      <c r="N780" s="148"/>
      <c r="O780" s="148"/>
      <c r="P780" s="149"/>
    </row>
    <row r="781" spans="1:16" ht="15" hidden="1" customHeight="1" x14ac:dyDescent="0.25">
      <c r="A781" s="44" t="e">
        <f ca="1">IF(MONTH(C781)=MONTH(D$3),RIGHT('Yearly Info'!A$37,LEN('Yearly Info'!A$37)-4),"")</f>
        <v>#VALUE!</v>
      </c>
      <c r="B781" s="145"/>
      <c r="C781" s="42">
        <f t="shared" ca="1" si="27"/>
        <v>46199</v>
      </c>
      <c r="D781" s="54">
        <f ca="1">INDIRECT("'" &amp; UPPER(LEFT(TEXT($D$3,"mmmm"),3)) &amp; "'!AA34")</f>
        <v>0</v>
      </c>
      <c r="E781" s="147"/>
      <c r="F781" s="148"/>
      <c r="G781" s="148"/>
      <c r="H781" s="148"/>
      <c r="I781" s="148"/>
      <c r="J781" s="148"/>
      <c r="K781" s="148"/>
      <c r="L781" s="148"/>
      <c r="M781" s="148"/>
      <c r="N781" s="148"/>
      <c r="O781" s="148"/>
      <c r="P781" s="149"/>
    </row>
    <row r="782" spans="1:16" ht="15" hidden="1" customHeight="1" x14ac:dyDescent="0.25">
      <c r="A782" s="44" t="e">
        <f ca="1">IF(MONTH(C782)=MONTH(D$3),RIGHT('Yearly Info'!A$38,LEN('Yearly Info'!A$38)-4),"")</f>
        <v>#VALUE!</v>
      </c>
      <c r="B782" s="145"/>
      <c r="C782" s="42">
        <f t="shared" ca="1" si="27"/>
        <v>46199</v>
      </c>
      <c r="D782" s="54">
        <f ca="1">INDIRECT("'" &amp; UPPER(LEFT(TEXT($D$3,"mmmm"),3)) &amp; "'!AA35")</f>
        <v>0</v>
      </c>
      <c r="E782" s="147"/>
      <c r="F782" s="148"/>
      <c r="G782" s="148"/>
      <c r="H782" s="148"/>
      <c r="I782" s="148"/>
      <c r="J782" s="148"/>
      <c r="K782" s="148"/>
      <c r="L782" s="148"/>
      <c r="M782" s="148"/>
      <c r="N782" s="148"/>
      <c r="O782" s="148"/>
      <c r="P782" s="149"/>
    </row>
    <row r="783" spans="1:16" ht="15" hidden="1" customHeight="1" x14ac:dyDescent="0.25">
      <c r="A783" s="44" t="e">
        <f ca="1">IF(MONTH(C783)=MONTH(D$3),RIGHT('Yearly Info'!A$39,LEN('Yearly Info'!A$39)-4),"")</f>
        <v>#VALUE!</v>
      </c>
      <c r="B783" s="145"/>
      <c r="C783" s="42">
        <f t="shared" ca="1" si="27"/>
        <v>46199</v>
      </c>
      <c r="D783" s="54">
        <f ca="1">INDIRECT("'" &amp; UPPER(LEFT(TEXT($D$3,"mmmm"),3)) &amp; "'!AA36")</f>
        <v>0</v>
      </c>
      <c r="E783" s="147"/>
      <c r="F783" s="148"/>
      <c r="G783" s="148"/>
      <c r="H783" s="148"/>
      <c r="I783" s="148"/>
      <c r="J783" s="148"/>
      <c r="K783" s="148"/>
      <c r="L783" s="148"/>
      <c r="M783" s="148"/>
      <c r="N783" s="148"/>
      <c r="O783" s="148"/>
      <c r="P783" s="149"/>
    </row>
    <row r="784" spans="1:16" ht="15" hidden="1" customHeight="1" thickBot="1" x14ac:dyDescent="0.3">
      <c r="A784" s="45" t="e">
        <f ca="1">IF(MONTH(C784)=MONTH(D$3),RIGHT('Yearly Info'!A$40,LEN('Yearly Info'!A$40)-4),"")</f>
        <v>#VALUE!</v>
      </c>
      <c r="B784" s="145"/>
      <c r="C784" s="42">
        <f t="shared" ca="1" si="27"/>
        <v>46199</v>
      </c>
      <c r="D784" s="54">
        <f ca="1">INDIRECT("'" &amp; UPPER(LEFT(TEXT($D$3,"mmmm"),3)) &amp; "'!AA37")</f>
        <v>0</v>
      </c>
      <c r="E784" s="147"/>
      <c r="F784" s="148"/>
      <c r="G784" s="148"/>
      <c r="H784" s="148"/>
      <c r="I784" s="148"/>
      <c r="J784" s="148"/>
      <c r="K784" s="148"/>
      <c r="L784" s="148"/>
      <c r="M784" s="148"/>
      <c r="N784" s="148"/>
      <c r="O784" s="148"/>
      <c r="P784" s="149"/>
    </row>
    <row r="785" spans="1:16" ht="15" hidden="1" customHeight="1" thickBot="1" x14ac:dyDescent="0.3">
      <c r="A785" s="45" t="str">
        <f ca="1">IF(MONTH(C785)=MONTH(D$3),RIGHT('Yearly Info'!A$41,LEN('Yearly Info'!A$41)-4),"")</f>
        <v xml:space="preserve"> </v>
      </c>
      <c r="B785" s="145"/>
      <c r="C785" s="42">
        <f t="shared" ca="1" si="27"/>
        <v>46199</v>
      </c>
      <c r="D785" s="54">
        <f ca="1">INDIRECT("'" &amp; UPPER(LEFT(TEXT($D$3,"mmmm"),3)) &amp; "'!AA38")</f>
        <v>0</v>
      </c>
      <c r="E785" s="147"/>
      <c r="F785" s="148"/>
      <c r="G785" s="148"/>
      <c r="H785" s="148"/>
      <c r="I785" s="148"/>
      <c r="J785" s="148"/>
      <c r="K785" s="148"/>
      <c r="L785" s="148"/>
      <c r="M785" s="148"/>
      <c r="N785" s="148"/>
      <c r="O785" s="148"/>
      <c r="P785" s="149"/>
    </row>
    <row r="786" spans="1:16" ht="15" hidden="1" customHeight="1" thickBot="1" x14ac:dyDescent="0.3">
      <c r="A786" s="45" t="str">
        <f ca="1">IF(MONTH(C786)=MONTH(D$3),RIGHT('Yearly Info'!A$42,LEN('Yearly Info'!A$42)-4),"")</f>
        <v xml:space="preserve"> </v>
      </c>
      <c r="B786" s="145"/>
      <c r="C786" s="42">
        <f t="shared" ca="1" si="27"/>
        <v>46199</v>
      </c>
      <c r="D786" s="54">
        <f ca="1">INDIRECT("'" &amp; UPPER(LEFT(TEXT($D$3,"mmmm"),3)) &amp; "'!AA39")</f>
        <v>0</v>
      </c>
      <c r="E786" s="147"/>
      <c r="F786" s="148"/>
      <c r="G786" s="148"/>
      <c r="H786" s="148"/>
      <c r="I786" s="148"/>
      <c r="J786" s="148"/>
      <c r="K786" s="148"/>
      <c r="L786" s="148"/>
      <c r="M786" s="148"/>
      <c r="N786" s="148"/>
      <c r="O786" s="148"/>
      <c r="P786" s="149"/>
    </row>
    <row r="787" spans="1:16" ht="15" hidden="1" customHeight="1" thickBot="1" x14ac:dyDescent="0.3">
      <c r="A787" s="45" t="str">
        <f ca="1">IF(MONTH(C787)=MONTH(D$3),RIGHT('Yearly Info'!A$43,LEN('Yearly Info'!A$43)-4),"")</f>
        <v xml:space="preserve"> </v>
      </c>
      <c r="B787" s="146"/>
      <c r="C787" s="42">
        <f t="shared" ca="1" si="27"/>
        <v>46199</v>
      </c>
      <c r="D787" s="55">
        <f ca="1">INDIRECT("'" &amp; UPPER(LEFT(TEXT($D$3,"mmmm"),3)) &amp; "'!AA40")</f>
        <v>0</v>
      </c>
      <c r="E787" s="150"/>
      <c r="F787" s="151"/>
      <c r="G787" s="151"/>
      <c r="H787" s="151"/>
      <c r="I787" s="151"/>
      <c r="J787" s="151"/>
      <c r="K787" s="151"/>
      <c r="L787" s="151"/>
      <c r="M787" s="151"/>
      <c r="N787" s="151"/>
      <c r="O787" s="151"/>
      <c r="P787" s="152"/>
    </row>
    <row r="788" spans="1:16" ht="15" hidden="1" customHeight="1" x14ac:dyDescent="0.25">
      <c r="A788" s="44" t="str">
        <f ca="1">IF(MONTH(C788)=MONTH(D$3),RIGHT('Yearly Info'!A$14,LEN('Yearly Info'!A$14)-4),"")</f>
        <v xml:space="preserve"> RICS Support for MDEQ</v>
      </c>
      <c r="B788" s="145" t="str">
        <f ca="1">TEXT(C788,"dddd")</f>
        <v>Saturday</v>
      </c>
      <c r="C788" s="94">
        <f ca="1">C758+1</f>
        <v>46200</v>
      </c>
      <c r="D788" s="107">
        <f ca="1">INDIRECT("'" &amp; UPPER(LEFT(TEXT($D$3,"mmmm"),3)) &amp; "'!AB11")</f>
        <v>0</v>
      </c>
      <c r="E788" s="147"/>
      <c r="F788" s="148"/>
      <c r="G788" s="148"/>
      <c r="H788" s="148"/>
      <c r="I788" s="148"/>
      <c r="J788" s="148"/>
      <c r="K788" s="148"/>
      <c r="L788" s="148"/>
      <c r="M788" s="148"/>
      <c r="N788" s="148"/>
      <c r="O788" s="148"/>
      <c r="P788" s="149"/>
    </row>
    <row r="789" spans="1:16" ht="15" hidden="1" customHeight="1" x14ac:dyDescent="0.25">
      <c r="A789" s="44" t="str">
        <f ca="1">IF(MONTH(C789)=MONTH(D$3),RIGHT('Yearly Info'!A$15,LEN('Yearly Info'!A$15)-4),"")</f>
        <v xml:space="preserve"> MDEQ</v>
      </c>
      <c r="B789" s="145"/>
      <c r="C789" s="42">
        <f ca="1">C788</f>
        <v>46200</v>
      </c>
      <c r="D789" s="107">
        <f ca="1">INDIRECT("'" &amp; UPPER(LEFT(TEXT($D$3,"mmmm"),3)) &amp; "'!AB12")</f>
        <v>0</v>
      </c>
      <c r="E789" s="147"/>
      <c r="F789" s="148"/>
      <c r="G789" s="148"/>
      <c r="H789" s="148"/>
      <c r="I789" s="148"/>
      <c r="J789" s="148"/>
      <c r="K789" s="148"/>
      <c r="L789" s="148"/>
      <c r="M789" s="148"/>
      <c r="N789" s="148"/>
      <c r="O789" s="148"/>
      <c r="P789" s="149"/>
    </row>
    <row r="790" spans="1:16" ht="15" hidden="1" customHeight="1" x14ac:dyDescent="0.25">
      <c r="A790" s="44" t="str">
        <f ca="1">IF(MONTH(C790)=MONTH(D$3),RIGHT('Yearly Info'!A$16,LEN('Yearly Info'!A$16)-4),"")</f>
        <v xml:space="preserve"> RICS Idea Portal</v>
      </c>
      <c r="B790" s="145"/>
      <c r="C790" s="42">
        <f t="shared" ref="C790:C817" ca="1" si="28">C789</f>
        <v>46200</v>
      </c>
      <c r="D790" s="107">
        <f ca="1">INDIRECT("'" &amp; UPPER(LEFT(TEXT($D$3,"mmmm"),3)) &amp; "'!AB13")</f>
        <v>0</v>
      </c>
      <c r="E790" s="147"/>
      <c r="F790" s="148"/>
      <c r="G790" s="148"/>
      <c r="H790" s="148"/>
      <c r="I790" s="148"/>
      <c r="J790" s="148"/>
      <c r="K790" s="148"/>
      <c r="L790" s="148"/>
      <c r="M790" s="148"/>
      <c r="N790" s="148"/>
      <c r="O790" s="148"/>
      <c r="P790" s="149"/>
    </row>
    <row r="791" spans="1:16" ht="15" hidden="1" customHeight="1" x14ac:dyDescent="0.25">
      <c r="A791" s="44" t="str">
        <f ca="1">IF(MONTH(C791)=MONTH(D$3),RIGHT('Yearly Info'!A$17,LEN('Yearly Info'!A$17)-4),"")</f>
        <v xml:space="preserve"> MSWIS</v>
      </c>
      <c r="B791" s="145"/>
      <c r="C791" s="42">
        <f t="shared" ca="1" si="28"/>
        <v>46200</v>
      </c>
      <c r="D791" s="107">
        <f ca="1">INDIRECT("'" &amp; UPPER(LEFT(TEXT($D$3,"mmmm"),3)) &amp; "'!AB14")</f>
        <v>0</v>
      </c>
      <c r="E791" s="147"/>
      <c r="F791" s="148"/>
      <c r="G791" s="148"/>
      <c r="H791" s="148"/>
      <c r="I791" s="148"/>
      <c r="J791" s="148"/>
      <c r="K791" s="148"/>
      <c r="L791" s="148"/>
      <c r="M791" s="148"/>
      <c r="N791" s="148"/>
      <c r="O791" s="148"/>
      <c r="P791" s="149"/>
    </row>
    <row r="792" spans="1:16" ht="15" hidden="1" customHeight="1" x14ac:dyDescent="0.25">
      <c r="A792" s="44" t="str">
        <f ca="1">IF(MONTH(C792)=MONTH(D$3),RIGHT('Yearly Info'!A$18,LEN('Yearly Info'!A$18)-4),"")</f>
        <v xml:space="preserve"> GeoSpatial</v>
      </c>
      <c r="B792" s="145"/>
      <c r="C792" s="42">
        <f t="shared" ca="1" si="28"/>
        <v>46200</v>
      </c>
      <c r="D792" s="107">
        <f ca="1">INDIRECT("'" &amp; UPPER(LEFT(TEXT($D$3,"mmmm"),3)) &amp; "'!AB15")</f>
        <v>0</v>
      </c>
      <c r="E792" s="147"/>
      <c r="F792" s="148"/>
      <c r="G792" s="148"/>
      <c r="H792" s="148"/>
      <c r="I792" s="148"/>
      <c r="J792" s="148"/>
      <c r="K792" s="148"/>
      <c r="L792" s="148"/>
      <c r="M792" s="148"/>
      <c r="N792" s="148"/>
      <c r="O792" s="148"/>
      <c r="P792" s="149"/>
    </row>
    <row r="793" spans="1:16" ht="15" hidden="1" customHeight="1" x14ac:dyDescent="0.25">
      <c r="A793" s="44" t="str">
        <f ca="1">IF(MONTH(C793)=MONTH(D$3),RIGHT('Yearly Info'!A$19,LEN('Yearly Info'!A$19)-4),"")</f>
        <v xml:space="preserve"> RICS Dashboard</v>
      </c>
      <c r="B793" s="145"/>
      <c r="C793" s="42">
        <f t="shared" ca="1" si="28"/>
        <v>46200</v>
      </c>
      <c r="D793" s="107">
        <f ca="1">INDIRECT("'" &amp; UPPER(LEFT(TEXT($D$3,"mmmm"),3)) &amp; "'!AB16")</f>
        <v>0</v>
      </c>
      <c r="E793" s="153"/>
      <c r="F793" s="154"/>
      <c r="G793" s="154"/>
      <c r="H793" s="154"/>
      <c r="I793" s="154"/>
      <c r="J793" s="154"/>
      <c r="K793" s="154"/>
      <c r="L793" s="154"/>
      <c r="M793" s="154"/>
      <c r="N793" s="154"/>
      <c r="O793" s="154"/>
      <c r="P793" s="155"/>
    </row>
    <row r="794" spans="1:16" ht="15" hidden="1" customHeight="1" x14ac:dyDescent="0.25">
      <c r="A794" s="44" t="str">
        <f ca="1">IF(MONTH(C794)=MONTH(D$3),RIGHT('Yearly Info'!A$20,LEN('Yearly Info'!A$20)-4),"")</f>
        <v xml:space="preserve"> MDWFP NRIS</v>
      </c>
      <c r="B794" s="145"/>
      <c r="C794" s="42">
        <f t="shared" ca="1" si="28"/>
        <v>46200</v>
      </c>
      <c r="D794" s="107">
        <f ca="1">INDIRECT("'" &amp; UPPER(LEFT(TEXT($D$3,"mmmm"),3)) &amp; "'!AB17")</f>
        <v>0</v>
      </c>
      <c r="E794" s="153"/>
      <c r="F794" s="154"/>
      <c r="G794" s="154"/>
      <c r="H794" s="154"/>
      <c r="I794" s="154"/>
      <c r="J794" s="154"/>
      <c r="K794" s="154"/>
      <c r="L794" s="154"/>
      <c r="M794" s="154"/>
      <c r="N794" s="154"/>
      <c r="O794" s="154"/>
      <c r="P794" s="155"/>
    </row>
    <row r="795" spans="1:16" ht="15" hidden="1" customHeight="1" x14ac:dyDescent="0.25">
      <c r="A795" s="44" t="str">
        <f ca="1">IF(MONTH(C795)=MONTH(D$3),RIGHT('Yearly Info'!A$21,LEN('Yearly Info'!A$21)-4),"")</f>
        <v xml:space="preserve"> MSWIS MRVA 4 CLOSED</v>
      </c>
      <c r="B795" s="145"/>
      <c r="C795" s="42">
        <f t="shared" ca="1" si="28"/>
        <v>46200</v>
      </c>
      <c r="D795" s="107">
        <f ca="1">INDIRECT("'" &amp; UPPER(LEFT(TEXT($D$3,"mmmm"),3)) &amp; "'!AB18")</f>
        <v>0</v>
      </c>
      <c r="E795" s="147"/>
      <c r="F795" s="148"/>
      <c r="G795" s="148"/>
      <c r="H795" s="148"/>
      <c r="I795" s="148"/>
      <c r="J795" s="148"/>
      <c r="K795" s="148"/>
      <c r="L795" s="148"/>
      <c r="M795" s="148"/>
      <c r="N795" s="148"/>
      <c r="O795" s="148"/>
      <c r="P795" s="149"/>
    </row>
    <row r="796" spans="1:16" ht="15" customHeight="1" x14ac:dyDescent="0.25">
      <c r="A796" s="44" t="str">
        <f ca="1">IF(MONTH(C796)=MONTH(D$3),RIGHT('Yearly Info'!A$22,LEN('Yearly Info'!A$22)-4),"")</f>
        <v xml:space="preserve"> Tackett</v>
      </c>
      <c r="B796" s="145"/>
      <c r="C796" s="42">
        <f t="shared" ca="1" si="28"/>
        <v>46200</v>
      </c>
      <c r="D796" s="107">
        <f ca="1">INDIRECT("'" &amp; UPPER(LEFT(TEXT($D$3,"mmmm"),3)) &amp; "'!AB19")</f>
        <v>0</v>
      </c>
      <c r="E796" s="147"/>
      <c r="F796" s="148"/>
      <c r="G796" s="148"/>
      <c r="H796" s="148"/>
      <c r="I796" s="148"/>
      <c r="J796" s="148"/>
      <c r="K796" s="148"/>
      <c r="L796" s="148"/>
      <c r="M796" s="148"/>
      <c r="N796" s="148"/>
      <c r="O796" s="148"/>
      <c r="P796" s="149"/>
    </row>
    <row r="797" spans="1:16" ht="15" hidden="1" customHeight="1" x14ac:dyDescent="0.25">
      <c r="A797" s="44" t="e">
        <f ca="1">IF(MONTH(C797)=MONTH(D$3),RIGHT('Yearly Info'!A$23,LEN('Yearly Info'!A$23)-4),"")</f>
        <v>#VALUE!</v>
      </c>
      <c r="B797" s="145"/>
      <c r="C797" s="42">
        <f t="shared" ca="1" si="28"/>
        <v>46200</v>
      </c>
      <c r="D797" s="107">
        <f ca="1">INDIRECT("'" &amp; UPPER(LEFT(TEXT($D$3,"mmmm"),3)) &amp; "'!AB20")</f>
        <v>0</v>
      </c>
      <c r="E797" s="160"/>
      <c r="F797" s="148"/>
      <c r="G797" s="148"/>
      <c r="H797" s="148"/>
      <c r="I797" s="148"/>
      <c r="J797" s="148"/>
      <c r="K797" s="148"/>
      <c r="L797" s="148"/>
      <c r="M797" s="148"/>
      <c r="N797" s="148"/>
      <c r="O797" s="148"/>
      <c r="P797" s="149"/>
    </row>
    <row r="798" spans="1:16" ht="15" hidden="1" customHeight="1" x14ac:dyDescent="0.25">
      <c r="A798" s="44" t="e">
        <f ca="1">IF(MONTH(C798)=MONTH(D$3),RIGHT('Yearly Info'!A$24,LEN('Yearly Info'!A$24)-4),"")</f>
        <v>#VALUE!</v>
      </c>
      <c r="B798" s="145"/>
      <c r="C798" s="42">
        <f t="shared" ca="1" si="28"/>
        <v>46200</v>
      </c>
      <c r="D798" s="107">
        <f ca="1">INDIRECT("'" &amp; UPPER(LEFT(TEXT($D$3,"mmmm"),3)) &amp; "'!AB21")</f>
        <v>0</v>
      </c>
      <c r="E798" s="147"/>
      <c r="F798" s="148"/>
      <c r="G798" s="148"/>
      <c r="H798" s="148"/>
      <c r="I798" s="148"/>
      <c r="J798" s="148"/>
      <c r="K798" s="148"/>
      <c r="L798" s="148"/>
      <c r="M798" s="148"/>
      <c r="N798" s="148"/>
      <c r="O798" s="148"/>
      <c r="P798" s="149"/>
    </row>
    <row r="799" spans="1:16" ht="15" hidden="1" customHeight="1" x14ac:dyDescent="0.25">
      <c r="A799" s="44" t="e">
        <f ca="1">IF(MONTH(C799)=MONTH(D$3),RIGHT('Yearly Info'!A$25,LEN('Yearly Info'!A$25)-4),"")</f>
        <v>#VALUE!</v>
      </c>
      <c r="B799" s="145"/>
      <c r="C799" s="42">
        <f t="shared" ca="1" si="28"/>
        <v>46200</v>
      </c>
      <c r="D799" s="107">
        <f ca="1">INDIRECT("'" &amp; UPPER(LEFT(TEXT($D$3,"mmmm"),3)) &amp; "'!AB22")</f>
        <v>0</v>
      </c>
      <c r="E799" s="147"/>
      <c r="F799" s="148"/>
      <c r="G799" s="148"/>
      <c r="H799" s="148"/>
      <c r="I799" s="148"/>
      <c r="J799" s="148"/>
      <c r="K799" s="148"/>
      <c r="L799" s="148"/>
      <c r="M799" s="148"/>
      <c r="N799" s="148"/>
      <c r="O799" s="148"/>
      <c r="P799" s="149"/>
    </row>
    <row r="800" spans="1:16" ht="15" hidden="1" customHeight="1" x14ac:dyDescent="0.25">
      <c r="A800" s="44" t="e">
        <f ca="1">IF(MONTH(C800)=MONTH(D$3),RIGHT('Yearly Info'!A$26,LEN('Yearly Info'!A$26)-4),"")</f>
        <v>#VALUE!</v>
      </c>
      <c r="B800" s="145"/>
      <c r="C800" s="42">
        <f t="shared" ca="1" si="28"/>
        <v>46200</v>
      </c>
      <c r="D800" s="107">
        <f ca="1">INDIRECT("'" &amp; UPPER(LEFT(TEXT($D$3,"mmmm"),3)) &amp; "'!AB23")</f>
        <v>0</v>
      </c>
      <c r="E800" s="147"/>
      <c r="F800" s="148"/>
      <c r="G800" s="148"/>
      <c r="H800" s="148"/>
      <c r="I800" s="148"/>
      <c r="J800" s="148"/>
      <c r="K800" s="148"/>
      <c r="L800" s="148"/>
      <c r="M800" s="148"/>
      <c r="N800" s="148"/>
      <c r="O800" s="148"/>
      <c r="P800" s="149"/>
    </row>
    <row r="801" spans="1:16" ht="15" hidden="1" customHeight="1" x14ac:dyDescent="0.25">
      <c r="A801" s="44" t="e">
        <f ca="1">IF(MONTH(C801)=MONTH(D$3),RIGHT('Yearly Info'!A$27,LEN('Yearly Info'!A$27)-4),"")</f>
        <v>#VALUE!</v>
      </c>
      <c r="B801" s="145"/>
      <c r="C801" s="42">
        <f t="shared" ca="1" si="28"/>
        <v>46200</v>
      </c>
      <c r="D801" s="107">
        <f ca="1">INDIRECT("'" &amp; UPPER(LEFT(TEXT($D$3,"mmmm"),3)) &amp; "'!AB24")</f>
        <v>0</v>
      </c>
      <c r="E801" s="147"/>
      <c r="F801" s="148"/>
      <c r="G801" s="148"/>
      <c r="H801" s="148"/>
      <c r="I801" s="148"/>
      <c r="J801" s="148"/>
      <c r="K801" s="148"/>
      <c r="L801" s="148"/>
      <c r="M801" s="148"/>
      <c r="N801" s="148"/>
      <c r="O801" s="148"/>
      <c r="P801" s="149"/>
    </row>
    <row r="802" spans="1:16" ht="15" hidden="1" customHeight="1" x14ac:dyDescent="0.25">
      <c r="A802" s="44" t="e">
        <f ca="1">IF(MONTH(C802)=MONTH(D$3),RIGHT('Yearly Info'!A$28,LEN('Yearly Info'!A$28)-4),"")</f>
        <v>#VALUE!</v>
      </c>
      <c r="B802" s="145"/>
      <c r="C802" s="42">
        <f t="shared" ca="1" si="28"/>
        <v>46200</v>
      </c>
      <c r="D802" s="107">
        <f ca="1">INDIRECT("'" &amp; UPPER(LEFT(TEXT($D$3,"mmmm"),3)) &amp; "'!AB25")</f>
        <v>0</v>
      </c>
      <c r="E802" s="147"/>
      <c r="F802" s="148"/>
      <c r="G802" s="148"/>
      <c r="H802" s="148"/>
      <c r="I802" s="148"/>
      <c r="J802" s="148"/>
      <c r="K802" s="148"/>
      <c r="L802" s="148"/>
      <c r="M802" s="148"/>
      <c r="N802" s="148"/>
      <c r="O802" s="148"/>
      <c r="P802" s="149"/>
    </row>
    <row r="803" spans="1:16" ht="15" hidden="1" customHeight="1" x14ac:dyDescent="0.25">
      <c r="A803" s="44" t="e">
        <f ca="1">IF(MONTH(C803)=MONTH(D$3),RIGHT('Yearly Info'!A$29,LEN('Yearly Info'!A$29)-4),"")</f>
        <v>#VALUE!</v>
      </c>
      <c r="B803" s="145"/>
      <c r="C803" s="42">
        <f t="shared" ca="1" si="28"/>
        <v>46200</v>
      </c>
      <c r="D803" s="107">
        <f ca="1">INDIRECT("'" &amp; UPPER(LEFT(TEXT($D$3,"mmmm"),3)) &amp; "'!AB26")</f>
        <v>0</v>
      </c>
      <c r="E803" s="147"/>
      <c r="F803" s="148"/>
      <c r="G803" s="148"/>
      <c r="H803" s="148"/>
      <c r="I803" s="148"/>
      <c r="J803" s="148"/>
      <c r="K803" s="148"/>
      <c r="L803" s="148"/>
      <c r="M803" s="148"/>
      <c r="N803" s="148"/>
      <c r="O803" s="148"/>
      <c r="P803" s="149"/>
    </row>
    <row r="804" spans="1:16" ht="15" hidden="1" customHeight="1" x14ac:dyDescent="0.25">
      <c r="A804" s="44" t="e">
        <f ca="1">IF(MONTH(C804)=MONTH(D$3),RIGHT('Yearly Info'!A$30,LEN('Yearly Info'!A$30)-4),"")</f>
        <v>#VALUE!</v>
      </c>
      <c r="B804" s="145"/>
      <c r="C804" s="42">
        <f t="shared" ca="1" si="28"/>
        <v>46200</v>
      </c>
      <c r="D804" s="107">
        <f ca="1">INDIRECT("'" &amp; UPPER(LEFT(TEXT($D$3,"mmmm"),3)) &amp; "'!AB27")</f>
        <v>0</v>
      </c>
      <c r="E804" s="147"/>
      <c r="F804" s="148"/>
      <c r="G804" s="148"/>
      <c r="H804" s="148"/>
      <c r="I804" s="148"/>
      <c r="J804" s="148"/>
      <c r="K804" s="148"/>
      <c r="L804" s="148"/>
      <c r="M804" s="148"/>
      <c r="N804" s="148"/>
      <c r="O804" s="148"/>
      <c r="P804" s="149"/>
    </row>
    <row r="805" spans="1:16" ht="15" hidden="1" customHeight="1" x14ac:dyDescent="0.25">
      <c r="A805" s="44" t="e">
        <f ca="1">IF(MONTH(C805)=MONTH(D$3),RIGHT('Yearly Info'!A$31,LEN('Yearly Info'!A$31)-4),"")</f>
        <v>#VALUE!</v>
      </c>
      <c r="B805" s="145"/>
      <c r="C805" s="42">
        <f t="shared" ca="1" si="28"/>
        <v>46200</v>
      </c>
      <c r="D805" s="107">
        <f ca="1">INDIRECT("'" &amp; UPPER(LEFT(TEXT($D$3,"mmmm"),3)) &amp; "'!AB28")</f>
        <v>0</v>
      </c>
      <c r="E805" s="147"/>
      <c r="F805" s="148"/>
      <c r="G805" s="148"/>
      <c r="H805" s="148"/>
      <c r="I805" s="148"/>
      <c r="J805" s="148"/>
      <c r="K805" s="148"/>
      <c r="L805" s="148"/>
      <c r="M805" s="148"/>
      <c r="N805" s="148"/>
      <c r="O805" s="148"/>
      <c r="P805" s="149"/>
    </row>
    <row r="806" spans="1:16" ht="15" hidden="1" customHeight="1" x14ac:dyDescent="0.25">
      <c r="A806" s="44" t="e">
        <f ca="1">IF(MONTH(C806)=MONTH(D$3),RIGHT('Yearly Info'!A$32,LEN('Yearly Info'!A$32)-4),"")</f>
        <v>#VALUE!</v>
      </c>
      <c r="B806" s="145"/>
      <c r="C806" s="42">
        <f t="shared" ca="1" si="28"/>
        <v>46200</v>
      </c>
      <c r="D806" s="107">
        <f ca="1">INDIRECT("'" &amp; UPPER(LEFT(TEXT($D$3,"mmmm"),3)) &amp; "'!AB29")</f>
        <v>0</v>
      </c>
      <c r="E806" s="147"/>
      <c r="F806" s="148"/>
      <c r="G806" s="148"/>
      <c r="H806" s="148"/>
      <c r="I806" s="148"/>
      <c r="J806" s="148"/>
      <c r="K806" s="148"/>
      <c r="L806" s="148"/>
      <c r="M806" s="148"/>
      <c r="N806" s="148"/>
      <c r="O806" s="148"/>
      <c r="P806" s="149"/>
    </row>
    <row r="807" spans="1:16" ht="15" hidden="1" customHeight="1" x14ac:dyDescent="0.25">
      <c r="A807" s="44" t="e">
        <f ca="1">IF(MONTH(C807)=MONTH(D$3),RIGHT('Yearly Info'!A$33,LEN('Yearly Info'!A$33)-4),"")</f>
        <v>#VALUE!</v>
      </c>
      <c r="B807" s="145"/>
      <c r="C807" s="42">
        <f t="shared" ca="1" si="28"/>
        <v>46200</v>
      </c>
      <c r="D807" s="107">
        <f ca="1">INDIRECT("'" &amp; UPPER(LEFT(TEXT($D$3,"mmmm"),3)) &amp; "'!AB30")</f>
        <v>0</v>
      </c>
      <c r="E807" s="147"/>
      <c r="F807" s="148"/>
      <c r="G807" s="148"/>
      <c r="H807" s="148"/>
      <c r="I807" s="148"/>
      <c r="J807" s="148"/>
      <c r="K807" s="148"/>
      <c r="L807" s="148"/>
      <c r="M807" s="148"/>
      <c r="N807" s="148"/>
      <c r="O807" s="148"/>
      <c r="P807" s="149"/>
    </row>
    <row r="808" spans="1:16" ht="15" hidden="1" customHeight="1" x14ac:dyDescent="0.25">
      <c r="A808" s="44" t="e">
        <f ca="1">IF(MONTH(C808)=MONTH(D$3),RIGHT('Yearly Info'!A$34,LEN('Yearly Info'!A$34)-4),"")</f>
        <v>#VALUE!</v>
      </c>
      <c r="B808" s="145"/>
      <c r="C808" s="42">
        <f t="shared" ca="1" si="28"/>
        <v>46200</v>
      </c>
      <c r="D808" s="107">
        <f ca="1">INDIRECT("'" &amp; UPPER(LEFT(TEXT($D$3,"mmmm"),3)) &amp; "'!AB31")</f>
        <v>0</v>
      </c>
      <c r="E808" s="147"/>
      <c r="F808" s="148"/>
      <c r="G808" s="148"/>
      <c r="H808" s="148"/>
      <c r="I808" s="148"/>
      <c r="J808" s="148"/>
      <c r="K808" s="148"/>
      <c r="L808" s="148"/>
      <c r="M808" s="148"/>
      <c r="N808" s="148"/>
      <c r="O808" s="148"/>
      <c r="P808" s="149"/>
    </row>
    <row r="809" spans="1:16" ht="15" hidden="1" customHeight="1" x14ac:dyDescent="0.25">
      <c r="A809" s="44" t="e">
        <f ca="1">IF(MONTH(C809)=MONTH(D$3),RIGHT('Yearly Info'!A$35,LEN('Yearly Info'!A$35)-4),"")</f>
        <v>#VALUE!</v>
      </c>
      <c r="B809" s="145"/>
      <c r="C809" s="42">
        <f t="shared" ca="1" si="28"/>
        <v>46200</v>
      </c>
      <c r="D809" s="107">
        <f ca="1">INDIRECT("'" &amp; UPPER(LEFT(TEXT($D$3,"mmmm"),3)) &amp; "'!AB32")</f>
        <v>0</v>
      </c>
      <c r="E809" s="147"/>
      <c r="F809" s="148"/>
      <c r="G809" s="148"/>
      <c r="H809" s="148"/>
      <c r="I809" s="148"/>
      <c r="J809" s="148"/>
      <c r="K809" s="148"/>
      <c r="L809" s="148"/>
      <c r="M809" s="148"/>
      <c r="N809" s="148"/>
      <c r="O809" s="148"/>
      <c r="P809" s="149"/>
    </row>
    <row r="810" spans="1:16" ht="15" hidden="1" customHeight="1" x14ac:dyDescent="0.25">
      <c r="A810" s="44" t="e">
        <f ca="1">IF(MONTH(C810)=MONTH(D$3),RIGHT('Yearly Info'!A$36,LEN('Yearly Info'!A$36)-4),"")</f>
        <v>#VALUE!</v>
      </c>
      <c r="B810" s="145"/>
      <c r="C810" s="42">
        <f t="shared" ca="1" si="28"/>
        <v>46200</v>
      </c>
      <c r="D810" s="107">
        <f ca="1">INDIRECT("'" &amp; UPPER(LEFT(TEXT($D$3,"mmmm"),3)) &amp; "'!AB33")</f>
        <v>0</v>
      </c>
      <c r="E810" s="153"/>
      <c r="F810" s="154"/>
      <c r="G810" s="154"/>
      <c r="H810" s="154"/>
      <c r="I810" s="154"/>
      <c r="J810" s="154"/>
      <c r="K810" s="154"/>
      <c r="L810" s="154"/>
      <c r="M810" s="154"/>
      <c r="N810" s="154"/>
      <c r="O810" s="154"/>
      <c r="P810" s="155"/>
    </row>
    <row r="811" spans="1:16" ht="15" hidden="1" customHeight="1" x14ac:dyDescent="0.25">
      <c r="A811" s="44" t="e">
        <f ca="1">IF(MONTH(C811)=MONTH(D$3),RIGHT('Yearly Info'!A$37,LEN('Yearly Info'!A$37)-4),"")</f>
        <v>#VALUE!</v>
      </c>
      <c r="B811" s="145"/>
      <c r="C811" s="42">
        <f t="shared" ca="1" si="28"/>
        <v>46200</v>
      </c>
      <c r="D811" s="107">
        <f ca="1">INDIRECT("'" &amp; UPPER(LEFT(TEXT($D$3,"mmmm"),3)) &amp; "'!AB34")</f>
        <v>0</v>
      </c>
      <c r="E811" s="147"/>
      <c r="F811" s="148"/>
      <c r="G811" s="148"/>
      <c r="H811" s="148"/>
      <c r="I811" s="148"/>
      <c r="J811" s="148"/>
      <c r="K811" s="148"/>
      <c r="L811" s="148"/>
      <c r="M811" s="148"/>
      <c r="N811" s="148"/>
      <c r="O811" s="148"/>
      <c r="P811" s="149"/>
    </row>
    <row r="812" spans="1:16" ht="15" hidden="1" customHeight="1" x14ac:dyDescent="0.25">
      <c r="A812" s="44" t="e">
        <f ca="1">IF(MONTH(C812)=MONTH(D$3),RIGHT('Yearly Info'!A$38,LEN('Yearly Info'!A$38)-4),"")</f>
        <v>#VALUE!</v>
      </c>
      <c r="B812" s="145"/>
      <c r="C812" s="42">
        <f t="shared" ca="1" si="28"/>
        <v>46200</v>
      </c>
      <c r="D812" s="107">
        <f ca="1">INDIRECT("'" &amp; UPPER(LEFT(TEXT($D$3,"mmmm"),3)) &amp; "'!AB35")</f>
        <v>0</v>
      </c>
      <c r="E812" s="147"/>
      <c r="F812" s="148"/>
      <c r="G812" s="148"/>
      <c r="H812" s="148"/>
      <c r="I812" s="148"/>
      <c r="J812" s="148"/>
      <c r="K812" s="148"/>
      <c r="L812" s="148"/>
      <c r="M812" s="148"/>
      <c r="N812" s="148"/>
      <c r="O812" s="148"/>
      <c r="P812" s="149"/>
    </row>
    <row r="813" spans="1:16" ht="15" hidden="1" customHeight="1" x14ac:dyDescent="0.25">
      <c r="A813" s="44" t="e">
        <f ca="1">IF(MONTH(C813)=MONTH(D$3),RIGHT('Yearly Info'!A$39,LEN('Yearly Info'!A$39)-4),"")</f>
        <v>#VALUE!</v>
      </c>
      <c r="B813" s="145"/>
      <c r="C813" s="42">
        <f t="shared" ca="1" si="28"/>
        <v>46200</v>
      </c>
      <c r="D813" s="107">
        <f ca="1">INDIRECT("'" &amp; UPPER(LEFT(TEXT($D$3,"mmmm"),3)) &amp; "'!AB36")</f>
        <v>0</v>
      </c>
      <c r="E813" s="147"/>
      <c r="F813" s="148"/>
      <c r="G813" s="148"/>
      <c r="H813" s="148"/>
      <c r="I813" s="148"/>
      <c r="J813" s="148"/>
      <c r="K813" s="148"/>
      <c r="L813" s="148"/>
      <c r="M813" s="148"/>
      <c r="N813" s="148"/>
      <c r="O813" s="148"/>
      <c r="P813" s="149"/>
    </row>
    <row r="814" spans="1:16" ht="15" hidden="1" customHeight="1" thickBot="1" x14ac:dyDescent="0.3">
      <c r="A814" s="45" t="e">
        <f ca="1">IF(MONTH(C814)=MONTH(D$3),RIGHT('Yearly Info'!A$40,LEN('Yearly Info'!A$40)-4),"")</f>
        <v>#VALUE!</v>
      </c>
      <c r="B814" s="145"/>
      <c r="C814" s="42">
        <f t="shared" ca="1" si="28"/>
        <v>46200</v>
      </c>
      <c r="D814" s="107">
        <f ca="1">INDIRECT("'" &amp; UPPER(LEFT(TEXT($D$3,"mmmm"),3)) &amp; "'!AB37")</f>
        <v>0</v>
      </c>
      <c r="E814" s="147"/>
      <c r="F814" s="148"/>
      <c r="G814" s="148"/>
      <c r="H814" s="148"/>
      <c r="I814" s="148"/>
      <c r="J814" s="148"/>
      <c r="K814" s="148"/>
      <c r="L814" s="148"/>
      <c r="M814" s="148"/>
      <c r="N814" s="148"/>
      <c r="O814" s="148"/>
      <c r="P814" s="149"/>
    </row>
    <row r="815" spans="1:16" ht="15" hidden="1" customHeight="1" thickBot="1" x14ac:dyDescent="0.3">
      <c r="A815" s="45" t="str">
        <f ca="1">IF(MONTH(C815)=MONTH(D$3),RIGHT('Yearly Info'!A$41,LEN('Yearly Info'!A$41)-4),"")</f>
        <v xml:space="preserve"> </v>
      </c>
      <c r="B815" s="145"/>
      <c r="C815" s="42">
        <f t="shared" ca="1" si="28"/>
        <v>46200</v>
      </c>
      <c r="D815" s="107">
        <f ca="1">INDIRECT("'" &amp; UPPER(LEFT(TEXT($D$3,"mmmm"),3)) &amp; "'!AB38")</f>
        <v>0</v>
      </c>
      <c r="E815" s="147"/>
      <c r="F815" s="148"/>
      <c r="G815" s="148"/>
      <c r="H815" s="148"/>
      <c r="I815" s="148"/>
      <c r="J815" s="148"/>
      <c r="K815" s="148"/>
      <c r="L815" s="148"/>
      <c r="M815" s="148"/>
      <c r="N815" s="148"/>
      <c r="O815" s="148"/>
      <c r="P815" s="149"/>
    </row>
    <row r="816" spans="1:16" ht="15" hidden="1" customHeight="1" thickBot="1" x14ac:dyDescent="0.3">
      <c r="A816" s="45" t="str">
        <f ca="1">IF(MONTH(C816)=MONTH(D$3),RIGHT('Yearly Info'!A$42,LEN('Yearly Info'!A$42)-4),"")</f>
        <v xml:space="preserve"> </v>
      </c>
      <c r="B816" s="145"/>
      <c r="C816" s="42">
        <f t="shared" ca="1" si="28"/>
        <v>46200</v>
      </c>
      <c r="D816" s="107">
        <f ca="1">INDIRECT("'" &amp; UPPER(LEFT(TEXT($D$3,"mmmm"),3)) &amp; "'!AB39")</f>
        <v>0</v>
      </c>
      <c r="E816" s="147"/>
      <c r="F816" s="148"/>
      <c r="G816" s="148"/>
      <c r="H816" s="148"/>
      <c r="I816" s="148"/>
      <c r="J816" s="148"/>
      <c r="K816" s="148"/>
      <c r="L816" s="148"/>
      <c r="M816" s="148"/>
      <c r="N816" s="148"/>
      <c r="O816" s="148"/>
      <c r="P816" s="149"/>
    </row>
    <row r="817" spans="1:16" ht="15" hidden="1" customHeight="1" thickBot="1" x14ac:dyDescent="0.3">
      <c r="A817" s="45" t="str">
        <f ca="1">IF(MONTH(C817)=MONTH(D$3),RIGHT('Yearly Info'!A$43,LEN('Yearly Info'!A$43)-4),"")</f>
        <v xml:space="preserve"> </v>
      </c>
      <c r="B817" s="146"/>
      <c r="C817" s="42">
        <f t="shared" ca="1" si="28"/>
        <v>46200</v>
      </c>
      <c r="D817" s="107">
        <f ca="1">INDIRECT("'" &amp; UPPER(LEFT(TEXT($D$3,"mmmm"),3)) &amp; "'!AB40")</f>
        <v>0</v>
      </c>
      <c r="E817" s="150"/>
      <c r="F817" s="151"/>
      <c r="G817" s="151"/>
      <c r="H817" s="151"/>
      <c r="I817" s="151"/>
      <c r="J817" s="151"/>
      <c r="K817" s="151"/>
      <c r="L817" s="151"/>
      <c r="M817" s="151"/>
      <c r="N817" s="151"/>
      <c r="O817" s="151"/>
      <c r="P817" s="152"/>
    </row>
    <row r="818" spans="1:16" ht="15" hidden="1" customHeight="1" x14ac:dyDescent="0.25">
      <c r="A818" s="44" t="str">
        <f ca="1">IF(MONTH(C818)=MONTH(D$3),RIGHT('Yearly Info'!A$14,LEN('Yearly Info'!A$14)-4),"")</f>
        <v xml:space="preserve"> RICS Support for MDEQ</v>
      </c>
      <c r="B818" s="145" t="str">
        <f ca="1">TEXT(C818,"dddd")</f>
        <v>Sunday</v>
      </c>
      <c r="C818" s="94">
        <f ca="1">C788+1</f>
        <v>46201</v>
      </c>
      <c r="D818" s="107">
        <f ca="1">INDIRECT("'" &amp; UPPER(LEFT(TEXT($D$3,"mmmm"),3)) &amp; "'!AC11")</f>
        <v>0</v>
      </c>
      <c r="E818" s="147"/>
      <c r="F818" s="148"/>
      <c r="G818" s="148"/>
      <c r="H818" s="148"/>
      <c r="I818" s="148"/>
      <c r="J818" s="148"/>
      <c r="K818" s="148"/>
      <c r="L818" s="148"/>
      <c r="M818" s="148"/>
      <c r="N818" s="148"/>
      <c r="O818" s="148"/>
      <c r="P818" s="149"/>
    </row>
    <row r="819" spans="1:16" ht="15" hidden="1" customHeight="1" x14ac:dyDescent="0.25">
      <c r="A819" s="44" t="str">
        <f ca="1">IF(MONTH(C819)=MONTH(D$3),RIGHT('Yearly Info'!A$15,LEN('Yearly Info'!A$15)-4),"")</f>
        <v xml:space="preserve"> MDEQ</v>
      </c>
      <c r="B819" s="145"/>
      <c r="C819" s="42">
        <f ca="1">C818</f>
        <v>46201</v>
      </c>
      <c r="D819" s="107">
        <f ca="1">INDIRECT("'" &amp; UPPER(LEFT(TEXT($D$3,"mmmm"),3)) &amp; "'!AC12")</f>
        <v>0</v>
      </c>
      <c r="E819" s="147"/>
      <c r="F819" s="148"/>
      <c r="G819" s="148"/>
      <c r="H819" s="148"/>
      <c r="I819" s="148"/>
      <c r="J819" s="148"/>
      <c r="K819" s="148"/>
      <c r="L819" s="148"/>
      <c r="M819" s="148"/>
      <c r="N819" s="148"/>
      <c r="O819" s="148"/>
      <c r="P819" s="149"/>
    </row>
    <row r="820" spans="1:16" ht="15" hidden="1" customHeight="1" x14ac:dyDescent="0.25">
      <c r="A820" s="44" t="str">
        <f ca="1">IF(MONTH(C820)=MONTH(D$3),RIGHT('Yearly Info'!A$16,LEN('Yearly Info'!A$16)-4),"")</f>
        <v xml:space="preserve"> RICS Idea Portal</v>
      </c>
      <c r="B820" s="145"/>
      <c r="C820" s="42">
        <f t="shared" ref="C820:C847" ca="1" si="29">C819</f>
        <v>46201</v>
      </c>
      <c r="D820" s="107">
        <f ca="1">INDIRECT("'" &amp; UPPER(LEFT(TEXT($D$3,"mmmm"),3)) &amp; "'!AC13")</f>
        <v>0</v>
      </c>
      <c r="E820" s="147"/>
      <c r="F820" s="148"/>
      <c r="G820" s="148"/>
      <c r="H820" s="148"/>
      <c r="I820" s="148"/>
      <c r="J820" s="148"/>
      <c r="K820" s="148"/>
      <c r="L820" s="148"/>
      <c r="M820" s="148"/>
      <c r="N820" s="148"/>
      <c r="O820" s="148"/>
      <c r="P820" s="149"/>
    </row>
    <row r="821" spans="1:16" ht="15" hidden="1" customHeight="1" x14ac:dyDescent="0.25">
      <c r="A821" s="44" t="str">
        <f ca="1">IF(MONTH(C821)=MONTH(D$3),RIGHT('Yearly Info'!A$17,LEN('Yearly Info'!A$17)-4),"")</f>
        <v xml:space="preserve"> MSWIS</v>
      </c>
      <c r="B821" s="145"/>
      <c r="C821" s="42">
        <f t="shared" ca="1" si="29"/>
        <v>46201</v>
      </c>
      <c r="D821" s="107">
        <f ca="1">INDIRECT("'" &amp; UPPER(LEFT(TEXT($D$3,"mmmm"),3)) &amp; "'!AC14")</f>
        <v>0</v>
      </c>
      <c r="E821" s="147"/>
      <c r="F821" s="148"/>
      <c r="G821" s="148"/>
      <c r="H821" s="148"/>
      <c r="I821" s="148"/>
      <c r="J821" s="148"/>
      <c r="K821" s="148"/>
      <c r="L821" s="148"/>
      <c r="M821" s="148"/>
      <c r="N821" s="148"/>
      <c r="O821" s="148"/>
      <c r="P821" s="149"/>
    </row>
    <row r="822" spans="1:16" ht="15" hidden="1" customHeight="1" x14ac:dyDescent="0.25">
      <c r="A822" s="44" t="str">
        <f ca="1">IF(MONTH(C822)=MONTH(D$3),RIGHT('Yearly Info'!A$18,LEN('Yearly Info'!A$18)-4),"")</f>
        <v xml:space="preserve"> GeoSpatial</v>
      </c>
      <c r="B822" s="145"/>
      <c r="C822" s="42">
        <f t="shared" ca="1" si="29"/>
        <v>46201</v>
      </c>
      <c r="D822" s="107">
        <f ca="1">INDIRECT("'" &amp; UPPER(LEFT(TEXT($D$3,"mmmm"),3)) &amp; "'!AC15")</f>
        <v>0</v>
      </c>
      <c r="E822" s="147"/>
      <c r="F822" s="148"/>
      <c r="G822" s="148"/>
      <c r="H822" s="148"/>
      <c r="I822" s="148"/>
      <c r="J822" s="148"/>
      <c r="K822" s="148"/>
      <c r="L822" s="148"/>
      <c r="M822" s="148"/>
      <c r="N822" s="148"/>
      <c r="O822" s="148"/>
      <c r="P822" s="149"/>
    </row>
    <row r="823" spans="1:16" ht="15" hidden="1" customHeight="1" thickBot="1" x14ac:dyDescent="0.3">
      <c r="A823" s="44" t="str">
        <f ca="1">IF(MONTH(C823)=MONTH(D$3),RIGHT('Yearly Info'!A$19,LEN('Yearly Info'!A$19)-4),"")</f>
        <v xml:space="preserve"> RICS Dashboard</v>
      </c>
      <c r="B823" s="145"/>
      <c r="C823" s="42">
        <f t="shared" ca="1" si="29"/>
        <v>46201</v>
      </c>
      <c r="D823" s="107">
        <f ca="1">INDIRECT("'" &amp; UPPER(LEFT(TEXT($D$3,"mmmm"),3)) &amp; "'!AC16")</f>
        <v>0</v>
      </c>
      <c r="E823" s="153"/>
      <c r="F823" s="154"/>
      <c r="G823" s="154"/>
      <c r="H823" s="154"/>
      <c r="I823" s="154"/>
      <c r="J823" s="154"/>
      <c r="K823" s="154"/>
      <c r="L823" s="154"/>
      <c r="M823" s="154"/>
      <c r="N823" s="154"/>
      <c r="O823" s="154"/>
      <c r="P823" s="155"/>
    </row>
    <row r="824" spans="1:16" ht="15" hidden="1" customHeight="1" x14ac:dyDescent="0.25">
      <c r="A824" s="44" t="str">
        <f ca="1">IF(MONTH(C824)=MONTH(D$3),RIGHT('Yearly Info'!A$20,LEN('Yearly Info'!A$20)-4),"")</f>
        <v xml:space="preserve"> MDWFP NRIS</v>
      </c>
      <c r="B824" s="145"/>
      <c r="C824" s="42">
        <f t="shared" ca="1" si="29"/>
        <v>46201</v>
      </c>
      <c r="D824" s="107">
        <f ca="1">INDIRECT("'" &amp; UPPER(LEFT(TEXT($D$3,"mmmm"),3)) &amp; "'!AC17")</f>
        <v>0</v>
      </c>
      <c r="E824" s="147"/>
      <c r="F824" s="148"/>
      <c r="G824" s="148"/>
      <c r="H824" s="148"/>
      <c r="I824" s="148"/>
      <c r="J824" s="148"/>
      <c r="K824" s="148"/>
      <c r="L824" s="148"/>
      <c r="M824" s="148"/>
      <c r="N824" s="148"/>
      <c r="O824" s="148"/>
      <c r="P824" s="149"/>
    </row>
    <row r="825" spans="1:16" ht="15" hidden="1" customHeight="1" x14ac:dyDescent="0.25">
      <c r="A825" s="44" t="str">
        <f ca="1">IF(MONTH(C825)=MONTH(D$3),RIGHT('Yearly Info'!A$21,LEN('Yearly Info'!A$21)-4),"")</f>
        <v xml:space="preserve"> MSWIS MRVA 4 CLOSED</v>
      </c>
      <c r="B825" s="145"/>
      <c r="C825" s="42">
        <f t="shared" ca="1" si="29"/>
        <v>46201</v>
      </c>
      <c r="D825" s="107">
        <f ca="1">INDIRECT("'" &amp; UPPER(LEFT(TEXT($D$3,"mmmm"),3)) &amp; "'!AC18")</f>
        <v>0</v>
      </c>
      <c r="E825" s="147"/>
      <c r="F825" s="148"/>
      <c r="G825" s="148"/>
      <c r="H825" s="148"/>
      <c r="I825" s="148"/>
      <c r="J825" s="148"/>
      <c r="K825" s="148"/>
      <c r="L825" s="148"/>
      <c r="M825" s="148"/>
      <c r="N825" s="148"/>
      <c r="O825" s="148"/>
      <c r="P825" s="149"/>
    </row>
    <row r="826" spans="1:16" ht="15" customHeight="1" x14ac:dyDescent="0.25">
      <c r="A826" s="44" t="str">
        <f ca="1">IF(MONTH(C826)=MONTH(D$3),RIGHT('Yearly Info'!A$22,LEN('Yearly Info'!A$22)-4),"")</f>
        <v xml:space="preserve"> Tackett</v>
      </c>
      <c r="B826" s="145"/>
      <c r="C826" s="42">
        <f t="shared" ca="1" si="29"/>
        <v>46201</v>
      </c>
      <c r="D826" s="107">
        <f ca="1">INDIRECT("'" &amp; UPPER(LEFT(TEXT($D$3,"mmmm"),3)) &amp; "'!AC19")</f>
        <v>0</v>
      </c>
      <c r="E826" s="147"/>
      <c r="F826" s="148"/>
      <c r="G826" s="148"/>
      <c r="H826" s="148"/>
      <c r="I826" s="148"/>
      <c r="J826" s="148"/>
      <c r="K826" s="148"/>
      <c r="L826" s="148"/>
      <c r="M826" s="148"/>
      <c r="N826" s="148"/>
      <c r="O826" s="148"/>
      <c r="P826" s="149"/>
    </row>
    <row r="827" spans="1:16" ht="15" hidden="1" customHeight="1" x14ac:dyDescent="0.25">
      <c r="A827" s="44" t="e">
        <f ca="1">IF(MONTH(C827)=MONTH(D$3),RIGHT('Yearly Info'!A$23,LEN('Yearly Info'!A$23)-4),"")</f>
        <v>#VALUE!</v>
      </c>
      <c r="B827" s="145"/>
      <c r="C827" s="42">
        <f t="shared" ca="1" si="29"/>
        <v>46201</v>
      </c>
      <c r="D827" s="107">
        <f ca="1">INDIRECT("'" &amp; UPPER(LEFT(TEXT($D$3,"mmmm"),3)) &amp; "'!AC20")</f>
        <v>0</v>
      </c>
      <c r="E827" s="147"/>
      <c r="F827" s="148"/>
      <c r="G827" s="148"/>
      <c r="H827" s="148"/>
      <c r="I827" s="148"/>
      <c r="J827" s="148"/>
      <c r="K827" s="148"/>
      <c r="L827" s="148"/>
      <c r="M827" s="148"/>
      <c r="N827" s="148"/>
      <c r="O827" s="148"/>
      <c r="P827" s="149"/>
    </row>
    <row r="828" spans="1:16" ht="15" hidden="1" customHeight="1" x14ac:dyDescent="0.25">
      <c r="A828" s="44" t="e">
        <f ca="1">IF(MONTH(C828)=MONTH(D$3),RIGHT('Yearly Info'!A$24,LEN('Yearly Info'!A$24)-4),"")</f>
        <v>#VALUE!</v>
      </c>
      <c r="B828" s="145"/>
      <c r="C828" s="42">
        <f t="shared" ca="1" si="29"/>
        <v>46201</v>
      </c>
      <c r="D828" s="107">
        <f ca="1">INDIRECT("'" &amp; UPPER(LEFT(TEXT($D$3,"mmmm"),3)) &amp; "'!AC21")</f>
        <v>0</v>
      </c>
      <c r="E828" s="147"/>
      <c r="F828" s="148"/>
      <c r="G828" s="148"/>
      <c r="H828" s="148"/>
      <c r="I828" s="148"/>
      <c r="J828" s="148"/>
      <c r="K828" s="148"/>
      <c r="L828" s="148"/>
      <c r="M828" s="148"/>
      <c r="N828" s="148"/>
      <c r="O828" s="148"/>
      <c r="P828" s="149"/>
    </row>
    <row r="829" spans="1:16" ht="15" hidden="1" customHeight="1" x14ac:dyDescent="0.25">
      <c r="A829" s="44" t="e">
        <f ca="1">IF(MONTH(C829)=MONTH(D$3),RIGHT('Yearly Info'!A$25,LEN('Yearly Info'!A$25)-4),"")</f>
        <v>#VALUE!</v>
      </c>
      <c r="B829" s="145"/>
      <c r="C829" s="42">
        <f t="shared" ca="1" si="29"/>
        <v>46201</v>
      </c>
      <c r="D829" s="107">
        <f ca="1">INDIRECT("'" &amp; UPPER(LEFT(TEXT($D$3,"mmmm"),3)) &amp; "'!AC22")</f>
        <v>0</v>
      </c>
      <c r="E829" s="147"/>
      <c r="F829" s="148"/>
      <c r="G829" s="148"/>
      <c r="H829" s="148"/>
      <c r="I829" s="148"/>
      <c r="J829" s="148"/>
      <c r="K829" s="148"/>
      <c r="L829" s="148"/>
      <c r="M829" s="148"/>
      <c r="N829" s="148"/>
      <c r="O829" s="148"/>
      <c r="P829" s="149"/>
    </row>
    <row r="830" spans="1:16" ht="15" hidden="1" customHeight="1" x14ac:dyDescent="0.25">
      <c r="A830" s="44" t="e">
        <f ca="1">IF(MONTH(C830)=MONTH(D$3),RIGHT('Yearly Info'!A$26,LEN('Yearly Info'!A$26)-4),"")</f>
        <v>#VALUE!</v>
      </c>
      <c r="B830" s="145"/>
      <c r="C830" s="42">
        <f t="shared" ca="1" si="29"/>
        <v>46201</v>
      </c>
      <c r="D830" s="107">
        <f ca="1">INDIRECT("'" &amp; UPPER(LEFT(TEXT($D$3,"mmmm"),3)) &amp; "'!AC23")</f>
        <v>0</v>
      </c>
      <c r="E830" s="147"/>
      <c r="F830" s="148"/>
      <c r="G830" s="148"/>
      <c r="H830" s="148"/>
      <c r="I830" s="148"/>
      <c r="J830" s="148"/>
      <c r="K830" s="148"/>
      <c r="L830" s="148"/>
      <c r="M830" s="148"/>
      <c r="N830" s="148"/>
      <c r="O830" s="148"/>
      <c r="P830" s="149"/>
    </row>
    <row r="831" spans="1:16" ht="15" hidden="1" customHeight="1" x14ac:dyDescent="0.25">
      <c r="A831" s="44" t="e">
        <f ca="1">IF(MONTH(C831)=MONTH(D$3),RIGHT('Yearly Info'!A$27,LEN('Yearly Info'!A$27)-4),"")</f>
        <v>#VALUE!</v>
      </c>
      <c r="B831" s="145"/>
      <c r="C831" s="42">
        <f t="shared" ca="1" si="29"/>
        <v>46201</v>
      </c>
      <c r="D831" s="107">
        <f ca="1">INDIRECT("'" &amp; UPPER(LEFT(TEXT($D$3,"mmmm"),3)) &amp; "'!AC24")</f>
        <v>0</v>
      </c>
      <c r="E831" s="147"/>
      <c r="F831" s="148"/>
      <c r="G831" s="148"/>
      <c r="H831" s="148"/>
      <c r="I831" s="148"/>
      <c r="J831" s="148"/>
      <c r="K831" s="148"/>
      <c r="L831" s="148"/>
      <c r="M831" s="148"/>
      <c r="N831" s="148"/>
      <c r="O831" s="148"/>
      <c r="P831" s="149"/>
    </row>
    <row r="832" spans="1:16" ht="15" hidden="1" customHeight="1" x14ac:dyDescent="0.25">
      <c r="A832" s="44" t="e">
        <f ca="1">IF(MONTH(C832)=MONTH(D$3),RIGHT('Yearly Info'!A$28,LEN('Yearly Info'!A$28)-4),"")</f>
        <v>#VALUE!</v>
      </c>
      <c r="B832" s="145"/>
      <c r="C832" s="42">
        <f t="shared" ca="1" si="29"/>
        <v>46201</v>
      </c>
      <c r="D832" s="107">
        <f ca="1">INDIRECT("'" &amp; UPPER(LEFT(TEXT($D$3,"mmmm"),3)) &amp; "'!AC25")</f>
        <v>0</v>
      </c>
      <c r="E832" s="147"/>
      <c r="F832" s="148"/>
      <c r="G832" s="148"/>
      <c r="H832" s="148"/>
      <c r="I832" s="148"/>
      <c r="J832" s="148"/>
      <c r="K832" s="148"/>
      <c r="L832" s="148"/>
      <c r="M832" s="148"/>
      <c r="N832" s="148"/>
      <c r="O832" s="148"/>
      <c r="P832" s="149"/>
    </row>
    <row r="833" spans="1:16" ht="15" hidden="1" customHeight="1" x14ac:dyDescent="0.25">
      <c r="A833" s="44" t="e">
        <f ca="1">IF(MONTH(C833)=MONTH(D$3),RIGHT('Yearly Info'!A$29,LEN('Yearly Info'!A$29)-4),"")</f>
        <v>#VALUE!</v>
      </c>
      <c r="B833" s="145"/>
      <c r="C833" s="42">
        <f t="shared" ca="1" si="29"/>
        <v>46201</v>
      </c>
      <c r="D833" s="107">
        <f ca="1">INDIRECT("'" &amp; UPPER(LEFT(TEXT($D$3,"mmmm"),3)) &amp; "'!AC26")</f>
        <v>0</v>
      </c>
      <c r="E833" s="147"/>
      <c r="F833" s="148"/>
      <c r="G833" s="148"/>
      <c r="H833" s="148"/>
      <c r="I833" s="148"/>
      <c r="J833" s="148"/>
      <c r="K833" s="148"/>
      <c r="L833" s="148"/>
      <c r="M833" s="148"/>
      <c r="N833" s="148"/>
      <c r="O833" s="148"/>
      <c r="P833" s="149"/>
    </row>
    <row r="834" spans="1:16" ht="15" hidden="1" customHeight="1" x14ac:dyDescent="0.25">
      <c r="A834" s="44" t="e">
        <f ca="1">IF(MONTH(C834)=MONTH(D$3),RIGHT('Yearly Info'!A$30,LEN('Yearly Info'!A$30)-4),"")</f>
        <v>#VALUE!</v>
      </c>
      <c r="B834" s="145"/>
      <c r="C834" s="42">
        <f t="shared" ca="1" si="29"/>
        <v>46201</v>
      </c>
      <c r="D834" s="107">
        <f ca="1">INDIRECT("'" &amp; UPPER(LEFT(TEXT($D$3,"mmmm"),3)) &amp; "'!AC27")</f>
        <v>0</v>
      </c>
      <c r="E834" s="147"/>
      <c r="F834" s="148"/>
      <c r="G834" s="148"/>
      <c r="H834" s="148"/>
      <c r="I834" s="148"/>
      <c r="J834" s="148"/>
      <c r="K834" s="148"/>
      <c r="L834" s="148"/>
      <c r="M834" s="148"/>
      <c r="N834" s="148"/>
      <c r="O834" s="148"/>
      <c r="P834" s="149"/>
    </row>
    <row r="835" spans="1:16" ht="15" hidden="1" customHeight="1" x14ac:dyDescent="0.25">
      <c r="A835" s="44" t="e">
        <f ca="1">IF(MONTH(C835)=MONTH(D$3),RIGHT('Yearly Info'!A$31,LEN('Yearly Info'!A$31)-4),"")</f>
        <v>#VALUE!</v>
      </c>
      <c r="B835" s="145"/>
      <c r="C835" s="42">
        <f t="shared" ca="1" si="29"/>
        <v>46201</v>
      </c>
      <c r="D835" s="107">
        <f ca="1">INDIRECT("'" &amp; UPPER(LEFT(TEXT($D$3,"mmmm"),3)) &amp; "'!AC28")</f>
        <v>0</v>
      </c>
      <c r="E835" s="147"/>
      <c r="F835" s="148"/>
      <c r="G835" s="148"/>
      <c r="H835" s="148"/>
      <c r="I835" s="148"/>
      <c r="J835" s="148"/>
      <c r="K835" s="148"/>
      <c r="L835" s="148"/>
      <c r="M835" s="148"/>
      <c r="N835" s="148"/>
      <c r="O835" s="148"/>
      <c r="P835" s="149"/>
    </row>
    <row r="836" spans="1:16" ht="15" hidden="1" customHeight="1" x14ac:dyDescent="0.25">
      <c r="A836" s="44" t="e">
        <f ca="1">IF(MONTH(C836)=MONTH(D$3),RIGHT('Yearly Info'!A$32,LEN('Yearly Info'!A$32)-4),"")</f>
        <v>#VALUE!</v>
      </c>
      <c r="B836" s="145"/>
      <c r="C836" s="42">
        <f t="shared" ca="1" si="29"/>
        <v>46201</v>
      </c>
      <c r="D836" s="107">
        <f ca="1">INDIRECT("'" &amp; UPPER(LEFT(TEXT($D$3,"mmmm"),3)) &amp; "'!AC29")</f>
        <v>0</v>
      </c>
      <c r="E836" s="147"/>
      <c r="F836" s="148"/>
      <c r="G836" s="148"/>
      <c r="H836" s="148"/>
      <c r="I836" s="148"/>
      <c r="J836" s="148"/>
      <c r="K836" s="148"/>
      <c r="L836" s="148"/>
      <c r="M836" s="148"/>
      <c r="N836" s="148"/>
      <c r="O836" s="148"/>
      <c r="P836" s="149"/>
    </row>
    <row r="837" spans="1:16" ht="15" hidden="1" customHeight="1" x14ac:dyDescent="0.25">
      <c r="A837" s="44" t="e">
        <f ca="1">IF(MONTH(C837)=MONTH(D$3),RIGHT('Yearly Info'!A$33,LEN('Yearly Info'!A$33)-4),"")</f>
        <v>#VALUE!</v>
      </c>
      <c r="B837" s="145"/>
      <c r="C837" s="42">
        <f t="shared" ca="1" si="29"/>
        <v>46201</v>
      </c>
      <c r="D837" s="107">
        <f ca="1">INDIRECT("'" &amp; UPPER(LEFT(TEXT($D$3,"mmmm"),3)) &amp; "'!AC30")</f>
        <v>0</v>
      </c>
      <c r="E837" s="147"/>
      <c r="F837" s="148"/>
      <c r="G837" s="148"/>
      <c r="H837" s="148"/>
      <c r="I837" s="148"/>
      <c r="J837" s="148"/>
      <c r="K837" s="148"/>
      <c r="L837" s="148"/>
      <c r="M837" s="148"/>
      <c r="N837" s="148"/>
      <c r="O837" s="148"/>
      <c r="P837" s="149"/>
    </row>
    <row r="838" spans="1:16" ht="15" hidden="1" customHeight="1" x14ac:dyDescent="0.25">
      <c r="A838" s="44" t="e">
        <f ca="1">IF(MONTH(C838)=MONTH(D$3),RIGHT('Yearly Info'!A$34,LEN('Yearly Info'!A$34)-4),"")</f>
        <v>#VALUE!</v>
      </c>
      <c r="B838" s="145"/>
      <c r="C838" s="42">
        <f t="shared" ca="1" si="29"/>
        <v>46201</v>
      </c>
      <c r="D838" s="107">
        <f ca="1">INDIRECT("'" &amp; UPPER(LEFT(TEXT($D$3,"mmmm"),3)) &amp; "'!AC31")</f>
        <v>0</v>
      </c>
      <c r="E838" s="147"/>
      <c r="F838" s="148"/>
      <c r="G838" s="148"/>
      <c r="H838" s="148"/>
      <c r="I838" s="148"/>
      <c r="J838" s="148"/>
      <c r="K838" s="148"/>
      <c r="L838" s="148"/>
      <c r="M838" s="148"/>
      <c r="N838" s="148"/>
      <c r="O838" s="148"/>
      <c r="P838" s="149"/>
    </row>
    <row r="839" spans="1:16" ht="15" hidden="1" customHeight="1" x14ac:dyDescent="0.25">
      <c r="A839" s="44" t="e">
        <f ca="1">IF(MONTH(C839)=MONTH(D$3),RIGHT('Yearly Info'!A$35,LEN('Yearly Info'!A$35)-4),"")</f>
        <v>#VALUE!</v>
      </c>
      <c r="B839" s="145"/>
      <c r="C839" s="42">
        <f t="shared" ca="1" si="29"/>
        <v>46201</v>
      </c>
      <c r="D839" s="107">
        <f ca="1">INDIRECT("'" &amp; UPPER(LEFT(TEXT($D$3,"mmmm"),3)) &amp; "'!AC32")</f>
        <v>0</v>
      </c>
      <c r="E839" s="147"/>
      <c r="F839" s="148"/>
      <c r="G839" s="148"/>
      <c r="H839" s="148"/>
      <c r="I839" s="148"/>
      <c r="J839" s="148"/>
      <c r="K839" s="148"/>
      <c r="L839" s="148"/>
      <c r="M839" s="148"/>
      <c r="N839" s="148"/>
      <c r="O839" s="148"/>
      <c r="P839" s="149"/>
    </row>
    <row r="840" spans="1:16" ht="15" hidden="1" customHeight="1" x14ac:dyDescent="0.25">
      <c r="A840" s="44" t="e">
        <f ca="1">IF(MONTH(C840)=MONTH(D$3),RIGHT('Yearly Info'!A$36,LEN('Yearly Info'!A$36)-4),"")</f>
        <v>#VALUE!</v>
      </c>
      <c r="B840" s="145"/>
      <c r="C840" s="42">
        <f t="shared" ca="1" si="29"/>
        <v>46201</v>
      </c>
      <c r="D840" s="107">
        <f ca="1">INDIRECT("'" &amp; UPPER(LEFT(TEXT($D$3,"mmmm"),3)) &amp; "'!AC33")</f>
        <v>0</v>
      </c>
      <c r="E840" s="147"/>
      <c r="F840" s="148"/>
      <c r="G840" s="148"/>
      <c r="H840" s="148"/>
      <c r="I840" s="148"/>
      <c r="J840" s="148"/>
      <c r="K840" s="148"/>
      <c r="L840" s="148"/>
      <c r="M840" s="148"/>
      <c r="N840" s="148"/>
      <c r="O840" s="148"/>
      <c r="P840" s="149"/>
    </row>
    <row r="841" spans="1:16" ht="15" hidden="1" customHeight="1" x14ac:dyDescent="0.25">
      <c r="A841" s="44" t="e">
        <f ca="1">IF(MONTH(C841)=MONTH(D$3),RIGHT('Yearly Info'!A$37,LEN('Yearly Info'!A$37)-4),"")</f>
        <v>#VALUE!</v>
      </c>
      <c r="B841" s="145"/>
      <c r="C841" s="42">
        <f t="shared" ca="1" si="29"/>
        <v>46201</v>
      </c>
      <c r="D841" s="107">
        <f ca="1">INDIRECT("'" &amp; UPPER(LEFT(TEXT($D$3,"mmmm"),3)) &amp; "'!AC34")</f>
        <v>0</v>
      </c>
      <c r="E841" s="147"/>
      <c r="F841" s="148"/>
      <c r="G841" s="148"/>
      <c r="H841" s="148"/>
      <c r="I841" s="148"/>
      <c r="J841" s="148"/>
      <c r="K841" s="148"/>
      <c r="L841" s="148"/>
      <c r="M841" s="148"/>
      <c r="N841" s="148"/>
      <c r="O841" s="148"/>
      <c r="P841" s="149"/>
    </row>
    <row r="842" spans="1:16" ht="15" hidden="1" customHeight="1" x14ac:dyDescent="0.25">
      <c r="A842" s="44" t="e">
        <f ca="1">IF(MONTH(C842)=MONTH(D$3),RIGHT('Yearly Info'!A$38,LEN('Yearly Info'!A$38)-4),"")</f>
        <v>#VALUE!</v>
      </c>
      <c r="B842" s="145"/>
      <c r="C842" s="42">
        <f t="shared" ca="1" si="29"/>
        <v>46201</v>
      </c>
      <c r="D842" s="107">
        <f ca="1">INDIRECT("'" &amp; UPPER(LEFT(TEXT($D$3,"mmmm"),3)) &amp; "'!AC35")</f>
        <v>0</v>
      </c>
      <c r="E842" s="147"/>
      <c r="F842" s="148"/>
      <c r="G842" s="148"/>
      <c r="H842" s="148"/>
      <c r="I842" s="148"/>
      <c r="J842" s="148"/>
      <c r="K842" s="148"/>
      <c r="L842" s="148"/>
      <c r="M842" s="148"/>
      <c r="N842" s="148"/>
      <c r="O842" s="148"/>
      <c r="P842" s="149"/>
    </row>
    <row r="843" spans="1:16" ht="15" hidden="1" customHeight="1" x14ac:dyDescent="0.25">
      <c r="A843" s="44" t="e">
        <f ca="1">IF(MONTH(C843)=MONTH(D$3),RIGHT('Yearly Info'!A$39,LEN('Yearly Info'!A$39)-4),"")</f>
        <v>#VALUE!</v>
      </c>
      <c r="B843" s="145"/>
      <c r="C843" s="42">
        <f t="shared" ca="1" si="29"/>
        <v>46201</v>
      </c>
      <c r="D843" s="107">
        <f ca="1">INDIRECT("'" &amp; UPPER(LEFT(TEXT($D$3,"mmmm"),3)) &amp; "'!AC36")</f>
        <v>0</v>
      </c>
      <c r="E843" s="147"/>
      <c r="F843" s="148"/>
      <c r="G843" s="148"/>
      <c r="H843" s="148"/>
      <c r="I843" s="148"/>
      <c r="J843" s="148"/>
      <c r="K843" s="148"/>
      <c r="L843" s="148"/>
      <c r="M843" s="148"/>
      <c r="N843" s="148"/>
      <c r="O843" s="148"/>
      <c r="P843" s="149"/>
    </row>
    <row r="844" spans="1:16" ht="15" hidden="1" customHeight="1" thickBot="1" x14ac:dyDescent="0.3">
      <c r="A844" s="45" t="e">
        <f ca="1">IF(MONTH(C844)=MONTH(D$3),RIGHT('Yearly Info'!A$40,LEN('Yearly Info'!A$40)-4),"")</f>
        <v>#VALUE!</v>
      </c>
      <c r="B844" s="145"/>
      <c r="C844" s="42">
        <f t="shared" ca="1" si="29"/>
        <v>46201</v>
      </c>
      <c r="D844" s="107">
        <f ca="1">INDIRECT("'" &amp; UPPER(LEFT(TEXT($D$3,"mmmm"),3)) &amp; "'!AC37")</f>
        <v>0</v>
      </c>
      <c r="E844" s="147"/>
      <c r="F844" s="148"/>
      <c r="G844" s="148"/>
      <c r="H844" s="148"/>
      <c r="I844" s="148"/>
      <c r="J844" s="148"/>
      <c r="K844" s="148"/>
      <c r="L844" s="148"/>
      <c r="M844" s="148"/>
      <c r="N844" s="148"/>
      <c r="O844" s="148"/>
      <c r="P844" s="149"/>
    </row>
    <row r="845" spans="1:16" ht="15" hidden="1" customHeight="1" thickBot="1" x14ac:dyDescent="0.3">
      <c r="A845" s="45" t="str">
        <f ca="1">IF(MONTH(C845)=MONTH(D$3),RIGHT('Yearly Info'!A$41,LEN('Yearly Info'!A$41)-4),"")</f>
        <v xml:space="preserve"> </v>
      </c>
      <c r="B845" s="145"/>
      <c r="C845" s="42">
        <f t="shared" ca="1" si="29"/>
        <v>46201</v>
      </c>
      <c r="D845" s="107">
        <f ca="1">INDIRECT("'" &amp; UPPER(LEFT(TEXT($D$3,"mmmm"),3)) &amp; "'!AC38")</f>
        <v>0</v>
      </c>
      <c r="E845" s="147"/>
      <c r="F845" s="148"/>
      <c r="G845" s="148"/>
      <c r="H845" s="148"/>
      <c r="I845" s="148"/>
      <c r="J845" s="148"/>
      <c r="K845" s="148"/>
      <c r="L845" s="148"/>
      <c r="M845" s="148"/>
      <c r="N845" s="148"/>
      <c r="O845" s="148"/>
      <c r="P845" s="149"/>
    </row>
    <row r="846" spans="1:16" ht="15" hidden="1" customHeight="1" thickBot="1" x14ac:dyDescent="0.3">
      <c r="A846" s="45" t="str">
        <f ca="1">IF(MONTH(C846)=MONTH(D$3),RIGHT('Yearly Info'!A$42,LEN('Yearly Info'!A$42)-4),"")</f>
        <v xml:space="preserve"> </v>
      </c>
      <c r="B846" s="145"/>
      <c r="C846" s="42">
        <f t="shared" ca="1" si="29"/>
        <v>46201</v>
      </c>
      <c r="D846" s="107">
        <f ca="1">INDIRECT("'" &amp; UPPER(LEFT(TEXT($D$3,"mmmm"),3)) &amp; "'!AC39")</f>
        <v>0</v>
      </c>
      <c r="E846" s="147"/>
      <c r="F846" s="148"/>
      <c r="G846" s="148"/>
      <c r="H846" s="148"/>
      <c r="I846" s="148"/>
      <c r="J846" s="148"/>
      <c r="K846" s="148"/>
      <c r="L846" s="148"/>
      <c r="M846" s="148"/>
      <c r="N846" s="148"/>
      <c r="O846" s="148"/>
      <c r="P846" s="149"/>
    </row>
    <row r="847" spans="1:16" ht="15" hidden="1" customHeight="1" thickBot="1" x14ac:dyDescent="0.3">
      <c r="A847" s="45" t="str">
        <f ca="1">IF(MONTH(C847)=MONTH(D$3),RIGHT('Yearly Info'!A$43,LEN('Yearly Info'!A$43)-4),"")</f>
        <v xml:space="preserve"> </v>
      </c>
      <c r="B847" s="146"/>
      <c r="C847" s="42">
        <f t="shared" ca="1" si="29"/>
        <v>46201</v>
      </c>
      <c r="D847" s="107">
        <f ca="1">INDIRECT("'" &amp; UPPER(LEFT(TEXT($D$3,"mmmm"),3)) &amp; "'!AC40")</f>
        <v>0</v>
      </c>
      <c r="E847" s="150"/>
      <c r="F847" s="151"/>
      <c r="G847" s="151"/>
      <c r="H847" s="151"/>
      <c r="I847" s="151"/>
      <c r="J847" s="151"/>
      <c r="K847" s="151"/>
      <c r="L847" s="151"/>
      <c r="M847" s="151"/>
      <c r="N847" s="151"/>
      <c r="O847" s="151"/>
      <c r="P847" s="152"/>
    </row>
    <row r="848" spans="1:16" ht="15" hidden="1" customHeight="1" x14ac:dyDescent="0.25">
      <c r="A848" s="44" t="str">
        <f ca="1">IF(MONTH(C848)=MONTH(D$3),RIGHT('Yearly Info'!A$14,LEN('Yearly Info'!A$14)-4),"")</f>
        <v xml:space="preserve"> RICS Support for MDEQ</v>
      </c>
      <c r="B848" s="159" t="str">
        <f ca="1">TEXT(C848,"dddd")</f>
        <v>Monday</v>
      </c>
      <c r="C848" s="96">
        <f ca="1">C758+3</f>
        <v>46202</v>
      </c>
      <c r="D848" s="54">
        <f ca="1">INDIRECT("'" &amp; UPPER(LEFT(TEXT($D$3,"mmmm"),3)) &amp; "'!AD11")</f>
        <v>8</v>
      </c>
      <c r="E848" s="147" t="s">
        <v>166</v>
      </c>
      <c r="F848" s="148"/>
      <c r="G848" s="148"/>
      <c r="H848" s="148"/>
      <c r="I848" s="148"/>
      <c r="J848" s="148"/>
      <c r="K848" s="148"/>
      <c r="L848" s="148"/>
      <c r="M848" s="148"/>
      <c r="N848" s="148"/>
      <c r="O848" s="148"/>
      <c r="P848" s="149"/>
    </row>
    <row r="849" spans="1:16" ht="15" hidden="1" customHeight="1" x14ac:dyDescent="0.25">
      <c r="A849" s="44" t="str">
        <f ca="1">IF(MONTH(C849)=MONTH(D$3),RIGHT('Yearly Info'!A$15,LEN('Yearly Info'!A$15)-4),"")</f>
        <v xml:space="preserve"> MDEQ</v>
      </c>
      <c r="B849" s="145"/>
      <c r="C849" s="42">
        <f ca="1">C848</f>
        <v>46202</v>
      </c>
      <c r="D849" s="54">
        <f ca="1">INDIRECT("'" &amp; UPPER(LEFT(TEXT($D$3,"mmmm"),3)) &amp; "'!AD12")</f>
        <v>0</v>
      </c>
      <c r="E849" s="147"/>
      <c r="F849" s="148"/>
      <c r="G849" s="148"/>
      <c r="H849" s="148"/>
      <c r="I849" s="148"/>
      <c r="J849" s="148"/>
      <c r="K849" s="148"/>
      <c r="L849" s="148"/>
      <c r="M849" s="148"/>
      <c r="N849" s="148"/>
      <c r="O849" s="148"/>
      <c r="P849" s="149"/>
    </row>
    <row r="850" spans="1:16" ht="15" hidden="1" customHeight="1" x14ac:dyDescent="0.25">
      <c r="A850" s="44" t="str">
        <f ca="1">IF(MONTH(C850)=MONTH(D$3),RIGHT('Yearly Info'!A$16,LEN('Yearly Info'!A$16)-4),"")</f>
        <v xml:space="preserve"> RICS Idea Portal</v>
      </c>
      <c r="B850" s="145"/>
      <c r="C850" s="42">
        <f t="shared" ref="C850:C877" ca="1" si="30">C849</f>
        <v>46202</v>
      </c>
      <c r="D850" s="54">
        <f ca="1">INDIRECT("'" &amp; UPPER(LEFT(TEXT($D$3,"mmmm"),3)) &amp; "'!AD13")</f>
        <v>0</v>
      </c>
      <c r="E850" s="147"/>
      <c r="F850" s="148"/>
      <c r="G850" s="148"/>
      <c r="H850" s="148"/>
      <c r="I850" s="148"/>
      <c r="J850" s="148"/>
      <c r="K850" s="148"/>
      <c r="L850" s="148"/>
      <c r="M850" s="148"/>
      <c r="N850" s="148"/>
      <c r="O850" s="148"/>
      <c r="P850" s="149"/>
    </row>
    <row r="851" spans="1:16" ht="15" hidden="1" customHeight="1" x14ac:dyDescent="0.25">
      <c r="A851" s="44" t="str">
        <f ca="1">IF(MONTH(C851)=MONTH(D$3),RIGHT('Yearly Info'!A$17,LEN('Yearly Info'!A$17)-4),"")</f>
        <v xml:space="preserve"> MSWIS</v>
      </c>
      <c r="B851" s="145"/>
      <c r="C851" s="42">
        <f t="shared" ca="1" si="30"/>
        <v>46202</v>
      </c>
      <c r="D851" s="54">
        <f ca="1">INDIRECT("'" &amp; UPPER(LEFT(TEXT($D$3,"mmmm"),3)) &amp; "'!AD14")</f>
        <v>0</v>
      </c>
      <c r="E851" s="147"/>
      <c r="F851" s="148"/>
      <c r="G851" s="148"/>
      <c r="H851" s="148"/>
      <c r="I851" s="148"/>
      <c r="J851" s="148"/>
      <c r="K851" s="148"/>
      <c r="L851" s="148"/>
      <c r="M851" s="148"/>
      <c r="N851" s="148"/>
      <c r="O851" s="148"/>
      <c r="P851" s="149"/>
    </row>
    <row r="852" spans="1:16" ht="15" hidden="1" customHeight="1" x14ac:dyDescent="0.25">
      <c r="A852" s="44" t="str">
        <f ca="1">IF(MONTH(C852)=MONTH(D$3),RIGHT('Yearly Info'!A$18,LEN('Yearly Info'!A$18)-4),"")</f>
        <v xml:space="preserve"> GeoSpatial</v>
      </c>
      <c r="B852" s="145"/>
      <c r="C852" s="42">
        <f t="shared" ca="1" si="30"/>
        <v>46202</v>
      </c>
      <c r="D852" s="54">
        <f ca="1">INDIRECT("'" &amp; UPPER(LEFT(TEXT($D$3,"mmmm"),3)) &amp; "'!AD15")</f>
        <v>0</v>
      </c>
      <c r="E852" s="147"/>
      <c r="F852" s="148"/>
      <c r="G852" s="148"/>
      <c r="H852" s="148"/>
      <c r="I852" s="148"/>
      <c r="J852" s="148"/>
      <c r="K852" s="148"/>
      <c r="L852" s="148"/>
      <c r="M852" s="148"/>
      <c r="N852" s="148"/>
      <c r="O852" s="148"/>
      <c r="P852" s="149"/>
    </row>
    <row r="853" spans="1:16" ht="15" hidden="1" customHeight="1" x14ac:dyDescent="0.25">
      <c r="A853" s="44" t="str">
        <f ca="1">IF(MONTH(C853)=MONTH(D$3),RIGHT('Yearly Info'!A$19,LEN('Yearly Info'!A$19)-4),"")</f>
        <v xml:space="preserve"> RICS Dashboard</v>
      </c>
      <c r="B853" s="145"/>
      <c r="C853" s="42">
        <f t="shared" ca="1" si="30"/>
        <v>46202</v>
      </c>
      <c r="D853" s="54">
        <f ca="1">INDIRECT("'" &amp; UPPER(LEFT(TEXT($D$3,"mmmm"),3)) &amp; "'!AD16")</f>
        <v>0</v>
      </c>
      <c r="E853" s="147"/>
      <c r="F853" s="148"/>
      <c r="G853" s="148"/>
      <c r="H853" s="148"/>
      <c r="I853" s="148"/>
      <c r="J853" s="148"/>
      <c r="K853" s="148"/>
      <c r="L853" s="148"/>
      <c r="M853" s="148"/>
      <c r="N853" s="148"/>
      <c r="O853" s="148"/>
      <c r="P853" s="149"/>
    </row>
    <row r="854" spans="1:16" ht="15" hidden="1" customHeight="1" x14ac:dyDescent="0.25">
      <c r="A854" s="44" t="str">
        <f ca="1">IF(MONTH(C854)=MONTH(D$3),RIGHT('Yearly Info'!A$20,LEN('Yearly Info'!A$20)-4),"")</f>
        <v xml:space="preserve"> MDWFP NRIS</v>
      </c>
      <c r="B854" s="145"/>
      <c r="C854" s="42">
        <f t="shared" ca="1" si="30"/>
        <v>46202</v>
      </c>
      <c r="D854" s="54">
        <f ca="1">INDIRECT("'" &amp; UPPER(LEFT(TEXT($D$3,"mmmm"),3)) &amp; "'!AD17")</f>
        <v>0</v>
      </c>
      <c r="E854" s="153"/>
      <c r="F854" s="154"/>
      <c r="G854" s="154"/>
      <c r="H854" s="154"/>
      <c r="I854" s="154"/>
      <c r="J854" s="154"/>
      <c r="K854" s="154"/>
      <c r="L854" s="154"/>
      <c r="M854" s="154"/>
      <c r="N854" s="154"/>
      <c r="O854" s="154"/>
      <c r="P854" s="155"/>
    </row>
    <row r="855" spans="1:16" ht="15" hidden="1" customHeight="1" x14ac:dyDescent="0.25">
      <c r="A855" s="44" t="str">
        <f ca="1">IF(MONTH(C855)=MONTH(D$3),RIGHT('Yearly Info'!A$21,LEN('Yearly Info'!A$21)-4),"")</f>
        <v xml:space="preserve"> MSWIS MRVA 4 CLOSED</v>
      </c>
      <c r="B855" s="145"/>
      <c r="C855" s="42">
        <f t="shared" ca="1" si="30"/>
        <v>46202</v>
      </c>
      <c r="D855" s="54">
        <f ca="1">INDIRECT("'" &amp; UPPER(LEFT(TEXT($D$3,"mmmm"),3)) &amp; "'!AD18")</f>
        <v>0</v>
      </c>
      <c r="E855" s="156"/>
      <c r="F855" s="148"/>
      <c r="G855" s="148"/>
      <c r="H855" s="148"/>
      <c r="I855" s="148"/>
      <c r="J855" s="148"/>
      <c r="K855" s="148"/>
      <c r="L855" s="148"/>
      <c r="M855" s="148"/>
      <c r="N855" s="148"/>
      <c r="O855" s="148"/>
      <c r="P855" s="149"/>
    </row>
    <row r="856" spans="1:16" ht="15" customHeight="1" x14ac:dyDescent="0.25">
      <c r="A856" s="44" t="str">
        <f ca="1">IF(MONTH(C856)=MONTH(D$3),RIGHT('Yearly Info'!A$22,LEN('Yearly Info'!A$22)-4),"")</f>
        <v xml:space="preserve"> Tackett</v>
      </c>
      <c r="B856" s="145"/>
      <c r="C856" s="42">
        <f t="shared" ca="1" si="30"/>
        <v>46202</v>
      </c>
      <c r="D856" s="54">
        <f ca="1">INDIRECT("'" &amp; UPPER(LEFT(TEXT($D$3,"mmmm"),3)) &amp; "'!AD19")</f>
        <v>0</v>
      </c>
      <c r="E856" s="147"/>
      <c r="F856" s="148"/>
      <c r="G856" s="148"/>
      <c r="H856" s="148"/>
      <c r="I856" s="148"/>
      <c r="J856" s="148"/>
      <c r="K856" s="148"/>
      <c r="L856" s="148"/>
      <c r="M856" s="148"/>
      <c r="N856" s="148"/>
      <c r="O856" s="148"/>
      <c r="P856" s="149"/>
    </row>
    <row r="857" spans="1:16" ht="15" hidden="1" customHeight="1" x14ac:dyDescent="0.25">
      <c r="A857" s="44" t="e">
        <f ca="1">IF(MONTH(C857)=MONTH(D$3),RIGHT('Yearly Info'!A$23,LEN('Yearly Info'!A$23)-4),"")</f>
        <v>#VALUE!</v>
      </c>
      <c r="B857" s="145"/>
      <c r="C857" s="42">
        <f t="shared" ca="1" si="30"/>
        <v>46202</v>
      </c>
      <c r="D857" s="54">
        <f ca="1">INDIRECT("'" &amp; UPPER(LEFT(TEXT($D$3,"mmmm"),3)) &amp; "'!AD20")</f>
        <v>0</v>
      </c>
      <c r="E857" s="147"/>
      <c r="F857" s="148"/>
      <c r="G857" s="148"/>
      <c r="H857" s="148"/>
      <c r="I857" s="148"/>
      <c r="J857" s="148"/>
      <c r="K857" s="148"/>
      <c r="L857" s="148"/>
      <c r="M857" s="148"/>
      <c r="N857" s="148"/>
      <c r="O857" s="148"/>
      <c r="P857" s="149"/>
    </row>
    <row r="858" spans="1:16" ht="15" hidden="1" customHeight="1" x14ac:dyDescent="0.25">
      <c r="A858" s="44" t="e">
        <f ca="1">IF(MONTH(C858)=MONTH(D$3),RIGHT('Yearly Info'!A$24,LEN('Yearly Info'!A$24)-4),"")</f>
        <v>#VALUE!</v>
      </c>
      <c r="B858" s="145"/>
      <c r="C858" s="42">
        <f t="shared" ca="1" si="30"/>
        <v>46202</v>
      </c>
      <c r="D858" s="54">
        <f ca="1">INDIRECT("'" &amp; UPPER(LEFT(TEXT($D$3,"mmmm"),3)) &amp; "'!AD21")</f>
        <v>0</v>
      </c>
      <c r="E858" s="147"/>
      <c r="F858" s="148"/>
      <c r="G858" s="148"/>
      <c r="H858" s="148"/>
      <c r="I858" s="148"/>
      <c r="J858" s="148"/>
      <c r="K858" s="148"/>
      <c r="L858" s="148"/>
      <c r="M858" s="148"/>
      <c r="N858" s="148"/>
      <c r="O858" s="148"/>
      <c r="P858" s="149"/>
    </row>
    <row r="859" spans="1:16" ht="15" hidden="1" customHeight="1" x14ac:dyDescent="0.25">
      <c r="A859" s="44" t="e">
        <f ca="1">IF(MONTH(C859)=MONTH(D$3),RIGHT('Yearly Info'!A$25,LEN('Yearly Info'!A$25)-4),"")</f>
        <v>#VALUE!</v>
      </c>
      <c r="B859" s="145"/>
      <c r="C859" s="42">
        <f t="shared" ca="1" si="30"/>
        <v>46202</v>
      </c>
      <c r="D859" s="54">
        <f ca="1">INDIRECT("'" &amp; UPPER(LEFT(TEXT($D$3,"mmmm"),3)) &amp; "'!AD22")</f>
        <v>0</v>
      </c>
      <c r="E859" s="147"/>
      <c r="F859" s="148"/>
      <c r="G859" s="148"/>
      <c r="H859" s="148"/>
      <c r="I859" s="148"/>
      <c r="J859" s="148"/>
      <c r="K859" s="148"/>
      <c r="L859" s="148"/>
      <c r="M859" s="148"/>
      <c r="N859" s="148"/>
      <c r="O859" s="148"/>
      <c r="P859" s="149"/>
    </row>
    <row r="860" spans="1:16" ht="15" hidden="1" customHeight="1" x14ac:dyDescent="0.25">
      <c r="A860" s="44" t="e">
        <f ca="1">IF(MONTH(C860)=MONTH(D$3),RIGHT('Yearly Info'!A$26,LEN('Yearly Info'!A$26)-4),"")</f>
        <v>#VALUE!</v>
      </c>
      <c r="B860" s="145"/>
      <c r="C860" s="42">
        <f t="shared" ca="1" si="30"/>
        <v>46202</v>
      </c>
      <c r="D860" s="54">
        <f ca="1">INDIRECT("'" &amp; UPPER(LEFT(TEXT($D$3,"mmmm"),3)) &amp; "'!AD23")</f>
        <v>0</v>
      </c>
      <c r="E860" s="147"/>
      <c r="F860" s="148"/>
      <c r="G860" s="148"/>
      <c r="H860" s="148"/>
      <c r="I860" s="148"/>
      <c r="J860" s="148"/>
      <c r="K860" s="148"/>
      <c r="L860" s="148"/>
      <c r="M860" s="148"/>
      <c r="N860" s="148"/>
      <c r="O860" s="148"/>
      <c r="P860" s="149"/>
    </row>
    <row r="861" spans="1:16" ht="15" hidden="1" customHeight="1" x14ac:dyDescent="0.25">
      <c r="A861" s="44" t="e">
        <f ca="1">IF(MONTH(C861)=MONTH(D$3),RIGHT('Yearly Info'!A$27,LEN('Yearly Info'!A$27)-4),"")</f>
        <v>#VALUE!</v>
      </c>
      <c r="B861" s="145"/>
      <c r="C861" s="42">
        <f t="shared" ca="1" si="30"/>
        <v>46202</v>
      </c>
      <c r="D861" s="54">
        <f ca="1">INDIRECT("'" &amp; UPPER(LEFT(TEXT($D$3,"mmmm"),3)) &amp; "'!AD24")</f>
        <v>0</v>
      </c>
      <c r="E861" s="147"/>
      <c r="F861" s="148"/>
      <c r="G861" s="148"/>
      <c r="H861" s="148"/>
      <c r="I861" s="148"/>
      <c r="J861" s="148"/>
      <c r="K861" s="148"/>
      <c r="L861" s="148"/>
      <c r="M861" s="148"/>
      <c r="N861" s="148"/>
      <c r="O861" s="148"/>
      <c r="P861" s="149"/>
    </row>
    <row r="862" spans="1:16" ht="15" hidden="1" customHeight="1" x14ac:dyDescent="0.25">
      <c r="A862" s="44" t="e">
        <f ca="1">IF(MONTH(C862)=MONTH(D$3),RIGHT('Yearly Info'!A$28,LEN('Yearly Info'!A$28)-4),"")</f>
        <v>#VALUE!</v>
      </c>
      <c r="B862" s="145"/>
      <c r="C862" s="42">
        <f t="shared" ca="1" si="30"/>
        <v>46202</v>
      </c>
      <c r="D862" s="54">
        <f ca="1">INDIRECT("'" &amp; UPPER(LEFT(TEXT($D$3,"mmmm"),3)) &amp; "'!AD25")</f>
        <v>0</v>
      </c>
      <c r="E862" s="147"/>
      <c r="F862" s="148"/>
      <c r="G862" s="148"/>
      <c r="H862" s="148"/>
      <c r="I862" s="148"/>
      <c r="J862" s="148"/>
      <c r="K862" s="148"/>
      <c r="L862" s="148"/>
      <c r="M862" s="148"/>
      <c r="N862" s="148"/>
      <c r="O862" s="148"/>
      <c r="P862" s="149"/>
    </row>
    <row r="863" spans="1:16" ht="15" hidden="1" customHeight="1" x14ac:dyDescent="0.25">
      <c r="A863" s="44" t="e">
        <f ca="1">IF(MONTH(C863)=MONTH(D$3),RIGHT('Yearly Info'!A$29,LEN('Yearly Info'!A$29)-4),"")</f>
        <v>#VALUE!</v>
      </c>
      <c r="B863" s="145"/>
      <c r="C863" s="42">
        <f t="shared" ca="1" si="30"/>
        <v>46202</v>
      </c>
      <c r="D863" s="54">
        <f ca="1">INDIRECT("'" &amp; UPPER(LEFT(TEXT($D$3,"mmmm"),3)) &amp; "'!AD26")</f>
        <v>0</v>
      </c>
      <c r="E863" s="147"/>
      <c r="F863" s="148"/>
      <c r="G863" s="148"/>
      <c r="H863" s="148"/>
      <c r="I863" s="148"/>
      <c r="J863" s="148"/>
      <c r="K863" s="148"/>
      <c r="L863" s="148"/>
      <c r="M863" s="148"/>
      <c r="N863" s="148"/>
      <c r="O863" s="148"/>
      <c r="P863" s="149"/>
    </row>
    <row r="864" spans="1:16" ht="15" hidden="1" customHeight="1" x14ac:dyDescent="0.25">
      <c r="A864" s="44" t="e">
        <f ca="1">IF(MONTH(C864)=MONTH(D$3),RIGHT('Yearly Info'!A$30,LEN('Yearly Info'!A$30)-4),"")</f>
        <v>#VALUE!</v>
      </c>
      <c r="B864" s="145"/>
      <c r="C864" s="42">
        <f t="shared" ca="1" si="30"/>
        <v>46202</v>
      </c>
      <c r="D864" s="54">
        <f ca="1">INDIRECT("'" &amp; UPPER(LEFT(TEXT($D$3,"mmmm"),3)) &amp; "'!AD27")</f>
        <v>0</v>
      </c>
      <c r="E864" s="147"/>
      <c r="F864" s="148"/>
      <c r="G864" s="148"/>
      <c r="H864" s="148"/>
      <c r="I864" s="148"/>
      <c r="J864" s="148"/>
      <c r="K864" s="148"/>
      <c r="L864" s="148"/>
      <c r="M864" s="148"/>
      <c r="N864" s="148"/>
      <c r="O864" s="148"/>
      <c r="P864" s="149"/>
    </row>
    <row r="865" spans="1:16" ht="15" hidden="1" customHeight="1" x14ac:dyDescent="0.25">
      <c r="A865" s="44" t="e">
        <f ca="1">IF(MONTH(C865)=MONTH(D$3),RIGHT('Yearly Info'!A$31,LEN('Yearly Info'!A$31)-4),"")</f>
        <v>#VALUE!</v>
      </c>
      <c r="B865" s="145"/>
      <c r="C865" s="42">
        <f t="shared" ca="1" si="30"/>
        <v>46202</v>
      </c>
      <c r="D865" s="54">
        <f ca="1">INDIRECT("'" &amp; UPPER(LEFT(TEXT($D$3,"mmmm"),3)) &amp; "'!AD28")</f>
        <v>0</v>
      </c>
      <c r="E865" s="147"/>
      <c r="F865" s="148"/>
      <c r="G865" s="148"/>
      <c r="H865" s="148"/>
      <c r="I865" s="148"/>
      <c r="J865" s="148"/>
      <c r="K865" s="148"/>
      <c r="L865" s="148"/>
      <c r="M865" s="148"/>
      <c r="N865" s="148"/>
      <c r="O865" s="148"/>
      <c r="P865" s="149"/>
    </row>
    <row r="866" spans="1:16" ht="15" hidden="1" customHeight="1" x14ac:dyDescent="0.25">
      <c r="A866" s="44" t="e">
        <f ca="1">IF(MONTH(C866)=MONTH(D$3),RIGHT('Yearly Info'!A$32,LEN('Yearly Info'!A$32)-4),"")</f>
        <v>#VALUE!</v>
      </c>
      <c r="B866" s="145"/>
      <c r="C866" s="42">
        <f t="shared" ca="1" si="30"/>
        <v>46202</v>
      </c>
      <c r="D866" s="54">
        <f ca="1">INDIRECT("'" &amp; UPPER(LEFT(TEXT($D$3,"mmmm"),3)) &amp; "'!AD29")</f>
        <v>0</v>
      </c>
      <c r="E866" s="147"/>
      <c r="F866" s="148"/>
      <c r="G866" s="148"/>
      <c r="H866" s="148"/>
      <c r="I866" s="148"/>
      <c r="J866" s="148"/>
      <c r="K866" s="148"/>
      <c r="L866" s="148"/>
      <c r="M866" s="148"/>
      <c r="N866" s="148"/>
      <c r="O866" s="148"/>
      <c r="P866" s="149"/>
    </row>
    <row r="867" spans="1:16" ht="15" hidden="1" customHeight="1" x14ac:dyDescent="0.25">
      <c r="A867" s="44" t="e">
        <f ca="1">IF(MONTH(C867)=MONTH(D$3),RIGHT('Yearly Info'!A$33,LEN('Yearly Info'!A$33)-4),"")</f>
        <v>#VALUE!</v>
      </c>
      <c r="B867" s="145"/>
      <c r="C867" s="42">
        <f t="shared" ca="1" si="30"/>
        <v>46202</v>
      </c>
      <c r="D867" s="54">
        <f ca="1">INDIRECT("'" &amp; UPPER(LEFT(TEXT($D$3,"mmmm"),3)) &amp; "'!AD30")</f>
        <v>0</v>
      </c>
      <c r="E867" s="147"/>
      <c r="F867" s="148"/>
      <c r="G867" s="148"/>
      <c r="H867" s="148"/>
      <c r="I867" s="148"/>
      <c r="J867" s="148"/>
      <c r="K867" s="148"/>
      <c r="L867" s="148"/>
      <c r="M867" s="148"/>
      <c r="N867" s="148"/>
      <c r="O867" s="148"/>
      <c r="P867" s="149"/>
    </row>
    <row r="868" spans="1:16" ht="15" hidden="1" customHeight="1" x14ac:dyDescent="0.25">
      <c r="A868" s="44" t="e">
        <f ca="1">IF(MONTH(C868)=MONTH(D$3),RIGHT('Yearly Info'!A$34,LEN('Yearly Info'!A$34)-4),"")</f>
        <v>#VALUE!</v>
      </c>
      <c r="B868" s="145"/>
      <c r="C868" s="42">
        <f t="shared" ca="1" si="30"/>
        <v>46202</v>
      </c>
      <c r="D868" s="54">
        <f ca="1">INDIRECT("'" &amp; UPPER(LEFT(TEXT($D$3,"mmmm"),3)) &amp; "'!AD31")</f>
        <v>0</v>
      </c>
      <c r="E868" s="147"/>
      <c r="F868" s="148"/>
      <c r="G868" s="148"/>
      <c r="H868" s="148"/>
      <c r="I868" s="148"/>
      <c r="J868" s="148"/>
      <c r="K868" s="148"/>
      <c r="L868" s="148"/>
      <c r="M868" s="148"/>
      <c r="N868" s="148"/>
      <c r="O868" s="148"/>
      <c r="P868" s="149"/>
    </row>
    <row r="869" spans="1:16" ht="15" hidden="1" customHeight="1" x14ac:dyDescent="0.25">
      <c r="A869" s="44" t="e">
        <f ca="1">IF(MONTH(C869)=MONTH(D$3),RIGHT('Yearly Info'!A$35,LEN('Yearly Info'!A$35)-4),"")</f>
        <v>#VALUE!</v>
      </c>
      <c r="B869" s="145"/>
      <c r="C869" s="42">
        <f t="shared" ca="1" si="30"/>
        <v>46202</v>
      </c>
      <c r="D869" s="54">
        <f ca="1">INDIRECT("'" &amp; UPPER(LEFT(TEXT($D$3,"mmmm"),3)) &amp; "'!AD32")</f>
        <v>0</v>
      </c>
      <c r="E869" s="147"/>
      <c r="F869" s="148"/>
      <c r="G869" s="148"/>
      <c r="H869" s="148"/>
      <c r="I869" s="148"/>
      <c r="J869" s="148"/>
      <c r="K869" s="148"/>
      <c r="L869" s="148"/>
      <c r="M869" s="148"/>
      <c r="N869" s="148"/>
      <c r="O869" s="148"/>
      <c r="P869" s="149"/>
    </row>
    <row r="870" spans="1:16" ht="15" hidden="1" customHeight="1" x14ac:dyDescent="0.25">
      <c r="A870" s="44" t="e">
        <f ca="1">IF(MONTH(C870)=MONTH(D$3),RIGHT('Yearly Info'!A$36,LEN('Yearly Info'!A$36)-4),"")</f>
        <v>#VALUE!</v>
      </c>
      <c r="B870" s="145"/>
      <c r="C870" s="42">
        <f t="shared" ca="1" si="30"/>
        <v>46202</v>
      </c>
      <c r="D870" s="54">
        <f ca="1">INDIRECT("'" &amp; UPPER(LEFT(TEXT($D$3,"mmmm"),3)) &amp; "'!AD33")</f>
        <v>0</v>
      </c>
      <c r="E870" s="153"/>
      <c r="F870" s="154"/>
      <c r="G870" s="154"/>
      <c r="H870" s="154"/>
      <c r="I870" s="154"/>
      <c r="J870" s="154"/>
      <c r="K870" s="154"/>
      <c r="L870" s="154"/>
      <c r="M870" s="154"/>
      <c r="N870" s="154"/>
      <c r="O870" s="154"/>
      <c r="P870" s="155"/>
    </row>
    <row r="871" spans="1:16" ht="15" hidden="1" customHeight="1" x14ac:dyDescent="0.25">
      <c r="A871" s="44" t="e">
        <f ca="1">IF(MONTH(C871)=MONTH(D$3),RIGHT('Yearly Info'!A$37,LEN('Yearly Info'!A$37)-4),"")</f>
        <v>#VALUE!</v>
      </c>
      <c r="B871" s="145"/>
      <c r="C871" s="42">
        <f t="shared" ca="1" si="30"/>
        <v>46202</v>
      </c>
      <c r="D871" s="54">
        <f ca="1">INDIRECT("'" &amp; UPPER(LEFT(TEXT($D$3,"mmmm"),3)) &amp; "'!AD34")</f>
        <v>0</v>
      </c>
      <c r="E871" s="147"/>
      <c r="F871" s="148"/>
      <c r="G871" s="148"/>
      <c r="H871" s="148"/>
      <c r="I871" s="148"/>
      <c r="J871" s="148"/>
      <c r="K871" s="148"/>
      <c r="L871" s="148"/>
      <c r="M871" s="148"/>
      <c r="N871" s="148"/>
      <c r="O871" s="148"/>
      <c r="P871" s="149"/>
    </row>
    <row r="872" spans="1:16" ht="15" hidden="1" customHeight="1" x14ac:dyDescent="0.25">
      <c r="A872" s="44" t="e">
        <f ca="1">IF(MONTH(C872)=MONTH(D$3),RIGHT('Yearly Info'!A$38,LEN('Yearly Info'!A$38)-4),"")</f>
        <v>#VALUE!</v>
      </c>
      <c r="B872" s="145"/>
      <c r="C872" s="42">
        <f t="shared" ca="1" si="30"/>
        <v>46202</v>
      </c>
      <c r="D872" s="54">
        <f ca="1">INDIRECT("'" &amp; UPPER(LEFT(TEXT($D$3,"mmmm"),3)) &amp; "'!AD35")</f>
        <v>0</v>
      </c>
      <c r="E872" s="147"/>
      <c r="F872" s="148"/>
      <c r="G872" s="148"/>
      <c r="H872" s="148"/>
      <c r="I872" s="148"/>
      <c r="J872" s="148"/>
      <c r="K872" s="148"/>
      <c r="L872" s="148"/>
      <c r="M872" s="148"/>
      <c r="N872" s="148"/>
      <c r="O872" s="148"/>
      <c r="P872" s="149"/>
    </row>
    <row r="873" spans="1:16" ht="15" hidden="1" customHeight="1" x14ac:dyDescent="0.25">
      <c r="A873" s="44" t="e">
        <f ca="1">IF(MONTH(C873)=MONTH(D$3),RIGHT('Yearly Info'!A$39,LEN('Yearly Info'!A$39)-4),"")</f>
        <v>#VALUE!</v>
      </c>
      <c r="B873" s="145"/>
      <c r="C873" s="42">
        <f t="shared" ca="1" si="30"/>
        <v>46202</v>
      </c>
      <c r="D873" s="54">
        <f ca="1">INDIRECT("'" &amp; UPPER(LEFT(TEXT($D$3,"mmmm"),3)) &amp; "'!AD36")</f>
        <v>0</v>
      </c>
      <c r="E873" s="147"/>
      <c r="F873" s="148"/>
      <c r="G873" s="148"/>
      <c r="H873" s="148"/>
      <c r="I873" s="148"/>
      <c r="J873" s="148"/>
      <c r="K873" s="148"/>
      <c r="L873" s="148"/>
      <c r="M873" s="148"/>
      <c r="N873" s="148"/>
      <c r="O873" s="148"/>
      <c r="P873" s="149"/>
    </row>
    <row r="874" spans="1:16" ht="15" hidden="1" customHeight="1" thickBot="1" x14ac:dyDescent="0.3">
      <c r="A874" s="45" t="e">
        <f ca="1">IF(MONTH(C874)=MONTH(D$3),RIGHT('Yearly Info'!A$40,LEN('Yearly Info'!A$40)-4),"")</f>
        <v>#VALUE!</v>
      </c>
      <c r="B874" s="145"/>
      <c r="C874" s="42">
        <f t="shared" ca="1" si="30"/>
        <v>46202</v>
      </c>
      <c r="D874" s="54">
        <f ca="1">INDIRECT("'" &amp; UPPER(LEFT(TEXT($D$3,"mmmm"),3)) &amp; "'!AD37")</f>
        <v>0</v>
      </c>
      <c r="E874" s="147"/>
      <c r="F874" s="148"/>
      <c r="G874" s="148"/>
      <c r="H874" s="148"/>
      <c r="I874" s="148"/>
      <c r="J874" s="148"/>
      <c r="K874" s="148"/>
      <c r="L874" s="148"/>
      <c r="M874" s="148"/>
      <c r="N874" s="148"/>
      <c r="O874" s="148"/>
      <c r="P874" s="149"/>
    </row>
    <row r="875" spans="1:16" ht="15" hidden="1" customHeight="1" thickBot="1" x14ac:dyDescent="0.3">
      <c r="A875" s="45" t="str">
        <f ca="1">IF(MONTH(C875)=MONTH(D$3),RIGHT('Yearly Info'!A$41,LEN('Yearly Info'!A$41)-4),"")</f>
        <v xml:space="preserve"> </v>
      </c>
      <c r="B875" s="145"/>
      <c r="C875" s="42">
        <f t="shared" ca="1" si="30"/>
        <v>46202</v>
      </c>
      <c r="D875" s="54">
        <f ca="1">INDIRECT("'" &amp; UPPER(LEFT(TEXT($D$3,"mmmm"),3)) &amp; "'!AD38")</f>
        <v>0</v>
      </c>
      <c r="E875" s="147"/>
      <c r="F875" s="148"/>
      <c r="G875" s="148"/>
      <c r="H875" s="148"/>
      <c r="I875" s="148"/>
      <c r="J875" s="148"/>
      <c r="K875" s="148"/>
      <c r="L875" s="148"/>
      <c r="M875" s="148"/>
      <c r="N875" s="148"/>
      <c r="O875" s="148"/>
      <c r="P875" s="149"/>
    </row>
    <row r="876" spans="1:16" ht="15" hidden="1" customHeight="1" thickBot="1" x14ac:dyDescent="0.3">
      <c r="A876" s="45" t="str">
        <f ca="1">IF(MONTH(C876)=MONTH(D$3),RIGHT('Yearly Info'!A$42,LEN('Yearly Info'!A$42)-4),"")</f>
        <v xml:space="preserve"> </v>
      </c>
      <c r="B876" s="145"/>
      <c r="C876" s="42">
        <f t="shared" ca="1" si="30"/>
        <v>46202</v>
      </c>
      <c r="D876" s="54">
        <f ca="1">INDIRECT("'" &amp; UPPER(LEFT(TEXT($D$3,"mmmm"),3)) &amp; "'!AD39")</f>
        <v>0</v>
      </c>
      <c r="E876" s="147"/>
      <c r="F876" s="148"/>
      <c r="G876" s="148"/>
      <c r="H876" s="148"/>
      <c r="I876" s="148"/>
      <c r="J876" s="148"/>
      <c r="K876" s="148"/>
      <c r="L876" s="148"/>
      <c r="M876" s="148"/>
      <c r="N876" s="148"/>
      <c r="O876" s="148"/>
      <c r="P876" s="149"/>
    </row>
    <row r="877" spans="1:16" ht="15" hidden="1" customHeight="1" thickBot="1" x14ac:dyDescent="0.3">
      <c r="A877" s="45" t="str">
        <f ca="1">IF(MONTH(C877)=MONTH(D$3),RIGHT('Yearly Info'!A$43,LEN('Yearly Info'!A$43)-4),"")</f>
        <v xml:space="preserve"> </v>
      </c>
      <c r="B877" s="146"/>
      <c r="C877" s="42">
        <f t="shared" ca="1" si="30"/>
        <v>46202</v>
      </c>
      <c r="D877" s="55">
        <f ca="1">INDIRECT("'" &amp; UPPER(LEFT(TEXT($D$3,"mmmm"),3)) &amp; "'!AD40")</f>
        <v>0</v>
      </c>
      <c r="E877" s="150"/>
      <c r="F877" s="151"/>
      <c r="G877" s="151"/>
      <c r="H877" s="151"/>
      <c r="I877" s="151"/>
      <c r="J877" s="151"/>
      <c r="K877" s="151"/>
      <c r="L877" s="151"/>
      <c r="M877" s="151"/>
      <c r="N877" s="151"/>
      <c r="O877" s="151"/>
      <c r="P877" s="152"/>
    </row>
    <row r="878" spans="1:16" ht="15" hidden="1" customHeight="1" x14ac:dyDescent="0.25">
      <c r="A878" s="44" t="str">
        <f ca="1">IF(MONTH(C878)=MONTH(D$3),RIGHT('Yearly Info'!A$14,LEN('Yearly Info'!A$14)-4),"")</f>
        <v xml:space="preserve"> RICS Support for MDEQ</v>
      </c>
      <c r="B878" s="145" t="str">
        <f ca="1">TEXT(C878,"dddd")</f>
        <v>Tuesday</v>
      </c>
      <c r="C878" s="94">
        <f ca="1">C848+1</f>
        <v>46203</v>
      </c>
      <c r="D878" s="54">
        <f ca="1">INDIRECT("'" &amp; UPPER(LEFT(TEXT($D$3,"mmmm"),3)) &amp; "'!AE11")</f>
        <v>0</v>
      </c>
      <c r="E878" s="147"/>
      <c r="F878" s="148"/>
      <c r="G878" s="148"/>
      <c r="H878" s="148"/>
      <c r="I878" s="148"/>
      <c r="J878" s="148"/>
      <c r="K878" s="148"/>
      <c r="L878" s="148"/>
      <c r="M878" s="148"/>
      <c r="N878" s="148"/>
      <c r="O878" s="148"/>
      <c r="P878" s="149"/>
    </row>
    <row r="879" spans="1:16" ht="15" hidden="1" customHeight="1" x14ac:dyDescent="0.25">
      <c r="A879" s="44" t="str">
        <f ca="1">IF(MONTH(C879)=MONTH(D$3),RIGHT('Yearly Info'!A$15,LEN('Yearly Info'!A$15)-4),"")</f>
        <v xml:space="preserve"> MDEQ</v>
      </c>
      <c r="B879" s="145"/>
      <c r="C879" s="42">
        <f ca="1">C878</f>
        <v>46203</v>
      </c>
      <c r="D879" s="54">
        <f ca="1">INDIRECT("'" &amp; UPPER(LEFT(TEXT($D$3,"mmmm"),3)) &amp; "'!AE12")</f>
        <v>0</v>
      </c>
      <c r="E879" s="147"/>
      <c r="F879" s="148"/>
      <c r="G879" s="148"/>
      <c r="H879" s="148"/>
      <c r="I879" s="148"/>
      <c r="J879" s="148"/>
      <c r="K879" s="148"/>
      <c r="L879" s="148"/>
      <c r="M879" s="148"/>
      <c r="N879" s="148"/>
      <c r="O879" s="148"/>
      <c r="P879" s="149"/>
    </row>
    <row r="880" spans="1:16" ht="15" hidden="1" customHeight="1" x14ac:dyDescent="0.25">
      <c r="A880" s="44" t="str">
        <f ca="1">IF(MONTH(C880)=MONTH(D$3),RIGHT('Yearly Info'!A$16,LEN('Yearly Info'!A$16)-4),"")</f>
        <v xml:space="preserve"> RICS Idea Portal</v>
      </c>
      <c r="B880" s="145"/>
      <c r="C880" s="42">
        <f t="shared" ref="C880:C907" ca="1" si="31">C879</f>
        <v>46203</v>
      </c>
      <c r="D880" s="54">
        <f ca="1">INDIRECT("'" &amp; UPPER(LEFT(TEXT($D$3,"mmmm"),3)) &amp; "'!AE13")</f>
        <v>0</v>
      </c>
      <c r="E880" s="147"/>
      <c r="F880" s="148"/>
      <c r="G880" s="148"/>
      <c r="H880" s="148"/>
      <c r="I880" s="148"/>
      <c r="J880" s="148"/>
      <c r="K880" s="148"/>
      <c r="L880" s="148"/>
      <c r="M880" s="148"/>
      <c r="N880" s="148"/>
      <c r="O880" s="148"/>
      <c r="P880" s="149"/>
    </row>
    <row r="881" spans="1:16" ht="15" hidden="1" customHeight="1" x14ac:dyDescent="0.25">
      <c r="A881" s="44" t="str">
        <f ca="1">IF(MONTH(C881)=MONTH(D$3),RIGHT('Yearly Info'!A$17,LEN('Yearly Info'!A$17)-4),"")</f>
        <v xml:space="preserve"> MSWIS</v>
      </c>
      <c r="B881" s="145"/>
      <c r="C881" s="42">
        <f t="shared" ca="1" si="31"/>
        <v>46203</v>
      </c>
      <c r="D881" s="54">
        <f ca="1">INDIRECT("'" &amp; UPPER(LEFT(TEXT($D$3,"mmmm"),3)) &amp; "'!AE14")</f>
        <v>0</v>
      </c>
      <c r="E881" s="147"/>
      <c r="F881" s="148"/>
      <c r="G881" s="148"/>
      <c r="H881" s="148"/>
      <c r="I881" s="148"/>
      <c r="J881" s="148"/>
      <c r="K881" s="148"/>
      <c r="L881" s="148"/>
      <c r="M881" s="148"/>
      <c r="N881" s="148"/>
      <c r="O881" s="148"/>
      <c r="P881" s="149"/>
    </row>
    <row r="882" spans="1:16" ht="15" hidden="1" customHeight="1" x14ac:dyDescent="0.25">
      <c r="A882" s="44" t="str">
        <f ca="1">IF(MONTH(C882)=MONTH(D$3),RIGHT('Yearly Info'!A$18,LEN('Yearly Info'!A$18)-4),"")</f>
        <v xml:space="preserve"> GeoSpatial</v>
      </c>
      <c r="B882" s="145"/>
      <c r="C882" s="42">
        <f t="shared" ca="1" si="31"/>
        <v>46203</v>
      </c>
      <c r="D882" s="54">
        <f ca="1">INDIRECT("'" &amp; UPPER(LEFT(TEXT($D$3,"mmmm"),3)) &amp; "'!AE15")</f>
        <v>0</v>
      </c>
      <c r="E882" s="147"/>
      <c r="F882" s="148"/>
      <c r="G882" s="148"/>
      <c r="H882" s="148"/>
      <c r="I882" s="148"/>
      <c r="J882" s="148"/>
      <c r="K882" s="148"/>
      <c r="L882" s="148"/>
      <c r="M882" s="148"/>
      <c r="N882" s="148"/>
      <c r="O882" s="148"/>
      <c r="P882" s="149"/>
    </row>
    <row r="883" spans="1:16" ht="15" hidden="1" customHeight="1" x14ac:dyDescent="0.25">
      <c r="A883" s="44" t="str">
        <f ca="1">IF(MONTH(C883)=MONTH(D$3),RIGHT('Yearly Info'!A$19,LEN('Yearly Info'!A$19)-4),"")</f>
        <v xml:space="preserve"> RICS Dashboard</v>
      </c>
      <c r="B883" s="145"/>
      <c r="C883" s="42">
        <f t="shared" ca="1" si="31"/>
        <v>46203</v>
      </c>
      <c r="D883" s="54">
        <f ca="1">INDIRECT("'" &amp; UPPER(LEFT(TEXT($D$3,"mmmm"),3)) &amp; "'!AE16")</f>
        <v>0</v>
      </c>
      <c r="E883" s="153"/>
      <c r="F883" s="154"/>
      <c r="G883" s="154"/>
      <c r="H883" s="154"/>
      <c r="I883" s="154"/>
      <c r="J883" s="154"/>
      <c r="K883" s="154"/>
      <c r="L883" s="154"/>
      <c r="M883" s="154"/>
      <c r="N883" s="154"/>
      <c r="O883" s="154"/>
      <c r="P883" s="155"/>
    </row>
    <row r="884" spans="1:16" ht="15" hidden="1" customHeight="1" x14ac:dyDescent="0.25">
      <c r="A884" s="44" t="str">
        <f ca="1">IF(MONTH(C884)=MONTH(D$3),RIGHT('Yearly Info'!A$20,LEN('Yearly Info'!A$20)-4),"")</f>
        <v xml:space="preserve"> MDWFP NRIS</v>
      </c>
      <c r="B884" s="145"/>
      <c r="C884" s="42">
        <f t="shared" ca="1" si="31"/>
        <v>46203</v>
      </c>
      <c r="D884" s="54">
        <f ca="1">INDIRECT("'" &amp; UPPER(LEFT(TEXT($D$3,"mmmm"),3)) &amp; "'!AE17")</f>
        <v>8</v>
      </c>
      <c r="E884" s="153" t="s">
        <v>194</v>
      </c>
      <c r="F884" s="154"/>
      <c r="G884" s="154"/>
      <c r="H884" s="154"/>
      <c r="I884" s="154"/>
      <c r="J884" s="154"/>
      <c r="K884" s="154"/>
      <c r="L884" s="154"/>
      <c r="M884" s="154"/>
      <c r="N884" s="154"/>
      <c r="O884" s="154"/>
      <c r="P884" s="155"/>
    </row>
    <row r="885" spans="1:16" ht="15" hidden="1" customHeight="1" x14ac:dyDescent="0.25">
      <c r="A885" s="44" t="str">
        <f ca="1">IF(MONTH(C885)=MONTH(D$3),RIGHT('Yearly Info'!A$21,LEN('Yearly Info'!A$21)-4),"")</f>
        <v xml:space="preserve"> MSWIS MRVA 4 CLOSED</v>
      </c>
      <c r="B885" s="145"/>
      <c r="C885" s="42">
        <f t="shared" ca="1" si="31"/>
        <v>46203</v>
      </c>
      <c r="D885" s="54">
        <f ca="1">INDIRECT("'" &amp; UPPER(LEFT(TEXT($D$3,"mmmm"),3)) &amp; "'!AE18")</f>
        <v>0</v>
      </c>
      <c r="E885" s="156"/>
      <c r="F885" s="148"/>
      <c r="G885" s="148"/>
      <c r="H885" s="148"/>
      <c r="I885" s="148"/>
      <c r="J885" s="148"/>
      <c r="K885" s="148"/>
      <c r="L885" s="148"/>
      <c r="M885" s="148"/>
      <c r="N885" s="148"/>
      <c r="O885" s="148"/>
      <c r="P885" s="149"/>
    </row>
    <row r="886" spans="1:16" ht="15" customHeight="1" x14ac:dyDescent="0.25">
      <c r="A886" s="44" t="str">
        <f ca="1">IF(MONTH(C886)=MONTH(D$3),RIGHT('Yearly Info'!A$22,LEN('Yearly Info'!A$22)-4),"")</f>
        <v xml:space="preserve"> Tackett</v>
      </c>
      <c r="B886" s="145"/>
      <c r="C886" s="42">
        <f t="shared" ca="1" si="31"/>
        <v>46203</v>
      </c>
      <c r="D886" s="54">
        <f ca="1">INDIRECT("'" &amp; UPPER(LEFT(TEXT($D$3,"mmmm"),3)) &amp; "'!AE19")</f>
        <v>0</v>
      </c>
      <c r="E886" s="147"/>
      <c r="F886" s="148"/>
      <c r="G886" s="148"/>
      <c r="H886" s="148"/>
      <c r="I886" s="148"/>
      <c r="J886" s="148"/>
      <c r="K886" s="148"/>
      <c r="L886" s="148"/>
      <c r="M886" s="148"/>
      <c r="N886" s="148"/>
      <c r="O886" s="148"/>
      <c r="P886" s="149"/>
    </row>
    <row r="887" spans="1:16" ht="15" hidden="1" customHeight="1" x14ac:dyDescent="0.25">
      <c r="A887" s="44" t="e">
        <f ca="1">IF(MONTH(C887)=MONTH(D$3),RIGHT('Yearly Info'!A$23,LEN('Yearly Info'!A$23)-4),"")</f>
        <v>#VALUE!</v>
      </c>
      <c r="B887" s="145"/>
      <c r="C887" s="42">
        <f t="shared" ca="1" si="31"/>
        <v>46203</v>
      </c>
      <c r="D887" s="54">
        <f ca="1">INDIRECT("'" &amp; UPPER(LEFT(TEXT($D$3,"mmmm"),3)) &amp; "'!AE20")</f>
        <v>0</v>
      </c>
      <c r="E887" s="147"/>
      <c r="F887" s="148"/>
      <c r="G887" s="148"/>
      <c r="H887" s="148"/>
      <c r="I887" s="148"/>
      <c r="J887" s="148"/>
      <c r="K887" s="148"/>
      <c r="L887" s="148"/>
      <c r="M887" s="148"/>
      <c r="N887" s="148"/>
      <c r="O887" s="148"/>
      <c r="P887" s="149"/>
    </row>
    <row r="888" spans="1:16" ht="15" hidden="1" customHeight="1" x14ac:dyDescent="0.25">
      <c r="A888" s="44" t="e">
        <f ca="1">IF(MONTH(C888)=MONTH(D$3),RIGHT('Yearly Info'!A$24,LEN('Yearly Info'!A$24)-4),"")</f>
        <v>#VALUE!</v>
      </c>
      <c r="B888" s="145"/>
      <c r="C888" s="42">
        <f t="shared" ca="1" si="31"/>
        <v>46203</v>
      </c>
      <c r="D888" s="54">
        <f ca="1">INDIRECT("'" &amp; UPPER(LEFT(TEXT($D$3,"mmmm"),3)) &amp; "'!AE21")</f>
        <v>0</v>
      </c>
      <c r="E888" s="147"/>
      <c r="F888" s="148"/>
      <c r="G888" s="148"/>
      <c r="H888" s="148"/>
      <c r="I888" s="148"/>
      <c r="J888" s="148"/>
      <c r="K888" s="148"/>
      <c r="L888" s="148"/>
      <c r="M888" s="148"/>
      <c r="N888" s="148"/>
      <c r="O888" s="148"/>
      <c r="P888" s="149"/>
    </row>
    <row r="889" spans="1:16" ht="15" hidden="1" customHeight="1" x14ac:dyDescent="0.25">
      <c r="A889" s="44" t="e">
        <f ca="1">IF(MONTH(C889)=MONTH(D$3),RIGHT('Yearly Info'!A$25,LEN('Yearly Info'!A$25)-4),"")</f>
        <v>#VALUE!</v>
      </c>
      <c r="B889" s="145"/>
      <c r="C889" s="42">
        <f t="shared" ca="1" si="31"/>
        <v>46203</v>
      </c>
      <c r="D889" s="54">
        <f ca="1">INDIRECT("'" &amp; UPPER(LEFT(TEXT($D$3,"mmmm"),3)) &amp; "'!AE22")</f>
        <v>0</v>
      </c>
      <c r="E889" s="147"/>
      <c r="F889" s="148"/>
      <c r="G889" s="148"/>
      <c r="H889" s="148"/>
      <c r="I889" s="148"/>
      <c r="J889" s="148"/>
      <c r="K889" s="148"/>
      <c r="L889" s="148"/>
      <c r="M889" s="148"/>
      <c r="N889" s="148"/>
      <c r="O889" s="148"/>
      <c r="P889" s="149"/>
    </row>
    <row r="890" spans="1:16" ht="15" hidden="1" customHeight="1" x14ac:dyDescent="0.25">
      <c r="A890" s="44" t="e">
        <f ca="1">IF(MONTH(C890)=MONTH(D$3),RIGHT('Yearly Info'!A$26,LEN('Yearly Info'!A$26)-4),"")</f>
        <v>#VALUE!</v>
      </c>
      <c r="B890" s="145"/>
      <c r="C890" s="42">
        <f t="shared" ca="1" si="31"/>
        <v>46203</v>
      </c>
      <c r="D890" s="54">
        <f ca="1">INDIRECT("'" &amp; UPPER(LEFT(TEXT($D$3,"mmmm"),3)) &amp; "'!AE23")</f>
        <v>0</v>
      </c>
      <c r="E890" s="147"/>
      <c r="F890" s="148"/>
      <c r="G890" s="148"/>
      <c r="H890" s="148"/>
      <c r="I890" s="148"/>
      <c r="J890" s="148"/>
      <c r="K890" s="148"/>
      <c r="L890" s="148"/>
      <c r="M890" s="148"/>
      <c r="N890" s="148"/>
      <c r="O890" s="148"/>
      <c r="P890" s="149"/>
    </row>
    <row r="891" spans="1:16" ht="15" hidden="1" customHeight="1" x14ac:dyDescent="0.25">
      <c r="A891" s="44" t="e">
        <f ca="1">IF(MONTH(C891)=MONTH(D$3),RIGHT('Yearly Info'!A$27,LEN('Yearly Info'!A$27)-4),"")</f>
        <v>#VALUE!</v>
      </c>
      <c r="B891" s="145"/>
      <c r="C891" s="42">
        <f t="shared" ca="1" si="31"/>
        <v>46203</v>
      </c>
      <c r="D891" s="54">
        <f ca="1">INDIRECT("'" &amp; UPPER(LEFT(TEXT($D$3,"mmmm"),3)) &amp; "'!AE24")</f>
        <v>0</v>
      </c>
      <c r="E891" s="147"/>
      <c r="F891" s="148"/>
      <c r="G891" s="148"/>
      <c r="H891" s="148"/>
      <c r="I891" s="148"/>
      <c r="J891" s="148"/>
      <c r="K891" s="148"/>
      <c r="L891" s="148"/>
      <c r="M891" s="148"/>
      <c r="N891" s="148"/>
      <c r="O891" s="148"/>
      <c r="P891" s="149"/>
    </row>
    <row r="892" spans="1:16" ht="15" hidden="1" customHeight="1" x14ac:dyDescent="0.25">
      <c r="A892" s="44" t="e">
        <f ca="1">IF(MONTH(C892)=MONTH(D$3),RIGHT('Yearly Info'!A$28,LEN('Yearly Info'!A$28)-4),"")</f>
        <v>#VALUE!</v>
      </c>
      <c r="B892" s="145"/>
      <c r="C892" s="42">
        <f t="shared" ca="1" si="31"/>
        <v>46203</v>
      </c>
      <c r="D892" s="54">
        <f ca="1">INDIRECT("'" &amp; UPPER(LEFT(TEXT($D$3,"mmmm"),3)) &amp; "'!AE25")</f>
        <v>0</v>
      </c>
      <c r="E892" s="147"/>
      <c r="F892" s="148"/>
      <c r="G892" s="148"/>
      <c r="H892" s="148"/>
      <c r="I892" s="148"/>
      <c r="J892" s="148"/>
      <c r="K892" s="148"/>
      <c r="L892" s="148"/>
      <c r="M892" s="148"/>
      <c r="N892" s="148"/>
      <c r="O892" s="148"/>
      <c r="P892" s="149"/>
    </row>
    <row r="893" spans="1:16" ht="15" hidden="1" customHeight="1" x14ac:dyDescent="0.25">
      <c r="A893" s="44" t="e">
        <f ca="1">IF(MONTH(C893)=MONTH(D$3),RIGHT('Yearly Info'!A$29,LEN('Yearly Info'!A$29)-4),"")</f>
        <v>#VALUE!</v>
      </c>
      <c r="B893" s="145"/>
      <c r="C893" s="42">
        <f t="shared" ca="1" si="31"/>
        <v>46203</v>
      </c>
      <c r="D893" s="54">
        <f ca="1">INDIRECT("'" &amp; UPPER(LEFT(TEXT($D$3,"mmmm"),3)) &amp; "'!AE26")</f>
        <v>0</v>
      </c>
      <c r="E893" s="147"/>
      <c r="F893" s="148"/>
      <c r="G893" s="148"/>
      <c r="H893" s="148"/>
      <c r="I893" s="148"/>
      <c r="J893" s="148"/>
      <c r="K893" s="148"/>
      <c r="L893" s="148"/>
      <c r="M893" s="148"/>
      <c r="N893" s="148"/>
      <c r="O893" s="148"/>
      <c r="P893" s="149"/>
    </row>
    <row r="894" spans="1:16" ht="15" hidden="1" customHeight="1" x14ac:dyDescent="0.25">
      <c r="A894" s="44" t="e">
        <f ca="1">IF(MONTH(C894)=MONTH(D$3),RIGHT('Yearly Info'!A$30,LEN('Yearly Info'!A$30)-4),"")</f>
        <v>#VALUE!</v>
      </c>
      <c r="B894" s="145"/>
      <c r="C894" s="42">
        <f t="shared" ca="1" si="31"/>
        <v>46203</v>
      </c>
      <c r="D894" s="54">
        <f ca="1">INDIRECT("'" &amp; UPPER(LEFT(TEXT($D$3,"mmmm"),3)) &amp; "'!AE27")</f>
        <v>0</v>
      </c>
      <c r="E894" s="147"/>
      <c r="F894" s="148"/>
      <c r="G894" s="148"/>
      <c r="H894" s="148"/>
      <c r="I894" s="148"/>
      <c r="J894" s="148"/>
      <c r="K894" s="148"/>
      <c r="L894" s="148"/>
      <c r="M894" s="148"/>
      <c r="N894" s="148"/>
      <c r="O894" s="148"/>
      <c r="P894" s="149"/>
    </row>
    <row r="895" spans="1:16" ht="15" hidden="1" customHeight="1" x14ac:dyDescent="0.25">
      <c r="A895" s="44" t="e">
        <f ca="1">IF(MONTH(C895)=MONTH(D$3),RIGHT('Yearly Info'!A$31,LEN('Yearly Info'!A$31)-4),"")</f>
        <v>#VALUE!</v>
      </c>
      <c r="B895" s="145"/>
      <c r="C895" s="42">
        <f t="shared" ca="1" si="31"/>
        <v>46203</v>
      </c>
      <c r="D895" s="54">
        <f ca="1">INDIRECT("'" &amp; UPPER(LEFT(TEXT($D$3,"mmmm"),3)) &amp; "'!AE28")</f>
        <v>0</v>
      </c>
      <c r="E895" s="147"/>
      <c r="F895" s="148"/>
      <c r="G895" s="148"/>
      <c r="H895" s="148"/>
      <c r="I895" s="148"/>
      <c r="J895" s="148"/>
      <c r="K895" s="148"/>
      <c r="L895" s="148"/>
      <c r="M895" s="148"/>
      <c r="N895" s="148"/>
      <c r="O895" s="148"/>
      <c r="P895" s="149"/>
    </row>
    <row r="896" spans="1:16" ht="15" hidden="1" customHeight="1" x14ac:dyDescent="0.25">
      <c r="A896" s="44" t="e">
        <f ca="1">IF(MONTH(C896)=MONTH(D$3),RIGHT('Yearly Info'!A$32,LEN('Yearly Info'!A$32)-4),"")</f>
        <v>#VALUE!</v>
      </c>
      <c r="B896" s="145"/>
      <c r="C896" s="42">
        <f t="shared" ca="1" si="31"/>
        <v>46203</v>
      </c>
      <c r="D896" s="54">
        <f ca="1">INDIRECT("'" &amp; UPPER(LEFT(TEXT($D$3,"mmmm"),3)) &amp; "'!AE29")</f>
        <v>0</v>
      </c>
      <c r="E896" s="147"/>
      <c r="F896" s="148"/>
      <c r="G896" s="148"/>
      <c r="H896" s="148"/>
      <c r="I896" s="148"/>
      <c r="J896" s="148"/>
      <c r="K896" s="148"/>
      <c r="L896" s="148"/>
      <c r="M896" s="148"/>
      <c r="N896" s="148"/>
      <c r="O896" s="148"/>
      <c r="P896" s="149"/>
    </row>
    <row r="897" spans="1:16" ht="15" hidden="1" customHeight="1" x14ac:dyDescent="0.25">
      <c r="A897" s="44" t="e">
        <f ca="1">IF(MONTH(C897)=MONTH(D$3),RIGHT('Yearly Info'!A$33,LEN('Yearly Info'!A$33)-4),"")</f>
        <v>#VALUE!</v>
      </c>
      <c r="B897" s="145"/>
      <c r="C897" s="42">
        <f t="shared" ca="1" si="31"/>
        <v>46203</v>
      </c>
      <c r="D897" s="54">
        <f ca="1">INDIRECT("'" &amp; UPPER(LEFT(TEXT($D$3,"mmmm"),3)) &amp; "'!AE30")</f>
        <v>0</v>
      </c>
      <c r="E897" s="147"/>
      <c r="F897" s="148"/>
      <c r="G897" s="148"/>
      <c r="H897" s="148"/>
      <c r="I897" s="148"/>
      <c r="J897" s="148"/>
      <c r="K897" s="148"/>
      <c r="L897" s="148"/>
      <c r="M897" s="148"/>
      <c r="N897" s="148"/>
      <c r="O897" s="148"/>
      <c r="P897" s="149"/>
    </row>
    <row r="898" spans="1:16" ht="15" hidden="1" customHeight="1" x14ac:dyDescent="0.25">
      <c r="A898" s="44" t="e">
        <f ca="1">IF(MONTH(C898)=MONTH(D$3),RIGHT('Yearly Info'!A$34,LEN('Yearly Info'!A$34)-4),"")</f>
        <v>#VALUE!</v>
      </c>
      <c r="B898" s="145"/>
      <c r="C898" s="42">
        <f t="shared" ca="1" si="31"/>
        <v>46203</v>
      </c>
      <c r="D898" s="54">
        <f ca="1">INDIRECT("'" &amp; UPPER(LEFT(TEXT($D$3,"mmmm"),3)) &amp; "'!AE31")</f>
        <v>0</v>
      </c>
      <c r="E898" s="147"/>
      <c r="F898" s="148"/>
      <c r="G898" s="148"/>
      <c r="H898" s="148"/>
      <c r="I898" s="148"/>
      <c r="J898" s="148"/>
      <c r="K898" s="148"/>
      <c r="L898" s="148"/>
      <c r="M898" s="148"/>
      <c r="N898" s="148"/>
      <c r="O898" s="148"/>
      <c r="P898" s="149"/>
    </row>
    <row r="899" spans="1:16" ht="15" hidden="1" customHeight="1" x14ac:dyDescent="0.25">
      <c r="A899" s="44" t="e">
        <f ca="1">IF(MONTH(C899)=MONTH(D$3),RIGHT('Yearly Info'!A$35,LEN('Yearly Info'!A$35)-4),"")</f>
        <v>#VALUE!</v>
      </c>
      <c r="B899" s="145"/>
      <c r="C899" s="42">
        <f t="shared" ca="1" si="31"/>
        <v>46203</v>
      </c>
      <c r="D899" s="54">
        <f ca="1">INDIRECT("'" &amp; UPPER(LEFT(TEXT($D$3,"mmmm"),3)) &amp; "'!AE32")</f>
        <v>0</v>
      </c>
      <c r="E899" s="147"/>
      <c r="F899" s="148"/>
      <c r="G899" s="148"/>
      <c r="H899" s="148"/>
      <c r="I899" s="148"/>
      <c r="J899" s="148"/>
      <c r="K899" s="148"/>
      <c r="L899" s="148"/>
      <c r="M899" s="148"/>
      <c r="N899" s="148"/>
      <c r="O899" s="148"/>
      <c r="P899" s="149"/>
    </row>
    <row r="900" spans="1:16" ht="15" hidden="1" customHeight="1" x14ac:dyDescent="0.25">
      <c r="A900" s="44" t="e">
        <f ca="1">IF(MONTH(C900)=MONTH(D$3),RIGHT('Yearly Info'!A$36,LEN('Yearly Info'!A$36)-4),"")</f>
        <v>#VALUE!</v>
      </c>
      <c r="B900" s="145"/>
      <c r="C900" s="42">
        <f t="shared" ca="1" si="31"/>
        <v>46203</v>
      </c>
      <c r="D900" s="54">
        <f ca="1">INDIRECT("'" &amp; UPPER(LEFT(TEXT($D$3,"mmmm"),3)) &amp; "'!AE33")</f>
        <v>0</v>
      </c>
      <c r="E900" s="153"/>
      <c r="F900" s="154"/>
      <c r="G900" s="154"/>
      <c r="H900" s="154"/>
      <c r="I900" s="154"/>
      <c r="J900" s="154"/>
      <c r="K900" s="154"/>
      <c r="L900" s="154"/>
      <c r="M900" s="154"/>
      <c r="N900" s="154"/>
      <c r="O900" s="154"/>
      <c r="P900" s="155"/>
    </row>
    <row r="901" spans="1:16" ht="15" hidden="1" customHeight="1" x14ac:dyDescent="0.25">
      <c r="A901" s="44" t="e">
        <f ca="1">IF(MONTH(C901)=MONTH(D$3),RIGHT('Yearly Info'!A$37,LEN('Yearly Info'!A$37)-4),"")</f>
        <v>#VALUE!</v>
      </c>
      <c r="B901" s="145"/>
      <c r="C901" s="42">
        <f t="shared" ca="1" si="31"/>
        <v>46203</v>
      </c>
      <c r="D901" s="54">
        <f ca="1">INDIRECT("'" &amp; UPPER(LEFT(TEXT($D$3,"mmmm"),3)) &amp; "'!AE34")</f>
        <v>0</v>
      </c>
      <c r="E901" s="147"/>
      <c r="F901" s="148"/>
      <c r="G901" s="148"/>
      <c r="H901" s="148"/>
      <c r="I901" s="148"/>
      <c r="J901" s="148"/>
      <c r="K901" s="148"/>
      <c r="L901" s="148"/>
      <c r="M901" s="148"/>
      <c r="N901" s="148"/>
      <c r="O901" s="148"/>
      <c r="P901" s="149"/>
    </row>
    <row r="902" spans="1:16" ht="15" hidden="1" customHeight="1" x14ac:dyDescent="0.25">
      <c r="A902" s="44" t="e">
        <f ca="1">IF(MONTH(C902)=MONTH(D$3),RIGHT('Yearly Info'!A$38,LEN('Yearly Info'!A$38)-4),"")</f>
        <v>#VALUE!</v>
      </c>
      <c r="B902" s="145"/>
      <c r="C902" s="42">
        <f t="shared" ca="1" si="31"/>
        <v>46203</v>
      </c>
      <c r="D902" s="54">
        <f ca="1">INDIRECT("'" &amp; UPPER(LEFT(TEXT($D$3,"mmmm"),3)) &amp; "'!AE35")</f>
        <v>0</v>
      </c>
      <c r="E902" s="147"/>
      <c r="F902" s="148"/>
      <c r="G902" s="148"/>
      <c r="H902" s="148"/>
      <c r="I902" s="148"/>
      <c r="J902" s="148"/>
      <c r="K902" s="148"/>
      <c r="L902" s="148"/>
      <c r="M902" s="148"/>
      <c r="N902" s="148"/>
      <c r="O902" s="148"/>
      <c r="P902" s="149"/>
    </row>
    <row r="903" spans="1:16" ht="15" hidden="1" customHeight="1" x14ac:dyDescent="0.25">
      <c r="A903" s="44" t="e">
        <f ca="1">IF(MONTH(C903)=MONTH(D$3),RIGHT('Yearly Info'!A$39,LEN('Yearly Info'!A$39)-4),"")</f>
        <v>#VALUE!</v>
      </c>
      <c r="B903" s="145"/>
      <c r="C903" s="42">
        <f t="shared" ca="1" si="31"/>
        <v>46203</v>
      </c>
      <c r="D903" s="54">
        <f ca="1">INDIRECT("'" &amp; UPPER(LEFT(TEXT($D$3,"mmmm"),3)) &amp; "'!AE36")</f>
        <v>0</v>
      </c>
      <c r="E903" s="147"/>
      <c r="F903" s="148"/>
      <c r="G903" s="148"/>
      <c r="H903" s="148"/>
      <c r="I903" s="148"/>
      <c r="J903" s="148"/>
      <c r="K903" s="148"/>
      <c r="L903" s="148"/>
      <c r="M903" s="148"/>
      <c r="N903" s="148"/>
      <c r="O903" s="148"/>
      <c r="P903" s="149"/>
    </row>
    <row r="904" spans="1:16" ht="15" hidden="1" customHeight="1" thickBot="1" x14ac:dyDescent="0.3">
      <c r="A904" s="45" t="e">
        <f ca="1">IF(MONTH(C904)=MONTH(D$3),RIGHT('Yearly Info'!A$40,LEN('Yearly Info'!A$40)-4),"")</f>
        <v>#VALUE!</v>
      </c>
      <c r="B904" s="145"/>
      <c r="C904" s="42">
        <f t="shared" ca="1" si="31"/>
        <v>46203</v>
      </c>
      <c r="D904" s="54">
        <f ca="1">INDIRECT("'" &amp; UPPER(LEFT(TEXT($D$3,"mmmm"),3)) &amp; "'!AE37")</f>
        <v>0</v>
      </c>
      <c r="E904" s="147"/>
      <c r="F904" s="148"/>
      <c r="G904" s="148"/>
      <c r="H904" s="148"/>
      <c r="I904" s="148"/>
      <c r="J904" s="148"/>
      <c r="K904" s="148"/>
      <c r="L904" s="148"/>
      <c r="M904" s="148"/>
      <c r="N904" s="148"/>
      <c r="O904" s="148"/>
      <c r="P904" s="149"/>
    </row>
    <row r="905" spans="1:16" ht="15" hidden="1" customHeight="1" thickBot="1" x14ac:dyDescent="0.3">
      <c r="A905" s="45" t="str">
        <f ca="1">IF(MONTH(C905)=MONTH(D$3),RIGHT('Yearly Info'!A$41,LEN('Yearly Info'!A$41)-4),"")</f>
        <v xml:space="preserve"> </v>
      </c>
      <c r="B905" s="145"/>
      <c r="C905" s="42">
        <f t="shared" ca="1" si="31"/>
        <v>46203</v>
      </c>
      <c r="D905" s="54">
        <f ca="1">INDIRECT("'" &amp; UPPER(LEFT(TEXT($D$3,"mmmm"),3)) &amp; "'!AE38")</f>
        <v>0</v>
      </c>
      <c r="E905" s="147"/>
      <c r="F905" s="148"/>
      <c r="G905" s="148"/>
      <c r="H905" s="148"/>
      <c r="I905" s="148"/>
      <c r="J905" s="148"/>
      <c r="K905" s="148"/>
      <c r="L905" s="148"/>
      <c r="M905" s="148"/>
      <c r="N905" s="148"/>
      <c r="O905" s="148"/>
      <c r="P905" s="149"/>
    </row>
    <row r="906" spans="1:16" ht="15" hidden="1" customHeight="1" thickBot="1" x14ac:dyDescent="0.3">
      <c r="A906" s="45" t="str">
        <f ca="1">IF(MONTH(C906)=MONTH(D$3),RIGHT('Yearly Info'!A$42,LEN('Yearly Info'!A$42)-4),"")</f>
        <v xml:space="preserve"> </v>
      </c>
      <c r="B906" s="145"/>
      <c r="C906" s="42">
        <f t="shared" ca="1" si="31"/>
        <v>46203</v>
      </c>
      <c r="D906" s="54">
        <f ca="1">INDIRECT("'" &amp; UPPER(LEFT(TEXT($D$3,"mmmm"),3)) &amp; "'!AE39")</f>
        <v>0</v>
      </c>
      <c r="E906" s="147"/>
      <c r="F906" s="148"/>
      <c r="G906" s="148"/>
      <c r="H906" s="148"/>
      <c r="I906" s="148"/>
      <c r="J906" s="148"/>
      <c r="K906" s="148"/>
      <c r="L906" s="148"/>
      <c r="M906" s="148"/>
      <c r="N906" s="148"/>
      <c r="O906" s="148"/>
      <c r="P906" s="149"/>
    </row>
    <row r="907" spans="1:16" ht="15" hidden="1" customHeight="1" thickBot="1" x14ac:dyDescent="0.3">
      <c r="A907" s="45" t="str">
        <f ca="1">IF(MONTH(C907)=MONTH(D$3),RIGHT('Yearly Info'!A$43,LEN('Yearly Info'!A$43)-4),"")</f>
        <v xml:space="preserve"> </v>
      </c>
      <c r="B907" s="146"/>
      <c r="C907" s="42">
        <f t="shared" ca="1" si="31"/>
        <v>46203</v>
      </c>
      <c r="D907" s="55">
        <f ca="1">INDIRECT("'" &amp; UPPER(LEFT(TEXT($D$3,"mmmm"),3)) &amp; "'!AE40")</f>
        <v>0</v>
      </c>
      <c r="E907" s="150"/>
      <c r="F907" s="151"/>
      <c r="G907" s="151"/>
      <c r="H907" s="151"/>
      <c r="I907" s="151"/>
      <c r="J907" s="151"/>
      <c r="K907" s="151"/>
      <c r="L907" s="151"/>
      <c r="M907" s="151"/>
      <c r="N907" s="151"/>
      <c r="O907" s="151"/>
      <c r="P907" s="152"/>
    </row>
    <row r="908" spans="1:16" ht="15" hidden="1" customHeight="1" x14ac:dyDescent="0.25">
      <c r="A908" s="44" t="str">
        <f ca="1">IF(MONTH(C908)=MONTH(D$3),RIGHT('Yearly Info'!A$14,LEN('Yearly Info'!A$14)-4),"")</f>
        <v/>
      </c>
      <c r="B908" s="159" t="str">
        <f ca="1">TEXT(C908,"dddd")</f>
        <v>Wednesday</v>
      </c>
      <c r="C908" s="96">
        <f ca="1">C878+1</f>
        <v>46204</v>
      </c>
      <c r="D908" s="54">
        <f ca="1">INDIRECT("'" &amp; UPPER(LEFT(TEXT($D$3,"mmmm"),3)) &amp; "'!AF11")</f>
        <v>0</v>
      </c>
      <c r="E908" s="147"/>
      <c r="F908" s="148"/>
      <c r="G908" s="148"/>
      <c r="H908" s="148"/>
      <c r="I908" s="148"/>
      <c r="J908" s="148"/>
      <c r="K908" s="148"/>
      <c r="L908" s="148"/>
      <c r="M908" s="148"/>
      <c r="N908" s="148"/>
      <c r="O908" s="148"/>
      <c r="P908" s="149"/>
    </row>
    <row r="909" spans="1:16" ht="15" hidden="1" customHeight="1" x14ac:dyDescent="0.25">
      <c r="A909" s="44" t="str">
        <f ca="1">IF(MONTH(C909)=MONTH(D$3),RIGHT('Yearly Info'!A$15,LEN('Yearly Info'!A$15)-4),"")</f>
        <v/>
      </c>
      <c r="B909" s="145"/>
      <c r="C909" s="42">
        <f ca="1">C908</f>
        <v>46204</v>
      </c>
      <c r="D909" s="54">
        <f ca="1">INDIRECT("'" &amp; UPPER(LEFT(TEXT($D$3,"mmmm"),3)) &amp; "'!AF12")</f>
        <v>0</v>
      </c>
      <c r="E909" s="147"/>
      <c r="F909" s="148"/>
      <c r="G909" s="148"/>
      <c r="H909" s="148"/>
      <c r="I909" s="148"/>
      <c r="J909" s="148"/>
      <c r="K909" s="148"/>
      <c r="L909" s="148"/>
      <c r="M909" s="148"/>
      <c r="N909" s="148"/>
      <c r="O909" s="148"/>
      <c r="P909" s="149"/>
    </row>
    <row r="910" spans="1:16" ht="15" hidden="1" customHeight="1" x14ac:dyDescent="0.25">
      <c r="A910" s="44" t="str">
        <f ca="1">IF(MONTH(C910)=MONTH(D$3),RIGHT('Yearly Info'!A$16,LEN('Yearly Info'!A$16)-4),"")</f>
        <v/>
      </c>
      <c r="B910" s="145"/>
      <c r="C910" s="42">
        <f t="shared" ref="C910:C936" ca="1" si="32">C909</f>
        <v>46204</v>
      </c>
      <c r="D910" s="54">
        <f ca="1">INDIRECT("'" &amp; UPPER(LEFT(TEXT($D$3,"mmmm"),3)) &amp; "'!AF13")</f>
        <v>0</v>
      </c>
      <c r="E910" s="147"/>
      <c r="F910" s="148"/>
      <c r="G910" s="148"/>
      <c r="H910" s="148"/>
      <c r="I910" s="148"/>
      <c r="J910" s="148"/>
      <c r="K910" s="148"/>
      <c r="L910" s="148"/>
      <c r="M910" s="148"/>
      <c r="N910" s="148"/>
      <c r="O910" s="148"/>
      <c r="P910" s="149"/>
    </row>
    <row r="911" spans="1:16" ht="15" hidden="1" customHeight="1" x14ac:dyDescent="0.25">
      <c r="A911" s="44" t="str">
        <f ca="1">IF(MONTH(C911)=MONTH(D$3),RIGHT('Yearly Info'!A$17,LEN('Yearly Info'!A$17)-4),"")</f>
        <v/>
      </c>
      <c r="B911" s="145"/>
      <c r="C911" s="42">
        <f t="shared" ca="1" si="32"/>
        <v>46204</v>
      </c>
      <c r="D911" s="54">
        <f ca="1">INDIRECT("'" &amp; UPPER(LEFT(TEXT($D$3,"mmmm"),3)) &amp; "'!AF14")</f>
        <v>0</v>
      </c>
      <c r="E911" s="147"/>
      <c r="F911" s="148"/>
      <c r="G911" s="148"/>
      <c r="H911" s="148"/>
      <c r="I911" s="148"/>
      <c r="J911" s="148"/>
      <c r="K911" s="148"/>
      <c r="L911" s="148"/>
      <c r="M911" s="148"/>
      <c r="N911" s="148"/>
      <c r="O911" s="148"/>
      <c r="P911" s="149"/>
    </row>
    <row r="912" spans="1:16" ht="15" hidden="1" customHeight="1" x14ac:dyDescent="0.25">
      <c r="A912" s="44" t="str">
        <f ca="1">IF(MONTH(C912)=MONTH(D$3),RIGHT('Yearly Info'!A$18,LEN('Yearly Info'!A$18)-4),"")</f>
        <v/>
      </c>
      <c r="B912" s="145"/>
      <c r="C912" s="42">
        <f t="shared" ca="1" si="32"/>
        <v>46204</v>
      </c>
      <c r="D912" s="54">
        <f ca="1">INDIRECT("'" &amp; UPPER(LEFT(TEXT($D$3,"mmmm"),3)) &amp; "'!AF15")</f>
        <v>0</v>
      </c>
      <c r="E912" s="147"/>
      <c r="F912" s="148"/>
      <c r="G912" s="148"/>
      <c r="H912" s="148"/>
      <c r="I912" s="148"/>
      <c r="J912" s="148"/>
      <c r="K912" s="148"/>
      <c r="L912" s="148"/>
      <c r="M912" s="148"/>
      <c r="N912" s="148"/>
      <c r="O912" s="148"/>
      <c r="P912" s="149"/>
    </row>
    <row r="913" spans="1:16" ht="15" hidden="1" customHeight="1" x14ac:dyDescent="0.25">
      <c r="A913" s="44" t="str">
        <f ca="1">IF(MONTH(C913)=MONTH(D$3),RIGHT('Yearly Info'!A$19,LEN('Yearly Info'!A$19)-4),"")</f>
        <v/>
      </c>
      <c r="B913" s="145"/>
      <c r="C913" s="42">
        <f t="shared" ca="1" si="32"/>
        <v>46204</v>
      </c>
      <c r="D913" s="54">
        <f ca="1">INDIRECT("'" &amp; UPPER(LEFT(TEXT($D$3,"mmmm"),3)) &amp; "'!AF16")</f>
        <v>0</v>
      </c>
      <c r="E913" s="153"/>
      <c r="F913" s="154"/>
      <c r="G913" s="154"/>
      <c r="H913" s="154"/>
      <c r="I913" s="154"/>
      <c r="J913" s="154"/>
      <c r="K913" s="154"/>
      <c r="L913" s="154"/>
      <c r="M913" s="154"/>
      <c r="N913" s="154"/>
      <c r="O913" s="154"/>
      <c r="P913" s="155"/>
    </row>
    <row r="914" spans="1:16" ht="15" hidden="1" customHeight="1" x14ac:dyDescent="0.25">
      <c r="A914" s="44" t="str">
        <f ca="1">IF(MONTH(C914)=MONTH(D$3),RIGHT('Yearly Info'!A$20,LEN('Yearly Info'!A$20)-4),"")</f>
        <v/>
      </c>
      <c r="B914" s="145"/>
      <c r="C914" s="42">
        <f t="shared" ca="1" si="32"/>
        <v>46204</v>
      </c>
      <c r="D914" s="54">
        <f ca="1">INDIRECT("'" &amp; UPPER(LEFT(TEXT($D$3,"mmmm"),3)) &amp; "'!AF17")</f>
        <v>0</v>
      </c>
      <c r="E914" s="147"/>
      <c r="F914" s="148"/>
      <c r="G914" s="148"/>
      <c r="H914" s="148"/>
      <c r="I914" s="148"/>
      <c r="J914" s="148"/>
      <c r="K914" s="148"/>
      <c r="L914" s="148"/>
      <c r="M914" s="148"/>
      <c r="N914" s="148"/>
      <c r="O914" s="148"/>
      <c r="P914" s="149"/>
    </row>
    <row r="915" spans="1:16" ht="15" hidden="1" customHeight="1" x14ac:dyDescent="0.25">
      <c r="A915" s="44" t="str">
        <f ca="1">IF(MONTH(C915)=MONTH(D$3),RIGHT('Yearly Info'!A$21,LEN('Yearly Info'!A$21)-4),"")</f>
        <v/>
      </c>
      <c r="B915" s="145"/>
      <c r="C915" s="42">
        <f t="shared" ca="1" si="32"/>
        <v>46204</v>
      </c>
      <c r="D915" s="54">
        <f ca="1">INDIRECT("'" &amp; UPPER(LEFT(TEXT($D$3,"mmmm"),3)) &amp; "'!AF18")</f>
        <v>0</v>
      </c>
      <c r="E915" s="147"/>
      <c r="F915" s="148"/>
      <c r="G915" s="148"/>
      <c r="H915" s="148"/>
      <c r="I915" s="148"/>
      <c r="J915" s="148"/>
      <c r="K915" s="148"/>
      <c r="L915" s="148"/>
      <c r="M915" s="148"/>
      <c r="N915" s="148"/>
      <c r="O915" s="148"/>
      <c r="P915" s="149"/>
    </row>
    <row r="916" spans="1:16" ht="15" hidden="1" customHeight="1" x14ac:dyDescent="0.25">
      <c r="A916" s="44" t="str">
        <f ca="1">IF(MONTH(C916)=MONTH(D$3),RIGHT('Yearly Info'!A$22,LEN('Yearly Info'!A$22)-4),"")</f>
        <v/>
      </c>
      <c r="B916" s="145"/>
      <c r="C916" s="42">
        <f t="shared" ca="1" si="32"/>
        <v>46204</v>
      </c>
      <c r="D916" s="54">
        <f ca="1">INDIRECT("'" &amp; UPPER(LEFT(TEXT($D$3,"mmmm"),3)) &amp; "'!AF19")</f>
        <v>0</v>
      </c>
      <c r="E916" s="147"/>
      <c r="F916" s="148"/>
      <c r="G916" s="148"/>
      <c r="H916" s="148"/>
      <c r="I916" s="148"/>
      <c r="J916" s="148"/>
      <c r="K916" s="148"/>
      <c r="L916" s="148"/>
      <c r="M916" s="148"/>
      <c r="N916" s="148"/>
      <c r="O916" s="148"/>
      <c r="P916" s="149"/>
    </row>
    <row r="917" spans="1:16" ht="15" hidden="1" customHeight="1" x14ac:dyDescent="0.25">
      <c r="A917" s="44" t="str">
        <f ca="1">IF(MONTH(C917)=MONTH(D$3),RIGHT('Yearly Info'!A$23,LEN('Yearly Info'!A$23)-4),"")</f>
        <v/>
      </c>
      <c r="B917" s="145"/>
      <c r="C917" s="42">
        <f t="shared" ca="1" si="32"/>
        <v>46204</v>
      </c>
      <c r="D917" s="54">
        <f ca="1">INDIRECT("'" &amp; UPPER(LEFT(TEXT($D$3,"mmmm"),3)) &amp; "'!AF20")</f>
        <v>0</v>
      </c>
      <c r="E917" s="147"/>
      <c r="F917" s="148"/>
      <c r="G917" s="148"/>
      <c r="H917" s="148"/>
      <c r="I917" s="148"/>
      <c r="J917" s="148"/>
      <c r="K917" s="148"/>
      <c r="L917" s="148"/>
      <c r="M917" s="148"/>
      <c r="N917" s="148"/>
      <c r="O917" s="148"/>
      <c r="P917" s="149"/>
    </row>
    <row r="918" spans="1:16" ht="15" hidden="1" customHeight="1" x14ac:dyDescent="0.25">
      <c r="A918" s="44" t="str">
        <f ca="1">IF(MONTH(C918)=MONTH(D$3),RIGHT('Yearly Info'!A$24,LEN('Yearly Info'!A$24)-4),"")</f>
        <v/>
      </c>
      <c r="B918" s="145"/>
      <c r="C918" s="42">
        <f t="shared" ca="1" si="32"/>
        <v>46204</v>
      </c>
      <c r="D918" s="54">
        <f ca="1">INDIRECT("'" &amp; UPPER(LEFT(TEXT($D$3,"mmmm"),3)) &amp; "'!AF21")</f>
        <v>0</v>
      </c>
      <c r="E918" s="147"/>
      <c r="F918" s="148"/>
      <c r="G918" s="148"/>
      <c r="H918" s="148"/>
      <c r="I918" s="148"/>
      <c r="J918" s="148"/>
      <c r="K918" s="148"/>
      <c r="L918" s="148"/>
      <c r="M918" s="148"/>
      <c r="N918" s="148"/>
      <c r="O918" s="148"/>
      <c r="P918" s="149"/>
    </row>
    <row r="919" spans="1:16" ht="15" hidden="1" customHeight="1" x14ac:dyDescent="0.25">
      <c r="A919" s="44" t="str">
        <f ca="1">IF(MONTH(C919)=MONTH(D$3),RIGHT('Yearly Info'!A$25,LEN('Yearly Info'!A$25)-4),"")</f>
        <v/>
      </c>
      <c r="B919" s="145"/>
      <c r="C919" s="42">
        <f t="shared" ca="1" si="32"/>
        <v>46204</v>
      </c>
      <c r="D919" s="54">
        <f ca="1">INDIRECT("'" &amp; UPPER(LEFT(TEXT($D$3,"mmmm"),3)) &amp; "'!AF22")</f>
        <v>0</v>
      </c>
      <c r="E919" s="147"/>
      <c r="F919" s="148"/>
      <c r="G919" s="148"/>
      <c r="H919" s="148"/>
      <c r="I919" s="148"/>
      <c r="J919" s="148"/>
      <c r="K919" s="148"/>
      <c r="L919" s="148"/>
      <c r="M919" s="148"/>
      <c r="N919" s="148"/>
      <c r="O919" s="148"/>
      <c r="P919" s="149"/>
    </row>
    <row r="920" spans="1:16" ht="15" hidden="1" customHeight="1" x14ac:dyDescent="0.25">
      <c r="A920" s="44" t="str">
        <f ca="1">IF(MONTH(C920)=MONTH(D$3),RIGHT('Yearly Info'!A$26,LEN('Yearly Info'!A$26)-4),"")</f>
        <v/>
      </c>
      <c r="B920" s="145"/>
      <c r="C920" s="42">
        <f t="shared" ca="1" si="32"/>
        <v>46204</v>
      </c>
      <c r="D920" s="54">
        <f ca="1">INDIRECT("'" &amp; UPPER(LEFT(TEXT($D$3,"mmmm"),3)) &amp; "'!AF23")</f>
        <v>0</v>
      </c>
      <c r="E920" s="147"/>
      <c r="F920" s="148"/>
      <c r="G920" s="148"/>
      <c r="H920" s="148"/>
      <c r="I920" s="148"/>
      <c r="J920" s="148"/>
      <c r="K920" s="148"/>
      <c r="L920" s="148"/>
      <c r="M920" s="148"/>
      <c r="N920" s="148"/>
      <c r="O920" s="148"/>
      <c r="P920" s="149"/>
    </row>
    <row r="921" spans="1:16" hidden="1" x14ac:dyDescent="0.25">
      <c r="A921" s="44" t="str">
        <f ca="1">IF(MONTH(C921)=MONTH(D$3),RIGHT('Yearly Info'!A$27,LEN('Yearly Info'!A$27)-4),"")</f>
        <v/>
      </c>
      <c r="B921" s="145"/>
      <c r="C921" s="42">
        <f t="shared" ca="1" si="32"/>
        <v>46204</v>
      </c>
      <c r="D921" s="54">
        <f ca="1">INDIRECT("'" &amp; UPPER(LEFT(TEXT($D$3,"mmmm"),3)) &amp; "'!AF24")</f>
        <v>0</v>
      </c>
      <c r="E921" s="147"/>
      <c r="F921" s="148"/>
      <c r="G921" s="148"/>
      <c r="H921" s="148"/>
      <c r="I921" s="148"/>
      <c r="J921" s="148"/>
      <c r="K921" s="148"/>
      <c r="L921" s="148"/>
      <c r="M921" s="148"/>
      <c r="N921" s="148"/>
      <c r="O921" s="148"/>
      <c r="P921" s="149"/>
    </row>
    <row r="922" spans="1:16" hidden="1" x14ac:dyDescent="0.25">
      <c r="A922" s="44" t="str">
        <f ca="1">IF(MONTH(C922)=MONTH(D$3),RIGHT('Yearly Info'!A$28,LEN('Yearly Info'!A$28)-4),"")</f>
        <v/>
      </c>
      <c r="B922" s="145"/>
      <c r="C922" s="42">
        <f t="shared" ca="1" si="32"/>
        <v>46204</v>
      </c>
      <c r="D922" s="54">
        <f ca="1">INDIRECT("'" &amp; UPPER(LEFT(TEXT($D$3,"mmmm"),3)) &amp; "'!AF25")</f>
        <v>0</v>
      </c>
      <c r="E922" s="147"/>
      <c r="F922" s="148"/>
      <c r="G922" s="148"/>
      <c r="H922" s="148"/>
      <c r="I922" s="148"/>
      <c r="J922" s="148"/>
      <c r="K922" s="148"/>
      <c r="L922" s="148"/>
      <c r="M922" s="148"/>
      <c r="N922" s="148"/>
      <c r="O922" s="148"/>
      <c r="P922" s="149"/>
    </row>
    <row r="923" spans="1:16" ht="14.45" hidden="1" customHeight="1" x14ac:dyDescent="0.25">
      <c r="A923" s="44" t="str">
        <f ca="1">IF(MONTH(C923)=MONTH(D$3),RIGHT('Yearly Info'!A$29,LEN('Yearly Info'!A$29)-4),"")</f>
        <v/>
      </c>
      <c r="B923" s="145"/>
      <c r="C923" s="42">
        <f t="shared" ca="1" si="32"/>
        <v>46204</v>
      </c>
      <c r="D923" s="54">
        <f ca="1">INDIRECT("'" &amp; UPPER(LEFT(TEXT($D$3,"mmmm"),3)) &amp; "'!AF26")</f>
        <v>0</v>
      </c>
      <c r="E923" s="147"/>
      <c r="F923" s="148"/>
      <c r="G923" s="148"/>
      <c r="H923" s="148"/>
      <c r="I923" s="148"/>
      <c r="J923" s="148"/>
      <c r="K923" s="148"/>
      <c r="L923" s="148"/>
      <c r="M923" s="148"/>
      <c r="N923" s="148"/>
      <c r="O923" s="148"/>
      <c r="P923" s="149"/>
    </row>
    <row r="924" spans="1:16" ht="15" hidden="1" customHeight="1" x14ac:dyDescent="0.25">
      <c r="A924" s="44" t="str">
        <f ca="1">IF(MONTH(C924)=MONTH(D$3),RIGHT('Yearly Info'!A$30,LEN('Yearly Info'!A$30)-4),"")</f>
        <v/>
      </c>
      <c r="B924" s="145"/>
      <c r="C924" s="42">
        <f t="shared" ca="1" si="32"/>
        <v>46204</v>
      </c>
      <c r="D924" s="54">
        <f ca="1">INDIRECT("'" &amp; UPPER(LEFT(TEXT($D$3,"mmmm"),3)) &amp; "'!AF27")</f>
        <v>0</v>
      </c>
      <c r="E924" s="147"/>
      <c r="F924" s="148"/>
      <c r="G924" s="148"/>
      <c r="H924" s="148"/>
      <c r="I924" s="148"/>
      <c r="J924" s="148"/>
      <c r="K924" s="148"/>
      <c r="L924" s="148"/>
      <c r="M924" s="148"/>
      <c r="N924" s="148"/>
      <c r="O924" s="148"/>
      <c r="P924" s="149"/>
    </row>
    <row r="925" spans="1:16" ht="15" hidden="1" customHeight="1" x14ac:dyDescent="0.25">
      <c r="A925" s="44" t="str">
        <f ca="1">IF(MONTH(C925)=MONTH(D$3),RIGHT('Yearly Info'!A$31,LEN('Yearly Info'!A$31)-4),"")</f>
        <v/>
      </c>
      <c r="B925" s="145"/>
      <c r="C925" s="42">
        <f t="shared" ca="1" si="32"/>
        <v>46204</v>
      </c>
      <c r="D925" s="54">
        <f ca="1">INDIRECT("'" &amp; UPPER(LEFT(TEXT($D$3,"mmmm"),3)) &amp; "'!AF28")</f>
        <v>0</v>
      </c>
      <c r="E925" s="147"/>
      <c r="F925" s="148"/>
      <c r="G925" s="148"/>
      <c r="H925" s="148"/>
      <c r="I925" s="148"/>
      <c r="J925" s="148"/>
      <c r="K925" s="148"/>
      <c r="L925" s="148"/>
      <c r="M925" s="148"/>
      <c r="N925" s="148"/>
      <c r="O925" s="148"/>
      <c r="P925" s="149"/>
    </row>
    <row r="926" spans="1:16" ht="15" hidden="1" customHeight="1" x14ac:dyDescent="0.25">
      <c r="A926" s="44" t="str">
        <f ca="1">IF(MONTH(C926)=MONTH(D$3),RIGHT('Yearly Info'!A$32,LEN('Yearly Info'!A$32)-4),"")</f>
        <v/>
      </c>
      <c r="B926" s="145"/>
      <c r="C926" s="42">
        <f t="shared" ca="1" si="32"/>
        <v>46204</v>
      </c>
      <c r="D926" s="54">
        <f ca="1">INDIRECT("'" &amp; UPPER(LEFT(TEXT($D$3,"mmmm"),3)) &amp; "'!AF29")</f>
        <v>0</v>
      </c>
      <c r="E926" s="147"/>
      <c r="F926" s="148"/>
      <c r="G926" s="148"/>
      <c r="H926" s="148"/>
      <c r="I926" s="148"/>
      <c r="J926" s="148"/>
      <c r="K926" s="148"/>
      <c r="L926" s="148"/>
      <c r="M926" s="148"/>
      <c r="N926" s="148"/>
      <c r="O926" s="148"/>
      <c r="P926" s="149"/>
    </row>
    <row r="927" spans="1:16" ht="15" hidden="1" customHeight="1" x14ac:dyDescent="0.25">
      <c r="A927" s="44" t="str">
        <f ca="1">IF(MONTH(C927)=MONTH(D$3),RIGHT('Yearly Info'!A$33,LEN('Yearly Info'!A$33)-4),"")</f>
        <v/>
      </c>
      <c r="B927" s="145"/>
      <c r="C927" s="42">
        <f t="shared" ca="1" si="32"/>
        <v>46204</v>
      </c>
      <c r="D927" s="54">
        <f ca="1">INDIRECT("'" &amp; UPPER(LEFT(TEXT($D$3,"mmmm"),3)) &amp; "'!AF30")</f>
        <v>0</v>
      </c>
      <c r="E927" s="147"/>
      <c r="F927" s="148"/>
      <c r="G927" s="148"/>
      <c r="H927" s="148"/>
      <c r="I927" s="148"/>
      <c r="J927" s="148"/>
      <c r="K927" s="148"/>
      <c r="L927" s="148"/>
      <c r="M927" s="148"/>
      <c r="N927" s="148"/>
      <c r="O927" s="148"/>
      <c r="P927" s="149"/>
    </row>
    <row r="928" spans="1:16" ht="15" hidden="1" customHeight="1" x14ac:dyDescent="0.25">
      <c r="A928" s="44" t="str">
        <f ca="1">IF(MONTH(C928)=MONTH(D$3),RIGHT('Yearly Info'!A$34,LEN('Yearly Info'!A$34)-4),"")</f>
        <v/>
      </c>
      <c r="B928" s="145"/>
      <c r="C928" s="42">
        <f t="shared" ca="1" si="32"/>
        <v>46204</v>
      </c>
      <c r="D928" s="54">
        <f ca="1">INDIRECT("'" &amp; UPPER(LEFT(TEXT($D$3,"mmmm"),3)) &amp; "'!AF31")</f>
        <v>0</v>
      </c>
      <c r="E928" s="147"/>
      <c r="F928" s="148"/>
      <c r="G928" s="148"/>
      <c r="H928" s="148"/>
      <c r="I928" s="148"/>
      <c r="J928" s="148"/>
      <c r="K928" s="148"/>
      <c r="L928" s="148"/>
      <c r="M928" s="148"/>
      <c r="N928" s="148"/>
      <c r="O928" s="148"/>
      <c r="P928" s="149"/>
    </row>
    <row r="929" spans="1:16" ht="15" hidden="1" customHeight="1" x14ac:dyDescent="0.25">
      <c r="A929" s="44" t="str">
        <f ca="1">IF(MONTH(C929)=MONTH(D$3),RIGHT('Yearly Info'!A$35,LEN('Yearly Info'!A$35)-4),"")</f>
        <v/>
      </c>
      <c r="B929" s="145"/>
      <c r="C929" s="42">
        <f t="shared" ca="1" si="32"/>
        <v>46204</v>
      </c>
      <c r="D929" s="54">
        <f ca="1">INDIRECT("'" &amp; UPPER(LEFT(TEXT($D$3,"mmmm"),3)) &amp; "'!AF32")</f>
        <v>0</v>
      </c>
      <c r="E929" s="147"/>
      <c r="F929" s="148"/>
      <c r="G929" s="148"/>
      <c r="H929" s="148"/>
      <c r="I929" s="148"/>
      <c r="J929" s="148"/>
      <c r="K929" s="148"/>
      <c r="L929" s="148"/>
      <c r="M929" s="148"/>
      <c r="N929" s="148"/>
      <c r="O929" s="148"/>
      <c r="P929" s="149"/>
    </row>
    <row r="930" spans="1:16" ht="15" hidden="1" customHeight="1" x14ac:dyDescent="0.25">
      <c r="A930" s="44" t="str">
        <f ca="1">IF(MONTH(C930)=MONTH(D$3),RIGHT('Yearly Info'!A$36,LEN('Yearly Info'!A$36)-4),"")</f>
        <v/>
      </c>
      <c r="B930" s="145"/>
      <c r="C930" s="42">
        <f t="shared" ca="1" si="32"/>
        <v>46204</v>
      </c>
      <c r="D930" s="54">
        <f ca="1">INDIRECT("'" &amp; UPPER(LEFT(TEXT($D$3,"mmmm"),3)) &amp; "'!AF33")</f>
        <v>0</v>
      </c>
      <c r="E930" s="147"/>
      <c r="F930" s="148"/>
      <c r="G930" s="148"/>
      <c r="H930" s="148"/>
      <c r="I930" s="148"/>
      <c r="J930" s="148"/>
      <c r="K930" s="148"/>
      <c r="L930" s="148"/>
      <c r="M930" s="148"/>
      <c r="N930" s="148"/>
      <c r="O930" s="148"/>
      <c r="P930" s="149"/>
    </row>
    <row r="931" spans="1:16" ht="15" hidden="1" customHeight="1" x14ac:dyDescent="0.25">
      <c r="A931" s="44" t="str">
        <f ca="1">IF(MONTH(C931)=MONTH(D$3),RIGHT('Yearly Info'!A$37,LEN('Yearly Info'!A$37)-4),"")</f>
        <v/>
      </c>
      <c r="B931" s="145"/>
      <c r="C931" s="42">
        <f t="shared" ca="1" si="32"/>
        <v>46204</v>
      </c>
      <c r="D931" s="54">
        <f ca="1">INDIRECT("'" &amp; UPPER(LEFT(TEXT($D$3,"mmmm"),3)) &amp; "'!AF34")</f>
        <v>0</v>
      </c>
      <c r="E931" s="147"/>
      <c r="F931" s="148"/>
      <c r="G931" s="148"/>
      <c r="H931" s="148"/>
      <c r="I931" s="148"/>
      <c r="J931" s="148"/>
      <c r="K931" s="148"/>
      <c r="L931" s="148"/>
      <c r="M931" s="148"/>
      <c r="N931" s="148"/>
      <c r="O931" s="148"/>
      <c r="P931" s="149"/>
    </row>
    <row r="932" spans="1:16" ht="15" hidden="1" customHeight="1" x14ac:dyDescent="0.25">
      <c r="A932" s="44" t="str">
        <f ca="1">IF(MONTH(C932)=MONTH(D$3),RIGHT('Yearly Info'!A$38,LEN('Yearly Info'!A$38)-4),"")</f>
        <v/>
      </c>
      <c r="B932" s="145"/>
      <c r="C932" s="42">
        <f t="shared" ca="1" si="32"/>
        <v>46204</v>
      </c>
      <c r="D932" s="54">
        <f ca="1">INDIRECT("'" &amp; UPPER(LEFT(TEXT($D$3,"mmmm"),3)) &amp; "'!AF35")</f>
        <v>0</v>
      </c>
      <c r="E932" s="147"/>
      <c r="F932" s="148"/>
      <c r="G932" s="148"/>
      <c r="H932" s="148"/>
      <c r="I932" s="148"/>
      <c r="J932" s="148"/>
      <c r="K932" s="148"/>
      <c r="L932" s="148"/>
      <c r="M932" s="148"/>
      <c r="N932" s="148"/>
      <c r="O932" s="148"/>
      <c r="P932" s="149"/>
    </row>
    <row r="933" spans="1:16" ht="15" hidden="1" customHeight="1" x14ac:dyDescent="0.25">
      <c r="A933" s="44" t="str">
        <f ca="1">IF(MONTH(C933)=MONTH(D$3),RIGHT('Yearly Info'!A$39,LEN('Yearly Info'!A$39)-4),"")</f>
        <v/>
      </c>
      <c r="B933" s="145"/>
      <c r="C933" s="42">
        <f t="shared" ca="1" si="32"/>
        <v>46204</v>
      </c>
      <c r="D933" s="54">
        <f ca="1">INDIRECT("'" &amp; UPPER(LEFT(TEXT($D$3,"mmmm"),3)) &amp; "'!AF36")</f>
        <v>0</v>
      </c>
      <c r="E933" s="147"/>
      <c r="F933" s="148"/>
      <c r="G933" s="148"/>
      <c r="H933" s="148"/>
      <c r="I933" s="148"/>
      <c r="J933" s="148"/>
      <c r="K933" s="148"/>
      <c r="L933" s="148"/>
      <c r="M933" s="148"/>
      <c r="N933" s="148"/>
      <c r="O933" s="148"/>
      <c r="P933" s="149"/>
    </row>
    <row r="934" spans="1:16" ht="15" hidden="1" customHeight="1" thickBot="1" x14ac:dyDescent="0.3">
      <c r="A934" s="45" t="str">
        <f ca="1">IF(MONTH(C934)=MONTH(D$3),RIGHT('Yearly Info'!A$40,LEN('Yearly Info'!A$40)-4),"")</f>
        <v/>
      </c>
      <c r="B934" s="145"/>
      <c r="C934" s="42">
        <f t="shared" ca="1" si="32"/>
        <v>46204</v>
      </c>
      <c r="D934" s="54">
        <f ca="1">INDIRECT("'" &amp; UPPER(LEFT(TEXT($D$3,"mmmm"),3)) &amp; "'!AF37")</f>
        <v>0</v>
      </c>
      <c r="E934" s="147"/>
      <c r="F934" s="148"/>
      <c r="G934" s="148"/>
      <c r="H934" s="148"/>
      <c r="I934" s="148"/>
      <c r="J934" s="148"/>
      <c r="K934" s="148"/>
      <c r="L934" s="148"/>
      <c r="M934" s="148"/>
      <c r="N934" s="148"/>
      <c r="O934" s="148"/>
      <c r="P934" s="149"/>
    </row>
    <row r="935" spans="1:16" ht="15" hidden="1" customHeight="1" thickBot="1" x14ac:dyDescent="0.3">
      <c r="A935" s="45" t="str">
        <f ca="1">IF(MONTH(C935)=MONTH(D$3),RIGHT('Yearly Info'!A$41,LEN('Yearly Info'!A$41)-4),"")</f>
        <v/>
      </c>
      <c r="B935" s="145"/>
      <c r="C935" s="42">
        <f t="shared" ca="1" si="32"/>
        <v>46204</v>
      </c>
      <c r="D935" s="54">
        <f ca="1">INDIRECT("'" &amp; UPPER(LEFT(TEXT($D$3,"mmmm"),3)) &amp; "'!AF38")</f>
        <v>0</v>
      </c>
      <c r="E935" s="147"/>
      <c r="F935" s="148"/>
      <c r="G935" s="148"/>
      <c r="H935" s="148"/>
      <c r="I935" s="148"/>
      <c r="J935" s="148"/>
      <c r="K935" s="148"/>
      <c r="L935" s="148"/>
      <c r="M935" s="148"/>
      <c r="N935" s="148"/>
      <c r="O935" s="148"/>
      <c r="P935" s="149"/>
    </row>
    <row r="936" spans="1:16" ht="15" hidden="1" customHeight="1" thickBot="1" x14ac:dyDescent="0.3">
      <c r="A936" s="45" t="str">
        <f ca="1">IF(MONTH(C936)=MONTH(D$3),RIGHT('Yearly Info'!A$42,LEN('Yearly Info'!A$42)-4),"")</f>
        <v/>
      </c>
      <c r="B936" s="145"/>
      <c r="C936" s="42">
        <f t="shared" ca="1" si="32"/>
        <v>46204</v>
      </c>
      <c r="D936" s="54">
        <f ca="1">INDIRECT("'" &amp; UPPER(LEFT(TEXT($D$3,"mmmm"),3)) &amp; "'!AF39")</f>
        <v>0</v>
      </c>
      <c r="E936" s="147"/>
      <c r="F936" s="148"/>
      <c r="G936" s="148"/>
      <c r="H936" s="148"/>
      <c r="I936" s="148"/>
      <c r="J936" s="148"/>
      <c r="K936" s="148"/>
      <c r="L936" s="148"/>
      <c r="M936" s="148"/>
      <c r="N936" s="148"/>
      <c r="O936" s="148"/>
      <c r="P936" s="149"/>
    </row>
    <row r="937" spans="1:16" ht="15" hidden="1" customHeight="1" thickBot="1" x14ac:dyDescent="0.3">
      <c r="A937" s="45" t="str">
        <f ca="1">IF(MONTH(C937)=MONTH(D$3),RIGHT('Yearly Info'!A$43,LEN('Yearly Info'!A$43)-4),"")</f>
        <v/>
      </c>
      <c r="B937" s="146"/>
      <c r="C937" s="42">
        <f ca="1">C936</f>
        <v>46204</v>
      </c>
      <c r="D937" s="55">
        <f ca="1">INDIRECT("'" &amp; UPPER(LEFT(TEXT($D$3,"mmmm"),3)) &amp; "'!AF40")</f>
        <v>0</v>
      </c>
      <c r="E937" s="150"/>
      <c r="F937" s="151"/>
      <c r="G937" s="151"/>
      <c r="H937" s="151"/>
      <c r="I937" s="151"/>
      <c r="J937" s="151"/>
      <c r="K937" s="151"/>
      <c r="L937" s="151"/>
      <c r="M937" s="151"/>
      <c r="N937" s="151"/>
      <c r="O937" s="151"/>
      <c r="P937" s="152"/>
    </row>
    <row r="938" spans="1:16" ht="15" hidden="1" customHeight="1" x14ac:dyDescent="0.25">
      <c r="A938" s="44" t="str">
        <f ca="1">IF(MONTH(C938)=MONTH(D$3),RIGHT('Yearly Info'!A$14,LEN('Yearly Info'!A$14)-4),"")</f>
        <v/>
      </c>
      <c r="B938" s="159" t="str">
        <f ca="1">TEXT(C938,"dddd")</f>
        <v>Thursday</v>
      </c>
      <c r="C938" s="96">
        <f ca="1">C908+1</f>
        <v>46205</v>
      </c>
      <c r="D938" s="54">
        <f ca="1">INDIRECT("'" &amp; UPPER(LEFT(TEXT($D$3,"mmmm"),3)) &amp; "'!AG11")</f>
        <v>0</v>
      </c>
      <c r="E938" s="147"/>
      <c r="F938" s="148"/>
      <c r="G938" s="148"/>
      <c r="H938" s="148"/>
      <c r="I938" s="148"/>
      <c r="J938" s="148"/>
      <c r="K938" s="148"/>
      <c r="L938" s="148"/>
      <c r="M938" s="148"/>
      <c r="N938" s="148"/>
      <c r="O938" s="148"/>
      <c r="P938" s="149"/>
    </row>
    <row r="939" spans="1:16" ht="15" hidden="1" customHeight="1" x14ac:dyDescent="0.25">
      <c r="A939" s="44" t="str">
        <f ca="1">IF(MONTH(C939)=MONTH(D$3),RIGHT('Yearly Info'!A$15,LEN('Yearly Info'!A$15)-4),"")</f>
        <v/>
      </c>
      <c r="B939" s="145"/>
      <c r="C939" s="42">
        <f ca="1">C938</f>
        <v>46205</v>
      </c>
      <c r="D939" s="54">
        <f ca="1">INDIRECT("'" &amp; UPPER(LEFT(TEXT($D$3,"mmmm"),3)) &amp; "'!AG12")</f>
        <v>0</v>
      </c>
      <c r="E939" s="147"/>
      <c r="F939" s="148"/>
      <c r="G939" s="148"/>
      <c r="H939" s="148"/>
      <c r="I939" s="148"/>
      <c r="J939" s="148"/>
      <c r="K939" s="148"/>
      <c r="L939" s="148"/>
      <c r="M939" s="148"/>
      <c r="N939" s="148"/>
      <c r="O939" s="148"/>
      <c r="P939" s="149"/>
    </row>
    <row r="940" spans="1:16" ht="15" hidden="1" customHeight="1" x14ac:dyDescent="0.25">
      <c r="A940" s="44" t="str">
        <f ca="1">IF(MONTH(C940)=MONTH(D$3),RIGHT('Yearly Info'!A$16,LEN('Yearly Info'!A$16)-4),"")</f>
        <v/>
      </c>
      <c r="B940" s="145"/>
      <c r="C940" s="42">
        <f t="shared" ref="C940:C967" ca="1" si="33">C939</f>
        <v>46205</v>
      </c>
      <c r="D940" s="54">
        <f ca="1">INDIRECT("'" &amp; UPPER(LEFT(TEXT($D$3,"mmmm"),3)) &amp; "'!AG13")</f>
        <v>0</v>
      </c>
      <c r="E940" s="147"/>
      <c r="F940" s="148"/>
      <c r="G940" s="148"/>
      <c r="H940" s="148"/>
      <c r="I940" s="148"/>
      <c r="J940" s="148"/>
      <c r="K940" s="148"/>
      <c r="L940" s="148"/>
      <c r="M940" s="148"/>
      <c r="N940" s="148"/>
      <c r="O940" s="148"/>
      <c r="P940" s="149"/>
    </row>
    <row r="941" spans="1:16" ht="15" hidden="1" customHeight="1" x14ac:dyDescent="0.25">
      <c r="A941" s="44" t="str">
        <f ca="1">IF(MONTH(C941)=MONTH(D$3),RIGHT('Yearly Info'!A$17,LEN('Yearly Info'!A$17)-4),"")</f>
        <v/>
      </c>
      <c r="B941" s="145"/>
      <c r="C941" s="42">
        <f t="shared" ca="1" si="33"/>
        <v>46205</v>
      </c>
      <c r="D941" s="54">
        <f ca="1">INDIRECT("'" &amp; UPPER(LEFT(TEXT($D$3,"mmmm"),3)) &amp; "'!AG14")</f>
        <v>0</v>
      </c>
      <c r="E941" s="147"/>
      <c r="F941" s="148"/>
      <c r="G941" s="148"/>
      <c r="H941" s="148"/>
      <c r="I941" s="148"/>
      <c r="J941" s="148"/>
      <c r="K941" s="148"/>
      <c r="L941" s="148"/>
      <c r="M941" s="148"/>
      <c r="N941" s="148"/>
      <c r="O941" s="148"/>
      <c r="P941" s="149"/>
    </row>
    <row r="942" spans="1:16" ht="15" hidden="1" customHeight="1" x14ac:dyDescent="0.25">
      <c r="A942" s="44" t="str">
        <f ca="1">IF(MONTH(C942)=MONTH(D$3),RIGHT('Yearly Info'!A$18,LEN('Yearly Info'!A$18)-4),"")</f>
        <v/>
      </c>
      <c r="B942" s="145"/>
      <c r="C942" s="42">
        <f t="shared" ca="1" si="33"/>
        <v>46205</v>
      </c>
      <c r="D942" s="54">
        <f ca="1">INDIRECT("'" &amp; UPPER(LEFT(TEXT($D$3,"mmmm"),3)) &amp; "'!AG15")</f>
        <v>0</v>
      </c>
      <c r="E942" s="147"/>
      <c r="F942" s="148"/>
      <c r="G942" s="148"/>
      <c r="H942" s="148"/>
      <c r="I942" s="148"/>
      <c r="J942" s="148"/>
      <c r="K942" s="148"/>
      <c r="L942" s="148"/>
      <c r="M942" s="148"/>
      <c r="N942" s="148"/>
      <c r="O942" s="148"/>
      <c r="P942" s="149"/>
    </row>
    <row r="943" spans="1:16" ht="15" hidden="1" customHeight="1" x14ac:dyDescent="0.25">
      <c r="A943" s="44" t="str">
        <f ca="1">IF(MONTH(C943)=MONTH(D$3),RIGHT('Yearly Info'!A$19,LEN('Yearly Info'!A$19)-4),"")</f>
        <v/>
      </c>
      <c r="B943" s="145"/>
      <c r="C943" s="42">
        <f t="shared" ca="1" si="33"/>
        <v>46205</v>
      </c>
      <c r="D943" s="54">
        <f ca="1">INDIRECT("'" &amp; UPPER(LEFT(TEXT($D$3,"mmmm"),3)) &amp; "'!AG16")</f>
        <v>0</v>
      </c>
      <c r="E943" s="153"/>
      <c r="F943" s="154"/>
      <c r="G943" s="154"/>
      <c r="H943" s="154"/>
      <c r="I943" s="154"/>
      <c r="J943" s="154"/>
      <c r="K943" s="154"/>
      <c r="L943" s="154"/>
      <c r="M943" s="154"/>
      <c r="N943" s="154"/>
      <c r="O943" s="154"/>
      <c r="P943" s="155"/>
    </row>
    <row r="944" spans="1:16" ht="15" hidden="1" customHeight="1" x14ac:dyDescent="0.25">
      <c r="A944" s="44" t="str">
        <f ca="1">IF(MONTH(C944)=MONTH(D$3),RIGHT('Yearly Info'!A$20,LEN('Yearly Info'!A$20)-4),"")</f>
        <v/>
      </c>
      <c r="B944" s="145"/>
      <c r="C944" s="42">
        <f t="shared" ca="1" si="33"/>
        <v>46205</v>
      </c>
      <c r="D944" s="54">
        <f ca="1">INDIRECT("'" &amp; UPPER(LEFT(TEXT($D$3,"mmmm"),3)) &amp; "'!AG17")</f>
        <v>0</v>
      </c>
      <c r="E944" s="153"/>
      <c r="F944" s="154"/>
      <c r="G944" s="154"/>
      <c r="H944" s="154"/>
      <c r="I944" s="154"/>
      <c r="J944" s="154"/>
      <c r="K944" s="154"/>
      <c r="L944" s="154"/>
      <c r="M944" s="154"/>
      <c r="N944" s="154"/>
      <c r="O944" s="154"/>
      <c r="P944" s="155"/>
    </row>
    <row r="945" spans="1:16" ht="15" hidden="1" customHeight="1" x14ac:dyDescent="0.25">
      <c r="A945" s="44" t="str">
        <f ca="1">IF(MONTH(C945)=MONTH(D$3),RIGHT('Yearly Info'!A$21,LEN('Yearly Info'!A$21)-4),"")</f>
        <v/>
      </c>
      <c r="B945" s="145"/>
      <c r="C945" s="42">
        <f t="shared" ca="1" si="33"/>
        <v>46205</v>
      </c>
      <c r="D945" s="54">
        <f ca="1">INDIRECT("'" &amp; UPPER(LEFT(TEXT($D$3,"mmmm"),3)) &amp; "'!AG18")</f>
        <v>0</v>
      </c>
      <c r="E945" s="147"/>
      <c r="F945" s="148"/>
      <c r="G945" s="148"/>
      <c r="H945" s="148"/>
      <c r="I945" s="148"/>
      <c r="J945" s="148"/>
      <c r="K945" s="148"/>
      <c r="L945" s="148"/>
      <c r="M945" s="148"/>
      <c r="N945" s="148"/>
      <c r="O945" s="148"/>
      <c r="P945" s="149"/>
    </row>
    <row r="946" spans="1:16" ht="15" hidden="1" customHeight="1" x14ac:dyDescent="0.25">
      <c r="A946" s="44" t="str">
        <f ca="1">IF(MONTH(C946)=MONTH(D$3),RIGHT('Yearly Info'!A$22,LEN('Yearly Info'!A$22)-4),"")</f>
        <v/>
      </c>
      <c r="B946" s="145"/>
      <c r="C946" s="42">
        <f t="shared" ca="1" si="33"/>
        <v>46205</v>
      </c>
      <c r="D946" s="54">
        <f ca="1">INDIRECT("'" &amp; UPPER(LEFT(TEXT($D$3,"mmmm"),3)) &amp; "'!AG19")</f>
        <v>0</v>
      </c>
      <c r="E946" s="147"/>
      <c r="F946" s="148"/>
      <c r="G946" s="148"/>
      <c r="H946" s="148"/>
      <c r="I946" s="148"/>
      <c r="J946" s="148"/>
      <c r="K946" s="148"/>
      <c r="L946" s="148"/>
      <c r="M946" s="148"/>
      <c r="N946" s="148"/>
      <c r="O946" s="148"/>
      <c r="P946" s="149"/>
    </row>
    <row r="947" spans="1:16" ht="15" hidden="1" customHeight="1" x14ac:dyDescent="0.25">
      <c r="A947" s="44" t="str">
        <f ca="1">IF(MONTH(C947)=MONTH(D$3),RIGHT('Yearly Info'!A$23,LEN('Yearly Info'!A$23)-4),"")</f>
        <v/>
      </c>
      <c r="B947" s="145"/>
      <c r="C947" s="42">
        <f t="shared" ca="1" si="33"/>
        <v>46205</v>
      </c>
      <c r="D947" s="54">
        <f ca="1">INDIRECT("'" &amp; UPPER(LEFT(TEXT($D$3,"mmmm"),3)) &amp; "'!AG20")</f>
        <v>0</v>
      </c>
      <c r="E947" s="147"/>
      <c r="F947" s="148"/>
      <c r="G947" s="148"/>
      <c r="H947" s="148"/>
      <c r="I947" s="148"/>
      <c r="J947" s="148"/>
      <c r="K947" s="148"/>
      <c r="L947" s="148"/>
      <c r="M947" s="148"/>
      <c r="N947" s="148"/>
      <c r="O947" s="148"/>
      <c r="P947" s="149"/>
    </row>
    <row r="948" spans="1:16" ht="15" hidden="1" customHeight="1" x14ac:dyDescent="0.25">
      <c r="A948" s="44" t="str">
        <f ca="1">IF(MONTH(C948)=MONTH(D$3),RIGHT('Yearly Info'!A$24,LEN('Yearly Info'!A$24)-4),"")</f>
        <v/>
      </c>
      <c r="B948" s="145"/>
      <c r="C948" s="42">
        <f t="shared" ca="1" si="33"/>
        <v>46205</v>
      </c>
      <c r="D948" s="54">
        <f ca="1">INDIRECT("'" &amp; UPPER(LEFT(TEXT($D$3,"mmmm"),3)) &amp; "'!AG21")</f>
        <v>0</v>
      </c>
      <c r="E948" s="147"/>
      <c r="F948" s="148"/>
      <c r="G948" s="148"/>
      <c r="H948" s="148"/>
      <c r="I948" s="148"/>
      <c r="J948" s="148"/>
      <c r="K948" s="148"/>
      <c r="L948" s="148"/>
      <c r="M948" s="148"/>
      <c r="N948" s="148"/>
      <c r="O948" s="148"/>
      <c r="P948" s="149"/>
    </row>
    <row r="949" spans="1:16" ht="15" hidden="1" customHeight="1" x14ac:dyDescent="0.25">
      <c r="A949" s="44" t="str">
        <f ca="1">IF(MONTH(C949)=MONTH(D$3),RIGHT('Yearly Info'!A$25,LEN('Yearly Info'!A$25)-4),"")</f>
        <v/>
      </c>
      <c r="B949" s="145"/>
      <c r="C949" s="42">
        <f t="shared" ca="1" si="33"/>
        <v>46205</v>
      </c>
      <c r="D949" s="54">
        <f ca="1">INDIRECT("'" &amp; UPPER(LEFT(TEXT($D$3,"mmmm"),3)) &amp; "'!AG22")</f>
        <v>0</v>
      </c>
      <c r="E949" s="147"/>
      <c r="F949" s="148"/>
      <c r="G949" s="148"/>
      <c r="H949" s="148"/>
      <c r="I949" s="148"/>
      <c r="J949" s="148"/>
      <c r="K949" s="148"/>
      <c r="L949" s="148"/>
      <c r="M949" s="148"/>
      <c r="N949" s="148"/>
      <c r="O949" s="148"/>
      <c r="P949" s="149"/>
    </row>
    <row r="950" spans="1:16" ht="15" hidden="1" customHeight="1" x14ac:dyDescent="0.25">
      <c r="A950" s="44" t="str">
        <f ca="1">IF(MONTH(C950)=MONTH(D$3),RIGHT('Yearly Info'!A$26,LEN('Yearly Info'!A$26)-4),"")</f>
        <v/>
      </c>
      <c r="B950" s="145"/>
      <c r="C950" s="42">
        <f t="shared" ca="1" si="33"/>
        <v>46205</v>
      </c>
      <c r="D950" s="54">
        <f ca="1">INDIRECT("'" &amp; UPPER(LEFT(TEXT($D$3,"mmmm"),3)) &amp; "'!AG23")</f>
        <v>0</v>
      </c>
      <c r="E950" s="147"/>
      <c r="F950" s="148"/>
      <c r="G950" s="148"/>
      <c r="H950" s="148"/>
      <c r="I950" s="148"/>
      <c r="J950" s="148"/>
      <c r="K950" s="148"/>
      <c r="L950" s="148"/>
      <c r="M950" s="148"/>
      <c r="N950" s="148"/>
      <c r="O950" s="148"/>
      <c r="P950" s="149"/>
    </row>
    <row r="951" spans="1:16" ht="15" hidden="1" customHeight="1" x14ac:dyDescent="0.25">
      <c r="A951" s="44" t="str">
        <f ca="1">IF(MONTH(C951)=MONTH(D$3),RIGHT('Yearly Info'!A$27,LEN('Yearly Info'!A$27)-4),"")</f>
        <v/>
      </c>
      <c r="B951" s="145"/>
      <c r="C951" s="42">
        <f t="shared" ca="1" si="33"/>
        <v>46205</v>
      </c>
      <c r="D951" s="54">
        <f ca="1">INDIRECT("'" &amp; UPPER(LEFT(TEXT($D$3,"mmmm"),3)) &amp; "'!AG24")</f>
        <v>0</v>
      </c>
      <c r="E951" s="147"/>
      <c r="F951" s="148"/>
      <c r="G951" s="148"/>
      <c r="H951" s="148"/>
      <c r="I951" s="148"/>
      <c r="J951" s="148"/>
      <c r="K951" s="148"/>
      <c r="L951" s="148"/>
      <c r="M951" s="148"/>
      <c r="N951" s="148"/>
      <c r="O951" s="148"/>
      <c r="P951" s="149"/>
    </row>
    <row r="952" spans="1:16" ht="15" hidden="1" customHeight="1" x14ac:dyDescent="0.25">
      <c r="A952" s="44" t="str">
        <f ca="1">IF(MONTH(C952)=MONTH(D$3),RIGHT('Yearly Info'!A$28,LEN('Yearly Info'!A$28)-4),"")</f>
        <v/>
      </c>
      <c r="B952" s="145"/>
      <c r="C952" s="42">
        <f t="shared" ca="1" si="33"/>
        <v>46205</v>
      </c>
      <c r="D952" s="54">
        <f ca="1">INDIRECT("'" &amp; UPPER(LEFT(TEXT($D$3,"mmmm"),3)) &amp; "'!AG25")</f>
        <v>0</v>
      </c>
      <c r="E952" s="147"/>
      <c r="F952" s="148"/>
      <c r="G952" s="148"/>
      <c r="H952" s="148"/>
      <c r="I952" s="148"/>
      <c r="J952" s="148"/>
      <c r="K952" s="148"/>
      <c r="L952" s="148"/>
      <c r="M952" s="148"/>
      <c r="N952" s="148"/>
      <c r="O952" s="148"/>
      <c r="P952" s="149"/>
    </row>
    <row r="953" spans="1:16" ht="15" hidden="1" customHeight="1" x14ac:dyDescent="0.25">
      <c r="A953" s="44" t="str">
        <f ca="1">IF(MONTH(C953)=MONTH(D$3),RIGHT('Yearly Info'!A$29,LEN('Yearly Info'!A$29)-4),"")</f>
        <v/>
      </c>
      <c r="B953" s="145"/>
      <c r="C953" s="42">
        <f t="shared" ca="1" si="33"/>
        <v>46205</v>
      </c>
      <c r="D953" s="54">
        <f ca="1">INDIRECT("'" &amp; UPPER(LEFT(TEXT($D$3,"mmmm"),3)) &amp; "'!AG26")</f>
        <v>0</v>
      </c>
      <c r="E953" s="147"/>
      <c r="F953" s="148"/>
      <c r="G953" s="148"/>
      <c r="H953" s="148"/>
      <c r="I953" s="148"/>
      <c r="J953" s="148"/>
      <c r="K953" s="148"/>
      <c r="L953" s="148"/>
      <c r="M953" s="148"/>
      <c r="N953" s="148"/>
      <c r="O953" s="148"/>
      <c r="P953" s="149"/>
    </row>
    <row r="954" spans="1:16" ht="15" hidden="1" customHeight="1" x14ac:dyDescent="0.25">
      <c r="A954" s="44" t="str">
        <f ca="1">IF(MONTH(C954)=MONTH(D$3),RIGHT('Yearly Info'!A$30,LEN('Yearly Info'!A$30)-4),"")</f>
        <v/>
      </c>
      <c r="B954" s="145"/>
      <c r="C954" s="42">
        <f t="shared" ca="1" si="33"/>
        <v>46205</v>
      </c>
      <c r="D954" s="54">
        <f ca="1">INDIRECT("'" &amp; UPPER(LEFT(TEXT($D$3,"mmmm"),3)) &amp; "'!AG27")</f>
        <v>0</v>
      </c>
      <c r="E954" s="147"/>
      <c r="F954" s="148"/>
      <c r="G954" s="148"/>
      <c r="H954" s="148"/>
      <c r="I954" s="148"/>
      <c r="J954" s="148"/>
      <c r="K954" s="148"/>
      <c r="L954" s="148"/>
      <c r="M954" s="148"/>
      <c r="N954" s="148"/>
      <c r="O954" s="148"/>
      <c r="P954" s="149"/>
    </row>
    <row r="955" spans="1:16" ht="15" hidden="1" customHeight="1" x14ac:dyDescent="0.25">
      <c r="A955" s="44" t="str">
        <f ca="1">IF(MONTH(C955)=MONTH(D$3),RIGHT('Yearly Info'!A$31,LEN('Yearly Info'!A$31)-4),"")</f>
        <v/>
      </c>
      <c r="B955" s="145"/>
      <c r="C955" s="42">
        <f t="shared" ca="1" si="33"/>
        <v>46205</v>
      </c>
      <c r="D955" s="54">
        <f ca="1">INDIRECT("'" &amp; UPPER(LEFT(TEXT($D$3,"mmmm"),3)) &amp; "'!AG28")</f>
        <v>0</v>
      </c>
      <c r="E955" s="147"/>
      <c r="F955" s="148"/>
      <c r="G955" s="148"/>
      <c r="H955" s="148"/>
      <c r="I955" s="148"/>
      <c r="J955" s="148"/>
      <c r="K955" s="148"/>
      <c r="L955" s="148"/>
      <c r="M955" s="148"/>
      <c r="N955" s="148"/>
      <c r="O955" s="148"/>
      <c r="P955" s="149"/>
    </row>
    <row r="956" spans="1:16" ht="15" hidden="1" customHeight="1" x14ac:dyDescent="0.25">
      <c r="A956" s="44" t="str">
        <f ca="1">IF(MONTH(C956)=MONTH(D$3),RIGHT('Yearly Info'!A$32,LEN('Yearly Info'!A$32)-4),"")</f>
        <v/>
      </c>
      <c r="B956" s="145"/>
      <c r="C956" s="42">
        <f t="shared" ca="1" si="33"/>
        <v>46205</v>
      </c>
      <c r="D956" s="54">
        <f ca="1">INDIRECT("'" &amp; UPPER(LEFT(TEXT($D$3,"mmmm"),3)) &amp; "'!AG29")</f>
        <v>0</v>
      </c>
      <c r="E956" s="147"/>
      <c r="F956" s="148"/>
      <c r="G956" s="148"/>
      <c r="H956" s="148"/>
      <c r="I956" s="148"/>
      <c r="J956" s="148"/>
      <c r="K956" s="148"/>
      <c r="L956" s="148"/>
      <c r="M956" s="148"/>
      <c r="N956" s="148"/>
      <c r="O956" s="148"/>
      <c r="P956" s="149"/>
    </row>
    <row r="957" spans="1:16" ht="15" hidden="1" customHeight="1" x14ac:dyDescent="0.25">
      <c r="A957" s="44" t="str">
        <f ca="1">IF(MONTH(C957)=MONTH(D$3),RIGHT('Yearly Info'!A$33,LEN('Yearly Info'!A$33)-4),"")</f>
        <v/>
      </c>
      <c r="B957" s="145"/>
      <c r="C957" s="42">
        <f t="shared" ca="1" si="33"/>
        <v>46205</v>
      </c>
      <c r="D957" s="54">
        <f ca="1">INDIRECT("'" &amp; UPPER(LEFT(TEXT($D$3,"mmmm"),3)) &amp; "'!AG30")</f>
        <v>0</v>
      </c>
      <c r="E957" s="147"/>
      <c r="F957" s="148"/>
      <c r="G957" s="148"/>
      <c r="H957" s="148"/>
      <c r="I957" s="148"/>
      <c r="J957" s="148"/>
      <c r="K957" s="148"/>
      <c r="L957" s="148"/>
      <c r="M957" s="148"/>
      <c r="N957" s="148"/>
      <c r="O957" s="148"/>
      <c r="P957" s="149"/>
    </row>
    <row r="958" spans="1:16" ht="15" hidden="1" customHeight="1" x14ac:dyDescent="0.25">
      <c r="A958" s="44" t="str">
        <f ca="1">IF(MONTH(C958)=MONTH(D$3),RIGHT('Yearly Info'!A$34,LEN('Yearly Info'!A$34)-4),"")</f>
        <v/>
      </c>
      <c r="B958" s="145"/>
      <c r="C958" s="42">
        <f t="shared" ca="1" si="33"/>
        <v>46205</v>
      </c>
      <c r="D958" s="54">
        <f ca="1">INDIRECT("'" &amp; UPPER(LEFT(TEXT($D$3,"mmmm"),3)) &amp; "'!AG31")</f>
        <v>0</v>
      </c>
      <c r="E958" s="147"/>
      <c r="F958" s="148"/>
      <c r="G958" s="148"/>
      <c r="H958" s="148"/>
      <c r="I958" s="148"/>
      <c r="J958" s="148"/>
      <c r="K958" s="148"/>
      <c r="L958" s="148"/>
      <c r="M958" s="148"/>
      <c r="N958" s="148"/>
      <c r="O958" s="148"/>
      <c r="P958" s="149"/>
    </row>
    <row r="959" spans="1:16" ht="15" hidden="1" customHeight="1" x14ac:dyDescent="0.25">
      <c r="A959" s="44" t="str">
        <f ca="1">IF(MONTH(C959)=MONTH(D$3),RIGHT('Yearly Info'!A$35,LEN('Yearly Info'!A$35)-4),"")</f>
        <v/>
      </c>
      <c r="B959" s="145"/>
      <c r="C959" s="42">
        <f t="shared" ca="1" si="33"/>
        <v>46205</v>
      </c>
      <c r="D959" s="54">
        <f ca="1">INDIRECT("'" &amp; UPPER(LEFT(TEXT($D$3,"mmmm"),3)) &amp; "'!AG32")</f>
        <v>0</v>
      </c>
      <c r="E959" s="147"/>
      <c r="F959" s="148"/>
      <c r="G959" s="148"/>
      <c r="H959" s="148"/>
      <c r="I959" s="148"/>
      <c r="J959" s="148"/>
      <c r="K959" s="148"/>
      <c r="L959" s="148"/>
      <c r="M959" s="148"/>
      <c r="N959" s="148"/>
      <c r="O959" s="148"/>
      <c r="P959" s="149"/>
    </row>
    <row r="960" spans="1:16" ht="15" hidden="1" customHeight="1" x14ac:dyDescent="0.25">
      <c r="A960" s="44" t="str">
        <f ca="1">IF(MONTH(C960)=MONTH(D$3),RIGHT('Yearly Info'!A$36,LEN('Yearly Info'!A$36)-4),"")</f>
        <v/>
      </c>
      <c r="B960" s="145"/>
      <c r="C960" s="42">
        <f t="shared" ca="1" si="33"/>
        <v>46205</v>
      </c>
      <c r="D960" s="54">
        <f ca="1">INDIRECT("'" &amp; UPPER(LEFT(TEXT($D$3,"mmmm"),3)) &amp; "'!AG33")</f>
        <v>0</v>
      </c>
      <c r="E960" s="147"/>
      <c r="F960" s="148"/>
      <c r="G960" s="148"/>
      <c r="H960" s="148"/>
      <c r="I960" s="148"/>
      <c r="J960" s="148"/>
      <c r="K960" s="148"/>
      <c r="L960" s="148"/>
      <c r="M960" s="148"/>
      <c r="N960" s="148"/>
      <c r="O960" s="148"/>
      <c r="P960" s="149"/>
    </row>
    <row r="961" spans="1:16" ht="15" hidden="1" customHeight="1" x14ac:dyDescent="0.25">
      <c r="A961" s="44" t="str">
        <f ca="1">IF(MONTH(C961)=MONTH(D$3),RIGHT('Yearly Info'!A$37,LEN('Yearly Info'!A$37)-4),"")</f>
        <v/>
      </c>
      <c r="B961" s="145"/>
      <c r="C961" s="42">
        <f t="shared" ca="1" si="33"/>
        <v>46205</v>
      </c>
      <c r="D961" s="54">
        <f ca="1">INDIRECT("'" &amp; UPPER(LEFT(TEXT($D$3,"mmmm"),3)) &amp; "'!AG34")</f>
        <v>0</v>
      </c>
      <c r="E961" s="147"/>
      <c r="F961" s="148"/>
      <c r="G961" s="148"/>
      <c r="H961" s="148"/>
      <c r="I961" s="148"/>
      <c r="J961" s="148"/>
      <c r="K961" s="148"/>
      <c r="L961" s="148"/>
      <c r="M961" s="148"/>
      <c r="N961" s="148"/>
      <c r="O961" s="148"/>
      <c r="P961" s="149"/>
    </row>
    <row r="962" spans="1:16" ht="15" hidden="1" customHeight="1" x14ac:dyDescent="0.25">
      <c r="A962" s="44" t="str">
        <f ca="1">IF(MONTH(C962)=MONTH(D$3),RIGHT('Yearly Info'!A$38,LEN('Yearly Info'!A$38)-4),"")</f>
        <v/>
      </c>
      <c r="B962" s="145"/>
      <c r="C962" s="42">
        <f t="shared" ca="1" si="33"/>
        <v>46205</v>
      </c>
      <c r="D962" s="54">
        <f ca="1">INDIRECT("'" &amp; UPPER(LEFT(TEXT($D$3,"mmmm"),3)) &amp; "'!AG35")</f>
        <v>0</v>
      </c>
      <c r="E962" s="147"/>
      <c r="F962" s="148"/>
      <c r="G962" s="148"/>
      <c r="H962" s="148"/>
      <c r="I962" s="148"/>
      <c r="J962" s="148"/>
      <c r="K962" s="148"/>
      <c r="L962" s="148"/>
      <c r="M962" s="148"/>
      <c r="N962" s="148"/>
      <c r="O962" s="148"/>
      <c r="P962" s="149"/>
    </row>
    <row r="963" spans="1:16" ht="15" hidden="1" customHeight="1" x14ac:dyDescent="0.25">
      <c r="A963" s="44" t="str">
        <f ca="1">IF(MONTH(C963)=MONTH(D$3),RIGHT('Yearly Info'!A$39,LEN('Yearly Info'!A$39)-4),"")</f>
        <v/>
      </c>
      <c r="B963" s="145"/>
      <c r="C963" s="42">
        <f t="shared" ca="1" si="33"/>
        <v>46205</v>
      </c>
      <c r="D963" s="54">
        <f ca="1">INDIRECT("'" &amp; UPPER(LEFT(TEXT($D$3,"mmmm"),3)) &amp; "'!AG36")</f>
        <v>0</v>
      </c>
      <c r="E963" s="147"/>
      <c r="F963" s="148"/>
      <c r="G963" s="148"/>
      <c r="H963" s="148"/>
      <c r="I963" s="148"/>
      <c r="J963" s="148"/>
      <c r="K963" s="148"/>
      <c r="L963" s="148"/>
      <c r="M963" s="148"/>
      <c r="N963" s="148"/>
      <c r="O963" s="148"/>
      <c r="P963" s="149"/>
    </row>
    <row r="964" spans="1:16" ht="15" hidden="1" customHeight="1" thickBot="1" x14ac:dyDescent="0.3">
      <c r="A964" s="45" t="str">
        <f ca="1">IF(MONTH(C964)=MONTH(D$3),RIGHT('Yearly Info'!A$40,LEN('Yearly Info'!A$40)-4),"")</f>
        <v/>
      </c>
      <c r="B964" s="145"/>
      <c r="C964" s="42">
        <f t="shared" ca="1" si="33"/>
        <v>46205</v>
      </c>
      <c r="D964" s="54">
        <f ca="1">INDIRECT("'" &amp; UPPER(LEFT(TEXT($D$3,"mmmm"),3)) &amp; "'!AG37")</f>
        <v>0</v>
      </c>
      <c r="E964" s="147"/>
      <c r="F964" s="148"/>
      <c r="G964" s="148"/>
      <c r="H964" s="148"/>
      <c r="I964" s="148"/>
      <c r="J964" s="148"/>
      <c r="K964" s="148"/>
      <c r="L964" s="148"/>
      <c r="M964" s="148"/>
      <c r="N964" s="148"/>
      <c r="O964" s="148"/>
      <c r="P964" s="149"/>
    </row>
    <row r="965" spans="1:16" ht="15" hidden="1" customHeight="1" thickBot="1" x14ac:dyDescent="0.3">
      <c r="A965" s="45" t="str">
        <f ca="1">IF(MONTH(C965)=MONTH(D$3),RIGHT('Yearly Info'!A$41,LEN('Yearly Info'!A$41)-4),"")</f>
        <v/>
      </c>
      <c r="B965" s="145"/>
      <c r="C965" s="42">
        <f t="shared" ca="1" si="33"/>
        <v>46205</v>
      </c>
      <c r="D965" s="54">
        <f ca="1">INDIRECT("'" &amp; UPPER(LEFT(TEXT($D$3,"mmmm"),3)) &amp; "'!AG38")</f>
        <v>0</v>
      </c>
      <c r="E965" s="147"/>
      <c r="F965" s="148"/>
      <c r="G965" s="148"/>
      <c r="H965" s="148"/>
      <c r="I965" s="148"/>
      <c r="J965" s="148"/>
      <c r="K965" s="148"/>
      <c r="L965" s="148"/>
      <c r="M965" s="148"/>
      <c r="N965" s="148"/>
      <c r="O965" s="148"/>
      <c r="P965" s="149"/>
    </row>
    <row r="966" spans="1:16" ht="15" hidden="1" customHeight="1" thickBot="1" x14ac:dyDescent="0.3">
      <c r="A966" s="45" t="str">
        <f ca="1">IF(MONTH(C966)=MONTH(D$3),RIGHT('Yearly Info'!A$42,LEN('Yearly Info'!A$42)-4),"")</f>
        <v/>
      </c>
      <c r="B966" s="145"/>
      <c r="C966" s="42">
        <f t="shared" ca="1" si="33"/>
        <v>46205</v>
      </c>
      <c r="D966" s="54">
        <f ca="1">INDIRECT("'" &amp; UPPER(LEFT(TEXT($D$3,"mmmm"),3)) &amp; "'!AG39")</f>
        <v>0</v>
      </c>
      <c r="E966" s="147"/>
      <c r="F966" s="148"/>
      <c r="G966" s="148"/>
      <c r="H966" s="148"/>
      <c r="I966" s="148"/>
      <c r="J966" s="148"/>
      <c r="K966" s="148"/>
      <c r="L966" s="148"/>
      <c r="M966" s="148"/>
      <c r="N966" s="148"/>
      <c r="O966" s="148"/>
      <c r="P966" s="149"/>
    </row>
    <row r="967" spans="1:16" ht="15" hidden="1" customHeight="1" thickBot="1" x14ac:dyDescent="0.3">
      <c r="A967" s="45" t="str">
        <f ca="1">IF(MONTH(C967)=MONTH(D$3),RIGHT('Yearly Info'!A$43,LEN('Yearly Info'!A$43)-4),"")</f>
        <v/>
      </c>
      <c r="B967" s="146"/>
      <c r="C967" s="42">
        <f t="shared" ca="1" si="33"/>
        <v>46205</v>
      </c>
      <c r="D967" s="55">
        <f ca="1">INDIRECT("'" &amp; UPPER(LEFT(TEXT($D$3,"mmmm"),3)) &amp; "'!AG40")</f>
        <v>0</v>
      </c>
      <c r="E967" s="150"/>
      <c r="F967" s="151"/>
      <c r="G967" s="151"/>
      <c r="H967" s="151"/>
      <c r="I967" s="151"/>
      <c r="J967" s="151"/>
      <c r="K967" s="151"/>
      <c r="L967" s="151"/>
      <c r="M967" s="151"/>
      <c r="N967" s="151"/>
      <c r="O967" s="151"/>
      <c r="P967" s="152"/>
    </row>
    <row r="968" spans="1:16" ht="15" hidden="1" customHeight="1" x14ac:dyDescent="0.25">
      <c r="A968" s="44" t="str">
        <f ca="1">IF(MONTH(C968)=MONTH(D$3),RIGHT('Yearly Info'!A$14,LEN('Yearly Info'!A$14)-4),"")</f>
        <v/>
      </c>
      <c r="B968" s="159" t="str">
        <f ca="1">TEXT(C968,"dddd")</f>
        <v>Friday</v>
      </c>
      <c r="C968" s="96">
        <f ca="1">C938+1</f>
        <v>46206</v>
      </c>
      <c r="D968" s="54">
        <f ca="1">INDIRECT("'" &amp; UPPER(LEFT(TEXT($D$3,"mmmm"),3)) &amp; "'!AH11")</f>
        <v>0</v>
      </c>
      <c r="E968" s="147"/>
      <c r="F968" s="148"/>
      <c r="G968" s="148"/>
      <c r="H968" s="148"/>
      <c r="I968" s="148"/>
      <c r="J968" s="148"/>
      <c r="K968" s="148"/>
      <c r="L968" s="148"/>
      <c r="M968" s="148"/>
      <c r="N968" s="148"/>
      <c r="O968" s="148"/>
      <c r="P968" s="149"/>
    </row>
    <row r="969" spans="1:16" ht="15" hidden="1" customHeight="1" x14ac:dyDescent="0.25">
      <c r="A969" s="44" t="str">
        <f ca="1">IF(MONTH(C969)=MONTH(D$3),RIGHT('Yearly Info'!A$15,LEN('Yearly Info'!A$15)-4),"")</f>
        <v/>
      </c>
      <c r="B969" s="145"/>
      <c r="C969" s="42">
        <f ca="1">C968</f>
        <v>46206</v>
      </c>
      <c r="D969" s="54">
        <f ca="1">INDIRECT("'" &amp; UPPER(LEFT(TEXT($D$3,"mmmm"),3)) &amp; "'!AH12")</f>
        <v>0</v>
      </c>
      <c r="E969" s="147"/>
      <c r="F969" s="148"/>
      <c r="G969" s="148"/>
      <c r="H969" s="148"/>
      <c r="I969" s="148"/>
      <c r="J969" s="148"/>
      <c r="K969" s="148"/>
      <c r="L969" s="148"/>
      <c r="M969" s="148"/>
      <c r="N969" s="148"/>
      <c r="O969" s="148"/>
      <c r="P969" s="149"/>
    </row>
    <row r="970" spans="1:16" ht="15" hidden="1" customHeight="1" x14ac:dyDescent="0.25">
      <c r="A970" s="44" t="str">
        <f ca="1">IF(MONTH(C970)=MONTH(D$3),RIGHT('Yearly Info'!A$16,LEN('Yearly Info'!A$16)-4),"")</f>
        <v/>
      </c>
      <c r="B970" s="145"/>
      <c r="C970" s="42">
        <f t="shared" ref="C970:C997" ca="1" si="34">C969</f>
        <v>46206</v>
      </c>
      <c r="D970" s="54">
        <f ca="1">INDIRECT("'" &amp; UPPER(LEFT(TEXT($D$3,"mmmm"),3)) &amp; "'!AH13")</f>
        <v>0</v>
      </c>
      <c r="E970" s="147"/>
      <c r="F970" s="148"/>
      <c r="G970" s="148"/>
      <c r="H970" s="148"/>
      <c r="I970" s="148"/>
      <c r="J970" s="148"/>
      <c r="K970" s="148"/>
      <c r="L970" s="148"/>
      <c r="M970" s="148"/>
      <c r="N970" s="148"/>
      <c r="O970" s="148"/>
      <c r="P970" s="149"/>
    </row>
    <row r="971" spans="1:16" ht="15" hidden="1" customHeight="1" x14ac:dyDescent="0.25">
      <c r="A971" s="44" t="str">
        <f ca="1">IF(MONTH(C971)=MONTH(D$3),RIGHT('Yearly Info'!A$17,LEN('Yearly Info'!A$17)-4),"")</f>
        <v/>
      </c>
      <c r="B971" s="145"/>
      <c r="C971" s="42">
        <f t="shared" ca="1" si="34"/>
        <v>46206</v>
      </c>
      <c r="D971" s="54">
        <f ca="1">INDIRECT("'" &amp; UPPER(LEFT(TEXT($D$3,"mmmm"),3)) &amp; "'!AH14")</f>
        <v>0</v>
      </c>
      <c r="E971" s="147"/>
      <c r="F971" s="148"/>
      <c r="G971" s="148"/>
      <c r="H971" s="148"/>
      <c r="I971" s="148"/>
      <c r="J971" s="148"/>
      <c r="K971" s="148"/>
      <c r="L971" s="148"/>
      <c r="M971" s="148"/>
      <c r="N971" s="148"/>
      <c r="O971" s="148"/>
      <c r="P971" s="149"/>
    </row>
    <row r="972" spans="1:16" ht="15" hidden="1" customHeight="1" x14ac:dyDescent="0.25">
      <c r="A972" s="44" t="str">
        <f ca="1">IF(MONTH(C972)=MONTH(D$3),RIGHT('Yearly Info'!A$18,LEN('Yearly Info'!A$18)-4),"")</f>
        <v/>
      </c>
      <c r="B972" s="145"/>
      <c r="C972" s="42">
        <f t="shared" ca="1" si="34"/>
        <v>46206</v>
      </c>
      <c r="D972" s="54">
        <f ca="1">INDIRECT("'" &amp; UPPER(LEFT(TEXT($D$3,"mmmm"),3)) &amp; "'!AH15")</f>
        <v>0</v>
      </c>
      <c r="E972" s="147"/>
      <c r="F972" s="148"/>
      <c r="G972" s="148"/>
      <c r="H972" s="148"/>
      <c r="I972" s="148"/>
      <c r="J972" s="148"/>
      <c r="K972" s="148"/>
      <c r="L972" s="148"/>
      <c r="M972" s="148"/>
      <c r="N972" s="148"/>
      <c r="O972" s="148"/>
      <c r="P972" s="149"/>
    </row>
    <row r="973" spans="1:16" ht="15" hidden="1" customHeight="1" x14ac:dyDescent="0.25">
      <c r="A973" s="44" t="str">
        <f ca="1">IF(MONTH(C973)=MONTH(D$3),RIGHT('Yearly Info'!A$19,LEN('Yearly Info'!A$19)-4),"")</f>
        <v/>
      </c>
      <c r="B973" s="145"/>
      <c r="C973" s="42">
        <f t="shared" ca="1" si="34"/>
        <v>46206</v>
      </c>
      <c r="D973" s="54">
        <f ca="1">INDIRECT("'" &amp; UPPER(LEFT(TEXT($D$3,"mmmm"),3)) &amp; "'!AH16")</f>
        <v>0</v>
      </c>
      <c r="E973" s="153"/>
      <c r="F973" s="154"/>
      <c r="G973" s="154"/>
      <c r="H973" s="154"/>
      <c r="I973" s="154"/>
      <c r="J973" s="154"/>
      <c r="K973" s="154"/>
      <c r="L973" s="154"/>
      <c r="M973" s="154"/>
      <c r="N973" s="154"/>
      <c r="O973" s="154"/>
      <c r="P973" s="155"/>
    </row>
    <row r="974" spans="1:16" ht="15" hidden="1" customHeight="1" x14ac:dyDescent="0.25">
      <c r="A974" s="44" t="str">
        <f ca="1">IF(MONTH(C974)=MONTH(D$3),RIGHT('Yearly Info'!A$20,LEN('Yearly Info'!A$20)-4),"")</f>
        <v/>
      </c>
      <c r="B974" s="145"/>
      <c r="C974" s="42">
        <f t="shared" ca="1" si="34"/>
        <v>46206</v>
      </c>
      <c r="D974" s="54">
        <f ca="1">INDIRECT("'" &amp; UPPER(LEFT(TEXT($D$3,"mmmm"),3)) &amp; "'!AH17")</f>
        <v>0</v>
      </c>
      <c r="E974" s="153"/>
      <c r="F974" s="154"/>
      <c r="G974" s="154"/>
      <c r="H974" s="154"/>
      <c r="I974" s="154"/>
      <c r="J974" s="154"/>
      <c r="K974" s="154"/>
      <c r="L974" s="154"/>
      <c r="M974" s="154"/>
      <c r="N974" s="154"/>
      <c r="O974" s="154"/>
      <c r="P974" s="155"/>
    </row>
    <row r="975" spans="1:16" ht="15" hidden="1" customHeight="1" x14ac:dyDescent="0.25">
      <c r="A975" s="44" t="str">
        <f ca="1">IF(MONTH(C975)=MONTH(D$3),RIGHT('Yearly Info'!A$21,LEN('Yearly Info'!A$21)-4),"")</f>
        <v/>
      </c>
      <c r="B975" s="145"/>
      <c r="C975" s="42">
        <f t="shared" ca="1" si="34"/>
        <v>46206</v>
      </c>
      <c r="D975" s="54">
        <f ca="1">INDIRECT("'" &amp; UPPER(LEFT(TEXT($D$3,"mmmm"),3)) &amp; "'!AH18")</f>
        <v>0</v>
      </c>
      <c r="E975" s="147"/>
      <c r="F975" s="148"/>
      <c r="G975" s="148"/>
      <c r="H975" s="148"/>
      <c r="I975" s="148"/>
      <c r="J975" s="148"/>
      <c r="K975" s="148"/>
      <c r="L975" s="148"/>
      <c r="M975" s="148"/>
      <c r="N975" s="148"/>
      <c r="O975" s="148"/>
      <c r="P975" s="149"/>
    </row>
    <row r="976" spans="1:16" ht="15" hidden="1" customHeight="1" x14ac:dyDescent="0.25">
      <c r="A976" s="44" t="str">
        <f ca="1">IF(MONTH(C976)=MONTH(D$3),RIGHT('Yearly Info'!A$22,LEN('Yearly Info'!A$22)-4),"")</f>
        <v/>
      </c>
      <c r="B976" s="145"/>
      <c r="C976" s="42">
        <f t="shared" ca="1" si="34"/>
        <v>46206</v>
      </c>
      <c r="D976" s="54">
        <f ca="1">INDIRECT("'" &amp; UPPER(LEFT(TEXT($D$3,"mmmm"),3)) &amp; "'!AH19")</f>
        <v>0</v>
      </c>
      <c r="E976" s="147"/>
      <c r="F976" s="148"/>
      <c r="G976" s="148"/>
      <c r="H976" s="148"/>
      <c r="I976" s="148"/>
      <c r="J976" s="148"/>
      <c r="K976" s="148"/>
      <c r="L976" s="148"/>
      <c r="M976" s="148"/>
      <c r="N976" s="148"/>
      <c r="O976" s="148"/>
      <c r="P976" s="149"/>
    </row>
    <row r="977" spans="1:16" ht="15" hidden="1" customHeight="1" x14ac:dyDescent="0.25">
      <c r="A977" s="44" t="str">
        <f ca="1">IF(MONTH(C977)=MONTH(D$3),RIGHT('Yearly Info'!A$23,LEN('Yearly Info'!A$23)-4),"")</f>
        <v/>
      </c>
      <c r="B977" s="145"/>
      <c r="C977" s="42">
        <f t="shared" ca="1" si="34"/>
        <v>46206</v>
      </c>
      <c r="D977" s="54">
        <f ca="1">INDIRECT("'" &amp; UPPER(LEFT(TEXT($D$3,"mmmm"),3)) &amp; "'!AH20")</f>
        <v>0</v>
      </c>
      <c r="E977" s="147"/>
      <c r="F977" s="148"/>
      <c r="G977" s="148"/>
      <c r="H977" s="148"/>
      <c r="I977" s="148"/>
      <c r="J977" s="148"/>
      <c r="K977" s="148"/>
      <c r="L977" s="148"/>
      <c r="M977" s="148"/>
      <c r="N977" s="148"/>
      <c r="O977" s="148"/>
      <c r="P977" s="149"/>
    </row>
    <row r="978" spans="1:16" ht="15" hidden="1" customHeight="1" x14ac:dyDescent="0.25">
      <c r="A978" s="44" t="str">
        <f ca="1">IF(MONTH(C978)=MONTH(D$3),RIGHT('Yearly Info'!A$24,LEN('Yearly Info'!A$24)-4),"")</f>
        <v/>
      </c>
      <c r="B978" s="145"/>
      <c r="C978" s="42">
        <f t="shared" ca="1" si="34"/>
        <v>46206</v>
      </c>
      <c r="D978" s="54">
        <f ca="1">INDIRECT("'" &amp; UPPER(LEFT(TEXT($D$3,"mmmm"),3)) &amp; "'!AH21")</f>
        <v>0</v>
      </c>
      <c r="E978" s="147"/>
      <c r="F978" s="148"/>
      <c r="G978" s="148"/>
      <c r="H978" s="148"/>
      <c r="I978" s="148"/>
      <c r="J978" s="148"/>
      <c r="K978" s="148"/>
      <c r="L978" s="148"/>
      <c r="M978" s="148"/>
      <c r="N978" s="148"/>
      <c r="O978" s="148"/>
      <c r="P978" s="149"/>
    </row>
    <row r="979" spans="1:16" ht="15" hidden="1" customHeight="1" x14ac:dyDescent="0.25">
      <c r="A979" s="44" t="str">
        <f ca="1">IF(MONTH(C979)=MONTH(D$3),RIGHT('Yearly Info'!A$25,LEN('Yearly Info'!A$25)-4),"")</f>
        <v/>
      </c>
      <c r="B979" s="145"/>
      <c r="C979" s="42">
        <f t="shared" ca="1" si="34"/>
        <v>46206</v>
      </c>
      <c r="D979" s="54">
        <f ca="1">INDIRECT("'" &amp; UPPER(LEFT(TEXT($D$3,"mmmm"),3)) &amp; "'!AH22")</f>
        <v>0</v>
      </c>
      <c r="E979" s="147"/>
      <c r="F979" s="148"/>
      <c r="G979" s="148"/>
      <c r="H979" s="148"/>
      <c r="I979" s="148"/>
      <c r="J979" s="148"/>
      <c r="K979" s="148"/>
      <c r="L979" s="148"/>
      <c r="M979" s="148"/>
      <c r="N979" s="148"/>
      <c r="O979" s="148"/>
      <c r="P979" s="149"/>
    </row>
    <row r="980" spans="1:16" ht="15" hidden="1" customHeight="1" x14ac:dyDescent="0.25">
      <c r="A980" s="44" t="str">
        <f ca="1">IF(MONTH(C980)=MONTH(D$3),RIGHT('Yearly Info'!A$26,LEN('Yearly Info'!A$26)-4),"")</f>
        <v/>
      </c>
      <c r="B980" s="145"/>
      <c r="C980" s="42">
        <f t="shared" ca="1" si="34"/>
        <v>46206</v>
      </c>
      <c r="D980" s="54">
        <f ca="1">INDIRECT("'" &amp; UPPER(LEFT(TEXT($D$3,"mmmm"),3)) &amp; "'!AH23")</f>
        <v>0</v>
      </c>
      <c r="E980" s="147"/>
      <c r="F980" s="148"/>
      <c r="G980" s="148"/>
      <c r="H980" s="148"/>
      <c r="I980" s="148"/>
      <c r="J980" s="148"/>
      <c r="K980" s="148"/>
      <c r="L980" s="148"/>
      <c r="M980" s="148"/>
      <c r="N980" s="148"/>
      <c r="O980" s="148"/>
      <c r="P980" s="149"/>
    </row>
    <row r="981" spans="1:16" ht="15" hidden="1" customHeight="1" x14ac:dyDescent="0.25">
      <c r="A981" s="44" t="str">
        <f ca="1">IF(MONTH(C981)=MONTH(D$3),RIGHT('Yearly Info'!A$27,LEN('Yearly Info'!A$27)-4),"")</f>
        <v/>
      </c>
      <c r="B981" s="145"/>
      <c r="C981" s="42">
        <f t="shared" ca="1" si="34"/>
        <v>46206</v>
      </c>
      <c r="D981" s="54">
        <f ca="1">INDIRECT("'" &amp; UPPER(LEFT(TEXT($D$3,"mmmm"),3)) &amp; "'!AH24")</f>
        <v>0</v>
      </c>
      <c r="E981" s="147"/>
      <c r="F981" s="148"/>
      <c r="G981" s="148"/>
      <c r="H981" s="148"/>
      <c r="I981" s="148"/>
      <c r="J981" s="148"/>
      <c r="K981" s="148"/>
      <c r="L981" s="148"/>
      <c r="M981" s="148"/>
      <c r="N981" s="148"/>
      <c r="O981" s="148"/>
      <c r="P981" s="149"/>
    </row>
    <row r="982" spans="1:16" ht="15" hidden="1" customHeight="1" x14ac:dyDescent="0.25">
      <c r="A982" s="44" t="str">
        <f ca="1">IF(MONTH(C982)=MONTH(D$3),RIGHT('Yearly Info'!A$28,LEN('Yearly Info'!A$28)-4),"")</f>
        <v/>
      </c>
      <c r="B982" s="145"/>
      <c r="C982" s="42">
        <f t="shared" ca="1" si="34"/>
        <v>46206</v>
      </c>
      <c r="D982" s="54">
        <f ca="1">INDIRECT("'" &amp; UPPER(LEFT(TEXT($D$3,"mmmm"),3)) &amp; "'!AH25")</f>
        <v>0</v>
      </c>
      <c r="E982" s="147"/>
      <c r="F982" s="148"/>
      <c r="G982" s="148"/>
      <c r="H982" s="148"/>
      <c r="I982" s="148"/>
      <c r="J982" s="148"/>
      <c r="K982" s="148"/>
      <c r="L982" s="148"/>
      <c r="M982" s="148"/>
      <c r="N982" s="148"/>
      <c r="O982" s="148"/>
      <c r="P982" s="149"/>
    </row>
    <row r="983" spans="1:16" ht="15" hidden="1" customHeight="1" x14ac:dyDescent="0.25">
      <c r="A983" s="44" t="str">
        <f ca="1">IF(MONTH(C983)=MONTH(D$3),RIGHT('Yearly Info'!A$29,LEN('Yearly Info'!A$29)-4),"")</f>
        <v/>
      </c>
      <c r="B983" s="145"/>
      <c r="C983" s="42">
        <f t="shared" ca="1" si="34"/>
        <v>46206</v>
      </c>
      <c r="D983" s="54">
        <f ca="1">INDIRECT("'" &amp; UPPER(LEFT(TEXT($D$3,"mmmm"),3)) &amp; "'!AH26")</f>
        <v>0</v>
      </c>
      <c r="E983" s="147"/>
      <c r="F983" s="148"/>
      <c r="G983" s="148"/>
      <c r="H983" s="148"/>
      <c r="I983" s="148"/>
      <c r="J983" s="148"/>
      <c r="K983" s="148"/>
      <c r="L983" s="148"/>
      <c r="M983" s="148"/>
      <c r="N983" s="148"/>
      <c r="O983" s="148"/>
      <c r="P983" s="149"/>
    </row>
    <row r="984" spans="1:16" ht="15" hidden="1" customHeight="1" x14ac:dyDescent="0.25">
      <c r="A984" s="44" t="str">
        <f ca="1">IF(MONTH(C984)=MONTH(D$3),RIGHT('Yearly Info'!A$30,LEN('Yearly Info'!A$30)-4),"")</f>
        <v/>
      </c>
      <c r="B984" s="145"/>
      <c r="C984" s="42">
        <f t="shared" ca="1" si="34"/>
        <v>46206</v>
      </c>
      <c r="D984" s="54">
        <f ca="1">INDIRECT("'" &amp; UPPER(LEFT(TEXT($D$3,"mmmm"),3)) &amp; "'!AH27")</f>
        <v>0</v>
      </c>
      <c r="E984" s="147"/>
      <c r="F984" s="148"/>
      <c r="G984" s="148"/>
      <c r="H984" s="148"/>
      <c r="I984" s="148"/>
      <c r="J984" s="148"/>
      <c r="K984" s="148"/>
      <c r="L984" s="148"/>
      <c r="M984" s="148"/>
      <c r="N984" s="148"/>
      <c r="O984" s="148"/>
      <c r="P984" s="149"/>
    </row>
    <row r="985" spans="1:16" ht="15" hidden="1" customHeight="1" x14ac:dyDescent="0.25">
      <c r="A985" s="44" t="str">
        <f ca="1">IF(MONTH(C985)=MONTH(D$3),RIGHT('Yearly Info'!A$31,LEN('Yearly Info'!A$31)-4),"")</f>
        <v/>
      </c>
      <c r="B985" s="145"/>
      <c r="C985" s="42">
        <f t="shared" ca="1" si="34"/>
        <v>46206</v>
      </c>
      <c r="D985" s="54">
        <f ca="1">INDIRECT("'" &amp; UPPER(LEFT(TEXT($D$3,"mmmm"),3)) &amp; "'!AH28")</f>
        <v>0</v>
      </c>
      <c r="E985" s="147"/>
      <c r="F985" s="148"/>
      <c r="G985" s="148"/>
      <c r="H985" s="148"/>
      <c r="I985" s="148"/>
      <c r="J985" s="148"/>
      <c r="K985" s="148"/>
      <c r="L985" s="148"/>
      <c r="M985" s="148"/>
      <c r="N985" s="148"/>
      <c r="O985" s="148"/>
      <c r="P985" s="149"/>
    </row>
    <row r="986" spans="1:16" ht="15" hidden="1" customHeight="1" x14ac:dyDescent="0.25">
      <c r="A986" s="44" t="str">
        <f ca="1">IF(MONTH(C986)=MONTH(D$3),RIGHT('Yearly Info'!A$32,LEN('Yearly Info'!A$32)-4),"")</f>
        <v/>
      </c>
      <c r="B986" s="145"/>
      <c r="C986" s="42">
        <f t="shared" ca="1" si="34"/>
        <v>46206</v>
      </c>
      <c r="D986" s="54">
        <f ca="1">INDIRECT("'" &amp; UPPER(LEFT(TEXT($D$3,"mmmm"),3)) &amp; "'!AH29")</f>
        <v>0</v>
      </c>
      <c r="E986" s="147"/>
      <c r="F986" s="148"/>
      <c r="G986" s="148"/>
      <c r="H986" s="148"/>
      <c r="I986" s="148"/>
      <c r="J986" s="148"/>
      <c r="K986" s="148"/>
      <c r="L986" s="148"/>
      <c r="M986" s="148"/>
      <c r="N986" s="148"/>
      <c r="O986" s="148"/>
      <c r="P986" s="149"/>
    </row>
    <row r="987" spans="1:16" ht="15" hidden="1" customHeight="1" x14ac:dyDescent="0.25">
      <c r="A987" s="44" t="str">
        <f ca="1">IF(MONTH(C987)=MONTH(D$3),RIGHT('Yearly Info'!A$33,LEN('Yearly Info'!A$33)-4),"")</f>
        <v/>
      </c>
      <c r="B987" s="145"/>
      <c r="C987" s="42">
        <f t="shared" ca="1" si="34"/>
        <v>46206</v>
      </c>
      <c r="D987" s="54">
        <f ca="1">INDIRECT("'" &amp; UPPER(LEFT(TEXT($D$3,"mmmm"),3)) &amp; "'!AH30")</f>
        <v>0</v>
      </c>
      <c r="E987" s="147"/>
      <c r="F987" s="148"/>
      <c r="G987" s="148"/>
      <c r="H987" s="148"/>
      <c r="I987" s="148"/>
      <c r="J987" s="148"/>
      <c r="K987" s="148"/>
      <c r="L987" s="148"/>
      <c r="M987" s="148"/>
      <c r="N987" s="148"/>
      <c r="O987" s="148"/>
      <c r="P987" s="149"/>
    </row>
    <row r="988" spans="1:16" ht="15" hidden="1" customHeight="1" x14ac:dyDescent="0.25">
      <c r="A988" s="44" t="str">
        <f ca="1">IF(MONTH(C988)=MONTH(D$3),RIGHT('Yearly Info'!A$34,LEN('Yearly Info'!A$34)-4),"")</f>
        <v/>
      </c>
      <c r="B988" s="145"/>
      <c r="C988" s="42">
        <f t="shared" ca="1" si="34"/>
        <v>46206</v>
      </c>
      <c r="D988" s="54">
        <f ca="1">INDIRECT("'" &amp; UPPER(LEFT(TEXT($D$3,"mmmm"),3)) &amp; "'!AH31")</f>
        <v>0</v>
      </c>
      <c r="E988" s="147"/>
      <c r="F988" s="148"/>
      <c r="G988" s="148"/>
      <c r="H988" s="148"/>
      <c r="I988" s="148"/>
      <c r="J988" s="148"/>
      <c r="K988" s="148"/>
      <c r="L988" s="148"/>
      <c r="M988" s="148"/>
      <c r="N988" s="148"/>
      <c r="O988" s="148"/>
      <c r="P988" s="149"/>
    </row>
    <row r="989" spans="1:16" ht="15" hidden="1" customHeight="1" thickBot="1" x14ac:dyDescent="0.3">
      <c r="A989" s="44" t="str">
        <f ca="1">IF(MONTH(C989)=MONTH(D$3),RIGHT('Yearly Info'!A$35,LEN('Yearly Info'!A$35)-4),"")</f>
        <v/>
      </c>
      <c r="B989" s="145"/>
      <c r="C989" s="42">
        <f t="shared" ca="1" si="34"/>
        <v>46206</v>
      </c>
      <c r="D989" s="55">
        <f ca="1">INDIRECT("'" &amp; UPPER(LEFT(TEXT($D$3,"mmmm"),3)) &amp; "'!AH32")</f>
        <v>0</v>
      </c>
      <c r="E989" s="147"/>
      <c r="F989" s="148"/>
      <c r="G989" s="148"/>
      <c r="H989" s="148"/>
      <c r="I989" s="148"/>
      <c r="J989" s="148"/>
      <c r="K989" s="148"/>
      <c r="L989" s="148"/>
      <c r="M989" s="148"/>
      <c r="N989" s="148"/>
      <c r="O989" s="148"/>
      <c r="P989" s="149"/>
    </row>
    <row r="990" spans="1:16" ht="15" hidden="1" customHeight="1" x14ac:dyDescent="0.25">
      <c r="A990" s="44" t="str">
        <f ca="1">IF(MONTH(C990)=MONTH(D$3),RIGHT('Yearly Info'!A$36,LEN('Yearly Info'!A$36)-4),"")</f>
        <v/>
      </c>
      <c r="B990" s="145"/>
      <c r="C990" s="42">
        <f t="shared" ca="1" si="34"/>
        <v>46206</v>
      </c>
      <c r="D990" s="54">
        <f ca="1">INDIRECT("'" &amp; UPPER(LEFT(TEXT($D$3,"mmmm"),3)) &amp; "'!AH33")</f>
        <v>0</v>
      </c>
      <c r="E990" s="147"/>
      <c r="F990" s="148"/>
      <c r="G990" s="148"/>
      <c r="H990" s="148"/>
      <c r="I990" s="148"/>
      <c r="J990" s="148"/>
      <c r="K990" s="148"/>
      <c r="L990" s="148"/>
      <c r="M990" s="148"/>
      <c r="N990" s="148"/>
      <c r="O990" s="148"/>
      <c r="P990" s="149"/>
    </row>
    <row r="991" spans="1:16" ht="15" hidden="1" customHeight="1" x14ac:dyDescent="0.25">
      <c r="A991" s="44" t="str">
        <f ca="1">IF(MONTH(C991)=MONTH(D$3),RIGHT('Yearly Info'!A$37,LEN('Yearly Info'!A$37)-4),"")</f>
        <v/>
      </c>
      <c r="B991" s="145"/>
      <c r="C991" s="42">
        <f t="shared" ca="1" si="34"/>
        <v>46206</v>
      </c>
      <c r="D991" s="54">
        <f ca="1">INDIRECT("'" &amp; UPPER(LEFT(TEXT($D$3,"mmmm"),3)) &amp; "'!AH34")</f>
        <v>0</v>
      </c>
      <c r="E991" s="147"/>
      <c r="F991" s="148"/>
      <c r="G991" s="148"/>
      <c r="H991" s="148"/>
      <c r="I991" s="148"/>
      <c r="J991" s="148"/>
      <c r="K991" s="148"/>
      <c r="L991" s="148"/>
      <c r="M991" s="148"/>
      <c r="N991" s="148"/>
      <c r="O991" s="148"/>
      <c r="P991" s="149"/>
    </row>
    <row r="992" spans="1:16" ht="15" hidden="1" customHeight="1" x14ac:dyDescent="0.25">
      <c r="A992" s="44" t="str">
        <f ca="1">IF(MONTH(C992)=MONTH(D$3),RIGHT('Yearly Info'!A$38,LEN('Yearly Info'!A$38)-4),"")</f>
        <v/>
      </c>
      <c r="B992" s="145"/>
      <c r="C992" s="42">
        <f t="shared" ca="1" si="34"/>
        <v>46206</v>
      </c>
      <c r="D992" s="54">
        <f ca="1">INDIRECT("'" &amp; UPPER(LEFT(TEXT($D$3,"mmmm"),3)) &amp; "'!AH35")</f>
        <v>0</v>
      </c>
      <c r="E992" s="147"/>
      <c r="F992" s="148"/>
      <c r="G992" s="148"/>
      <c r="H992" s="148"/>
      <c r="I992" s="148"/>
      <c r="J992" s="148"/>
      <c r="K992" s="148"/>
      <c r="L992" s="148"/>
      <c r="M992" s="148"/>
      <c r="N992" s="148"/>
      <c r="O992" s="148"/>
      <c r="P992" s="149"/>
    </row>
    <row r="993" spans="1:16" ht="15" hidden="1" customHeight="1" x14ac:dyDescent="0.25">
      <c r="A993" s="44" t="str">
        <f ca="1">IF(MONTH(C993)=MONTH(D$3),RIGHT('Yearly Info'!A$39,LEN('Yearly Info'!A$39)-4),"")</f>
        <v/>
      </c>
      <c r="B993" s="145"/>
      <c r="C993" s="42">
        <f t="shared" ca="1" si="34"/>
        <v>46206</v>
      </c>
      <c r="D993" s="54">
        <f ca="1">INDIRECT("'" &amp; UPPER(LEFT(TEXT($D$3,"mmmm"),3)) &amp; "'!AH36")</f>
        <v>0</v>
      </c>
      <c r="E993" s="147"/>
      <c r="F993" s="148"/>
      <c r="G993" s="148"/>
      <c r="H993" s="148"/>
      <c r="I993" s="148"/>
      <c r="J993" s="148"/>
      <c r="K993" s="148"/>
      <c r="L993" s="148"/>
      <c r="M993" s="148"/>
      <c r="N993" s="148"/>
      <c r="O993" s="148"/>
      <c r="P993" s="149"/>
    </row>
    <row r="994" spans="1:16" ht="15" hidden="1" customHeight="1" thickBot="1" x14ac:dyDescent="0.3">
      <c r="A994" s="45" t="str">
        <f ca="1">IF(MONTH(C994)=MONTH(D$3),RIGHT('Yearly Info'!A$40,LEN('Yearly Info'!A$40)-4),"")</f>
        <v/>
      </c>
      <c r="B994" s="145"/>
      <c r="C994" s="42">
        <f t="shared" ca="1" si="34"/>
        <v>46206</v>
      </c>
      <c r="D994" s="54">
        <f ca="1">INDIRECT("'" &amp; UPPER(LEFT(TEXT($D$3,"mmmm"),3)) &amp; "'!AH37")</f>
        <v>0</v>
      </c>
      <c r="E994" s="147"/>
      <c r="F994" s="148"/>
      <c r="G994" s="148"/>
      <c r="H994" s="148"/>
      <c r="I994" s="148"/>
      <c r="J994" s="148"/>
      <c r="K994" s="148"/>
      <c r="L994" s="148"/>
      <c r="M994" s="148"/>
      <c r="N994" s="148"/>
      <c r="O994" s="148"/>
      <c r="P994" s="149"/>
    </row>
    <row r="995" spans="1:16" ht="15" hidden="1" customHeight="1" thickBot="1" x14ac:dyDescent="0.3">
      <c r="A995" s="45" t="str">
        <f ca="1">IF(MONTH(C995)=MONTH(D$3),RIGHT('Yearly Info'!A$41,LEN('Yearly Info'!A$41)-4),"")</f>
        <v/>
      </c>
      <c r="B995" s="145"/>
      <c r="C995" s="42">
        <f t="shared" ca="1" si="34"/>
        <v>46206</v>
      </c>
      <c r="D995" s="54">
        <f ca="1">INDIRECT("'" &amp; UPPER(LEFT(TEXT($D$3,"mmmm"),3)) &amp; "'!AH38")</f>
        <v>0</v>
      </c>
      <c r="E995" s="147"/>
      <c r="F995" s="148"/>
      <c r="G995" s="148"/>
      <c r="H995" s="148"/>
      <c r="I995" s="148"/>
      <c r="J995" s="148"/>
      <c r="K995" s="148"/>
      <c r="L995" s="148"/>
      <c r="M995" s="148"/>
      <c r="N995" s="148"/>
      <c r="O995" s="148"/>
      <c r="P995" s="149"/>
    </row>
    <row r="996" spans="1:16" ht="15" hidden="1" customHeight="1" thickBot="1" x14ac:dyDescent="0.3">
      <c r="A996" s="45" t="str">
        <f ca="1">IF(MONTH(C996)=MONTH(D$3),RIGHT('Yearly Info'!A$42,LEN('Yearly Info'!A$42)-4),"")</f>
        <v/>
      </c>
      <c r="B996" s="145"/>
      <c r="C996" s="42">
        <f t="shared" ca="1" si="34"/>
        <v>46206</v>
      </c>
      <c r="D996" s="54">
        <f ca="1">INDIRECT("'" &amp; UPPER(LEFT(TEXT($D$3,"mmmm"),3)) &amp; "'!AH39")</f>
        <v>0</v>
      </c>
      <c r="E996" s="147"/>
      <c r="F996" s="148"/>
      <c r="G996" s="148"/>
      <c r="H996" s="148"/>
      <c r="I996" s="148"/>
      <c r="J996" s="148"/>
      <c r="K996" s="148"/>
      <c r="L996" s="148"/>
      <c r="M996" s="148"/>
      <c r="N996" s="148"/>
      <c r="O996" s="148"/>
      <c r="P996" s="149"/>
    </row>
    <row r="997" spans="1:16" ht="15" hidden="1" customHeight="1" thickBot="1" x14ac:dyDescent="0.3">
      <c r="A997" s="45" t="str">
        <f ca="1">IF(MONTH(C997)=MONTH(D$3),RIGHT('Yearly Info'!A$43,LEN('Yearly Info'!A$43)-4),"")</f>
        <v/>
      </c>
      <c r="B997" s="146"/>
      <c r="C997" s="42">
        <f t="shared" ca="1" si="34"/>
        <v>46206</v>
      </c>
      <c r="D997" s="55">
        <f ca="1">INDIRECT("'" &amp; UPPER(LEFT(TEXT($D$3,"mmmm"),3)) &amp; "'!AH40")</f>
        <v>0</v>
      </c>
      <c r="E997" s="150"/>
      <c r="F997" s="151"/>
      <c r="G997" s="151"/>
      <c r="H997" s="151"/>
      <c r="I997" s="151"/>
      <c r="J997" s="151"/>
      <c r="K997" s="151"/>
      <c r="L997" s="151"/>
      <c r="M997" s="151"/>
      <c r="N997" s="151"/>
      <c r="O997" s="151"/>
      <c r="P997" s="152"/>
    </row>
    <row r="998" spans="1:16" hidden="1" x14ac:dyDescent="0.25"/>
    <row r="999" spans="1:16" hidden="1" x14ac:dyDescent="0.25"/>
    <row r="1000" spans="1:16" ht="15.75" hidden="1" thickBot="1" x14ac:dyDescent="0.3">
      <c r="A1000" s="175" t="s">
        <v>6</v>
      </c>
      <c r="B1000" s="176"/>
      <c r="C1000" s="177">
        <f ca="1">SUM(D248:D997)</f>
        <v>126</v>
      </c>
      <c r="D1000" s="178"/>
      <c r="E1000" s="178"/>
    </row>
  </sheetData>
  <autoFilter ref="A1:A1000" xr:uid="{877C469B-E688-4516-BD44-68776FF8D972}">
    <filterColumn colId="0">
      <filters>
        <filter val="Tackett"/>
      </filters>
    </filterColumn>
  </autoFilter>
  <mergeCells count="973">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32:P932"/>
    <mergeCell ref="E933:P933"/>
    <mergeCell ref="E934:P934"/>
    <mergeCell ref="E935:P935"/>
    <mergeCell ref="E924:P924"/>
    <mergeCell ref="E925:P925"/>
    <mergeCell ref="E926:P926"/>
    <mergeCell ref="E927:P927"/>
    <mergeCell ref="E928:P928"/>
    <mergeCell ref="E929:P929"/>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865:P865"/>
    <mergeCell ref="E866:P866"/>
    <mergeCell ref="E867:P867"/>
    <mergeCell ref="E868:P868"/>
    <mergeCell ref="E869:P869"/>
    <mergeCell ref="E885:P885"/>
    <mergeCell ref="E886:P886"/>
    <mergeCell ref="E887:P887"/>
    <mergeCell ref="E888:P888"/>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33:P833"/>
    <mergeCell ref="E834:P834"/>
    <mergeCell ref="E835:P835"/>
    <mergeCell ref="E836:P836"/>
    <mergeCell ref="E843:P843"/>
    <mergeCell ref="E844:P844"/>
    <mergeCell ref="E845:P845"/>
    <mergeCell ref="E846:P846"/>
    <mergeCell ref="E847:P847"/>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12:P812"/>
    <mergeCell ref="E813:P813"/>
    <mergeCell ref="E814:P814"/>
    <mergeCell ref="E815:P815"/>
    <mergeCell ref="E804:P804"/>
    <mergeCell ref="E805:P805"/>
    <mergeCell ref="E806:P806"/>
    <mergeCell ref="E807:P807"/>
    <mergeCell ref="E808:P808"/>
    <mergeCell ref="E809:P809"/>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45:P745"/>
    <mergeCell ref="E746:P746"/>
    <mergeCell ref="E747:P747"/>
    <mergeCell ref="E748:P748"/>
    <mergeCell ref="E749:P749"/>
    <mergeCell ref="E765:P765"/>
    <mergeCell ref="E766:P766"/>
    <mergeCell ref="E767:P767"/>
    <mergeCell ref="E768:P768"/>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13:P713"/>
    <mergeCell ref="E714:P714"/>
    <mergeCell ref="E715:P715"/>
    <mergeCell ref="E716:P716"/>
    <mergeCell ref="E723:P723"/>
    <mergeCell ref="E724:P724"/>
    <mergeCell ref="E725:P725"/>
    <mergeCell ref="E726:P726"/>
    <mergeCell ref="E727:P727"/>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692:P692"/>
    <mergeCell ref="E693:P693"/>
    <mergeCell ref="E694:P694"/>
    <mergeCell ref="E695:P695"/>
    <mergeCell ref="E684:P684"/>
    <mergeCell ref="E685:P685"/>
    <mergeCell ref="E686:P686"/>
    <mergeCell ref="E687:P687"/>
    <mergeCell ref="E688:P688"/>
    <mergeCell ref="E689:P689"/>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25:P625"/>
    <mergeCell ref="E626:P626"/>
    <mergeCell ref="E627:P627"/>
    <mergeCell ref="E628:P628"/>
    <mergeCell ref="E629:P629"/>
    <mergeCell ref="E645:P645"/>
    <mergeCell ref="E646:P646"/>
    <mergeCell ref="E647:P647"/>
    <mergeCell ref="E648:P648"/>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593:P593"/>
    <mergeCell ref="E594:P594"/>
    <mergeCell ref="E595:P595"/>
    <mergeCell ref="E596:P596"/>
    <mergeCell ref="E603:P603"/>
    <mergeCell ref="E604:P604"/>
    <mergeCell ref="E605:P605"/>
    <mergeCell ref="E606:P606"/>
    <mergeCell ref="E607:P607"/>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72:P572"/>
    <mergeCell ref="E573:P573"/>
    <mergeCell ref="E574:P574"/>
    <mergeCell ref="E575:P575"/>
    <mergeCell ref="E564:P564"/>
    <mergeCell ref="E565:P565"/>
    <mergeCell ref="E566:P566"/>
    <mergeCell ref="E567:P567"/>
    <mergeCell ref="E568:P568"/>
    <mergeCell ref="E569:P569"/>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05:P505"/>
    <mergeCell ref="E506:P506"/>
    <mergeCell ref="E507:P507"/>
    <mergeCell ref="E508:P508"/>
    <mergeCell ref="E509:P509"/>
    <mergeCell ref="E525:P525"/>
    <mergeCell ref="E526:P526"/>
    <mergeCell ref="E527:P527"/>
    <mergeCell ref="E528:P528"/>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473:P473"/>
    <mergeCell ref="E474:P474"/>
    <mergeCell ref="E475:P475"/>
    <mergeCell ref="E476:P476"/>
    <mergeCell ref="E483:P483"/>
    <mergeCell ref="E484:P484"/>
    <mergeCell ref="E485:P485"/>
    <mergeCell ref="E486:P486"/>
    <mergeCell ref="E487:P487"/>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52:P452"/>
    <mergeCell ref="E453:P453"/>
    <mergeCell ref="E454:P454"/>
    <mergeCell ref="E455:P455"/>
    <mergeCell ref="E444:P444"/>
    <mergeCell ref="E445:P445"/>
    <mergeCell ref="E446:P446"/>
    <mergeCell ref="E447:P447"/>
    <mergeCell ref="E448:P448"/>
    <mergeCell ref="E449:P449"/>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385:P385"/>
    <mergeCell ref="E386:P386"/>
    <mergeCell ref="E387:P387"/>
    <mergeCell ref="E388:P388"/>
    <mergeCell ref="E389:P389"/>
    <mergeCell ref="E405:P405"/>
    <mergeCell ref="E406:P406"/>
    <mergeCell ref="E407:P407"/>
    <mergeCell ref="E408:P408"/>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53:P353"/>
    <mergeCell ref="E354:P354"/>
    <mergeCell ref="E355:P355"/>
    <mergeCell ref="E356:P356"/>
    <mergeCell ref="E363:P363"/>
    <mergeCell ref="E364:P364"/>
    <mergeCell ref="E365:P365"/>
    <mergeCell ref="E366:P366"/>
    <mergeCell ref="E367:P367"/>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32:P332"/>
    <mergeCell ref="E333:P333"/>
    <mergeCell ref="E334:P334"/>
    <mergeCell ref="E335:P335"/>
    <mergeCell ref="E324:P324"/>
    <mergeCell ref="E325:P325"/>
    <mergeCell ref="E326:P326"/>
    <mergeCell ref="E327:P327"/>
    <mergeCell ref="E328:P328"/>
    <mergeCell ref="E329:P329"/>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265:P265"/>
    <mergeCell ref="E266:P266"/>
    <mergeCell ref="E267:P267"/>
    <mergeCell ref="E268:P268"/>
    <mergeCell ref="E269:P269"/>
    <mergeCell ref="E285:P285"/>
    <mergeCell ref="E286:P286"/>
    <mergeCell ref="E287:P287"/>
    <mergeCell ref="E288:P288"/>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33:P233"/>
    <mergeCell ref="E234:P234"/>
    <mergeCell ref="E235:P235"/>
    <mergeCell ref="E236:P236"/>
    <mergeCell ref="E243:P243"/>
    <mergeCell ref="E244:P244"/>
    <mergeCell ref="E245:P245"/>
    <mergeCell ref="E246:P246"/>
    <mergeCell ref="E247:P247"/>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93:P93"/>
    <mergeCell ref="E94:P94"/>
    <mergeCell ref="E95:P95"/>
    <mergeCell ref="E96:P96"/>
    <mergeCell ref="E97:P97"/>
    <mergeCell ref="E86:P86"/>
    <mergeCell ref="E87:P87"/>
    <mergeCell ref="E88:P88"/>
    <mergeCell ref="E89:P89"/>
    <mergeCell ref="E90:P90"/>
    <mergeCell ref="E91:P91"/>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92:P92"/>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57:P57"/>
    <mergeCell ref="E26:P26"/>
    <mergeCell ref="E27:P27"/>
    <mergeCell ref="E28:P28"/>
    <mergeCell ref="E29:P29"/>
    <mergeCell ref="E30:P30"/>
    <mergeCell ref="E31:P31"/>
    <mergeCell ref="E47:P47"/>
    <mergeCell ref="E48:P48"/>
    <mergeCell ref="E49:P49"/>
    <mergeCell ref="B8:B37"/>
    <mergeCell ref="E14:P14"/>
    <mergeCell ref="E9:P9"/>
    <mergeCell ref="E10:P10"/>
    <mergeCell ref="E11:P11"/>
    <mergeCell ref="E12:P12"/>
    <mergeCell ref="E13:P13"/>
    <mergeCell ref="E20:P20"/>
    <mergeCell ref="E21:P21"/>
    <mergeCell ref="E22:P22"/>
    <mergeCell ref="E23:P23"/>
    <mergeCell ref="E24:P24"/>
    <mergeCell ref="E25:P25"/>
    <mergeCell ref="E15:P15"/>
    <mergeCell ref="E16:P16"/>
    <mergeCell ref="E17:P17"/>
    <mergeCell ref="E18:P18"/>
    <mergeCell ref="E19:P19"/>
    <mergeCell ref="E32:P32"/>
    <mergeCell ref="E33:P33"/>
    <mergeCell ref="E34:P34"/>
    <mergeCell ref="E35:P35"/>
    <mergeCell ref="E36:P36"/>
    <mergeCell ref="E37:P37"/>
    <mergeCell ref="B2:C2"/>
    <mergeCell ref="D2:N2"/>
    <mergeCell ref="B3:C3"/>
    <mergeCell ref="D3:H3"/>
    <mergeCell ref="I3:J3"/>
    <mergeCell ref="K3:N3"/>
    <mergeCell ref="A5:A7"/>
    <mergeCell ref="B5:D7"/>
    <mergeCell ref="E5:P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B1C1E592-7F02-45D2-A1DE-1D37D1A39F61}">
      <formula1>Projects</formula1>
    </dataValidation>
  </dataValidations>
  <pageMargins left="0.7" right="0.7" top="0.75" bottom="0.75" header="0.3" footer="0.3"/>
  <pageSetup scale="86"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7A20D-0CFA-4D69-9703-58DE3B923441}">
  <sheetPr>
    <pageSetUpPr fitToPage="1"/>
  </sheetPr>
  <dimension ref="A1:AO93"/>
  <sheetViews>
    <sheetView showZeros="0" topLeftCell="A3" zoomScale="80" zoomScaleNormal="80" zoomScaleSheetLayoutView="75" workbookViewId="0">
      <selection activeCell="J11" sqref="J11"/>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85" t="s">
        <v>0</v>
      </c>
      <c r="C2" s="185"/>
      <c r="D2" s="185"/>
      <c r="E2" s="185"/>
      <c r="F2" s="185"/>
      <c r="G2" s="185"/>
      <c r="H2" s="185"/>
      <c r="I2" s="185"/>
      <c r="J2" s="185"/>
      <c r="K2" s="185"/>
      <c r="L2" s="185"/>
      <c r="M2" s="185"/>
      <c r="N2" s="185"/>
      <c r="O2" s="185"/>
      <c r="P2" s="8"/>
      <c r="Q2" s="4"/>
      <c r="R2" s="4"/>
      <c r="S2" s="4"/>
      <c r="T2" s="4"/>
      <c r="U2" s="4"/>
      <c r="V2" s="4"/>
      <c r="W2" s="4"/>
      <c r="X2" s="4"/>
      <c r="Y2" s="6"/>
      <c r="Z2" s="4"/>
      <c r="AA2" s="7"/>
      <c r="AB2" s="4"/>
      <c r="AC2" s="4"/>
      <c r="AD2" s="4"/>
      <c r="AE2" s="4"/>
    </row>
    <row r="3" spans="1:41" ht="16.149999999999999" customHeight="1" x14ac:dyDescent="0.3">
      <c r="A3" s="4"/>
      <c r="B3" s="186" t="s">
        <v>1</v>
      </c>
      <c r="C3" s="186"/>
      <c r="D3" s="187" t="str">
        <f>'Yearly Info'!A45</f>
        <v>Don Woods</v>
      </c>
      <c r="E3" s="187"/>
      <c r="F3" s="187"/>
      <c r="G3" s="187"/>
      <c r="H3" s="187"/>
      <c r="I3" s="187"/>
      <c r="J3" s="187"/>
      <c r="K3" s="187"/>
      <c r="L3" s="187"/>
      <c r="M3" s="187"/>
      <c r="N3" s="187"/>
      <c r="O3" s="187"/>
      <c r="P3" s="9"/>
      <c r="Q3" s="10"/>
      <c r="R3" s="10"/>
      <c r="S3" s="9"/>
      <c r="T3" s="9"/>
      <c r="U3" s="9"/>
      <c r="V3" s="9"/>
      <c r="W3" s="9"/>
      <c r="X3" s="9"/>
      <c r="Y3" s="11"/>
      <c r="Z3" s="4"/>
      <c r="AA3" s="7"/>
      <c r="AB3" s="4"/>
      <c r="AC3" s="4"/>
      <c r="AD3" s="4"/>
      <c r="AE3" s="4"/>
    </row>
    <row r="4" spans="1:41" ht="16.149999999999999" customHeight="1" x14ac:dyDescent="0.3">
      <c r="A4" s="4"/>
      <c r="B4" s="186" t="s">
        <v>2</v>
      </c>
      <c r="C4" s="186"/>
      <c r="D4" s="188">
        <f>'Yearly Info'!D7</f>
        <v>46204</v>
      </c>
      <c r="E4" s="188"/>
      <c r="F4" s="188"/>
      <c r="G4" s="188"/>
      <c r="H4" s="188"/>
      <c r="I4" s="188"/>
      <c r="J4" s="186" t="s">
        <v>3</v>
      </c>
      <c r="K4" s="186"/>
      <c r="L4" s="197">
        <f>'Yearly Info'!B1</f>
        <v>2026</v>
      </c>
      <c r="M4" s="190"/>
      <c r="N4" s="190"/>
      <c r="O4" s="190"/>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81" t="s">
        <v>4</v>
      </c>
      <c r="B6" s="184" t="s">
        <v>5</v>
      </c>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4"/>
      <c r="AG6" s="29"/>
      <c r="AH6" s="29"/>
      <c r="AI6" s="19" t="s">
        <v>6</v>
      </c>
      <c r="AJ6" s="52"/>
    </row>
    <row r="7" spans="1:41" ht="18.75" customHeight="1" x14ac:dyDescent="0.3">
      <c r="A7" s="182"/>
      <c r="B7" s="47">
        <f>IF(WEEKDAY(D$4,2)&gt;5,D$4+8 - WEEKDAY(D$4,2),D$4-(WEEKDAY(D$4,2)-1))</f>
        <v>46202</v>
      </c>
      <c r="C7" s="47">
        <f>B7+1</f>
        <v>46203</v>
      </c>
      <c r="D7" s="47">
        <f t="shared" ref="D7:AH7" si="0">C7+1</f>
        <v>46204</v>
      </c>
      <c r="E7" s="47">
        <f t="shared" si="0"/>
        <v>46205</v>
      </c>
      <c r="F7" s="47">
        <f t="shared" si="0"/>
        <v>46206</v>
      </c>
      <c r="G7" s="47">
        <f t="shared" si="0"/>
        <v>46207</v>
      </c>
      <c r="H7" s="47">
        <f t="shared" si="0"/>
        <v>46208</v>
      </c>
      <c r="I7" s="47">
        <f t="shared" si="0"/>
        <v>46209</v>
      </c>
      <c r="J7" s="47">
        <f t="shared" si="0"/>
        <v>46210</v>
      </c>
      <c r="K7" s="47">
        <f t="shared" si="0"/>
        <v>46211</v>
      </c>
      <c r="L7" s="47">
        <f t="shared" si="0"/>
        <v>46212</v>
      </c>
      <c r="M7" s="47">
        <f t="shared" si="0"/>
        <v>46213</v>
      </c>
      <c r="N7" s="47">
        <f t="shared" si="0"/>
        <v>46214</v>
      </c>
      <c r="O7" s="47">
        <f t="shared" si="0"/>
        <v>46215</v>
      </c>
      <c r="P7" s="47">
        <f t="shared" si="0"/>
        <v>46216</v>
      </c>
      <c r="Q7" s="47">
        <f t="shared" si="0"/>
        <v>46217</v>
      </c>
      <c r="R7" s="47">
        <f t="shared" si="0"/>
        <v>46218</v>
      </c>
      <c r="S7" s="47">
        <f t="shared" si="0"/>
        <v>46219</v>
      </c>
      <c r="T7" s="47">
        <f t="shared" si="0"/>
        <v>46220</v>
      </c>
      <c r="U7" s="47">
        <f t="shared" si="0"/>
        <v>46221</v>
      </c>
      <c r="V7" s="47">
        <f t="shared" si="0"/>
        <v>46222</v>
      </c>
      <c r="W7" s="47">
        <f t="shared" si="0"/>
        <v>46223</v>
      </c>
      <c r="X7" s="47">
        <f t="shared" si="0"/>
        <v>46224</v>
      </c>
      <c r="Y7" s="47">
        <f t="shared" si="0"/>
        <v>46225</v>
      </c>
      <c r="Z7" s="47">
        <f t="shared" si="0"/>
        <v>46226</v>
      </c>
      <c r="AA7" s="47">
        <f t="shared" si="0"/>
        <v>46227</v>
      </c>
      <c r="AB7" s="47">
        <f t="shared" si="0"/>
        <v>46228</v>
      </c>
      <c r="AC7" s="47">
        <f t="shared" si="0"/>
        <v>46229</v>
      </c>
      <c r="AD7" s="47">
        <f t="shared" si="0"/>
        <v>46230</v>
      </c>
      <c r="AE7" s="47">
        <f t="shared" si="0"/>
        <v>46231</v>
      </c>
      <c r="AF7" s="47">
        <f t="shared" si="0"/>
        <v>46232</v>
      </c>
      <c r="AG7" s="48">
        <f t="shared" si="0"/>
        <v>46233</v>
      </c>
      <c r="AH7" s="49">
        <f t="shared" si="0"/>
        <v>46234</v>
      </c>
      <c r="AI7" s="18" t="s">
        <v>7</v>
      </c>
    </row>
    <row r="8" spans="1:41" ht="15.75" customHeight="1" thickBot="1" x14ac:dyDescent="0.3">
      <c r="A8" s="183"/>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 Support for MDEQ</v>
      </c>
      <c r="B11" s="65"/>
      <c r="C11" s="65"/>
      <c r="D11" s="65">
        <v>8</v>
      </c>
      <c r="E11" s="65">
        <v>4</v>
      </c>
      <c r="F11" s="65">
        <v>6</v>
      </c>
      <c r="G11" s="66"/>
      <c r="H11" s="67"/>
      <c r="I11" s="65"/>
      <c r="J11" s="65">
        <v>8</v>
      </c>
      <c r="K11" s="65"/>
      <c r="L11" s="65"/>
      <c r="M11" s="65"/>
      <c r="N11" s="66"/>
      <c r="O11" s="67"/>
      <c r="P11" s="65"/>
      <c r="Q11" s="65"/>
      <c r="R11" s="65"/>
      <c r="S11" s="65"/>
      <c r="T11" s="65"/>
      <c r="U11" s="66"/>
      <c r="V11" s="67"/>
      <c r="W11" s="65"/>
      <c r="X11" s="65"/>
      <c r="Y11" s="65"/>
      <c r="Z11" s="65"/>
      <c r="AA11" s="65"/>
      <c r="AB11" s="67"/>
      <c r="AC11" s="67"/>
      <c r="AD11" s="65"/>
      <c r="AE11" s="65"/>
      <c r="AF11" s="65"/>
      <c r="AG11" s="65"/>
      <c r="AH11" s="65"/>
      <c r="AI11" s="68">
        <f t="shared" ref="AI11:AI41" si="1">SUM(B11:AH11)</f>
        <v>26</v>
      </c>
      <c r="AJ11" t="s">
        <v>167</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 Idea Portal</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v>
      </c>
      <c r="B14" s="65"/>
      <c r="C14" s="65"/>
      <c r="D14" s="65"/>
      <c r="E14" s="65"/>
      <c r="F14" s="65">
        <v>2</v>
      </c>
      <c r="G14" s="66"/>
      <c r="H14" s="67"/>
      <c r="I14" s="65"/>
      <c r="J14" s="65"/>
      <c r="K14" s="65"/>
      <c r="L14" s="65"/>
      <c r="M14" s="65"/>
      <c r="N14" s="66"/>
      <c r="O14" s="67"/>
      <c r="P14" s="65"/>
      <c r="Q14" s="65"/>
      <c r="R14" s="65"/>
      <c r="S14" s="65"/>
      <c r="T14" s="65"/>
      <c r="U14" s="66"/>
      <c r="V14" s="67"/>
      <c r="W14" s="65"/>
      <c r="X14" s="65"/>
      <c r="Y14" s="65"/>
      <c r="Z14" s="65"/>
      <c r="AA14" s="65"/>
      <c r="AB14" s="67"/>
      <c r="AC14" s="67"/>
      <c r="AD14" s="65"/>
      <c r="AE14" s="65"/>
      <c r="AF14" s="65"/>
      <c r="AG14" s="65"/>
      <c r="AH14" s="65"/>
      <c r="AI14" s="68">
        <f t="shared" si="1"/>
        <v>2</v>
      </c>
    </row>
    <row r="15" spans="1:41" x14ac:dyDescent="0.25">
      <c r="A15" s="90" t="str">
        <f>'Yearly Info'!A18</f>
        <v xml:space="preserve">     GeoSpatial</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 Dashboard</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MDWFP NRIS</v>
      </c>
      <c r="B17" s="65"/>
      <c r="C17" s="65"/>
      <c r="D17" s="65"/>
      <c r="E17" s="65">
        <v>4</v>
      </c>
      <c r="F17" s="65"/>
      <c r="G17" s="66"/>
      <c r="H17" s="67"/>
      <c r="I17" s="65"/>
      <c r="J17" s="65"/>
      <c r="K17" s="65"/>
      <c r="L17" s="65"/>
      <c r="M17" s="65"/>
      <c r="N17" s="66"/>
      <c r="O17" s="67"/>
      <c r="P17" s="65"/>
      <c r="Q17" s="97"/>
      <c r="R17" s="65"/>
      <c r="S17" s="65"/>
      <c r="T17" s="65"/>
      <c r="U17" s="66"/>
      <c r="V17" s="67"/>
      <c r="W17" s="65"/>
      <c r="X17" s="65"/>
      <c r="Y17" s="65"/>
      <c r="Z17" s="65"/>
      <c r="AA17" s="65"/>
      <c r="AB17" s="67"/>
      <c r="AC17" s="67"/>
      <c r="AD17" s="65"/>
      <c r="AE17" s="65"/>
      <c r="AF17" s="65"/>
      <c r="AG17" s="65"/>
      <c r="AH17" s="65"/>
      <c r="AI17" s="68">
        <f t="shared" si="1"/>
        <v>4</v>
      </c>
    </row>
    <row r="18" spans="1:35" x14ac:dyDescent="0.25">
      <c r="A18" s="90" t="str">
        <f>'Yearly Info'!A21</f>
        <v xml:space="preserve">     MSWIS MRVA 4 CLOSED</v>
      </c>
      <c r="B18" s="65"/>
      <c r="C18" s="65"/>
      <c r="D18" s="65"/>
      <c r="E18" s="65"/>
      <c r="F18" s="65"/>
      <c r="G18" s="66"/>
      <c r="H18" s="67"/>
      <c r="I18" s="65"/>
      <c r="J18" s="65"/>
      <c r="K18" s="65"/>
      <c r="L18" s="65"/>
      <c r="M18" s="65"/>
      <c r="N18" s="66"/>
      <c r="O18" s="67"/>
      <c r="P18" s="65"/>
      <c r="Q18" s="65"/>
      <c r="R18" s="65"/>
      <c r="S18" s="65"/>
      <c r="T18" s="65"/>
      <c r="U18" s="66"/>
      <c r="V18" s="67"/>
      <c r="W18" s="65"/>
      <c r="X18" s="65"/>
      <c r="Y18" s="65"/>
      <c r="Z18" s="65"/>
      <c r="AA18" s="65"/>
      <c r="AB18" s="67"/>
      <c r="AC18" s="67"/>
      <c r="AD18" s="65"/>
      <c r="AE18" s="65"/>
      <c r="AF18" s="65"/>
      <c r="AG18" s="65"/>
      <c r="AH18" s="65"/>
      <c r="AI18" s="68">
        <f t="shared" si="1"/>
        <v>0</v>
      </c>
    </row>
    <row r="19" spans="1:35" x14ac:dyDescent="0.25">
      <c r="A19" s="90" t="str">
        <f>'Yearly Info'!A22</f>
        <v xml:space="preserve">     Tackett</v>
      </c>
      <c r="B19" s="65"/>
      <c r="C19" s="65"/>
      <c r="D19" s="65"/>
      <c r="E19" s="65"/>
      <c r="F19" s="65"/>
      <c r="G19" s="66"/>
      <c r="H19" s="67"/>
      <c r="I19" s="65"/>
      <c r="J19" s="65"/>
      <c r="K19" s="65"/>
      <c r="L19" s="65"/>
      <c r="M19" s="65"/>
      <c r="N19" s="66"/>
      <c r="O19" s="67"/>
      <c r="P19" s="65"/>
      <c r="Q19" s="65"/>
      <c r="R19" s="65"/>
      <c r="S19" s="65"/>
      <c r="T19" s="65"/>
      <c r="U19" s="66"/>
      <c r="V19" s="67"/>
      <c r="W19" s="65"/>
      <c r="X19" s="65"/>
      <c r="Y19" s="65"/>
      <c r="Z19" s="65"/>
      <c r="AA19" s="65"/>
      <c r="AB19" s="67"/>
      <c r="AC19" s="67"/>
      <c r="AD19" s="65"/>
      <c r="AE19" s="65"/>
      <c r="AF19" s="65"/>
      <c r="AG19" s="65"/>
      <c r="AH19" s="65"/>
      <c r="AI19" s="68">
        <f t="shared" si="1"/>
        <v>0</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8</v>
      </c>
      <c r="E42" s="69">
        <f t="shared" si="2"/>
        <v>8</v>
      </c>
      <c r="F42" s="69">
        <f t="shared" si="2"/>
        <v>8</v>
      </c>
      <c r="G42" s="69">
        <f t="shared" si="2"/>
        <v>0</v>
      </c>
      <c r="H42" s="69">
        <f t="shared" si="2"/>
        <v>0</v>
      </c>
      <c r="I42" s="69">
        <f t="shared" si="2"/>
        <v>0</v>
      </c>
      <c r="J42" s="69">
        <f t="shared" si="2"/>
        <v>8</v>
      </c>
      <c r="K42" s="69">
        <f t="shared" si="2"/>
        <v>0</v>
      </c>
      <c r="L42" s="69">
        <f t="shared" si="2"/>
        <v>0</v>
      </c>
      <c r="M42" s="69">
        <f t="shared" si="2"/>
        <v>0</v>
      </c>
      <c r="N42" s="69">
        <f t="shared" si="2"/>
        <v>0</v>
      </c>
      <c r="O42" s="69">
        <f t="shared" si="2"/>
        <v>0</v>
      </c>
      <c r="P42" s="69">
        <f t="shared" si="2"/>
        <v>0</v>
      </c>
      <c r="Q42" s="69">
        <f t="shared" si="2"/>
        <v>0</v>
      </c>
      <c r="R42" s="69">
        <f t="shared" si="2"/>
        <v>0</v>
      </c>
      <c r="S42" s="69">
        <f t="shared" si="2"/>
        <v>0</v>
      </c>
      <c r="T42" s="69">
        <f t="shared" si="2"/>
        <v>0</v>
      </c>
      <c r="U42" s="69">
        <f t="shared" si="2"/>
        <v>0</v>
      </c>
      <c r="V42" s="69">
        <f t="shared" si="2"/>
        <v>0</v>
      </c>
      <c r="W42" s="69">
        <f t="shared" si="2"/>
        <v>0</v>
      </c>
      <c r="X42" s="69">
        <f t="shared" si="2"/>
        <v>0</v>
      </c>
      <c r="Y42" s="69">
        <f t="shared" si="2"/>
        <v>0</v>
      </c>
      <c r="Z42" s="69">
        <f t="shared" si="2"/>
        <v>0</v>
      </c>
      <c r="AA42" s="69">
        <f t="shared" si="2"/>
        <v>0</v>
      </c>
      <c r="AB42" s="69">
        <f t="shared" si="2"/>
        <v>0</v>
      </c>
      <c r="AC42" s="69">
        <f t="shared" si="2"/>
        <v>0</v>
      </c>
      <c r="AD42" s="69">
        <f t="shared" si="2"/>
        <v>0</v>
      </c>
      <c r="AE42" s="69">
        <f t="shared" si="2"/>
        <v>0</v>
      </c>
      <c r="AF42" s="69">
        <f>SUM(AF9:AF41)</f>
        <v>0</v>
      </c>
      <c r="AG42" s="69">
        <f t="shared" si="2"/>
        <v>0</v>
      </c>
      <c r="AH42" s="69">
        <f t="shared" si="2"/>
        <v>0</v>
      </c>
      <c r="AI42" s="71">
        <f>SUM(AI11:AI41)</f>
        <v>32</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v>8</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8</v>
      </c>
    </row>
    <row r="44" spans="1:36" x14ac:dyDescent="0.25">
      <c r="A44" s="73"/>
      <c r="B44" s="191" t="s">
        <v>10</v>
      </c>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3"/>
      <c r="AI44" s="74">
        <f>IF(SUM(B48:AH48)-AI42-AI43&gt;0,SUM(B48:AH48)-AI42-AI43,0)</f>
        <v>144</v>
      </c>
    </row>
    <row r="45" spans="1:36" x14ac:dyDescent="0.25">
      <c r="A45" s="73"/>
      <c r="B45" s="191" t="s">
        <v>11</v>
      </c>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3"/>
      <c r="AI45" s="75">
        <f>IF(SUM(B48:AH48)-AI42-AI43&lt;0,(SUM(B48:AH48)-AI42-AI43)*-1,0)</f>
        <v>0</v>
      </c>
    </row>
    <row r="46" spans="1:36" x14ac:dyDescent="0.25">
      <c r="A46" s="92" t="s">
        <v>12</v>
      </c>
      <c r="B46" s="76">
        <f t="shared" ref="B46:AH46" si="3">SUM(B45,B43,B42)</f>
        <v>0</v>
      </c>
      <c r="C46" s="76">
        <f t="shared" si="3"/>
        <v>0</v>
      </c>
      <c r="D46" s="76">
        <f t="shared" si="3"/>
        <v>8</v>
      </c>
      <c r="E46" s="76">
        <f t="shared" si="3"/>
        <v>8</v>
      </c>
      <c r="F46" s="76">
        <f t="shared" si="3"/>
        <v>16</v>
      </c>
      <c r="G46" s="76">
        <f t="shared" si="3"/>
        <v>0</v>
      </c>
      <c r="H46" s="76">
        <f t="shared" si="3"/>
        <v>0</v>
      </c>
      <c r="I46" s="76">
        <f t="shared" si="3"/>
        <v>0</v>
      </c>
      <c r="J46" s="76">
        <f t="shared" si="3"/>
        <v>8</v>
      </c>
      <c r="K46" s="76">
        <f t="shared" si="3"/>
        <v>0</v>
      </c>
      <c r="L46" s="76">
        <f t="shared" si="3"/>
        <v>0</v>
      </c>
      <c r="M46" s="76">
        <f t="shared" si="3"/>
        <v>0</v>
      </c>
      <c r="N46" s="76">
        <f t="shared" si="3"/>
        <v>0</v>
      </c>
      <c r="O46" s="76">
        <f t="shared" si="3"/>
        <v>0</v>
      </c>
      <c r="P46" s="76">
        <f t="shared" si="3"/>
        <v>0</v>
      </c>
      <c r="Q46" s="76">
        <f t="shared" si="3"/>
        <v>0</v>
      </c>
      <c r="R46" s="76">
        <f t="shared" si="3"/>
        <v>0</v>
      </c>
      <c r="S46" s="76">
        <f t="shared" si="3"/>
        <v>0</v>
      </c>
      <c r="T46" s="76">
        <f t="shared" si="3"/>
        <v>0</v>
      </c>
      <c r="U46" s="76">
        <f t="shared" si="3"/>
        <v>0</v>
      </c>
      <c r="V46" s="76">
        <f t="shared" si="3"/>
        <v>0</v>
      </c>
      <c r="W46" s="76">
        <f t="shared" si="3"/>
        <v>0</v>
      </c>
      <c r="X46" s="76">
        <f t="shared" si="3"/>
        <v>0</v>
      </c>
      <c r="Y46" s="76">
        <f t="shared" si="3"/>
        <v>0</v>
      </c>
      <c r="Z46" s="76">
        <f t="shared" si="3"/>
        <v>0</v>
      </c>
      <c r="AA46" s="76">
        <f t="shared" si="3"/>
        <v>0</v>
      </c>
      <c r="AB46" s="76">
        <f t="shared" si="3"/>
        <v>0</v>
      </c>
      <c r="AC46" s="76">
        <f t="shared" si="3"/>
        <v>0</v>
      </c>
      <c r="AD46" s="76">
        <f t="shared" si="3"/>
        <v>0</v>
      </c>
      <c r="AE46" s="76">
        <f t="shared" si="3"/>
        <v>0</v>
      </c>
      <c r="AF46" s="76">
        <f t="shared" si="3"/>
        <v>0</v>
      </c>
      <c r="AG46" s="76">
        <f t="shared" si="3"/>
        <v>0</v>
      </c>
      <c r="AH46" s="76">
        <f t="shared" si="3"/>
        <v>0</v>
      </c>
      <c r="AI46" s="77">
        <f>SUM(B46:AH46)</f>
        <v>40</v>
      </c>
      <c r="AJ46" s="20"/>
    </row>
    <row r="47" spans="1:36" ht="15.75" customHeight="1" thickBot="1" x14ac:dyDescent="0.3">
      <c r="A47" s="93" t="s">
        <v>13</v>
      </c>
      <c r="B47" s="78" t="str">
        <f>IF(B8="Sun",SUM(B46),"")</f>
        <v/>
      </c>
      <c r="C47" s="78" t="str">
        <f>IF(C8="Sun",SUM(B46,C46),"")</f>
        <v/>
      </c>
      <c r="D47" s="78" t="str">
        <f>IF(D8="Sun",SUM(B46,C46,D46),"")</f>
        <v/>
      </c>
      <c r="E47" s="78" t="str">
        <f>IF(E8="Sun",SUM(B46,C46,D46,E46),"")</f>
        <v/>
      </c>
      <c r="F47" s="194">
        <f>SUM(B46:H46)</f>
        <v>32</v>
      </c>
      <c r="G47" s="195"/>
      <c r="H47" s="196"/>
      <c r="I47" s="78" t="str">
        <f>IF(I8="Sun",SUM(C46,D46,E46,F46,G46,H46,I46),"")</f>
        <v/>
      </c>
      <c r="J47" s="78" t="str">
        <f>IF(J8="Sun",SUM(D46,E46,F46,G46,H46,I46,J46),"")</f>
        <v/>
      </c>
      <c r="K47" s="78" t="str">
        <f>IF(K8="Sun",SUM(E46,F46,G46,H46,I46,J46,K46),"")</f>
        <v/>
      </c>
      <c r="L47" s="78" t="str">
        <f>IF(L8="Sun",SUM(F46,G46,H46,I46,J46,K46,L46),"")</f>
        <v/>
      </c>
      <c r="M47" s="194">
        <f>SUM(I46:O46)</f>
        <v>8</v>
      </c>
      <c r="N47" s="195"/>
      <c r="O47" s="196"/>
      <c r="P47" s="78" t="str">
        <f>IF(P8="Sun",SUM(J46,K46,L46,M46,N46,O46,P46),"")</f>
        <v/>
      </c>
      <c r="Q47" s="78" t="str">
        <f>IF(Q8="Sun",SUM(K46,L46,M46,N46,O46,P46,Q46),"")</f>
        <v/>
      </c>
      <c r="R47" s="78" t="str">
        <f>IF(R8="Sun",SUM(L46,M46,N46,O46,P46,Q46,R46),"")</f>
        <v/>
      </c>
      <c r="S47" s="78" t="str">
        <f>IF(S8="Sun",SUM(M46,N46,O46,P46,Q46,R46,S46),"")</f>
        <v/>
      </c>
      <c r="T47" s="194">
        <f>SUM(P46:V46)</f>
        <v>0</v>
      </c>
      <c r="U47" s="195"/>
      <c r="V47" s="196"/>
      <c r="W47" s="78" t="str">
        <f>IF(W8="Sun",SUM(Q46,R46,S46,T46,U46,V46,W46),"")</f>
        <v/>
      </c>
      <c r="X47" s="78" t="str">
        <f>IF(X8="Sun",SUM(R46,S46,T46,U46,V46,W46,X46),"")</f>
        <v/>
      </c>
      <c r="Y47" s="78" t="str">
        <f>IF(Y8="Sun",SUM(S46,T46,U46,V46,W46,X46,Y46),"")</f>
        <v/>
      </c>
      <c r="Z47" s="78" t="str">
        <f>IF(Z8="Sun",SUM(T46,U46,V46,W46,X46,Y46,Z46),"")</f>
        <v/>
      </c>
      <c r="AA47" s="194">
        <f>SUM(W46:AC46)</f>
        <v>0</v>
      </c>
      <c r="AB47" s="195"/>
      <c r="AC47" s="196"/>
      <c r="AD47" s="78" t="str">
        <f>IF(AD8="Sun",SUM(X46,Y46,Z46,AA46,AB46,AC46,AD46),"")</f>
        <v/>
      </c>
      <c r="AE47" s="78" t="str">
        <f>IF(AE8="Sun",SUM(Y46,Z46,AA46,AB46,AC46,AD46,AE46),"")</f>
        <v/>
      </c>
      <c r="AF47" s="78" t="str">
        <f>IF(AF8="Sun",SUM(Z46,AA46,AB46,AC46,AD46,AE46,AF46),"")</f>
        <v/>
      </c>
      <c r="AG47" s="78" t="str">
        <f>IF(AG8="Sun",SUM(AA46,AB46,AC46,AD46,AE46,AF46,AG46),"")</f>
        <v/>
      </c>
      <c r="AH47" s="79">
        <f>SUM(AD46:AH46)</f>
        <v>0</v>
      </c>
      <c r="AI47" s="80">
        <f>SUM(B47:AH47)</f>
        <v>40</v>
      </c>
    </row>
    <row r="48" spans="1:36" ht="0.75" customHeight="1" x14ac:dyDescent="0.25">
      <c r="B48">
        <f>IF(B7&gt;=$D$4,IF(B7&lt;=EOMONTH($D$4,0), IF(B8="S",0,IF(B8="S",0,8)),0),0)</f>
        <v>0</v>
      </c>
      <c r="C48">
        <f t="shared" ref="C48:AH48" si="4">IF(C7&gt;=$D$4,IF(C7&lt;=EOMONTH($D$4,0), IF(C8="S",0,IF(C8="S",0,8)),0),0)</f>
        <v>0</v>
      </c>
      <c r="D48">
        <f t="shared" si="4"/>
        <v>8</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8</v>
      </c>
      <c r="AF48">
        <f t="shared" si="4"/>
        <v>8</v>
      </c>
      <c r="AG48">
        <f t="shared" si="4"/>
        <v>8</v>
      </c>
      <c r="AH48">
        <f t="shared" si="4"/>
        <v>8</v>
      </c>
      <c r="AI48">
        <f>SUM(B48:AH48)</f>
        <v>184</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85" t="s">
        <v>0</v>
      </c>
      <c r="C53" s="185"/>
      <c r="D53" s="185"/>
      <c r="E53" s="185"/>
      <c r="F53" s="185"/>
      <c r="G53" s="185"/>
      <c r="H53" s="185"/>
      <c r="I53" s="185"/>
      <c r="J53" s="185"/>
      <c r="K53" s="185"/>
      <c r="L53" s="185"/>
      <c r="M53" s="185"/>
      <c r="N53" s="185"/>
      <c r="O53" s="185"/>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86" t="s">
        <v>1</v>
      </c>
      <c r="C54" s="186"/>
      <c r="D54" s="187" t="str">
        <f>D3</f>
        <v>Don Woods</v>
      </c>
      <c r="E54" s="187"/>
      <c r="F54" s="187"/>
      <c r="G54" s="187"/>
      <c r="H54" s="187"/>
      <c r="I54" s="187"/>
      <c r="J54" s="187"/>
      <c r="K54" s="187"/>
      <c r="L54" s="187"/>
      <c r="M54" s="187"/>
      <c r="N54" s="187"/>
      <c r="O54" s="187"/>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86" t="s">
        <v>2</v>
      </c>
      <c r="C55" s="186"/>
      <c r="D55" s="188">
        <f>D4</f>
        <v>46204</v>
      </c>
      <c r="E55" s="188"/>
      <c r="F55" s="188"/>
      <c r="G55" s="188"/>
      <c r="H55" s="188"/>
      <c r="I55" s="188"/>
      <c r="J55" s="186" t="s">
        <v>3</v>
      </c>
      <c r="K55" s="186"/>
      <c r="L55" s="189">
        <f>L4</f>
        <v>2026</v>
      </c>
      <c r="M55" s="190"/>
      <c r="N55" s="190"/>
      <c r="O55" s="190"/>
      <c r="P55" s="9"/>
      <c r="Q55" s="9"/>
      <c r="R55" s="179"/>
      <c r="S55" s="179"/>
      <c r="T55" s="179"/>
      <c r="U55" s="179"/>
      <c r="V55" s="33"/>
      <c r="W55" s="180"/>
      <c r="X55" s="180"/>
      <c r="Y55" s="180"/>
      <c r="Z55" s="180"/>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81" t="s">
        <v>4</v>
      </c>
      <c r="B57" s="184" t="s">
        <v>5</v>
      </c>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c r="AA57" s="184"/>
      <c r="AB57" s="184"/>
      <c r="AC57" s="184"/>
      <c r="AD57" s="184"/>
      <c r="AE57" s="184"/>
      <c r="AF57" s="184"/>
      <c r="AG57" s="29"/>
      <c r="AH57" s="29"/>
      <c r="AI57" s="19" t="s">
        <v>6</v>
      </c>
    </row>
    <row r="58" spans="1:35" ht="15.75" x14ac:dyDescent="0.3">
      <c r="A58" s="182"/>
      <c r="B58" s="47">
        <f>IF(WEEKDAY(D$4,2)&gt;5,D$4+8 - WEEKDAY(D$4,2),D$4-(WEEKDAY(D$4,2)-1))</f>
        <v>46202</v>
      </c>
      <c r="C58" s="47">
        <f>B58+1</f>
        <v>46203</v>
      </c>
      <c r="D58" s="47">
        <f t="shared" ref="D58:AH58" si="5">C58+1</f>
        <v>46204</v>
      </c>
      <c r="E58" s="47">
        <f t="shared" si="5"/>
        <v>46205</v>
      </c>
      <c r="F58" s="47">
        <f t="shared" si="5"/>
        <v>46206</v>
      </c>
      <c r="G58" s="47">
        <f t="shared" si="5"/>
        <v>46207</v>
      </c>
      <c r="H58" s="47">
        <f t="shared" si="5"/>
        <v>46208</v>
      </c>
      <c r="I58" s="47">
        <f t="shared" si="5"/>
        <v>46209</v>
      </c>
      <c r="J58" s="47">
        <f t="shared" si="5"/>
        <v>46210</v>
      </c>
      <c r="K58" s="47">
        <f t="shared" si="5"/>
        <v>46211</v>
      </c>
      <c r="L58" s="47">
        <f t="shared" si="5"/>
        <v>46212</v>
      </c>
      <c r="M58" s="47">
        <f t="shared" si="5"/>
        <v>46213</v>
      </c>
      <c r="N58" s="47">
        <f t="shared" si="5"/>
        <v>46214</v>
      </c>
      <c r="O58" s="47">
        <f t="shared" si="5"/>
        <v>46215</v>
      </c>
      <c r="P58" s="47">
        <f t="shared" si="5"/>
        <v>46216</v>
      </c>
      <c r="Q58" s="47">
        <f t="shared" si="5"/>
        <v>46217</v>
      </c>
      <c r="R58" s="47">
        <f t="shared" si="5"/>
        <v>46218</v>
      </c>
      <c r="S58" s="47">
        <f t="shared" si="5"/>
        <v>46219</v>
      </c>
      <c r="T58" s="47">
        <f t="shared" si="5"/>
        <v>46220</v>
      </c>
      <c r="U58" s="47">
        <f t="shared" si="5"/>
        <v>46221</v>
      </c>
      <c r="V58" s="47">
        <f t="shared" si="5"/>
        <v>46222</v>
      </c>
      <c r="W58" s="47">
        <f t="shared" si="5"/>
        <v>46223</v>
      </c>
      <c r="X58" s="47">
        <f t="shared" si="5"/>
        <v>46224</v>
      </c>
      <c r="Y58" s="47">
        <f t="shared" si="5"/>
        <v>46225</v>
      </c>
      <c r="Z58" s="47">
        <f t="shared" si="5"/>
        <v>46226</v>
      </c>
      <c r="AA58" s="47">
        <f t="shared" si="5"/>
        <v>46227</v>
      </c>
      <c r="AB58" s="47">
        <f t="shared" si="5"/>
        <v>46228</v>
      </c>
      <c r="AC58" s="47">
        <f t="shared" si="5"/>
        <v>46229</v>
      </c>
      <c r="AD58" s="47">
        <f t="shared" si="5"/>
        <v>46230</v>
      </c>
      <c r="AE58" s="47">
        <f t="shared" si="5"/>
        <v>46231</v>
      </c>
      <c r="AF58" s="47">
        <f t="shared" si="5"/>
        <v>46232</v>
      </c>
      <c r="AG58" s="48">
        <f t="shared" si="5"/>
        <v>46233</v>
      </c>
      <c r="AH58" s="49">
        <f t="shared" si="5"/>
        <v>46234</v>
      </c>
      <c r="AI58" s="18" t="s">
        <v>7</v>
      </c>
    </row>
    <row r="59" spans="1:35" ht="15.75" thickBot="1" x14ac:dyDescent="0.3">
      <c r="A59" s="183"/>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 Support for MDEQ</v>
      </c>
      <c r="B62" s="65">
        <f t="shared" si="7"/>
        <v>0</v>
      </c>
      <c r="C62" s="65">
        <f t="shared" si="7"/>
        <v>0</v>
      </c>
      <c r="D62" s="65">
        <f t="shared" si="7"/>
        <v>8</v>
      </c>
      <c r="E62" s="65">
        <f t="shared" si="7"/>
        <v>4</v>
      </c>
      <c r="F62" s="65">
        <f t="shared" si="7"/>
        <v>6</v>
      </c>
      <c r="G62" s="67">
        <f t="shared" si="7"/>
        <v>0</v>
      </c>
      <c r="H62" s="67">
        <f t="shared" si="7"/>
        <v>0</v>
      </c>
      <c r="I62" s="65">
        <f t="shared" si="7"/>
        <v>0</v>
      </c>
      <c r="J62" s="65">
        <f t="shared" si="7"/>
        <v>8</v>
      </c>
      <c r="K62" s="65">
        <f t="shared" si="7"/>
        <v>0</v>
      </c>
      <c r="L62" s="65">
        <f t="shared" si="7"/>
        <v>0</v>
      </c>
      <c r="M62" s="65">
        <f t="shared" si="7"/>
        <v>0</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0</v>
      </c>
      <c r="X62" s="65">
        <f t="shared" si="8"/>
        <v>0</v>
      </c>
      <c r="Y62" s="65">
        <f t="shared" si="8"/>
        <v>0</v>
      </c>
      <c r="Z62" s="65">
        <f t="shared" si="8"/>
        <v>0</v>
      </c>
      <c r="AA62" s="65">
        <f t="shared" si="8"/>
        <v>0</v>
      </c>
      <c r="AB62" s="67">
        <f t="shared" si="8"/>
        <v>0</v>
      </c>
      <c r="AC62" s="67">
        <f t="shared" si="8"/>
        <v>0</v>
      </c>
      <c r="AD62" s="65">
        <f t="shared" si="8"/>
        <v>0</v>
      </c>
      <c r="AE62" s="65">
        <f t="shared" si="8"/>
        <v>0</v>
      </c>
      <c r="AF62" s="65">
        <f t="shared" si="8"/>
        <v>0</v>
      </c>
      <c r="AG62" s="65">
        <f t="shared" si="8"/>
        <v>0</v>
      </c>
      <c r="AH62" s="65">
        <f t="shared" si="8"/>
        <v>0</v>
      </c>
      <c r="AI62" s="68">
        <f t="shared" ref="AI62:AI83" si="9">SUM(B62:AH62)</f>
        <v>26</v>
      </c>
    </row>
    <row r="63" spans="1:35"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x14ac:dyDescent="0.25">
      <c r="A64" s="57" t="str">
        <f t="shared" si="7"/>
        <v xml:space="preserve">     RICS Idea Portal</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x14ac:dyDescent="0.25">
      <c r="A65" s="57" t="str">
        <f t="shared" si="7"/>
        <v xml:space="preserve">     MSWIS</v>
      </c>
      <c r="B65" s="65">
        <f t="shared" si="7"/>
        <v>0</v>
      </c>
      <c r="C65" s="65">
        <f t="shared" si="7"/>
        <v>0</v>
      </c>
      <c r="D65" s="65">
        <f t="shared" si="7"/>
        <v>0</v>
      </c>
      <c r="E65" s="65">
        <f t="shared" si="7"/>
        <v>0</v>
      </c>
      <c r="F65" s="65">
        <f t="shared" si="7"/>
        <v>2</v>
      </c>
      <c r="G65" s="67">
        <f t="shared" si="7"/>
        <v>0</v>
      </c>
      <c r="H65" s="67">
        <f t="shared" si="7"/>
        <v>0</v>
      </c>
      <c r="I65" s="65">
        <f t="shared" si="7"/>
        <v>0</v>
      </c>
      <c r="J65" s="65">
        <f t="shared" si="7"/>
        <v>0</v>
      </c>
      <c r="K65" s="65">
        <f t="shared" si="7"/>
        <v>0</v>
      </c>
      <c r="L65" s="65">
        <f t="shared" si="7"/>
        <v>0</v>
      </c>
      <c r="M65" s="65">
        <f t="shared" si="7"/>
        <v>0</v>
      </c>
      <c r="N65" s="67">
        <f t="shared" si="7"/>
        <v>0</v>
      </c>
      <c r="O65" s="67">
        <f t="shared" si="7"/>
        <v>0</v>
      </c>
      <c r="P65" s="65">
        <f t="shared" si="7"/>
        <v>0</v>
      </c>
      <c r="Q65" s="65">
        <f t="shared" si="8"/>
        <v>0</v>
      </c>
      <c r="R65" s="65">
        <f t="shared" si="8"/>
        <v>0</v>
      </c>
      <c r="S65" s="65">
        <f t="shared" si="8"/>
        <v>0</v>
      </c>
      <c r="T65" s="65">
        <f t="shared" si="8"/>
        <v>0</v>
      </c>
      <c r="U65" s="67">
        <f t="shared" si="8"/>
        <v>0</v>
      </c>
      <c r="V65" s="67">
        <f t="shared" si="8"/>
        <v>0</v>
      </c>
      <c r="W65" s="65">
        <f t="shared" si="8"/>
        <v>0</v>
      </c>
      <c r="X65" s="65">
        <f t="shared" si="8"/>
        <v>0</v>
      </c>
      <c r="Y65" s="65">
        <f t="shared" si="8"/>
        <v>0</v>
      </c>
      <c r="Z65" s="65">
        <f t="shared" si="8"/>
        <v>0</v>
      </c>
      <c r="AA65" s="65">
        <f t="shared" si="8"/>
        <v>0</v>
      </c>
      <c r="AB65" s="67">
        <f t="shared" si="8"/>
        <v>0</v>
      </c>
      <c r="AC65" s="67">
        <f t="shared" si="8"/>
        <v>0</v>
      </c>
      <c r="AD65" s="65">
        <f t="shared" si="8"/>
        <v>0</v>
      </c>
      <c r="AE65" s="65">
        <f t="shared" si="8"/>
        <v>0</v>
      </c>
      <c r="AF65" s="65">
        <f t="shared" si="8"/>
        <v>0</v>
      </c>
      <c r="AG65" s="65">
        <f t="shared" si="8"/>
        <v>0</v>
      </c>
      <c r="AH65" s="65">
        <f t="shared" si="8"/>
        <v>0</v>
      </c>
      <c r="AI65" s="68">
        <f t="shared" si="9"/>
        <v>2</v>
      </c>
    </row>
    <row r="66" spans="1:35" x14ac:dyDescent="0.25">
      <c r="A66" s="57" t="str">
        <f t="shared" si="7"/>
        <v xml:space="preserve">     GeoSpatial</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x14ac:dyDescent="0.25">
      <c r="A67" s="57" t="str">
        <f t="shared" si="7"/>
        <v xml:space="preserve">     RICS Dashboard</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x14ac:dyDescent="0.25">
      <c r="A68" s="57" t="str">
        <f t="shared" si="7"/>
        <v xml:space="preserve">     MDWFP NRIS</v>
      </c>
      <c r="B68" s="65">
        <f t="shared" si="7"/>
        <v>0</v>
      </c>
      <c r="C68" s="65">
        <f t="shared" si="7"/>
        <v>0</v>
      </c>
      <c r="D68" s="65">
        <f t="shared" si="7"/>
        <v>0</v>
      </c>
      <c r="E68" s="65">
        <f t="shared" si="7"/>
        <v>4</v>
      </c>
      <c r="F68" s="65">
        <f t="shared" si="7"/>
        <v>0</v>
      </c>
      <c r="G68" s="67">
        <f t="shared" si="7"/>
        <v>0</v>
      </c>
      <c r="H68" s="67">
        <f t="shared" si="7"/>
        <v>0</v>
      </c>
      <c r="I68" s="65">
        <f t="shared" si="7"/>
        <v>0</v>
      </c>
      <c r="J68" s="65">
        <f t="shared" si="7"/>
        <v>0</v>
      </c>
      <c r="K68" s="65">
        <f t="shared" si="7"/>
        <v>0</v>
      </c>
      <c r="L68" s="65">
        <f t="shared" si="7"/>
        <v>0</v>
      </c>
      <c r="M68" s="65">
        <f t="shared" si="7"/>
        <v>0</v>
      </c>
      <c r="N68" s="67">
        <f t="shared" si="7"/>
        <v>0</v>
      </c>
      <c r="O68" s="67">
        <f t="shared" si="7"/>
        <v>0</v>
      </c>
      <c r="P68" s="65">
        <f t="shared" si="7"/>
        <v>0</v>
      </c>
      <c r="Q68" s="65">
        <f t="shared" si="8"/>
        <v>0</v>
      </c>
      <c r="R68" s="65">
        <f t="shared" si="8"/>
        <v>0</v>
      </c>
      <c r="S68" s="65">
        <f t="shared" si="8"/>
        <v>0</v>
      </c>
      <c r="T68" s="65">
        <f t="shared" si="8"/>
        <v>0</v>
      </c>
      <c r="U68" s="67">
        <f t="shared" si="8"/>
        <v>0</v>
      </c>
      <c r="V68" s="67">
        <f t="shared" si="8"/>
        <v>0</v>
      </c>
      <c r="W68" s="65">
        <f t="shared" si="8"/>
        <v>0</v>
      </c>
      <c r="X68" s="65">
        <f t="shared" si="8"/>
        <v>0</v>
      </c>
      <c r="Y68" s="65">
        <f t="shared" si="8"/>
        <v>0</v>
      </c>
      <c r="Z68" s="65">
        <f t="shared" si="8"/>
        <v>0</v>
      </c>
      <c r="AA68" s="65">
        <f t="shared" si="8"/>
        <v>0</v>
      </c>
      <c r="AB68" s="67">
        <f t="shared" si="8"/>
        <v>0</v>
      </c>
      <c r="AC68" s="67">
        <f t="shared" si="8"/>
        <v>0</v>
      </c>
      <c r="AD68" s="65">
        <f t="shared" si="8"/>
        <v>0</v>
      </c>
      <c r="AE68" s="65">
        <f t="shared" si="8"/>
        <v>0</v>
      </c>
      <c r="AF68" s="65">
        <f t="shared" si="8"/>
        <v>0</v>
      </c>
      <c r="AG68" s="65">
        <f t="shared" si="8"/>
        <v>0</v>
      </c>
      <c r="AH68" s="65">
        <f t="shared" si="8"/>
        <v>0</v>
      </c>
      <c r="AI68" s="68">
        <f t="shared" si="9"/>
        <v>4</v>
      </c>
    </row>
    <row r="69" spans="1:35" x14ac:dyDescent="0.25">
      <c r="A69" s="57" t="str">
        <f t="shared" si="7"/>
        <v xml:space="preserve">     MSWIS MRVA 4 CLOSED</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 t="shared" si="8"/>
        <v>0</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0</v>
      </c>
    </row>
    <row r="70" spans="1:35" x14ac:dyDescent="0.25">
      <c r="A70" s="57" t="str">
        <f t="shared" si="7"/>
        <v xml:space="preserve">     Tackett</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0</v>
      </c>
      <c r="M70" s="65">
        <f t="shared" si="7"/>
        <v>0</v>
      </c>
      <c r="N70" s="67">
        <f t="shared" si="7"/>
        <v>0</v>
      </c>
      <c r="O70" s="67">
        <f t="shared" si="7"/>
        <v>0</v>
      </c>
      <c r="P70" s="65">
        <f t="shared" si="7"/>
        <v>0</v>
      </c>
      <c r="Q70" s="65">
        <f t="shared" si="8"/>
        <v>0</v>
      </c>
      <c r="R70" s="65">
        <f t="shared" si="8"/>
        <v>0</v>
      </c>
      <c r="S70" s="65">
        <f t="shared" si="8"/>
        <v>0</v>
      </c>
      <c r="T70" s="65">
        <f t="shared" si="8"/>
        <v>0</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0</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0</v>
      </c>
      <c r="C92" s="69">
        <f t="shared" ref="C92:AI92" si="19">SUM(C60:C91)</f>
        <v>0</v>
      </c>
      <c r="D92" s="69">
        <f t="shared" si="19"/>
        <v>8</v>
      </c>
      <c r="E92" s="69">
        <f t="shared" si="19"/>
        <v>8</v>
      </c>
      <c r="F92" s="69">
        <f t="shared" si="19"/>
        <v>8</v>
      </c>
      <c r="G92" s="69">
        <f t="shared" si="19"/>
        <v>0</v>
      </c>
      <c r="H92" s="69">
        <f t="shared" si="19"/>
        <v>0</v>
      </c>
      <c r="I92" s="69">
        <f t="shared" si="19"/>
        <v>0</v>
      </c>
      <c r="J92" s="69">
        <f t="shared" si="19"/>
        <v>8</v>
      </c>
      <c r="K92" s="69">
        <f t="shared" si="19"/>
        <v>0</v>
      </c>
      <c r="L92" s="69">
        <f t="shared" si="19"/>
        <v>0</v>
      </c>
      <c r="M92" s="69">
        <f t="shared" si="19"/>
        <v>0</v>
      </c>
      <c r="N92" s="69">
        <f t="shared" si="19"/>
        <v>0</v>
      </c>
      <c r="O92" s="69">
        <f t="shared" si="19"/>
        <v>0</v>
      </c>
      <c r="P92" s="69">
        <f t="shared" si="19"/>
        <v>0</v>
      </c>
      <c r="Q92" s="69">
        <f t="shared" si="19"/>
        <v>0</v>
      </c>
      <c r="R92" s="69">
        <f t="shared" si="19"/>
        <v>0</v>
      </c>
      <c r="S92" s="69">
        <f t="shared" si="19"/>
        <v>0</v>
      </c>
      <c r="T92" s="69">
        <f t="shared" si="19"/>
        <v>0</v>
      </c>
      <c r="U92" s="69">
        <f t="shared" si="19"/>
        <v>0</v>
      </c>
      <c r="V92" s="69">
        <f t="shared" si="19"/>
        <v>0</v>
      </c>
      <c r="W92" s="69">
        <f t="shared" si="19"/>
        <v>0</v>
      </c>
      <c r="X92" s="69">
        <f t="shared" si="19"/>
        <v>0</v>
      </c>
      <c r="Y92" s="69">
        <f t="shared" si="19"/>
        <v>0</v>
      </c>
      <c r="Z92" s="69">
        <f t="shared" si="19"/>
        <v>0</v>
      </c>
      <c r="AA92" s="69">
        <f t="shared" si="19"/>
        <v>0</v>
      </c>
      <c r="AB92" s="69">
        <f t="shared" si="19"/>
        <v>0</v>
      </c>
      <c r="AC92" s="69">
        <f t="shared" si="19"/>
        <v>0</v>
      </c>
      <c r="AD92" s="69">
        <f t="shared" si="19"/>
        <v>0</v>
      </c>
      <c r="AE92" s="69">
        <f t="shared" si="19"/>
        <v>0</v>
      </c>
      <c r="AF92" s="69">
        <f t="shared" si="19"/>
        <v>0</v>
      </c>
      <c r="AG92" s="69">
        <f t="shared" si="19"/>
        <v>0</v>
      </c>
      <c r="AH92" s="69">
        <f t="shared" si="19"/>
        <v>0</v>
      </c>
      <c r="AI92" s="99">
        <f t="shared" si="19"/>
        <v>32</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32</v>
      </c>
    </row>
  </sheetData>
  <dataConsolidate/>
  <mergeCells count="28">
    <mergeCell ref="R55:U55"/>
    <mergeCell ref="W55:Z55"/>
    <mergeCell ref="A57:A59"/>
    <mergeCell ref="B57:AD57"/>
    <mergeCell ref="AE57:AF57"/>
    <mergeCell ref="B53:O53"/>
    <mergeCell ref="B54:C54"/>
    <mergeCell ref="D54:O54"/>
    <mergeCell ref="B55:C55"/>
    <mergeCell ref="D55:I55"/>
    <mergeCell ref="J55:K55"/>
    <mergeCell ref="L55:O55"/>
    <mergeCell ref="A6:A8"/>
    <mergeCell ref="B6:AD6"/>
    <mergeCell ref="AE6:AF6"/>
    <mergeCell ref="B44:AH44"/>
    <mergeCell ref="B45:AH45"/>
    <mergeCell ref="F47:H47"/>
    <mergeCell ref="M47:O47"/>
    <mergeCell ref="T47:V47"/>
    <mergeCell ref="AA47:AC47"/>
    <mergeCell ref="B2:O2"/>
    <mergeCell ref="B3:C3"/>
    <mergeCell ref="D3:O3"/>
    <mergeCell ref="B4:C4"/>
    <mergeCell ref="D4:I4"/>
    <mergeCell ref="J4:K4"/>
    <mergeCell ref="L4:O4"/>
  </mergeCells>
  <conditionalFormatting sqref="B8 Q8:T8 W8:AA8 AD8:AH8">
    <cfRule type="expression" dxfId="773" priority="17" stopIfTrue="1">
      <formula>$B$8="Sun"</formula>
    </cfRule>
    <cfRule type="expression" dxfId="772" priority="14">
      <formula>B$7&gt;EOMONTH($D$4,0)</formula>
    </cfRule>
  </conditionalFormatting>
  <conditionalFormatting sqref="B47">
    <cfRule type="expression" dxfId="771" priority="88" stopIfTrue="1">
      <formula>AND($B$8="Sun",$B$47&gt;40)</formula>
    </cfRule>
    <cfRule type="expression" dxfId="770" priority="89" stopIfTrue="1">
      <formula>$B$8="Sun"</formula>
    </cfRule>
  </conditionalFormatting>
  <conditionalFormatting sqref="B62:B91">
    <cfRule type="expression" dxfId="769" priority="78">
      <formula>B$7&lt;$D$4</formula>
    </cfRule>
    <cfRule type="expression" dxfId="768" priority="126" stopIfTrue="1">
      <formula>B$59="Sun"</formula>
    </cfRule>
    <cfRule type="expression" dxfId="767" priority="125" stopIfTrue="1">
      <formula>B$59="Sat"</formula>
    </cfRule>
    <cfRule type="expression" dxfId="766" priority="124">
      <formula>B$7&gt;#REF!</formula>
    </cfRule>
  </conditionalFormatting>
  <conditionalFormatting sqref="B59:E59 G59:J59 L59:O59 Q59:T59 V59:Y59 AA59:AD59 AF59:AH59">
    <cfRule type="expression" dxfId="765" priority="69">
      <formula>B$7&lt;$D$4</formula>
    </cfRule>
    <cfRule type="expression" dxfId="764" priority="70">
      <formula>B$7&gt;EOMONTH($D$4,0)</formula>
    </cfRule>
    <cfRule type="expression" dxfId="763" priority="71" stopIfTrue="1">
      <formula>$B$8="Sat"</formula>
    </cfRule>
    <cfRule type="expression" dxfId="762" priority="72" stopIfTrue="1">
      <formula>$B$8="Sun"</formula>
    </cfRule>
  </conditionalFormatting>
  <conditionalFormatting sqref="B8:F8">
    <cfRule type="expression" dxfId="761" priority="10">
      <formula>B$7&lt;$D$4</formula>
    </cfRule>
  </conditionalFormatting>
  <conditionalFormatting sqref="B10:F41 I10:M41 P10:T41 W10:AA41 AD10:AH41">
    <cfRule type="expression" dxfId="760" priority="27" stopIfTrue="1">
      <formula>$B$8="Sun"</formula>
    </cfRule>
    <cfRule type="expression" dxfId="759" priority="24">
      <formula>B$7&gt;EOMONTH($D$4,0)</formula>
    </cfRule>
  </conditionalFormatting>
  <conditionalFormatting sqref="B10:F41">
    <cfRule type="expression" dxfId="758" priority="23">
      <formula>B$7&lt;$D$4</formula>
    </cfRule>
  </conditionalFormatting>
  <conditionalFormatting sqref="B42:AH42">
    <cfRule type="cellIs" dxfId="747" priority="85" stopIfTrue="1" operator="greaterThan">
      <formula>8</formula>
    </cfRule>
  </conditionalFormatting>
  <conditionalFormatting sqref="B46:AI46">
    <cfRule type="cellIs" dxfId="736" priority="84" stopIfTrue="1" operator="greaterThan">
      <formula>8</formula>
    </cfRule>
  </conditionalFormatting>
  <conditionalFormatting sqref="B92:AI92">
    <cfRule type="cellIs" dxfId="735" priority="79" stopIfTrue="1" operator="greaterThan">
      <formula>8</formula>
    </cfRule>
  </conditionalFormatting>
  <conditionalFormatting sqref="C47">
    <cfRule type="expression" dxfId="734" priority="90" stopIfTrue="1">
      <formula>AND($C$8="Sun",$C$47&gt;40)</formula>
    </cfRule>
    <cfRule type="expression" dxfId="733" priority="91" stopIfTrue="1">
      <formula>$C$8="Sun"</formula>
    </cfRule>
  </conditionalFormatting>
  <conditionalFormatting sqref="C8:F8">
    <cfRule type="expression" dxfId="732" priority="11">
      <formula>C$7&gt;EOMONTH($D$4,0)</formula>
    </cfRule>
    <cfRule type="expression" dxfId="731" priority="12" stopIfTrue="1">
      <formula>$B$8="Sat"</formula>
    </cfRule>
    <cfRule type="expression" dxfId="730" priority="13" stopIfTrue="1">
      <formula>$B$8="Sun"</formula>
    </cfRule>
  </conditionalFormatting>
  <conditionalFormatting sqref="C62:AC91">
    <cfRule type="expression" dxfId="729" priority="127">
      <formula>C$7&gt;EOMONTH($D$55,0)</formula>
    </cfRule>
    <cfRule type="expression" dxfId="728" priority="129" stopIfTrue="1">
      <formula>C$59="Sun"</formula>
    </cfRule>
    <cfRule type="expression" dxfId="727" priority="77">
      <formula>C$7&lt;$D$4</formula>
    </cfRule>
    <cfRule type="expression" dxfId="726" priority="128" stopIfTrue="1">
      <formula>C$59="Sat"</formula>
    </cfRule>
  </conditionalFormatting>
  <conditionalFormatting sqref="D47">
    <cfRule type="expression" dxfId="725" priority="92" stopIfTrue="1">
      <formula>AND($D$8="Sun",$D$47&gt;40)</formula>
    </cfRule>
    <cfRule type="expression" dxfId="724" priority="93" stopIfTrue="1">
      <formula>$D$8="Sun"</formula>
    </cfRule>
  </conditionalFormatting>
  <conditionalFormatting sqref="E47">
    <cfRule type="expression" dxfId="723" priority="94" stopIfTrue="1">
      <formula>AND($E$8="Sun",$E$47&gt;40)</formula>
    </cfRule>
    <cfRule type="expression" dxfId="722" priority="95" stopIfTrue="1">
      <formula>$E$8="Sun"</formula>
    </cfRule>
  </conditionalFormatting>
  <conditionalFormatting sqref="F47">
    <cfRule type="expression" dxfId="721" priority="122" stopIfTrue="1">
      <formula>AND($F$8="Sun",$F$47&gt;40)</formula>
    </cfRule>
    <cfRule type="expression" dxfId="720" priority="123" stopIfTrue="1">
      <formula>$F$8="Sun"</formula>
    </cfRule>
  </conditionalFormatting>
  <conditionalFormatting sqref="F59 K59 P59 U59 Z59 AE59">
    <cfRule type="expression" dxfId="719" priority="48" stopIfTrue="1">
      <formula>OR(F$8="Sun",F$8="Sat")</formula>
    </cfRule>
  </conditionalFormatting>
  <conditionalFormatting sqref="G10:G41">
    <cfRule type="expression" dxfId="718" priority="29" stopIfTrue="1">
      <formula>$G$8="Sun"</formula>
    </cfRule>
    <cfRule type="expression" dxfId="717" priority="28" stopIfTrue="1">
      <formula>$G$8="Sat"</formula>
    </cfRule>
  </conditionalFormatting>
  <conditionalFormatting sqref="G8:H8 U8:V8 AB8:AC8">
    <cfRule type="expression" dxfId="716" priority="18" stopIfTrue="1">
      <formula>OR(G$8="Sun",G$8="Sat")</formula>
    </cfRule>
  </conditionalFormatting>
  <conditionalFormatting sqref="H10:H41">
    <cfRule type="expression" dxfId="715" priority="31" stopIfTrue="1">
      <formula>$H$8="Sun"</formula>
    </cfRule>
    <cfRule type="expression" dxfId="714" priority="30" stopIfTrue="1">
      <formula>$H$8="Sat"</formula>
    </cfRule>
  </conditionalFormatting>
  <conditionalFormatting sqref="I47">
    <cfRule type="expression" dxfId="713" priority="97" stopIfTrue="1">
      <formula>$I$8="Sun"</formula>
    </cfRule>
    <cfRule type="expression" dxfId="712" priority="96" stopIfTrue="1">
      <formula>AND($I$8="Sun",$I$47&gt;40)</formula>
    </cfRule>
  </conditionalFormatting>
  <conditionalFormatting sqref="I11:K17">
    <cfRule type="expression" dxfId="711" priority="21">
      <formula>I$7&lt;$D$4</formula>
    </cfRule>
  </conditionalFormatting>
  <conditionalFormatting sqref="I8:M8">
    <cfRule type="expression" dxfId="710" priority="6">
      <formula>I$7&lt;$D$4</formula>
    </cfRule>
    <cfRule type="expression" dxfId="709" priority="7">
      <formula>I$7&gt;EOMONTH($D$4,0)</formula>
    </cfRule>
    <cfRule type="expression" dxfId="708" priority="8" stopIfTrue="1">
      <formula>$B$8="Sat"</formula>
    </cfRule>
    <cfRule type="expression" dxfId="707" priority="9" stopIfTrue="1">
      <formula>$B$8="Sun"</formula>
    </cfRule>
  </conditionalFormatting>
  <conditionalFormatting sqref="I10:M41">
    <cfRule type="expression" dxfId="706" priority="22">
      <formula>I$7&lt;$D$4</formula>
    </cfRule>
  </conditionalFormatting>
  <conditionalFormatting sqref="J47">
    <cfRule type="expression" dxfId="705" priority="98" stopIfTrue="1">
      <formula>AND($J$8="Sun",$J$47&gt;40)</formula>
    </cfRule>
    <cfRule type="expression" dxfId="704" priority="99" stopIfTrue="1">
      <formula>$J$8="Sun"</formula>
    </cfRule>
  </conditionalFormatting>
  <conditionalFormatting sqref="K47">
    <cfRule type="expression" dxfId="703" priority="101" stopIfTrue="1">
      <formula>$K$8="Sun"</formula>
    </cfRule>
    <cfRule type="expression" dxfId="702" priority="100" stopIfTrue="1">
      <formula>AND($K$8="Sun",$K$47&gt;40)</formula>
    </cfRule>
  </conditionalFormatting>
  <conditionalFormatting sqref="L11:L13">
    <cfRule type="expression" dxfId="701" priority="20">
      <formula>L$7&lt;$D$4</formula>
    </cfRule>
  </conditionalFormatting>
  <conditionalFormatting sqref="L47">
    <cfRule type="expression" dxfId="700" priority="102" stopIfTrue="1">
      <formula>AND($L$8="Sun",$L$47&gt;40)</formula>
    </cfRule>
    <cfRule type="expression" dxfId="699" priority="103" stopIfTrue="1">
      <formula>$L$8="Sun"</formula>
    </cfRule>
  </conditionalFormatting>
  <conditionalFormatting sqref="M47">
    <cfRule type="expression" dxfId="698" priority="46" stopIfTrue="1">
      <formula>AND($F$8="Sun",$F$47&gt;40)</formula>
    </cfRule>
    <cfRule type="expression" dxfId="697" priority="47" stopIfTrue="1">
      <formula>$F$8="Sun"</formula>
    </cfRule>
  </conditionalFormatting>
  <conditionalFormatting sqref="N10:N41">
    <cfRule type="expression" dxfId="696" priority="35" stopIfTrue="1">
      <formula>$N$8="Sun"</formula>
    </cfRule>
    <cfRule type="expression" dxfId="695" priority="32" stopIfTrue="1">
      <formula>$N$8="Sat"</formula>
    </cfRule>
  </conditionalFormatting>
  <conditionalFormatting sqref="N8:O8">
    <cfRule type="expression" dxfId="694" priority="1" stopIfTrue="1">
      <formula>OR(N$8="Sun",N$8="Sat")</formula>
    </cfRule>
  </conditionalFormatting>
  <conditionalFormatting sqref="O10:O41">
    <cfRule type="expression" dxfId="693" priority="34" stopIfTrue="1">
      <formula>$O$8="Sun"</formula>
    </cfRule>
    <cfRule type="expression" dxfId="692" priority="33" stopIfTrue="1">
      <formula>$O$8="Sat"</formula>
    </cfRule>
  </conditionalFormatting>
  <conditionalFormatting sqref="P8">
    <cfRule type="expression" dxfId="691" priority="3">
      <formula>P$7&gt;EOMONTH($D$4,0)</formula>
    </cfRule>
    <cfRule type="expression" dxfId="690" priority="4" stopIfTrue="1">
      <formula>$B$8="Sat"</formula>
    </cfRule>
    <cfRule type="expression" dxfId="689" priority="5" stopIfTrue="1">
      <formula>$B$8="Sun"</formula>
    </cfRule>
  </conditionalFormatting>
  <conditionalFormatting sqref="P11:P17">
    <cfRule type="expression" dxfId="688" priority="19">
      <formula>P$7&lt;$D$4</formula>
    </cfRule>
  </conditionalFormatting>
  <conditionalFormatting sqref="P47">
    <cfRule type="expression" dxfId="687" priority="104" stopIfTrue="1">
      <formula>AND($P$8="Sun",$P$47&gt;40)</formula>
    </cfRule>
    <cfRule type="expression" dxfId="686" priority="105" stopIfTrue="1">
      <formula>$P$8="Sun"</formula>
    </cfRule>
  </conditionalFormatting>
  <conditionalFormatting sqref="P8:T8">
    <cfRule type="expression" dxfId="685" priority="2">
      <formula>P$7&lt;$D$4</formula>
    </cfRule>
  </conditionalFormatting>
  <conditionalFormatting sqref="P10:T41 W10:AA41 AD10:AH41 B10:F41 I10:M41">
    <cfRule type="expression" dxfId="684" priority="26" stopIfTrue="1">
      <formula>$B$8="Sat"</formula>
    </cfRule>
  </conditionalFormatting>
  <conditionalFormatting sqref="P10:T41 W10:AA41 AD10:AH41">
    <cfRule type="expression" dxfId="683" priority="25">
      <formula>P$7&lt;$D$4</formula>
    </cfRule>
  </conditionalFormatting>
  <conditionalFormatting sqref="Q47">
    <cfRule type="expression" dxfId="682" priority="106" stopIfTrue="1">
      <formula>AND($Q$8="Sun",$Q$47&gt;40)</formula>
    </cfRule>
    <cfRule type="expression" dxfId="681" priority="107" stopIfTrue="1">
      <formula>$Q$8="Sun"</formula>
    </cfRule>
  </conditionalFormatting>
  <conditionalFormatting sqref="R47">
    <cfRule type="expression" dxfId="680" priority="109" stopIfTrue="1">
      <formula>$R$8="Sun"</formula>
    </cfRule>
    <cfRule type="expression" dxfId="679" priority="108" stopIfTrue="1">
      <formula>AND($R$8="Sun",$R$47&gt;40)</formula>
    </cfRule>
  </conditionalFormatting>
  <conditionalFormatting sqref="S47">
    <cfRule type="expression" dxfId="678" priority="111" stopIfTrue="1">
      <formula>$S$8="Sun"</formula>
    </cfRule>
    <cfRule type="expression" dxfId="677" priority="110" stopIfTrue="1">
      <formula>AND($S$8="Sun",$S$47&gt;40)</formula>
    </cfRule>
  </conditionalFormatting>
  <conditionalFormatting sqref="T47">
    <cfRule type="expression" dxfId="676" priority="45" stopIfTrue="1">
      <formula>$F$8="Sun"</formula>
    </cfRule>
    <cfRule type="expression" dxfId="675" priority="44" stopIfTrue="1">
      <formula>AND($F$8="Sun",$F$47&gt;40)</formula>
    </cfRule>
  </conditionalFormatting>
  <conditionalFormatting sqref="U10:U41">
    <cfRule type="expression" dxfId="674" priority="36" stopIfTrue="1">
      <formula>$U$8="Sun"</formula>
    </cfRule>
  </conditionalFormatting>
  <conditionalFormatting sqref="V10:V41">
    <cfRule type="expression" dxfId="673" priority="37" stopIfTrue="1">
      <formula>$V$8="Sat"</formula>
    </cfRule>
    <cfRule type="expression" dxfId="672" priority="38" stopIfTrue="1">
      <formula>$V$8="Sun"</formula>
    </cfRule>
  </conditionalFormatting>
  <conditionalFormatting sqref="W47">
    <cfRule type="expression" dxfId="671" priority="112" stopIfTrue="1">
      <formula>AND($W$8="Sun",$W$47&gt;40)</formula>
    </cfRule>
    <cfRule type="expression" dxfId="670" priority="113" stopIfTrue="1">
      <formula>$W$8="Sun"</formula>
    </cfRule>
  </conditionalFormatting>
  <conditionalFormatting sqref="W8:AA8 AD8:AH8 B8 Q8:T8">
    <cfRule type="expression" dxfId="669" priority="16" stopIfTrue="1">
      <formula>$B$8="Sat"</formula>
    </cfRule>
  </conditionalFormatting>
  <conditionalFormatting sqref="W8:AA8 AD8:AH8">
    <cfRule type="expression" dxfId="668" priority="15">
      <formula>W$7&lt;$D$4</formula>
    </cfRule>
  </conditionalFormatting>
  <conditionalFormatting sqref="X47">
    <cfRule type="expression" dxfId="667" priority="114" stopIfTrue="1">
      <formula>AND($X$8="Sun",$X$47&gt;40)</formula>
    </cfRule>
  </conditionalFormatting>
  <conditionalFormatting sqref="Y47">
    <cfRule type="expression" dxfId="666" priority="115" stopIfTrue="1">
      <formula>AND($Y$8="Sun",$Y$47&gt;40)</formula>
    </cfRule>
    <cfRule type="expression" dxfId="665" priority="116" stopIfTrue="1">
      <formula>$Y$8="Sun"</formula>
    </cfRule>
  </conditionalFormatting>
  <conditionalFormatting sqref="Z47">
    <cfRule type="expression" dxfId="664" priority="117" stopIfTrue="1">
      <formula>AND($Z$8="Sun",$Z$47&gt;40)</formula>
    </cfRule>
    <cfRule type="expression" dxfId="663" priority="118" stopIfTrue="1">
      <formula>$Z$8="Sun"</formula>
    </cfRule>
  </conditionalFormatting>
  <conditionalFormatting sqref="AA47">
    <cfRule type="expression" dxfId="662" priority="42" stopIfTrue="1">
      <formula>AND($F$8="Sun",$F$47&gt;40)</formula>
    </cfRule>
    <cfRule type="expression" dxfId="661" priority="43" stopIfTrue="1">
      <formula>$F$8="Sun"</formula>
    </cfRule>
  </conditionalFormatting>
  <conditionalFormatting sqref="AB10:AB41">
    <cfRule type="expression" dxfId="660" priority="39" stopIfTrue="1">
      <formula>$AB$8="Sun"</formula>
    </cfRule>
  </conditionalFormatting>
  <conditionalFormatting sqref="AC10:AC41">
    <cfRule type="expression" dxfId="659" priority="40" stopIfTrue="1">
      <formula>$AC$8="Sat"</formula>
    </cfRule>
    <cfRule type="expression" dxfId="658" priority="41" stopIfTrue="1">
      <formula>$AC$8="Sun"</formula>
    </cfRule>
  </conditionalFormatting>
  <conditionalFormatting sqref="AD47">
    <cfRule type="expression" dxfId="657" priority="119" stopIfTrue="1">
      <formula>AND($AD$8="Sun",$AD$47&gt;40)</formula>
    </cfRule>
    <cfRule type="expression" dxfId="656" priority="120" stopIfTrue="1">
      <formula>$AD$8="Sun"</formula>
    </cfRule>
  </conditionalFormatting>
  <conditionalFormatting sqref="AD62:AH91">
    <cfRule type="expression" dxfId="655" priority="76" stopIfTrue="1">
      <formula>$B$8="Sun"</formula>
    </cfRule>
    <cfRule type="expression" dxfId="654" priority="75" stopIfTrue="1">
      <formula>$B$8="Sat"</formula>
    </cfRule>
    <cfRule type="expression" dxfId="653" priority="74">
      <formula>AD$7&lt;$D$4</formula>
    </cfRule>
    <cfRule type="expression" dxfId="652" priority="73">
      <formula>AD$58&gt;EOMONTH($D$55,0)</formula>
    </cfRule>
  </conditionalFormatting>
  <conditionalFormatting sqref="AE9 AI10:AI45">
    <cfRule type="cellIs" dxfId="651" priority="86" stopIfTrue="1" operator="greaterThan">
      <formula>0</formula>
    </cfRule>
  </conditionalFormatting>
  <conditionalFormatting sqref="AE60 AI61:AI91">
    <cfRule type="cellIs" dxfId="650" priority="80" stopIfTrue="1" operator="greaterThan">
      <formula>0</formula>
    </cfRule>
  </conditionalFormatting>
  <conditionalFormatting sqref="AE47:AG47">
    <cfRule type="expression" dxfId="649" priority="83" stopIfTrue="1">
      <formula>$AE$8="Sun"</formula>
    </cfRule>
    <cfRule type="expression" dxfId="648" priority="82" stopIfTrue="1">
      <formula>AND($AE$8="Sun",$AE$47&gt;40)</formula>
    </cfRule>
  </conditionalFormatting>
  <conditionalFormatting sqref="AH47">
    <cfRule type="expression" dxfId="647" priority="121" stopIfTrue="1">
      <formula>$AF$8="Sun"</formula>
    </cfRule>
  </conditionalFormatting>
  <conditionalFormatting sqref="AI47">
    <cfRule type="cellIs" dxfId="646" priority="87" stopIfTrue="1" operator="greaterThan">
      <formula>0</formula>
    </cfRule>
  </conditionalFormatting>
  <conditionalFormatting sqref="AI93">
    <cfRule type="cellIs" dxfId="645"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5B72867D-6491-4177-8512-2043B1696D5A}">
            <xm:f>B$7='Yearly Info'!$C$4</xm:f>
            <x14:dxf>
              <fill>
                <patternFill>
                  <bgColor rgb="FFFFCC99"/>
                </patternFill>
              </fill>
            </x14:dxf>
          </x14:cfRule>
          <x14:cfRule type="expression" priority="62" stopIfTrue="1" id="{AB02BCDD-7315-4540-A0C9-A9730DD8F5BD}">
            <xm:f>B$7='Yearly Info'!$C$5</xm:f>
            <x14:dxf>
              <fill>
                <patternFill>
                  <bgColor rgb="FFFFCC99"/>
                </patternFill>
              </fill>
            </x14:dxf>
          </x14:cfRule>
          <x14:cfRule type="expression" priority="63" stopIfTrue="1" id="{DB17F96D-9282-41E9-8487-FD70ABFDDD26}">
            <xm:f>B$7='Yearly Info'!$C$6</xm:f>
            <x14:dxf>
              <fill>
                <patternFill>
                  <bgColor rgb="FFFFCC99"/>
                </patternFill>
              </fill>
            </x14:dxf>
          </x14:cfRule>
          <x14:cfRule type="expression" priority="64" stopIfTrue="1" id="{988284F0-51A6-4CC8-B209-424CDFC385BA}">
            <xm:f>B$7='Yearly Info'!$C$7</xm:f>
            <x14:dxf>
              <fill>
                <patternFill>
                  <bgColor rgb="FFFFCC99"/>
                </patternFill>
              </fill>
            </x14:dxf>
          </x14:cfRule>
          <x14:cfRule type="expression" priority="67" stopIfTrue="1" id="{1AC4832F-69A7-4DC3-8224-CA9837CA8541}">
            <xm:f>B$7='Yearly Info'!$C$10</xm:f>
            <x14:dxf>
              <fill>
                <patternFill>
                  <bgColor rgb="FFFFCC99"/>
                </patternFill>
              </fill>
            </x14:dxf>
          </x14:cfRule>
          <x14:cfRule type="expression" priority="66" stopIfTrue="1" id="{B80CD68C-26EF-42DF-9888-24D926F20B9D}">
            <xm:f>B$7='Yearly Info'!$C$9</xm:f>
            <x14:dxf>
              <fill>
                <patternFill>
                  <bgColor rgb="FFFFCC99"/>
                </patternFill>
              </fill>
            </x14:dxf>
          </x14:cfRule>
          <x14:cfRule type="expression" priority="65" stopIfTrue="1" id="{2B85CD1F-E1F7-44B2-A97C-F18ACAC03C43}">
            <xm:f>B$7='Yearly Info'!$C$8</xm:f>
            <x14:dxf>
              <fill>
                <patternFill>
                  <bgColor rgb="FFFFCC99"/>
                </patternFill>
              </fill>
            </x14:dxf>
          </x14:cfRule>
          <x14:cfRule type="expression" priority="59" stopIfTrue="1" id="{49F8F204-AD9E-4981-AF1B-4D4D93F57D15}">
            <xm:f>B$7='Yearly Info'!$C$2</xm:f>
            <x14:dxf>
              <fill>
                <patternFill>
                  <bgColor rgb="FFFFCC99"/>
                </patternFill>
              </fill>
            </x14:dxf>
          </x14:cfRule>
          <x14:cfRule type="expression" priority="60" stopIfTrue="1" id="{B9750B1B-9204-4EE5-844F-AB09262F7E90}">
            <xm:f>B$7='Yearly Info'!$C$3</xm:f>
            <x14:dxf>
              <fill>
                <patternFill>
                  <bgColor rgb="FFFFCC99"/>
                </patternFill>
              </fill>
            </x14:dxf>
          </x14:cfRule>
          <x14:cfRule type="expression" priority="68" id="{D10F99F6-87E2-47A7-8994-713FC36D0FB9}">
            <xm:f>B$7='Yearly Info'!$C$11</xm:f>
            <x14:dxf>
              <fill>
                <patternFill>
                  <bgColor rgb="FFFFCC99"/>
                </patternFill>
              </fill>
            </x14:dxf>
          </x14:cfRule>
          <xm:sqref>B7:AH7</xm:sqref>
        </x14:conditionalFormatting>
        <x14:conditionalFormatting xmlns:xm="http://schemas.microsoft.com/office/excel/2006/main">
          <x14:cfRule type="expression" priority="53" stopIfTrue="1" id="{0453723E-8AAE-4009-8C9A-0E3B58C9A123}">
            <xm:f>B$7='Yearly Info'!$C$6</xm:f>
            <x14:dxf>
              <fill>
                <patternFill>
                  <bgColor rgb="FFFFCC99"/>
                </patternFill>
              </fill>
            </x14:dxf>
          </x14:cfRule>
          <x14:cfRule type="expression" priority="50" stopIfTrue="1" id="{622211F1-CC06-404D-A865-BB46EB45BF2A}">
            <xm:f>B$7='Yearly Info'!$C$3</xm:f>
            <x14:dxf>
              <fill>
                <patternFill>
                  <bgColor rgb="FFFFCC99"/>
                </patternFill>
              </fill>
            </x14:dxf>
          </x14:cfRule>
          <x14:cfRule type="expression" priority="55" stopIfTrue="1" id="{CFB385DD-4CD8-4575-8A74-2621C0F725D8}">
            <xm:f>B$7='Yearly Info'!$C$8</xm:f>
            <x14:dxf>
              <fill>
                <patternFill>
                  <bgColor rgb="FFFFCC99"/>
                </patternFill>
              </fill>
            </x14:dxf>
          </x14:cfRule>
          <x14:cfRule type="expression" priority="49" stopIfTrue="1" id="{C349AE81-C82C-4B0C-82A1-8112E1CEF42E}">
            <xm:f>B$7='Yearly Info'!$C$2</xm:f>
            <x14:dxf>
              <fill>
                <patternFill>
                  <bgColor rgb="FFFFCC99"/>
                </patternFill>
              </fill>
            </x14:dxf>
          </x14:cfRule>
          <x14:cfRule type="expression" priority="54" stopIfTrue="1" id="{8D662A3E-65D8-4B03-AF3A-DCE7B3130452}">
            <xm:f>B$7='Yearly Info'!$C$7</xm:f>
            <x14:dxf>
              <fill>
                <patternFill>
                  <bgColor rgb="FFFFCC99"/>
                </patternFill>
              </fill>
            </x14:dxf>
          </x14:cfRule>
          <x14:cfRule type="expression" priority="52" stopIfTrue="1" id="{5A2D5F20-F1B0-4123-8E56-63EAB0C41993}">
            <xm:f>B$7='Yearly Info'!$C$5</xm:f>
            <x14:dxf>
              <fill>
                <patternFill>
                  <bgColor rgb="FFFFCC99"/>
                </patternFill>
              </fill>
            </x14:dxf>
          </x14:cfRule>
          <x14:cfRule type="expression" priority="51" stopIfTrue="1" id="{3BA6331D-96B7-4D02-9F7D-0A82099CBB5C}">
            <xm:f>B$7='Yearly Info'!$C$4</xm:f>
            <x14:dxf>
              <fill>
                <patternFill>
                  <bgColor rgb="FFFFCC99"/>
                </patternFill>
              </fill>
            </x14:dxf>
          </x14:cfRule>
          <x14:cfRule type="expression" priority="56" stopIfTrue="1" id="{09B42B60-9191-4588-9123-4F65131BA953}">
            <xm:f>B$7='Yearly Info'!$C$9</xm:f>
            <x14:dxf>
              <fill>
                <patternFill>
                  <bgColor rgb="FFFFCC99"/>
                </patternFill>
              </fill>
            </x14:dxf>
          </x14:cfRule>
          <x14:cfRule type="expression" priority="57" stopIfTrue="1" id="{EB21004F-F22C-48A7-AE91-36887E27101B}">
            <xm:f>B$7='Yearly Info'!$C$10</xm:f>
            <x14:dxf>
              <fill>
                <patternFill>
                  <bgColor rgb="FFFFCC99"/>
                </patternFill>
              </fill>
            </x14:dxf>
          </x14:cfRule>
          <x14:cfRule type="expression" priority="58" id="{595D944C-AFD6-43C2-AAC9-0407DD698680}">
            <xm:f>B$7='Yearly Info'!$C$11</xm:f>
            <x14:dxf>
              <fill>
                <patternFill>
                  <bgColor rgb="FFFFCC99"/>
                </patternFill>
              </fill>
            </x14:dxf>
          </x14:cfRule>
          <xm:sqref>B58:AH58</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71B5E-7F4A-40DF-8E76-875C4FBD739D}">
  <sheetPr>
    <pageSetUpPr fitToPage="1"/>
  </sheetPr>
  <dimension ref="A1:AG1000"/>
  <sheetViews>
    <sheetView tabSelected="1" topLeftCell="A241" zoomScaleNormal="100" workbookViewId="0">
      <selection activeCell="E249" sqref="E249:P249"/>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21" t="s">
        <v>1</v>
      </c>
      <c r="C2" s="121"/>
      <c r="D2" s="122" t="str">
        <f>'Yearly Info'!A45</f>
        <v>Don Woods</v>
      </c>
      <c r="E2" s="122" t="e">
        <f t="shared" ref="E2:N2" ca="1" si="0">INDIRECT("'" &amp; $Q$1 &amp; "'!D11")</f>
        <v>#REF!</v>
      </c>
      <c r="F2" s="122" t="e">
        <f t="shared" ca="1" si="0"/>
        <v>#REF!</v>
      </c>
      <c r="G2" s="122" t="e">
        <f t="shared" ca="1" si="0"/>
        <v>#REF!</v>
      </c>
      <c r="H2" s="122" t="e">
        <f t="shared" ca="1" si="0"/>
        <v>#REF!</v>
      </c>
      <c r="I2" s="122" t="e">
        <f t="shared" ca="1" si="0"/>
        <v>#REF!</v>
      </c>
      <c r="J2" s="122" t="e">
        <f t="shared" ca="1" si="0"/>
        <v>#REF!</v>
      </c>
      <c r="K2" s="122" t="e">
        <f t="shared" ca="1" si="0"/>
        <v>#REF!</v>
      </c>
      <c r="L2" s="122" t="e">
        <f t="shared" ca="1" si="0"/>
        <v>#REF!</v>
      </c>
      <c r="M2" s="122" t="e">
        <f t="shared" ca="1" si="0"/>
        <v>#REF!</v>
      </c>
      <c r="N2" s="122" t="e">
        <f t="shared" ca="1" si="0"/>
        <v>#REF!</v>
      </c>
      <c r="O2" s="28"/>
    </row>
    <row r="3" spans="1:33" ht="15.75" x14ac:dyDescent="0.25">
      <c r="A3" s="35"/>
      <c r="B3" s="121" t="s">
        <v>2</v>
      </c>
      <c r="C3" s="121"/>
      <c r="D3" s="123">
        <f>'Yearly Info'!D7</f>
        <v>46204</v>
      </c>
      <c r="E3" s="123">
        <f t="shared" ref="E3:H3" ca="1" si="1">INDIRECT("'" &amp; LEFT(UPPER(MID(CELL("filename"),(FIND("]",CELL("filename"))+1),50)),3) &amp; "'!$D$4")</f>
        <v>46204</v>
      </c>
      <c r="F3" s="123">
        <f t="shared" ca="1" si="1"/>
        <v>46204</v>
      </c>
      <c r="G3" s="123">
        <f t="shared" ca="1" si="1"/>
        <v>46204</v>
      </c>
      <c r="H3" s="123">
        <f t="shared" ca="1" si="1"/>
        <v>46204</v>
      </c>
      <c r="I3" s="124" t="s">
        <v>3</v>
      </c>
      <c r="J3" s="124"/>
      <c r="K3" s="125">
        <f>'Yearly Info'!B1</f>
        <v>2026</v>
      </c>
      <c r="L3" s="126"/>
      <c r="M3" s="126"/>
      <c r="N3" s="126"/>
      <c r="O3" s="28"/>
    </row>
    <row r="4" spans="1:33" ht="16.5" thickBot="1" x14ac:dyDescent="0.3">
      <c r="A4" s="35"/>
      <c r="B4" s="35"/>
      <c r="C4" s="38"/>
      <c r="D4" s="39"/>
      <c r="E4" s="39"/>
      <c r="F4" s="39"/>
      <c r="G4" s="39"/>
      <c r="H4" s="39"/>
      <c r="I4" s="64"/>
      <c r="J4" s="64"/>
      <c r="K4" s="40"/>
      <c r="L4" s="41"/>
      <c r="M4" s="41"/>
      <c r="N4" s="41"/>
      <c r="O4" s="28"/>
    </row>
    <row r="5" spans="1:33" ht="15" customHeight="1" x14ac:dyDescent="0.25">
      <c r="A5" s="127" t="s">
        <v>15</v>
      </c>
      <c r="B5" s="129" t="s">
        <v>16</v>
      </c>
      <c r="C5" s="130"/>
      <c r="D5" s="131"/>
      <c r="E5" s="138" t="s">
        <v>17</v>
      </c>
      <c r="F5" s="139"/>
      <c r="G5" s="139"/>
      <c r="H5" s="139"/>
      <c r="I5" s="139"/>
      <c r="J5" s="139"/>
      <c r="K5" s="139"/>
      <c r="L5" s="139"/>
      <c r="M5" s="139"/>
      <c r="N5" s="139"/>
      <c r="O5" s="139"/>
      <c r="P5" s="140"/>
    </row>
    <row r="6" spans="1:33" ht="11.25" customHeight="1" x14ac:dyDescent="0.25">
      <c r="A6" s="128"/>
      <c r="B6" s="132"/>
      <c r="C6" s="133"/>
      <c r="D6" s="134"/>
      <c r="E6" s="141"/>
      <c r="F6" s="142"/>
      <c r="G6" s="142"/>
      <c r="H6" s="142"/>
      <c r="I6" s="142"/>
      <c r="J6" s="142"/>
      <c r="K6" s="142"/>
      <c r="L6" s="142"/>
      <c r="M6" s="142"/>
      <c r="N6" s="142"/>
      <c r="O6" s="142"/>
      <c r="P6" s="143"/>
    </row>
    <row r="7" spans="1:33" ht="9.75" customHeight="1" x14ac:dyDescent="0.25">
      <c r="A7" s="128"/>
      <c r="B7" s="135"/>
      <c r="C7" s="136"/>
      <c r="D7" s="137"/>
      <c r="E7" s="141"/>
      <c r="F7" s="142"/>
      <c r="G7" s="142"/>
      <c r="H7" s="142"/>
      <c r="I7" s="142"/>
      <c r="J7" s="142"/>
      <c r="K7" s="142"/>
      <c r="L7" s="142"/>
      <c r="M7" s="142"/>
      <c r="N7" s="142"/>
      <c r="O7" s="142"/>
      <c r="P7" s="143"/>
    </row>
    <row r="8" spans="1:33" ht="15" customHeight="1" x14ac:dyDescent="0.25">
      <c r="A8" s="44" t="str">
        <f ca="1">IF(MONTH(C8)=MONTH(D$3),RIGHT('Yearly Info'!A$14,LEN('Yearly Info'!A$14)-4),"")</f>
        <v/>
      </c>
      <c r="B8" s="144" t="str">
        <f ca="1">TEXT(C8,"dddd")</f>
        <v>Monday</v>
      </c>
      <c r="C8" s="42">
        <f ca="1">INDIRECT("'" &amp; UPPER(LEFT(TEXT($D$3,"mmmm"),3)) &amp; "'!B7")</f>
        <v>46202</v>
      </c>
      <c r="D8" s="54">
        <f ca="1">INDIRECT("'" &amp; UPPER(LEFT(TEXT($D$3,"mmmm"),3)) &amp; "'!B11")</f>
        <v>0</v>
      </c>
      <c r="E8" s="147"/>
      <c r="F8" s="148"/>
      <c r="G8" s="148"/>
      <c r="H8" s="148"/>
      <c r="I8" s="148"/>
      <c r="J8" s="148"/>
      <c r="K8" s="148"/>
      <c r="L8" s="148"/>
      <c r="M8" s="148"/>
      <c r="N8" s="148"/>
      <c r="O8" s="148"/>
      <c r="P8" s="149"/>
    </row>
    <row r="9" spans="1:33" ht="15" customHeight="1" x14ac:dyDescent="0.25">
      <c r="A9" s="44" t="str">
        <f ca="1">IF(MONTH(C9)=MONTH(D$3),RIGHT('Yearly Info'!A$15,LEN('Yearly Info'!A$15)-4),"")</f>
        <v/>
      </c>
      <c r="B9" s="145"/>
      <c r="C9" s="42">
        <f ca="1">C8</f>
        <v>46202</v>
      </c>
      <c r="D9" s="54">
        <f ca="1">INDIRECT("'" &amp; UPPER(LEFT(TEXT($D$3,"mmmm"),3)) &amp; "'!B12")</f>
        <v>0</v>
      </c>
      <c r="E9" s="147"/>
      <c r="F9" s="148"/>
      <c r="G9" s="148"/>
      <c r="H9" s="148"/>
      <c r="I9" s="148"/>
      <c r="J9" s="148"/>
      <c r="K9" s="148"/>
      <c r="L9" s="148"/>
      <c r="M9" s="148"/>
      <c r="N9" s="148"/>
      <c r="O9" s="148"/>
      <c r="P9" s="149"/>
    </row>
    <row r="10" spans="1:33" ht="15" customHeight="1" x14ac:dyDescent="0.25">
      <c r="A10" s="44" t="str">
        <f ca="1">IF(MONTH(C10)=MONTH(D$3),RIGHT('Yearly Info'!A$16,LEN('Yearly Info'!A$16)-4),"")</f>
        <v/>
      </c>
      <c r="B10" s="145"/>
      <c r="C10" s="42">
        <f t="shared" ref="C10:C37" ca="1" si="2">C9</f>
        <v>46202</v>
      </c>
      <c r="D10" s="54">
        <f ca="1">INDIRECT("'" &amp; UPPER(LEFT(TEXT($D$3,"mmmm"),3)) &amp; "'!B13")</f>
        <v>0</v>
      </c>
      <c r="E10" s="147"/>
      <c r="F10" s="148"/>
      <c r="G10" s="148"/>
      <c r="H10" s="148"/>
      <c r="I10" s="148"/>
      <c r="J10" s="148"/>
      <c r="K10" s="148"/>
      <c r="L10" s="148"/>
      <c r="M10" s="148"/>
      <c r="N10" s="148"/>
      <c r="O10" s="148"/>
      <c r="P10" s="149"/>
    </row>
    <row r="11" spans="1:33" ht="15" customHeight="1" x14ac:dyDescent="0.25">
      <c r="A11" s="44" t="str">
        <f ca="1">IF(MONTH(C11)=MONTH(D$3),RIGHT('Yearly Info'!A$17,LEN('Yearly Info'!A$17)-4),"")</f>
        <v/>
      </c>
      <c r="B11" s="145"/>
      <c r="C11" s="42">
        <f t="shared" ca="1" si="2"/>
        <v>46202</v>
      </c>
      <c r="D11" s="54">
        <f ca="1">INDIRECT("'" &amp; UPPER(LEFT(TEXT($D$3,"mmmm"),3)) &amp; "'!B14")</f>
        <v>0</v>
      </c>
      <c r="E11" s="147"/>
      <c r="F11" s="148"/>
      <c r="G11" s="148"/>
      <c r="H11" s="148"/>
      <c r="I11" s="148"/>
      <c r="J11" s="148"/>
      <c r="K11" s="148"/>
      <c r="L11" s="148"/>
      <c r="M11" s="148"/>
      <c r="N11" s="148"/>
      <c r="O11" s="148"/>
      <c r="P11" s="149"/>
    </row>
    <row r="12" spans="1:33" ht="15" customHeight="1" x14ac:dyDescent="0.25">
      <c r="A12" s="44" t="str">
        <f ca="1">IF(MONTH(C12)=MONTH(D$3),RIGHT('Yearly Info'!A$18,LEN('Yearly Info'!A$18)-4),"")</f>
        <v/>
      </c>
      <c r="B12" s="145"/>
      <c r="C12" s="42">
        <f t="shared" ca="1" si="2"/>
        <v>46202</v>
      </c>
      <c r="D12" s="54">
        <f ca="1">INDIRECT("'" &amp; UPPER(LEFT(TEXT($D$3,"mmmm"),3)) &amp; "'!B15")</f>
        <v>0</v>
      </c>
      <c r="E12" s="147"/>
      <c r="F12" s="148"/>
      <c r="G12" s="148"/>
      <c r="H12" s="148"/>
      <c r="I12" s="148"/>
      <c r="J12" s="148"/>
      <c r="K12" s="148"/>
      <c r="L12" s="148"/>
      <c r="M12" s="148"/>
      <c r="N12" s="148"/>
      <c r="O12" s="148"/>
      <c r="P12" s="149"/>
    </row>
    <row r="13" spans="1:33" ht="15" customHeight="1" x14ac:dyDescent="0.25">
      <c r="A13" s="44" t="str">
        <f ca="1">IF(MONTH(C13)=MONTH(D$3),RIGHT('Yearly Info'!A$19,LEN('Yearly Info'!A$19)-4),"")</f>
        <v/>
      </c>
      <c r="B13" s="145"/>
      <c r="C13" s="42">
        <f t="shared" ca="1" si="2"/>
        <v>46202</v>
      </c>
      <c r="D13" s="54">
        <f ca="1">INDIRECT("'" &amp; UPPER(LEFT(TEXT($D$3,"mmmm"),3)) &amp; "'!B16")</f>
        <v>0</v>
      </c>
      <c r="E13" s="147"/>
      <c r="F13" s="148"/>
      <c r="G13" s="148"/>
      <c r="H13" s="148"/>
      <c r="I13" s="148"/>
      <c r="J13" s="148"/>
      <c r="K13" s="148"/>
      <c r="L13" s="148"/>
      <c r="M13" s="148"/>
      <c r="N13" s="148"/>
      <c r="O13" s="148"/>
      <c r="P13" s="149"/>
    </row>
    <row r="14" spans="1:33" ht="15" customHeight="1" x14ac:dyDescent="0.25">
      <c r="A14" s="44" t="str">
        <f ca="1">IF(MONTH(C14)=MONTH(D$3),RIGHT('Yearly Info'!A$20,LEN('Yearly Info'!A$20)-4),"")</f>
        <v/>
      </c>
      <c r="B14" s="145"/>
      <c r="C14" s="42">
        <f t="shared" ca="1" si="2"/>
        <v>46202</v>
      </c>
      <c r="D14" s="54">
        <f ca="1">INDIRECT("'" &amp; UPPER(LEFT(TEXT($D$3,"mmmm"),3)) &amp; "'!B17")</f>
        <v>0</v>
      </c>
      <c r="E14" s="147"/>
      <c r="F14" s="148"/>
      <c r="G14" s="148"/>
      <c r="H14" s="148"/>
      <c r="I14" s="148"/>
      <c r="J14" s="148"/>
      <c r="K14" s="148"/>
      <c r="L14" s="148"/>
      <c r="M14" s="148"/>
      <c r="N14" s="148"/>
      <c r="O14" s="148"/>
      <c r="P14" s="149"/>
    </row>
    <row r="15" spans="1:33" ht="15" customHeight="1" x14ac:dyDescent="0.25">
      <c r="A15" s="44" t="str">
        <f ca="1">IF(MONTH(C15)=MONTH(D$3),RIGHT('Yearly Info'!A$21,LEN('Yearly Info'!A$21)-4),"")</f>
        <v/>
      </c>
      <c r="B15" s="145"/>
      <c r="C15" s="42">
        <f t="shared" ca="1" si="2"/>
        <v>46202</v>
      </c>
      <c r="D15" s="54">
        <f ca="1">INDIRECT("'" &amp; UPPER(LEFT(TEXT($D$3,"mmmm"),3)) &amp; "'!B18")</f>
        <v>0</v>
      </c>
      <c r="E15" s="147"/>
      <c r="F15" s="148"/>
      <c r="G15" s="148"/>
      <c r="H15" s="148"/>
      <c r="I15" s="148"/>
      <c r="J15" s="148"/>
      <c r="K15" s="148"/>
      <c r="L15" s="148"/>
      <c r="M15" s="148"/>
      <c r="N15" s="148"/>
      <c r="O15" s="148"/>
      <c r="P15" s="149"/>
      <c r="AG15" t="s">
        <v>18</v>
      </c>
    </row>
    <row r="16" spans="1:33" ht="15" customHeight="1" x14ac:dyDescent="0.25">
      <c r="A16" s="44" t="str">
        <f ca="1">IF(MONTH(C16)=MONTH(D$3),RIGHT('Yearly Info'!A$22,LEN('Yearly Info'!A$22)-4),"")</f>
        <v/>
      </c>
      <c r="B16" s="145"/>
      <c r="C16" s="42">
        <f t="shared" ca="1" si="2"/>
        <v>46202</v>
      </c>
      <c r="D16" s="54">
        <f ca="1">INDIRECT("'" &amp; UPPER(LEFT(TEXT($D$3,"mmmm"),3)) &amp; "'!B19")</f>
        <v>0</v>
      </c>
      <c r="E16" s="147"/>
      <c r="F16" s="148"/>
      <c r="G16" s="148"/>
      <c r="H16" s="148"/>
      <c r="I16" s="148"/>
      <c r="J16" s="148"/>
      <c r="K16" s="148"/>
      <c r="L16" s="148"/>
      <c r="M16" s="148"/>
      <c r="N16" s="148"/>
      <c r="O16" s="148"/>
      <c r="P16" s="149"/>
    </row>
    <row r="17" spans="1:32" ht="15" customHeight="1" x14ac:dyDescent="0.25">
      <c r="A17" s="44" t="str">
        <f ca="1">IF(MONTH(C17)=MONTH(D$3),RIGHT('Yearly Info'!A$23,LEN('Yearly Info'!A$23)-4),"")</f>
        <v/>
      </c>
      <c r="B17" s="145"/>
      <c r="C17" s="42">
        <f t="shared" ca="1" si="2"/>
        <v>46202</v>
      </c>
      <c r="D17" s="54">
        <f ca="1">INDIRECT("'" &amp; UPPER(LEFT(TEXT($D$3,"mmmm"),3)) &amp; "'!B20")</f>
        <v>0</v>
      </c>
      <c r="E17" s="147"/>
      <c r="F17" s="148"/>
      <c r="G17" s="148"/>
      <c r="H17" s="148"/>
      <c r="I17" s="148"/>
      <c r="J17" s="148"/>
      <c r="K17" s="148"/>
      <c r="L17" s="148"/>
      <c r="M17" s="148"/>
      <c r="N17" s="148"/>
      <c r="O17" s="148"/>
      <c r="P17" s="149"/>
    </row>
    <row r="18" spans="1:32" ht="15" customHeight="1" x14ac:dyDescent="0.25">
      <c r="A18" s="44" t="str">
        <f ca="1">IF(MONTH(C18)=MONTH(D$3),RIGHT('Yearly Info'!A$24,LEN('Yearly Info'!A$24)-4),"")</f>
        <v/>
      </c>
      <c r="B18" s="145"/>
      <c r="C18" s="42">
        <f t="shared" ca="1" si="2"/>
        <v>46202</v>
      </c>
      <c r="D18" s="54">
        <f ca="1">INDIRECT("'" &amp; UPPER(LEFT(TEXT($D$3,"mmmm"),3)) &amp; "'!B21")</f>
        <v>0</v>
      </c>
      <c r="E18" s="147"/>
      <c r="F18" s="148"/>
      <c r="G18" s="148"/>
      <c r="H18" s="148"/>
      <c r="I18" s="148"/>
      <c r="J18" s="148"/>
      <c r="K18" s="148"/>
      <c r="L18" s="148"/>
      <c r="M18" s="148"/>
      <c r="N18" s="148"/>
      <c r="O18" s="148"/>
      <c r="P18" s="149"/>
      <c r="AF18" t="s">
        <v>19</v>
      </c>
    </row>
    <row r="19" spans="1:32" ht="15" customHeight="1" x14ac:dyDescent="0.25">
      <c r="A19" s="44" t="str">
        <f ca="1">IF(MONTH(C19)=MONTH(D$3),RIGHT('Yearly Info'!A$25,LEN('Yearly Info'!A$25)-4),"")</f>
        <v/>
      </c>
      <c r="B19" s="145"/>
      <c r="C19" s="42">
        <f t="shared" ca="1" si="2"/>
        <v>46202</v>
      </c>
      <c r="D19" s="54">
        <f ca="1">INDIRECT("'" &amp; UPPER(LEFT(TEXT($D$3,"mmmm"),3)) &amp; "'!B22")</f>
        <v>0</v>
      </c>
      <c r="E19" s="147"/>
      <c r="F19" s="148"/>
      <c r="G19" s="148"/>
      <c r="H19" s="148"/>
      <c r="I19" s="148"/>
      <c r="J19" s="148"/>
      <c r="K19" s="148"/>
      <c r="L19" s="148"/>
      <c r="M19" s="148"/>
      <c r="N19" s="148"/>
      <c r="O19" s="148"/>
      <c r="P19" s="149"/>
    </row>
    <row r="20" spans="1:32" ht="15" customHeight="1" x14ac:dyDescent="0.25">
      <c r="A20" s="44" t="str">
        <f ca="1">IF(MONTH(C20)=MONTH(D$3),RIGHT('Yearly Info'!A$26,LEN('Yearly Info'!A$26)-4),"")</f>
        <v/>
      </c>
      <c r="B20" s="145"/>
      <c r="C20" s="42">
        <f t="shared" ca="1" si="2"/>
        <v>46202</v>
      </c>
      <c r="D20" s="54">
        <f ca="1">INDIRECT("'" &amp; UPPER(LEFT(TEXT($D$3,"mmmm"),3)) &amp; "'!B23")</f>
        <v>0</v>
      </c>
      <c r="E20" s="147"/>
      <c r="F20" s="148"/>
      <c r="G20" s="148"/>
      <c r="H20" s="148"/>
      <c r="I20" s="148"/>
      <c r="J20" s="148"/>
      <c r="K20" s="148"/>
      <c r="L20" s="148"/>
      <c r="M20" s="148"/>
      <c r="N20" s="148"/>
      <c r="O20" s="148"/>
      <c r="P20" s="149"/>
    </row>
    <row r="21" spans="1:32" ht="15" customHeight="1" x14ac:dyDescent="0.25">
      <c r="A21" s="44" t="str">
        <f ca="1">IF(MONTH(C21)=MONTH(D$3),RIGHT('Yearly Info'!A$27,LEN('Yearly Info'!A$27)-4),"")</f>
        <v/>
      </c>
      <c r="B21" s="145"/>
      <c r="C21" s="42">
        <f t="shared" ca="1" si="2"/>
        <v>46202</v>
      </c>
      <c r="D21" s="54">
        <f ca="1">INDIRECT("'" &amp; UPPER(LEFT(TEXT($D$3,"mmmm"),3)) &amp; "'!B24")</f>
        <v>0</v>
      </c>
      <c r="E21" s="147"/>
      <c r="F21" s="148"/>
      <c r="G21" s="148"/>
      <c r="H21" s="148"/>
      <c r="I21" s="148"/>
      <c r="J21" s="148"/>
      <c r="K21" s="148"/>
      <c r="L21" s="148"/>
      <c r="M21" s="148"/>
      <c r="N21" s="148"/>
      <c r="O21" s="148"/>
      <c r="P21" s="149"/>
    </row>
    <row r="22" spans="1:32" ht="15" customHeight="1" x14ac:dyDescent="0.25">
      <c r="A22" s="44" t="str">
        <f ca="1">IF(MONTH(C22)=MONTH(D$3),RIGHT('Yearly Info'!A$28,LEN('Yearly Info'!A$28)-4),"")</f>
        <v/>
      </c>
      <c r="B22" s="145"/>
      <c r="C22" s="42">
        <f t="shared" ca="1" si="2"/>
        <v>46202</v>
      </c>
      <c r="D22" s="54">
        <f ca="1">INDIRECT("'" &amp; UPPER(LEFT(TEXT($D$3,"mmmm"),3)) &amp; "'!B25")</f>
        <v>0</v>
      </c>
      <c r="E22" s="147"/>
      <c r="F22" s="148"/>
      <c r="G22" s="148"/>
      <c r="H22" s="148"/>
      <c r="I22" s="148"/>
      <c r="J22" s="148"/>
      <c r="K22" s="148"/>
      <c r="L22" s="148"/>
      <c r="M22" s="148"/>
      <c r="N22" s="148"/>
      <c r="O22" s="148"/>
      <c r="P22" s="149"/>
    </row>
    <row r="23" spans="1:32" ht="15" customHeight="1" x14ac:dyDescent="0.25">
      <c r="A23" s="44" t="str">
        <f ca="1">IF(MONTH(C23)=MONTH(D$3),RIGHT('Yearly Info'!A$29,LEN('Yearly Info'!A$29)-4),"")</f>
        <v/>
      </c>
      <c r="B23" s="145"/>
      <c r="C23" s="42">
        <f t="shared" ca="1" si="2"/>
        <v>46202</v>
      </c>
      <c r="D23" s="54">
        <f ca="1">INDIRECT("'" &amp; UPPER(LEFT(TEXT($D$3,"mmmm"),3)) &amp; "'!B26")</f>
        <v>0</v>
      </c>
      <c r="E23" s="147"/>
      <c r="F23" s="148"/>
      <c r="G23" s="148"/>
      <c r="H23" s="148"/>
      <c r="I23" s="148"/>
      <c r="J23" s="148"/>
      <c r="K23" s="148"/>
      <c r="L23" s="148"/>
      <c r="M23" s="148"/>
      <c r="N23" s="148"/>
      <c r="O23" s="148"/>
      <c r="P23" s="149"/>
      <c r="AB23" t="s">
        <v>20</v>
      </c>
    </row>
    <row r="24" spans="1:32" ht="15" customHeight="1" x14ac:dyDescent="0.25">
      <c r="A24" s="44" t="str">
        <f ca="1">IF(MONTH(C24)=MONTH(D$3),RIGHT('Yearly Info'!A$30,LEN('Yearly Info'!A$30)-4),"")</f>
        <v/>
      </c>
      <c r="B24" s="145"/>
      <c r="C24" s="42">
        <f t="shared" ca="1" si="2"/>
        <v>46202</v>
      </c>
      <c r="D24" s="54">
        <f ca="1">INDIRECT("'" &amp; UPPER(LEFT(TEXT($D$3,"mmmm"),3)) &amp; "'!B27")</f>
        <v>0</v>
      </c>
      <c r="E24" s="147"/>
      <c r="F24" s="148"/>
      <c r="G24" s="148"/>
      <c r="H24" s="148"/>
      <c r="I24" s="148"/>
      <c r="J24" s="148"/>
      <c r="K24" s="148"/>
      <c r="L24" s="148"/>
      <c r="M24" s="148"/>
      <c r="N24" s="148"/>
      <c r="O24" s="148"/>
      <c r="P24" s="149"/>
    </row>
    <row r="25" spans="1:32" ht="15" customHeight="1" x14ac:dyDescent="0.25">
      <c r="A25" s="44" t="str">
        <f ca="1">IF(MONTH(C25)=MONTH(D$3),RIGHT('Yearly Info'!A$31,LEN('Yearly Info'!A$31)-4),"")</f>
        <v/>
      </c>
      <c r="B25" s="145"/>
      <c r="C25" s="42">
        <f t="shared" ca="1" si="2"/>
        <v>46202</v>
      </c>
      <c r="D25" s="54">
        <f ca="1">INDIRECT("'" &amp; UPPER(LEFT(TEXT($D$3,"mmmm"),3)) &amp; "'!B28")</f>
        <v>0</v>
      </c>
      <c r="E25" s="147"/>
      <c r="F25" s="148"/>
      <c r="G25" s="148"/>
      <c r="H25" s="148"/>
      <c r="I25" s="148"/>
      <c r="J25" s="148"/>
      <c r="K25" s="148"/>
      <c r="L25" s="148"/>
      <c r="M25" s="148"/>
      <c r="N25" s="148"/>
      <c r="O25" s="148"/>
      <c r="P25" s="149"/>
    </row>
    <row r="26" spans="1:32" ht="15" customHeight="1" x14ac:dyDescent="0.25">
      <c r="A26" s="44" t="str">
        <f ca="1">IF(MONTH(C26)=MONTH(D$3),RIGHT('Yearly Info'!A$32,LEN('Yearly Info'!A$32)-4),"")</f>
        <v/>
      </c>
      <c r="B26" s="145"/>
      <c r="C26" s="42">
        <f t="shared" ca="1" si="2"/>
        <v>46202</v>
      </c>
      <c r="D26" s="54">
        <f ca="1">INDIRECT("'" &amp; UPPER(LEFT(TEXT($D$3,"mmmm"),3)) &amp; "'!B29")</f>
        <v>0</v>
      </c>
      <c r="E26" s="147"/>
      <c r="F26" s="148"/>
      <c r="G26" s="148"/>
      <c r="H26" s="148"/>
      <c r="I26" s="148"/>
      <c r="J26" s="148"/>
      <c r="K26" s="148"/>
      <c r="L26" s="148"/>
      <c r="M26" s="148"/>
      <c r="N26" s="148"/>
      <c r="O26" s="148"/>
      <c r="P26" s="149"/>
    </row>
    <row r="27" spans="1:32" ht="15" customHeight="1" x14ac:dyDescent="0.25">
      <c r="A27" s="44" t="str">
        <f ca="1">IF(MONTH(C27)=MONTH(D$3),RIGHT('Yearly Info'!A$33,LEN('Yearly Info'!A$33)-4),"")</f>
        <v/>
      </c>
      <c r="B27" s="145"/>
      <c r="C27" s="42">
        <f t="shared" ca="1" si="2"/>
        <v>46202</v>
      </c>
      <c r="D27" s="54">
        <f ca="1">INDIRECT("'" &amp; UPPER(LEFT(TEXT($D$3,"mmmm"),3)) &amp; "'!B30")</f>
        <v>0</v>
      </c>
      <c r="E27" s="147"/>
      <c r="F27" s="148"/>
      <c r="G27" s="148"/>
      <c r="H27" s="148"/>
      <c r="I27" s="148"/>
      <c r="J27" s="148"/>
      <c r="K27" s="148"/>
      <c r="L27" s="148"/>
      <c r="M27" s="148"/>
      <c r="N27" s="148"/>
      <c r="O27" s="148"/>
      <c r="P27" s="149"/>
    </row>
    <row r="28" spans="1:32" ht="15" customHeight="1" x14ac:dyDescent="0.25">
      <c r="A28" s="44" t="str">
        <f ca="1">IF(MONTH(C28)=MONTH(D$3),RIGHT('Yearly Info'!A$34,LEN('Yearly Info'!A$34)-4),"")</f>
        <v/>
      </c>
      <c r="B28" s="145"/>
      <c r="C28" s="42">
        <f t="shared" ca="1" si="2"/>
        <v>46202</v>
      </c>
      <c r="D28" s="54">
        <f ca="1">INDIRECT("'" &amp; UPPER(LEFT(TEXT($D$3,"mmmm"),3)) &amp; "'!B31")</f>
        <v>0</v>
      </c>
      <c r="E28" s="147"/>
      <c r="F28" s="148"/>
      <c r="G28" s="148"/>
      <c r="H28" s="148"/>
      <c r="I28" s="148"/>
      <c r="J28" s="148"/>
      <c r="K28" s="148"/>
      <c r="L28" s="148"/>
      <c r="M28" s="148"/>
      <c r="N28" s="148"/>
      <c r="O28" s="148"/>
      <c r="P28" s="149"/>
    </row>
    <row r="29" spans="1:32" ht="15" customHeight="1" x14ac:dyDescent="0.25">
      <c r="A29" s="44" t="str">
        <f ca="1">IF(MONTH(C29)=MONTH(D$3),RIGHT('Yearly Info'!A$35,LEN('Yearly Info'!A$35)-4),"")</f>
        <v/>
      </c>
      <c r="B29" s="145"/>
      <c r="C29" s="42">
        <f t="shared" ca="1" si="2"/>
        <v>46202</v>
      </c>
      <c r="D29" s="100">
        <f ca="1">INDIRECT("'" &amp; UPPER(LEFT(TEXT($D$3,"mmmm"),3)) &amp; "'!B32")</f>
        <v>0</v>
      </c>
      <c r="E29" s="147"/>
      <c r="F29" s="148"/>
      <c r="G29" s="148"/>
      <c r="H29" s="148"/>
      <c r="I29" s="148"/>
      <c r="J29" s="148"/>
      <c r="K29" s="148"/>
      <c r="L29" s="148"/>
      <c r="M29" s="148"/>
      <c r="N29" s="148"/>
      <c r="O29" s="148"/>
      <c r="P29" s="149"/>
    </row>
    <row r="30" spans="1:32" ht="15" customHeight="1" x14ac:dyDescent="0.25">
      <c r="A30" s="44" t="str">
        <f ca="1">IF(MONTH(C30)=MONTH(D$3),RIGHT('Yearly Info'!A$36,LEN('Yearly Info'!A$36)-4),"")</f>
        <v/>
      </c>
      <c r="B30" s="145"/>
      <c r="C30" s="42">
        <f t="shared" ca="1" si="2"/>
        <v>46202</v>
      </c>
      <c r="D30" s="100">
        <f ca="1">INDIRECT("'" &amp; UPPER(LEFT(TEXT($D$3,"mmmm"),3)) &amp; "'!B33")</f>
        <v>0</v>
      </c>
      <c r="E30" s="147"/>
      <c r="F30" s="148"/>
      <c r="G30" s="148"/>
      <c r="H30" s="148"/>
      <c r="I30" s="148"/>
      <c r="J30" s="148"/>
      <c r="K30" s="148"/>
      <c r="L30" s="148"/>
      <c r="M30" s="148"/>
      <c r="N30" s="148"/>
      <c r="O30" s="148"/>
      <c r="P30" s="149"/>
    </row>
    <row r="31" spans="1:32" ht="15" customHeight="1" x14ac:dyDescent="0.25">
      <c r="A31" s="44" t="str">
        <f ca="1">IF(MONTH(C31)=MONTH(D$3),RIGHT('Yearly Info'!A$37,LEN('Yearly Info'!A$37)-4),"")</f>
        <v/>
      </c>
      <c r="B31" s="145"/>
      <c r="C31" s="42">
        <f t="shared" ca="1" si="2"/>
        <v>46202</v>
      </c>
      <c r="D31" s="100">
        <f ca="1">INDIRECT("'" &amp; UPPER(LEFT(TEXT($D$3,"mmmm"),3)) &amp; "'!B34")</f>
        <v>0</v>
      </c>
      <c r="E31" s="147"/>
      <c r="F31" s="148"/>
      <c r="G31" s="148"/>
      <c r="H31" s="148"/>
      <c r="I31" s="148"/>
      <c r="J31" s="148"/>
      <c r="K31" s="148"/>
      <c r="L31" s="148"/>
      <c r="M31" s="148"/>
      <c r="N31" s="148"/>
      <c r="O31" s="148"/>
      <c r="P31" s="149"/>
    </row>
    <row r="32" spans="1:32" ht="15" customHeight="1" x14ac:dyDescent="0.25">
      <c r="A32" s="44" t="str">
        <f ca="1">IF(MONTH(C32)=MONTH(D$3),RIGHT('Yearly Info'!A$38,LEN('Yearly Info'!A$38)-4),"")</f>
        <v/>
      </c>
      <c r="B32" s="145"/>
      <c r="C32" s="42">
        <f t="shared" ca="1" si="2"/>
        <v>46202</v>
      </c>
      <c r="D32" s="100">
        <f ca="1">INDIRECT("'" &amp; UPPER(LEFT(TEXT($D$3,"mmmm"),3)) &amp; "'!B35")</f>
        <v>0</v>
      </c>
      <c r="E32" s="147"/>
      <c r="F32" s="148"/>
      <c r="G32" s="148"/>
      <c r="H32" s="148"/>
      <c r="I32" s="148"/>
      <c r="J32" s="148"/>
      <c r="K32" s="148"/>
      <c r="L32" s="148"/>
      <c r="M32" s="148"/>
      <c r="N32" s="148"/>
      <c r="O32" s="148"/>
      <c r="P32" s="149"/>
    </row>
    <row r="33" spans="1:16" ht="15" customHeight="1" x14ac:dyDescent="0.25">
      <c r="A33" s="44" t="str">
        <f ca="1">IF(MONTH(C33)=MONTH(D$3),RIGHT('Yearly Info'!A$39,LEN('Yearly Info'!A$39)-4),"")</f>
        <v/>
      </c>
      <c r="B33" s="145"/>
      <c r="C33" s="42">
        <f t="shared" ca="1" si="2"/>
        <v>46202</v>
      </c>
      <c r="D33" s="100">
        <f ca="1">INDIRECT("'" &amp; UPPER(LEFT(TEXT($D$3,"mmmm"),3)) &amp; "'!B36")</f>
        <v>0</v>
      </c>
      <c r="E33" s="147"/>
      <c r="F33" s="148"/>
      <c r="G33" s="148"/>
      <c r="H33" s="148"/>
      <c r="I33" s="148"/>
      <c r="J33" s="148"/>
      <c r="K33" s="148"/>
      <c r="L33" s="148"/>
      <c r="M33" s="148"/>
      <c r="N33" s="148"/>
      <c r="O33" s="148"/>
      <c r="P33" s="149"/>
    </row>
    <row r="34" spans="1:16" ht="15" customHeight="1" thickBot="1" x14ac:dyDescent="0.3">
      <c r="A34" s="45" t="str">
        <f ca="1">IF(MONTH(C34)=MONTH(D$3),RIGHT('Yearly Info'!A$40,LEN('Yearly Info'!A$40)-4),"")</f>
        <v/>
      </c>
      <c r="B34" s="145"/>
      <c r="C34" s="42">
        <f t="shared" ca="1" si="2"/>
        <v>46202</v>
      </c>
      <c r="D34" s="100">
        <f ca="1">INDIRECT("'" &amp; UPPER(LEFT(TEXT($D$3,"mmmm"),3)) &amp; "'!B37")</f>
        <v>0</v>
      </c>
      <c r="E34" s="147"/>
      <c r="F34" s="148"/>
      <c r="G34" s="148"/>
      <c r="H34" s="148"/>
      <c r="I34" s="148"/>
      <c r="J34" s="148"/>
      <c r="K34" s="148"/>
      <c r="L34" s="148"/>
      <c r="M34" s="148"/>
      <c r="N34" s="148"/>
      <c r="O34" s="148"/>
      <c r="P34" s="149"/>
    </row>
    <row r="35" spans="1:16" ht="15" customHeight="1" thickBot="1" x14ac:dyDescent="0.3">
      <c r="A35" s="45" t="str">
        <f ca="1">IF(MONTH(C35)=MONTH(D$3),RIGHT('Yearly Info'!A$41,LEN('Yearly Info'!A$41)-4),"")</f>
        <v/>
      </c>
      <c r="B35" s="145"/>
      <c r="C35" s="42">
        <f t="shared" ca="1" si="2"/>
        <v>46202</v>
      </c>
      <c r="D35" s="100">
        <f ca="1">INDIRECT("'" &amp; UPPER(LEFT(TEXT($D$3,"mmmm"),3)) &amp; "'!B38")</f>
        <v>0</v>
      </c>
      <c r="E35" s="147"/>
      <c r="F35" s="148"/>
      <c r="G35" s="148"/>
      <c r="H35" s="148"/>
      <c r="I35" s="148"/>
      <c r="J35" s="148"/>
      <c r="K35" s="148"/>
      <c r="L35" s="148"/>
      <c r="M35" s="148"/>
      <c r="N35" s="148"/>
      <c r="O35" s="148"/>
      <c r="P35" s="149"/>
    </row>
    <row r="36" spans="1:16" ht="15" customHeight="1" thickBot="1" x14ac:dyDescent="0.3">
      <c r="A36" s="45" t="str">
        <f ca="1">IF(MONTH(C36)=MONTH(D$3),RIGHT('Yearly Info'!A$42,LEN('Yearly Info'!A$42)-4),"")</f>
        <v/>
      </c>
      <c r="B36" s="145"/>
      <c r="C36" s="42">
        <f t="shared" ca="1" si="2"/>
        <v>46202</v>
      </c>
      <c r="D36" s="100">
        <f ca="1">INDIRECT("'" &amp; UPPER(LEFT(TEXT($D$3,"mmmm"),3)) &amp; "'!B39")</f>
        <v>0</v>
      </c>
      <c r="E36" s="147"/>
      <c r="F36" s="148"/>
      <c r="G36" s="148"/>
      <c r="H36" s="148"/>
      <c r="I36" s="148"/>
      <c r="J36" s="148"/>
      <c r="K36" s="148"/>
      <c r="L36" s="148"/>
      <c r="M36" s="148"/>
      <c r="N36" s="148"/>
      <c r="O36" s="148"/>
      <c r="P36" s="149"/>
    </row>
    <row r="37" spans="1:16" ht="15" customHeight="1" thickBot="1" x14ac:dyDescent="0.3">
      <c r="A37" s="45" t="str">
        <f ca="1">IF(MONTH(C37)=MONTH(D$3),RIGHT('Yearly Info'!A$43,LEN('Yearly Info'!A$43)-4),"")</f>
        <v/>
      </c>
      <c r="B37" s="146"/>
      <c r="C37" s="42">
        <f t="shared" ca="1" si="2"/>
        <v>46202</v>
      </c>
      <c r="D37" s="55">
        <f ca="1">INDIRECT("'" &amp; UPPER(LEFT(TEXT($D$3,"mmmm"),3)) &amp; "'!B40")</f>
        <v>0</v>
      </c>
      <c r="E37" s="150"/>
      <c r="F37" s="151"/>
      <c r="G37" s="151"/>
      <c r="H37" s="151"/>
      <c r="I37" s="151"/>
      <c r="J37" s="151"/>
      <c r="K37" s="151"/>
      <c r="L37" s="151"/>
      <c r="M37" s="151"/>
      <c r="N37" s="151"/>
      <c r="O37" s="151"/>
      <c r="P37" s="152"/>
    </row>
    <row r="38" spans="1:16" ht="15" customHeight="1" x14ac:dyDescent="0.25">
      <c r="A38" s="44" t="str">
        <f ca="1">IF(MONTH(C38)=MONTH(D$3),RIGHT('Yearly Info'!A$14,LEN('Yearly Info'!A$14)-4),"")</f>
        <v/>
      </c>
      <c r="B38" s="145" t="str">
        <f ca="1">TEXT(C38,"dddd")</f>
        <v>Tuesday</v>
      </c>
      <c r="C38" s="94">
        <f ca="1">C8+1</f>
        <v>46203</v>
      </c>
      <c r="D38" s="54">
        <f ca="1">INDIRECT("'" &amp; UPPER(TEXT($D$3,"mmm")) &amp; "'!C11")</f>
        <v>0</v>
      </c>
      <c r="E38" s="147"/>
      <c r="F38" s="148"/>
      <c r="G38" s="148"/>
      <c r="H38" s="148"/>
      <c r="I38" s="148"/>
      <c r="J38" s="148"/>
      <c r="K38" s="148"/>
      <c r="L38" s="148"/>
      <c r="M38" s="148"/>
      <c r="N38" s="148"/>
      <c r="O38" s="148"/>
      <c r="P38" s="149"/>
    </row>
    <row r="39" spans="1:16" ht="15" customHeight="1" x14ac:dyDescent="0.25">
      <c r="A39" s="44" t="str">
        <f ca="1">IF(MONTH(C39)=MONTH(D$3),RIGHT('Yearly Info'!A$15,LEN('Yearly Info'!A$15)-4),"")</f>
        <v/>
      </c>
      <c r="B39" s="145"/>
      <c r="C39" s="42">
        <f ca="1">C38</f>
        <v>46203</v>
      </c>
      <c r="D39" s="54">
        <f ca="1">INDIRECT("'" &amp; UPPER(LEFT(TEXT($D$3,"mmmm"),3)) &amp; "'!C12")</f>
        <v>0</v>
      </c>
      <c r="E39" s="147"/>
      <c r="F39" s="148"/>
      <c r="G39" s="148"/>
      <c r="H39" s="148"/>
      <c r="I39" s="148"/>
      <c r="J39" s="148"/>
      <c r="K39" s="148"/>
      <c r="L39" s="148"/>
      <c r="M39" s="148"/>
      <c r="N39" s="148"/>
      <c r="O39" s="148"/>
      <c r="P39" s="149"/>
    </row>
    <row r="40" spans="1:16" ht="15" customHeight="1" x14ac:dyDescent="0.25">
      <c r="A40" s="44" t="str">
        <f ca="1">IF(MONTH(C40)=MONTH(D$3),RIGHT('Yearly Info'!A$16,LEN('Yearly Info'!A$16)-4),"")</f>
        <v/>
      </c>
      <c r="B40" s="145"/>
      <c r="C40" s="42">
        <f t="shared" ref="C40:C66" ca="1" si="3">C39</f>
        <v>46203</v>
      </c>
      <c r="D40" s="54">
        <f ca="1">INDIRECT("'" &amp; UPPER(LEFT(TEXT($D$3,"mmmm"),3)) &amp; "'!C13")</f>
        <v>0</v>
      </c>
      <c r="E40" s="147"/>
      <c r="F40" s="148"/>
      <c r="G40" s="148"/>
      <c r="H40" s="148"/>
      <c r="I40" s="148"/>
      <c r="J40" s="148"/>
      <c r="K40" s="148"/>
      <c r="L40" s="148"/>
      <c r="M40" s="148"/>
      <c r="N40" s="148"/>
      <c r="O40" s="148"/>
      <c r="P40" s="149"/>
    </row>
    <row r="41" spans="1:16" ht="15" customHeight="1" x14ac:dyDescent="0.25">
      <c r="A41" s="44" t="str">
        <f ca="1">IF(MONTH(C41)=MONTH(D$3),RIGHT('Yearly Info'!A$17,LEN('Yearly Info'!A$17)-4),"")</f>
        <v/>
      </c>
      <c r="B41" s="145"/>
      <c r="C41" s="42">
        <f t="shared" ca="1" si="3"/>
        <v>46203</v>
      </c>
      <c r="D41" s="54">
        <f ca="1">INDIRECT("'" &amp; UPPER(LEFT(TEXT($D$3,"mmmm"),3)) &amp; "'!C14")</f>
        <v>0</v>
      </c>
      <c r="E41" s="147"/>
      <c r="F41" s="148"/>
      <c r="G41" s="148"/>
      <c r="H41" s="148"/>
      <c r="I41" s="148"/>
      <c r="J41" s="148"/>
      <c r="K41" s="148"/>
      <c r="L41" s="148"/>
      <c r="M41" s="148"/>
      <c r="N41" s="148"/>
      <c r="O41" s="148"/>
      <c r="P41" s="149"/>
    </row>
    <row r="42" spans="1:16" ht="15" customHeight="1" x14ac:dyDescent="0.25">
      <c r="A42" s="44" t="str">
        <f ca="1">IF(MONTH(C42)=MONTH(D$3),RIGHT('Yearly Info'!A$18,LEN('Yearly Info'!A$18)-4),"")</f>
        <v/>
      </c>
      <c r="B42" s="145"/>
      <c r="C42" s="42">
        <f t="shared" ca="1" si="3"/>
        <v>46203</v>
      </c>
      <c r="D42" s="54">
        <f ca="1">INDIRECT("'" &amp; UPPER(LEFT(TEXT($D$3,"mmmm"),3)) &amp; "'!C15")</f>
        <v>0</v>
      </c>
      <c r="E42" s="147"/>
      <c r="F42" s="148"/>
      <c r="G42" s="148"/>
      <c r="H42" s="148"/>
      <c r="I42" s="148"/>
      <c r="J42" s="148"/>
      <c r="K42" s="148"/>
      <c r="L42" s="148"/>
      <c r="M42" s="148"/>
      <c r="N42" s="148"/>
      <c r="O42" s="148"/>
      <c r="P42" s="149"/>
    </row>
    <row r="43" spans="1:16" ht="15" customHeight="1" x14ac:dyDescent="0.25">
      <c r="A43" s="44" t="str">
        <f ca="1">IF(MONTH(C43)=MONTH(D$3),RIGHT('Yearly Info'!A$19,LEN('Yearly Info'!A$19)-4),"")</f>
        <v/>
      </c>
      <c r="B43" s="145"/>
      <c r="C43" s="42">
        <f t="shared" ca="1" si="3"/>
        <v>46203</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c>
      <c r="B44" s="145"/>
      <c r="C44" s="42">
        <f t="shared" ca="1" si="3"/>
        <v>46203</v>
      </c>
      <c r="D44" s="54">
        <f ca="1">INDIRECT("'" &amp; UPPER(LEFT(TEXT($D$3,"mmmm"),3)) &amp; "'!C17")</f>
        <v>0</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c>
      <c r="B45" s="145"/>
      <c r="C45" s="42">
        <f t="shared" ca="1" si="3"/>
        <v>46203</v>
      </c>
      <c r="D45" s="54">
        <f ca="1">INDIRECT("'" &amp; UPPER(LEFT(TEXT($D$3,"mmmm"),3)) &amp; "'!C18")</f>
        <v>0</v>
      </c>
      <c r="E45" s="147"/>
      <c r="F45" s="148"/>
      <c r="G45" s="148"/>
      <c r="H45" s="148"/>
      <c r="I45" s="148"/>
      <c r="J45" s="148"/>
      <c r="K45" s="148"/>
      <c r="L45" s="148"/>
      <c r="M45" s="148"/>
      <c r="N45" s="148"/>
      <c r="O45" s="148"/>
      <c r="P45" s="149"/>
    </row>
    <row r="46" spans="1:16" ht="15" customHeight="1" x14ac:dyDescent="0.25">
      <c r="A46" s="44" t="str">
        <f ca="1">IF(MONTH(C46)=MONTH(D$3),RIGHT('Yearly Info'!A$22,LEN('Yearly Info'!A$22)-4),"")</f>
        <v/>
      </c>
      <c r="B46" s="145"/>
      <c r="C46" s="42">
        <f t="shared" ca="1" si="3"/>
        <v>46203</v>
      </c>
      <c r="D46" s="54">
        <f ca="1">INDIRECT("'" &amp; UPPER(LEFT(TEXT($D$3,"mmmm"),3)) &amp; "'!C19")</f>
        <v>0</v>
      </c>
      <c r="E46" s="147"/>
      <c r="F46" s="148"/>
      <c r="G46" s="148"/>
      <c r="H46" s="148"/>
      <c r="I46" s="148"/>
      <c r="J46" s="148"/>
      <c r="K46" s="148"/>
      <c r="L46" s="148"/>
      <c r="M46" s="148"/>
      <c r="N46" s="148"/>
      <c r="O46" s="148"/>
      <c r="P46" s="149"/>
    </row>
    <row r="47" spans="1:16" ht="15" customHeight="1" x14ac:dyDescent="0.25">
      <c r="A47" s="44" t="str">
        <f ca="1">IF(MONTH(C47)=MONTH(D$3),RIGHT('Yearly Info'!A$23,LEN('Yearly Info'!A$23)-4),"")</f>
        <v/>
      </c>
      <c r="B47" s="145"/>
      <c r="C47" s="42">
        <f t="shared" ca="1" si="3"/>
        <v>46203</v>
      </c>
      <c r="D47" s="54">
        <f ca="1">INDIRECT("'" &amp; UPPER(LEFT(TEXT($D$3,"mmmm"),3)) &amp; "'!C20")</f>
        <v>0</v>
      </c>
      <c r="E47" s="147"/>
      <c r="F47" s="148"/>
      <c r="G47" s="148"/>
      <c r="H47" s="148"/>
      <c r="I47" s="148"/>
      <c r="J47" s="148"/>
      <c r="K47" s="148"/>
      <c r="L47" s="148"/>
      <c r="M47" s="148"/>
      <c r="N47" s="148"/>
      <c r="O47" s="148"/>
      <c r="P47" s="149"/>
    </row>
    <row r="48" spans="1:16" ht="15" customHeight="1" x14ac:dyDescent="0.25">
      <c r="A48" s="44" t="str">
        <f ca="1">IF(MONTH(C48)=MONTH(D$3),RIGHT('Yearly Info'!A$24,LEN('Yearly Info'!A$24)-4),"")</f>
        <v/>
      </c>
      <c r="B48" s="145"/>
      <c r="C48" s="42">
        <f t="shared" ca="1" si="3"/>
        <v>46203</v>
      </c>
      <c r="D48" s="54">
        <f ca="1">INDIRECT("'" &amp; UPPER(LEFT(TEXT($D$3,"mmmm"),3)) &amp; "'!C21")</f>
        <v>0</v>
      </c>
      <c r="E48" s="147"/>
      <c r="F48" s="148"/>
      <c r="G48" s="148"/>
      <c r="H48" s="148"/>
      <c r="I48" s="148"/>
      <c r="J48" s="148"/>
      <c r="K48" s="148"/>
      <c r="L48" s="148"/>
      <c r="M48" s="148"/>
      <c r="N48" s="148"/>
      <c r="O48" s="148"/>
      <c r="P48" s="149"/>
    </row>
    <row r="49" spans="1:16" ht="15" customHeight="1" x14ac:dyDescent="0.25">
      <c r="A49" s="44" t="str">
        <f ca="1">IF(MONTH(C49)=MONTH(D$3),RIGHT('Yearly Info'!A$25,LEN('Yearly Info'!A$25)-4),"")</f>
        <v/>
      </c>
      <c r="B49" s="145"/>
      <c r="C49" s="42">
        <f t="shared" ca="1" si="3"/>
        <v>46203</v>
      </c>
      <c r="D49" s="54">
        <f ca="1">INDIRECT("'" &amp; UPPER(LEFT(TEXT($D$3,"mmmm"),3)) &amp; "'!C22")</f>
        <v>0</v>
      </c>
      <c r="E49" s="147"/>
      <c r="F49" s="148"/>
      <c r="G49" s="148"/>
      <c r="H49" s="148"/>
      <c r="I49" s="148"/>
      <c r="J49" s="148"/>
      <c r="K49" s="148"/>
      <c r="L49" s="148"/>
      <c r="M49" s="148"/>
      <c r="N49" s="148"/>
      <c r="O49" s="148"/>
      <c r="P49" s="149"/>
    </row>
    <row r="50" spans="1:16" ht="15" customHeight="1" x14ac:dyDescent="0.25">
      <c r="A50" s="44" t="str">
        <f ca="1">IF(MONTH(C50)=MONTH(D$3),RIGHT('Yearly Info'!A$26,LEN('Yearly Info'!A$26)-4),"")</f>
        <v/>
      </c>
      <c r="B50" s="145"/>
      <c r="C50" s="42">
        <f t="shared" ca="1" si="3"/>
        <v>46203</v>
      </c>
      <c r="D50" s="54">
        <f ca="1">INDIRECT("'" &amp; UPPER(LEFT(TEXT($D$3,"mmmm"),3)) &amp; "'!C23")</f>
        <v>0</v>
      </c>
      <c r="E50" s="147"/>
      <c r="F50" s="148"/>
      <c r="G50" s="148"/>
      <c r="H50" s="148"/>
      <c r="I50" s="148"/>
      <c r="J50" s="148"/>
      <c r="K50" s="148"/>
      <c r="L50" s="148"/>
      <c r="M50" s="148"/>
      <c r="N50" s="148"/>
      <c r="O50" s="148"/>
      <c r="P50" s="149"/>
    </row>
    <row r="51" spans="1:16" ht="15" customHeight="1" x14ac:dyDescent="0.25">
      <c r="A51" s="44" t="str">
        <f ca="1">IF(MONTH(C51)=MONTH(D$3),RIGHT('Yearly Info'!A$27,LEN('Yearly Info'!A$27)-4),"")</f>
        <v/>
      </c>
      <c r="B51" s="145"/>
      <c r="C51" s="42">
        <f t="shared" ca="1" si="3"/>
        <v>46203</v>
      </c>
      <c r="D51" s="54">
        <f ca="1">INDIRECT("'" &amp; UPPER(LEFT(TEXT($D$3,"mmmm"),3)) &amp; "'!C24")</f>
        <v>0</v>
      </c>
      <c r="E51" s="147"/>
      <c r="F51" s="148"/>
      <c r="G51" s="148"/>
      <c r="H51" s="148"/>
      <c r="I51" s="148"/>
      <c r="J51" s="148"/>
      <c r="K51" s="148"/>
      <c r="L51" s="148"/>
      <c r="M51" s="148"/>
      <c r="N51" s="148"/>
      <c r="O51" s="148"/>
      <c r="P51" s="149"/>
    </row>
    <row r="52" spans="1:16" ht="15" customHeight="1" x14ac:dyDescent="0.25">
      <c r="A52" s="44" t="str">
        <f ca="1">IF(MONTH(C52)=MONTH(D$3),RIGHT('Yearly Info'!A$28,LEN('Yearly Info'!A$28)-4),"")</f>
        <v/>
      </c>
      <c r="B52" s="145"/>
      <c r="C52" s="42">
        <f t="shared" ca="1" si="3"/>
        <v>46203</v>
      </c>
      <c r="D52" s="54">
        <f ca="1">INDIRECT("'" &amp; UPPER(LEFT(TEXT($D$3,"mmmm"),3)) &amp; "'!C25")</f>
        <v>0</v>
      </c>
      <c r="E52" s="147"/>
      <c r="F52" s="148"/>
      <c r="G52" s="148"/>
      <c r="H52" s="148"/>
      <c r="I52" s="148"/>
      <c r="J52" s="148"/>
      <c r="K52" s="148"/>
      <c r="L52" s="148"/>
      <c r="M52" s="148"/>
      <c r="N52" s="148"/>
      <c r="O52" s="148"/>
      <c r="P52" s="149"/>
    </row>
    <row r="53" spans="1:16" ht="15" customHeight="1" x14ac:dyDescent="0.25">
      <c r="A53" s="44" t="str">
        <f ca="1">IF(MONTH(C53)=MONTH(D$3),RIGHT('Yearly Info'!A$29,LEN('Yearly Info'!A$29)-4),"")</f>
        <v/>
      </c>
      <c r="B53" s="145"/>
      <c r="C53" s="42">
        <f t="shared" ca="1" si="3"/>
        <v>46203</v>
      </c>
      <c r="D53" s="54">
        <f ca="1">INDIRECT("'" &amp; UPPER(LEFT(TEXT($D$3,"mmmm"),3)) &amp; "'!C26")</f>
        <v>0</v>
      </c>
      <c r="E53" s="147"/>
      <c r="F53" s="148"/>
      <c r="G53" s="148"/>
      <c r="H53" s="148"/>
      <c r="I53" s="148"/>
      <c r="J53" s="148"/>
      <c r="K53" s="148"/>
      <c r="L53" s="148"/>
      <c r="M53" s="148"/>
      <c r="N53" s="148"/>
      <c r="O53" s="148"/>
      <c r="P53" s="149"/>
    </row>
    <row r="54" spans="1:16" ht="15" customHeight="1" x14ac:dyDescent="0.25">
      <c r="A54" s="44" t="str">
        <f ca="1">IF(MONTH(C54)=MONTH(D$3),RIGHT('Yearly Info'!A$30,LEN('Yearly Info'!A$30)-4),"")</f>
        <v/>
      </c>
      <c r="B54" s="145"/>
      <c r="C54" s="42">
        <f t="shared" ca="1" si="3"/>
        <v>46203</v>
      </c>
      <c r="D54" s="54">
        <f ca="1">INDIRECT("'" &amp; UPPER(LEFT(TEXT($D$3,"mmmm"),3)) &amp; "'!C27")</f>
        <v>0</v>
      </c>
      <c r="E54" s="147"/>
      <c r="F54" s="148"/>
      <c r="G54" s="148"/>
      <c r="H54" s="148"/>
      <c r="I54" s="148"/>
      <c r="J54" s="148"/>
      <c r="K54" s="148"/>
      <c r="L54" s="148"/>
      <c r="M54" s="148"/>
      <c r="N54" s="148"/>
      <c r="O54" s="148"/>
      <c r="P54" s="149"/>
    </row>
    <row r="55" spans="1:16" ht="15" customHeight="1" x14ac:dyDescent="0.25">
      <c r="A55" s="44" t="str">
        <f ca="1">IF(MONTH(C55)=MONTH(D$3),RIGHT('Yearly Info'!A$31,LEN('Yearly Info'!A$31)-4),"")</f>
        <v/>
      </c>
      <c r="B55" s="145"/>
      <c r="C55" s="42">
        <f t="shared" ca="1" si="3"/>
        <v>46203</v>
      </c>
      <c r="D55" s="54">
        <f ca="1">INDIRECT("'" &amp; UPPER(LEFT(TEXT($D$3,"mmmm"),3)) &amp; "'!C28")</f>
        <v>0</v>
      </c>
      <c r="E55" s="147"/>
      <c r="F55" s="148"/>
      <c r="G55" s="148"/>
      <c r="H55" s="148"/>
      <c r="I55" s="148"/>
      <c r="J55" s="148"/>
      <c r="K55" s="148"/>
      <c r="L55" s="148"/>
      <c r="M55" s="148"/>
      <c r="N55" s="148"/>
      <c r="O55" s="148"/>
      <c r="P55" s="149"/>
    </row>
    <row r="56" spans="1:16" ht="15" customHeight="1" x14ac:dyDescent="0.25">
      <c r="A56" s="44" t="str">
        <f ca="1">IF(MONTH(C56)=MONTH(D$3),RIGHT('Yearly Info'!A$32,LEN('Yearly Info'!A$32)-4),"")</f>
        <v/>
      </c>
      <c r="B56" s="145"/>
      <c r="C56" s="42">
        <f ca="1">C55</f>
        <v>46203</v>
      </c>
      <c r="D56" s="54">
        <f ca="1">INDIRECT("'" &amp; UPPER(LEFT(TEXT($D$3,"mmmm"),3)) &amp; "'!C29")</f>
        <v>0</v>
      </c>
      <c r="E56" s="147"/>
      <c r="F56" s="148"/>
      <c r="G56" s="148"/>
      <c r="H56" s="148"/>
      <c r="I56" s="148"/>
      <c r="J56" s="148"/>
      <c r="K56" s="148"/>
      <c r="L56" s="148"/>
      <c r="M56" s="148"/>
      <c r="N56" s="148"/>
      <c r="O56" s="148"/>
      <c r="P56" s="149"/>
    </row>
    <row r="57" spans="1:16" ht="15" customHeight="1" x14ac:dyDescent="0.25">
      <c r="A57" s="44" t="str">
        <f ca="1">IF(MONTH(C57)=MONTH(D$3),RIGHT('Yearly Info'!A$33,LEN('Yearly Info'!A$33)-4),"")</f>
        <v/>
      </c>
      <c r="B57" s="145"/>
      <c r="C57" s="42">
        <f t="shared" ca="1" si="3"/>
        <v>46203</v>
      </c>
      <c r="D57" s="54">
        <f ca="1">INDIRECT("'" &amp; UPPER(LEFT(TEXT($D$3,"mmmm"),3)) &amp; "'!C30")</f>
        <v>0</v>
      </c>
      <c r="E57" s="147"/>
      <c r="F57" s="148"/>
      <c r="G57" s="148"/>
      <c r="H57" s="148"/>
      <c r="I57" s="148"/>
      <c r="J57" s="148"/>
      <c r="K57" s="148"/>
      <c r="L57" s="148"/>
      <c r="M57" s="148"/>
      <c r="N57" s="148"/>
      <c r="O57" s="148"/>
      <c r="P57" s="149"/>
    </row>
    <row r="58" spans="1:16" ht="15" customHeight="1" x14ac:dyDescent="0.25">
      <c r="A58" s="44" t="str">
        <f ca="1">IF(MONTH(C58)=MONTH(D$3),RIGHT('Yearly Info'!A$34,LEN('Yearly Info'!A$34)-4),"")</f>
        <v/>
      </c>
      <c r="B58" s="145"/>
      <c r="C58" s="42">
        <f t="shared" ca="1" si="3"/>
        <v>46203</v>
      </c>
      <c r="D58" s="54">
        <f ca="1">INDIRECT("'" &amp; UPPER(LEFT(TEXT($D$3,"mmmm"),3)) &amp; "'!C31")</f>
        <v>0</v>
      </c>
      <c r="E58" s="147"/>
      <c r="F58" s="148"/>
      <c r="G58" s="148"/>
      <c r="H58" s="148"/>
      <c r="I58" s="148"/>
      <c r="J58" s="148"/>
      <c r="K58" s="148"/>
      <c r="L58" s="148"/>
      <c r="M58" s="148"/>
      <c r="N58" s="148"/>
      <c r="O58" s="148"/>
      <c r="P58" s="149"/>
    </row>
    <row r="59" spans="1:16" ht="15" customHeight="1" x14ac:dyDescent="0.25">
      <c r="A59" s="44" t="str">
        <f ca="1">IF(MONTH(C59)=MONTH(D$3),RIGHT('Yearly Info'!A$35,LEN('Yearly Info'!A$35)-4),"")</f>
        <v/>
      </c>
      <c r="B59" s="145"/>
      <c r="C59" s="42">
        <f t="shared" ca="1" si="3"/>
        <v>46203</v>
      </c>
      <c r="D59" s="100">
        <f ca="1">INDIRECT("'" &amp; UPPER(LEFT(TEXT($D$3,"mmmm"),3)) &amp; "'!C32")</f>
        <v>0</v>
      </c>
      <c r="E59" s="147"/>
      <c r="F59" s="148"/>
      <c r="G59" s="148"/>
      <c r="H59" s="148"/>
      <c r="I59" s="148"/>
      <c r="J59" s="148"/>
      <c r="K59" s="148"/>
      <c r="L59" s="148"/>
      <c r="M59" s="148"/>
      <c r="N59" s="148"/>
      <c r="O59" s="148"/>
      <c r="P59" s="149"/>
    </row>
    <row r="60" spans="1:16" ht="15" customHeight="1" x14ac:dyDescent="0.25">
      <c r="A60" s="44" t="str">
        <f ca="1">IF(MONTH(C60)=MONTH(D$3),RIGHT('Yearly Info'!A$36,LEN('Yearly Info'!A$36)-4),"")</f>
        <v/>
      </c>
      <c r="B60" s="145"/>
      <c r="C60" s="42">
        <f t="shared" ca="1" si="3"/>
        <v>46203</v>
      </c>
      <c r="D60" s="100">
        <f ca="1">INDIRECT("'" &amp; UPPER(LEFT(TEXT($D$3,"mmmm"),3)) &amp; "'!C33")</f>
        <v>0</v>
      </c>
      <c r="E60" s="147"/>
      <c r="F60" s="148"/>
      <c r="G60" s="148"/>
      <c r="H60" s="148"/>
      <c r="I60" s="148"/>
      <c r="J60" s="148"/>
      <c r="K60" s="148"/>
      <c r="L60" s="148"/>
      <c r="M60" s="148"/>
      <c r="N60" s="148"/>
      <c r="O60" s="148"/>
      <c r="P60" s="149"/>
    </row>
    <row r="61" spans="1:16" ht="15" customHeight="1" x14ac:dyDescent="0.25">
      <c r="A61" s="44" t="str">
        <f ca="1">IF(MONTH(C61)=MONTH(D$3),RIGHT('Yearly Info'!A$37,LEN('Yearly Info'!A$37)-4),"")</f>
        <v/>
      </c>
      <c r="B61" s="145"/>
      <c r="C61" s="42">
        <f t="shared" ca="1" si="3"/>
        <v>46203</v>
      </c>
      <c r="D61" s="100">
        <f ca="1">INDIRECT("'" &amp; UPPER(LEFT(TEXT($D$3,"mmmm"),3)) &amp; "'!C34")</f>
        <v>0</v>
      </c>
      <c r="E61" s="147"/>
      <c r="F61" s="148"/>
      <c r="G61" s="148"/>
      <c r="H61" s="148"/>
      <c r="I61" s="148"/>
      <c r="J61" s="148"/>
      <c r="K61" s="148"/>
      <c r="L61" s="148"/>
      <c r="M61" s="148"/>
      <c r="N61" s="148"/>
      <c r="O61" s="148"/>
      <c r="P61" s="149"/>
    </row>
    <row r="62" spans="1:16" ht="15" customHeight="1" x14ac:dyDescent="0.25">
      <c r="A62" s="44" t="str">
        <f ca="1">IF(MONTH(C62)=MONTH(D$3),RIGHT('Yearly Info'!A$38,LEN('Yearly Info'!A$38)-4),"")</f>
        <v/>
      </c>
      <c r="B62" s="145"/>
      <c r="C62" s="42">
        <f t="shared" ca="1" si="3"/>
        <v>46203</v>
      </c>
      <c r="D62" s="100">
        <f ca="1">INDIRECT("'" &amp; UPPER(LEFT(TEXT($D$3,"mmmm"),3)) &amp; "'!C35")</f>
        <v>0</v>
      </c>
      <c r="E62" s="147"/>
      <c r="F62" s="148"/>
      <c r="G62" s="148"/>
      <c r="H62" s="148"/>
      <c r="I62" s="148"/>
      <c r="J62" s="148"/>
      <c r="K62" s="148"/>
      <c r="L62" s="148"/>
      <c r="M62" s="148"/>
      <c r="N62" s="148"/>
      <c r="O62" s="148"/>
      <c r="P62" s="149"/>
    </row>
    <row r="63" spans="1:16" ht="15" customHeight="1" x14ac:dyDescent="0.25">
      <c r="A63" s="44" t="str">
        <f ca="1">IF(MONTH(C63)=MONTH(D$3),RIGHT('Yearly Info'!A$39,LEN('Yearly Info'!A$39)-4),"")</f>
        <v/>
      </c>
      <c r="B63" s="145"/>
      <c r="C63" s="42">
        <f t="shared" ca="1" si="3"/>
        <v>46203</v>
      </c>
      <c r="D63" s="100">
        <f ca="1">INDIRECT("'" &amp; UPPER(LEFT(TEXT($D$3,"mmmm"),3)) &amp; "'!C36")</f>
        <v>0</v>
      </c>
      <c r="E63" s="147"/>
      <c r="F63" s="148"/>
      <c r="G63" s="148"/>
      <c r="H63" s="148"/>
      <c r="I63" s="148"/>
      <c r="J63" s="148"/>
      <c r="K63" s="148"/>
      <c r="L63" s="148"/>
      <c r="M63" s="148"/>
      <c r="N63" s="148"/>
      <c r="O63" s="148"/>
      <c r="P63" s="149"/>
    </row>
    <row r="64" spans="1:16" ht="15" customHeight="1" thickBot="1" x14ac:dyDescent="0.3">
      <c r="A64" s="45" t="str">
        <f ca="1">IF(MONTH(C64)=MONTH(D$3),RIGHT('Yearly Info'!A$40,LEN('Yearly Info'!A$40)-4),"")</f>
        <v/>
      </c>
      <c r="B64" s="145"/>
      <c r="C64" s="42">
        <f t="shared" ca="1" si="3"/>
        <v>46203</v>
      </c>
      <c r="D64" s="100">
        <f ca="1">INDIRECT("'" &amp; UPPER(LEFT(TEXT($D$3,"mmmm"),3)) &amp; "'!C37")</f>
        <v>0</v>
      </c>
      <c r="E64" s="147"/>
      <c r="F64" s="148"/>
      <c r="G64" s="148"/>
      <c r="H64" s="148"/>
      <c r="I64" s="148"/>
      <c r="J64" s="148"/>
      <c r="K64" s="148"/>
      <c r="L64" s="148"/>
      <c r="M64" s="148"/>
      <c r="N64" s="148"/>
      <c r="O64" s="148"/>
      <c r="P64" s="149"/>
    </row>
    <row r="65" spans="1:16" ht="15" customHeight="1" thickBot="1" x14ac:dyDescent="0.3">
      <c r="A65" s="45" t="str">
        <f ca="1">IF(MONTH(C65)=MONTH(D$3),RIGHT('Yearly Info'!A$41,LEN('Yearly Info'!A$41)-4),"")</f>
        <v/>
      </c>
      <c r="B65" s="145"/>
      <c r="C65" s="42">
        <f t="shared" ca="1" si="3"/>
        <v>46203</v>
      </c>
      <c r="D65" s="100">
        <f ca="1">INDIRECT("'" &amp; UPPER(LEFT(TEXT($D$3,"mmmm"),3)) &amp; "'!C38")</f>
        <v>0</v>
      </c>
      <c r="E65" s="147"/>
      <c r="F65" s="148"/>
      <c r="G65" s="148"/>
      <c r="H65" s="148"/>
      <c r="I65" s="148"/>
      <c r="J65" s="148"/>
      <c r="K65" s="148"/>
      <c r="L65" s="148"/>
      <c r="M65" s="148"/>
      <c r="N65" s="148"/>
      <c r="O65" s="148"/>
      <c r="P65" s="149"/>
    </row>
    <row r="66" spans="1:16" ht="15" customHeight="1" thickBot="1" x14ac:dyDescent="0.3">
      <c r="A66" s="45" t="str">
        <f ca="1">IF(MONTH(C66)=MONTH(D$3),RIGHT('Yearly Info'!A$42,LEN('Yearly Info'!A$42)-4),"")</f>
        <v/>
      </c>
      <c r="B66" s="145"/>
      <c r="C66" s="42">
        <f t="shared" ca="1" si="3"/>
        <v>46203</v>
      </c>
      <c r="D66" s="100">
        <f ca="1">INDIRECT("'" &amp; UPPER(LEFT(TEXT($D$3,"mmmm"),3)) &amp; "'!C39")</f>
        <v>0</v>
      </c>
      <c r="E66" s="147"/>
      <c r="F66" s="148"/>
      <c r="G66" s="148"/>
      <c r="H66" s="148"/>
      <c r="I66" s="148"/>
      <c r="J66" s="148"/>
      <c r="K66" s="148"/>
      <c r="L66" s="148"/>
      <c r="M66" s="148"/>
      <c r="N66" s="148"/>
      <c r="O66" s="148"/>
      <c r="P66" s="149"/>
    </row>
    <row r="67" spans="1:16" ht="15" customHeight="1" thickBot="1" x14ac:dyDescent="0.3">
      <c r="A67" s="45" t="str">
        <f ca="1">IF(MONTH(C67)=MONTH(D$3),RIGHT('Yearly Info'!A$43,LEN('Yearly Info'!A$43)-4),"")</f>
        <v/>
      </c>
      <c r="B67" s="146"/>
      <c r="C67" s="95">
        <f ca="1">C58</f>
        <v>46203</v>
      </c>
      <c r="D67" s="55">
        <f ca="1">INDIRECT("'" &amp; UPPER(LEFT(TEXT($D$3,"mmmm"),3)) &amp; "'!C40")</f>
        <v>0</v>
      </c>
      <c r="E67" s="150"/>
      <c r="F67" s="151"/>
      <c r="G67" s="151"/>
      <c r="H67" s="151"/>
      <c r="I67" s="151"/>
      <c r="J67" s="151"/>
      <c r="K67" s="151"/>
      <c r="L67" s="151"/>
      <c r="M67" s="151"/>
      <c r="N67" s="151"/>
      <c r="O67" s="151"/>
      <c r="P67" s="152"/>
    </row>
    <row r="68" spans="1:16" ht="15" customHeight="1" x14ac:dyDescent="0.25">
      <c r="A68" s="44" t="str">
        <f ca="1">IF(MONTH(C68)=MONTH(D$3),RIGHT('Yearly Info'!A$14,LEN('Yearly Info'!A$14)-4),"")</f>
        <v xml:space="preserve"> RICS Support for MDEQ</v>
      </c>
      <c r="B68" s="145" t="str">
        <f ca="1">TEXT(C68,"dddd")</f>
        <v>Wednesday</v>
      </c>
      <c r="C68" s="94">
        <f ca="1">C38+1</f>
        <v>46204</v>
      </c>
      <c r="D68" s="54">
        <f ca="1">INDIRECT("'" &amp; UPPER(LEFT(TEXT($D$3,"mmmm"),3)) &amp; "'!D11")</f>
        <v>8</v>
      </c>
      <c r="E68" s="147" t="s">
        <v>195</v>
      </c>
      <c r="F68" s="148"/>
      <c r="G68" s="148"/>
      <c r="H68" s="148"/>
      <c r="I68" s="148"/>
      <c r="J68" s="148"/>
      <c r="K68" s="148"/>
      <c r="L68" s="148"/>
      <c r="M68" s="148"/>
      <c r="N68" s="148"/>
      <c r="O68" s="148"/>
      <c r="P68" s="149"/>
    </row>
    <row r="69" spans="1:16" ht="15" customHeight="1" x14ac:dyDescent="0.25">
      <c r="A69" s="44" t="str">
        <f ca="1">IF(MONTH(C69)=MONTH(D$3),RIGHT('Yearly Info'!A$15,LEN('Yearly Info'!A$15)-4),"")</f>
        <v xml:space="preserve"> MDEQ</v>
      </c>
      <c r="B69" s="145"/>
      <c r="C69" s="42">
        <f ca="1">C68</f>
        <v>46204</v>
      </c>
      <c r="D69" s="54">
        <f ca="1">INDIRECT("'" &amp; UPPER(LEFT(TEXT($D$3,"mmmm"),3)) &amp; "'!D12")</f>
        <v>0</v>
      </c>
      <c r="E69" s="147"/>
      <c r="F69" s="148"/>
      <c r="G69" s="148"/>
      <c r="H69" s="148"/>
      <c r="I69" s="148"/>
      <c r="J69" s="148"/>
      <c r="K69" s="148"/>
      <c r="L69" s="148"/>
      <c r="M69" s="148"/>
      <c r="N69" s="148"/>
      <c r="O69" s="148"/>
      <c r="P69" s="149"/>
    </row>
    <row r="70" spans="1:16" ht="15" customHeight="1" x14ac:dyDescent="0.25">
      <c r="A70" s="44" t="str">
        <f ca="1">IF(MONTH(C70)=MONTH(D$3),RIGHT('Yearly Info'!A$16,LEN('Yearly Info'!A$16)-4),"")</f>
        <v xml:space="preserve"> RICS Idea Portal</v>
      </c>
      <c r="B70" s="145"/>
      <c r="C70" s="42">
        <f t="shared" ref="C70:C97" ca="1" si="4">C69</f>
        <v>46204</v>
      </c>
      <c r="D70" s="54">
        <f ca="1">INDIRECT("'" &amp; UPPER(LEFT(TEXT($D$3,"mmmm"),3)) &amp; "'!D13")</f>
        <v>0</v>
      </c>
      <c r="E70" s="147"/>
      <c r="F70" s="148"/>
      <c r="G70" s="148"/>
      <c r="H70" s="148"/>
      <c r="I70" s="148"/>
      <c r="J70" s="148"/>
      <c r="K70" s="148"/>
      <c r="L70" s="148"/>
      <c r="M70" s="148"/>
      <c r="N70" s="148"/>
      <c r="O70" s="148"/>
      <c r="P70" s="149"/>
    </row>
    <row r="71" spans="1:16" ht="15" customHeight="1" x14ac:dyDescent="0.25">
      <c r="A71" s="44" t="str">
        <f ca="1">IF(MONTH(C71)=MONTH(D$3),RIGHT('Yearly Info'!A$17,LEN('Yearly Info'!A$17)-4),"")</f>
        <v xml:space="preserve"> MSWIS</v>
      </c>
      <c r="B71" s="145"/>
      <c r="C71" s="42">
        <f t="shared" ca="1" si="4"/>
        <v>46204</v>
      </c>
      <c r="D71" s="54">
        <f ca="1">INDIRECT("'" &amp; UPPER(LEFT(TEXT($D$3,"mmmm"),3)) &amp; "'!D14")</f>
        <v>0</v>
      </c>
      <c r="E71" s="147"/>
      <c r="F71" s="148"/>
      <c r="G71" s="148"/>
      <c r="H71" s="148"/>
      <c r="I71" s="148"/>
      <c r="J71" s="148"/>
      <c r="K71" s="148"/>
      <c r="L71" s="148"/>
      <c r="M71" s="148"/>
      <c r="N71" s="148"/>
      <c r="O71" s="148"/>
      <c r="P71" s="149"/>
    </row>
    <row r="72" spans="1:16" ht="15" customHeight="1" x14ac:dyDescent="0.25">
      <c r="A72" s="44" t="str">
        <f ca="1">IF(MONTH(C72)=MONTH(D$3),RIGHT('Yearly Info'!A$18,LEN('Yearly Info'!A$18)-4),"")</f>
        <v xml:space="preserve"> GeoSpatial</v>
      </c>
      <c r="B72" s="145"/>
      <c r="C72" s="42">
        <f t="shared" ca="1" si="4"/>
        <v>46204</v>
      </c>
      <c r="D72" s="54">
        <f ca="1">INDIRECT("'" &amp; UPPER(LEFT(TEXT($D$3,"mmmm"),3)) &amp; "'!D15")</f>
        <v>0</v>
      </c>
      <c r="E72" s="156"/>
      <c r="F72" s="148"/>
      <c r="G72" s="148"/>
      <c r="H72" s="148"/>
      <c r="I72" s="148"/>
      <c r="J72" s="148"/>
      <c r="K72" s="148"/>
      <c r="L72" s="148"/>
      <c r="M72" s="148"/>
      <c r="N72" s="148"/>
      <c r="O72" s="148"/>
      <c r="P72" s="149"/>
    </row>
    <row r="73" spans="1:16" ht="15" customHeight="1" x14ac:dyDescent="0.25">
      <c r="A73" s="44" t="str">
        <f ca="1">IF(MONTH(C73)=MONTH(D$3),RIGHT('Yearly Info'!A$19,LEN('Yearly Info'!A$19)-4),"")</f>
        <v xml:space="preserve"> RICS Dashboard</v>
      </c>
      <c r="B73" s="145"/>
      <c r="C73" s="42">
        <f t="shared" ca="1" si="4"/>
        <v>46204</v>
      </c>
      <c r="D73" s="54">
        <f ca="1">INDIRECT("'" &amp; UPPER(LEFT(TEXT($D$3,"mmmm"),3)) &amp; "'!D16")</f>
        <v>0</v>
      </c>
      <c r="E73" s="147"/>
      <c r="F73" s="148"/>
      <c r="G73" s="148"/>
      <c r="H73" s="148"/>
      <c r="I73" s="148"/>
      <c r="J73" s="148"/>
      <c r="K73" s="148"/>
      <c r="L73" s="148"/>
      <c r="M73" s="148"/>
      <c r="N73" s="148"/>
      <c r="O73" s="148"/>
      <c r="P73" s="149"/>
    </row>
    <row r="74" spans="1:16" ht="15" customHeight="1" x14ac:dyDescent="0.25">
      <c r="A74" s="44" t="str">
        <f ca="1">IF(MONTH(C74)=MONTH(D$3),RIGHT('Yearly Info'!A$20,LEN('Yearly Info'!A$20)-4),"")</f>
        <v xml:space="preserve"> MDWFP NRIS</v>
      </c>
      <c r="B74" s="145"/>
      <c r="C74" s="42">
        <f t="shared" ca="1" si="4"/>
        <v>46204</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xml:space="preserve"> MSWIS MRVA 4 CLOSED</v>
      </c>
      <c r="B75" s="145"/>
      <c r="C75" s="42">
        <f t="shared" ca="1" si="4"/>
        <v>46204</v>
      </c>
      <c r="D75" s="54">
        <f ca="1">INDIRECT("'" &amp; UPPER(LEFT(TEXT($D$3,"mmmm"),3)) &amp; "'!D18")</f>
        <v>0</v>
      </c>
      <c r="E75" s="147"/>
      <c r="F75" s="148"/>
      <c r="G75" s="148"/>
      <c r="H75" s="148"/>
      <c r="I75" s="148"/>
      <c r="J75" s="148"/>
      <c r="K75" s="148"/>
      <c r="L75" s="148"/>
      <c r="M75" s="148"/>
      <c r="N75" s="148"/>
      <c r="O75" s="148"/>
      <c r="P75" s="149"/>
    </row>
    <row r="76" spans="1:16" ht="15" customHeight="1" x14ac:dyDescent="0.25">
      <c r="A76" s="44" t="str">
        <f ca="1">IF(MONTH(C76)=MONTH(D$3),RIGHT('Yearly Info'!A$22,LEN('Yearly Info'!A$22)-4),"")</f>
        <v xml:space="preserve"> Tackett</v>
      </c>
      <c r="B76" s="145"/>
      <c r="C76" s="42">
        <f t="shared" ca="1" si="4"/>
        <v>46204</v>
      </c>
      <c r="D76" s="54">
        <f ca="1">INDIRECT("'" &amp; UPPER(LEFT(TEXT($D$3,"mmmm"),3)) &amp; "'!D19")</f>
        <v>0</v>
      </c>
      <c r="E76" s="147"/>
      <c r="F76" s="148"/>
      <c r="G76" s="148"/>
      <c r="H76" s="148"/>
      <c r="I76" s="148"/>
      <c r="J76" s="148"/>
      <c r="K76" s="148"/>
      <c r="L76" s="148"/>
      <c r="M76" s="148"/>
      <c r="N76" s="148"/>
      <c r="O76" s="148"/>
      <c r="P76" s="149"/>
    </row>
    <row r="77" spans="1:16" ht="15" customHeight="1" x14ac:dyDescent="0.25">
      <c r="A77" s="44" t="e">
        <f ca="1">IF(MONTH(C77)=MONTH(D$3),RIGHT('Yearly Info'!A$23,LEN('Yearly Info'!A$23)-4),"")</f>
        <v>#VALUE!</v>
      </c>
      <c r="B77" s="145"/>
      <c r="C77" s="42">
        <f t="shared" ca="1" si="4"/>
        <v>46204</v>
      </c>
      <c r="D77" s="54">
        <f ca="1">INDIRECT("'" &amp; UPPER(LEFT(TEXT($D$3,"mmmm"),3)) &amp; "'!D20")</f>
        <v>0</v>
      </c>
      <c r="E77" s="147"/>
      <c r="F77" s="148"/>
      <c r="G77" s="148"/>
      <c r="H77" s="148"/>
      <c r="I77" s="148"/>
      <c r="J77" s="148"/>
      <c r="K77" s="148"/>
      <c r="L77" s="148"/>
      <c r="M77" s="148"/>
      <c r="N77" s="148"/>
      <c r="O77" s="148"/>
      <c r="P77" s="149"/>
    </row>
    <row r="78" spans="1:16" ht="15" customHeight="1" x14ac:dyDescent="0.25">
      <c r="A78" s="44" t="e">
        <f ca="1">IF(MONTH(C78)=MONTH(D$3),RIGHT('Yearly Info'!A$24,LEN('Yearly Info'!A$24)-4),"")</f>
        <v>#VALUE!</v>
      </c>
      <c r="B78" s="145"/>
      <c r="C78" s="42">
        <f t="shared" ca="1" si="4"/>
        <v>46204</v>
      </c>
      <c r="D78" s="54">
        <f ca="1">INDIRECT("'" &amp; UPPER(LEFT(TEXT($D$3,"mmmm"),3)) &amp; "'!D21")</f>
        <v>0</v>
      </c>
      <c r="E78" s="147"/>
      <c r="F78" s="148"/>
      <c r="G78" s="148"/>
      <c r="H78" s="148"/>
      <c r="I78" s="148"/>
      <c r="J78" s="148"/>
      <c r="K78" s="148"/>
      <c r="L78" s="148"/>
      <c r="M78" s="148"/>
      <c r="N78" s="148"/>
      <c r="O78" s="148"/>
      <c r="P78" s="149"/>
    </row>
    <row r="79" spans="1:16" ht="15" customHeight="1" x14ac:dyDescent="0.25">
      <c r="A79" s="44" t="e">
        <f ca="1">IF(MONTH(C79)=MONTH(D$3),RIGHT('Yearly Info'!A$25,LEN('Yearly Info'!A$25)-4),"")</f>
        <v>#VALUE!</v>
      </c>
      <c r="B79" s="145"/>
      <c r="C79" s="42">
        <f t="shared" ca="1" si="4"/>
        <v>46204</v>
      </c>
      <c r="D79" s="54">
        <f ca="1">INDIRECT("'" &amp; UPPER(LEFT(TEXT($D$3,"mmmm"),3)) &amp; "'!D22")</f>
        <v>0</v>
      </c>
      <c r="E79" s="147"/>
      <c r="F79" s="148"/>
      <c r="G79" s="148"/>
      <c r="H79" s="148"/>
      <c r="I79" s="148"/>
      <c r="J79" s="148"/>
      <c r="K79" s="148"/>
      <c r="L79" s="148"/>
      <c r="M79" s="148"/>
      <c r="N79" s="148"/>
      <c r="O79" s="148"/>
      <c r="P79" s="149"/>
    </row>
    <row r="80" spans="1:16" ht="15" customHeight="1" x14ac:dyDescent="0.25">
      <c r="A80" s="44" t="e">
        <f ca="1">IF(MONTH(C80)=MONTH(D$3),RIGHT('Yearly Info'!A$26,LEN('Yearly Info'!A$26)-4),"")</f>
        <v>#VALUE!</v>
      </c>
      <c r="B80" s="145"/>
      <c r="C80" s="42">
        <f t="shared" ca="1" si="4"/>
        <v>46204</v>
      </c>
      <c r="D80" s="54">
        <f ca="1">INDIRECT("'" &amp; UPPER(LEFT(TEXT($D$3,"mmmm"),3)) &amp; "'!D23")</f>
        <v>0</v>
      </c>
      <c r="E80" s="147"/>
      <c r="F80" s="148"/>
      <c r="G80" s="148"/>
      <c r="H80" s="148"/>
      <c r="I80" s="148"/>
      <c r="J80" s="148"/>
      <c r="K80" s="148"/>
      <c r="L80" s="148"/>
      <c r="M80" s="148"/>
      <c r="N80" s="148"/>
      <c r="O80" s="148"/>
      <c r="P80" s="149"/>
    </row>
    <row r="81" spans="1:16" ht="15" customHeight="1" x14ac:dyDescent="0.25">
      <c r="A81" s="44" t="e">
        <f ca="1">IF(MONTH(C81)=MONTH(D$3),RIGHT('Yearly Info'!A$27,LEN('Yearly Info'!A$27)-4),"")</f>
        <v>#VALUE!</v>
      </c>
      <c r="B81" s="145"/>
      <c r="C81" s="42">
        <f t="shared" ca="1" si="4"/>
        <v>46204</v>
      </c>
      <c r="D81" s="54">
        <f ca="1">INDIRECT("'" &amp; UPPER(LEFT(TEXT($D$3,"mmmm"),3)) &amp; "'!D24")</f>
        <v>0</v>
      </c>
      <c r="E81" s="147"/>
      <c r="F81" s="148"/>
      <c r="G81" s="148"/>
      <c r="H81" s="148"/>
      <c r="I81" s="148"/>
      <c r="J81" s="148"/>
      <c r="K81" s="148"/>
      <c r="L81" s="148"/>
      <c r="M81" s="148"/>
      <c r="N81" s="148"/>
      <c r="O81" s="148"/>
      <c r="P81" s="149"/>
    </row>
    <row r="82" spans="1:16" ht="15" customHeight="1" x14ac:dyDescent="0.25">
      <c r="A82" s="44" t="e">
        <f ca="1">IF(MONTH(C82)=MONTH(D$3),RIGHT('Yearly Info'!A$28,LEN('Yearly Info'!A$28)-4),"")</f>
        <v>#VALUE!</v>
      </c>
      <c r="B82" s="145"/>
      <c r="C82" s="42">
        <f t="shared" ca="1" si="4"/>
        <v>46204</v>
      </c>
      <c r="D82" s="54">
        <f ca="1">INDIRECT("'" &amp; UPPER(LEFT(TEXT($D$3,"mmmm"),3)) &amp; "'!D25")</f>
        <v>0</v>
      </c>
      <c r="E82" s="147"/>
      <c r="F82" s="148"/>
      <c r="G82" s="148"/>
      <c r="H82" s="148"/>
      <c r="I82" s="148"/>
      <c r="J82" s="148"/>
      <c r="K82" s="148"/>
      <c r="L82" s="148"/>
      <c r="M82" s="148"/>
      <c r="N82" s="148"/>
      <c r="O82" s="148"/>
      <c r="P82" s="149"/>
    </row>
    <row r="83" spans="1:16" ht="15" customHeight="1" x14ac:dyDescent="0.25">
      <c r="A83" s="44" t="e">
        <f ca="1">IF(MONTH(C83)=MONTH(D$3),RIGHT('Yearly Info'!A$29,LEN('Yearly Info'!A$29)-4),"")</f>
        <v>#VALUE!</v>
      </c>
      <c r="B83" s="145"/>
      <c r="C83" s="42">
        <f t="shared" ca="1" si="4"/>
        <v>46204</v>
      </c>
      <c r="D83" s="54">
        <f ca="1">INDIRECT("'" &amp; UPPER(LEFT(TEXT($D$3,"mmmm"),3)) &amp; "'!D26")</f>
        <v>0</v>
      </c>
      <c r="E83" s="147"/>
      <c r="F83" s="148"/>
      <c r="G83" s="148"/>
      <c r="H83" s="148"/>
      <c r="I83" s="148"/>
      <c r="J83" s="148"/>
      <c r="K83" s="148"/>
      <c r="L83" s="148"/>
      <c r="M83" s="148"/>
      <c r="N83" s="148"/>
      <c r="O83" s="148"/>
      <c r="P83" s="149"/>
    </row>
    <row r="84" spans="1:16" ht="15" customHeight="1" x14ac:dyDescent="0.25">
      <c r="A84" s="44" t="e">
        <f ca="1">IF(MONTH(C84)=MONTH(D$3),RIGHT('Yearly Info'!A$30,LEN('Yearly Info'!A$30)-4),"")</f>
        <v>#VALUE!</v>
      </c>
      <c r="B84" s="145"/>
      <c r="C84" s="42">
        <f t="shared" ca="1" si="4"/>
        <v>46204</v>
      </c>
      <c r="D84" s="54">
        <f ca="1">INDIRECT("'" &amp; UPPER(LEFT(TEXT($D$3,"mmmm"),3)) &amp; "'!D27")</f>
        <v>0</v>
      </c>
      <c r="E84" s="147"/>
      <c r="F84" s="148"/>
      <c r="G84" s="148"/>
      <c r="H84" s="148"/>
      <c r="I84" s="148"/>
      <c r="J84" s="148"/>
      <c r="K84" s="148"/>
      <c r="L84" s="148"/>
      <c r="M84" s="148"/>
      <c r="N84" s="148"/>
      <c r="O84" s="148"/>
      <c r="P84" s="149"/>
    </row>
    <row r="85" spans="1:16" ht="15" customHeight="1" x14ac:dyDescent="0.25">
      <c r="A85" s="44" t="e">
        <f ca="1">IF(MONTH(C85)=MONTH(D$3),RIGHT('Yearly Info'!A$31,LEN('Yearly Info'!A$31)-4),"")</f>
        <v>#VALUE!</v>
      </c>
      <c r="B85" s="145"/>
      <c r="C85" s="42">
        <f t="shared" ca="1" si="4"/>
        <v>46204</v>
      </c>
      <c r="D85" s="54">
        <f ca="1">INDIRECT("'" &amp; UPPER(LEFT(TEXT($D$3,"mmmm"),3)) &amp; "'!D28")</f>
        <v>0</v>
      </c>
      <c r="E85" s="147"/>
      <c r="F85" s="148"/>
      <c r="G85" s="148"/>
      <c r="H85" s="148"/>
      <c r="I85" s="148"/>
      <c r="J85" s="148"/>
      <c r="K85" s="148"/>
      <c r="L85" s="148"/>
      <c r="M85" s="148"/>
      <c r="N85" s="148"/>
      <c r="O85" s="148"/>
      <c r="P85" s="149"/>
    </row>
    <row r="86" spans="1:16" ht="15" customHeight="1" x14ac:dyDescent="0.25">
      <c r="A86" s="44" t="e">
        <f ca="1">IF(MONTH(C86)=MONTH(D$3),RIGHT('Yearly Info'!A$32,LEN('Yearly Info'!A$32)-4),"")</f>
        <v>#VALUE!</v>
      </c>
      <c r="B86" s="145"/>
      <c r="C86" s="42">
        <f t="shared" ca="1" si="4"/>
        <v>46204</v>
      </c>
      <c r="D86" s="54">
        <f ca="1">INDIRECT("'" &amp; UPPER(LEFT(TEXT($D$3,"mmmm"),3)) &amp; "'!D29")</f>
        <v>0</v>
      </c>
      <c r="E86" s="147"/>
      <c r="F86" s="148"/>
      <c r="G86" s="148"/>
      <c r="H86" s="148"/>
      <c r="I86" s="148"/>
      <c r="J86" s="148"/>
      <c r="K86" s="148"/>
      <c r="L86" s="148"/>
      <c r="M86" s="148"/>
      <c r="N86" s="148"/>
      <c r="O86" s="148"/>
      <c r="P86" s="149"/>
    </row>
    <row r="87" spans="1:16" ht="15" customHeight="1" x14ac:dyDescent="0.25">
      <c r="A87" s="44" t="e">
        <f ca="1">IF(MONTH(C87)=MONTH(D$3),RIGHT('Yearly Info'!A$33,LEN('Yearly Info'!A$33)-4),"")</f>
        <v>#VALUE!</v>
      </c>
      <c r="B87" s="145"/>
      <c r="C87" s="42">
        <f t="shared" ca="1" si="4"/>
        <v>46204</v>
      </c>
      <c r="D87" s="54">
        <f ca="1">INDIRECT("'" &amp; UPPER(LEFT(TEXT($D$3,"mmmm"),3)) &amp; "'!D30")</f>
        <v>0</v>
      </c>
      <c r="E87" s="147"/>
      <c r="F87" s="148"/>
      <c r="G87" s="148"/>
      <c r="H87" s="148"/>
      <c r="I87" s="148"/>
      <c r="J87" s="148"/>
      <c r="K87" s="148"/>
      <c r="L87" s="148"/>
      <c r="M87" s="148"/>
      <c r="N87" s="148"/>
      <c r="O87" s="148"/>
      <c r="P87" s="149"/>
    </row>
    <row r="88" spans="1:16" ht="15" customHeight="1" x14ac:dyDescent="0.25">
      <c r="A88" s="44" t="e">
        <f ca="1">IF(MONTH(C88)=MONTH(D$3),RIGHT('Yearly Info'!A$34,LEN('Yearly Info'!A$34)-4),"")</f>
        <v>#VALUE!</v>
      </c>
      <c r="B88" s="145"/>
      <c r="C88" s="42">
        <f t="shared" ca="1" si="4"/>
        <v>46204</v>
      </c>
      <c r="D88" s="54">
        <f ca="1">INDIRECT("'" &amp; UPPER(LEFT(TEXT($D$3,"mmmm"),3)) &amp; "'!D31")</f>
        <v>0</v>
      </c>
      <c r="E88" s="147"/>
      <c r="F88" s="148"/>
      <c r="G88" s="148"/>
      <c r="H88" s="148"/>
      <c r="I88" s="148"/>
      <c r="J88" s="148"/>
      <c r="K88" s="148"/>
      <c r="L88" s="148"/>
      <c r="M88" s="148"/>
      <c r="N88" s="148"/>
      <c r="O88" s="148"/>
      <c r="P88" s="149"/>
    </row>
    <row r="89" spans="1:16" ht="15" customHeight="1" thickBot="1" x14ac:dyDescent="0.3">
      <c r="A89" s="44" t="e">
        <f ca="1">IF(MONTH(C89)=MONTH(D$3),RIGHT('Yearly Info'!A$35,LEN('Yearly Info'!A$35)-4),"")</f>
        <v>#VALUE!</v>
      </c>
      <c r="B89" s="145"/>
      <c r="C89" s="42">
        <f t="shared" ca="1" si="4"/>
        <v>46204</v>
      </c>
      <c r="D89" s="55">
        <f ca="1">INDIRECT("'" &amp; UPPER(LEFT(TEXT($D$3,"mmmm"),3)) &amp; "'!D32")</f>
        <v>0</v>
      </c>
      <c r="E89" s="147"/>
      <c r="F89" s="148"/>
      <c r="G89" s="148"/>
      <c r="H89" s="148"/>
      <c r="I89" s="148"/>
      <c r="J89" s="148"/>
      <c r="K89" s="148"/>
      <c r="L89" s="148"/>
      <c r="M89" s="148"/>
      <c r="N89" s="148"/>
      <c r="O89" s="148"/>
      <c r="P89" s="149"/>
    </row>
    <row r="90" spans="1:16" ht="15" customHeight="1" x14ac:dyDescent="0.25">
      <c r="A90" s="44" t="e">
        <f ca="1">IF(MONTH(C90)=MONTH(D$3),RIGHT('Yearly Info'!A$36,LEN('Yearly Info'!A$36)-4),"")</f>
        <v>#VALUE!</v>
      </c>
      <c r="B90" s="145"/>
      <c r="C90" s="42">
        <f t="shared" ca="1" si="4"/>
        <v>46204</v>
      </c>
      <c r="D90" s="54">
        <f ca="1">INDIRECT("'" &amp; UPPER(LEFT(TEXT($D$3,"mmmm"),3)) &amp; "'!D33")</f>
        <v>0</v>
      </c>
      <c r="E90" s="147"/>
      <c r="F90" s="148"/>
      <c r="G90" s="148"/>
      <c r="H90" s="148"/>
      <c r="I90" s="148"/>
      <c r="J90" s="148"/>
      <c r="K90" s="148"/>
      <c r="L90" s="148"/>
      <c r="M90" s="148"/>
      <c r="N90" s="148"/>
      <c r="O90" s="148"/>
      <c r="P90" s="149"/>
    </row>
    <row r="91" spans="1:16" ht="15" customHeight="1" x14ac:dyDescent="0.25">
      <c r="A91" s="44" t="e">
        <f ca="1">IF(MONTH(C91)=MONTH(D$3),RIGHT('Yearly Info'!A$37,LEN('Yearly Info'!A$37)-4),"")</f>
        <v>#VALUE!</v>
      </c>
      <c r="B91" s="145"/>
      <c r="C91" s="42">
        <f t="shared" ca="1" si="4"/>
        <v>46204</v>
      </c>
      <c r="D91" s="54">
        <f ca="1">INDIRECT("'" &amp; UPPER(LEFT(TEXT($D$3,"mmmm"),3)) &amp; "'!D34")</f>
        <v>0</v>
      </c>
      <c r="E91" s="147"/>
      <c r="F91" s="148"/>
      <c r="G91" s="148"/>
      <c r="H91" s="148"/>
      <c r="I91" s="148"/>
      <c r="J91" s="148"/>
      <c r="K91" s="148"/>
      <c r="L91" s="148"/>
      <c r="M91" s="148"/>
      <c r="N91" s="148"/>
      <c r="O91" s="148"/>
      <c r="P91" s="149"/>
    </row>
    <row r="92" spans="1:16" ht="15" customHeight="1" x14ac:dyDescent="0.25">
      <c r="A92" s="44" t="e">
        <f ca="1">IF(MONTH(C92)=MONTH(D$3),RIGHT('Yearly Info'!A$38,LEN('Yearly Info'!A$38)-4),"")</f>
        <v>#VALUE!</v>
      </c>
      <c r="B92" s="145"/>
      <c r="C92" s="42">
        <f t="shared" ca="1" si="4"/>
        <v>46204</v>
      </c>
      <c r="D92" s="54">
        <f ca="1">INDIRECT("'" &amp; UPPER(LEFT(TEXT($D$3,"mmmm"),3)) &amp; "'!D35")</f>
        <v>0</v>
      </c>
      <c r="E92" s="147"/>
      <c r="F92" s="148"/>
      <c r="G92" s="148"/>
      <c r="H92" s="148"/>
      <c r="I92" s="148"/>
      <c r="J92" s="148"/>
      <c r="K92" s="148"/>
      <c r="L92" s="148"/>
      <c r="M92" s="148"/>
      <c r="N92" s="148"/>
      <c r="O92" s="148"/>
      <c r="P92" s="149"/>
    </row>
    <row r="93" spans="1:16" ht="15" customHeight="1" x14ac:dyDescent="0.25">
      <c r="A93" s="44" t="e">
        <f ca="1">IF(MONTH(C93)=MONTH(D$3),RIGHT('Yearly Info'!A$39,LEN('Yearly Info'!A$39)-4),"")</f>
        <v>#VALUE!</v>
      </c>
      <c r="B93" s="145"/>
      <c r="C93" s="42">
        <f t="shared" ca="1" si="4"/>
        <v>46204</v>
      </c>
      <c r="D93" s="54">
        <f ca="1">INDIRECT("'" &amp; UPPER(LEFT(TEXT($D$3,"mmmm"),3)) &amp; "'!D36")</f>
        <v>0</v>
      </c>
      <c r="E93" s="147"/>
      <c r="F93" s="148"/>
      <c r="G93" s="148"/>
      <c r="H93" s="148"/>
      <c r="I93" s="148"/>
      <c r="J93" s="148"/>
      <c r="K93" s="148"/>
      <c r="L93" s="148"/>
      <c r="M93" s="148"/>
      <c r="N93" s="148"/>
      <c r="O93" s="148"/>
      <c r="P93" s="149"/>
    </row>
    <row r="94" spans="1:16" ht="15" customHeight="1" thickBot="1" x14ac:dyDescent="0.3">
      <c r="A94" s="45" t="e">
        <f ca="1">IF(MONTH(C94)=MONTH(D$3),RIGHT('Yearly Info'!A$40,LEN('Yearly Info'!A$40)-4),"")</f>
        <v>#VALUE!</v>
      </c>
      <c r="B94" s="145"/>
      <c r="C94" s="42">
        <f t="shared" ca="1" si="4"/>
        <v>46204</v>
      </c>
      <c r="D94" s="54">
        <f ca="1">INDIRECT("'" &amp; UPPER(LEFT(TEXT($D$3,"mmmm"),3)) &amp; "'!D37")</f>
        <v>0</v>
      </c>
      <c r="E94" s="147"/>
      <c r="F94" s="148"/>
      <c r="G94" s="148"/>
      <c r="H94" s="148"/>
      <c r="I94" s="148"/>
      <c r="J94" s="148"/>
      <c r="K94" s="148"/>
      <c r="L94" s="148"/>
      <c r="M94" s="148"/>
      <c r="N94" s="148"/>
      <c r="O94" s="148"/>
      <c r="P94" s="149"/>
    </row>
    <row r="95" spans="1:16" ht="15" customHeight="1" thickBot="1" x14ac:dyDescent="0.3">
      <c r="A95" s="45" t="str">
        <f ca="1">IF(MONTH(C95)=MONTH(D$3),RIGHT('Yearly Info'!A$41,LEN('Yearly Info'!A$41)-4),"")</f>
        <v xml:space="preserve"> </v>
      </c>
      <c r="B95" s="145"/>
      <c r="C95" s="42">
        <f ca="1">C86</f>
        <v>46204</v>
      </c>
      <c r="D95" s="54">
        <f ca="1">INDIRECT("'" &amp; UPPER(LEFT(TEXT($D$3,"mmmm"),3)) &amp; "'!D38")</f>
        <v>0</v>
      </c>
      <c r="E95" s="147"/>
      <c r="F95" s="148"/>
      <c r="G95" s="148"/>
      <c r="H95" s="148"/>
      <c r="I95" s="148"/>
      <c r="J95" s="148"/>
      <c r="K95" s="148"/>
      <c r="L95" s="148"/>
      <c r="M95" s="148"/>
      <c r="N95" s="148"/>
      <c r="O95" s="148"/>
      <c r="P95" s="149"/>
    </row>
    <row r="96" spans="1:16" ht="15" customHeight="1" thickBot="1" x14ac:dyDescent="0.3">
      <c r="A96" s="45" t="str">
        <f ca="1">IF(MONTH(C96)=MONTH(D$3),RIGHT('Yearly Info'!A$42,LEN('Yearly Info'!A$42)-4),"")</f>
        <v xml:space="preserve"> </v>
      </c>
      <c r="B96" s="145"/>
      <c r="C96" s="42">
        <f t="shared" ca="1" si="4"/>
        <v>46204</v>
      </c>
      <c r="D96" s="54">
        <f ca="1">INDIRECT("'" &amp; UPPER(LEFT(TEXT($D$3,"mmmm"),3)) &amp; "'!D39")</f>
        <v>0</v>
      </c>
      <c r="E96" s="147"/>
      <c r="F96" s="148"/>
      <c r="G96" s="148"/>
      <c r="H96" s="148"/>
      <c r="I96" s="148"/>
      <c r="J96" s="148"/>
      <c r="K96" s="148"/>
      <c r="L96" s="148"/>
      <c r="M96" s="148"/>
      <c r="N96" s="148"/>
      <c r="O96" s="148"/>
      <c r="P96" s="149"/>
    </row>
    <row r="97" spans="1:16" ht="15" customHeight="1" thickBot="1" x14ac:dyDescent="0.3">
      <c r="A97" s="45" t="str">
        <f ca="1">IF(MONTH(C97)=MONTH(D$3),RIGHT('Yearly Info'!A$43,LEN('Yearly Info'!A$43)-4),"")</f>
        <v xml:space="preserve"> </v>
      </c>
      <c r="B97" s="146"/>
      <c r="C97" s="95">
        <f t="shared" ca="1" si="4"/>
        <v>46204</v>
      </c>
      <c r="D97" s="55">
        <f ca="1">INDIRECT("'" &amp; UPPER(LEFT(TEXT($D$3,"mmmm"),3)) &amp; "'!D40")</f>
        <v>0</v>
      </c>
      <c r="E97" s="150"/>
      <c r="F97" s="151"/>
      <c r="G97" s="151"/>
      <c r="H97" s="151"/>
      <c r="I97" s="151"/>
      <c r="J97" s="151"/>
      <c r="K97" s="151"/>
      <c r="L97" s="151"/>
      <c r="M97" s="151"/>
      <c r="N97" s="151"/>
      <c r="O97" s="151"/>
      <c r="P97" s="152"/>
    </row>
    <row r="98" spans="1:16" ht="15" customHeight="1" x14ac:dyDescent="0.25">
      <c r="A98" s="44" t="str">
        <f ca="1">IF(MONTH(C98)=MONTH(D$3),RIGHT('Yearly Info'!A$14,LEN('Yearly Info'!A$14)-4),"")</f>
        <v xml:space="preserve"> RICS Support for MDEQ</v>
      </c>
      <c r="B98" s="145" t="str">
        <f ca="1">TEXT(C98,"dddd")</f>
        <v>Thursday</v>
      </c>
      <c r="C98" s="94">
        <f ca="1">C68+1</f>
        <v>46205</v>
      </c>
      <c r="D98" s="54">
        <f ca="1">INDIRECT("'" &amp; UPPER(LEFT(TEXT($D$3,"mmmm"),3)) &amp; "'!E11")</f>
        <v>4</v>
      </c>
      <c r="E98" s="147" t="s">
        <v>196</v>
      </c>
      <c r="F98" s="148"/>
      <c r="G98" s="148"/>
      <c r="H98" s="148"/>
      <c r="I98" s="148"/>
      <c r="J98" s="148"/>
      <c r="K98" s="148"/>
      <c r="L98" s="148"/>
      <c r="M98" s="148"/>
      <c r="N98" s="148"/>
      <c r="O98" s="148"/>
      <c r="P98" s="149"/>
    </row>
    <row r="99" spans="1:16" ht="15" customHeight="1" x14ac:dyDescent="0.25">
      <c r="A99" s="44" t="str">
        <f ca="1">IF(MONTH(C99)=MONTH(D$3),RIGHT('Yearly Info'!A$15,LEN('Yearly Info'!A$15)-4),"")</f>
        <v xml:space="preserve"> MDEQ</v>
      </c>
      <c r="B99" s="145"/>
      <c r="C99" s="42">
        <f ca="1">C98</f>
        <v>46205</v>
      </c>
      <c r="D99" s="54">
        <f ca="1">INDIRECT("'" &amp; UPPER(LEFT(TEXT($D$3,"mmmm"),3)) &amp; "'!E12")</f>
        <v>0</v>
      </c>
      <c r="E99" s="147"/>
      <c r="F99" s="148"/>
      <c r="G99" s="148"/>
      <c r="H99" s="148"/>
      <c r="I99" s="148"/>
      <c r="J99" s="148"/>
      <c r="K99" s="148"/>
      <c r="L99" s="148"/>
      <c r="M99" s="148"/>
      <c r="N99" s="148"/>
      <c r="O99" s="148"/>
      <c r="P99" s="149"/>
    </row>
    <row r="100" spans="1:16" ht="15" customHeight="1" x14ac:dyDescent="0.25">
      <c r="A100" s="44" t="str">
        <f ca="1">IF(MONTH(C100)=MONTH(D$3),RIGHT('Yearly Info'!A$16,LEN('Yearly Info'!A$16)-4),"")</f>
        <v xml:space="preserve"> RICS Idea Portal</v>
      </c>
      <c r="B100" s="145"/>
      <c r="C100" s="42">
        <f t="shared" ref="C100:C126" ca="1" si="5">C99</f>
        <v>46205</v>
      </c>
      <c r="D100" s="54">
        <f ca="1">INDIRECT("'" &amp; UPPER(LEFT(TEXT($D$3,"mmmm"),3)) &amp; "'!E13")</f>
        <v>0</v>
      </c>
      <c r="E100" s="147"/>
      <c r="F100" s="148"/>
      <c r="G100" s="148"/>
      <c r="H100" s="148"/>
      <c r="I100" s="148"/>
      <c r="J100" s="148"/>
      <c r="K100" s="148"/>
      <c r="L100" s="148"/>
      <c r="M100" s="148"/>
      <c r="N100" s="148"/>
      <c r="O100" s="148"/>
      <c r="P100" s="149"/>
    </row>
    <row r="101" spans="1:16" ht="15" customHeight="1" x14ac:dyDescent="0.25">
      <c r="A101" s="44" t="str">
        <f ca="1">IF(MONTH(C101)=MONTH(D$3),RIGHT('Yearly Info'!A$17,LEN('Yearly Info'!A$17)-4),"")</f>
        <v xml:space="preserve"> MSWIS</v>
      </c>
      <c r="B101" s="145"/>
      <c r="C101" s="42">
        <f t="shared" ca="1" si="5"/>
        <v>46205</v>
      </c>
      <c r="D101" s="54">
        <f ca="1">INDIRECT("'" &amp; UPPER(LEFT(TEXT($D$3,"mmmm"),3)) &amp; "'!E14")</f>
        <v>0</v>
      </c>
      <c r="E101" s="147"/>
      <c r="F101" s="148"/>
      <c r="G101" s="148"/>
      <c r="H101" s="148"/>
      <c r="I101" s="148"/>
      <c r="J101" s="148"/>
      <c r="K101" s="148"/>
      <c r="L101" s="148"/>
      <c r="M101" s="148"/>
      <c r="N101" s="148"/>
      <c r="O101" s="148"/>
      <c r="P101" s="149"/>
    </row>
    <row r="102" spans="1:16" ht="15" customHeight="1" x14ac:dyDescent="0.25">
      <c r="A102" s="44" t="str">
        <f ca="1">IF(MONTH(C102)=MONTH(D$3),RIGHT('Yearly Info'!A$18,LEN('Yearly Info'!A$18)-4),"")</f>
        <v xml:space="preserve"> GeoSpatial</v>
      </c>
      <c r="B102" s="145"/>
      <c r="C102" s="42">
        <f t="shared" ca="1" si="5"/>
        <v>46205</v>
      </c>
      <c r="D102" s="54">
        <f ca="1">INDIRECT("'" &amp; UPPER(LEFT(TEXT($D$3,"mmmm"),3)) &amp; "'!E15")</f>
        <v>0</v>
      </c>
      <c r="E102" s="153"/>
      <c r="F102" s="154"/>
      <c r="G102" s="154"/>
      <c r="H102" s="154"/>
      <c r="I102" s="154"/>
      <c r="J102" s="154"/>
      <c r="K102" s="154"/>
      <c r="L102" s="154"/>
      <c r="M102" s="154"/>
      <c r="N102" s="154"/>
      <c r="O102" s="154"/>
      <c r="P102" s="155"/>
    </row>
    <row r="103" spans="1:16" ht="15" customHeight="1" x14ac:dyDescent="0.25">
      <c r="A103" s="44" t="str">
        <f ca="1">IF(MONTH(C103)=MONTH(D$3),RIGHT('Yearly Info'!A$19,LEN('Yearly Info'!A$19)-4),"")</f>
        <v xml:space="preserve"> RICS Dashboard</v>
      </c>
      <c r="B103" s="145"/>
      <c r="C103" s="42">
        <f t="shared" ca="1" si="5"/>
        <v>46205</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xml:space="preserve"> MDWFP NRIS</v>
      </c>
      <c r="B104" s="145"/>
      <c r="C104" s="42">
        <f t="shared" ca="1" si="5"/>
        <v>46205</v>
      </c>
      <c r="D104" s="54">
        <f ca="1">INDIRECT("'" &amp; UPPER(LEFT(TEXT($D$3,"mmmm"),3)) &amp; "'!E17")</f>
        <v>4</v>
      </c>
      <c r="E104" s="153" t="s">
        <v>164</v>
      </c>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xml:space="preserve"> MSWIS MRVA 4 CLOSED</v>
      </c>
      <c r="B105" s="145"/>
      <c r="C105" s="42">
        <f t="shared" ca="1" si="5"/>
        <v>46205</v>
      </c>
      <c r="D105" s="54">
        <f ca="1">INDIRECT("'" &amp; UPPER(LEFT(TEXT($D$3,"mmmm"),3)) &amp; "'!E18")</f>
        <v>0</v>
      </c>
      <c r="E105" s="147"/>
      <c r="F105" s="148"/>
      <c r="G105" s="148"/>
      <c r="H105" s="148"/>
      <c r="I105" s="148"/>
      <c r="J105" s="148"/>
      <c r="K105" s="148"/>
      <c r="L105" s="148"/>
      <c r="M105" s="148"/>
      <c r="N105" s="148"/>
      <c r="O105" s="148"/>
      <c r="P105" s="149"/>
    </row>
    <row r="106" spans="1:16" ht="15" customHeight="1" x14ac:dyDescent="0.25">
      <c r="A106" s="44" t="str">
        <f ca="1">IF(MONTH(C106)=MONTH(D$3),RIGHT('Yearly Info'!A$22,LEN('Yearly Info'!A$22)-4),"")</f>
        <v xml:space="preserve"> Tackett</v>
      </c>
      <c r="B106" s="145"/>
      <c r="C106" s="42">
        <f t="shared" ca="1" si="5"/>
        <v>46205</v>
      </c>
      <c r="D106" s="54">
        <f ca="1">INDIRECT("'" &amp; UPPER(LEFT(TEXT($D$3,"mmmm"),3)) &amp; "'!E19")</f>
        <v>0</v>
      </c>
      <c r="E106" s="147"/>
      <c r="F106" s="148"/>
      <c r="G106" s="148"/>
      <c r="H106" s="148"/>
      <c r="I106" s="148"/>
      <c r="J106" s="148"/>
      <c r="K106" s="148"/>
      <c r="L106" s="148"/>
      <c r="M106" s="148"/>
      <c r="N106" s="148"/>
      <c r="O106" s="148"/>
      <c r="P106" s="149"/>
    </row>
    <row r="107" spans="1:16" ht="15" customHeight="1" x14ac:dyDescent="0.25">
      <c r="A107" s="44" t="e">
        <f ca="1">IF(MONTH(C107)=MONTH(D$3),RIGHT('Yearly Info'!A$23,LEN('Yearly Info'!A$23)-4),"")</f>
        <v>#VALUE!</v>
      </c>
      <c r="B107" s="145"/>
      <c r="C107" s="42">
        <f t="shared" ca="1" si="5"/>
        <v>46205</v>
      </c>
      <c r="D107" s="54">
        <f ca="1">INDIRECT("'" &amp; UPPER(LEFT(TEXT($D$3,"mmmm"),3)) &amp; "'!E20")</f>
        <v>0</v>
      </c>
      <c r="E107" s="147"/>
      <c r="F107" s="148"/>
      <c r="G107" s="148"/>
      <c r="H107" s="148"/>
      <c r="I107" s="148"/>
      <c r="J107" s="148"/>
      <c r="K107" s="148"/>
      <c r="L107" s="148"/>
      <c r="M107" s="148"/>
      <c r="N107" s="148"/>
      <c r="O107" s="148"/>
      <c r="P107" s="149"/>
    </row>
    <row r="108" spans="1:16" ht="15" customHeight="1" x14ac:dyDescent="0.25">
      <c r="A108" s="44" t="e">
        <f ca="1">IF(MONTH(C108)=MONTH(D$3),RIGHT('Yearly Info'!A$24,LEN('Yearly Info'!A$24)-4),"")</f>
        <v>#VALUE!</v>
      </c>
      <c r="B108" s="145"/>
      <c r="C108" s="42">
        <f t="shared" ca="1" si="5"/>
        <v>46205</v>
      </c>
      <c r="D108" s="54">
        <f ca="1">INDIRECT("'" &amp; UPPER(LEFT(TEXT($D$3,"mmmm"),3)) &amp; "'!E21")</f>
        <v>0</v>
      </c>
      <c r="E108" s="147"/>
      <c r="F108" s="148"/>
      <c r="G108" s="148"/>
      <c r="H108" s="148"/>
      <c r="I108" s="148"/>
      <c r="J108" s="148"/>
      <c r="K108" s="148"/>
      <c r="L108" s="148"/>
      <c r="M108" s="148"/>
      <c r="N108" s="148"/>
      <c r="O108" s="148"/>
      <c r="P108" s="149"/>
    </row>
    <row r="109" spans="1:16" ht="15" customHeight="1" x14ac:dyDescent="0.25">
      <c r="A109" s="44" t="e">
        <f ca="1">IF(MONTH(C109)=MONTH(D$3),RIGHT('Yearly Info'!A$25,LEN('Yearly Info'!A$25)-4),"")</f>
        <v>#VALUE!</v>
      </c>
      <c r="B109" s="145"/>
      <c r="C109" s="42">
        <f t="shared" ca="1" si="5"/>
        <v>46205</v>
      </c>
      <c r="D109" s="54">
        <f ca="1">INDIRECT("'" &amp; UPPER(LEFT(TEXT($D$3,"mmmm"),3)) &amp; "'!E22")</f>
        <v>0</v>
      </c>
      <c r="E109" s="147"/>
      <c r="F109" s="148"/>
      <c r="G109" s="148"/>
      <c r="H109" s="148"/>
      <c r="I109" s="148"/>
      <c r="J109" s="148"/>
      <c r="K109" s="148"/>
      <c r="L109" s="148"/>
      <c r="M109" s="148"/>
      <c r="N109" s="148"/>
      <c r="O109" s="148"/>
      <c r="P109" s="149"/>
    </row>
    <row r="110" spans="1:16" ht="15" customHeight="1" x14ac:dyDescent="0.25">
      <c r="A110" s="44" t="e">
        <f ca="1">IF(MONTH(C110)=MONTH(D$3),RIGHT('Yearly Info'!A$26,LEN('Yearly Info'!A$26)-4),"")</f>
        <v>#VALUE!</v>
      </c>
      <c r="B110" s="145"/>
      <c r="C110" s="42">
        <f t="shared" ca="1" si="5"/>
        <v>46205</v>
      </c>
      <c r="D110" s="54">
        <f ca="1">INDIRECT("'" &amp; UPPER(LEFT(TEXT($D$3,"mmmm"),3)) &amp; "'!E23")</f>
        <v>0</v>
      </c>
      <c r="E110" s="147"/>
      <c r="F110" s="148"/>
      <c r="G110" s="148"/>
      <c r="H110" s="148"/>
      <c r="I110" s="148"/>
      <c r="J110" s="148"/>
      <c r="K110" s="148"/>
      <c r="L110" s="148"/>
      <c r="M110" s="148"/>
      <c r="N110" s="148"/>
      <c r="O110" s="148"/>
      <c r="P110" s="149"/>
    </row>
    <row r="111" spans="1:16" ht="15" customHeight="1" x14ac:dyDescent="0.25">
      <c r="A111" s="44" t="e">
        <f ca="1">IF(MONTH(C111)=MONTH(D$3),RIGHT('Yearly Info'!A$27,LEN('Yearly Info'!A$27)-4),"")</f>
        <v>#VALUE!</v>
      </c>
      <c r="B111" s="145"/>
      <c r="C111" s="42">
        <f t="shared" ca="1" si="5"/>
        <v>46205</v>
      </c>
      <c r="D111" s="54">
        <f ca="1">INDIRECT("'" &amp; UPPER(LEFT(TEXT($D$3,"mmmm"),3)) &amp; "'!E24")</f>
        <v>0</v>
      </c>
      <c r="E111" s="147"/>
      <c r="F111" s="148"/>
      <c r="G111" s="148"/>
      <c r="H111" s="148"/>
      <c r="I111" s="148"/>
      <c r="J111" s="148"/>
      <c r="K111" s="148"/>
      <c r="L111" s="148"/>
      <c r="M111" s="148"/>
      <c r="N111" s="148"/>
      <c r="O111" s="148"/>
      <c r="P111" s="149"/>
    </row>
    <row r="112" spans="1:16" ht="15" customHeight="1" x14ac:dyDescent="0.25">
      <c r="A112" s="44" t="e">
        <f ca="1">IF(MONTH(C112)=MONTH(D$3),RIGHT('Yearly Info'!A$28,LEN('Yearly Info'!A$28)-4),"")</f>
        <v>#VALUE!</v>
      </c>
      <c r="B112" s="145"/>
      <c r="C112" s="42">
        <f t="shared" ca="1" si="5"/>
        <v>46205</v>
      </c>
      <c r="D112" s="54">
        <f ca="1">INDIRECT("'" &amp; UPPER(LEFT(TEXT($D$3,"mmmm"),3)) &amp; "'!E25")</f>
        <v>0</v>
      </c>
      <c r="E112" s="147"/>
      <c r="F112" s="148"/>
      <c r="G112" s="148"/>
      <c r="H112" s="148"/>
      <c r="I112" s="148"/>
      <c r="J112" s="148"/>
      <c r="K112" s="148"/>
      <c r="L112" s="148"/>
      <c r="M112" s="148"/>
      <c r="N112" s="148"/>
      <c r="O112" s="148"/>
      <c r="P112" s="149"/>
    </row>
    <row r="113" spans="1:16" ht="15" customHeight="1" x14ac:dyDescent="0.25">
      <c r="A113" s="44" t="e">
        <f ca="1">IF(MONTH(C113)=MONTH(D$3),RIGHT('Yearly Info'!A$29,LEN('Yearly Info'!A$29)-4),"")</f>
        <v>#VALUE!</v>
      </c>
      <c r="B113" s="145"/>
      <c r="C113" s="42">
        <f t="shared" ca="1" si="5"/>
        <v>46205</v>
      </c>
      <c r="D113" s="54">
        <f ca="1">INDIRECT("'" &amp; UPPER(LEFT(TEXT($D$3,"mmmm"),3)) &amp; "'!E26")</f>
        <v>0</v>
      </c>
      <c r="E113" s="147"/>
      <c r="F113" s="148"/>
      <c r="G113" s="148"/>
      <c r="H113" s="148"/>
      <c r="I113" s="148"/>
      <c r="J113" s="148"/>
      <c r="K113" s="148"/>
      <c r="L113" s="148"/>
      <c r="M113" s="148"/>
      <c r="N113" s="148"/>
      <c r="O113" s="148"/>
      <c r="P113" s="149"/>
    </row>
    <row r="114" spans="1:16" ht="15" customHeight="1" x14ac:dyDescent="0.25">
      <c r="A114" s="44" t="e">
        <f ca="1">IF(MONTH(C114)=MONTH(D$3),RIGHT('Yearly Info'!A$30,LEN('Yearly Info'!A$30)-4),"")</f>
        <v>#VALUE!</v>
      </c>
      <c r="B114" s="145"/>
      <c r="C114" s="42">
        <f t="shared" ca="1" si="5"/>
        <v>46205</v>
      </c>
      <c r="D114" s="54">
        <f ca="1">INDIRECT("'" &amp; UPPER(LEFT(TEXT($D$3,"mmmm"),3)) &amp; "'!E27")</f>
        <v>0</v>
      </c>
      <c r="E114" s="147"/>
      <c r="F114" s="148"/>
      <c r="G114" s="148"/>
      <c r="H114" s="148"/>
      <c r="I114" s="148"/>
      <c r="J114" s="148"/>
      <c r="K114" s="148"/>
      <c r="L114" s="148"/>
      <c r="M114" s="148"/>
      <c r="N114" s="148"/>
      <c r="O114" s="148"/>
      <c r="P114" s="149"/>
    </row>
    <row r="115" spans="1:16" ht="15" customHeight="1" x14ac:dyDescent="0.25">
      <c r="A115" s="44" t="e">
        <f ca="1">IF(MONTH(C115)=MONTH(D$3),RIGHT('Yearly Info'!A$31,LEN('Yearly Info'!A$31)-4),"")</f>
        <v>#VALUE!</v>
      </c>
      <c r="B115" s="145"/>
      <c r="C115" s="42">
        <f t="shared" ca="1" si="5"/>
        <v>46205</v>
      </c>
      <c r="D115" s="54">
        <f ca="1">INDIRECT("'" &amp; UPPER(LEFT(TEXT($D$3,"mmmm"),3)) &amp; "'!E28")</f>
        <v>0</v>
      </c>
      <c r="E115" s="147"/>
      <c r="F115" s="148"/>
      <c r="G115" s="148"/>
      <c r="H115" s="148"/>
      <c r="I115" s="148"/>
      <c r="J115" s="148"/>
      <c r="K115" s="148"/>
      <c r="L115" s="148"/>
      <c r="M115" s="148"/>
      <c r="N115" s="148"/>
      <c r="O115" s="148"/>
      <c r="P115" s="149"/>
    </row>
    <row r="116" spans="1:16" ht="15" customHeight="1" x14ac:dyDescent="0.25">
      <c r="A116" s="44" t="e">
        <f ca="1">IF(MONTH(C116)=MONTH(D$3),RIGHT('Yearly Info'!A$32,LEN('Yearly Info'!A$32)-4),"")</f>
        <v>#VALUE!</v>
      </c>
      <c r="B116" s="145"/>
      <c r="C116" s="42">
        <f t="shared" ca="1" si="5"/>
        <v>46205</v>
      </c>
      <c r="D116" s="54">
        <f ca="1">INDIRECT("'" &amp; UPPER(LEFT(TEXT($D$3,"mmmm"),3)) &amp; "'!E29")</f>
        <v>0</v>
      </c>
      <c r="E116" s="147"/>
      <c r="F116" s="148"/>
      <c r="G116" s="148"/>
      <c r="H116" s="148"/>
      <c r="I116" s="148"/>
      <c r="J116" s="148"/>
      <c r="K116" s="148"/>
      <c r="L116" s="148"/>
      <c r="M116" s="148"/>
      <c r="N116" s="148"/>
      <c r="O116" s="148"/>
      <c r="P116" s="149"/>
    </row>
    <row r="117" spans="1:16" ht="15" customHeight="1" x14ac:dyDescent="0.25">
      <c r="A117" s="44" t="e">
        <f ca="1">IF(MONTH(C117)=MONTH(D$3),RIGHT('Yearly Info'!A$33,LEN('Yearly Info'!A$33)-4),"")</f>
        <v>#VALUE!</v>
      </c>
      <c r="B117" s="145"/>
      <c r="C117" s="42">
        <f t="shared" ca="1" si="5"/>
        <v>46205</v>
      </c>
      <c r="D117" s="54">
        <f ca="1">INDIRECT("'" &amp; UPPER(LEFT(TEXT($D$3,"mmmm"),3)) &amp; "'!E30")</f>
        <v>0</v>
      </c>
      <c r="E117" s="147"/>
      <c r="F117" s="148"/>
      <c r="G117" s="148"/>
      <c r="H117" s="148"/>
      <c r="I117" s="148"/>
      <c r="J117" s="148"/>
      <c r="K117" s="148"/>
      <c r="L117" s="148"/>
      <c r="M117" s="148"/>
      <c r="N117" s="148"/>
      <c r="O117" s="148"/>
      <c r="P117" s="149"/>
    </row>
    <row r="118" spans="1:16" ht="15" customHeight="1" x14ac:dyDescent="0.25">
      <c r="A118" s="44" t="e">
        <f ca="1">IF(MONTH(C118)=MONTH(D$3),RIGHT('Yearly Info'!A$34,LEN('Yearly Info'!A$34)-4),"")</f>
        <v>#VALUE!</v>
      </c>
      <c r="B118" s="145"/>
      <c r="C118" s="42">
        <f t="shared" ca="1" si="5"/>
        <v>46205</v>
      </c>
      <c r="D118" s="54">
        <f ca="1">INDIRECT("'" &amp; UPPER(LEFT(TEXT($D$3,"mmmm"),3)) &amp; "'!E31")</f>
        <v>0</v>
      </c>
      <c r="E118" s="147"/>
      <c r="F118" s="148"/>
      <c r="G118" s="148"/>
      <c r="H118" s="148"/>
      <c r="I118" s="148"/>
      <c r="J118" s="148"/>
      <c r="K118" s="148"/>
      <c r="L118" s="148"/>
      <c r="M118" s="148"/>
      <c r="N118" s="148"/>
      <c r="O118" s="148"/>
      <c r="P118" s="149"/>
    </row>
    <row r="119" spans="1:16" ht="15" customHeight="1" x14ac:dyDescent="0.25">
      <c r="A119" s="44" t="e">
        <f ca="1">IF(MONTH(C119)=MONTH(D$3),RIGHT('Yearly Info'!A$35,LEN('Yearly Info'!A$35)-4),"")</f>
        <v>#VALUE!</v>
      </c>
      <c r="B119" s="145"/>
      <c r="C119" s="42">
        <f t="shared" ca="1" si="5"/>
        <v>46205</v>
      </c>
      <c r="D119" s="100">
        <f ca="1">INDIRECT("'" &amp; UPPER(LEFT(TEXT($D$3,"mmmm"),3)) &amp; "'!E32")</f>
        <v>0</v>
      </c>
      <c r="E119" s="147"/>
      <c r="F119" s="148"/>
      <c r="G119" s="148"/>
      <c r="H119" s="148"/>
      <c r="I119" s="148"/>
      <c r="J119" s="148"/>
      <c r="K119" s="148"/>
      <c r="L119" s="148"/>
      <c r="M119" s="148"/>
      <c r="N119" s="148"/>
      <c r="O119" s="148"/>
      <c r="P119" s="149"/>
    </row>
    <row r="120" spans="1:16" ht="15" customHeight="1" x14ac:dyDescent="0.25">
      <c r="A120" s="44" t="e">
        <f ca="1">IF(MONTH(C120)=MONTH(D$3),RIGHT('Yearly Info'!A$36,LEN('Yearly Info'!A$36)-4),"")</f>
        <v>#VALUE!</v>
      </c>
      <c r="B120" s="145"/>
      <c r="C120" s="42">
        <f t="shared" ca="1" si="5"/>
        <v>46205</v>
      </c>
      <c r="D120" s="100">
        <f ca="1">INDIRECT("'" &amp; UPPER(LEFT(TEXT($D$3,"mmmm"),3)) &amp; "'!E33")</f>
        <v>0</v>
      </c>
      <c r="E120" s="147"/>
      <c r="F120" s="148"/>
      <c r="G120" s="148"/>
      <c r="H120" s="148"/>
      <c r="I120" s="148"/>
      <c r="J120" s="148"/>
      <c r="K120" s="148"/>
      <c r="L120" s="148"/>
      <c r="M120" s="148"/>
      <c r="N120" s="148"/>
      <c r="O120" s="148"/>
      <c r="P120" s="149"/>
    </row>
    <row r="121" spans="1:16" ht="15" customHeight="1" x14ac:dyDescent="0.25">
      <c r="A121" s="44" t="e">
        <f ca="1">IF(MONTH(C121)=MONTH(D$3),RIGHT('Yearly Info'!A$37,LEN('Yearly Info'!A$37)-4),"")</f>
        <v>#VALUE!</v>
      </c>
      <c r="B121" s="145"/>
      <c r="C121" s="42">
        <f t="shared" ca="1" si="5"/>
        <v>46205</v>
      </c>
      <c r="D121" s="100">
        <f ca="1">INDIRECT("'" &amp; UPPER(LEFT(TEXT($D$3,"mmmm"),3)) &amp; "'!E34")</f>
        <v>0</v>
      </c>
      <c r="E121" s="147"/>
      <c r="F121" s="148"/>
      <c r="G121" s="148"/>
      <c r="H121" s="148"/>
      <c r="I121" s="148"/>
      <c r="J121" s="148"/>
      <c r="K121" s="148"/>
      <c r="L121" s="148"/>
      <c r="M121" s="148"/>
      <c r="N121" s="148"/>
      <c r="O121" s="148"/>
      <c r="P121" s="149"/>
    </row>
    <row r="122" spans="1:16" ht="15" customHeight="1" x14ac:dyDescent="0.25">
      <c r="A122" s="44" t="e">
        <f ca="1">IF(MONTH(C122)=MONTH(D$3),RIGHT('Yearly Info'!A$38,LEN('Yearly Info'!A$38)-4),"")</f>
        <v>#VALUE!</v>
      </c>
      <c r="B122" s="145"/>
      <c r="C122" s="42">
        <f t="shared" ca="1" si="5"/>
        <v>46205</v>
      </c>
      <c r="D122" s="100">
        <f ca="1">INDIRECT("'" &amp; UPPER(LEFT(TEXT($D$3,"mmmm"),3)) &amp; "'!E35")</f>
        <v>0</v>
      </c>
      <c r="E122" s="147"/>
      <c r="F122" s="148"/>
      <c r="G122" s="148"/>
      <c r="H122" s="148"/>
      <c r="I122" s="148"/>
      <c r="J122" s="148"/>
      <c r="K122" s="148"/>
      <c r="L122" s="148"/>
      <c r="M122" s="148"/>
      <c r="N122" s="148"/>
      <c r="O122" s="148"/>
      <c r="P122" s="149"/>
    </row>
    <row r="123" spans="1:16" ht="15" customHeight="1" x14ac:dyDescent="0.25">
      <c r="A123" s="44" t="e">
        <f ca="1">IF(MONTH(C123)=MONTH(D$3),RIGHT('Yearly Info'!A$39,LEN('Yearly Info'!A$39)-4),"")</f>
        <v>#VALUE!</v>
      </c>
      <c r="B123" s="145"/>
      <c r="C123" s="42">
        <f t="shared" ca="1" si="5"/>
        <v>46205</v>
      </c>
      <c r="D123" s="100">
        <f ca="1">INDIRECT("'" &amp; UPPER(LEFT(TEXT($D$3,"mmmm"),3)) &amp; "'!E36")</f>
        <v>0</v>
      </c>
      <c r="E123" s="147"/>
      <c r="F123" s="148"/>
      <c r="G123" s="148"/>
      <c r="H123" s="148"/>
      <c r="I123" s="148"/>
      <c r="J123" s="148"/>
      <c r="K123" s="148"/>
      <c r="L123" s="148"/>
      <c r="M123" s="148"/>
      <c r="N123" s="148"/>
      <c r="O123" s="148"/>
      <c r="P123" s="149"/>
    </row>
    <row r="124" spans="1:16" ht="15" customHeight="1" thickBot="1" x14ac:dyDescent="0.3">
      <c r="A124" s="45" t="e">
        <f ca="1">IF(MONTH(C124)=MONTH(D$3),RIGHT('Yearly Info'!A$40,LEN('Yearly Info'!A$40)-4),"")</f>
        <v>#VALUE!</v>
      </c>
      <c r="B124" s="145"/>
      <c r="C124" s="42">
        <f t="shared" ca="1" si="5"/>
        <v>46205</v>
      </c>
      <c r="D124" s="100">
        <f ca="1">INDIRECT("'" &amp; UPPER(LEFT(TEXT($D$3,"mmmm"),3)) &amp; "'!E37")</f>
        <v>0</v>
      </c>
      <c r="E124" s="147"/>
      <c r="F124" s="148"/>
      <c r="G124" s="148"/>
      <c r="H124" s="148"/>
      <c r="I124" s="148"/>
      <c r="J124" s="148"/>
      <c r="K124" s="148"/>
      <c r="L124" s="148"/>
      <c r="M124" s="148"/>
      <c r="N124" s="148"/>
      <c r="O124" s="148"/>
      <c r="P124" s="149"/>
    </row>
    <row r="125" spans="1:16" ht="15" customHeight="1" thickBot="1" x14ac:dyDescent="0.3">
      <c r="A125" s="45" t="str">
        <f ca="1">IF(MONTH(C125)=MONTH(D$3),RIGHT('Yearly Info'!A$41,LEN('Yearly Info'!A$41)-4),"")</f>
        <v xml:space="preserve"> </v>
      </c>
      <c r="B125" s="145"/>
      <c r="C125" s="42">
        <f t="shared" ca="1" si="5"/>
        <v>46205</v>
      </c>
      <c r="D125" s="100">
        <f ca="1">INDIRECT("'" &amp; UPPER(LEFT(TEXT($D$3,"mmmm"),3)) &amp; "'!E38")</f>
        <v>0</v>
      </c>
      <c r="E125" s="147"/>
      <c r="F125" s="148"/>
      <c r="G125" s="148"/>
      <c r="H125" s="148"/>
      <c r="I125" s="148"/>
      <c r="J125" s="148"/>
      <c r="K125" s="148"/>
      <c r="L125" s="148"/>
      <c r="M125" s="148"/>
      <c r="N125" s="148"/>
      <c r="O125" s="148"/>
      <c r="P125" s="149"/>
    </row>
    <row r="126" spans="1:16" ht="15" customHeight="1" thickBot="1" x14ac:dyDescent="0.3">
      <c r="A126" s="45" t="str">
        <f ca="1">IF(MONTH(C126)=MONTH(D$3),RIGHT('Yearly Info'!A$42,LEN('Yearly Info'!A$42)-4),"")</f>
        <v xml:space="preserve"> </v>
      </c>
      <c r="B126" s="145"/>
      <c r="C126" s="42">
        <f t="shared" ca="1" si="5"/>
        <v>46205</v>
      </c>
      <c r="D126" s="100">
        <f ca="1">INDIRECT("'" &amp; UPPER(LEFT(TEXT($D$3,"mmmm"),3)) &amp; "'!E39")</f>
        <v>0</v>
      </c>
      <c r="E126" s="147"/>
      <c r="F126" s="148"/>
      <c r="G126" s="148"/>
      <c r="H126" s="148"/>
      <c r="I126" s="148"/>
      <c r="J126" s="148"/>
      <c r="K126" s="148"/>
      <c r="L126" s="148"/>
      <c r="M126" s="148"/>
      <c r="N126" s="148"/>
      <c r="O126" s="148"/>
      <c r="P126" s="149"/>
    </row>
    <row r="127" spans="1:16" ht="15" customHeight="1" thickBot="1" x14ac:dyDescent="0.3">
      <c r="A127" s="45" t="str">
        <f ca="1">IF(MONTH(C127)=MONTH(D$3),RIGHT('Yearly Info'!A$43,LEN('Yearly Info'!A$43)-4),"")</f>
        <v xml:space="preserve"> </v>
      </c>
      <c r="B127" s="146"/>
      <c r="C127" s="95">
        <f ca="1">C118</f>
        <v>46205</v>
      </c>
      <c r="D127" s="55">
        <f ca="1">INDIRECT("'" &amp; UPPER(LEFT(TEXT($D$3,"mmmm"),3)) &amp; "'!E40")</f>
        <v>0</v>
      </c>
      <c r="E127" s="150"/>
      <c r="F127" s="151"/>
      <c r="G127" s="151"/>
      <c r="H127" s="151"/>
      <c r="I127" s="151"/>
      <c r="J127" s="151"/>
      <c r="K127" s="151"/>
      <c r="L127" s="151"/>
      <c r="M127" s="151"/>
      <c r="N127" s="151"/>
      <c r="O127" s="151"/>
      <c r="P127" s="152"/>
    </row>
    <row r="128" spans="1:16" ht="15" customHeight="1" x14ac:dyDescent="0.25">
      <c r="A128" s="44" t="str">
        <f ca="1">IF(MONTH(C128)=MONTH(D$3),RIGHT('Yearly Info'!A$14,LEN('Yearly Info'!A$14)-4),"")</f>
        <v xml:space="preserve"> RICS Support for MDEQ</v>
      </c>
      <c r="B128" s="145" t="str">
        <f ca="1">TEXT(C128,"dddd")</f>
        <v>Friday</v>
      </c>
      <c r="C128" s="94">
        <f ca="1">C98+1</f>
        <v>46206</v>
      </c>
      <c r="D128" s="54">
        <f ca="1">INDIRECT("'" &amp; UPPER(LEFT(TEXT($D$3,"mmmm"),3)) &amp; "'!F11")</f>
        <v>6</v>
      </c>
      <c r="E128" s="147" t="s">
        <v>196</v>
      </c>
      <c r="F128" s="148"/>
      <c r="G128" s="148"/>
      <c r="H128" s="148"/>
      <c r="I128" s="148"/>
      <c r="J128" s="148"/>
      <c r="K128" s="148"/>
      <c r="L128" s="148"/>
      <c r="M128" s="148"/>
      <c r="N128" s="148"/>
      <c r="O128" s="148"/>
      <c r="P128" s="149"/>
    </row>
    <row r="129" spans="1:16" ht="15" customHeight="1" x14ac:dyDescent="0.25">
      <c r="A129" s="44" t="str">
        <f ca="1">IF(MONTH(C129)=MONTH(D$3),RIGHT('Yearly Info'!A$15,LEN('Yearly Info'!A$15)-4),"")</f>
        <v xml:space="preserve"> MDEQ</v>
      </c>
      <c r="B129" s="145"/>
      <c r="C129" s="42">
        <f ca="1">C128</f>
        <v>46206</v>
      </c>
      <c r="D129" s="54">
        <f ca="1">INDIRECT("'" &amp; UPPER(LEFT(TEXT($D$3,"mmmm"),3)) &amp; "'!F12")</f>
        <v>0</v>
      </c>
      <c r="E129" s="147"/>
      <c r="F129" s="148"/>
      <c r="G129" s="148"/>
      <c r="H129" s="148"/>
      <c r="I129" s="148"/>
      <c r="J129" s="148"/>
      <c r="K129" s="148"/>
      <c r="L129" s="148"/>
      <c r="M129" s="148"/>
      <c r="N129" s="148"/>
      <c r="O129" s="148"/>
      <c r="P129" s="149"/>
    </row>
    <row r="130" spans="1:16" ht="15" customHeight="1" x14ac:dyDescent="0.25">
      <c r="A130" s="44" t="str">
        <f ca="1">IF(MONTH(C130)=MONTH(D$3),RIGHT('Yearly Info'!A$16,LEN('Yearly Info'!A$16)-4),"")</f>
        <v xml:space="preserve"> RICS Idea Portal</v>
      </c>
      <c r="B130" s="145"/>
      <c r="C130" s="42">
        <f t="shared" ref="C130:C157" ca="1" si="6">C129</f>
        <v>46206</v>
      </c>
      <c r="D130" s="54">
        <f ca="1">INDIRECT("'" &amp; UPPER(LEFT(TEXT($D$3,"mmmm"),3)) &amp; "'!F13")</f>
        <v>0</v>
      </c>
      <c r="E130" s="147"/>
      <c r="F130" s="148"/>
      <c r="G130" s="148"/>
      <c r="H130" s="148"/>
      <c r="I130" s="148"/>
      <c r="J130" s="148"/>
      <c r="K130" s="148"/>
      <c r="L130" s="148"/>
      <c r="M130" s="148"/>
      <c r="N130" s="148"/>
      <c r="O130" s="148"/>
      <c r="P130" s="149"/>
    </row>
    <row r="131" spans="1:16" ht="15" customHeight="1" x14ac:dyDescent="0.25">
      <c r="A131" s="44" t="str">
        <f ca="1">IF(MONTH(C131)=MONTH(D$3),RIGHT('Yearly Info'!A$17,LEN('Yearly Info'!A$17)-4),"")</f>
        <v xml:space="preserve"> MSWIS</v>
      </c>
      <c r="B131" s="145"/>
      <c r="C131" s="42">
        <f t="shared" ca="1" si="6"/>
        <v>46206</v>
      </c>
      <c r="D131" s="54">
        <f ca="1">INDIRECT("'" &amp; UPPER(LEFT(TEXT($D$3,"mmmm"),3)) &amp; "'!F14")</f>
        <v>2</v>
      </c>
      <c r="E131" s="147" t="s">
        <v>160</v>
      </c>
      <c r="F131" s="148"/>
      <c r="G131" s="148"/>
      <c r="H131" s="148"/>
      <c r="I131" s="148"/>
      <c r="J131" s="148"/>
      <c r="K131" s="148"/>
      <c r="L131" s="148"/>
      <c r="M131" s="148"/>
      <c r="N131" s="148"/>
      <c r="O131" s="148"/>
      <c r="P131" s="149"/>
    </row>
    <row r="132" spans="1:16" ht="15" customHeight="1" x14ac:dyDescent="0.25">
      <c r="A132" s="44" t="str">
        <f ca="1">IF(MONTH(C132)=MONTH(D$3),RIGHT('Yearly Info'!A$18,LEN('Yearly Info'!A$18)-4),"")</f>
        <v xml:space="preserve"> GeoSpatial</v>
      </c>
      <c r="B132" s="145"/>
      <c r="C132" s="42">
        <f t="shared" ca="1" si="6"/>
        <v>46206</v>
      </c>
      <c r="D132" s="54">
        <f ca="1">INDIRECT("'" &amp; UPPER(LEFT(TEXT($D$3,"mmmm"),3)) &amp; "'!F15")</f>
        <v>0</v>
      </c>
      <c r="E132" s="147"/>
      <c r="F132" s="148"/>
      <c r="G132" s="148"/>
      <c r="H132" s="148"/>
      <c r="I132" s="148"/>
      <c r="J132" s="148"/>
      <c r="K132" s="148"/>
      <c r="L132" s="148"/>
      <c r="M132" s="148"/>
      <c r="N132" s="148"/>
      <c r="O132" s="148"/>
      <c r="P132" s="149"/>
    </row>
    <row r="133" spans="1:16" ht="15" customHeight="1" x14ac:dyDescent="0.25">
      <c r="A133" s="44" t="str">
        <f ca="1">IF(MONTH(C133)=MONTH(D$3),RIGHT('Yearly Info'!A$19,LEN('Yearly Info'!A$19)-4),"")</f>
        <v xml:space="preserve"> RICS Dashboard</v>
      </c>
      <c r="B133" s="145"/>
      <c r="C133" s="42">
        <f t="shared" ca="1" si="6"/>
        <v>46206</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MDWFP NRIS</v>
      </c>
      <c r="B134" s="145"/>
      <c r="C134" s="42">
        <f t="shared" ca="1" si="6"/>
        <v>46206</v>
      </c>
      <c r="D134" s="54">
        <f ca="1">INDIRECT("'" &amp; UPPER(LEFT(TEXT($D$3,"mmmm"),3)) &amp; "'!F17")</f>
        <v>0</v>
      </c>
      <c r="E134" s="153"/>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 MRVA 4 CLOSED</v>
      </c>
      <c r="B135" s="145"/>
      <c r="C135" s="42">
        <f t="shared" ca="1" si="6"/>
        <v>46206</v>
      </c>
      <c r="D135" s="54">
        <f ca="1">INDIRECT("'" &amp; UPPER(LEFT(TEXT($D$3,"mmmm"),3)) &amp; "'!F18")</f>
        <v>0</v>
      </c>
      <c r="E135" s="147"/>
      <c r="F135" s="148"/>
      <c r="G135" s="148"/>
      <c r="H135" s="148"/>
      <c r="I135" s="148"/>
      <c r="J135" s="148"/>
      <c r="K135" s="148"/>
      <c r="L135" s="148"/>
      <c r="M135" s="148"/>
      <c r="N135" s="148"/>
      <c r="O135" s="148"/>
      <c r="P135" s="149"/>
    </row>
    <row r="136" spans="1:16" ht="15" customHeight="1" x14ac:dyDescent="0.25">
      <c r="A136" s="44" t="str">
        <f ca="1">IF(MONTH(C136)=MONTH(D$3),RIGHT('Yearly Info'!A$22,LEN('Yearly Info'!A$22)-4),"")</f>
        <v xml:space="preserve"> Tackett</v>
      </c>
      <c r="B136" s="145"/>
      <c r="C136" s="42">
        <f t="shared" ca="1" si="6"/>
        <v>46206</v>
      </c>
      <c r="D136" s="54">
        <f ca="1">INDIRECT("'" &amp; UPPER(LEFT(TEXT($D$3,"mmmm"),3)) &amp; "'!F19")</f>
        <v>0</v>
      </c>
      <c r="E136" s="147"/>
      <c r="F136" s="148"/>
      <c r="G136" s="148"/>
      <c r="H136" s="148"/>
      <c r="I136" s="148"/>
      <c r="J136" s="148"/>
      <c r="K136" s="148"/>
      <c r="L136" s="148"/>
      <c r="M136" s="148"/>
      <c r="N136" s="148"/>
      <c r="O136" s="148"/>
      <c r="P136" s="149"/>
    </row>
    <row r="137" spans="1:16" ht="15" customHeight="1" x14ac:dyDescent="0.25">
      <c r="A137" s="44" t="e">
        <f ca="1">IF(MONTH(C137)=MONTH(D$3),RIGHT('Yearly Info'!A$23,LEN('Yearly Info'!A$23)-4),"")</f>
        <v>#VALUE!</v>
      </c>
      <c r="B137" s="145"/>
      <c r="C137" s="42">
        <f t="shared" ca="1" si="6"/>
        <v>46206</v>
      </c>
      <c r="D137" s="54">
        <f ca="1">INDIRECT("'" &amp; UPPER(LEFT(TEXT($D$3,"mmmm"),3)) &amp; "'!F20")</f>
        <v>0</v>
      </c>
      <c r="E137" s="147"/>
      <c r="F137" s="148"/>
      <c r="G137" s="148"/>
      <c r="H137" s="148"/>
      <c r="I137" s="148"/>
      <c r="J137" s="148"/>
      <c r="K137" s="148"/>
      <c r="L137" s="148"/>
      <c r="M137" s="148"/>
      <c r="N137" s="148"/>
      <c r="O137" s="148"/>
      <c r="P137" s="149"/>
    </row>
    <row r="138" spans="1:16" ht="15" customHeight="1" x14ac:dyDescent="0.25">
      <c r="A138" s="44" t="e">
        <f ca="1">IF(MONTH(C138)=MONTH(D$3),RIGHT('Yearly Info'!A$24,LEN('Yearly Info'!A$24)-4),"")</f>
        <v>#VALUE!</v>
      </c>
      <c r="B138" s="145"/>
      <c r="C138" s="42">
        <f t="shared" ca="1" si="6"/>
        <v>46206</v>
      </c>
      <c r="D138" s="54">
        <f ca="1">INDIRECT("'" &amp; UPPER(LEFT(TEXT($D$3,"mmmm"),3)) &amp; "'!F21")</f>
        <v>0</v>
      </c>
      <c r="E138" s="147"/>
      <c r="F138" s="148"/>
      <c r="G138" s="148"/>
      <c r="H138" s="148"/>
      <c r="I138" s="148"/>
      <c r="J138" s="148"/>
      <c r="K138" s="148"/>
      <c r="L138" s="148"/>
      <c r="M138" s="148"/>
      <c r="N138" s="148"/>
      <c r="O138" s="148"/>
      <c r="P138" s="149"/>
    </row>
    <row r="139" spans="1:16" ht="15" customHeight="1" x14ac:dyDescent="0.25">
      <c r="A139" s="44" t="e">
        <f ca="1">IF(MONTH(C139)=MONTH(D$3),RIGHT('Yearly Info'!A$25,LEN('Yearly Info'!A$25)-4),"")</f>
        <v>#VALUE!</v>
      </c>
      <c r="B139" s="145"/>
      <c r="C139" s="42">
        <f t="shared" ca="1" si="6"/>
        <v>46206</v>
      </c>
      <c r="D139" s="54">
        <f ca="1">INDIRECT("'" &amp; UPPER(LEFT(TEXT($D$3,"mmmm"),3)) &amp; "'!F22")</f>
        <v>0</v>
      </c>
      <c r="E139" s="147"/>
      <c r="F139" s="148"/>
      <c r="G139" s="148"/>
      <c r="H139" s="148"/>
      <c r="I139" s="148"/>
      <c r="J139" s="148"/>
      <c r="K139" s="148"/>
      <c r="L139" s="148"/>
      <c r="M139" s="148"/>
      <c r="N139" s="148"/>
      <c r="O139" s="148"/>
      <c r="P139" s="149"/>
    </row>
    <row r="140" spans="1:16" ht="15" customHeight="1" x14ac:dyDescent="0.25">
      <c r="A140" s="44" t="e">
        <f ca="1">IF(MONTH(C140)=MONTH(D$3),RIGHT('Yearly Info'!A$26,LEN('Yearly Info'!A$26)-4),"")</f>
        <v>#VALUE!</v>
      </c>
      <c r="B140" s="145"/>
      <c r="C140" s="42">
        <f t="shared" ca="1" si="6"/>
        <v>46206</v>
      </c>
      <c r="D140" s="54">
        <f ca="1">INDIRECT("'" &amp; UPPER(LEFT(TEXT($D$3,"mmmm"),3)) &amp; "'!F23")</f>
        <v>0</v>
      </c>
      <c r="E140" s="147"/>
      <c r="F140" s="148"/>
      <c r="G140" s="148"/>
      <c r="H140" s="148"/>
      <c r="I140" s="148"/>
      <c r="J140" s="148"/>
      <c r="K140" s="148"/>
      <c r="L140" s="148"/>
      <c r="M140" s="148"/>
      <c r="N140" s="148"/>
      <c r="O140" s="148"/>
      <c r="P140" s="149"/>
    </row>
    <row r="141" spans="1:16" ht="15" customHeight="1" x14ac:dyDescent="0.25">
      <c r="A141" s="44" t="e">
        <f ca="1">IF(MONTH(C141)=MONTH(D$3),RIGHT('Yearly Info'!A$27,LEN('Yearly Info'!A$27)-4),"")</f>
        <v>#VALUE!</v>
      </c>
      <c r="B141" s="145"/>
      <c r="C141" s="42">
        <f t="shared" ca="1" si="6"/>
        <v>46206</v>
      </c>
      <c r="D141" s="54">
        <f ca="1">INDIRECT("'" &amp; UPPER(LEFT(TEXT($D$3,"mmmm"),3)) &amp; "'!F24")</f>
        <v>0</v>
      </c>
      <c r="E141" s="147"/>
      <c r="F141" s="148"/>
      <c r="G141" s="148"/>
      <c r="H141" s="148"/>
      <c r="I141" s="148"/>
      <c r="J141" s="148"/>
      <c r="K141" s="148"/>
      <c r="L141" s="148"/>
      <c r="M141" s="148"/>
      <c r="N141" s="148"/>
      <c r="O141" s="148"/>
      <c r="P141" s="149"/>
    </row>
    <row r="142" spans="1:16" ht="15" customHeight="1" x14ac:dyDescent="0.25">
      <c r="A142" s="44" t="e">
        <f ca="1">IF(MONTH(C142)=MONTH(D$3),RIGHT('Yearly Info'!A$28,LEN('Yearly Info'!A$28)-4),"")</f>
        <v>#VALUE!</v>
      </c>
      <c r="B142" s="145"/>
      <c r="C142" s="42">
        <f t="shared" ca="1" si="6"/>
        <v>46206</v>
      </c>
      <c r="D142" s="54">
        <f ca="1">INDIRECT("'" &amp; UPPER(LEFT(TEXT($D$3,"mmmm"),3)) &amp; "'!F25")</f>
        <v>0</v>
      </c>
      <c r="E142" s="147"/>
      <c r="F142" s="148"/>
      <c r="G142" s="148"/>
      <c r="H142" s="148"/>
      <c r="I142" s="148"/>
      <c r="J142" s="148"/>
      <c r="K142" s="148"/>
      <c r="L142" s="148"/>
      <c r="M142" s="148"/>
      <c r="N142" s="148"/>
      <c r="O142" s="148"/>
      <c r="P142" s="149"/>
    </row>
    <row r="143" spans="1:16" ht="15" customHeight="1" x14ac:dyDescent="0.25">
      <c r="A143" s="44" t="e">
        <f ca="1">IF(MONTH(C143)=MONTH(D$3),RIGHT('Yearly Info'!A$29,LEN('Yearly Info'!A$29)-4),"")</f>
        <v>#VALUE!</v>
      </c>
      <c r="B143" s="145"/>
      <c r="C143" s="42">
        <f t="shared" ca="1" si="6"/>
        <v>46206</v>
      </c>
      <c r="D143" s="54">
        <f ca="1">INDIRECT("'" &amp; UPPER(LEFT(TEXT($D$3,"mmmm"),3)) &amp; "'!F26")</f>
        <v>0</v>
      </c>
      <c r="E143" s="147"/>
      <c r="F143" s="148"/>
      <c r="G143" s="148"/>
      <c r="H143" s="148"/>
      <c r="I143" s="148"/>
      <c r="J143" s="148"/>
      <c r="K143" s="148"/>
      <c r="L143" s="148"/>
      <c r="M143" s="148"/>
      <c r="N143" s="148"/>
      <c r="O143" s="148"/>
      <c r="P143" s="149"/>
    </row>
    <row r="144" spans="1:16" ht="15" customHeight="1" x14ac:dyDescent="0.25">
      <c r="A144" s="44" t="e">
        <f ca="1">IF(MONTH(C144)=MONTH(D$3),RIGHT('Yearly Info'!A$30,LEN('Yearly Info'!A$30)-4),"")</f>
        <v>#VALUE!</v>
      </c>
      <c r="B144" s="145"/>
      <c r="C144" s="42">
        <f t="shared" ca="1" si="6"/>
        <v>46206</v>
      </c>
      <c r="D144" s="54">
        <f ca="1">INDIRECT("'" &amp; UPPER(LEFT(TEXT($D$3,"mmmm"),3)) &amp; "'!F27")</f>
        <v>0</v>
      </c>
      <c r="E144" s="147"/>
      <c r="F144" s="148"/>
      <c r="G144" s="148"/>
      <c r="H144" s="148"/>
      <c r="I144" s="148"/>
      <c r="J144" s="148"/>
      <c r="K144" s="148"/>
      <c r="L144" s="148"/>
      <c r="M144" s="148"/>
      <c r="N144" s="148"/>
      <c r="O144" s="148"/>
      <c r="P144" s="149"/>
    </row>
    <row r="145" spans="1:16" ht="15" customHeight="1" x14ac:dyDescent="0.25">
      <c r="A145" s="44" t="e">
        <f ca="1">IF(MONTH(C145)=MONTH(D$3),RIGHT('Yearly Info'!A$31,LEN('Yearly Info'!A$31)-4),"")</f>
        <v>#VALUE!</v>
      </c>
      <c r="B145" s="145"/>
      <c r="C145" s="42">
        <f t="shared" ca="1" si="6"/>
        <v>46206</v>
      </c>
      <c r="D145" s="54">
        <f ca="1">INDIRECT("'" &amp; UPPER(LEFT(TEXT($D$3,"mmmm"),3)) &amp; "'!F28")</f>
        <v>0</v>
      </c>
      <c r="E145" s="147"/>
      <c r="F145" s="148"/>
      <c r="G145" s="148"/>
      <c r="H145" s="148"/>
      <c r="I145" s="148"/>
      <c r="J145" s="148"/>
      <c r="K145" s="148"/>
      <c r="L145" s="148"/>
      <c r="M145" s="148"/>
      <c r="N145" s="148"/>
      <c r="O145" s="148"/>
      <c r="P145" s="149"/>
    </row>
    <row r="146" spans="1:16" ht="15" customHeight="1" x14ac:dyDescent="0.25">
      <c r="A146" s="44" t="e">
        <f ca="1">IF(MONTH(C146)=MONTH(D$3),RIGHT('Yearly Info'!A$32,LEN('Yearly Info'!A$32)-4),"")</f>
        <v>#VALUE!</v>
      </c>
      <c r="B146" s="145"/>
      <c r="C146" s="42">
        <f t="shared" ca="1" si="6"/>
        <v>46206</v>
      </c>
      <c r="D146" s="54">
        <f ca="1">INDIRECT("'" &amp; UPPER(LEFT(TEXT($D$3,"mmmm"),3)) &amp; "'!F29")</f>
        <v>0</v>
      </c>
      <c r="E146" s="147"/>
      <c r="F146" s="148"/>
      <c r="G146" s="148"/>
      <c r="H146" s="148"/>
      <c r="I146" s="148"/>
      <c r="J146" s="148"/>
      <c r="K146" s="148"/>
      <c r="L146" s="148"/>
      <c r="M146" s="148"/>
      <c r="N146" s="148"/>
      <c r="O146" s="148"/>
      <c r="P146" s="149"/>
    </row>
    <row r="147" spans="1:16" ht="15" customHeight="1" x14ac:dyDescent="0.25">
      <c r="A147" s="44" t="e">
        <f ca="1">IF(MONTH(C147)=MONTH(D$3),RIGHT('Yearly Info'!A$33,LEN('Yearly Info'!A$33)-4),"")</f>
        <v>#VALUE!</v>
      </c>
      <c r="B147" s="145"/>
      <c r="C147" s="42">
        <f t="shared" ca="1" si="6"/>
        <v>46206</v>
      </c>
      <c r="D147" s="54">
        <f ca="1">INDIRECT("'" &amp; UPPER(LEFT(TEXT($D$3,"mmmm"),3)) &amp; "'!F30")</f>
        <v>0</v>
      </c>
      <c r="E147" s="147"/>
      <c r="F147" s="148"/>
      <c r="G147" s="148"/>
      <c r="H147" s="148"/>
      <c r="I147" s="148"/>
      <c r="J147" s="148"/>
      <c r="K147" s="148"/>
      <c r="L147" s="148"/>
      <c r="M147" s="148"/>
      <c r="N147" s="148"/>
      <c r="O147" s="148"/>
      <c r="P147" s="149"/>
    </row>
    <row r="148" spans="1:16" ht="15" customHeight="1" x14ac:dyDescent="0.25">
      <c r="A148" s="44" t="e">
        <f ca="1">IF(MONTH(C148)=MONTH(D$3),RIGHT('Yearly Info'!A$34,LEN('Yearly Info'!A$34)-4),"")</f>
        <v>#VALUE!</v>
      </c>
      <c r="B148" s="145"/>
      <c r="C148" s="42">
        <f t="shared" ca="1" si="6"/>
        <v>46206</v>
      </c>
      <c r="D148" s="54">
        <f ca="1">INDIRECT("'" &amp; UPPER(LEFT(TEXT($D$3,"mmmm"),3)) &amp; "'!F31")</f>
        <v>0</v>
      </c>
      <c r="E148" s="147"/>
      <c r="F148" s="148"/>
      <c r="G148" s="148"/>
      <c r="H148" s="148"/>
      <c r="I148" s="148"/>
      <c r="J148" s="148"/>
      <c r="K148" s="148"/>
      <c r="L148" s="148"/>
      <c r="M148" s="148"/>
      <c r="N148" s="148"/>
      <c r="O148" s="148"/>
      <c r="P148" s="149"/>
    </row>
    <row r="149" spans="1:16" ht="15" customHeight="1" x14ac:dyDescent="0.25">
      <c r="A149" s="44" t="e">
        <f ca="1">IF(MONTH(C149)=MONTH(D$3),RIGHT('Yearly Info'!A$35,LEN('Yearly Info'!A$35)-4),"")</f>
        <v>#VALUE!</v>
      </c>
      <c r="B149" s="145"/>
      <c r="C149" s="42">
        <f t="shared" ca="1" si="6"/>
        <v>46206</v>
      </c>
      <c r="D149" s="54">
        <f ca="1">INDIRECT("'" &amp; UPPER(LEFT(TEXT($D$3,"mmmm"),3)) &amp; "'!F32")</f>
        <v>0</v>
      </c>
      <c r="E149" s="147"/>
      <c r="F149" s="148"/>
      <c r="G149" s="148"/>
      <c r="H149" s="148"/>
      <c r="I149" s="148"/>
      <c r="J149" s="148"/>
      <c r="K149" s="148"/>
      <c r="L149" s="148"/>
      <c r="M149" s="148"/>
      <c r="N149" s="148"/>
      <c r="O149" s="148"/>
      <c r="P149" s="149"/>
    </row>
    <row r="150" spans="1:16" ht="15" customHeight="1" x14ac:dyDescent="0.25">
      <c r="A150" s="44" t="e">
        <f ca="1">IF(MONTH(C150)=MONTH(D$3),RIGHT('Yearly Info'!A$36,LEN('Yearly Info'!A$36)-4),"")</f>
        <v>#VALUE!</v>
      </c>
      <c r="B150" s="145"/>
      <c r="C150" s="42">
        <f t="shared" ca="1" si="6"/>
        <v>46206</v>
      </c>
      <c r="D150" s="54">
        <f ca="1">INDIRECT("'" &amp; UPPER(LEFT(TEXT($D$3,"mmmm"),3)) &amp; "'!F33")</f>
        <v>0</v>
      </c>
      <c r="E150" s="147"/>
      <c r="F150" s="148"/>
      <c r="G150" s="148"/>
      <c r="H150" s="148"/>
      <c r="I150" s="148"/>
      <c r="J150" s="148"/>
      <c r="K150" s="148"/>
      <c r="L150" s="148"/>
      <c r="M150" s="148"/>
      <c r="N150" s="148"/>
      <c r="O150" s="148"/>
      <c r="P150" s="149"/>
    </row>
    <row r="151" spans="1:16" ht="15" customHeight="1" x14ac:dyDescent="0.25">
      <c r="A151" s="44" t="e">
        <f ca="1">IF(MONTH(C151)=MONTH(D$3),RIGHT('Yearly Info'!A$37,LEN('Yearly Info'!A$37)-4),"")</f>
        <v>#VALUE!</v>
      </c>
      <c r="B151" s="145"/>
      <c r="C151" s="42">
        <f t="shared" ca="1" si="6"/>
        <v>46206</v>
      </c>
      <c r="D151" s="54">
        <f ca="1">INDIRECT("'" &amp; UPPER(LEFT(TEXT($D$3,"mmmm"),3)) &amp; "'!F34")</f>
        <v>0</v>
      </c>
      <c r="E151" s="147"/>
      <c r="F151" s="148"/>
      <c r="G151" s="148"/>
      <c r="H151" s="148"/>
      <c r="I151" s="148"/>
      <c r="J151" s="148"/>
      <c r="K151" s="148"/>
      <c r="L151" s="148"/>
      <c r="M151" s="148"/>
      <c r="N151" s="148"/>
      <c r="O151" s="148"/>
      <c r="P151" s="149"/>
    </row>
    <row r="152" spans="1:16" ht="15" customHeight="1" x14ac:dyDescent="0.25">
      <c r="A152" s="44" t="e">
        <f ca="1">IF(MONTH(C152)=MONTH(D$3),RIGHT('Yearly Info'!A$38,LEN('Yearly Info'!A$38)-4),"")</f>
        <v>#VALUE!</v>
      </c>
      <c r="B152" s="145"/>
      <c r="C152" s="42">
        <f t="shared" ca="1" si="6"/>
        <v>46206</v>
      </c>
      <c r="D152" s="54">
        <f ca="1">INDIRECT("'" &amp; UPPER(LEFT(TEXT($D$3,"mmmm"),3)) &amp; "'!F35")</f>
        <v>0</v>
      </c>
      <c r="E152" s="147"/>
      <c r="F152" s="148"/>
      <c r="G152" s="148"/>
      <c r="H152" s="148"/>
      <c r="I152" s="148"/>
      <c r="J152" s="148"/>
      <c r="K152" s="148"/>
      <c r="L152" s="148"/>
      <c r="M152" s="148"/>
      <c r="N152" s="148"/>
      <c r="O152" s="148"/>
      <c r="P152" s="149"/>
    </row>
    <row r="153" spans="1:16" ht="15" customHeight="1" x14ac:dyDescent="0.25">
      <c r="A153" s="44" t="e">
        <f ca="1">IF(MONTH(C153)=MONTH(D$3),RIGHT('Yearly Info'!A$39,LEN('Yearly Info'!A$39)-4),"")</f>
        <v>#VALUE!</v>
      </c>
      <c r="B153" s="145"/>
      <c r="C153" s="42">
        <f t="shared" ca="1" si="6"/>
        <v>46206</v>
      </c>
      <c r="D153" s="54">
        <f ca="1">INDIRECT("'" &amp; UPPER(LEFT(TEXT($D$3,"mmmm"),3)) &amp; "'!F36")</f>
        <v>0</v>
      </c>
      <c r="E153" s="147"/>
      <c r="F153" s="148"/>
      <c r="G153" s="148"/>
      <c r="H153" s="148"/>
      <c r="I153" s="148"/>
      <c r="J153" s="148"/>
      <c r="K153" s="148"/>
      <c r="L153" s="148"/>
      <c r="M153" s="148"/>
      <c r="N153" s="148"/>
      <c r="O153" s="148"/>
      <c r="P153" s="149"/>
    </row>
    <row r="154" spans="1:16" ht="15" customHeight="1" thickBot="1" x14ac:dyDescent="0.3">
      <c r="A154" s="45" t="e">
        <f ca="1">IF(MONTH(C154)=MONTH(D$3),RIGHT('Yearly Info'!A$40,LEN('Yearly Info'!A$40)-4),"")</f>
        <v>#VALUE!</v>
      </c>
      <c r="B154" s="145"/>
      <c r="C154" s="42">
        <f t="shared" ca="1" si="6"/>
        <v>46206</v>
      </c>
      <c r="D154" s="54">
        <f ca="1">INDIRECT("'" &amp; UPPER(LEFT(TEXT($D$3,"mmmm"),3)) &amp; "'!F37")</f>
        <v>0</v>
      </c>
      <c r="E154" s="147"/>
      <c r="F154" s="148"/>
      <c r="G154" s="148"/>
      <c r="H154" s="148"/>
      <c r="I154" s="148"/>
      <c r="J154" s="148"/>
      <c r="K154" s="148"/>
      <c r="L154" s="148"/>
      <c r="M154" s="148"/>
      <c r="N154" s="148"/>
      <c r="O154" s="148"/>
      <c r="P154" s="149"/>
    </row>
    <row r="155" spans="1:16" ht="15" customHeight="1" thickBot="1" x14ac:dyDescent="0.3">
      <c r="A155" s="45" t="str">
        <f ca="1">IF(MONTH(C155)=MONTH(D$3),RIGHT('Yearly Info'!A$41,LEN('Yearly Info'!A$41)-4),"")</f>
        <v xml:space="preserve"> </v>
      </c>
      <c r="B155" s="145"/>
      <c r="C155" s="42">
        <f t="shared" ca="1" si="6"/>
        <v>46206</v>
      </c>
      <c r="D155" s="54">
        <f ca="1">INDIRECT("'" &amp; UPPER(LEFT(TEXT($D$3,"mmmm"),3)) &amp; "'!F38")</f>
        <v>0</v>
      </c>
      <c r="E155" s="147"/>
      <c r="F155" s="148"/>
      <c r="G155" s="148"/>
      <c r="H155" s="148"/>
      <c r="I155" s="148"/>
      <c r="J155" s="148"/>
      <c r="K155" s="148"/>
      <c r="L155" s="148"/>
      <c r="M155" s="148"/>
      <c r="N155" s="148"/>
      <c r="O155" s="148"/>
      <c r="P155" s="149"/>
    </row>
    <row r="156" spans="1:16" ht="15" customHeight="1" thickBot="1" x14ac:dyDescent="0.3">
      <c r="A156" s="45" t="str">
        <f ca="1">IF(MONTH(C156)=MONTH(D$3),RIGHT('Yearly Info'!A$42,LEN('Yearly Info'!A$42)-4),"")</f>
        <v xml:space="preserve"> </v>
      </c>
      <c r="B156" s="145"/>
      <c r="C156" s="42">
        <f ca="1">C155</f>
        <v>46206</v>
      </c>
      <c r="D156" s="114">
        <f ca="1">INDIRECT("'" &amp; UPPER(LEFT(TEXT($D$3,"mmmm"),3)) &amp; "'!F39")</f>
        <v>0</v>
      </c>
      <c r="E156" s="147"/>
      <c r="F156" s="148"/>
      <c r="G156" s="148"/>
      <c r="H156" s="148"/>
      <c r="I156" s="148"/>
      <c r="J156" s="148"/>
      <c r="K156" s="148"/>
      <c r="L156" s="148"/>
      <c r="M156" s="148"/>
      <c r="N156" s="148"/>
      <c r="O156" s="148"/>
      <c r="P156" s="149"/>
    </row>
    <row r="157" spans="1:16" ht="15" customHeight="1" thickBot="1" x14ac:dyDescent="0.3">
      <c r="A157" s="45" t="str">
        <f ca="1">IF(MONTH(C157)=MONTH(D$3),RIGHT('Yearly Info'!A$43,LEN('Yearly Info'!A$43)-4),"")</f>
        <v xml:space="preserve"> </v>
      </c>
      <c r="B157" s="146"/>
      <c r="C157" s="95">
        <f t="shared" ca="1" si="6"/>
        <v>46206</v>
      </c>
      <c r="D157" s="115">
        <f ca="1">INDIRECT("'" &amp; UPPER(LEFT(TEXT($D$3,"mmmm"),3)) &amp; "'!F40")</f>
        <v>0</v>
      </c>
      <c r="E157" s="150"/>
      <c r="F157" s="151"/>
      <c r="G157" s="151"/>
      <c r="H157" s="151"/>
      <c r="I157" s="151"/>
      <c r="J157" s="151"/>
      <c r="K157" s="151"/>
      <c r="L157" s="151"/>
      <c r="M157" s="151"/>
      <c r="N157" s="151"/>
      <c r="O157" s="151"/>
      <c r="P157" s="152"/>
    </row>
    <row r="158" spans="1:16" ht="15" customHeight="1" x14ac:dyDescent="0.25">
      <c r="A158" s="44" t="str">
        <f ca="1">IF(MONTH(C158)=MONTH(D$3),RIGHT('Yearly Info'!A$14,LEN('Yearly Info'!A$14)-4),"")</f>
        <v xml:space="preserve"> RICS Support for MDEQ</v>
      </c>
      <c r="B158" s="157" t="str">
        <f ca="1">TEXT(C158,"dddd")</f>
        <v>Saturday</v>
      </c>
      <c r="C158" s="102">
        <f ca="1">C128+1</f>
        <v>46207</v>
      </c>
      <c r="D158" s="112">
        <f ca="1">INDIRECT("'" &amp; UPPER(LEFT(TEXT($D$3,"mmmm"),3)) &amp; "'!G11")</f>
        <v>0</v>
      </c>
      <c r="E158" s="103"/>
      <c r="F158" s="104"/>
      <c r="G158" s="104"/>
      <c r="H158" s="104"/>
      <c r="I158" s="104"/>
      <c r="J158" s="104"/>
      <c r="K158" s="104"/>
      <c r="L158" s="104"/>
      <c r="M158" s="104"/>
      <c r="N158" s="104"/>
      <c r="O158" s="104"/>
      <c r="P158" s="105"/>
    </row>
    <row r="159" spans="1:16" ht="15" customHeight="1" x14ac:dyDescent="0.25">
      <c r="A159" s="44" t="str">
        <f ca="1">IF(MONTH(C159)=MONTH(D$3),RIGHT('Yearly Info'!A$15,LEN('Yearly Info'!A$15)-4),"")</f>
        <v xml:space="preserve"> MDEQ</v>
      </c>
      <c r="B159" s="158"/>
      <c r="C159" s="102">
        <f ca="1">C158</f>
        <v>46207</v>
      </c>
      <c r="D159" s="112">
        <f ca="1">INDIRECT("'" &amp; UPPER(LEFT(TEXT($D$3,"mmmm"),3)) &amp; "'!G12")</f>
        <v>0</v>
      </c>
      <c r="E159" s="103"/>
      <c r="F159" s="104"/>
      <c r="G159" s="104"/>
      <c r="H159" s="104"/>
      <c r="I159" s="104"/>
      <c r="J159" s="104"/>
      <c r="K159" s="104"/>
      <c r="L159" s="104"/>
      <c r="M159" s="104"/>
      <c r="N159" s="104"/>
      <c r="O159" s="104"/>
      <c r="P159" s="105"/>
    </row>
    <row r="160" spans="1:16" ht="15" customHeight="1" x14ac:dyDescent="0.25">
      <c r="A160" s="44" t="str">
        <f ca="1">IF(MONTH(C160)=MONTH(D$3),RIGHT('Yearly Info'!A$16,LEN('Yearly Info'!A$16)-4),"")</f>
        <v xml:space="preserve"> RICS Idea Portal</v>
      </c>
      <c r="B160" s="158"/>
      <c r="C160" s="102">
        <f ca="1">C159</f>
        <v>46207</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v>
      </c>
      <c r="B161" s="158"/>
      <c r="C161" s="102">
        <f t="shared" ref="C161:C187" ca="1" si="7">C160</f>
        <v>46207</v>
      </c>
      <c r="D161" s="112">
        <f ca="1">INDIRECT("'" &amp; UPPER(LEFT(TEXT($D$3,"mmmm"),3)) &amp; "'!G14")</f>
        <v>0</v>
      </c>
      <c r="E161" s="103"/>
      <c r="F161" s="104"/>
      <c r="G161" s="104"/>
      <c r="H161" s="104"/>
      <c r="I161" s="104"/>
      <c r="J161" s="104"/>
      <c r="K161" s="104"/>
      <c r="L161" s="104"/>
      <c r="M161" s="104"/>
      <c r="N161" s="104"/>
      <c r="O161" s="104"/>
      <c r="P161" s="105"/>
    </row>
    <row r="162" spans="1:16" ht="15" customHeight="1" x14ac:dyDescent="0.25">
      <c r="A162" s="44" t="str">
        <f ca="1">IF(MONTH(C162)=MONTH(D$3),RIGHT('Yearly Info'!A$18,LEN('Yearly Info'!A$18)-4),"")</f>
        <v xml:space="preserve"> GeoSpatial</v>
      </c>
      <c r="B162" s="158"/>
      <c r="C162" s="102">
        <f t="shared" ca="1" si="7"/>
        <v>46207</v>
      </c>
      <c r="D162" s="112">
        <f ca="1">INDIRECT("'" &amp; UPPER(LEFT(TEXT($D$3,"mmmm"),3)) &amp; "'!G15")</f>
        <v>0</v>
      </c>
      <c r="E162" s="103"/>
      <c r="F162" s="104"/>
      <c r="G162" s="104"/>
      <c r="H162" s="104"/>
      <c r="I162" s="104"/>
      <c r="J162" s="104"/>
      <c r="K162" s="104"/>
      <c r="L162" s="104"/>
      <c r="M162" s="104"/>
      <c r="N162" s="104"/>
      <c r="O162" s="104"/>
      <c r="P162" s="105"/>
    </row>
    <row r="163" spans="1:16" ht="15" customHeight="1" x14ac:dyDescent="0.25">
      <c r="A163" s="44" t="str">
        <f ca="1">IF(MONTH(C163)=MONTH(D$3),RIGHT('Yearly Info'!A$19,LEN('Yearly Info'!A$19)-4),"")</f>
        <v xml:space="preserve"> RICS Dashboard</v>
      </c>
      <c r="B163" s="158"/>
      <c r="C163" s="102">
        <f t="shared" ca="1" si="7"/>
        <v>46207</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MDWFP NRIS</v>
      </c>
      <c r="B164" s="158"/>
      <c r="C164" s="102">
        <f t="shared" ca="1" si="7"/>
        <v>46207</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 MRVA 4 CLOSED</v>
      </c>
      <c r="B165" s="158"/>
      <c r="C165" s="102">
        <f t="shared" ca="1" si="7"/>
        <v>46207</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v>
      </c>
      <c r="B166" s="158"/>
      <c r="C166" s="102">
        <f t="shared" ca="1" si="7"/>
        <v>46207</v>
      </c>
      <c r="D166" s="112">
        <f ca="1">INDIRECT("'" &amp; UPPER(LEFT(TEXT($D$3,"mmmm"),3)) &amp; "'!G19")</f>
        <v>0</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#VALUE!</v>
      </c>
      <c r="B167" s="158"/>
      <c r="C167" s="102">
        <f t="shared" ca="1" si="7"/>
        <v>46207</v>
      </c>
      <c r="D167" s="112">
        <f ca="1">INDIRECT("'" &amp; UPPER(LEFT(TEXT($D$3,"mmmm"),3)) &amp; "'!G20")</f>
        <v>0</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#VALUE!</v>
      </c>
      <c r="B168" s="158"/>
      <c r="C168" s="102">
        <f t="shared" ca="1" si="7"/>
        <v>46207</v>
      </c>
      <c r="D168" s="112">
        <f ca="1">INDIRECT("'" &amp; UPPER(LEFT(TEXT($D$3,"mmmm"),3)) &amp; "'!G21")</f>
        <v>0</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#VALUE!</v>
      </c>
      <c r="B169" s="158"/>
      <c r="C169" s="102">
        <f t="shared" ca="1" si="7"/>
        <v>46207</v>
      </c>
      <c r="D169" s="112">
        <f ca="1">INDIRECT("'" &amp; UPPER(LEFT(TEXT($D$3,"mmmm"),3)) &amp; "'!G22")</f>
        <v>0</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#VALUE!</v>
      </c>
      <c r="B170" s="158"/>
      <c r="C170" s="102">
        <f t="shared" ca="1" si="7"/>
        <v>46207</v>
      </c>
      <c r="D170" s="112">
        <f ca="1">INDIRECT("'" &amp; UPPER(LEFT(TEXT($D$3,"mmmm"),3)) &amp; "'!G23")</f>
        <v>0</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#VALUE!</v>
      </c>
      <c r="B171" s="158"/>
      <c r="C171" s="102">
        <f t="shared" ca="1" si="7"/>
        <v>46207</v>
      </c>
      <c r="D171" s="112">
        <f ca="1">INDIRECT("'" &amp; UPPER(LEFT(TEXT($D$3,"mmmm"),3)) &amp; "'!G24")</f>
        <v>0</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#VALUE!</v>
      </c>
      <c r="B172" s="158"/>
      <c r="C172" s="102">
        <f t="shared" ca="1" si="7"/>
        <v>46207</v>
      </c>
      <c r="D172" s="112">
        <f ca="1">INDIRECT("'" &amp; UPPER(LEFT(TEXT($D$3,"mmmm"),3)) &amp; "'!G25")</f>
        <v>0</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#VALUE!</v>
      </c>
      <c r="B173" s="158"/>
      <c r="C173" s="102">
        <f t="shared" ca="1" si="7"/>
        <v>46207</v>
      </c>
      <c r="D173" s="112">
        <f ca="1">INDIRECT("'" &amp; UPPER(LEFT(TEXT($D$3,"mmmm"),3)) &amp; "'!G26")</f>
        <v>0</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#VALUE!</v>
      </c>
      <c r="B174" s="158"/>
      <c r="C174" s="102">
        <f t="shared" ca="1" si="7"/>
        <v>46207</v>
      </c>
      <c r="D174" s="112">
        <f ca="1">INDIRECT("'" &amp; UPPER(LEFT(TEXT($D$3,"mmmm"),3)) &amp; "'!G27")</f>
        <v>0</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#VALUE!</v>
      </c>
      <c r="B175" s="158"/>
      <c r="C175" s="102">
        <f t="shared" ca="1" si="7"/>
        <v>46207</v>
      </c>
      <c r="D175" s="112">
        <f ca="1">INDIRECT("'" &amp; UPPER(LEFT(TEXT($D$3,"mmmm"),3)) &amp; "'!G28")</f>
        <v>0</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#VALUE!</v>
      </c>
      <c r="B176" s="158"/>
      <c r="C176" s="102">
        <f t="shared" ca="1" si="7"/>
        <v>46207</v>
      </c>
      <c r="D176" s="112">
        <f ca="1">INDIRECT("'" &amp; UPPER(LEFT(TEXT($D$3,"mmmm"),3)) &amp; "'!G29")</f>
        <v>0</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#VALUE!</v>
      </c>
      <c r="B177" s="158"/>
      <c r="C177" s="102">
        <f t="shared" ca="1" si="7"/>
        <v>46207</v>
      </c>
      <c r="D177" s="112">
        <f ca="1">INDIRECT("'" &amp; UPPER(LEFT(TEXT($D$3,"mmmm"),3)) &amp; "'!G30")</f>
        <v>0</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#VALUE!</v>
      </c>
      <c r="B178" s="158"/>
      <c r="C178" s="102">
        <f t="shared" ca="1" si="7"/>
        <v>46207</v>
      </c>
      <c r="D178" s="112">
        <f ca="1">INDIRECT("'" &amp; UPPER(LEFT(TEXT($D$3,"mmmm"),3)) &amp; "'!G31")</f>
        <v>0</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#VALUE!</v>
      </c>
      <c r="B179" s="158"/>
      <c r="C179" s="102">
        <f t="shared" ca="1" si="7"/>
        <v>46207</v>
      </c>
      <c r="D179" s="112">
        <f ca="1">INDIRECT("'" &amp; UPPER(LEFT(TEXT($D$3,"mmmm"),3)) &amp; "'!G32")</f>
        <v>0</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#VALUE!</v>
      </c>
      <c r="B180" s="158"/>
      <c r="C180" s="102">
        <f t="shared" ca="1" si="7"/>
        <v>46207</v>
      </c>
      <c r="D180" s="112">
        <f ca="1">INDIRECT("'" &amp; UPPER(LEFT(TEXT($D$3,"mmmm"),3)) &amp; "'!G33")</f>
        <v>0</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#VALUE!</v>
      </c>
      <c r="B181" s="158"/>
      <c r="C181" s="102">
        <f t="shared" ca="1" si="7"/>
        <v>46207</v>
      </c>
      <c r="D181" s="112">
        <f ca="1">INDIRECT("'" &amp; UPPER(LEFT(TEXT($D$3,"mmmm"),3)) &amp; "'!G34")</f>
        <v>0</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#VALUE!</v>
      </c>
      <c r="B182" s="158"/>
      <c r="C182" s="102">
        <f t="shared" ca="1" si="7"/>
        <v>46207</v>
      </c>
      <c r="D182" s="112">
        <f ca="1">INDIRECT("'" &amp; UPPER(LEFT(TEXT($D$3,"mmmm"),3)) &amp; "'!G35")</f>
        <v>0</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#VALUE!</v>
      </c>
      <c r="B183" s="158"/>
      <c r="C183" s="102">
        <f t="shared" ca="1" si="7"/>
        <v>46207</v>
      </c>
      <c r="D183" s="112">
        <f ca="1">INDIRECT("'" &amp; UPPER(LEFT(TEXT($D$3,"mmmm"),3)) &amp; "'!G36")</f>
        <v>0</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#VALUE!</v>
      </c>
      <c r="B184" s="158"/>
      <c r="C184" s="102">
        <f t="shared" ca="1" si="7"/>
        <v>46207</v>
      </c>
      <c r="D184" s="112">
        <f ca="1">INDIRECT("'" &amp; UPPER(LEFT(TEXT($D$3,"mmmm"),3)) &amp; "'!G37")</f>
        <v>0</v>
      </c>
      <c r="E184" s="103"/>
      <c r="F184" s="104"/>
      <c r="G184" s="104"/>
      <c r="H184" s="104"/>
      <c r="I184" s="104"/>
      <c r="J184" s="104"/>
      <c r="K184" s="104"/>
      <c r="L184" s="104"/>
      <c r="M184" s="104"/>
      <c r="N184" s="104"/>
      <c r="O184" s="104"/>
      <c r="P184" s="105"/>
    </row>
    <row r="185" spans="1:16" ht="15" customHeight="1" thickBot="1" x14ac:dyDescent="0.3">
      <c r="A185" s="45" t="str">
        <f ca="1">IF(MONTH(C185)=MONTH(D$3),RIGHT('Yearly Info'!A$41,LEN('Yearly Info'!A$41)-4),"")</f>
        <v xml:space="preserve"> </v>
      </c>
      <c r="B185" s="158"/>
      <c r="C185" s="102">
        <f t="shared" ca="1" si="7"/>
        <v>46207</v>
      </c>
      <c r="D185" s="112">
        <f ca="1">INDIRECT("'" &amp; UPPER(LEFT(TEXT($D$3,"mmmm"),3)) &amp; "'!G38")</f>
        <v>0</v>
      </c>
      <c r="E185" s="103"/>
      <c r="F185" s="104"/>
      <c r="G185" s="104"/>
      <c r="H185" s="104"/>
      <c r="I185" s="104"/>
      <c r="J185" s="104"/>
      <c r="K185" s="104"/>
      <c r="L185" s="104"/>
      <c r="M185" s="104"/>
      <c r="N185" s="104"/>
      <c r="O185" s="104"/>
      <c r="P185" s="105"/>
    </row>
    <row r="186" spans="1:16" ht="15" customHeight="1" thickBot="1" x14ac:dyDescent="0.3">
      <c r="A186" s="45" t="str">
        <f ca="1">IF(MONTH(C186)=MONTH(D$3),RIGHT('Yearly Info'!A$42,LEN('Yearly Info'!A$42)-4),"")</f>
        <v xml:space="preserve"> </v>
      </c>
      <c r="B186" s="158"/>
      <c r="C186" s="102">
        <f t="shared" ca="1" si="7"/>
        <v>46207</v>
      </c>
      <c r="D186" s="112">
        <f ca="1">INDIRECT("'" &amp; UPPER(LEFT(TEXT($D$3,"mmmm"),3)) &amp; "'!G39")</f>
        <v>0</v>
      </c>
      <c r="E186" s="103"/>
      <c r="F186" s="104"/>
      <c r="G186" s="104"/>
      <c r="H186" s="104"/>
      <c r="I186" s="104"/>
      <c r="J186" s="104"/>
      <c r="K186" s="104"/>
      <c r="L186" s="104"/>
      <c r="M186" s="104"/>
      <c r="N186" s="104"/>
      <c r="O186" s="104"/>
      <c r="P186" s="105"/>
    </row>
    <row r="187" spans="1:16" ht="15" customHeight="1" thickBot="1" x14ac:dyDescent="0.3">
      <c r="A187" s="45" t="str">
        <f ca="1">IF(MONTH(C187)=MONTH(D$3),RIGHT('Yearly Info'!A$43,LEN('Yearly Info'!A$43)-4),"")</f>
        <v xml:space="preserve"> </v>
      </c>
      <c r="B187" s="158"/>
      <c r="C187" s="102">
        <f t="shared" ca="1" si="7"/>
        <v>46207</v>
      </c>
      <c r="D187" s="113">
        <f ca="1">INDIRECT("'" &amp; UPPER(LEFT(TEXT($D$3,"mmmm"),3)) &amp; "'!G40")</f>
        <v>0</v>
      </c>
      <c r="E187" s="103"/>
      <c r="F187" s="104"/>
      <c r="G187" s="104"/>
      <c r="H187" s="104"/>
      <c r="I187" s="104"/>
      <c r="J187" s="104"/>
      <c r="K187" s="104"/>
      <c r="L187" s="104"/>
      <c r="M187" s="104"/>
      <c r="N187" s="104"/>
      <c r="O187" s="104"/>
      <c r="P187" s="105"/>
    </row>
    <row r="188" spans="1:16" ht="15" customHeight="1" x14ac:dyDescent="0.25">
      <c r="A188" s="44" t="str">
        <f ca="1">IF(MONTH(C188)=MONTH(D$3),RIGHT('Yearly Info'!A$14,LEN('Yearly Info'!A$14)-4),"")</f>
        <v xml:space="preserve"> RICS Support for MDEQ</v>
      </c>
      <c r="B188" s="158" t="str">
        <f ca="1">TEXT(C188,"dddd")</f>
        <v>Sunday</v>
      </c>
      <c r="C188" s="102">
        <f ca="1">C158+1</f>
        <v>46208</v>
      </c>
      <c r="D188" s="112">
        <f ca="1">INDIRECT("'" &amp; UPPER(LEFT(TEXT($D$3,"mmmm"),3)) &amp; "'!H11")</f>
        <v>0</v>
      </c>
      <c r="E188" s="103"/>
      <c r="F188" s="104"/>
      <c r="G188" s="104"/>
      <c r="H188" s="104"/>
      <c r="I188" s="104"/>
      <c r="J188" s="104"/>
      <c r="K188" s="104"/>
      <c r="L188" s="104"/>
      <c r="M188" s="104"/>
      <c r="N188" s="104"/>
      <c r="O188" s="104"/>
      <c r="P188" s="105"/>
    </row>
    <row r="189" spans="1:16" ht="15" customHeight="1" x14ac:dyDescent="0.25">
      <c r="A189" s="44" t="str">
        <f ca="1">IF(MONTH(C189)=MONTH(D$3),RIGHT('Yearly Info'!A$15,LEN('Yearly Info'!A$15)-4),"")</f>
        <v xml:space="preserve"> MDEQ</v>
      </c>
      <c r="B189" s="158"/>
      <c r="C189" s="102">
        <f ca="1">C188</f>
        <v>46208</v>
      </c>
      <c r="D189" s="112">
        <f ca="1">INDIRECT("'" &amp; UPPER(LEFT(TEXT($D$3,"mmmm"),3)) &amp; "'!H12")</f>
        <v>0</v>
      </c>
      <c r="E189" s="103"/>
      <c r="F189" s="104"/>
      <c r="G189" s="104"/>
      <c r="H189" s="104"/>
      <c r="I189" s="104"/>
      <c r="J189" s="104"/>
      <c r="K189" s="104"/>
      <c r="L189" s="104"/>
      <c r="M189" s="104"/>
      <c r="N189" s="104"/>
      <c r="O189" s="104"/>
      <c r="P189" s="105"/>
    </row>
    <row r="190" spans="1:16" ht="15" customHeight="1" x14ac:dyDescent="0.25">
      <c r="A190" s="44" t="str">
        <f ca="1">IF(MONTH(C190)=MONTH(D$3),RIGHT('Yearly Info'!A$16,LEN('Yearly Info'!A$16)-4),"")</f>
        <v xml:space="preserve"> RICS Idea Portal</v>
      </c>
      <c r="B190" s="158"/>
      <c r="C190" s="102">
        <f ca="1">C189</f>
        <v>46208</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v>
      </c>
      <c r="B191" s="158"/>
      <c r="C191" s="102">
        <f t="shared" ref="C191:C217" ca="1" si="8">C190</f>
        <v>46208</v>
      </c>
      <c r="D191" s="112">
        <f ca="1">INDIRECT("'" &amp; UPPER(LEFT(TEXT($D$3,"mmmm"),3)) &amp; "'!H14")</f>
        <v>0</v>
      </c>
      <c r="E191" s="103"/>
      <c r="F191" s="104"/>
      <c r="G191" s="104"/>
      <c r="H191" s="104"/>
      <c r="I191" s="104"/>
      <c r="J191" s="104"/>
      <c r="K191" s="104"/>
      <c r="L191" s="104"/>
      <c r="M191" s="104"/>
      <c r="N191" s="104"/>
      <c r="O191" s="104"/>
      <c r="P191" s="105"/>
    </row>
    <row r="192" spans="1:16" ht="15" customHeight="1" x14ac:dyDescent="0.25">
      <c r="A192" s="44" t="str">
        <f ca="1">IF(MONTH(C192)=MONTH(D$3),RIGHT('Yearly Info'!A$18,LEN('Yearly Info'!A$18)-4),"")</f>
        <v xml:space="preserve"> GeoSpatial</v>
      </c>
      <c r="B192" s="158"/>
      <c r="C192" s="102">
        <f t="shared" ca="1" si="8"/>
        <v>46208</v>
      </c>
      <c r="D192" s="112">
        <f ca="1">INDIRECT("'" &amp; UPPER(LEFT(TEXT($D$3,"mmmm"),3)) &amp; "'!H15")</f>
        <v>0</v>
      </c>
      <c r="E192" s="103"/>
      <c r="F192" s="104"/>
      <c r="G192" s="104"/>
      <c r="H192" s="104"/>
      <c r="I192" s="104"/>
      <c r="J192" s="104"/>
      <c r="K192" s="104"/>
      <c r="L192" s="104"/>
      <c r="M192" s="104"/>
      <c r="N192" s="104"/>
      <c r="O192" s="104"/>
      <c r="P192" s="105"/>
    </row>
    <row r="193" spans="1:16" ht="15" customHeight="1" x14ac:dyDescent="0.25">
      <c r="A193" s="44" t="str">
        <f ca="1">IF(MONTH(C193)=MONTH(D$3),RIGHT('Yearly Info'!A$19,LEN('Yearly Info'!A$19)-4),"")</f>
        <v xml:space="preserve"> RICS Dashboard</v>
      </c>
      <c r="B193" s="158"/>
      <c r="C193" s="102">
        <f t="shared" ca="1" si="8"/>
        <v>46208</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MDWFP NRIS</v>
      </c>
      <c r="B194" s="158"/>
      <c r="C194" s="102">
        <f t="shared" ca="1" si="8"/>
        <v>46208</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 MRVA 4 CLOSED</v>
      </c>
      <c r="B195" s="158"/>
      <c r="C195" s="102">
        <f t="shared" ca="1" si="8"/>
        <v>46208</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v>
      </c>
      <c r="B196" s="158"/>
      <c r="C196" s="102">
        <f t="shared" ca="1" si="8"/>
        <v>46208</v>
      </c>
      <c r="D196" s="112">
        <f ca="1">INDIRECT("'" &amp; UPPER(LEFT(TEXT($D$3,"mmmm"),3)) &amp; "'!H19")</f>
        <v>0</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#VALUE!</v>
      </c>
      <c r="B197" s="158"/>
      <c r="C197" s="102">
        <f t="shared" ca="1" si="8"/>
        <v>46208</v>
      </c>
      <c r="D197" s="112">
        <f ca="1">INDIRECT("'" &amp; UPPER(LEFT(TEXT($D$3,"mmmm"),3)) &amp; "'!H20")</f>
        <v>0</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#VALUE!</v>
      </c>
      <c r="B198" s="158"/>
      <c r="C198" s="102">
        <f t="shared" ca="1" si="8"/>
        <v>46208</v>
      </c>
      <c r="D198" s="112">
        <f ca="1">INDIRECT("'" &amp; UPPER(LEFT(TEXT($D$3,"mmmm"),3)) &amp; "'!H21")</f>
        <v>0</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#VALUE!</v>
      </c>
      <c r="B199" s="158"/>
      <c r="C199" s="102">
        <f t="shared" ca="1" si="8"/>
        <v>46208</v>
      </c>
      <c r="D199" s="112">
        <f ca="1">INDIRECT("'" &amp; UPPER(LEFT(TEXT($D$3,"mmmm"),3)) &amp; "'!H22")</f>
        <v>0</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#VALUE!</v>
      </c>
      <c r="B200" s="158"/>
      <c r="C200" s="102">
        <f t="shared" ca="1" si="8"/>
        <v>46208</v>
      </c>
      <c r="D200" s="112">
        <f ca="1">INDIRECT("'" &amp; UPPER(LEFT(TEXT($D$3,"mmmm"),3)) &amp; "'!H23")</f>
        <v>0</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#VALUE!</v>
      </c>
      <c r="B201" s="158"/>
      <c r="C201" s="102">
        <f t="shared" ca="1" si="8"/>
        <v>46208</v>
      </c>
      <c r="D201" s="112">
        <f ca="1">INDIRECT("'" &amp; UPPER(LEFT(TEXT($D$3,"mmmm"),3)) &amp; "'!H24")</f>
        <v>0</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#VALUE!</v>
      </c>
      <c r="B202" s="158"/>
      <c r="C202" s="102">
        <f t="shared" ca="1" si="8"/>
        <v>46208</v>
      </c>
      <c r="D202" s="112">
        <f ca="1">INDIRECT("'" &amp; UPPER(LEFT(TEXT($D$3,"mmmm"),3)) &amp; "'!H25")</f>
        <v>0</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#VALUE!</v>
      </c>
      <c r="B203" s="158"/>
      <c r="C203" s="102">
        <f t="shared" ca="1" si="8"/>
        <v>46208</v>
      </c>
      <c r="D203" s="112">
        <f ca="1">INDIRECT("'" &amp; UPPER(LEFT(TEXT($D$3,"mmmm"),3)) &amp; "'!H26")</f>
        <v>0</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#VALUE!</v>
      </c>
      <c r="B204" s="158"/>
      <c r="C204" s="102">
        <f t="shared" ca="1" si="8"/>
        <v>46208</v>
      </c>
      <c r="D204" s="112">
        <f ca="1">INDIRECT("'" &amp; UPPER(LEFT(TEXT($D$3,"mmmm"),3)) &amp; "'!H27")</f>
        <v>0</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#VALUE!</v>
      </c>
      <c r="B205" s="158"/>
      <c r="C205" s="102">
        <f t="shared" ca="1" si="8"/>
        <v>46208</v>
      </c>
      <c r="D205" s="112">
        <f ca="1">INDIRECT("'" &amp; UPPER(LEFT(TEXT($D$3,"mmmm"),3)) &amp; "'!H28")</f>
        <v>0</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#VALUE!</v>
      </c>
      <c r="B206" s="158"/>
      <c r="C206" s="102">
        <f t="shared" ca="1" si="8"/>
        <v>46208</v>
      </c>
      <c r="D206" s="112">
        <f ca="1">INDIRECT("'" &amp; UPPER(LEFT(TEXT($D$3,"mmmm"),3)) &amp; "'!H29")</f>
        <v>0</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#VALUE!</v>
      </c>
      <c r="B207" s="158"/>
      <c r="C207" s="102">
        <f t="shared" ca="1" si="8"/>
        <v>46208</v>
      </c>
      <c r="D207" s="112">
        <f ca="1">INDIRECT("'" &amp; UPPER(LEFT(TEXT($D$3,"mmmm"),3)) &amp; "'!H30")</f>
        <v>0</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#VALUE!</v>
      </c>
      <c r="B208" s="158"/>
      <c r="C208" s="102">
        <f t="shared" ca="1" si="8"/>
        <v>46208</v>
      </c>
      <c r="D208" s="112">
        <f ca="1">INDIRECT("'" &amp; UPPER(LEFT(TEXT($D$3,"mmmm"),3)) &amp; "'!H31")</f>
        <v>0</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#VALUE!</v>
      </c>
      <c r="B209" s="158"/>
      <c r="C209" s="102">
        <f t="shared" ca="1" si="8"/>
        <v>46208</v>
      </c>
      <c r="D209" s="112">
        <f ca="1">INDIRECT("'" &amp; UPPER(LEFT(TEXT($D$3,"mmmm"),3)) &amp; "'!H32")</f>
        <v>0</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#VALUE!</v>
      </c>
      <c r="B210" s="158"/>
      <c r="C210" s="102">
        <f t="shared" ca="1" si="8"/>
        <v>46208</v>
      </c>
      <c r="D210" s="112">
        <f ca="1">INDIRECT("'" &amp; UPPER(LEFT(TEXT($D$3,"mmmm"),3)) &amp; "'!H33")</f>
        <v>0</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#VALUE!</v>
      </c>
      <c r="B211" s="158"/>
      <c r="C211" s="102">
        <f t="shared" ca="1" si="8"/>
        <v>46208</v>
      </c>
      <c r="D211" s="112">
        <f ca="1">INDIRECT("'" &amp; UPPER(LEFT(TEXT($D$3,"mmmm"),3)) &amp; "'!H34")</f>
        <v>0</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#VALUE!</v>
      </c>
      <c r="B212" s="158"/>
      <c r="C212" s="102">
        <f t="shared" ca="1" si="8"/>
        <v>46208</v>
      </c>
      <c r="D212" s="112">
        <f ca="1">INDIRECT("'" &amp; UPPER(LEFT(TEXT($D$3,"mmmm"),3)) &amp; "'!H35")</f>
        <v>0</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#VALUE!</v>
      </c>
      <c r="B213" s="158"/>
      <c r="C213" s="102">
        <f t="shared" ca="1" si="8"/>
        <v>46208</v>
      </c>
      <c r="D213" s="112">
        <f ca="1">INDIRECT("'" &amp; UPPER(LEFT(TEXT($D$3,"mmmm"),3)) &amp; "'!H36")</f>
        <v>0</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#VALUE!</v>
      </c>
      <c r="B214" s="158"/>
      <c r="C214" s="102">
        <f t="shared" ca="1" si="8"/>
        <v>46208</v>
      </c>
      <c r="D214" s="112">
        <f ca="1">INDIRECT("'" &amp; UPPER(LEFT(TEXT($D$3,"mmmm"),3)) &amp; "'!H37")</f>
        <v>0</v>
      </c>
      <c r="E214" s="103"/>
      <c r="F214" s="104"/>
      <c r="G214" s="104"/>
      <c r="H214" s="104"/>
      <c r="I214" s="104"/>
      <c r="J214" s="104"/>
      <c r="K214" s="104"/>
      <c r="L214" s="104"/>
      <c r="M214" s="104"/>
      <c r="N214" s="104"/>
      <c r="O214" s="104"/>
      <c r="P214" s="105"/>
    </row>
    <row r="215" spans="1:16" ht="15" customHeight="1" thickBot="1" x14ac:dyDescent="0.3">
      <c r="A215" s="45" t="str">
        <f ca="1">IF(MONTH(C215)=MONTH(D$3),RIGHT('Yearly Info'!A$41,LEN('Yearly Info'!A$41)-4),"")</f>
        <v xml:space="preserve"> </v>
      </c>
      <c r="B215" s="158"/>
      <c r="C215" s="102">
        <f t="shared" ca="1" si="8"/>
        <v>46208</v>
      </c>
      <c r="D215" s="112">
        <f ca="1">INDIRECT("'" &amp; UPPER(LEFT(TEXT($D$3,"mmmm"),3)) &amp; "'!H38")</f>
        <v>0</v>
      </c>
      <c r="E215" s="103"/>
      <c r="F215" s="104"/>
      <c r="G215" s="104"/>
      <c r="H215" s="104"/>
      <c r="I215" s="104"/>
      <c r="J215" s="104"/>
      <c r="K215" s="104"/>
      <c r="L215" s="104"/>
      <c r="M215" s="104"/>
      <c r="N215" s="104"/>
      <c r="O215" s="104"/>
      <c r="P215" s="105"/>
    </row>
    <row r="216" spans="1:16" ht="15" customHeight="1" thickBot="1" x14ac:dyDescent="0.3">
      <c r="A216" s="45" t="str">
        <f ca="1">IF(MONTH(C216)=MONTH(D$3),RIGHT('Yearly Info'!A$42,LEN('Yearly Info'!A$42)-4),"")</f>
        <v xml:space="preserve"> </v>
      </c>
      <c r="B216" s="158"/>
      <c r="C216" s="102">
        <f t="shared" ca="1" si="8"/>
        <v>46208</v>
      </c>
      <c r="D216" s="112">
        <f ca="1">INDIRECT("'" &amp; UPPER(LEFT(TEXT($D$3,"mmmm"),3)) &amp; "'!H39")</f>
        <v>0</v>
      </c>
      <c r="E216" s="103"/>
      <c r="F216" s="104"/>
      <c r="G216" s="104"/>
      <c r="H216" s="104"/>
      <c r="I216" s="104"/>
      <c r="J216" s="104"/>
      <c r="K216" s="104"/>
      <c r="L216" s="104"/>
      <c r="M216" s="104"/>
      <c r="N216" s="104"/>
      <c r="O216" s="104"/>
      <c r="P216" s="105"/>
    </row>
    <row r="217" spans="1:16" ht="15" customHeight="1" thickBot="1" x14ac:dyDescent="0.3">
      <c r="A217" s="45" t="str">
        <f ca="1">IF(MONTH(C217)=MONTH(D$3),RIGHT('Yearly Info'!A$43,LEN('Yearly Info'!A$43)-4),"")</f>
        <v xml:space="preserve"> </v>
      </c>
      <c r="B217" s="158"/>
      <c r="C217" s="102">
        <f t="shared" ca="1" si="8"/>
        <v>46208</v>
      </c>
      <c r="D217" s="112">
        <f ca="1">INDIRECT("'" &amp; UPPER(LEFT(TEXT($D$3,"mmmm"),3)) &amp; "'!H40")</f>
        <v>0</v>
      </c>
      <c r="E217" s="103"/>
      <c r="F217" s="104"/>
      <c r="G217" s="104"/>
      <c r="H217" s="104"/>
      <c r="I217" s="104"/>
      <c r="J217" s="104"/>
      <c r="K217" s="104"/>
      <c r="L217" s="104"/>
      <c r="M217" s="104"/>
      <c r="N217" s="104"/>
      <c r="O217" s="104"/>
      <c r="P217" s="105"/>
    </row>
    <row r="218" spans="1:16" ht="15" customHeight="1" x14ac:dyDescent="0.25">
      <c r="A218" s="44" t="str">
        <f ca="1">IF(MONTH(C218)=MONTH(D$3),RIGHT('Yearly Info'!A$14,LEN('Yearly Info'!A$14)-4),"")</f>
        <v xml:space="preserve"> RICS Support for MDEQ</v>
      </c>
      <c r="B218" s="145" t="str">
        <f ca="1">TEXT(C218,"dddd")</f>
        <v>Monday</v>
      </c>
      <c r="C218" s="94">
        <f ca="1">C128+3</f>
        <v>46209</v>
      </c>
      <c r="D218" s="114">
        <f ca="1">INDIRECT("'" &amp; UPPER(LEFT(TEXT($D$3,"mmmm"),3)) &amp; "'!I11")</f>
        <v>0</v>
      </c>
      <c r="E218" s="147"/>
      <c r="F218" s="148"/>
      <c r="G218" s="148"/>
      <c r="H218" s="148"/>
      <c r="I218" s="148"/>
      <c r="J218" s="148"/>
      <c r="K218" s="148"/>
      <c r="L218" s="148"/>
      <c r="M218" s="148"/>
      <c r="N218" s="148"/>
      <c r="O218" s="148"/>
      <c r="P218" s="149"/>
    </row>
    <row r="219" spans="1:16" ht="15" customHeight="1" x14ac:dyDescent="0.25">
      <c r="A219" s="44" t="str">
        <f ca="1">IF(MONTH(C219)=MONTH(D$3),RIGHT('Yearly Info'!A$15,LEN('Yearly Info'!A$15)-4),"")</f>
        <v xml:space="preserve"> MDEQ</v>
      </c>
      <c r="B219" s="145"/>
      <c r="C219" s="42">
        <f ca="1">C218</f>
        <v>46209</v>
      </c>
      <c r="D219" s="114">
        <f ca="1">INDIRECT("'" &amp; UPPER(LEFT(TEXT($D$3,"mmmm"),3)) &amp; "'!I12")</f>
        <v>0</v>
      </c>
      <c r="E219" s="147"/>
      <c r="F219" s="148"/>
      <c r="G219" s="148"/>
      <c r="H219" s="148"/>
      <c r="I219" s="148"/>
      <c r="J219" s="148"/>
      <c r="K219" s="148"/>
      <c r="L219" s="148"/>
      <c r="M219" s="148"/>
      <c r="N219" s="148"/>
      <c r="O219" s="148"/>
      <c r="P219" s="149"/>
    </row>
    <row r="220" spans="1:16" ht="15" customHeight="1" x14ac:dyDescent="0.25">
      <c r="A220" s="44" t="str">
        <f ca="1">IF(MONTH(C220)=MONTH(D$3),RIGHT('Yearly Info'!A$16,LEN('Yearly Info'!A$16)-4),"")</f>
        <v xml:space="preserve"> RICS Idea Portal</v>
      </c>
      <c r="B220" s="145"/>
      <c r="C220" s="42">
        <f t="shared" ref="C220:C247" ca="1" si="9">C219</f>
        <v>46209</v>
      </c>
      <c r="D220" s="114">
        <f ca="1">INDIRECT("'" &amp; UPPER(LEFT(TEXT($D$3,"mmmm"),3)) &amp; "'!I13")</f>
        <v>0</v>
      </c>
      <c r="E220" s="147"/>
      <c r="F220" s="148"/>
      <c r="G220" s="148"/>
      <c r="H220" s="148"/>
      <c r="I220" s="148"/>
      <c r="J220" s="148"/>
      <c r="K220" s="148"/>
      <c r="L220" s="148"/>
      <c r="M220" s="148"/>
      <c r="N220" s="148"/>
      <c r="O220" s="148"/>
      <c r="P220" s="149"/>
    </row>
    <row r="221" spans="1:16" ht="15" customHeight="1" x14ac:dyDescent="0.25">
      <c r="A221" s="44" t="str">
        <f ca="1">IF(MONTH(C221)=MONTH(D$3),RIGHT('Yearly Info'!A$17,LEN('Yearly Info'!A$17)-4),"")</f>
        <v xml:space="preserve"> MSWIS</v>
      </c>
      <c r="B221" s="145"/>
      <c r="C221" s="42">
        <f t="shared" ca="1" si="9"/>
        <v>46209</v>
      </c>
      <c r="D221" s="114">
        <f ca="1">INDIRECT("'" &amp; UPPER(LEFT(TEXT($D$3,"mmmm"),3)) &amp; "'!I14")</f>
        <v>0</v>
      </c>
      <c r="E221" s="147"/>
      <c r="F221" s="148"/>
      <c r="G221" s="148"/>
      <c r="H221" s="148"/>
      <c r="I221" s="148"/>
      <c r="J221" s="148"/>
      <c r="K221" s="148"/>
      <c r="L221" s="148"/>
      <c r="M221" s="148"/>
      <c r="N221" s="148"/>
      <c r="O221" s="148"/>
      <c r="P221" s="149"/>
    </row>
    <row r="222" spans="1:16" ht="15" customHeight="1" x14ac:dyDescent="0.25">
      <c r="A222" s="44" t="str">
        <f ca="1">IF(MONTH(C222)=MONTH(D$3),RIGHT('Yearly Info'!A$18,LEN('Yearly Info'!A$18)-4),"")</f>
        <v xml:space="preserve"> GeoSpatial</v>
      </c>
      <c r="B222" s="145"/>
      <c r="C222" s="42">
        <f t="shared" ca="1" si="9"/>
        <v>46209</v>
      </c>
      <c r="D222" s="114">
        <f ca="1">INDIRECT("'" &amp; UPPER(LEFT(TEXT($D$3,"mmmm"),3)) &amp; "'!I15")</f>
        <v>0</v>
      </c>
      <c r="E222" s="147"/>
      <c r="F222" s="148"/>
      <c r="G222" s="148"/>
      <c r="H222" s="148"/>
      <c r="I222" s="148"/>
      <c r="J222" s="148"/>
      <c r="K222" s="148"/>
      <c r="L222" s="148"/>
      <c r="M222" s="148"/>
      <c r="N222" s="148"/>
      <c r="O222" s="148"/>
      <c r="P222" s="149"/>
    </row>
    <row r="223" spans="1:16" ht="15" customHeight="1" x14ac:dyDescent="0.25">
      <c r="A223" s="44" t="str">
        <f ca="1">IF(MONTH(C223)=MONTH(D$3),RIGHT('Yearly Info'!A$19,LEN('Yearly Info'!A$19)-4),"")</f>
        <v xml:space="preserve"> RICS Dashboard</v>
      </c>
      <c r="B223" s="145"/>
      <c r="C223" s="42">
        <f t="shared" ca="1" si="9"/>
        <v>46209</v>
      </c>
      <c r="D223" s="114">
        <f ca="1">INDIRECT("'" &amp; UPPER(LEFT(TEXT($D$3,"mmmm"),3)) &amp; "'!I16")</f>
        <v>0</v>
      </c>
      <c r="E223" s="147"/>
      <c r="F223" s="148"/>
      <c r="G223" s="148"/>
      <c r="H223" s="148"/>
      <c r="I223" s="148"/>
      <c r="J223" s="148"/>
      <c r="K223" s="148"/>
      <c r="L223" s="148"/>
      <c r="M223" s="148"/>
      <c r="N223" s="148"/>
      <c r="O223" s="148"/>
      <c r="P223" s="149"/>
    </row>
    <row r="224" spans="1:16" ht="15" customHeight="1" x14ac:dyDescent="0.25">
      <c r="A224" s="44" t="str">
        <f ca="1">IF(MONTH(C224)=MONTH(D$3),RIGHT('Yearly Info'!A$20,LEN('Yearly Info'!A$20)-4),"")</f>
        <v xml:space="preserve"> MDWFP NRIS</v>
      </c>
      <c r="B224" s="145"/>
      <c r="C224" s="42">
        <f t="shared" ca="1" si="9"/>
        <v>46209</v>
      </c>
      <c r="D224" s="114">
        <f ca="1">INDIRECT("'" &amp; UPPER(LEFT(TEXT($D$3,"mmmm"),3)) &amp; "'!I17")</f>
        <v>0</v>
      </c>
      <c r="E224" s="147"/>
      <c r="F224" s="148"/>
      <c r="G224" s="148"/>
      <c r="H224" s="148"/>
      <c r="I224" s="148"/>
      <c r="J224" s="148"/>
      <c r="K224" s="148"/>
      <c r="L224" s="148"/>
      <c r="M224" s="148"/>
      <c r="N224" s="148"/>
      <c r="O224" s="148"/>
      <c r="P224" s="149"/>
    </row>
    <row r="225" spans="1:16" ht="15" customHeight="1" x14ac:dyDescent="0.25">
      <c r="A225" s="44" t="str">
        <f ca="1">IF(MONTH(C225)=MONTH(D$3),RIGHT('Yearly Info'!A$21,LEN('Yearly Info'!A$21)-4),"")</f>
        <v xml:space="preserve"> MSWIS MRVA 4 CLOSED</v>
      </c>
      <c r="B225" s="145"/>
      <c r="C225" s="42">
        <f t="shared" ca="1" si="9"/>
        <v>46209</v>
      </c>
      <c r="D225" s="114">
        <f ca="1">INDIRECT("'" &amp; UPPER(LEFT(TEXT($D$3,"mmmm"),3)) &amp; "'!I18")</f>
        <v>0</v>
      </c>
      <c r="E225" s="147"/>
      <c r="F225" s="148"/>
      <c r="G225" s="148"/>
      <c r="H225" s="148"/>
      <c r="I225" s="148"/>
      <c r="J225" s="148"/>
      <c r="K225" s="148"/>
      <c r="L225" s="148"/>
      <c r="M225" s="148"/>
      <c r="N225" s="148"/>
      <c r="O225" s="148"/>
      <c r="P225" s="149"/>
    </row>
    <row r="226" spans="1:16" ht="15" customHeight="1" x14ac:dyDescent="0.25">
      <c r="A226" s="44" t="str">
        <f ca="1">IF(MONTH(C226)=MONTH(D$3),RIGHT('Yearly Info'!A$22,LEN('Yearly Info'!A$22)-4),"")</f>
        <v xml:space="preserve"> Tackett</v>
      </c>
      <c r="B226" s="145"/>
      <c r="C226" s="42">
        <f t="shared" ca="1" si="9"/>
        <v>46209</v>
      </c>
      <c r="D226" s="114">
        <f ca="1">INDIRECT("'" &amp; UPPER(LEFT(TEXT($D$3,"mmmm"),3)) &amp; "'!I19")</f>
        <v>0</v>
      </c>
      <c r="E226" s="147"/>
      <c r="F226" s="148"/>
      <c r="G226" s="148"/>
      <c r="H226" s="148"/>
      <c r="I226" s="148"/>
      <c r="J226" s="148"/>
      <c r="K226" s="148"/>
      <c r="L226" s="148"/>
      <c r="M226" s="148"/>
      <c r="N226" s="148"/>
      <c r="O226" s="148"/>
      <c r="P226" s="149"/>
    </row>
    <row r="227" spans="1:16" ht="15" customHeight="1" x14ac:dyDescent="0.25">
      <c r="A227" s="44" t="e">
        <f ca="1">IF(MONTH(C227)=MONTH(D$3),RIGHT('Yearly Info'!A$23,LEN('Yearly Info'!A$23)-4),"")</f>
        <v>#VALUE!</v>
      </c>
      <c r="B227" s="145"/>
      <c r="C227" s="42">
        <f t="shared" ca="1" si="9"/>
        <v>46209</v>
      </c>
      <c r="D227" s="114">
        <f ca="1">INDIRECT("'" &amp; UPPER(LEFT(TEXT($D$3,"mmmm"),3)) &amp; "'!I20")</f>
        <v>0</v>
      </c>
      <c r="E227" s="147"/>
      <c r="F227" s="148"/>
      <c r="G227" s="148"/>
      <c r="H227" s="148"/>
      <c r="I227" s="148"/>
      <c r="J227" s="148"/>
      <c r="K227" s="148"/>
      <c r="L227" s="148"/>
      <c r="M227" s="148"/>
      <c r="N227" s="148"/>
      <c r="O227" s="148"/>
      <c r="P227" s="149"/>
    </row>
    <row r="228" spans="1:16" ht="15" customHeight="1" x14ac:dyDescent="0.25">
      <c r="A228" s="44" t="e">
        <f ca="1">IF(MONTH(C228)=MONTH(D$3),RIGHT('Yearly Info'!A$24,LEN('Yearly Info'!A$24)-4),"")</f>
        <v>#VALUE!</v>
      </c>
      <c r="B228" s="145"/>
      <c r="C228" s="42">
        <f t="shared" ca="1" si="9"/>
        <v>46209</v>
      </c>
      <c r="D228" s="114">
        <f ca="1">INDIRECT("'" &amp; UPPER(LEFT(TEXT($D$3,"mmmm"),3)) &amp; "'!I21")</f>
        <v>0</v>
      </c>
      <c r="E228" s="147"/>
      <c r="F228" s="148"/>
      <c r="G228" s="148"/>
      <c r="H228" s="148"/>
      <c r="I228" s="148"/>
      <c r="J228" s="148"/>
      <c r="K228" s="148"/>
      <c r="L228" s="148"/>
      <c r="M228" s="148"/>
      <c r="N228" s="148"/>
      <c r="O228" s="148"/>
      <c r="P228" s="149"/>
    </row>
    <row r="229" spans="1:16" ht="15" customHeight="1" x14ac:dyDescent="0.25">
      <c r="A229" s="44" t="e">
        <f ca="1">IF(MONTH(C229)=MONTH(D$3),RIGHT('Yearly Info'!A$25,LEN('Yearly Info'!A$25)-4),"")</f>
        <v>#VALUE!</v>
      </c>
      <c r="B229" s="145"/>
      <c r="C229" s="42">
        <f t="shared" ca="1" si="9"/>
        <v>46209</v>
      </c>
      <c r="D229" s="114">
        <f ca="1">INDIRECT("'" &amp; UPPER(LEFT(TEXT($D$3,"mmmm"),3)) &amp; "'!I22")</f>
        <v>0</v>
      </c>
      <c r="E229" s="147"/>
      <c r="F229" s="148"/>
      <c r="G229" s="148"/>
      <c r="H229" s="148"/>
      <c r="I229" s="148"/>
      <c r="J229" s="148"/>
      <c r="K229" s="148"/>
      <c r="L229" s="148"/>
      <c r="M229" s="148"/>
      <c r="N229" s="148"/>
      <c r="O229" s="148"/>
      <c r="P229" s="149"/>
    </row>
    <row r="230" spans="1:16" ht="15" customHeight="1" x14ac:dyDescent="0.25">
      <c r="A230" s="44" t="e">
        <f ca="1">IF(MONTH(C230)=MONTH(D$3),RIGHT('Yearly Info'!A$26,LEN('Yearly Info'!A$26)-4),"")</f>
        <v>#VALUE!</v>
      </c>
      <c r="B230" s="145"/>
      <c r="C230" s="42">
        <f t="shared" ca="1" si="9"/>
        <v>46209</v>
      </c>
      <c r="D230" s="114">
        <f ca="1">INDIRECT("'" &amp; UPPER(LEFT(TEXT($D$3,"mmmm"),3)) &amp; "'!I23")</f>
        <v>0</v>
      </c>
      <c r="E230" s="147"/>
      <c r="F230" s="148"/>
      <c r="G230" s="148"/>
      <c r="H230" s="148"/>
      <c r="I230" s="148"/>
      <c r="J230" s="148"/>
      <c r="K230" s="148"/>
      <c r="L230" s="148"/>
      <c r="M230" s="148"/>
      <c r="N230" s="148"/>
      <c r="O230" s="148"/>
      <c r="P230" s="149"/>
    </row>
    <row r="231" spans="1:16" ht="15" customHeight="1" x14ac:dyDescent="0.25">
      <c r="A231" s="44" t="e">
        <f ca="1">IF(MONTH(C231)=MONTH(D$3),RIGHT('Yearly Info'!A$27,LEN('Yearly Info'!A$27)-4),"")</f>
        <v>#VALUE!</v>
      </c>
      <c r="B231" s="145"/>
      <c r="C231" s="42">
        <f t="shared" ca="1" si="9"/>
        <v>46209</v>
      </c>
      <c r="D231" s="114">
        <f ca="1">INDIRECT("'" &amp; UPPER(LEFT(TEXT($D$3,"mmmm"),3)) &amp; "'!I24")</f>
        <v>0</v>
      </c>
      <c r="E231" s="147"/>
      <c r="F231" s="148"/>
      <c r="G231" s="148"/>
      <c r="H231" s="148"/>
      <c r="I231" s="148"/>
      <c r="J231" s="148"/>
      <c r="K231" s="148"/>
      <c r="L231" s="148"/>
      <c r="M231" s="148"/>
      <c r="N231" s="148"/>
      <c r="O231" s="148"/>
      <c r="P231" s="149"/>
    </row>
    <row r="232" spans="1:16" ht="15" customHeight="1" x14ac:dyDescent="0.25">
      <c r="A232" s="44" t="e">
        <f ca="1">IF(MONTH(C232)=MONTH(D$3),RIGHT('Yearly Info'!A$28,LEN('Yearly Info'!A$28)-4),"")</f>
        <v>#VALUE!</v>
      </c>
      <c r="B232" s="145"/>
      <c r="C232" s="42">
        <f t="shared" ca="1" si="9"/>
        <v>46209</v>
      </c>
      <c r="D232" s="114">
        <f ca="1">INDIRECT("'" &amp; UPPER(LEFT(TEXT($D$3,"mmmm"),3)) &amp; "'!I25")</f>
        <v>0</v>
      </c>
      <c r="E232" s="147"/>
      <c r="F232" s="148"/>
      <c r="G232" s="148"/>
      <c r="H232" s="148"/>
      <c r="I232" s="148"/>
      <c r="J232" s="148"/>
      <c r="K232" s="148"/>
      <c r="L232" s="148"/>
      <c r="M232" s="148"/>
      <c r="N232" s="148"/>
      <c r="O232" s="148"/>
      <c r="P232" s="149"/>
    </row>
    <row r="233" spans="1:16" ht="15" customHeight="1" x14ac:dyDescent="0.25">
      <c r="A233" s="44" t="e">
        <f ca="1">IF(MONTH(C233)=MONTH(D$3),RIGHT('Yearly Info'!A$29,LEN('Yearly Info'!A$29)-4),"")</f>
        <v>#VALUE!</v>
      </c>
      <c r="B233" s="145"/>
      <c r="C233" s="42">
        <f t="shared" ca="1" si="9"/>
        <v>46209</v>
      </c>
      <c r="D233" s="114">
        <f ca="1">INDIRECT("'" &amp; UPPER(LEFT(TEXT($D$3,"mmmm"),3)) &amp; "'!I26")</f>
        <v>0</v>
      </c>
      <c r="E233" s="147"/>
      <c r="F233" s="148"/>
      <c r="G233" s="148"/>
      <c r="H233" s="148"/>
      <c r="I233" s="148"/>
      <c r="J233" s="148"/>
      <c r="K233" s="148"/>
      <c r="L233" s="148"/>
      <c r="M233" s="148"/>
      <c r="N233" s="148"/>
      <c r="O233" s="148"/>
      <c r="P233" s="149"/>
    </row>
    <row r="234" spans="1:16" ht="15" customHeight="1" x14ac:dyDescent="0.25">
      <c r="A234" s="44" t="e">
        <f ca="1">IF(MONTH(C234)=MONTH(D$3),RIGHT('Yearly Info'!A$30,LEN('Yearly Info'!A$30)-4),"")</f>
        <v>#VALUE!</v>
      </c>
      <c r="B234" s="145"/>
      <c r="C234" s="42">
        <f t="shared" ca="1" si="9"/>
        <v>46209</v>
      </c>
      <c r="D234" s="114">
        <f ca="1">INDIRECT("'" &amp; UPPER(LEFT(TEXT($D$3,"mmmm"),3)) &amp; "'!I27")</f>
        <v>0</v>
      </c>
      <c r="E234" s="147"/>
      <c r="F234" s="148"/>
      <c r="G234" s="148"/>
      <c r="H234" s="148"/>
      <c r="I234" s="148"/>
      <c r="J234" s="148"/>
      <c r="K234" s="148"/>
      <c r="L234" s="148"/>
      <c r="M234" s="148"/>
      <c r="N234" s="148"/>
      <c r="O234" s="148"/>
      <c r="P234" s="149"/>
    </row>
    <row r="235" spans="1:16" ht="15" customHeight="1" x14ac:dyDescent="0.25">
      <c r="A235" s="44" t="e">
        <f ca="1">IF(MONTH(C235)=MONTH(D$3),RIGHT('Yearly Info'!A$31,LEN('Yearly Info'!A$31)-4),"")</f>
        <v>#VALUE!</v>
      </c>
      <c r="B235" s="145"/>
      <c r="C235" s="42">
        <f t="shared" ca="1" si="9"/>
        <v>46209</v>
      </c>
      <c r="D235" s="114">
        <f ca="1">INDIRECT("'" &amp; UPPER(LEFT(TEXT($D$3,"mmmm"),3)) &amp; "'!I28")</f>
        <v>0</v>
      </c>
      <c r="E235" s="147"/>
      <c r="F235" s="148"/>
      <c r="G235" s="148"/>
      <c r="H235" s="148"/>
      <c r="I235" s="148"/>
      <c r="J235" s="148"/>
      <c r="K235" s="148"/>
      <c r="L235" s="148"/>
      <c r="M235" s="148"/>
      <c r="N235" s="148"/>
      <c r="O235" s="148"/>
      <c r="P235" s="149"/>
    </row>
    <row r="236" spans="1:16" ht="15" customHeight="1" x14ac:dyDescent="0.25">
      <c r="A236" s="44" t="e">
        <f ca="1">IF(MONTH(C236)=MONTH(D$3),RIGHT('Yearly Info'!A$32,LEN('Yearly Info'!A$32)-4),"")</f>
        <v>#VALUE!</v>
      </c>
      <c r="B236" s="145"/>
      <c r="C236" s="42">
        <f t="shared" ca="1" si="9"/>
        <v>46209</v>
      </c>
      <c r="D236" s="114">
        <f ca="1">INDIRECT("'" &amp; UPPER(LEFT(TEXT($D$3,"mmmm"),3)) &amp; "'!I29")</f>
        <v>0</v>
      </c>
      <c r="E236" s="147"/>
      <c r="F236" s="148"/>
      <c r="G236" s="148"/>
      <c r="H236" s="148"/>
      <c r="I236" s="148"/>
      <c r="J236" s="148"/>
      <c r="K236" s="148"/>
      <c r="L236" s="148"/>
      <c r="M236" s="148"/>
      <c r="N236" s="148"/>
      <c r="O236" s="148"/>
      <c r="P236" s="149"/>
    </row>
    <row r="237" spans="1:16" ht="15" customHeight="1" x14ac:dyDescent="0.25">
      <c r="A237" s="44" t="e">
        <f ca="1">IF(MONTH(C237)=MONTH(D$3),RIGHT('Yearly Info'!A$33,LEN('Yearly Info'!A$33)-4),"")</f>
        <v>#VALUE!</v>
      </c>
      <c r="B237" s="145"/>
      <c r="C237" s="42">
        <f t="shared" ca="1" si="9"/>
        <v>46209</v>
      </c>
      <c r="D237" s="114">
        <f ca="1">INDIRECT("'" &amp; UPPER(LEFT(TEXT($D$3,"mmmm"),3)) &amp; "'!I30")</f>
        <v>0</v>
      </c>
      <c r="E237" s="147"/>
      <c r="F237" s="148"/>
      <c r="G237" s="148"/>
      <c r="H237" s="148"/>
      <c r="I237" s="148"/>
      <c r="J237" s="148"/>
      <c r="K237" s="148"/>
      <c r="L237" s="148"/>
      <c r="M237" s="148"/>
      <c r="N237" s="148"/>
      <c r="O237" s="148"/>
      <c r="P237" s="149"/>
    </row>
    <row r="238" spans="1:16" ht="15" customHeight="1" x14ac:dyDescent="0.25">
      <c r="A238" s="44" t="e">
        <f ca="1">IF(MONTH(C238)=MONTH(D$3),RIGHT('Yearly Info'!A$34,LEN('Yearly Info'!A$34)-4),"")</f>
        <v>#VALUE!</v>
      </c>
      <c r="B238" s="145"/>
      <c r="C238" s="42">
        <f t="shared" ca="1" si="9"/>
        <v>46209</v>
      </c>
      <c r="D238" s="114">
        <f ca="1">INDIRECT("'" &amp; UPPER(LEFT(TEXT($D$3,"mmmm"),3)) &amp; "'!I31")</f>
        <v>0</v>
      </c>
      <c r="E238" s="147"/>
      <c r="F238" s="148"/>
      <c r="G238" s="148"/>
      <c r="H238" s="148"/>
      <c r="I238" s="148"/>
      <c r="J238" s="148"/>
      <c r="K238" s="148"/>
      <c r="L238" s="148"/>
      <c r="M238" s="148"/>
      <c r="N238" s="148"/>
      <c r="O238" s="148"/>
      <c r="P238" s="149"/>
    </row>
    <row r="239" spans="1:16" ht="15" customHeight="1" x14ac:dyDescent="0.25">
      <c r="A239" s="44" t="e">
        <f ca="1">IF(MONTH(C239)=MONTH(D$3),RIGHT('Yearly Info'!A$35,LEN('Yearly Info'!A$35)-4),"")</f>
        <v>#VALUE!</v>
      </c>
      <c r="B239" s="145"/>
      <c r="C239" s="42">
        <f t="shared" ca="1" si="9"/>
        <v>46209</v>
      </c>
      <c r="D239" s="114">
        <f ca="1">INDIRECT("'" &amp; UPPER(LEFT(TEXT($D$3,"mmmm"),3)) &amp; "'!I32")</f>
        <v>0</v>
      </c>
      <c r="E239" s="147"/>
      <c r="F239" s="148"/>
      <c r="G239" s="148"/>
      <c r="H239" s="148"/>
      <c r="I239" s="148"/>
      <c r="J239" s="148"/>
      <c r="K239" s="148"/>
      <c r="L239" s="148"/>
      <c r="M239" s="148"/>
      <c r="N239" s="148"/>
      <c r="O239" s="148"/>
      <c r="P239" s="149"/>
    </row>
    <row r="240" spans="1:16" ht="15" customHeight="1" x14ac:dyDescent="0.25">
      <c r="A240" s="44" t="e">
        <f ca="1">IF(MONTH(C240)=MONTH(D$3),RIGHT('Yearly Info'!A$36,LEN('Yearly Info'!A$36)-4),"")</f>
        <v>#VALUE!</v>
      </c>
      <c r="B240" s="145"/>
      <c r="C240" s="42">
        <f t="shared" ca="1" si="9"/>
        <v>46209</v>
      </c>
      <c r="D240" s="114">
        <f ca="1">INDIRECT("'" &amp; UPPER(LEFT(TEXT($D$3,"mmmm"),3)) &amp; "'!I33")</f>
        <v>0</v>
      </c>
      <c r="E240" s="147"/>
      <c r="F240" s="148"/>
      <c r="G240" s="148"/>
      <c r="H240" s="148"/>
      <c r="I240" s="148"/>
      <c r="J240" s="148"/>
      <c r="K240" s="148"/>
      <c r="L240" s="148"/>
      <c r="M240" s="148"/>
      <c r="N240" s="148"/>
      <c r="O240" s="148"/>
      <c r="P240" s="149"/>
    </row>
    <row r="241" spans="1:16" ht="15" customHeight="1" x14ac:dyDescent="0.25">
      <c r="A241" s="44" t="e">
        <f ca="1">IF(MONTH(C241)=MONTH(D$3),RIGHT('Yearly Info'!A$37,LEN('Yearly Info'!A$37)-4),"")</f>
        <v>#VALUE!</v>
      </c>
      <c r="B241" s="145"/>
      <c r="C241" s="42">
        <f t="shared" ca="1" si="9"/>
        <v>46209</v>
      </c>
      <c r="D241" s="114">
        <f ca="1">INDIRECT("'" &amp; UPPER(LEFT(TEXT($D$3,"mmmm"),3)) &amp; "'!I34")</f>
        <v>0</v>
      </c>
      <c r="E241" s="147"/>
      <c r="F241" s="148"/>
      <c r="G241" s="148"/>
      <c r="H241" s="148"/>
      <c r="I241" s="148"/>
      <c r="J241" s="148"/>
      <c r="K241" s="148"/>
      <c r="L241" s="148"/>
      <c r="M241" s="148"/>
      <c r="N241" s="148"/>
      <c r="O241" s="148"/>
      <c r="P241" s="149"/>
    </row>
    <row r="242" spans="1:16" ht="15" customHeight="1" x14ac:dyDescent="0.25">
      <c r="A242" s="44" t="e">
        <f ca="1">IF(MONTH(C242)=MONTH(D$3),RIGHT('Yearly Info'!A$38,LEN('Yearly Info'!A$38)-4),"")</f>
        <v>#VALUE!</v>
      </c>
      <c r="B242" s="145"/>
      <c r="C242" s="42">
        <f ca="1">C233</f>
        <v>46209</v>
      </c>
      <c r="D242" s="114">
        <f ca="1">INDIRECT("'" &amp; UPPER(LEFT(TEXT($D$3,"mmmm"),3)) &amp; "'!I35")</f>
        <v>0</v>
      </c>
      <c r="E242" s="147"/>
      <c r="F242" s="148"/>
      <c r="G242" s="148"/>
      <c r="H242" s="148"/>
      <c r="I242" s="148"/>
      <c r="J242" s="148"/>
      <c r="K242" s="148"/>
      <c r="L242" s="148"/>
      <c r="M242" s="148"/>
      <c r="N242" s="148"/>
      <c r="O242" s="148"/>
      <c r="P242" s="149"/>
    </row>
    <row r="243" spans="1:16" ht="15" customHeight="1" x14ac:dyDescent="0.25">
      <c r="A243" s="44" t="e">
        <f ca="1">IF(MONTH(C243)=MONTH(D$3),RIGHT('Yearly Info'!A$39,LEN('Yearly Info'!A$39)-4),"")</f>
        <v>#VALUE!</v>
      </c>
      <c r="B243" s="145"/>
      <c r="C243" s="42">
        <f t="shared" ca="1" si="9"/>
        <v>46209</v>
      </c>
      <c r="D243" s="114">
        <f ca="1">INDIRECT("'" &amp; UPPER(LEFT(TEXT($D$3,"mmmm"),3)) &amp; "'!I36")</f>
        <v>0</v>
      </c>
      <c r="E243" s="147"/>
      <c r="F243" s="148"/>
      <c r="G243" s="148"/>
      <c r="H243" s="148"/>
      <c r="I243" s="148"/>
      <c r="J243" s="148"/>
      <c r="K243" s="148"/>
      <c r="L243" s="148"/>
      <c r="M243" s="148"/>
      <c r="N243" s="148"/>
      <c r="O243" s="148"/>
      <c r="P243" s="149"/>
    </row>
    <row r="244" spans="1:16" ht="15" customHeight="1" thickBot="1" x14ac:dyDescent="0.3">
      <c r="A244" s="45" t="e">
        <f ca="1">IF(MONTH(C244)=MONTH(D$3),RIGHT('Yearly Info'!A$40,LEN('Yearly Info'!A$40)-4),"")</f>
        <v>#VALUE!</v>
      </c>
      <c r="B244" s="145"/>
      <c r="C244" s="42">
        <f t="shared" ca="1" si="9"/>
        <v>46209</v>
      </c>
      <c r="D244" s="114">
        <f ca="1">INDIRECT("'" &amp; UPPER(LEFT(TEXT($D$3,"mmmm"),3)) &amp; "'!I37")</f>
        <v>0</v>
      </c>
      <c r="E244" s="147"/>
      <c r="F244" s="148"/>
      <c r="G244" s="148"/>
      <c r="H244" s="148"/>
      <c r="I244" s="148"/>
      <c r="J244" s="148"/>
      <c r="K244" s="148"/>
      <c r="L244" s="148"/>
      <c r="M244" s="148"/>
      <c r="N244" s="148"/>
      <c r="O244" s="148"/>
      <c r="P244" s="149"/>
    </row>
    <row r="245" spans="1:16" ht="15" customHeight="1" thickBot="1" x14ac:dyDescent="0.3">
      <c r="A245" s="45" t="str">
        <f ca="1">IF(MONTH(C245)=MONTH(D$3),RIGHT('Yearly Info'!A$41,LEN('Yearly Info'!A$41)-4),"")</f>
        <v xml:space="preserve"> </v>
      </c>
      <c r="B245" s="145"/>
      <c r="C245" s="42">
        <f t="shared" ca="1" si="9"/>
        <v>46209</v>
      </c>
      <c r="D245" s="114">
        <f ca="1">INDIRECT("'" &amp; UPPER(LEFT(TEXT($D$3,"mmmm"),3)) &amp; "'!I38")</f>
        <v>0</v>
      </c>
      <c r="E245" s="147"/>
      <c r="F245" s="148"/>
      <c r="G245" s="148"/>
      <c r="H245" s="148"/>
      <c r="I245" s="148"/>
      <c r="J245" s="148"/>
      <c r="K245" s="148"/>
      <c r="L245" s="148"/>
      <c r="M245" s="148"/>
      <c r="N245" s="148"/>
      <c r="O245" s="148"/>
      <c r="P245" s="149"/>
    </row>
    <row r="246" spans="1:16" ht="15" customHeight="1" thickBot="1" x14ac:dyDescent="0.3">
      <c r="A246" s="45" t="str">
        <f ca="1">IF(MONTH(C246)=MONTH(D$3),RIGHT('Yearly Info'!A$42,LEN('Yearly Info'!A$42)-4),"")</f>
        <v xml:space="preserve"> </v>
      </c>
      <c r="B246" s="145"/>
      <c r="C246" s="42">
        <f t="shared" ca="1" si="9"/>
        <v>46209</v>
      </c>
      <c r="D246" s="114">
        <f ca="1">INDIRECT("'" &amp; UPPER(LEFT(TEXT($D$3,"mmmm"),3)) &amp; "'!I39")</f>
        <v>0</v>
      </c>
      <c r="E246" s="147"/>
      <c r="F246" s="148"/>
      <c r="G246" s="148"/>
      <c r="H246" s="148"/>
      <c r="I246" s="148"/>
      <c r="J246" s="148"/>
      <c r="K246" s="148"/>
      <c r="L246" s="148"/>
      <c r="M246" s="148"/>
      <c r="N246" s="148"/>
      <c r="O246" s="148"/>
      <c r="P246" s="149"/>
    </row>
    <row r="247" spans="1:16" ht="15" customHeight="1" thickBot="1" x14ac:dyDescent="0.3">
      <c r="A247" s="45" t="str">
        <f ca="1">IF(MONTH(C247)=MONTH(D$3),RIGHT('Yearly Info'!A$43,LEN('Yearly Info'!A$43)-4),"")</f>
        <v xml:space="preserve"> </v>
      </c>
      <c r="B247" s="146"/>
      <c r="C247" s="95">
        <f t="shared" ca="1" si="9"/>
        <v>46209</v>
      </c>
      <c r="D247" s="115">
        <f ca="1">INDIRECT("'" &amp; UPPER(LEFT(TEXT($D$3,"mmmm"),3)) &amp; "'!I40")</f>
        <v>0</v>
      </c>
      <c r="E247" s="150"/>
      <c r="F247" s="151"/>
      <c r="G247" s="151"/>
      <c r="H247" s="151"/>
      <c r="I247" s="151"/>
      <c r="J247" s="151"/>
      <c r="K247" s="151"/>
      <c r="L247" s="151"/>
      <c r="M247" s="151"/>
      <c r="N247" s="151"/>
      <c r="O247" s="151"/>
      <c r="P247" s="152"/>
    </row>
    <row r="248" spans="1:16" ht="15" customHeight="1" x14ac:dyDescent="0.25">
      <c r="A248" s="44" t="str">
        <f ca="1">IF(MONTH(C248)=MONTH(D$3),RIGHT('Yearly Info'!A$14,LEN('Yearly Info'!A$14)-4),"")</f>
        <v xml:space="preserve"> RICS Support for MDEQ</v>
      </c>
      <c r="B248" s="159" t="str">
        <f ca="1">TEXT(C248,"dddd")</f>
        <v>Tuesday</v>
      </c>
      <c r="C248" s="96">
        <f ca="1">C218+1</f>
        <v>46210</v>
      </c>
      <c r="D248" s="54">
        <f ca="1">INDIRECT("'" &amp; UPPER(LEFT(TEXT($D$3,"mmmm"),3)) &amp; "'!J11")</f>
        <v>8</v>
      </c>
      <c r="E248" s="147" t="s">
        <v>197</v>
      </c>
      <c r="F248" s="148"/>
      <c r="G248" s="148"/>
      <c r="H248" s="148"/>
      <c r="I248" s="148"/>
      <c r="J248" s="148"/>
      <c r="K248" s="148"/>
      <c r="L248" s="148"/>
      <c r="M248" s="148"/>
      <c r="N248" s="148"/>
      <c r="O248" s="148"/>
      <c r="P248" s="149"/>
    </row>
    <row r="249" spans="1:16" ht="15" customHeight="1" x14ac:dyDescent="0.25">
      <c r="A249" s="44" t="str">
        <f ca="1">IF(MONTH(C249)=MONTH(D$3),RIGHT('Yearly Info'!A$15,LEN('Yearly Info'!A$15)-4),"")</f>
        <v xml:space="preserve"> MDEQ</v>
      </c>
      <c r="B249" s="145"/>
      <c r="C249" s="42">
        <f ca="1">C248</f>
        <v>46210</v>
      </c>
      <c r="D249" s="54">
        <f ca="1">INDIRECT("'" &amp; UPPER(LEFT(TEXT($D$3,"mmmm"),3)) &amp; "'!J12")</f>
        <v>0</v>
      </c>
      <c r="E249" s="153"/>
      <c r="F249" s="154"/>
      <c r="G249" s="154"/>
      <c r="H249" s="154"/>
      <c r="I249" s="154"/>
      <c r="J249" s="154"/>
      <c r="K249" s="154"/>
      <c r="L249" s="154"/>
      <c r="M249" s="154"/>
      <c r="N249" s="154"/>
      <c r="O249" s="154"/>
      <c r="P249" s="155"/>
    </row>
    <row r="250" spans="1:16" ht="15" customHeight="1" x14ac:dyDescent="0.25">
      <c r="A250" s="44" t="str">
        <f ca="1">IF(MONTH(C250)=MONTH(D$3),RIGHT('Yearly Info'!A$16,LEN('Yearly Info'!A$16)-4),"")</f>
        <v xml:space="preserve"> RICS Idea Portal</v>
      </c>
      <c r="B250" s="145"/>
      <c r="C250" s="42">
        <f t="shared" ref="C250:C277" ca="1" si="10">C249</f>
        <v>46210</v>
      </c>
      <c r="D250" s="54">
        <f ca="1">INDIRECT("'" &amp; UPPER(LEFT(TEXT($D$3,"mmmm"),3)) &amp; "'!J13")</f>
        <v>0</v>
      </c>
      <c r="E250" s="147"/>
      <c r="F250" s="148"/>
      <c r="G250" s="148"/>
      <c r="H250" s="148"/>
      <c r="I250" s="148"/>
      <c r="J250" s="148"/>
      <c r="K250" s="148"/>
      <c r="L250" s="148"/>
      <c r="M250" s="148"/>
      <c r="N250" s="148"/>
      <c r="O250" s="148"/>
      <c r="P250" s="149"/>
    </row>
    <row r="251" spans="1:16" ht="15" customHeight="1" x14ac:dyDescent="0.25">
      <c r="A251" s="44" t="str">
        <f ca="1">IF(MONTH(C251)=MONTH(D$3),RIGHT('Yearly Info'!A$17,LEN('Yearly Info'!A$17)-4),"")</f>
        <v xml:space="preserve"> MSWIS</v>
      </c>
      <c r="B251" s="145"/>
      <c r="C251" s="42">
        <f t="shared" ca="1" si="10"/>
        <v>46210</v>
      </c>
      <c r="D251" s="54">
        <f ca="1">INDIRECT("'" &amp; UPPER(LEFT(TEXT($D$3,"mmmm"),3)) &amp; "'!J14")</f>
        <v>0</v>
      </c>
      <c r="E251" s="147"/>
      <c r="F251" s="148"/>
      <c r="G251" s="148"/>
      <c r="H251" s="148"/>
      <c r="I251" s="148"/>
      <c r="J251" s="148"/>
      <c r="K251" s="148"/>
      <c r="L251" s="148"/>
      <c r="M251" s="148"/>
      <c r="N251" s="148"/>
      <c r="O251" s="148"/>
      <c r="P251" s="149"/>
    </row>
    <row r="252" spans="1:16" ht="15" customHeight="1" x14ac:dyDescent="0.25">
      <c r="A252" s="44" t="str">
        <f ca="1">IF(MONTH(C252)=MONTH(D$3),RIGHT('Yearly Info'!A$18,LEN('Yearly Info'!A$18)-4),"")</f>
        <v xml:space="preserve"> GeoSpatial</v>
      </c>
      <c r="B252" s="145"/>
      <c r="C252" s="42">
        <f t="shared" ca="1" si="10"/>
        <v>46210</v>
      </c>
      <c r="D252" s="54">
        <f ca="1">INDIRECT("'" &amp; UPPER(LEFT(TEXT($D$3,"mmmm"),3)) &amp; "'!J15")</f>
        <v>0</v>
      </c>
      <c r="E252" s="147"/>
      <c r="F252" s="148"/>
      <c r="G252" s="148"/>
      <c r="H252" s="148"/>
      <c r="I252" s="148"/>
      <c r="J252" s="148"/>
      <c r="K252" s="148"/>
      <c r="L252" s="148"/>
      <c r="M252" s="148"/>
      <c r="N252" s="148"/>
      <c r="O252" s="148"/>
      <c r="P252" s="149"/>
    </row>
    <row r="253" spans="1:16" ht="15" customHeight="1" x14ac:dyDescent="0.25">
      <c r="A253" s="44" t="str">
        <f ca="1">IF(MONTH(C253)=MONTH(D$3),RIGHT('Yearly Info'!A$19,LEN('Yearly Info'!A$19)-4),"")</f>
        <v xml:space="preserve"> RICS Dashboard</v>
      </c>
      <c r="B253" s="145"/>
      <c r="C253" s="42">
        <f t="shared" ca="1" si="10"/>
        <v>46210</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MDWFP NRIS</v>
      </c>
      <c r="B254" s="145"/>
      <c r="C254" s="42">
        <f t="shared" ca="1" si="10"/>
        <v>46210</v>
      </c>
      <c r="D254" s="54">
        <f ca="1">INDIRECT("'" &amp; UPPER(LEFT(TEXT($D$3,"mmmm"),3)) &amp; "'!J17")</f>
        <v>0</v>
      </c>
      <c r="E254" s="153"/>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 MRVA 4 CLOSED</v>
      </c>
      <c r="B255" s="145"/>
      <c r="C255" s="42">
        <f t="shared" ca="1" si="10"/>
        <v>46210</v>
      </c>
      <c r="D255" s="54">
        <f ca="1">INDIRECT("'" &amp; UPPER(LEFT(TEXT($D$3,"mmmm"),3)) &amp; "'!J18")</f>
        <v>0</v>
      </c>
      <c r="E255" s="147"/>
      <c r="F255" s="148"/>
      <c r="G255" s="148"/>
      <c r="H255" s="148"/>
      <c r="I255" s="148"/>
      <c r="J255" s="148"/>
      <c r="K255" s="148"/>
      <c r="L255" s="148"/>
      <c r="M255" s="148"/>
      <c r="N255" s="148"/>
      <c r="O255" s="148"/>
      <c r="P255" s="149"/>
    </row>
    <row r="256" spans="1:16" ht="15" customHeight="1" x14ac:dyDescent="0.25">
      <c r="A256" s="44" t="str">
        <f ca="1">IF(MONTH(C256)=MONTH(D$3),RIGHT('Yearly Info'!A$22,LEN('Yearly Info'!A$22)-4),"")</f>
        <v xml:space="preserve"> Tackett</v>
      </c>
      <c r="B256" s="145"/>
      <c r="C256" s="42">
        <f t="shared" ca="1" si="10"/>
        <v>46210</v>
      </c>
      <c r="D256" s="54">
        <f ca="1">INDIRECT("'" &amp; UPPER(LEFT(TEXT($D$3,"mmmm"),3)) &amp; "'!J19")</f>
        <v>0</v>
      </c>
      <c r="E256" s="147"/>
      <c r="F256" s="148"/>
      <c r="G256" s="148"/>
      <c r="H256" s="148"/>
      <c r="I256" s="148"/>
      <c r="J256" s="148"/>
      <c r="K256" s="148"/>
      <c r="L256" s="148"/>
      <c r="M256" s="148"/>
      <c r="N256" s="148"/>
      <c r="O256" s="148"/>
      <c r="P256" s="149"/>
    </row>
    <row r="257" spans="1:16" ht="15" customHeight="1" x14ac:dyDescent="0.25">
      <c r="A257" s="44" t="e">
        <f ca="1">IF(MONTH(C257)=MONTH(D$3),RIGHT('Yearly Info'!A$23,LEN('Yearly Info'!A$23)-4),"")</f>
        <v>#VALUE!</v>
      </c>
      <c r="B257" s="145"/>
      <c r="C257" s="42">
        <f t="shared" ca="1" si="10"/>
        <v>46210</v>
      </c>
      <c r="D257" s="54">
        <f ca="1">INDIRECT("'" &amp; UPPER(LEFT(TEXT($D$3,"mmmm"),3)) &amp; "'!J20")</f>
        <v>0</v>
      </c>
      <c r="E257" s="147"/>
      <c r="F257" s="148"/>
      <c r="G257" s="148"/>
      <c r="H257" s="148"/>
      <c r="I257" s="148"/>
      <c r="J257" s="148"/>
      <c r="K257" s="148"/>
      <c r="L257" s="148"/>
      <c r="M257" s="148"/>
      <c r="N257" s="148"/>
      <c r="O257" s="148"/>
      <c r="P257" s="149"/>
    </row>
    <row r="258" spans="1:16" ht="15" customHeight="1" x14ac:dyDescent="0.25">
      <c r="A258" s="44" t="e">
        <f ca="1">IF(MONTH(C258)=MONTH(D$3),RIGHT('Yearly Info'!A$24,LEN('Yearly Info'!A$24)-4),"")</f>
        <v>#VALUE!</v>
      </c>
      <c r="B258" s="145"/>
      <c r="C258" s="42">
        <f t="shared" ca="1" si="10"/>
        <v>46210</v>
      </c>
      <c r="D258" s="54">
        <f ca="1">INDIRECT("'" &amp; UPPER(LEFT(TEXT($D$3,"mmmm"),3)) &amp; "'!J21")</f>
        <v>0</v>
      </c>
      <c r="E258" s="147"/>
      <c r="F258" s="148"/>
      <c r="G258" s="148"/>
      <c r="H258" s="148"/>
      <c r="I258" s="148"/>
      <c r="J258" s="148"/>
      <c r="K258" s="148"/>
      <c r="L258" s="148"/>
      <c r="M258" s="148"/>
      <c r="N258" s="148"/>
      <c r="O258" s="148"/>
      <c r="P258" s="149"/>
    </row>
    <row r="259" spans="1:16" ht="15" customHeight="1" x14ac:dyDescent="0.25">
      <c r="A259" s="44" t="e">
        <f ca="1">IF(MONTH(C259)=MONTH(D$3),RIGHT('Yearly Info'!A$25,LEN('Yearly Info'!A$25)-4),"")</f>
        <v>#VALUE!</v>
      </c>
      <c r="B259" s="145"/>
      <c r="C259" s="42">
        <f t="shared" ca="1" si="10"/>
        <v>46210</v>
      </c>
      <c r="D259" s="54">
        <f ca="1">INDIRECT("'" &amp; UPPER(LEFT(TEXT($D$3,"mmmm"),3)) &amp; "'!J22")</f>
        <v>0</v>
      </c>
      <c r="E259" s="147"/>
      <c r="F259" s="148"/>
      <c r="G259" s="148"/>
      <c r="H259" s="148"/>
      <c r="I259" s="148"/>
      <c r="J259" s="148"/>
      <c r="K259" s="148"/>
      <c r="L259" s="148"/>
      <c r="M259" s="148"/>
      <c r="N259" s="148"/>
      <c r="O259" s="148"/>
      <c r="P259" s="149"/>
    </row>
    <row r="260" spans="1:16" ht="15" customHeight="1" x14ac:dyDescent="0.25">
      <c r="A260" s="44" t="e">
        <f ca="1">IF(MONTH(C260)=MONTH(D$3),RIGHT('Yearly Info'!A$26,LEN('Yearly Info'!A$26)-4),"")</f>
        <v>#VALUE!</v>
      </c>
      <c r="B260" s="145"/>
      <c r="C260" s="42">
        <f t="shared" ca="1" si="10"/>
        <v>46210</v>
      </c>
      <c r="D260" s="54">
        <f ca="1">INDIRECT("'" &amp; UPPER(LEFT(TEXT($D$3,"mmmm"),3)) &amp; "'!J23")</f>
        <v>0</v>
      </c>
      <c r="E260" s="147"/>
      <c r="F260" s="148"/>
      <c r="G260" s="148"/>
      <c r="H260" s="148"/>
      <c r="I260" s="148"/>
      <c r="J260" s="148"/>
      <c r="K260" s="148"/>
      <c r="L260" s="148"/>
      <c r="M260" s="148"/>
      <c r="N260" s="148"/>
      <c r="O260" s="148"/>
      <c r="P260" s="149"/>
    </row>
    <row r="261" spans="1:16" ht="15" customHeight="1" x14ac:dyDescent="0.25">
      <c r="A261" s="44" t="e">
        <f ca="1">IF(MONTH(C261)=MONTH(D$3),RIGHT('Yearly Info'!A$27,LEN('Yearly Info'!A$27)-4),"")</f>
        <v>#VALUE!</v>
      </c>
      <c r="B261" s="145"/>
      <c r="C261" s="42">
        <f t="shared" ca="1" si="10"/>
        <v>46210</v>
      </c>
      <c r="D261" s="54">
        <f ca="1">INDIRECT("'" &amp; UPPER(LEFT(TEXT($D$3,"mmmm"),3)) &amp; "'!J24")</f>
        <v>0</v>
      </c>
      <c r="E261" s="147"/>
      <c r="F261" s="148"/>
      <c r="G261" s="148"/>
      <c r="H261" s="148"/>
      <c r="I261" s="148"/>
      <c r="J261" s="148"/>
      <c r="K261" s="148"/>
      <c r="L261" s="148"/>
      <c r="M261" s="148"/>
      <c r="N261" s="148"/>
      <c r="O261" s="148"/>
      <c r="P261" s="149"/>
    </row>
    <row r="262" spans="1:16" ht="15" customHeight="1" x14ac:dyDescent="0.25">
      <c r="A262" s="44" t="e">
        <f ca="1">IF(MONTH(C262)=MONTH(D$3),RIGHT('Yearly Info'!A$28,LEN('Yearly Info'!A$28)-4),"")</f>
        <v>#VALUE!</v>
      </c>
      <c r="B262" s="145"/>
      <c r="C262" s="42">
        <f t="shared" ca="1" si="10"/>
        <v>46210</v>
      </c>
      <c r="D262" s="54">
        <f ca="1">INDIRECT("'" &amp; UPPER(LEFT(TEXT($D$3,"mmmm"),3)) &amp; "'!J25")</f>
        <v>0</v>
      </c>
      <c r="E262" s="147"/>
      <c r="F262" s="148"/>
      <c r="G262" s="148"/>
      <c r="H262" s="148"/>
      <c r="I262" s="148"/>
      <c r="J262" s="148"/>
      <c r="K262" s="148"/>
      <c r="L262" s="148"/>
      <c r="M262" s="148"/>
      <c r="N262" s="148"/>
      <c r="O262" s="148"/>
      <c r="P262" s="149"/>
    </row>
    <row r="263" spans="1:16" ht="15" customHeight="1" x14ac:dyDescent="0.25">
      <c r="A263" s="44" t="e">
        <f ca="1">IF(MONTH(C263)=MONTH(D$3),RIGHT('Yearly Info'!A$29,LEN('Yearly Info'!A$29)-4),"")</f>
        <v>#VALUE!</v>
      </c>
      <c r="B263" s="145"/>
      <c r="C263" s="42">
        <f t="shared" ca="1" si="10"/>
        <v>46210</v>
      </c>
      <c r="D263" s="54">
        <f ca="1">INDIRECT("'" &amp; UPPER(LEFT(TEXT($D$3,"mmmm"),3)) &amp; "'!J26")</f>
        <v>0</v>
      </c>
      <c r="E263" s="147"/>
      <c r="F263" s="148"/>
      <c r="G263" s="148"/>
      <c r="H263" s="148"/>
      <c r="I263" s="148"/>
      <c r="J263" s="148"/>
      <c r="K263" s="148"/>
      <c r="L263" s="148"/>
      <c r="M263" s="148"/>
      <c r="N263" s="148"/>
      <c r="O263" s="148"/>
      <c r="P263" s="149"/>
    </row>
    <row r="264" spans="1:16" ht="15" customHeight="1" x14ac:dyDescent="0.25">
      <c r="A264" s="44" t="e">
        <f ca="1">IF(MONTH(C264)=MONTH(D$3),RIGHT('Yearly Info'!A$30,LEN('Yearly Info'!A$30)-4),"")</f>
        <v>#VALUE!</v>
      </c>
      <c r="B264" s="145"/>
      <c r="C264" s="42">
        <f t="shared" ca="1" si="10"/>
        <v>46210</v>
      </c>
      <c r="D264" s="54">
        <f ca="1">INDIRECT("'" &amp; UPPER(LEFT(TEXT($D$3,"mmmm"),3)) &amp; "'!J27")</f>
        <v>0</v>
      </c>
      <c r="E264" s="147"/>
      <c r="F264" s="148"/>
      <c r="G264" s="148"/>
      <c r="H264" s="148"/>
      <c r="I264" s="148"/>
      <c r="J264" s="148"/>
      <c r="K264" s="148"/>
      <c r="L264" s="148"/>
      <c r="M264" s="148"/>
      <c r="N264" s="148"/>
      <c r="O264" s="148"/>
      <c r="P264" s="149"/>
    </row>
    <row r="265" spans="1:16" ht="15" customHeight="1" x14ac:dyDescent="0.25">
      <c r="A265" s="44" t="e">
        <f ca="1">IF(MONTH(C265)=MONTH(D$3),RIGHT('Yearly Info'!A$31,LEN('Yearly Info'!A$31)-4),"")</f>
        <v>#VALUE!</v>
      </c>
      <c r="B265" s="145"/>
      <c r="C265" s="42">
        <f t="shared" ca="1" si="10"/>
        <v>46210</v>
      </c>
      <c r="D265" s="54">
        <f ca="1">INDIRECT("'" &amp; UPPER(LEFT(TEXT($D$3,"mmmm"),3)) &amp; "'!J28")</f>
        <v>0</v>
      </c>
      <c r="E265" s="147"/>
      <c r="F265" s="148"/>
      <c r="G265" s="148"/>
      <c r="H265" s="148"/>
      <c r="I265" s="148"/>
      <c r="J265" s="148"/>
      <c r="K265" s="148"/>
      <c r="L265" s="148"/>
      <c r="M265" s="148"/>
      <c r="N265" s="148"/>
      <c r="O265" s="148"/>
      <c r="P265" s="149"/>
    </row>
    <row r="266" spans="1:16" ht="15" customHeight="1" x14ac:dyDescent="0.25">
      <c r="A266" s="44" t="e">
        <f ca="1">IF(MONTH(C266)=MONTH(D$3),RIGHT('Yearly Info'!A$32,LEN('Yearly Info'!A$32)-4),"")</f>
        <v>#VALUE!</v>
      </c>
      <c r="B266" s="145"/>
      <c r="C266" s="42">
        <f t="shared" ca="1" si="10"/>
        <v>46210</v>
      </c>
      <c r="D266" s="54">
        <f ca="1">INDIRECT("'" &amp; UPPER(LEFT(TEXT($D$3,"mmmm"),3)) &amp; "'!J29")</f>
        <v>0</v>
      </c>
      <c r="E266" s="147"/>
      <c r="F266" s="148"/>
      <c r="G266" s="148"/>
      <c r="H266" s="148"/>
      <c r="I266" s="148"/>
      <c r="J266" s="148"/>
      <c r="K266" s="148"/>
      <c r="L266" s="148"/>
      <c r="M266" s="148"/>
      <c r="N266" s="148"/>
      <c r="O266" s="148"/>
      <c r="P266" s="149"/>
    </row>
    <row r="267" spans="1:16" ht="15" customHeight="1" x14ac:dyDescent="0.25">
      <c r="A267" s="44" t="e">
        <f ca="1">IF(MONTH(C267)=MONTH(D$3),RIGHT('Yearly Info'!A$33,LEN('Yearly Info'!A$33)-4),"")</f>
        <v>#VALUE!</v>
      </c>
      <c r="B267" s="145"/>
      <c r="C267" s="42">
        <f t="shared" ca="1" si="10"/>
        <v>46210</v>
      </c>
      <c r="D267" s="54">
        <f ca="1">INDIRECT("'" &amp; UPPER(LEFT(TEXT($D$3,"mmmm"),3)) &amp; "'!J30")</f>
        <v>0</v>
      </c>
      <c r="E267" s="147"/>
      <c r="F267" s="148"/>
      <c r="G267" s="148"/>
      <c r="H267" s="148"/>
      <c r="I267" s="148"/>
      <c r="J267" s="148"/>
      <c r="K267" s="148"/>
      <c r="L267" s="148"/>
      <c r="M267" s="148"/>
      <c r="N267" s="148"/>
      <c r="O267" s="148"/>
      <c r="P267" s="149"/>
    </row>
    <row r="268" spans="1:16" ht="15" customHeight="1" x14ac:dyDescent="0.25">
      <c r="A268" s="44" t="e">
        <f ca="1">IF(MONTH(C268)=MONTH(D$3),RIGHT('Yearly Info'!A$34,LEN('Yearly Info'!A$34)-4),"")</f>
        <v>#VALUE!</v>
      </c>
      <c r="B268" s="145"/>
      <c r="C268" s="42">
        <f t="shared" ca="1" si="10"/>
        <v>46210</v>
      </c>
      <c r="D268" s="54">
        <f ca="1">INDIRECT("'" &amp; UPPER(LEFT(TEXT($D$3,"mmmm"),3)) &amp; "'!J31")</f>
        <v>0</v>
      </c>
      <c r="E268" s="147"/>
      <c r="F268" s="148"/>
      <c r="G268" s="148"/>
      <c r="H268" s="148"/>
      <c r="I268" s="148"/>
      <c r="J268" s="148"/>
      <c r="K268" s="148"/>
      <c r="L268" s="148"/>
      <c r="M268" s="148"/>
      <c r="N268" s="148"/>
      <c r="O268" s="148"/>
      <c r="P268" s="149"/>
    </row>
    <row r="269" spans="1:16" ht="15" customHeight="1" thickBot="1" x14ac:dyDescent="0.3">
      <c r="A269" s="44" t="e">
        <f ca="1">IF(MONTH(C269)=MONTH(D$3),RIGHT('Yearly Info'!A$35,LEN('Yearly Info'!A$35)-4),"")</f>
        <v>#VALUE!</v>
      </c>
      <c r="B269" s="145"/>
      <c r="C269" s="42">
        <f t="shared" ca="1" si="10"/>
        <v>46210</v>
      </c>
      <c r="D269" s="55">
        <f ca="1">INDIRECT("'" &amp; UPPER(LEFT(TEXT($D$3,"mmmm"),3)) &amp; "'!J32")</f>
        <v>0</v>
      </c>
      <c r="E269" s="147"/>
      <c r="F269" s="148"/>
      <c r="G269" s="148"/>
      <c r="H269" s="148"/>
      <c r="I269" s="148"/>
      <c r="J269" s="148"/>
      <c r="K269" s="148"/>
      <c r="L269" s="148"/>
      <c r="M269" s="148"/>
      <c r="N269" s="148"/>
      <c r="O269" s="148"/>
      <c r="P269" s="149"/>
    </row>
    <row r="270" spans="1:16" ht="15" customHeight="1" x14ac:dyDescent="0.25">
      <c r="A270" s="44" t="e">
        <f ca="1">IF(MONTH(C270)=MONTH(D$3),RIGHT('Yearly Info'!A$36,LEN('Yearly Info'!A$36)-4),"")</f>
        <v>#VALUE!</v>
      </c>
      <c r="B270" s="145"/>
      <c r="C270" s="42">
        <f t="shared" ca="1" si="10"/>
        <v>46210</v>
      </c>
      <c r="D270" s="54">
        <f ca="1">INDIRECT("'" &amp; UPPER(LEFT(TEXT($D$3,"mmmm"),3)) &amp; "'!J33")</f>
        <v>0</v>
      </c>
      <c r="E270" s="147"/>
      <c r="F270" s="148"/>
      <c r="G270" s="148"/>
      <c r="H270" s="148"/>
      <c r="I270" s="148"/>
      <c r="J270" s="148"/>
      <c r="K270" s="148"/>
      <c r="L270" s="148"/>
      <c r="M270" s="148"/>
      <c r="N270" s="148"/>
      <c r="O270" s="148"/>
      <c r="P270" s="149"/>
    </row>
    <row r="271" spans="1:16" ht="15" customHeight="1" x14ac:dyDescent="0.25">
      <c r="A271" s="44" t="e">
        <f ca="1">IF(MONTH(C271)=MONTH(D$3),RIGHT('Yearly Info'!A$37,LEN('Yearly Info'!A$37)-4),"")</f>
        <v>#VALUE!</v>
      </c>
      <c r="B271" s="145"/>
      <c r="C271" s="42">
        <f t="shared" ca="1" si="10"/>
        <v>46210</v>
      </c>
      <c r="D271" s="54">
        <f ca="1">INDIRECT("'" &amp; UPPER(LEFT(TEXT($D$3,"mmmm"),3)) &amp; "'!J34")</f>
        <v>0</v>
      </c>
      <c r="E271" s="147"/>
      <c r="F271" s="148"/>
      <c r="G271" s="148"/>
      <c r="H271" s="148"/>
      <c r="I271" s="148"/>
      <c r="J271" s="148"/>
      <c r="K271" s="148"/>
      <c r="L271" s="148"/>
      <c r="M271" s="148"/>
      <c r="N271" s="148"/>
      <c r="O271" s="148"/>
      <c r="P271" s="149"/>
    </row>
    <row r="272" spans="1:16" ht="15" customHeight="1" x14ac:dyDescent="0.25">
      <c r="A272" s="44" t="e">
        <f ca="1">IF(MONTH(C272)=MONTH(D$3),RIGHT('Yearly Info'!A$38,LEN('Yearly Info'!A$38)-4),"")</f>
        <v>#VALUE!</v>
      </c>
      <c r="B272" s="145"/>
      <c r="C272" s="42">
        <f t="shared" ca="1" si="10"/>
        <v>46210</v>
      </c>
      <c r="D272" s="54">
        <f ca="1">INDIRECT("'" &amp; UPPER(LEFT(TEXT($D$3,"mmmm"),3)) &amp; "'!J35")</f>
        <v>0</v>
      </c>
      <c r="E272" s="147"/>
      <c r="F272" s="148"/>
      <c r="G272" s="148"/>
      <c r="H272" s="148"/>
      <c r="I272" s="148"/>
      <c r="J272" s="148"/>
      <c r="K272" s="148"/>
      <c r="L272" s="148"/>
      <c r="M272" s="148"/>
      <c r="N272" s="148"/>
      <c r="O272" s="148"/>
      <c r="P272" s="149"/>
    </row>
    <row r="273" spans="1:16" ht="15" customHeight="1" x14ac:dyDescent="0.25">
      <c r="A273" s="44" t="e">
        <f ca="1">IF(MONTH(C273)=MONTH(D$3),RIGHT('Yearly Info'!A$39,LEN('Yearly Info'!A$39)-4),"")</f>
        <v>#VALUE!</v>
      </c>
      <c r="B273" s="145"/>
      <c r="C273" s="42">
        <f t="shared" ca="1" si="10"/>
        <v>46210</v>
      </c>
      <c r="D273" s="54">
        <f ca="1">INDIRECT("'" &amp; UPPER(LEFT(TEXT($D$3,"mmmm"),3)) &amp; "'!J36")</f>
        <v>0</v>
      </c>
      <c r="E273" s="147"/>
      <c r="F273" s="148"/>
      <c r="G273" s="148"/>
      <c r="H273" s="148"/>
      <c r="I273" s="148"/>
      <c r="J273" s="148"/>
      <c r="K273" s="148"/>
      <c r="L273" s="148"/>
      <c r="M273" s="148"/>
      <c r="N273" s="148"/>
      <c r="O273" s="148"/>
      <c r="P273" s="149"/>
    </row>
    <row r="274" spans="1:16" ht="15" customHeight="1" thickBot="1" x14ac:dyDescent="0.3">
      <c r="A274" s="45" t="e">
        <f ca="1">IF(MONTH(C274)=MONTH(D$3),RIGHT('Yearly Info'!A$40,LEN('Yearly Info'!A$40)-4),"")</f>
        <v>#VALUE!</v>
      </c>
      <c r="B274" s="145"/>
      <c r="C274" s="42">
        <f t="shared" ca="1" si="10"/>
        <v>46210</v>
      </c>
      <c r="D274" s="54">
        <f ca="1">INDIRECT("'" &amp; UPPER(LEFT(TEXT($D$3,"mmmm"),3)) &amp; "'!J37")</f>
        <v>0</v>
      </c>
      <c r="E274" s="147"/>
      <c r="F274" s="148"/>
      <c r="G274" s="148"/>
      <c r="H274" s="148"/>
      <c r="I274" s="148"/>
      <c r="J274" s="148"/>
      <c r="K274" s="148"/>
      <c r="L274" s="148"/>
      <c r="M274" s="148"/>
      <c r="N274" s="148"/>
      <c r="O274" s="148"/>
      <c r="P274" s="149"/>
    </row>
    <row r="275" spans="1:16" ht="15" customHeight="1" thickBot="1" x14ac:dyDescent="0.3">
      <c r="A275" s="45" t="str">
        <f ca="1">IF(MONTH(C275)=MONTH(D$3),RIGHT('Yearly Info'!A$41,LEN('Yearly Info'!A$41)-4),"")</f>
        <v xml:space="preserve"> </v>
      </c>
      <c r="B275" s="145"/>
      <c r="C275" s="42">
        <f t="shared" ca="1" si="10"/>
        <v>46210</v>
      </c>
      <c r="D275" s="54">
        <f ca="1">INDIRECT("'" &amp; UPPER(LEFT(TEXT($D$3,"mmmm"),3)) &amp; "'!J38")</f>
        <v>0</v>
      </c>
      <c r="E275" s="147"/>
      <c r="F275" s="148"/>
      <c r="G275" s="148"/>
      <c r="H275" s="148"/>
      <c r="I275" s="148"/>
      <c r="J275" s="148"/>
      <c r="K275" s="148"/>
      <c r="L275" s="148"/>
      <c r="M275" s="148"/>
      <c r="N275" s="148"/>
      <c r="O275" s="148"/>
      <c r="P275" s="149"/>
    </row>
    <row r="276" spans="1:16" ht="15" customHeight="1" thickBot="1" x14ac:dyDescent="0.3">
      <c r="A276" s="45" t="str">
        <f ca="1">IF(MONTH(C276)=MONTH(D$3),RIGHT('Yearly Info'!A$42,LEN('Yearly Info'!A$42)-4),"")</f>
        <v xml:space="preserve"> </v>
      </c>
      <c r="B276" s="145"/>
      <c r="C276" s="42">
        <f t="shared" ca="1" si="10"/>
        <v>46210</v>
      </c>
      <c r="D276" s="54">
        <f ca="1">INDIRECT("'" &amp; UPPER(LEFT(TEXT($D$3,"mmmm"),3)) &amp; "'!J39")</f>
        <v>0</v>
      </c>
      <c r="E276" s="147"/>
      <c r="F276" s="148"/>
      <c r="G276" s="148"/>
      <c r="H276" s="148"/>
      <c r="I276" s="148"/>
      <c r="J276" s="148"/>
      <c r="K276" s="148"/>
      <c r="L276" s="148"/>
      <c r="M276" s="148"/>
      <c r="N276" s="148"/>
      <c r="O276" s="148"/>
      <c r="P276" s="149"/>
    </row>
    <row r="277" spans="1:16" ht="15" customHeight="1" thickBot="1" x14ac:dyDescent="0.3">
      <c r="A277" s="45" t="str">
        <f ca="1">IF(MONTH(C277)=MONTH(D$3),RIGHT('Yearly Info'!A$43,LEN('Yearly Info'!A$43)-4),"")</f>
        <v xml:space="preserve"> </v>
      </c>
      <c r="B277" s="146"/>
      <c r="C277" s="42">
        <f t="shared" ca="1" si="10"/>
        <v>46210</v>
      </c>
      <c r="D277" s="55">
        <f ca="1">INDIRECT("'" &amp; UPPER(LEFT(TEXT($D$3,"mmmm"),3)) &amp; "'!J40")</f>
        <v>0</v>
      </c>
      <c r="E277" s="150"/>
      <c r="F277" s="151"/>
      <c r="G277" s="151"/>
      <c r="H277" s="151"/>
      <c r="I277" s="151"/>
      <c r="J277" s="151"/>
      <c r="K277" s="151"/>
      <c r="L277" s="151"/>
      <c r="M277" s="151"/>
      <c r="N277" s="151"/>
      <c r="O277" s="151"/>
      <c r="P277" s="152"/>
    </row>
    <row r="278" spans="1:16" ht="15" customHeight="1" x14ac:dyDescent="0.25">
      <c r="A278" s="44" t="str">
        <f ca="1">IF(MONTH(C278)=MONTH(D$3),RIGHT('Yearly Info'!A$14,LEN('Yearly Info'!A$14)-4),"")</f>
        <v xml:space="preserve"> RICS Support for MDEQ</v>
      </c>
      <c r="B278" s="159" t="str">
        <f ca="1">TEXT(C278,"dddd")</f>
        <v>Wednesday</v>
      </c>
      <c r="C278" s="96">
        <f ca="1">C248+1</f>
        <v>46211</v>
      </c>
      <c r="D278" s="54">
        <f ca="1">INDIRECT("'" &amp; UPPER(LEFT(TEXT($D$3,"mmmm"),3)) &amp; "'!K11")</f>
        <v>0</v>
      </c>
      <c r="E278" s="147"/>
      <c r="F278" s="148"/>
      <c r="G278" s="148"/>
      <c r="H278" s="148"/>
      <c r="I278" s="148"/>
      <c r="J278" s="148"/>
      <c r="K278" s="148"/>
      <c r="L278" s="148"/>
      <c r="M278" s="148"/>
      <c r="N278" s="148"/>
      <c r="O278" s="148"/>
      <c r="P278" s="149"/>
    </row>
    <row r="279" spans="1:16" ht="15" customHeight="1" x14ac:dyDescent="0.25">
      <c r="A279" s="44" t="str">
        <f ca="1">IF(MONTH(C279)=MONTH(D$3),RIGHT('Yearly Info'!A$15,LEN('Yearly Info'!A$15)-4),"")</f>
        <v xml:space="preserve"> MDEQ</v>
      </c>
      <c r="B279" s="145"/>
      <c r="C279" s="42">
        <f ca="1">C278</f>
        <v>46211</v>
      </c>
      <c r="D279" s="54">
        <f ca="1">INDIRECT("'" &amp; UPPER(LEFT(TEXT($D$3,"mmmm"),3)) &amp; "'!K12")</f>
        <v>0</v>
      </c>
      <c r="E279" s="147"/>
      <c r="F279" s="148"/>
      <c r="G279" s="148"/>
      <c r="H279" s="148"/>
      <c r="I279" s="148"/>
      <c r="J279" s="148"/>
      <c r="K279" s="148"/>
      <c r="L279" s="148"/>
      <c r="M279" s="148"/>
      <c r="N279" s="148"/>
      <c r="O279" s="148"/>
      <c r="P279" s="149"/>
    </row>
    <row r="280" spans="1:16" ht="15" customHeight="1" x14ac:dyDescent="0.25">
      <c r="A280" s="44" t="str">
        <f ca="1">IF(MONTH(C280)=MONTH(D$3),RIGHT('Yearly Info'!A$16,LEN('Yearly Info'!A$16)-4),"")</f>
        <v xml:space="preserve"> RICS Idea Portal</v>
      </c>
      <c r="B280" s="145"/>
      <c r="C280" s="42">
        <f t="shared" ref="C280:C307" ca="1" si="11">C279</f>
        <v>46211</v>
      </c>
      <c r="D280" s="54">
        <f ca="1">INDIRECT("'" &amp; UPPER(LEFT(TEXT($D$3,"mmmm"),3)) &amp; "'!K13")</f>
        <v>0</v>
      </c>
      <c r="E280" s="147"/>
      <c r="F280" s="148"/>
      <c r="G280" s="148"/>
      <c r="H280" s="148"/>
      <c r="I280" s="148"/>
      <c r="J280" s="148"/>
      <c r="K280" s="148"/>
      <c r="L280" s="148"/>
      <c r="M280" s="148"/>
      <c r="N280" s="148"/>
      <c r="O280" s="148"/>
      <c r="P280" s="149"/>
    </row>
    <row r="281" spans="1:16" ht="15" customHeight="1" x14ac:dyDescent="0.25">
      <c r="A281" s="44" t="str">
        <f ca="1">IF(MONTH(C281)=MONTH(D$3),RIGHT('Yearly Info'!A$17,LEN('Yearly Info'!A$17)-4),"")</f>
        <v xml:space="preserve"> MSWIS</v>
      </c>
      <c r="B281" s="145"/>
      <c r="C281" s="42">
        <f t="shared" ca="1" si="11"/>
        <v>46211</v>
      </c>
      <c r="D281" s="54">
        <f ca="1">INDIRECT("'" &amp; UPPER(LEFT(TEXT($D$3,"mmmm"),3)) &amp; "'!K14")</f>
        <v>0</v>
      </c>
      <c r="E281" s="147"/>
      <c r="F281" s="148"/>
      <c r="G281" s="148"/>
      <c r="H281" s="148"/>
      <c r="I281" s="148"/>
      <c r="J281" s="148"/>
      <c r="K281" s="148"/>
      <c r="L281" s="148"/>
      <c r="M281" s="148"/>
      <c r="N281" s="148"/>
      <c r="O281" s="148"/>
      <c r="P281" s="149"/>
    </row>
    <row r="282" spans="1:16" ht="15" customHeight="1" x14ac:dyDescent="0.25">
      <c r="A282" s="44" t="str">
        <f ca="1">IF(MONTH(C282)=MONTH(D$3),RIGHT('Yearly Info'!A$18,LEN('Yearly Info'!A$18)-4),"")</f>
        <v xml:space="preserve"> GeoSpatial</v>
      </c>
      <c r="B282" s="145"/>
      <c r="C282" s="42">
        <f t="shared" ca="1" si="11"/>
        <v>46211</v>
      </c>
      <c r="D282" s="54">
        <f ca="1">INDIRECT("'" &amp; UPPER(LEFT(TEXT($D$3,"mmmm"),3)) &amp; "'!K15")</f>
        <v>0</v>
      </c>
      <c r="E282" s="147"/>
      <c r="F282" s="148"/>
      <c r="G282" s="148"/>
      <c r="H282" s="148"/>
      <c r="I282" s="148"/>
      <c r="J282" s="148"/>
      <c r="K282" s="148"/>
      <c r="L282" s="148"/>
      <c r="M282" s="148"/>
      <c r="N282" s="148"/>
      <c r="O282" s="148"/>
      <c r="P282" s="149"/>
    </row>
    <row r="283" spans="1:16" ht="15" customHeight="1" x14ac:dyDescent="0.25">
      <c r="A283" s="44" t="str">
        <f ca="1">IF(MONTH(C283)=MONTH(D$3),RIGHT('Yearly Info'!A$19,LEN('Yearly Info'!A$19)-4),"")</f>
        <v xml:space="preserve"> RICS Dashboard</v>
      </c>
      <c r="B283" s="145"/>
      <c r="C283" s="42">
        <f t="shared" ca="1" si="11"/>
        <v>46211</v>
      </c>
      <c r="D283" s="54">
        <f ca="1">INDIRECT("'" &amp; UPPER(LEFT(TEXT($D$3,"mmmm"),3)) &amp; "'!K16")</f>
        <v>0</v>
      </c>
      <c r="E283" s="147"/>
      <c r="F283" s="148"/>
      <c r="G283" s="148"/>
      <c r="H283" s="148"/>
      <c r="I283" s="148"/>
      <c r="J283" s="148"/>
      <c r="K283" s="148"/>
      <c r="L283" s="148"/>
      <c r="M283" s="148"/>
      <c r="N283" s="148"/>
      <c r="O283" s="148"/>
      <c r="P283" s="149"/>
    </row>
    <row r="284" spans="1:16" ht="15" customHeight="1" x14ac:dyDescent="0.25">
      <c r="A284" s="44" t="str">
        <f ca="1">IF(MONTH(C284)=MONTH(D$3),RIGHT('Yearly Info'!A$20,LEN('Yearly Info'!A$20)-4),"")</f>
        <v xml:space="preserve"> MDWFP NRIS</v>
      </c>
      <c r="B284" s="145"/>
      <c r="C284" s="42">
        <f t="shared" ca="1" si="11"/>
        <v>46211</v>
      </c>
      <c r="D284" s="54">
        <f ca="1">INDIRECT("'" &amp; UPPER(LEFT(TEXT($D$3,"mmmm"),3)) &amp; "'!K17")</f>
        <v>0</v>
      </c>
      <c r="E284" s="153"/>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 MRVA 4 CLOSED</v>
      </c>
      <c r="B285" s="145"/>
      <c r="C285" s="42">
        <f t="shared" ca="1" si="11"/>
        <v>46211</v>
      </c>
      <c r="D285" s="54">
        <f ca="1">INDIRECT("'" &amp; UPPER(LEFT(TEXT($D$3,"mmmm"),3)) &amp; "'!K18")</f>
        <v>0</v>
      </c>
      <c r="E285" s="147"/>
      <c r="F285" s="148"/>
      <c r="G285" s="148"/>
      <c r="H285" s="148"/>
      <c r="I285" s="148"/>
      <c r="J285" s="148"/>
      <c r="K285" s="148"/>
      <c r="L285" s="148"/>
      <c r="M285" s="148"/>
      <c r="N285" s="148"/>
      <c r="O285" s="148"/>
      <c r="P285" s="149"/>
    </row>
    <row r="286" spans="1:16" ht="15" customHeight="1" x14ac:dyDescent="0.25">
      <c r="A286" s="44" t="str">
        <f ca="1">IF(MONTH(C286)=MONTH(D$3),RIGHT('Yearly Info'!A$22,LEN('Yearly Info'!A$22)-4),"")</f>
        <v xml:space="preserve"> Tackett</v>
      </c>
      <c r="B286" s="145"/>
      <c r="C286" s="42">
        <f t="shared" ca="1" si="11"/>
        <v>46211</v>
      </c>
      <c r="D286" s="54">
        <f ca="1">INDIRECT("'" &amp; UPPER(LEFT(TEXT($D$3,"mmmm"),3)) &amp; "'!K19")</f>
        <v>0</v>
      </c>
      <c r="E286" s="147"/>
      <c r="F286" s="148"/>
      <c r="G286" s="148"/>
      <c r="H286" s="148"/>
      <c r="I286" s="148"/>
      <c r="J286" s="148"/>
      <c r="K286" s="148"/>
      <c r="L286" s="148"/>
      <c r="M286" s="148"/>
      <c r="N286" s="148"/>
      <c r="O286" s="148"/>
      <c r="P286" s="149"/>
    </row>
    <row r="287" spans="1:16" ht="15" customHeight="1" x14ac:dyDescent="0.25">
      <c r="A287" s="44" t="e">
        <f ca="1">IF(MONTH(C287)=MONTH(D$3),RIGHT('Yearly Info'!A$23,LEN('Yearly Info'!A$23)-4),"")</f>
        <v>#VALUE!</v>
      </c>
      <c r="B287" s="145"/>
      <c r="C287" s="42">
        <f t="shared" ca="1" si="11"/>
        <v>46211</v>
      </c>
      <c r="D287" s="54">
        <f ca="1">INDIRECT("'" &amp; UPPER(LEFT(TEXT($D$3,"mmmm"),3)) &amp; "'!K20")</f>
        <v>0</v>
      </c>
      <c r="E287" s="160"/>
      <c r="F287" s="148"/>
      <c r="G287" s="148"/>
      <c r="H287" s="148"/>
      <c r="I287" s="148"/>
      <c r="J287" s="148"/>
      <c r="K287" s="148"/>
      <c r="L287" s="148"/>
      <c r="M287" s="148"/>
      <c r="N287" s="148"/>
      <c r="O287" s="148"/>
      <c r="P287" s="149"/>
    </row>
    <row r="288" spans="1:16" ht="15" customHeight="1" x14ac:dyDescent="0.25">
      <c r="A288" s="44" t="e">
        <f ca="1">IF(MONTH(C288)=MONTH(D$3),RIGHT('Yearly Info'!A$24,LEN('Yearly Info'!A$24)-4),"")</f>
        <v>#VALUE!</v>
      </c>
      <c r="B288" s="145"/>
      <c r="C288" s="42">
        <f t="shared" ca="1" si="11"/>
        <v>46211</v>
      </c>
      <c r="D288" s="54">
        <f ca="1">INDIRECT("'" &amp; UPPER(LEFT(TEXT($D$3,"mmmm"),3)) &amp; "'!K21")</f>
        <v>0</v>
      </c>
      <c r="E288" s="147"/>
      <c r="F288" s="148"/>
      <c r="G288" s="148"/>
      <c r="H288" s="148"/>
      <c r="I288" s="148"/>
      <c r="J288" s="148"/>
      <c r="K288" s="148"/>
      <c r="L288" s="148"/>
      <c r="M288" s="148"/>
      <c r="N288" s="148"/>
      <c r="O288" s="148"/>
      <c r="P288" s="149"/>
    </row>
    <row r="289" spans="1:16" ht="15" customHeight="1" x14ac:dyDescent="0.25">
      <c r="A289" s="44" t="e">
        <f ca="1">IF(MONTH(C289)=MONTH(D$3),RIGHT('Yearly Info'!A$25,LEN('Yearly Info'!A$25)-4),"")</f>
        <v>#VALUE!</v>
      </c>
      <c r="B289" s="145"/>
      <c r="C289" s="42">
        <f t="shared" ca="1" si="11"/>
        <v>46211</v>
      </c>
      <c r="D289" s="54">
        <f ca="1">INDIRECT("'" &amp; UPPER(LEFT(TEXT($D$3,"mmmm"),3)) &amp; "'!K22")</f>
        <v>0</v>
      </c>
      <c r="E289" s="147"/>
      <c r="F289" s="148"/>
      <c r="G289" s="148"/>
      <c r="H289" s="148"/>
      <c r="I289" s="148"/>
      <c r="J289" s="148"/>
      <c r="K289" s="148"/>
      <c r="L289" s="148"/>
      <c r="M289" s="148"/>
      <c r="N289" s="148"/>
      <c r="O289" s="148"/>
      <c r="P289" s="149"/>
    </row>
    <row r="290" spans="1:16" ht="15" customHeight="1" x14ac:dyDescent="0.25">
      <c r="A290" s="44" t="e">
        <f ca="1">IF(MONTH(C290)=MONTH(D$3),RIGHT('Yearly Info'!A$26,LEN('Yearly Info'!A$26)-4),"")</f>
        <v>#VALUE!</v>
      </c>
      <c r="B290" s="145"/>
      <c r="C290" s="42">
        <f t="shared" ca="1" si="11"/>
        <v>46211</v>
      </c>
      <c r="D290" s="54">
        <f ca="1">INDIRECT("'" &amp; UPPER(LEFT(TEXT($D$3,"mmmm"),3)) &amp; "'!K23")</f>
        <v>0</v>
      </c>
      <c r="E290" s="147"/>
      <c r="F290" s="148"/>
      <c r="G290" s="148"/>
      <c r="H290" s="148"/>
      <c r="I290" s="148"/>
      <c r="J290" s="148"/>
      <c r="K290" s="148"/>
      <c r="L290" s="148"/>
      <c r="M290" s="148"/>
      <c r="N290" s="148"/>
      <c r="O290" s="148"/>
      <c r="P290" s="149"/>
    </row>
    <row r="291" spans="1:16" ht="15" customHeight="1" x14ac:dyDescent="0.25">
      <c r="A291" s="44" t="e">
        <f ca="1">IF(MONTH(C291)=MONTH(D$3),RIGHT('Yearly Info'!A$27,LEN('Yearly Info'!A$27)-4),"")</f>
        <v>#VALUE!</v>
      </c>
      <c r="B291" s="145"/>
      <c r="C291" s="42">
        <f t="shared" ca="1" si="11"/>
        <v>46211</v>
      </c>
      <c r="D291" s="54">
        <f ca="1">INDIRECT("'" &amp; UPPER(LEFT(TEXT($D$3,"mmmm"),3)) &amp; "'!K24")</f>
        <v>0</v>
      </c>
      <c r="E291" s="147"/>
      <c r="F291" s="148"/>
      <c r="G291" s="148"/>
      <c r="H291" s="148"/>
      <c r="I291" s="148"/>
      <c r="J291" s="148"/>
      <c r="K291" s="148"/>
      <c r="L291" s="148"/>
      <c r="M291" s="148"/>
      <c r="N291" s="148"/>
      <c r="O291" s="148"/>
      <c r="P291" s="149"/>
    </row>
    <row r="292" spans="1:16" ht="15" customHeight="1" x14ac:dyDescent="0.25">
      <c r="A292" s="44" t="e">
        <f ca="1">IF(MONTH(C292)=MONTH(D$3),RIGHT('Yearly Info'!A$28,LEN('Yearly Info'!A$28)-4),"")</f>
        <v>#VALUE!</v>
      </c>
      <c r="B292" s="145"/>
      <c r="C292" s="42">
        <f t="shared" ca="1" si="11"/>
        <v>46211</v>
      </c>
      <c r="D292" s="54">
        <f ca="1">INDIRECT("'" &amp; UPPER(LEFT(TEXT($D$3,"mmmm"),3)) &amp; "'!K25")</f>
        <v>0</v>
      </c>
      <c r="E292" s="147"/>
      <c r="F292" s="148"/>
      <c r="G292" s="148"/>
      <c r="H292" s="148"/>
      <c r="I292" s="148"/>
      <c r="J292" s="148"/>
      <c r="K292" s="148"/>
      <c r="L292" s="148"/>
      <c r="M292" s="148"/>
      <c r="N292" s="148"/>
      <c r="O292" s="148"/>
      <c r="P292" s="149"/>
    </row>
    <row r="293" spans="1:16" ht="15" customHeight="1" x14ac:dyDescent="0.25">
      <c r="A293" s="44" t="e">
        <f ca="1">IF(MONTH(C293)=MONTH(D$3),RIGHT('Yearly Info'!A$29,LEN('Yearly Info'!A$29)-4),"")</f>
        <v>#VALUE!</v>
      </c>
      <c r="B293" s="145"/>
      <c r="C293" s="42">
        <f t="shared" ca="1" si="11"/>
        <v>46211</v>
      </c>
      <c r="D293" s="54">
        <f ca="1">INDIRECT("'" &amp; UPPER(LEFT(TEXT($D$3,"mmmm"),3)) &amp; "'!K26")</f>
        <v>0</v>
      </c>
      <c r="E293" s="147"/>
      <c r="F293" s="148"/>
      <c r="G293" s="148"/>
      <c r="H293" s="148"/>
      <c r="I293" s="148"/>
      <c r="J293" s="148"/>
      <c r="K293" s="148"/>
      <c r="L293" s="148"/>
      <c r="M293" s="148"/>
      <c r="N293" s="148"/>
      <c r="O293" s="148"/>
      <c r="P293" s="149"/>
    </row>
    <row r="294" spans="1:16" ht="15" customHeight="1" x14ac:dyDescent="0.25">
      <c r="A294" s="44" t="e">
        <f ca="1">IF(MONTH(C294)=MONTH(D$3),RIGHT('Yearly Info'!A$30,LEN('Yearly Info'!A$30)-4),"")</f>
        <v>#VALUE!</v>
      </c>
      <c r="B294" s="145"/>
      <c r="C294" s="42">
        <f t="shared" ca="1" si="11"/>
        <v>46211</v>
      </c>
      <c r="D294" s="54">
        <f ca="1">INDIRECT("'" &amp; UPPER(LEFT(TEXT($D$3,"mmmm"),3)) &amp; "'!K27")</f>
        <v>0</v>
      </c>
      <c r="E294" s="147"/>
      <c r="F294" s="148"/>
      <c r="G294" s="148"/>
      <c r="H294" s="148"/>
      <c r="I294" s="148"/>
      <c r="J294" s="148"/>
      <c r="K294" s="148"/>
      <c r="L294" s="148"/>
      <c r="M294" s="148"/>
      <c r="N294" s="148"/>
      <c r="O294" s="148"/>
      <c r="P294" s="149"/>
    </row>
    <row r="295" spans="1:16" ht="15" customHeight="1" x14ac:dyDescent="0.25">
      <c r="A295" s="44" t="e">
        <f ca="1">IF(MONTH(C295)=MONTH(D$3),RIGHT('Yearly Info'!A$31,LEN('Yearly Info'!A$31)-4),"")</f>
        <v>#VALUE!</v>
      </c>
      <c r="B295" s="145"/>
      <c r="C295" s="42">
        <f t="shared" ca="1" si="11"/>
        <v>46211</v>
      </c>
      <c r="D295" s="54">
        <f ca="1">INDIRECT("'" &amp; UPPER(LEFT(TEXT($D$3,"mmmm"),3)) &amp; "'!K28")</f>
        <v>0</v>
      </c>
      <c r="E295" s="147"/>
      <c r="F295" s="148"/>
      <c r="G295" s="148"/>
      <c r="H295" s="148"/>
      <c r="I295" s="148"/>
      <c r="J295" s="148"/>
      <c r="K295" s="148"/>
      <c r="L295" s="148"/>
      <c r="M295" s="148"/>
      <c r="N295" s="148"/>
      <c r="O295" s="148"/>
      <c r="P295" s="149"/>
    </row>
    <row r="296" spans="1:16" ht="15" customHeight="1" x14ac:dyDescent="0.25">
      <c r="A296" s="44" t="e">
        <f ca="1">IF(MONTH(C296)=MONTH(D$3),RIGHT('Yearly Info'!A$32,LEN('Yearly Info'!A$32)-4),"")</f>
        <v>#VALUE!</v>
      </c>
      <c r="B296" s="145"/>
      <c r="C296" s="42">
        <f t="shared" ca="1" si="11"/>
        <v>46211</v>
      </c>
      <c r="D296" s="54">
        <f ca="1">INDIRECT("'" &amp; UPPER(LEFT(TEXT($D$3,"mmmm"),3)) &amp; "'!K29")</f>
        <v>0</v>
      </c>
      <c r="E296" s="147"/>
      <c r="F296" s="148"/>
      <c r="G296" s="148"/>
      <c r="H296" s="148"/>
      <c r="I296" s="148"/>
      <c r="J296" s="148"/>
      <c r="K296" s="148"/>
      <c r="L296" s="148"/>
      <c r="M296" s="148"/>
      <c r="N296" s="148"/>
      <c r="O296" s="148"/>
      <c r="P296" s="149"/>
    </row>
    <row r="297" spans="1:16" ht="15" customHeight="1" x14ac:dyDescent="0.25">
      <c r="A297" s="44" t="e">
        <f ca="1">IF(MONTH(C297)=MONTH(D$3),RIGHT('Yearly Info'!A$33,LEN('Yearly Info'!A$33)-4),"")</f>
        <v>#VALUE!</v>
      </c>
      <c r="B297" s="145"/>
      <c r="C297" s="42">
        <f t="shared" ca="1" si="11"/>
        <v>46211</v>
      </c>
      <c r="D297" s="54">
        <f ca="1">INDIRECT("'" &amp; UPPER(LEFT(TEXT($D$3,"mmmm"),3)) &amp; "'!K30")</f>
        <v>0</v>
      </c>
      <c r="E297" s="147"/>
      <c r="F297" s="148"/>
      <c r="G297" s="148"/>
      <c r="H297" s="148"/>
      <c r="I297" s="148"/>
      <c r="J297" s="148"/>
      <c r="K297" s="148"/>
      <c r="L297" s="148"/>
      <c r="M297" s="148"/>
      <c r="N297" s="148"/>
      <c r="O297" s="148"/>
      <c r="P297" s="149"/>
    </row>
    <row r="298" spans="1:16" ht="15" customHeight="1" x14ac:dyDescent="0.25">
      <c r="A298" s="44" t="e">
        <f ca="1">IF(MONTH(C298)=MONTH(D$3),RIGHT('Yearly Info'!A$34,LEN('Yearly Info'!A$34)-4),"")</f>
        <v>#VALUE!</v>
      </c>
      <c r="B298" s="145"/>
      <c r="C298" s="42">
        <f t="shared" ca="1" si="11"/>
        <v>46211</v>
      </c>
      <c r="D298" s="54">
        <f ca="1">INDIRECT("'" &amp; UPPER(LEFT(TEXT($D$3,"mmmm"),3)) &amp; "'!K31")</f>
        <v>0</v>
      </c>
      <c r="E298" s="147"/>
      <c r="F298" s="148"/>
      <c r="G298" s="148"/>
      <c r="H298" s="148"/>
      <c r="I298" s="148"/>
      <c r="J298" s="148"/>
      <c r="K298" s="148"/>
      <c r="L298" s="148"/>
      <c r="M298" s="148"/>
      <c r="N298" s="148"/>
      <c r="O298" s="148"/>
      <c r="P298" s="149"/>
    </row>
    <row r="299" spans="1:16" ht="15" customHeight="1" thickBot="1" x14ac:dyDescent="0.3">
      <c r="A299" s="44" t="e">
        <f ca="1">IF(MONTH(C299)=MONTH(D$3),RIGHT('Yearly Info'!A$35,LEN('Yearly Info'!A$35)-4),"")</f>
        <v>#VALUE!</v>
      </c>
      <c r="B299" s="145"/>
      <c r="C299" s="42">
        <f t="shared" ca="1" si="11"/>
        <v>46211</v>
      </c>
      <c r="D299" s="55">
        <f ca="1">INDIRECT("'" &amp; UPPER(LEFT(TEXT($D$3,"mmmm"),3)) &amp; "'!K32")</f>
        <v>0</v>
      </c>
      <c r="E299" s="147"/>
      <c r="F299" s="148"/>
      <c r="G299" s="148"/>
      <c r="H299" s="148"/>
      <c r="I299" s="148"/>
      <c r="J299" s="148"/>
      <c r="K299" s="148"/>
      <c r="L299" s="148"/>
      <c r="M299" s="148"/>
      <c r="N299" s="148"/>
      <c r="O299" s="148"/>
      <c r="P299" s="149"/>
    </row>
    <row r="300" spans="1:16" ht="15" customHeight="1" x14ac:dyDescent="0.25">
      <c r="A300" s="44" t="e">
        <f ca="1">IF(MONTH(C300)=MONTH(D$3),RIGHT('Yearly Info'!A$36,LEN('Yearly Info'!A$36)-4),"")</f>
        <v>#VALUE!</v>
      </c>
      <c r="B300" s="145"/>
      <c r="C300" s="42">
        <f t="shared" ca="1" si="11"/>
        <v>46211</v>
      </c>
      <c r="D300" s="54">
        <f ca="1">INDIRECT("'" &amp; UPPER(LEFT(TEXT($D$3,"mmmm"),3)) &amp; "'!K33")</f>
        <v>0</v>
      </c>
      <c r="E300" s="147"/>
      <c r="F300" s="148"/>
      <c r="G300" s="148"/>
      <c r="H300" s="148"/>
      <c r="I300" s="148"/>
      <c r="J300" s="148"/>
      <c r="K300" s="148"/>
      <c r="L300" s="148"/>
      <c r="M300" s="148"/>
      <c r="N300" s="148"/>
      <c r="O300" s="148"/>
      <c r="P300" s="149"/>
    </row>
    <row r="301" spans="1:16" ht="15" customHeight="1" x14ac:dyDescent="0.25">
      <c r="A301" s="44" t="e">
        <f ca="1">IF(MONTH(C301)=MONTH(D$3),RIGHT('Yearly Info'!A$37,LEN('Yearly Info'!A$37)-4),"")</f>
        <v>#VALUE!</v>
      </c>
      <c r="B301" s="145"/>
      <c r="C301" s="42">
        <f t="shared" ca="1" si="11"/>
        <v>46211</v>
      </c>
      <c r="D301" s="54">
        <f ca="1">INDIRECT("'" &amp; UPPER(LEFT(TEXT($D$3,"mmmm"),3)) &amp; "'!K34")</f>
        <v>0</v>
      </c>
      <c r="E301" s="147"/>
      <c r="F301" s="148"/>
      <c r="G301" s="148"/>
      <c r="H301" s="148"/>
      <c r="I301" s="148"/>
      <c r="J301" s="148"/>
      <c r="K301" s="148"/>
      <c r="L301" s="148"/>
      <c r="M301" s="148"/>
      <c r="N301" s="148"/>
      <c r="O301" s="148"/>
      <c r="P301" s="149"/>
    </row>
    <row r="302" spans="1:16" ht="15" customHeight="1" x14ac:dyDescent="0.25">
      <c r="A302" s="44" t="e">
        <f ca="1">IF(MONTH(C302)=MONTH(D$3),RIGHT('Yearly Info'!A$38,LEN('Yearly Info'!A$38)-4),"")</f>
        <v>#VALUE!</v>
      </c>
      <c r="B302" s="145"/>
      <c r="C302" s="42">
        <f t="shared" ca="1" si="11"/>
        <v>46211</v>
      </c>
      <c r="D302" s="54">
        <f ca="1">INDIRECT("'" &amp; UPPER(LEFT(TEXT($D$3,"mmmm"),3)) &amp; "'!K35")</f>
        <v>0</v>
      </c>
      <c r="E302" s="147"/>
      <c r="F302" s="148"/>
      <c r="G302" s="148"/>
      <c r="H302" s="148"/>
      <c r="I302" s="148"/>
      <c r="J302" s="148"/>
      <c r="K302" s="148"/>
      <c r="L302" s="148"/>
      <c r="M302" s="148"/>
      <c r="N302" s="148"/>
      <c r="O302" s="148"/>
      <c r="P302" s="149"/>
    </row>
    <row r="303" spans="1:16" ht="15" customHeight="1" x14ac:dyDescent="0.25">
      <c r="A303" s="44" t="e">
        <f ca="1">IF(MONTH(C303)=MONTH(D$3),RIGHT('Yearly Info'!A$39,LEN('Yearly Info'!A$39)-4),"")</f>
        <v>#VALUE!</v>
      </c>
      <c r="B303" s="145"/>
      <c r="C303" s="42">
        <f t="shared" ca="1" si="11"/>
        <v>46211</v>
      </c>
      <c r="D303" s="54">
        <f ca="1">INDIRECT("'" &amp; UPPER(LEFT(TEXT($D$3,"mmmm"),3)) &amp; "'!K36")</f>
        <v>0</v>
      </c>
      <c r="E303" s="147"/>
      <c r="F303" s="148"/>
      <c r="G303" s="148"/>
      <c r="H303" s="148"/>
      <c r="I303" s="148"/>
      <c r="J303" s="148"/>
      <c r="K303" s="148"/>
      <c r="L303" s="148"/>
      <c r="M303" s="148"/>
      <c r="N303" s="148"/>
      <c r="O303" s="148"/>
      <c r="P303" s="149"/>
    </row>
    <row r="304" spans="1:16" ht="15" customHeight="1" thickBot="1" x14ac:dyDescent="0.3">
      <c r="A304" s="45" t="e">
        <f ca="1">IF(MONTH(C304)=MONTH(D$3),RIGHT('Yearly Info'!A$40,LEN('Yearly Info'!A$40)-4),"")</f>
        <v>#VALUE!</v>
      </c>
      <c r="B304" s="145"/>
      <c r="C304" s="42">
        <f t="shared" ca="1" si="11"/>
        <v>46211</v>
      </c>
      <c r="D304" s="54">
        <f ca="1">INDIRECT("'" &amp; UPPER(LEFT(TEXT($D$3,"mmmm"),3)) &amp; "'!K37")</f>
        <v>0</v>
      </c>
      <c r="E304" s="147"/>
      <c r="F304" s="148"/>
      <c r="G304" s="148"/>
      <c r="H304" s="148"/>
      <c r="I304" s="148"/>
      <c r="J304" s="148"/>
      <c r="K304" s="148"/>
      <c r="L304" s="148"/>
      <c r="M304" s="148"/>
      <c r="N304" s="148"/>
      <c r="O304" s="148"/>
      <c r="P304" s="149"/>
    </row>
    <row r="305" spans="1:16" ht="15" customHeight="1" thickBot="1" x14ac:dyDescent="0.3">
      <c r="A305" s="45" t="str">
        <f ca="1">IF(MONTH(C305)=MONTH(D$3),RIGHT('Yearly Info'!A$41,LEN('Yearly Info'!A$41)-4),"")</f>
        <v xml:space="preserve"> </v>
      </c>
      <c r="B305" s="145"/>
      <c r="C305" s="42">
        <f t="shared" ca="1" si="11"/>
        <v>46211</v>
      </c>
      <c r="D305" s="54">
        <f ca="1">INDIRECT("'" &amp; UPPER(LEFT(TEXT($D$3,"mmmm"),3)) &amp; "'!K38")</f>
        <v>0</v>
      </c>
      <c r="E305" s="147"/>
      <c r="F305" s="148"/>
      <c r="G305" s="148"/>
      <c r="H305" s="148"/>
      <c r="I305" s="148"/>
      <c r="J305" s="148"/>
      <c r="K305" s="148"/>
      <c r="L305" s="148"/>
      <c r="M305" s="148"/>
      <c r="N305" s="148"/>
      <c r="O305" s="148"/>
      <c r="P305" s="149"/>
    </row>
    <row r="306" spans="1:16" ht="15" customHeight="1" thickBot="1" x14ac:dyDescent="0.3">
      <c r="A306" s="45" t="str">
        <f ca="1">IF(MONTH(C306)=MONTH(D$3),RIGHT('Yearly Info'!A$42,LEN('Yearly Info'!A$42)-4),"")</f>
        <v xml:space="preserve"> </v>
      </c>
      <c r="B306" s="145"/>
      <c r="C306" s="42">
        <f t="shared" ca="1" si="11"/>
        <v>46211</v>
      </c>
      <c r="D306" s="54">
        <f ca="1">INDIRECT("'" &amp; UPPER(LEFT(TEXT($D$3,"mmmm"),3)) &amp; "'!K39")</f>
        <v>0</v>
      </c>
      <c r="E306" s="147"/>
      <c r="F306" s="148"/>
      <c r="G306" s="148"/>
      <c r="H306" s="148"/>
      <c r="I306" s="148"/>
      <c r="J306" s="148"/>
      <c r="K306" s="148"/>
      <c r="L306" s="148"/>
      <c r="M306" s="148"/>
      <c r="N306" s="148"/>
      <c r="O306" s="148"/>
      <c r="P306" s="149"/>
    </row>
    <row r="307" spans="1:16" ht="15" customHeight="1" thickBot="1" x14ac:dyDescent="0.3">
      <c r="A307" s="45" t="str">
        <f ca="1">IF(MONTH(C307)=MONTH(D$3),RIGHT('Yearly Info'!A$43,LEN('Yearly Info'!A$43)-4),"")</f>
        <v xml:space="preserve"> </v>
      </c>
      <c r="B307" s="146"/>
      <c r="C307" s="95">
        <f t="shared" ca="1" si="11"/>
        <v>46211</v>
      </c>
      <c r="D307" s="55">
        <f ca="1">INDIRECT("'" &amp; UPPER(LEFT(TEXT($D$3,"mmmm"),3)) &amp; "'!K40")</f>
        <v>0</v>
      </c>
      <c r="E307" s="150"/>
      <c r="F307" s="151"/>
      <c r="G307" s="151"/>
      <c r="H307" s="151"/>
      <c r="I307" s="151"/>
      <c r="J307" s="151"/>
      <c r="K307" s="151"/>
      <c r="L307" s="151"/>
      <c r="M307" s="151"/>
      <c r="N307" s="151"/>
      <c r="O307" s="151"/>
      <c r="P307" s="152"/>
    </row>
    <row r="308" spans="1:16" ht="15" customHeight="1" x14ac:dyDescent="0.25">
      <c r="A308" s="44" t="str">
        <f ca="1">IF(MONTH(C308)=MONTH(D$3),RIGHT('Yearly Info'!A$14,LEN('Yearly Info'!A$14)-4),"")</f>
        <v xml:space="preserve"> RICS Support for MDEQ</v>
      </c>
      <c r="B308" s="159" t="str">
        <f ca="1">TEXT(C308,"dddd")</f>
        <v>Thursday</v>
      </c>
      <c r="C308" s="96">
        <f ca="1">C278+1</f>
        <v>46212</v>
      </c>
      <c r="D308" s="54">
        <f ca="1">INDIRECT("'" &amp; UPPER(LEFT(TEXT($D$3,"mmmm"),3)) &amp; "'!L11")</f>
        <v>0</v>
      </c>
      <c r="E308" s="147"/>
      <c r="F308" s="148"/>
      <c r="G308" s="148"/>
      <c r="H308" s="148"/>
      <c r="I308" s="148"/>
      <c r="J308" s="148"/>
      <c r="K308" s="148"/>
      <c r="L308" s="148"/>
      <c r="M308" s="148"/>
      <c r="N308" s="148"/>
      <c r="O308" s="148"/>
      <c r="P308" s="149"/>
    </row>
    <row r="309" spans="1:16" ht="15" customHeight="1" x14ac:dyDescent="0.25">
      <c r="A309" s="44" t="str">
        <f ca="1">IF(MONTH(C309)=MONTH(D$3),RIGHT('Yearly Info'!A$15,LEN('Yearly Info'!A$15)-4),"")</f>
        <v xml:space="preserve"> MDEQ</v>
      </c>
      <c r="B309" s="145"/>
      <c r="C309" s="42">
        <f ca="1">C308</f>
        <v>46212</v>
      </c>
      <c r="D309" s="54">
        <f ca="1">INDIRECT("'" &amp; UPPER(LEFT(TEXT($D$3,"mmmm"),3)) &amp; "'!L12")</f>
        <v>0</v>
      </c>
      <c r="E309" s="147"/>
      <c r="F309" s="148"/>
      <c r="G309" s="148"/>
      <c r="H309" s="148"/>
      <c r="I309" s="148"/>
      <c r="J309" s="148"/>
      <c r="K309" s="148"/>
      <c r="L309" s="148"/>
      <c r="M309" s="148"/>
      <c r="N309" s="148"/>
      <c r="O309" s="148"/>
      <c r="P309" s="149"/>
    </row>
    <row r="310" spans="1:16" ht="15" customHeight="1" x14ac:dyDescent="0.25">
      <c r="A310" s="44" t="str">
        <f ca="1">IF(MONTH(C310)=MONTH(D$3),RIGHT('Yearly Info'!A$16,LEN('Yearly Info'!A$16)-4),"")</f>
        <v xml:space="preserve"> RICS Idea Portal</v>
      </c>
      <c r="B310" s="145"/>
      <c r="C310" s="42">
        <f t="shared" ref="C310:C337" ca="1" si="12">C309</f>
        <v>46212</v>
      </c>
      <c r="D310" s="54">
        <f ca="1">INDIRECT("'" &amp; UPPER(LEFT(TEXT($D$3,"mmmm"),3)) &amp; "'!L13")</f>
        <v>0</v>
      </c>
      <c r="E310" s="147"/>
      <c r="F310" s="148"/>
      <c r="G310" s="148"/>
      <c r="H310" s="148"/>
      <c r="I310" s="148"/>
      <c r="J310" s="148"/>
      <c r="K310" s="148"/>
      <c r="L310" s="148"/>
      <c r="M310" s="148"/>
      <c r="N310" s="148"/>
      <c r="O310" s="148"/>
      <c r="P310" s="149"/>
    </row>
    <row r="311" spans="1:16" ht="15" customHeight="1" x14ac:dyDescent="0.25">
      <c r="A311" s="44" t="str">
        <f ca="1">IF(MONTH(C311)=MONTH(D$3),RIGHT('Yearly Info'!A$17,LEN('Yearly Info'!A$17)-4),"")</f>
        <v xml:space="preserve"> MSWIS</v>
      </c>
      <c r="B311" s="145"/>
      <c r="C311" s="42">
        <f t="shared" ca="1" si="12"/>
        <v>46212</v>
      </c>
      <c r="D311" s="54">
        <f ca="1">INDIRECT("'" &amp; UPPER(LEFT(TEXT($D$3,"mmmm"),3)) &amp; "'!L14")</f>
        <v>0</v>
      </c>
      <c r="E311" s="153"/>
      <c r="F311" s="154"/>
      <c r="G311" s="154"/>
      <c r="H311" s="154"/>
      <c r="I311" s="154"/>
      <c r="J311" s="154"/>
      <c r="K311" s="154"/>
      <c r="L311" s="154"/>
      <c r="M311" s="154"/>
      <c r="N311" s="154"/>
      <c r="O311" s="154"/>
      <c r="P311" s="155"/>
    </row>
    <row r="312" spans="1:16" ht="15" customHeight="1" x14ac:dyDescent="0.25">
      <c r="A312" s="44" t="str">
        <f ca="1">IF(MONTH(C312)=MONTH(D$3),RIGHT('Yearly Info'!A$18,LEN('Yearly Info'!A$18)-4),"")</f>
        <v xml:space="preserve"> GeoSpatial</v>
      </c>
      <c r="B312" s="145"/>
      <c r="C312" s="42">
        <f t="shared" ca="1" si="12"/>
        <v>46212</v>
      </c>
      <c r="D312" s="54">
        <f ca="1">INDIRECT("'" &amp; UPPER(LEFT(TEXT($D$3,"mmmm"),3)) &amp; "'!L15")</f>
        <v>0</v>
      </c>
      <c r="E312" s="147"/>
      <c r="F312" s="148"/>
      <c r="G312" s="148"/>
      <c r="H312" s="148"/>
      <c r="I312" s="148"/>
      <c r="J312" s="148"/>
      <c r="K312" s="148"/>
      <c r="L312" s="148"/>
      <c r="M312" s="148"/>
      <c r="N312" s="148"/>
      <c r="O312" s="148"/>
      <c r="P312" s="149"/>
    </row>
    <row r="313" spans="1:16" ht="15" customHeight="1" x14ac:dyDescent="0.25">
      <c r="A313" s="44" t="str">
        <f ca="1">IF(MONTH(C313)=MONTH(D$3),RIGHT('Yearly Info'!A$19,LEN('Yearly Info'!A$19)-4),"")</f>
        <v xml:space="preserve"> RICS Dashboard</v>
      </c>
      <c r="B313" s="145"/>
      <c r="C313" s="42">
        <f t="shared" ca="1" si="12"/>
        <v>46212</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MDWFP NRIS</v>
      </c>
      <c r="B314" s="145"/>
      <c r="C314" s="42">
        <f t="shared" ca="1" si="12"/>
        <v>46212</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 MRVA 4 CLOSED</v>
      </c>
      <c r="B315" s="145"/>
      <c r="C315" s="42">
        <f t="shared" ca="1" si="12"/>
        <v>46212</v>
      </c>
      <c r="D315" s="54">
        <f ca="1">INDIRECT("'" &amp; UPPER(LEFT(TEXT($D$3,"mmmm"),3)) &amp; "'!L18")</f>
        <v>0</v>
      </c>
      <c r="E315" s="147"/>
      <c r="F315" s="148"/>
      <c r="G315" s="148"/>
      <c r="H315" s="148"/>
      <c r="I315" s="148"/>
      <c r="J315" s="148"/>
      <c r="K315" s="148"/>
      <c r="L315" s="148"/>
      <c r="M315" s="148"/>
      <c r="N315" s="148"/>
      <c r="O315" s="148"/>
      <c r="P315" s="149"/>
    </row>
    <row r="316" spans="1:16" ht="15" customHeight="1" x14ac:dyDescent="0.25">
      <c r="A316" s="44" t="str">
        <f ca="1">IF(MONTH(C316)=MONTH(D$3),RIGHT('Yearly Info'!A$22,LEN('Yearly Info'!A$22)-4),"")</f>
        <v xml:space="preserve"> Tackett</v>
      </c>
      <c r="B316" s="145"/>
      <c r="C316" s="42">
        <f t="shared" ca="1" si="12"/>
        <v>46212</v>
      </c>
      <c r="D316" s="54">
        <f ca="1">INDIRECT("'" &amp; UPPER(LEFT(TEXT($D$3,"mmmm"),3)) &amp; "'!L19")</f>
        <v>0</v>
      </c>
      <c r="E316" s="147"/>
      <c r="F316" s="148"/>
      <c r="G316" s="148"/>
      <c r="H316" s="148"/>
      <c r="I316" s="148"/>
      <c r="J316" s="148"/>
      <c r="K316" s="148"/>
      <c r="L316" s="148"/>
      <c r="M316" s="148"/>
      <c r="N316" s="148"/>
      <c r="O316" s="148"/>
      <c r="P316" s="149"/>
    </row>
    <row r="317" spans="1:16" ht="15" customHeight="1" x14ac:dyDescent="0.25">
      <c r="A317" s="44" t="e">
        <f ca="1">IF(MONTH(C317)=MONTH(D$3),RIGHT('Yearly Info'!A$23,LEN('Yearly Info'!A$23)-4),"")</f>
        <v>#VALUE!</v>
      </c>
      <c r="B317" s="145"/>
      <c r="C317" s="42">
        <f t="shared" ca="1" si="12"/>
        <v>46212</v>
      </c>
      <c r="D317" s="54">
        <f ca="1">INDIRECT("'" &amp; UPPER(LEFT(TEXT($D$3,"mmmm"),3)) &amp; "'!L20")</f>
        <v>0</v>
      </c>
      <c r="E317" s="147"/>
      <c r="F317" s="148"/>
      <c r="G317" s="148"/>
      <c r="H317" s="148"/>
      <c r="I317" s="148"/>
      <c r="J317" s="148"/>
      <c r="K317" s="148"/>
      <c r="L317" s="148"/>
      <c r="M317" s="148"/>
      <c r="N317" s="148"/>
      <c r="O317" s="148"/>
      <c r="P317" s="149"/>
    </row>
    <row r="318" spans="1:16" ht="15" customHeight="1" x14ac:dyDescent="0.25">
      <c r="A318" s="44" t="e">
        <f ca="1">IF(MONTH(C318)=MONTH(D$3),RIGHT('Yearly Info'!A$24,LEN('Yearly Info'!A$24)-4),"")</f>
        <v>#VALUE!</v>
      </c>
      <c r="B318" s="145"/>
      <c r="C318" s="42">
        <f t="shared" ca="1" si="12"/>
        <v>46212</v>
      </c>
      <c r="D318" s="54">
        <f ca="1">INDIRECT("'" &amp; UPPER(LEFT(TEXT($D$3,"mmmm"),3)) &amp; "'!L21")</f>
        <v>0</v>
      </c>
      <c r="E318" s="147"/>
      <c r="F318" s="148"/>
      <c r="G318" s="148"/>
      <c r="H318" s="148"/>
      <c r="I318" s="148"/>
      <c r="J318" s="148"/>
      <c r="K318" s="148"/>
      <c r="L318" s="148"/>
      <c r="M318" s="148"/>
      <c r="N318" s="148"/>
      <c r="O318" s="148"/>
      <c r="P318" s="149"/>
    </row>
    <row r="319" spans="1:16" ht="15" customHeight="1" x14ac:dyDescent="0.25">
      <c r="A319" s="44" t="e">
        <f ca="1">IF(MONTH(C319)=MONTH(D$3),RIGHT('Yearly Info'!A$25,LEN('Yearly Info'!A$25)-4),"")</f>
        <v>#VALUE!</v>
      </c>
      <c r="B319" s="145"/>
      <c r="C319" s="42">
        <f t="shared" ca="1" si="12"/>
        <v>46212</v>
      </c>
      <c r="D319" s="54">
        <f ca="1">INDIRECT("'" &amp; UPPER(LEFT(TEXT($D$3,"mmmm"),3)) &amp; "'!L22")</f>
        <v>0</v>
      </c>
      <c r="E319" s="147"/>
      <c r="F319" s="148"/>
      <c r="G319" s="148"/>
      <c r="H319" s="148"/>
      <c r="I319" s="148"/>
      <c r="J319" s="148"/>
      <c r="K319" s="148"/>
      <c r="L319" s="148"/>
      <c r="M319" s="148"/>
      <c r="N319" s="148"/>
      <c r="O319" s="148"/>
      <c r="P319" s="149"/>
    </row>
    <row r="320" spans="1:16" ht="15" customHeight="1" x14ac:dyDescent="0.25">
      <c r="A320" s="44" t="e">
        <f ca="1">IF(MONTH(C320)=MONTH(D$3),RIGHT('Yearly Info'!A$26,LEN('Yearly Info'!A$26)-4),"")</f>
        <v>#VALUE!</v>
      </c>
      <c r="B320" s="145"/>
      <c r="C320" s="42">
        <f t="shared" ca="1" si="12"/>
        <v>46212</v>
      </c>
      <c r="D320" s="54">
        <f ca="1">INDIRECT("'" &amp; UPPER(LEFT(TEXT($D$3,"mmmm"),3)) &amp; "'!L23")</f>
        <v>0</v>
      </c>
      <c r="E320" s="147"/>
      <c r="F320" s="148"/>
      <c r="G320" s="148"/>
      <c r="H320" s="148"/>
      <c r="I320" s="148"/>
      <c r="J320" s="148"/>
      <c r="K320" s="148"/>
      <c r="L320" s="148"/>
      <c r="M320" s="148"/>
      <c r="N320" s="148"/>
      <c r="O320" s="148"/>
      <c r="P320" s="149"/>
    </row>
    <row r="321" spans="1:16" ht="15" customHeight="1" x14ac:dyDescent="0.25">
      <c r="A321" s="44" t="e">
        <f ca="1">IF(MONTH(C321)=MONTH(D$3),RIGHT('Yearly Info'!A$27,LEN('Yearly Info'!A$27)-4),"")</f>
        <v>#VALUE!</v>
      </c>
      <c r="B321" s="145"/>
      <c r="C321" s="42">
        <f t="shared" ca="1" si="12"/>
        <v>46212</v>
      </c>
      <c r="D321" s="54">
        <f ca="1">INDIRECT("'" &amp; UPPER(LEFT(TEXT($D$3,"mmmm"),3)) &amp; "'!L24")</f>
        <v>0</v>
      </c>
      <c r="E321" s="147"/>
      <c r="F321" s="148"/>
      <c r="G321" s="148"/>
      <c r="H321" s="148"/>
      <c r="I321" s="148"/>
      <c r="J321" s="148"/>
      <c r="K321" s="148"/>
      <c r="L321" s="148"/>
      <c r="M321" s="148"/>
      <c r="N321" s="148"/>
      <c r="O321" s="148"/>
      <c r="P321" s="149"/>
    </row>
    <row r="322" spans="1:16" ht="15" customHeight="1" x14ac:dyDescent="0.25">
      <c r="A322" s="44" t="e">
        <f ca="1">IF(MONTH(C322)=MONTH(D$3),RIGHT('Yearly Info'!A$28,LEN('Yearly Info'!A$28)-4),"")</f>
        <v>#VALUE!</v>
      </c>
      <c r="B322" s="145"/>
      <c r="C322" s="42">
        <f t="shared" ca="1" si="12"/>
        <v>46212</v>
      </c>
      <c r="D322" s="54">
        <f ca="1">INDIRECT("'" &amp; UPPER(LEFT(TEXT($D$3,"mmmm"),3)) &amp; "'!L25")</f>
        <v>0</v>
      </c>
      <c r="E322" s="147"/>
      <c r="F322" s="148"/>
      <c r="G322" s="148"/>
      <c r="H322" s="148"/>
      <c r="I322" s="148"/>
      <c r="J322" s="148"/>
      <c r="K322" s="148"/>
      <c r="L322" s="148"/>
      <c r="M322" s="148"/>
      <c r="N322" s="148"/>
      <c r="O322" s="148"/>
      <c r="P322" s="149"/>
    </row>
    <row r="323" spans="1:16" ht="15" customHeight="1" x14ac:dyDescent="0.25">
      <c r="A323" s="44" t="e">
        <f ca="1">IF(MONTH(C323)=MONTH(D$3),RIGHT('Yearly Info'!A$29,LEN('Yearly Info'!A$29)-4),"")</f>
        <v>#VALUE!</v>
      </c>
      <c r="B323" s="145"/>
      <c r="C323" s="42">
        <f t="shared" ca="1" si="12"/>
        <v>46212</v>
      </c>
      <c r="D323" s="54">
        <f ca="1">INDIRECT("'" &amp; UPPER(LEFT(TEXT($D$3,"mmmm"),3)) &amp; "'!L26")</f>
        <v>0</v>
      </c>
      <c r="E323" s="147"/>
      <c r="F323" s="148"/>
      <c r="G323" s="148"/>
      <c r="H323" s="148"/>
      <c r="I323" s="148"/>
      <c r="J323" s="148"/>
      <c r="K323" s="148"/>
      <c r="L323" s="148"/>
      <c r="M323" s="148"/>
      <c r="N323" s="148"/>
      <c r="O323" s="148"/>
      <c r="P323" s="149"/>
    </row>
    <row r="324" spans="1:16" ht="15" customHeight="1" x14ac:dyDescent="0.25">
      <c r="A324" s="44" t="e">
        <f ca="1">IF(MONTH(C324)=MONTH(D$3),RIGHT('Yearly Info'!A$30,LEN('Yearly Info'!A$30)-4),"")</f>
        <v>#VALUE!</v>
      </c>
      <c r="B324" s="145"/>
      <c r="C324" s="42">
        <f t="shared" ca="1" si="12"/>
        <v>46212</v>
      </c>
      <c r="D324" s="54">
        <f ca="1">INDIRECT("'" &amp; UPPER(LEFT(TEXT($D$3,"mmmm"),3)) &amp; "'!L27")</f>
        <v>0</v>
      </c>
      <c r="E324" s="147"/>
      <c r="F324" s="148"/>
      <c r="G324" s="148"/>
      <c r="H324" s="148"/>
      <c r="I324" s="148"/>
      <c r="J324" s="148"/>
      <c r="K324" s="148"/>
      <c r="L324" s="148"/>
      <c r="M324" s="148"/>
      <c r="N324" s="148"/>
      <c r="O324" s="148"/>
      <c r="P324" s="149"/>
    </row>
    <row r="325" spans="1:16" ht="15" customHeight="1" x14ac:dyDescent="0.25">
      <c r="A325" s="44" t="e">
        <f ca="1">IF(MONTH(C325)=MONTH(D$3),RIGHT('Yearly Info'!A$31,LEN('Yearly Info'!A$31)-4),"")</f>
        <v>#VALUE!</v>
      </c>
      <c r="B325" s="145"/>
      <c r="C325" s="42">
        <f t="shared" ca="1" si="12"/>
        <v>46212</v>
      </c>
      <c r="D325" s="54">
        <f ca="1">INDIRECT("'" &amp; UPPER(LEFT(TEXT($D$3,"mmmm"),3)) &amp; "'!L28")</f>
        <v>0</v>
      </c>
      <c r="E325" s="147"/>
      <c r="F325" s="148"/>
      <c r="G325" s="148"/>
      <c r="H325" s="148"/>
      <c r="I325" s="148"/>
      <c r="J325" s="148"/>
      <c r="K325" s="148"/>
      <c r="L325" s="148"/>
      <c r="M325" s="148"/>
      <c r="N325" s="148"/>
      <c r="O325" s="148"/>
      <c r="P325" s="149"/>
    </row>
    <row r="326" spans="1:16" ht="15" customHeight="1" x14ac:dyDescent="0.25">
      <c r="A326" s="44" t="e">
        <f ca="1">IF(MONTH(C326)=MONTH(D$3),RIGHT('Yearly Info'!A$32,LEN('Yearly Info'!A$32)-4),"")</f>
        <v>#VALUE!</v>
      </c>
      <c r="B326" s="145"/>
      <c r="C326" s="42">
        <f t="shared" ca="1" si="12"/>
        <v>46212</v>
      </c>
      <c r="D326" s="54">
        <f ca="1">INDIRECT("'" &amp; UPPER(LEFT(TEXT($D$3,"mmmm"),3)) &amp; "'!L29")</f>
        <v>0</v>
      </c>
      <c r="E326" s="147"/>
      <c r="F326" s="148"/>
      <c r="G326" s="148"/>
      <c r="H326" s="148"/>
      <c r="I326" s="148"/>
      <c r="J326" s="148"/>
      <c r="K326" s="148"/>
      <c r="L326" s="148"/>
      <c r="M326" s="148"/>
      <c r="N326" s="148"/>
      <c r="O326" s="148"/>
      <c r="P326" s="149"/>
    </row>
    <row r="327" spans="1:16" ht="15" customHeight="1" x14ac:dyDescent="0.25">
      <c r="A327" s="44" t="e">
        <f ca="1">IF(MONTH(C327)=MONTH(D$3),RIGHT('Yearly Info'!A$33,LEN('Yearly Info'!A$33)-4),"")</f>
        <v>#VALUE!</v>
      </c>
      <c r="B327" s="145"/>
      <c r="C327" s="42">
        <f t="shared" ca="1" si="12"/>
        <v>46212</v>
      </c>
      <c r="D327" s="54">
        <f ca="1">INDIRECT("'" &amp; UPPER(LEFT(TEXT($D$3,"mmmm"),3)) &amp; "'!L30")</f>
        <v>0</v>
      </c>
      <c r="E327" s="147"/>
      <c r="F327" s="148"/>
      <c r="G327" s="148"/>
      <c r="H327" s="148"/>
      <c r="I327" s="148"/>
      <c r="J327" s="148"/>
      <c r="K327" s="148"/>
      <c r="L327" s="148"/>
      <c r="M327" s="148"/>
      <c r="N327" s="148"/>
      <c r="O327" s="148"/>
      <c r="P327" s="149"/>
    </row>
    <row r="328" spans="1:16" ht="15" customHeight="1" x14ac:dyDescent="0.25">
      <c r="A328" s="44" t="e">
        <f ca="1">IF(MONTH(C328)=MONTH(D$3),RIGHT('Yearly Info'!A$34,LEN('Yearly Info'!A$34)-4),"")</f>
        <v>#VALUE!</v>
      </c>
      <c r="B328" s="145"/>
      <c r="C328" s="42">
        <f t="shared" ca="1" si="12"/>
        <v>46212</v>
      </c>
      <c r="D328" s="54">
        <f ca="1">INDIRECT("'" &amp; UPPER(LEFT(TEXT($D$3,"mmmm"),3)) &amp; "'!L31")</f>
        <v>0</v>
      </c>
      <c r="E328" s="147"/>
      <c r="F328" s="148"/>
      <c r="G328" s="148"/>
      <c r="H328" s="148"/>
      <c r="I328" s="148"/>
      <c r="J328" s="148"/>
      <c r="K328" s="148"/>
      <c r="L328" s="148"/>
      <c r="M328" s="148"/>
      <c r="N328" s="148"/>
      <c r="O328" s="148"/>
      <c r="P328" s="149"/>
    </row>
    <row r="329" spans="1:16" ht="15" customHeight="1" thickBot="1" x14ac:dyDescent="0.3">
      <c r="A329" s="44" t="e">
        <f ca="1">IF(MONTH(C329)=MONTH(D$3),RIGHT('Yearly Info'!A$35,LEN('Yearly Info'!A$35)-4),"")</f>
        <v>#VALUE!</v>
      </c>
      <c r="B329" s="145"/>
      <c r="C329" s="42">
        <f t="shared" ca="1" si="12"/>
        <v>46212</v>
      </c>
      <c r="D329" s="55">
        <f ca="1">INDIRECT("'" &amp; UPPER(LEFT(TEXT($D$3,"mmmm"),3)) &amp; "'!L32")</f>
        <v>0</v>
      </c>
      <c r="E329" s="147"/>
      <c r="F329" s="148"/>
      <c r="G329" s="148"/>
      <c r="H329" s="148"/>
      <c r="I329" s="148"/>
      <c r="J329" s="148"/>
      <c r="K329" s="148"/>
      <c r="L329" s="148"/>
      <c r="M329" s="148"/>
      <c r="N329" s="148"/>
      <c r="O329" s="148"/>
      <c r="P329" s="149"/>
    </row>
    <row r="330" spans="1:16" ht="15" customHeight="1" x14ac:dyDescent="0.25">
      <c r="A330" s="44" t="e">
        <f ca="1">IF(MONTH(C330)=MONTH(D$3),RIGHT('Yearly Info'!A$36,LEN('Yearly Info'!A$36)-4),"")</f>
        <v>#VALUE!</v>
      </c>
      <c r="B330" s="145"/>
      <c r="C330" s="42">
        <f t="shared" ca="1" si="12"/>
        <v>46212</v>
      </c>
      <c r="D330" s="54">
        <f ca="1">INDIRECT("'" &amp; UPPER(LEFT(TEXT($D$3,"mmmm"),3)) &amp; "'!L33")</f>
        <v>0</v>
      </c>
      <c r="E330" s="147"/>
      <c r="F330" s="148"/>
      <c r="G330" s="148"/>
      <c r="H330" s="148"/>
      <c r="I330" s="148"/>
      <c r="J330" s="148"/>
      <c r="K330" s="148"/>
      <c r="L330" s="148"/>
      <c r="M330" s="148"/>
      <c r="N330" s="148"/>
      <c r="O330" s="148"/>
      <c r="P330" s="149"/>
    </row>
    <row r="331" spans="1:16" ht="15" customHeight="1" x14ac:dyDescent="0.25">
      <c r="A331" s="44" t="e">
        <f ca="1">IF(MONTH(C331)=MONTH(D$3),RIGHT('Yearly Info'!A$37,LEN('Yearly Info'!A$37)-4),"")</f>
        <v>#VALUE!</v>
      </c>
      <c r="B331" s="145"/>
      <c r="C331" s="42">
        <f t="shared" ca="1" si="12"/>
        <v>46212</v>
      </c>
      <c r="D331" s="54">
        <f ca="1">INDIRECT("'" &amp; UPPER(LEFT(TEXT($D$3,"mmmm"),3)) &amp; "'!L34")</f>
        <v>0</v>
      </c>
      <c r="E331" s="147"/>
      <c r="F331" s="148"/>
      <c r="G331" s="148"/>
      <c r="H331" s="148"/>
      <c r="I331" s="148"/>
      <c r="J331" s="148"/>
      <c r="K331" s="148"/>
      <c r="L331" s="148"/>
      <c r="M331" s="148"/>
      <c r="N331" s="148"/>
      <c r="O331" s="148"/>
      <c r="P331" s="149"/>
    </row>
    <row r="332" spans="1:16" ht="15" customHeight="1" x14ac:dyDescent="0.25">
      <c r="A332" s="44" t="e">
        <f ca="1">IF(MONTH(C332)=MONTH(D$3),RIGHT('Yearly Info'!A$38,LEN('Yearly Info'!A$38)-4),"")</f>
        <v>#VALUE!</v>
      </c>
      <c r="B332" s="145"/>
      <c r="C332" s="42">
        <f t="shared" ca="1" si="12"/>
        <v>46212</v>
      </c>
      <c r="D332" s="54">
        <f ca="1">INDIRECT("'" &amp; UPPER(LEFT(TEXT($D$3,"mmmm"),3)) &amp; "'!L35")</f>
        <v>0</v>
      </c>
      <c r="E332" s="147"/>
      <c r="F332" s="148"/>
      <c r="G332" s="148"/>
      <c r="H332" s="148"/>
      <c r="I332" s="148"/>
      <c r="J332" s="148"/>
      <c r="K332" s="148"/>
      <c r="L332" s="148"/>
      <c r="M332" s="148"/>
      <c r="N332" s="148"/>
      <c r="O332" s="148"/>
      <c r="P332" s="149"/>
    </row>
    <row r="333" spans="1:16" ht="15" customHeight="1" x14ac:dyDescent="0.25">
      <c r="A333" s="44" t="e">
        <f ca="1">IF(MONTH(C333)=MONTH(D$3),RIGHT('Yearly Info'!A$39,LEN('Yearly Info'!A$39)-4),"")</f>
        <v>#VALUE!</v>
      </c>
      <c r="B333" s="145"/>
      <c r="C333" s="42">
        <f t="shared" ca="1" si="12"/>
        <v>46212</v>
      </c>
      <c r="D333" s="54">
        <f ca="1">INDIRECT("'" &amp; UPPER(LEFT(TEXT($D$3,"mmmm"),3)) &amp; "'!L36")</f>
        <v>0</v>
      </c>
      <c r="E333" s="147"/>
      <c r="F333" s="148"/>
      <c r="G333" s="148"/>
      <c r="H333" s="148"/>
      <c r="I333" s="148"/>
      <c r="J333" s="148"/>
      <c r="K333" s="148"/>
      <c r="L333" s="148"/>
      <c r="M333" s="148"/>
      <c r="N333" s="148"/>
      <c r="O333" s="148"/>
      <c r="P333" s="149"/>
    </row>
    <row r="334" spans="1:16" ht="15" customHeight="1" thickBot="1" x14ac:dyDescent="0.3">
      <c r="A334" s="45" t="e">
        <f ca="1">IF(MONTH(C334)=MONTH(D$3),RIGHT('Yearly Info'!A$40,LEN('Yearly Info'!A$40)-4),"")</f>
        <v>#VALUE!</v>
      </c>
      <c r="B334" s="145"/>
      <c r="C334" s="42">
        <f t="shared" ca="1" si="12"/>
        <v>46212</v>
      </c>
      <c r="D334" s="54">
        <f ca="1">INDIRECT("'" &amp; UPPER(LEFT(TEXT($D$3,"mmmm"),3)) &amp; "'!L37")</f>
        <v>0</v>
      </c>
      <c r="E334" s="147"/>
      <c r="F334" s="148"/>
      <c r="G334" s="148"/>
      <c r="H334" s="148"/>
      <c r="I334" s="148"/>
      <c r="J334" s="148"/>
      <c r="K334" s="148"/>
      <c r="L334" s="148"/>
      <c r="M334" s="148"/>
      <c r="N334" s="148"/>
      <c r="O334" s="148"/>
      <c r="P334" s="149"/>
    </row>
    <row r="335" spans="1:16" ht="15" customHeight="1" thickBot="1" x14ac:dyDescent="0.3">
      <c r="A335" s="45" t="str">
        <f ca="1">IF(MONTH(C335)=MONTH(D$3),RIGHT('Yearly Info'!A$41,LEN('Yearly Info'!A$41)-4),"")</f>
        <v xml:space="preserve"> </v>
      </c>
      <c r="B335" s="145"/>
      <c r="C335" s="42">
        <f t="shared" ca="1" si="12"/>
        <v>46212</v>
      </c>
      <c r="D335" s="54">
        <f ca="1">INDIRECT("'" &amp; UPPER(LEFT(TEXT($D$3,"mmmm"),3)) &amp; "'!L38")</f>
        <v>0</v>
      </c>
      <c r="E335" s="147"/>
      <c r="F335" s="148"/>
      <c r="G335" s="148"/>
      <c r="H335" s="148"/>
      <c r="I335" s="148"/>
      <c r="J335" s="148"/>
      <c r="K335" s="148"/>
      <c r="L335" s="148"/>
      <c r="M335" s="148"/>
      <c r="N335" s="148"/>
      <c r="O335" s="148"/>
      <c r="P335" s="149"/>
    </row>
    <row r="336" spans="1:16" ht="15" customHeight="1" thickBot="1" x14ac:dyDescent="0.3">
      <c r="A336" s="45" t="str">
        <f ca="1">IF(MONTH(C336)=MONTH(D$3),RIGHT('Yearly Info'!A$42,LEN('Yearly Info'!A$42)-4),"")</f>
        <v xml:space="preserve"> </v>
      </c>
      <c r="B336" s="145"/>
      <c r="C336" s="42">
        <f t="shared" ca="1" si="12"/>
        <v>46212</v>
      </c>
      <c r="D336" s="54">
        <f ca="1">INDIRECT("'" &amp; UPPER(LEFT(TEXT($D$3,"mmmm"),3)) &amp; "'!L39")</f>
        <v>0</v>
      </c>
      <c r="E336" s="147"/>
      <c r="F336" s="148"/>
      <c r="G336" s="148"/>
      <c r="H336" s="148"/>
      <c r="I336" s="148"/>
      <c r="J336" s="148"/>
      <c r="K336" s="148"/>
      <c r="L336" s="148"/>
      <c r="M336" s="148"/>
      <c r="N336" s="148"/>
      <c r="O336" s="148"/>
      <c r="P336" s="149"/>
    </row>
    <row r="337" spans="1:16" ht="15" customHeight="1" thickBot="1" x14ac:dyDescent="0.3">
      <c r="A337" s="45" t="str">
        <f ca="1">IF(MONTH(C337)=MONTH(D$3),RIGHT('Yearly Info'!A$43,LEN('Yearly Info'!A$43)-4),"")</f>
        <v xml:space="preserve"> </v>
      </c>
      <c r="B337" s="146"/>
      <c r="C337" s="42">
        <f t="shared" ca="1" si="12"/>
        <v>46212</v>
      </c>
      <c r="D337" s="55">
        <f ca="1">INDIRECT("'" &amp; UPPER(LEFT(TEXT($D$3,"mmmm"),3)) &amp; "'!L40")</f>
        <v>0</v>
      </c>
      <c r="E337" s="150"/>
      <c r="F337" s="151"/>
      <c r="G337" s="151"/>
      <c r="H337" s="151"/>
      <c r="I337" s="151"/>
      <c r="J337" s="151"/>
      <c r="K337" s="151"/>
      <c r="L337" s="151"/>
      <c r="M337" s="151"/>
      <c r="N337" s="151"/>
      <c r="O337" s="151"/>
      <c r="P337" s="152"/>
    </row>
    <row r="338" spans="1:16" ht="15" customHeight="1" x14ac:dyDescent="0.25">
      <c r="A338" s="44" t="str">
        <f ca="1">IF(MONTH(C338)=MONTH(D$3),RIGHT('Yearly Info'!A$14,LEN('Yearly Info'!A$14)-4),"")</f>
        <v xml:space="preserve"> RICS Support for MDEQ</v>
      </c>
      <c r="B338" s="159" t="str">
        <f ca="1">TEXT(C338,"dddd")</f>
        <v>Friday</v>
      </c>
      <c r="C338" s="96">
        <f ca="1">C308+1</f>
        <v>46213</v>
      </c>
      <c r="D338" s="54">
        <f ca="1">INDIRECT("'" &amp; UPPER(LEFT(TEXT($D$3,"mmmm"),3)) &amp; "'!M11")</f>
        <v>0</v>
      </c>
      <c r="E338" s="161"/>
      <c r="F338" s="162"/>
      <c r="G338" s="162"/>
      <c r="H338" s="162"/>
      <c r="I338" s="162"/>
      <c r="J338" s="162"/>
      <c r="K338" s="162"/>
      <c r="L338" s="162"/>
      <c r="M338" s="162"/>
      <c r="N338" s="162"/>
      <c r="O338" s="162"/>
      <c r="P338" s="163"/>
    </row>
    <row r="339" spans="1:16" ht="15" customHeight="1" x14ac:dyDescent="0.25">
      <c r="A339" s="44" t="str">
        <f ca="1">IF(MONTH(C339)=MONTH(D$3),RIGHT('Yearly Info'!A$15,LEN('Yearly Info'!A$15)-4),"")</f>
        <v xml:space="preserve"> MDEQ</v>
      </c>
      <c r="B339" s="145"/>
      <c r="C339" s="42">
        <f ca="1">C338</f>
        <v>46213</v>
      </c>
      <c r="D339" s="54">
        <f ca="1">INDIRECT("'" &amp; UPPER(LEFT(TEXT($D$3,"mmmm"),3)) &amp; "'!M12")</f>
        <v>0</v>
      </c>
      <c r="E339" s="147"/>
      <c r="F339" s="148"/>
      <c r="G339" s="148"/>
      <c r="H339" s="148"/>
      <c r="I339" s="148"/>
      <c r="J339" s="148"/>
      <c r="K339" s="148"/>
      <c r="L339" s="148"/>
      <c r="M339" s="148"/>
      <c r="N339" s="148"/>
      <c r="O339" s="148"/>
      <c r="P339" s="149"/>
    </row>
    <row r="340" spans="1:16" ht="15" customHeight="1" x14ac:dyDescent="0.25">
      <c r="A340" s="44" t="str">
        <f ca="1">IF(MONTH(C340)=MONTH(D$3),RIGHT('Yearly Info'!A$16,LEN('Yearly Info'!A$16)-4),"")</f>
        <v xml:space="preserve"> RICS Idea Portal</v>
      </c>
      <c r="B340" s="145"/>
      <c r="C340" s="42">
        <f t="shared" ref="C340:C367" ca="1" si="13">C339</f>
        <v>46213</v>
      </c>
      <c r="D340" s="54">
        <f ca="1">INDIRECT("'" &amp; UPPER(LEFT(TEXT($D$3,"mmmm"),3)) &amp; "'!M13")</f>
        <v>0</v>
      </c>
      <c r="E340" s="147"/>
      <c r="F340" s="148"/>
      <c r="G340" s="148"/>
      <c r="H340" s="148"/>
      <c r="I340" s="148"/>
      <c r="J340" s="148"/>
      <c r="K340" s="148"/>
      <c r="L340" s="148"/>
      <c r="M340" s="148"/>
      <c r="N340" s="148"/>
      <c r="O340" s="148"/>
      <c r="P340" s="149"/>
    </row>
    <row r="341" spans="1:16" ht="15" customHeight="1" x14ac:dyDescent="0.25">
      <c r="A341" s="44" t="str">
        <f ca="1">IF(MONTH(C341)=MONTH(D$3),RIGHT('Yearly Info'!A$17,LEN('Yearly Info'!A$17)-4),"")</f>
        <v xml:space="preserve"> MSWIS</v>
      </c>
      <c r="B341" s="145"/>
      <c r="C341" s="42">
        <f t="shared" ca="1" si="13"/>
        <v>46213</v>
      </c>
      <c r="D341" s="54">
        <f ca="1">INDIRECT("'" &amp; UPPER(LEFT(TEXT($D$3,"mmmm"),3)) &amp; "'!M14")</f>
        <v>0</v>
      </c>
      <c r="E341" s="147"/>
      <c r="F341" s="148"/>
      <c r="G341" s="148"/>
      <c r="H341" s="148"/>
      <c r="I341" s="148"/>
      <c r="J341" s="148"/>
      <c r="K341" s="148"/>
      <c r="L341" s="148"/>
      <c r="M341" s="148"/>
      <c r="N341" s="148"/>
      <c r="O341" s="148"/>
      <c r="P341" s="149"/>
    </row>
    <row r="342" spans="1:16" ht="15" customHeight="1" x14ac:dyDescent="0.25">
      <c r="A342" s="44" t="str">
        <f ca="1">IF(MONTH(C342)=MONTH(D$3),RIGHT('Yearly Info'!A$18,LEN('Yearly Info'!A$18)-4),"")</f>
        <v xml:space="preserve"> GeoSpatial</v>
      </c>
      <c r="B342" s="145"/>
      <c r="C342" s="42">
        <f t="shared" ca="1" si="13"/>
        <v>46213</v>
      </c>
      <c r="D342" s="54">
        <f ca="1">INDIRECT("'" &amp; UPPER(LEFT(TEXT($D$3,"mmmm"),3)) &amp; "'!M15")</f>
        <v>0</v>
      </c>
      <c r="E342" s="147"/>
      <c r="F342" s="148"/>
      <c r="G342" s="148"/>
      <c r="H342" s="148"/>
      <c r="I342" s="148"/>
      <c r="J342" s="148"/>
      <c r="K342" s="148"/>
      <c r="L342" s="148"/>
      <c r="M342" s="148"/>
      <c r="N342" s="148"/>
      <c r="O342" s="148"/>
      <c r="P342" s="149"/>
    </row>
    <row r="343" spans="1:16" ht="15" customHeight="1" x14ac:dyDescent="0.25">
      <c r="A343" s="44" t="str">
        <f ca="1">IF(MONTH(C343)=MONTH(D$3),RIGHT('Yearly Info'!A$19,LEN('Yearly Info'!A$19)-4),"")</f>
        <v xml:space="preserve"> RICS Dashboard</v>
      </c>
      <c r="B343" s="145"/>
      <c r="C343" s="42">
        <f t="shared" ca="1" si="13"/>
        <v>46213</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MDWFP NRIS</v>
      </c>
      <c r="B344" s="145"/>
      <c r="C344" s="42">
        <f t="shared" ca="1" si="13"/>
        <v>46213</v>
      </c>
      <c r="D344" s="54">
        <f ca="1">INDIRECT("'" &amp; UPPER(LEFT(TEXT($D$3,"mmmm"),3)) &amp; "'!M17")</f>
        <v>0</v>
      </c>
      <c r="E344" s="153"/>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 MRVA 4 CLOSED</v>
      </c>
      <c r="B345" s="145"/>
      <c r="C345" s="42">
        <f t="shared" ca="1" si="13"/>
        <v>46213</v>
      </c>
      <c r="D345" s="54">
        <f ca="1">INDIRECT("'" &amp; UPPER(LEFT(TEXT($D$3,"mmmm"),3)) &amp; "'!M18")</f>
        <v>0</v>
      </c>
      <c r="E345" s="147"/>
      <c r="F345" s="148"/>
      <c r="G345" s="148"/>
      <c r="H345" s="148"/>
      <c r="I345" s="148"/>
      <c r="J345" s="148"/>
      <c r="K345" s="148"/>
      <c r="L345" s="148"/>
      <c r="M345" s="148"/>
      <c r="N345" s="148"/>
      <c r="O345" s="148"/>
      <c r="P345" s="149"/>
    </row>
    <row r="346" spans="1:16" ht="15" customHeight="1" x14ac:dyDescent="0.25">
      <c r="A346" s="44" t="str">
        <f ca="1">IF(MONTH(C346)=MONTH(D$3),RIGHT('Yearly Info'!A$22,LEN('Yearly Info'!A$22)-4),"")</f>
        <v xml:space="preserve"> Tackett</v>
      </c>
      <c r="B346" s="145"/>
      <c r="C346" s="42">
        <f t="shared" ca="1" si="13"/>
        <v>46213</v>
      </c>
      <c r="D346" s="54">
        <f ca="1">INDIRECT("'" &amp; UPPER(LEFT(TEXT($D$3,"mmmm"),3)) &amp; "'!M19")</f>
        <v>0</v>
      </c>
      <c r="E346" s="147"/>
      <c r="F346" s="148"/>
      <c r="G346" s="148"/>
      <c r="H346" s="148"/>
      <c r="I346" s="148"/>
      <c r="J346" s="148"/>
      <c r="K346" s="148"/>
      <c r="L346" s="148"/>
      <c r="M346" s="148"/>
      <c r="N346" s="148"/>
      <c r="O346" s="148"/>
      <c r="P346" s="149"/>
    </row>
    <row r="347" spans="1:16" ht="15" customHeight="1" x14ac:dyDescent="0.25">
      <c r="A347" s="44" t="e">
        <f ca="1">IF(MONTH(C347)=MONTH(D$3),RIGHT('Yearly Info'!A$23,LEN('Yearly Info'!A$23)-4),"")</f>
        <v>#VALUE!</v>
      </c>
      <c r="B347" s="145"/>
      <c r="C347" s="42">
        <f t="shared" ca="1" si="13"/>
        <v>46213</v>
      </c>
      <c r="D347" s="54">
        <f ca="1">INDIRECT("'" &amp; UPPER(LEFT(TEXT($D$3,"mmmm"),3)) &amp; "'!M20")</f>
        <v>0</v>
      </c>
      <c r="E347" s="147"/>
      <c r="F347" s="148"/>
      <c r="G347" s="148"/>
      <c r="H347" s="148"/>
      <c r="I347" s="148"/>
      <c r="J347" s="148"/>
      <c r="K347" s="148"/>
      <c r="L347" s="148"/>
      <c r="M347" s="148"/>
      <c r="N347" s="148"/>
      <c r="O347" s="148"/>
      <c r="P347" s="149"/>
    </row>
    <row r="348" spans="1:16" ht="15" customHeight="1" x14ac:dyDescent="0.25">
      <c r="A348" s="44" t="e">
        <f ca="1">IF(MONTH(C348)=MONTH(D$3),RIGHT('Yearly Info'!A$24,LEN('Yearly Info'!A$24)-4),"")</f>
        <v>#VALUE!</v>
      </c>
      <c r="B348" s="145"/>
      <c r="C348" s="42">
        <f t="shared" ca="1" si="13"/>
        <v>46213</v>
      </c>
      <c r="D348" s="54">
        <f ca="1">INDIRECT("'" &amp; UPPER(LEFT(TEXT($D$3,"mmmm"),3)) &amp; "'!M21")</f>
        <v>0</v>
      </c>
      <c r="E348" s="147"/>
      <c r="F348" s="148"/>
      <c r="G348" s="148"/>
      <c r="H348" s="148"/>
      <c r="I348" s="148"/>
      <c r="J348" s="148"/>
      <c r="K348" s="148"/>
      <c r="L348" s="148"/>
      <c r="M348" s="148"/>
      <c r="N348" s="148"/>
      <c r="O348" s="148"/>
      <c r="P348" s="149"/>
    </row>
    <row r="349" spans="1:16" ht="15" customHeight="1" x14ac:dyDescent="0.25">
      <c r="A349" s="44" t="e">
        <f ca="1">IF(MONTH(C349)=MONTH(D$3),RIGHT('Yearly Info'!A$25,LEN('Yearly Info'!A$25)-4),"")</f>
        <v>#VALUE!</v>
      </c>
      <c r="B349" s="145"/>
      <c r="C349" s="42">
        <f t="shared" ca="1" si="13"/>
        <v>46213</v>
      </c>
      <c r="D349" s="54">
        <f ca="1">INDIRECT("'" &amp; UPPER(LEFT(TEXT($D$3,"mmmm"),3)) &amp; "'!M22")</f>
        <v>0</v>
      </c>
      <c r="E349" s="147"/>
      <c r="F349" s="148"/>
      <c r="G349" s="148"/>
      <c r="H349" s="148"/>
      <c r="I349" s="148"/>
      <c r="J349" s="148"/>
      <c r="K349" s="148"/>
      <c r="L349" s="148"/>
      <c r="M349" s="148"/>
      <c r="N349" s="148"/>
      <c r="O349" s="148"/>
      <c r="P349" s="149"/>
    </row>
    <row r="350" spans="1:16" ht="15" customHeight="1" x14ac:dyDescent="0.25">
      <c r="A350" s="44" t="e">
        <f ca="1">IF(MONTH(C350)=MONTH(D$3),RIGHT('Yearly Info'!A$26,LEN('Yearly Info'!A$26)-4),"")</f>
        <v>#VALUE!</v>
      </c>
      <c r="B350" s="145"/>
      <c r="C350" s="42">
        <f t="shared" ca="1" si="13"/>
        <v>46213</v>
      </c>
      <c r="D350" s="54">
        <f ca="1">INDIRECT("'" &amp; UPPER(LEFT(TEXT($D$3,"mmmm"),3)) &amp; "'!M23")</f>
        <v>0</v>
      </c>
      <c r="E350" s="147"/>
      <c r="F350" s="148"/>
      <c r="G350" s="148"/>
      <c r="H350" s="148"/>
      <c r="I350" s="148"/>
      <c r="J350" s="148"/>
      <c r="K350" s="148"/>
      <c r="L350" s="148"/>
      <c r="M350" s="148"/>
      <c r="N350" s="148"/>
      <c r="O350" s="148"/>
      <c r="P350" s="149"/>
    </row>
    <row r="351" spans="1:16" ht="15" customHeight="1" x14ac:dyDescent="0.25">
      <c r="A351" s="44" t="e">
        <f ca="1">IF(MONTH(C351)=MONTH(D$3),RIGHT('Yearly Info'!A$27,LEN('Yearly Info'!A$27)-4),"")</f>
        <v>#VALUE!</v>
      </c>
      <c r="B351" s="145"/>
      <c r="C351" s="42">
        <f t="shared" ca="1" si="13"/>
        <v>46213</v>
      </c>
      <c r="D351" s="54">
        <f ca="1">INDIRECT("'" &amp; UPPER(LEFT(TEXT($D$3,"mmmm"),3)) &amp; "'!M24")</f>
        <v>0</v>
      </c>
      <c r="E351" s="147"/>
      <c r="F351" s="148"/>
      <c r="G351" s="148"/>
      <c r="H351" s="148"/>
      <c r="I351" s="148"/>
      <c r="J351" s="148"/>
      <c r="K351" s="148"/>
      <c r="L351" s="148"/>
      <c r="M351" s="148"/>
      <c r="N351" s="148"/>
      <c r="O351" s="148"/>
      <c r="P351" s="149"/>
    </row>
    <row r="352" spans="1:16" ht="15" customHeight="1" x14ac:dyDescent="0.25">
      <c r="A352" s="44" t="e">
        <f ca="1">IF(MONTH(C352)=MONTH(D$3),RIGHT('Yearly Info'!A$28,LEN('Yearly Info'!A$28)-4),"")</f>
        <v>#VALUE!</v>
      </c>
      <c r="B352" s="145"/>
      <c r="C352" s="42">
        <f t="shared" ca="1" si="13"/>
        <v>46213</v>
      </c>
      <c r="D352" s="54">
        <f ca="1">INDIRECT("'" &amp; UPPER(LEFT(TEXT($D$3,"mmmm"),3)) &amp; "'!M25")</f>
        <v>0</v>
      </c>
      <c r="E352" s="147"/>
      <c r="F352" s="148"/>
      <c r="G352" s="148"/>
      <c r="H352" s="148"/>
      <c r="I352" s="148"/>
      <c r="J352" s="148"/>
      <c r="K352" s="148"/>
      <c r="L352" s="148"/>
      <c r="M352" s="148"/>
      <c r="N352" s="148"/>
      <c r="O352" s="148"/>
      <c r="P352" s="149"/>
    </row>
    <row r="353" spans="1:16" ht="15" customHeight="1" x14ac:dyDescent="0.25">
      <c r="A353" s="44" t="e">
        <f ca="1">IF(MONTH(C353)=MONTH(D$3),RIGHT('Yearly Info'!A$29,LEN('Yearly Info'!A$29)-4),"")</f>
        <v>#VALUE!</v>
      </c>
      <c r="B353" s="145"/>
      <c r="C353" s="42">
        <f t="shared" ca="1" si="13"/>
        <v>46213</v>
      </c>
      <c r="D353" s="54">
        <f ca="1">INDIRECT("'" &amp; UPPER(LEFT(TEXT($D$3,"mmmm"),3)) &amp; "'!M26")</f>
        <v>0</v>
      </c>
      <c r="E353" s="147"/>
      <c r="F353" s="148"/>
      <c r="G353" s="148"/>
      <c r="H353" s="148"/>
      <c r="I353" s="148"/>
      <c r="J353" s="148"/>
      <c r="K353" s="148"/>
      <c r="L353" s="148"/>
      <c r="M353" s="148"/>
      <c r="N353" s="148"/>
      <c r="O353" s="148"/>
      <c r="P353" s="149"/>
    </row>
    <row r="354" spans="1:16" ht="15" customHeight="1" x14ac:dyDescent="0.25">
      <c r="A354" s="44" t="e">
        <f ca="1">IF(MONTH(C354)=MONTH(D$3),RIGHT('Yearly Info'!A$30,LEN('Yearly Info'!A$30)-4),"")</f>
        <v>#VALUE!</v>
      </c>
      <c r="B354" s="145"/>
      <c r="C354" s="42">
        <f t="shared" ca="1" si="13"/>
        <v>46213</v>
      </c>
      <c r="D354" s="54">
        <f ca="1">INDIRECT("'" &amp; UPPER(LEFT(TEXT($D$3,"mmmm"),3)) &amp; "'!M27")</f>
        <v>0</v>
      </c>
      <c r="E354" s="147"/>
      <c r="F354" s="148"/>
      <c r="G354" s="148"/>
      <c r="H354" s="148"/>
      <c r="I354" s="148"/>
      <c r="J354" s="148"/>
      <c r="K354" s="148"/>
      <c r="L354" s="148"/>
      <c r="M354" s="148"/>
      <c r="N354" s="148"/>
      <c r="O354" s="148"/>
      <c r="P354" s="149"/>
    </row>
    <row r="355" spans="1:16" ht="15" customHeight="1" x14ac:dyDescent="0.25">
      <c r="A355" s="44" t="e">
        <f ca="1">IF(MONTH(C355)=MONTH(D$3),RIGHT('Yearly Info'!A$31,LEN('Yearly Info'!A$31)-4),"")</f>
        <v>#VALUE!</v>
      </c>
      <c r="B355" s="145"/>
      <c r="C355" s="42">
        <f t="shared" ca="1" si="13"/>
        <v>46213</v>
      </c>
      <c r="D355" s="54">
        <f ca="1">INDIRECT("'" &amp; UPPER(LEFT(TEXT($D$3,"mmmm"),3)) &amp; "'!M28")</f>
        <v>0</v>
      </c>
      <c r="E355" s="147"/>
      <c r="F355" s="148"/>
      <c r="G355" s="148"/>
      <c r="H355" s="148"/>
      <c r="I355" s="148"/>
      <c r="J355" s="148"/>
      <c r="K355" s="148"/>
      <c r="L355" s="148"/>
      <c r="M355" s="148"/>
      <c r="N355" s="148"/>
      <c r="O355" s="148"/>
      <c r="P355" s="149"/>
    </row>
    <row r="356" spans="1:16" ht="15" customHeight="1" x14ac:dyDescent="0.25">
      <c r="A356" s="44" t="e">
        <f ca="1">IF(MONTH(C356)=MONTH(D$3),RIGHT('Yearly Info'!A$32,LEN('Yearly Info'!A$32)-4),"")</f>
        <v>#VALUE!</v>
      </c>
      <c r="B356" s="145"/>
      <c r="C356" s="42">
        <f t="shared" ca="1" si="13"/>
        <v>46213</v>
      </c>
      <c r="D356" s="54">
        <f ca="1">INDIRECT("'" &amp; UPPER(LEFT(TEXT($D$3,"mmmm"),3)) &amp; "'!M29")</f>
        <v>0</v>
      </c>
      <c r="E356" s="147"/>
      <c r="F356" s="148"/>
      <c r="G356" s="148"/>
      <c r="H356" s="148"/>
      <c r="I356" s="148"/>
      <c r="J356" s="148"/>
      <c r="K356" s="148"/>
      <c r="L356" s="148"/>
      <c r="M356" s="148"/>
      <c r="N356" s="148"/>
      <c r="O356" s="148"/>
      <c r="P356" s="149"/>
    </row>
    <row r="357" spans="1:16" ht="15" customHeight="1" x14ac:dyDescent="0.25">
      <c r="A357" s="44" t="e">
        <f ca="1">IF(MONTH(C357)=MONTH(D$3),RIGHT('Yearly Info'!A$33,LEN('Yearly Info'!A$33)-4),"")</f>
        <v>#VALUE!</v>
      </c>
      <c r="B357" s="145"/>
      <c r="C357" s="42">
        <f t="shared" ca="1" si="13"/>
        <v>46213</v>
      </c>
      <c r="D357" s="54">
        <f ca="1">INDIRECT("'" &amp; UPPER(LEFT(TEXT($D$3,"mmmm"),3)) &amp; "'!M30")</f>
        <v>0</v>
      </c>
      <c r="E357" s="147"/>
      <c r="F357" s="148"/>
      <c r="G357" s="148"/>
      <c r="H357" s="148"/>
      <c r="I357" s="148"/>
      <c r="J357" s="148"/>
      <c r="K357" s="148"/>
      <c r="L357" s="148"/>
      <c r="M357" s="148"/>
      <c r="N357" s="148"/>
      <c r="O357" s="148"/>
      <c r="P357" s="149"/>
    </row>
    <row r="358" spans="1:16" ht="15" customHeight="1" x14ac:dyDescent="0.25">
      <c r="A358" s="44" t="e">
        <f ca="1">IF(MONTH(C358)=MONTH(D$3),RIGHT('Yearly Info'!A$34,LEN('Yearly Info'!A$34)-4),"")</f>
        <v>#VALUE!</v>
      </c>
      <c r="B358" s="145"/>
      <c r="C358" s="42">
        <f t="shared" ca="1" si="13"/>
        <v>46213</v>
      </c>
      <c r="D358" s="54">
        <f ca="1">INDIRECT("'" &amp; UPPER(LEFT(TEXT($D$3,"mmmm"),3)) &amp; "'!M31")</f>
        <v>0</v>
      </c>
      <c r="E358" s="147"/>
      <c r="F358" s="148"/>
      <c r="G358" s="148"/>
      <c r="H358" s="148"/>
      <c r="I358" s="148"/>
      <c r="J358" s="148"/>
      <c r="K358" s="148"/>
      <c r="L358" s="148"/>
      <c r="M358" s="148"/>
      <c r="N358" s="148"/>
      <c r="O358" s="148"/>
      <c r="P358" s="149"/>
    </row>
    <row r="359" spans="1:16" ht="15" customHeight="1" x14ac:dyDescent="0.25">
      <c r="A359" s="44" t="e">
        <f ca="1">IF(MONTH(C359)=MONTH(D$3),RIGHT('Yearly Info'!A$35,LEN('Yearly Info'!A$35)-4),"")</f>
        <v>#VALUE!</v>
      </c>
      <c r="B359" s="145"/>
      <c r="C359" s="42">
        <f t="shared" ca="1" si="13"/>
        <v>46213</v>
      </c>
      <c r="D359" s="54">
        <f ca="1">INDIRECT("'" &amp; UPPER(LEFT(TEXT($D$3,"mmmm"),3)) &amp; "'!M32")</f>
        <v>0</v>
      </c>
      <c r="E359" s="147"/>
      <c r="F359" s="148"/>
      <c r="G359" s="148"/>
      <c r="H359" s="148"/>
      <c r="I359" s="148"/>
      <c r="J359" s="148"/>
      <c r="K359" s="148"/>
      <c r="L359" s="148"/>
      <c r="M359" s="148"/>
      <c r="N359" s="148"/>
      <c r="O359" s="148"/>
      <c r="P359" s="149"/>
    </row>
    <row r="360" spans="1:16" ht="15" customHeight="1" x14ac:dyDescent="0.25">
      <c r="A360" s="44" t="e">
        <f ca="1">IF(MONTH(C360)=MONTH(D$3),RIGHT('Yearly Info'!A$36,LEN('Yearly Info'!A$36)-4),"")</f>
        <v>#VALUE!</v>
      </c>
      <c r="B360" s="145"/>
      <c r="C360" s="42">
        <f t="shared" ca="1" si="13"/>
        <v>46213</v>
      </c>
      <c r="D360" s="54">
        <f ca="1">INDIRECT("'" &amp; UPPER(LEFT(TEXT($D$3,"mmmm"),3)) &amp; "'!M33")</f>
        <v>0</v>
      </c>
      <c r="E360" s="147"/>
      <c r="F360" s="148"/>
      <c r="G360" s="148"/>
      <c r="H360" s="148"/>
      <c r="I360" s="148"/>
      <c r="J360" s="148"/>
      <c r="K360" s="148"/>
      <c r="L360" s="148"/>
      <c r="M360" s="148"/>
      <c r="N360" s="148"/>
      <c r="O360" s="148"/>
      <c r="P360" s="149"/>
    </row>
    <row r="361" spans="1:16" ht="15" customHeight="1" x14ac:dyDescent="0.25">
      <c r="A361" s="44" t="e">
        <f ca="1">IF(MONTH(C361)=MONTH(D$3),RIGHT('Yearly Info'!A$37,LEN('Yearly Info'!A$37)-4),"")</f>
        <v>#VALUE!</v>
      </c>
      <c r="B361" s="145"/>
      <c r="C361" s="42">
        <f t="shared" ca="1" si="13"/>
        <v>46213</v>
      </c>
      <c r="D361" s="54">
        <f ca="1">INDIRECT("'" &amp; UPPER(LEFT(TEXT($D$3,"mmmm"),3)) &amp; "'!M34")</f>
        <v>0</v>
      </c>
      <c r="E361" s="147"/>
      <c r="F361" s="148"/>
      <c r="G361" s="148"/>
      <c r="H361" s="148"/>
      <c r="I361" s="148"/>
      <c r="J361" s="148"/>
      <c r="K361" s="148"/>
      <c r="L361" s="148"/>
      <c r="M361" s="148"/>
      <c r="N361" s="148"/>
      <c r="O361" s="148"/>
      <c r="P361" s="149"/>
    </row>
    <row r="362" spans="1:16" ht="15" customHeight="1" x14ac:dyDescent="0.25">
      <c r="A362" s="44" t="e">
        <f ca="1">IF(MONTH(C362)=MONTH(D$3),RIGHT('Yearly Info'!A$38,LEN('Yearly Info'!A$38)-4),"")</f>
        <v>#VALUE!</v>
      </c>
      <c r="B362" s="145"/>
      <c r="C362" s="42">
        <f t="shared" ca="1" si="13"/>
        <v>46213</v>
      </c>
      <c r="D362" s="54">
        <f ca="1">INDIRECT("'" &amp; UPPER(LEFT(TEXT($D$3,"mmmm"),3)) &amp; "'!M35")</f>
        <v>0</v>
      </c>
      <c r="E362" s="147"/>
      <c r="F362" s="148"/>
      <c r="G362" s="148"/>
      <c r="H362" s="148"/>
      <c r="I362" s="148"/>
      <c r="J362" s="148"/>
      <c r="K362" s="148"/>
      <c r="L362" s="148"/>
      <c r="M362" s="148"/>
      <c r="N362" s="148"/>
      <c r="O362" s="148"/>
      <c r="P362" s="149"/>
    </row>
    <row r="363" spans="1:16" ht="15" customHeight="1" x14ac:dyDescent="0.25">
      <c r="A363" s="44" t="e">
        <f ca="1">IF(MONTH(C363)=MONTH(D$3),RIGHT('Yearly Info'!A$39,LEN('Yearly Info'!A$39)-4),"")</f>
        <v>#VALUE!</v>
      </c>
      <c r="B363" s="145"/>
      <c r="C363" s="42">
        <f t="shared" ca="1" si="13"/>
        <v>46213</v>
      </c>
      <c r="D363" s="54">
        <f ca="1">INDIRECT("'" &amp; UPPER(LEFT(TEXT($D$3,"mmmm"),3)) &amp; "'!M36")</f>
        <v>0</v>
      </c>
      <c r="E363" s="147"/>
      <c r="F363" s="148"/>
      <c r="G363" s="148"/>
      <c r="H363" s="148"/>
      <c r="I363" s="148"/>
      <c r="J363" s="148"/>
      <c r="K363" s="148"/>
      <c r="L363" s="148"/>
      <c r="M363" s="148"/>
      <c r="N363" s="148"/>
      <c r="O363" s="148"/>
      <c r="P363" s="149"/>
    </row>
    <row r="364" spans="1:16" ht="15" customHeight="1" thickBot="1" x14ac:dyDescent="0.3">
      <c r="A364" s="45" t="e">
        <f ca="1">IF(MONTH(C364)=MONTH(D$3),RIGHT('Yearly Info'!A$40,LEN('Yearly Info'!A$40)-4),"")</f>
        <v>#VALUE!</v>
      </c>
      <c r="B364" s="145"/>
      <c r="C364" s="42">
        <f t="shared" ca="1" si="13"/>
        <v>46213</v>
      </c>
      <c r="D364" s="54">
        <f ca="1">INDIRECT("'" &amp; UPPER(LEFT(TEXT($D$3,"mmmm"),3)) &amp; "'!M37")</f>
        <v>0</v>
      </c>
      <c r="E364" s="147"/>
      <c r="F364" s="148"/>
      <c r="G364" s="148"/>
      <c r="H364" s="148"/>
      <c r="I364" s="148"/>
      <c r="J364" s="148"/>
      <c r="K364" s="148"/>
      <c r="L364" s="148"/>
      <c r="M364" s="148"/>
      <c r="N364" s="148"/>
      <c r="O364" s="148"/>
      <c r="P364" s="149"/>
    </row>
    <row r="365" spans="1:16" ht="15" customHeight="1" thickBot="1" x14ac:dyDescent="0.3">
      <c r="A365" s="45" t="str">
        <f ca="1">IF(MONTH(C365)=MONTH(D$3),RIGHT('Yearly Info'!A$41,LEN('Yearly Info'!A$41)-4),"")</f>
        <v xml:space="preserve"> </v>
      </c>
      <c r="B365" s="145"/>
      <c r="C365" s="42">
        <f t="shared" ca="1" si="13"/>
        <v>46213</v>
      </c>
      <c r="D365" s="54">
        <f ca="1">INDIRECT("'" &amp; UPPER(LEFT(TEXT($D$3,"mmmm"),3)) &amp; "'!M38")</f>
        <v>0</v>
      </c>
      <c r="E365" s="147"/>
      <c r="F365" s="148"/>
      <c r="G365" s="148"/>
      <c r="H365" s="148"/>
      <c r="I365" s="148"/>
      <c r="J365" s="148"/>
      <c r="K365" s="148"/>
      <c r="L365" s="148"/>
      <c r="M365" s="148"/>
      <c r="N365" s="148"/>
      <c r="O365" s="148"/>
      <c r="P365" s="149"/>
    </row>
    <row r="366" spans="1:16" ht="15" customHeight="1" thickBot="1" x14ac:dyDescent="0.3">
      <c r="A366" s="45" t="str">
        <f ca="1">IF(MONTH(C366)=MONTH(D$3),RIGHT('Yearly Info'!A$42,LEN('Yearly Info'!A$42)-4),"")</f>
        <v xml:space="preserve"> </v>
      </c>
      <c r="B366" s="145"/>
      <c r="C366" s="42">
        <f t="shared" ca="1" si="13"/>
        <v>46213</v>
      </c>
      <c r="D366" s="54">
        <f ca="1">INDIRECT("'" &amp; UPPER(LEFT(TEXT($D$3,"mmmm"),3)) &amp; "'!M39")</f>
        <v>0</v>
      </c>
      <c r="E366" s="147"/>
      <c r="F366" s="148"/>
      <c r="G366" s="148"/>
      <c r="H366" s="148"/>
      <c r="I366" s="148"/>
      <c r="J366" s="148"/>
      <c r="K366" s="148"/>
      <c r="L366" s="148"/>
      <c r="M366" s="148"/>
      <c r="N366" s="148"/>
      <c r="O366" s="148"/>
      <c r="P366" s="149"/>
    </row>
    <row r="367" spans="1:16" ht="15" customHeight="1" thickBot="1" x14ac:dyDescent="0.3">
      <c r="A367" s="45" t="str">
        <f ca="1">IF(MONTH(C367)=MONTH(D$3),RIGHT('Yearly Info'!A$43,LEN('Yearly Info'!A$43)-4),"")</f>
        <v xml:space="preserve"> </v>
      </c>
      <c r="B367" s="146"/>
      <c r="C367" s="42">
        <f t="shared" ca="1" si="13"/>
        <v>46213</v>
      </c>
      <c r="D367" s="55">
        <f ca="1">INDIRECT("'" &amp; UPPER(LEFT(TEXT($D$3,"mmmm"),3)) &amp; "'!M40")</f>
        <v>0</v>
      </c>
      <c r="E367" s="150"/>
      <c r="F367" s="151"/>
      <c r="G367" s="151"/>
      <c r="H367" s="151"/>
      <c r="I367" s="151"/>
      <c r="J367" s="151"/>
      <c r="K367" s="151"/>
      <c r="L367" s="151"/>
      <c r="M367" s="151"/>
      <c r="N367" s="151"/>
      <c r="O367" s="151"/>
      <c r="P367" s="152"/>
    </row>
    <row r="368" spans="1:16" ht="15" customHeight="1" x14ac:dyDescent="0.3">
      <c r="A368" s="44" t="str">
        <f ca="1">IF(MONTH(C368)=MONTH(D$3),RIGHT('Yearly Info'!A$14,LEN('Yearly Info'!A$14)-4),"")</f>
        <v xml:space="preserve"> RICS Support for MDEQ</v>
      </c>
      <c r="B368" s="145" t="str">
        <f ca="1">TEXT(C368,"dddd")</f>
        <v>Saturday</v>
      </c>
      <c r="C368" s="94">
        <f ca="1">C338+1</f>
        <v>46214</v>
      </c>
      <c r="D368" s="106">
        <f ca="1">INDIRECT("'" &amp; UPPER(LEFT(TEXT($D$3,"mmmm"),3)) &amp; "'!N11")</f>
        <v>0</v>
      </c>
      <c r="E368" s="164"/>
      <c r="F368" s="165"/>
      <c r="G368" s="165"/>
      <c r="H368" s="165"/>
      <c r="I368" s="165"/>
      <c r="J368" s="165"/>
      <c r="K368" s="165"/>
      <c r="L368" s="165"/>
      <c r="M368" s="165"/>
      <c r="N368" s="165"/>
      <c r="O368" s="165"/>
      <c r="P368" s="166"/>
    </row>
    <row r="369" spans="1:16" ht="15" customHeight="1" x14ac:dyDescent="0.3">
      <c r="A369" s="44" t="str">
        <f ca="1">IF(MONTH(C369)=MONTH(D$3),RIGHT('Yearly Info'!A$15,LEN('Yearly Info'!A$15)-4),"")</f>
        <v xml:space="preserve"> MDEQ</v>
      </c>
      <c r="B369" s="145"/>
      <c r="C369" s="42">
        <f ca="1">C368</f>
        <v>46214</v>
      </c>
      <c r="D369" s="106">
        <f ca="1">INDIRECT("'" &amp; UPPER(LEFT(TEXT($D$3,"mmmm"),3)) &amp; "'!N12")</f>
        <v>0</v>
      </c>
      <c r="E369" s="164"/>
      <c r="F369" s="165"/>
      <c r="G369" s="165"/>
      <c r="H369" s="165"/>
      <c r="I369" s="165"/>
      <c r="J369" s="165"/>
      <c r="K369" s="165"/>
      <c r="L369" s="165"/>
      <c r="M369" s="165"/>
      <c r="N369" s="165"/>
      <c r="O369" s="165"/>
      <c r="P369" s="166"/>
    </row>
    <row r="370" spans="1:16" ht="15" customHeight="1" x14ac:dyDescent="0.3">
      <c r="A370" s="44" t="str">
        <f ca="1">IF(MONTH(C370)=MONTH(D$3),RIGHT('Yearly Info'!A$16,LEN('Yearly Info'!A$16)-4),"")</f>
        <v xml:space="preserve"> RICS Idea Portal</v>
      </c>
      <c r="B370" s="145"/>
      <c r="C370" s="42">
        <f t="shared" ref="C370:C397" ca="1" si="14">C369</f>
        <v>46214</v>
      </c>
      <c r="D370" s="106">
        <f ca="1">INDIRECT("'" &amp; UPPER(LEFT(TEXT($D$3,"mmmm"),3)) &amp; "'!N13")</f>
        <v>0</v>
      </c>
      <c r="E370" s="164"/>
      <c r="F370" s="165"/>
      <c r="G370" s="165"/>
      <c r="H370" s="165"/>
      <c r="I370" s="165"/>
      <c r="J370" s="165"/>
      <c r="K370" s="165"/>
      <c r="L370" s="165"/>
      <c r="M370" s="165"/>
      <c r="N370" s="165"/>
      <c r="O370" s="165"/>
      <c r="P370" s="166"/>
    </row>
    <row r="371" spans="1:16" ht="15" customHeight="1" x14ac:dyDescent="0.3">
      <c r="A371" s="44" t="str">
        <f ca="1">IF(MONTH(C371)=MONTH(D$3),RIGHT('Yearly Info'!A$17,LEN('Yearly Info'!A$17)-4),"")</f>
        <v xml:space="preserve"> MSWIS</v>
      </c>
      <c r="B371" s="145"/>
      <c r="C371" s="42">
        <f t="shared" ca="1" si="14"/>
        <v>46214</v>
      </c>
      <c r="D371" s="106">
        <f ca="1">INDIRECT("'" &amp; UPPER(LEFT(TEXT($D$3,"mmmm"),3)) &amp; "'!N14")</f>
        <v>0</v>
      </c>
      <c r="E371" s="164"/>
      <c r="F371" s="165"/>
      <c r="G371" s="165"/>
      <c r="H371" s="165"/>
      <c r="I371" s="165"/>
      <c r="J371" s="165"/>
      <c r="K371" s="165"/>
      <c r="L371" s="165"/>
      <c r="M371" s="165"/>
      <c r="N371" s="165"/>
      <c r="O371" s="165"/>
      <c r="P371" s="166"/>
    </row>
    <row r="372" spans="1:16" ht="15" customHeight="1" x14ac:dyDescent="0.3">
      <c r="A372" s="44" t="str">
        <f ca="1">IF(MONTH(C372)=MONTH(D$3),RIGHT('Yearly Info'!A$18,LEN('Yearly Info'!A$18)-4),"")</f>
        <v xml:space="preserve"> GeoSpatial</v>
      </c>
      <c r="B372" s="145"/>
      <c r="C372" s="42">
        <f t="shared" ca="1" si="14"/>
        <v>46214</v>
      </c>
      <c r="D372" s="106">
        <f ca="1">INDIRECT("'" &amp; UPPER(LEFT(TEXT($D$3,"mmmm"),3)) &amp; "'!N15")</f>
        <v>0</v>
      </c>
      <c r="E372" s="164"/>
      <c r="F372" s="165"/>
      <c r="G372" s="165"/>
      <c r="H372" s="165"/>
      <c r="I372" s="165"/>
      <c r="J372" s="165"/>
      <c r="K372" s="165"/>
      <c r="L372" s="165"/>
      <c r="M372" s="165"/>
      <c r="N372" s="165"/>
      <c r="O372" s="165"/>
      <c r="P372" s="166"/>
    </row>
    <row r="373" spans="1:16" ht="15" customHeight="1" x14ac:dyDescent="0.3">
      <c r="A373" s="44" t="str">
        <f ca="1">IF(MONTH(C373)=MONTH(D$3),RIGHT('Yearly Info'!A$19,LEN('Yearly Info'!A$19)-4),"")</f>
        <v xml:space="preserve"> RICS Dashboard</v>
      </c>
      <c r="B373" s="145"/>
      <c r="C373" s="42">
        <f t="shared" ca="1" si="14"/>
        <v>46214</v>
      </c>
      <c r="D373" s="106">
        <f ca="1">INDIRECT("'" &amp; UPPER(LEFT(TEXT($D$3,"mmmm"),3)) &amp; "'!N16")</f>
        <v>0</v>
      </c>
      <c r="E373" s="167"/>
      <c r="F373" s="168"/>
      <c r="G373" s="168"/>
      <c r="H373" s="168"/>
      <c r="I373" s="168"/>
      <c r="J373" s="168"/>
      <c r="K373" s="168"/>
      <c r="L373" s="168"/>
      <c r="M373" s="168"/>
      <c r="N373" s="168"/>
      <c r="O373" s="168"/>
      <c r="P373" s="169"/>
    </row>
    <row r="374" spans="1:16" ht="15" customHeight="1" x14ac:dyDescent="0.3">
      <c r="A374" s="44" t="str">
        <f ca="1">IF(MONTH(C374)=MONTH(D$3),RIGHT('Yearly Info'!A$20,LEN('Yearly Info'!A$20)-4),"")</f>
        <v xml:space="preserve"> MDWFP NRIS</v>
      </c>
      <c r="B374" s="145"/>
      <c r="C374" s="42">
        <f t="shared" ca="1" si="14"/>
        <v>46214</v>
      </c>
      <c r="D374" s="106">
        <f ca="1">INDIRECT("'" &amp; UPPER(LEFT(TEXT($D$3,"mmmm"),3)) &amp; "'!N17")</f>
        <v>0</v>
      </c>
      <c r="E374" s="167"/>
      <c r="F374" s="168"/>
      <c r="G374" s="168"/>
      <c r="H374" s="168"/>
      <c r="I374" s="168"/>
      <c r="J374" s="168"/>
      <c r="K374" s="168"/>
      <c r="L374" s="168"/>
      <c r="M374" s="168"/>
      <c r="N374" s="168"/>
      <c r="O374" s="168"/>
      <c r="P374" s="169"/>
    </row>
    <row r="375" spans="1:16" ht="15" customHeight="1" x14ac:dyDescent="0.3">
      <c r="A375" s="44" t="str">
        <f ca="1">IF(MONTH(C375)=MONTH(D$3),RIGHT('Yearly Info'!A$21,LEN('Yearly Info'!A$21)-4),"")</f>
        <v xml:space="preserve"> MSWIS MRVA 4 CLOSED</v>
      </c>
      <c r="B375" s="145"/>
      <c r="C375" s="42">
        <f t="shared" ca="1" si="14"/>
        <v>46214</v>
      </c>
      <c r="D375" s="106">
        <f ca="1">INDIRECT("'" &amp; UPPER(LEFT(TEXT($D$3,"mmmm"),3)) &amp; "'!N18")</f>
        <v>0</v>
      </c>
      <c r="E375" s="164"/>
      <c r="F375" s="165"/>
      <c r="G375" s="165"/>
      <c r="H375" s="165"/>
      <c r="I375" s="165"/>
      <c r="J375" s="165"/>
      <c r="K375" s="165"/>
      <c r="L375" s="165"/>
      <c r="M375" s="165"/>
      <c r="N375" s="165"/>
      <c r="O375" s="165"/>
      <c r="P375" s="166"/>
    </row>
    <row r="376" spans="1:16" ht="15" customHeight="1" x14ac:dyDescent="0.3">
      <c r="A376" s="44" t="str">
        <f ca="1">IF(MONTH(C376)=MONTH(D$3),RIGHT('Yearly Info'!A$22,LEN('Yearly Info'!A$22)-4),"")</f>
        <v xml:space="preserve"> Tackett</v>
      </c>
      <c r="B376" s="145"/>
      <c r="C376" s="42">
        <f t="shared" ca="1" si="14"/>
        <v>46214</v>
      </c>
      <c r="D376" s="106">
        <f ca="1">INDIRECT("'" &amp; UPPER(LEFT(TEXT($D$3,"mmmm"),3)) &amp; "'!N19")</f>
        <v>0</v>
      </c>
      <c r="E376" s="164"/>
      <c r="F376" s="165"/>
      <c r="G376" s="165"/>
      <c r="H376" s="165"/>
      <c r="I376" s="165"/>
      <c r="J376" s="165"/>
      <c r="K376" s="165"/>
      <c r="L376" s="165"/>
      <c r="M376" s="165"/>
      <c r="N376" s="165"/>
      <c r="O376" s="165"/>
      <c r="P376" s="166"/>
    </row>
    <row r="377" spans="1:16" ht="15" customHeight="1" x14ac:dyDescent="0.3">
      <c r="A377" s="44" t="e">
        <f ca="1">IF(MONTH(C377)=MONTH(D$3),RIGHT('Yearly Info'!A$23,LEN('Yearly Info'!A$23)-4),"")</f>
        <v>#VALUE!</v>
      </c>
      <c r="B377" s="145"/>
      <c r="C377" s="42">
        <f t="shared" ca="1" si="14"/>
        <v>46214</v>
      </c>
      <c r="D377" s="106">
        <f ca="1">INDIRECT("'" &amp; UPPER(LEFT(TEXT($D$3,"mmmm"),3)) &amp; "'!N20")</f>
        <v>0</v>
      </c>
      <c r="E377" s="170"/>
      <c r="F377" s="165"/>
      <c r="G377" s="165"/>
      <c r="H377" s="165"/>
      <c r="I377" s="165"/>
      <c r="J377" s="165"/>
      <c r="K377" s="165"/>
      <c r="L377" s="165"/>
      <c r="M377" s="165"/>
      <c r="N377" s="165"/>
      <c r="O377" s="165"/>
      <c r="P377" s="166"/>
    </row>
    <row r="378" spans="1:16" ht="15" customHeight="1" x14ac:dyDescent="0.3">
      <c r="A378" s="44" t="e">
        <f ca="1">IF(MONTH(C378)=MONTH(D$3),RIGHT('Yearly Info'!A$24,LEN('Yearly Info'!A$24)-4),"")</f>
        <v>#VALUE!</v>
      </c>
      <c r="B378" s="145"/>
      <c r="C378" s="42">
        <f t="shared" ca="1" si="14"/>
        <v>46214</v>
      </c>
      <c r="D378" s="106">
        <f ca="1">INDIRECT("'" &amp; UPPER(LEFT(TEXT($D$3,"mmmm"),3)) &amp; "'!N21")</f>
        <v>0</v>
      </c>
      <c r="E378" s="164"/>
      <c r="F378" s="165"/>
      <c r="G378" s="165"/>
      <c r="H378" s="165"/>
      <c r="I378" s="165"/>
      <c r="J378" s="165"/>
      <c r="K378" s="165"/>
      <c r="L378" s="165"/>
      <c r="M378" s="165"/>
      <c r="N378" s="165"/>
      <c r="O378" s="165"/>
      <c r="P378" s="166"/>
    </row>
    <row r="379" spans="1:16" ht="15" customHeight="1" x14ac:dyDescent="0.3">
      <c r="A379" s="44" t="e">
        <f ca="1">IF(MONTH(C379)=MONTH(D$3),RIGHT('Yearly Info'!A$25,LEN('Yearly Info'!A$25)-4),"")</f>
        <v>#VALUE!</v>
      </c>
      <c r="B379" s="145"/>
      <c r="C379" s="42">
        <f t="shared" ca="1" si="14"/>
        <v>46214</v>
      </c>
      <c r="D379" s="106">
        <f ca="1">INDIRECT("'" &amp; UPPER(LEFT(TEXT($D$3,"mmmm"),3)) &amp; "'!N22")</f>
        <v>0</v>
      </c>
      <c r="E379" s="164"/>
      <c r="F379" s="165"/>
      <c r="G379" s="165"/>
      <c r="H379" s="165"/>
      <c r="I379" s="165"/>
      <c r="J379" s="165"/>
      <c r="K379" s="165"/>
      <c r="L379" s="165"/>
      <c r="M379" s="165"/>
      <c r="N379" s="165"/>
      <c r="O379" s="165"/>
      <c r="P379" s="166"/>
    </row>
    <row r="380" spans="1:16" ht="15" customHeight="1" x14ac:dyDescent="0.3">
      <c r="A380" s="44" t="e">
        <f ca="1">IF(MONTH(C380)=MONTH(D$3),RIGHT('Yearly Info'!A$26,LEN('Yearly Info'!A$26)-4),"")</f>
        <v>#VALUE!</v>
      </c>
      <c r="B380" s="145"/>
      <c r="C380" s="42">
        <f t="shared" ca="1" si="14"/>
        <v>46214</v>
      </c>
      <c r="D380" s="106">
        <f ca="1">INDIRECT("'" &amp; UPPER(LEFT(TEXT($D$3,"mmmm"),3)) &amp; "'!N23")</f>
        <v>0</v>
      </c>
      <c r="E380" s="164"/>
      <c r="F380" s="165"/>
      <c r="G380" s="165"/>
      <c r="H380" s="165"/>
      <c r="I380" s="165"/>
      <c r="J380" s="165"/>
      <c r="K380" s="165"/>
      <c r="L380" s="165"/>
      <c r="M380" s="165"/>
      <c r="N380" s="165"/>
      <c r="O380" s="165"/>
      <c r="P380" s="166"/>
    </row>
    <row r="381" spans="1:16" ht="15" customHeight="1" x14ac:dyDescent="0.3">
      <c r="A381" s="44" t="e">
        <f ca="1">IF(MONTH(C381)=MONTH(D$3),RIGHT('Yearly Info'!A$27,LEN('Yearly Info'!A$27)-4),"")</f>
        <v>#VALUE!</v>
      </c>
      <c r="B381" s="145"/>
      <c r="C381" s="42">
        <f t="shared" ca="1" si="14"/>
        <v>46214</v>
      </c>
      <c r="D381" s="106">
        <f ca="1">INDIRECT("'" &amp; UPPER(LEFT(TEXT($D$3,"mmmm"),3)) &amp; "'!N24")</f>
        <v>0</v>
      </c>
      <c r="E381" s="164"/>
      <c r="F381" s="165"/>
      <c r="G381" s="165"/>
      <c r="H381" s="165"/>
      <c r="I381" s="165"/>
      <c r="J381" s="165"/>
      <c r="K381" s="165"/>
      <c r="L381" s="165"/>
      <c r="M381" s="165"/>
      <c r="N381" s="165"/>
      <c r="O381" s="165"/>
      <c r="P381" s="166"/>
    </row>
    <row r="382" spans="1:16" ht="15" customHeight="1" x14ac:dyDescent="0.3">
      <c r="A382" s="44" t="e">
        <f ca="1">IF(MONTH(C382)=MONTH(D$3),RIGHT('Yearly Info'!A$28,LEN('Yearly Info'!A$28)-4),"")</f>
        <v>#VALUE!</v>
      </c>
      <c r="B382" s="145"/>
      <c r="C382" s="42">
        <f t="shared" ca="1" si="14"/>
        <v>46214</v>
      </c>
      <c r="D382" s="106">
        <f ca="1">INDIRECT("'" &amp; UPPER(LEFT(TEXT($D$3,"mmmm"),3)) &amp; "'!N25")</f>
        <v>0</v>
      </c>
      <c r="E382" s="164"/>
      <c r="F382" s="165"/>
      <c r="G382" s="165"/>
      <c r="H382" s="165"/>
      <c r="I382" s="165"/>
      <c r="J382" s="165"/>
      <c r="K382" s="165"/>
      <c r="L382" s="165"/>
      <c r="M382" s="165"/>
      <c r="N382" s="165"/>
      <c r="O382" s="165"/>
      <c r="P382" s="166"/>
    </row>
    <row r="383" spans="1:16" ht="15" customHeight="1" x14ac:dyDescent="0.3">
      <c r="A383" s="44" t="e">
        <f ca="1">IF(MONTH(C383)=MONTH(D$3),RIGHT('Yearly Info'!A$29,LEN('Yearly Info'!A$29)-4),"")</f>
        <v>#VALUE!</v>
      </c>
      <c r="B383" s="145"/>
      <c r="C383" s="42">
        <f t="shared" ca="1" si="14"/>
        <v>46214</v>
      </c>
      <c r="D383" s="106">
        <f ca="1">INDIRECT("'" &amp; UPPER(LEFT(TEXT($D$3,"mmmm"),3)) &amp; "'!N26")</f>
        <v>0</v>
      </c>
      <c r="E383" s="164"/>
      <c r="F383" s="165"/>
      <c r="G383" s="165"/>
      <c r="H383" s="165"/>
      <c r="I383" s="165"/>
      <c r="J383" s="165"/>
      <c r="K383" s="165"/>
      <c r="L383" s="165"/>
      <c r="M383" s="165"/>
      <c r="N383" s="165"/>
      <c r="O383" s="165"/>
      <c r="P383" s="166"/>
    </row>
    <row r="384" spans="1:16" ht="15" customHeight="1" x14ac:dyDescent="0.3">
      <c r="A384" s="44" t="e">
        <f ca="1">IF(MONTH(C384)=MONTH(D$3),RIGHT('Yearly Info'!A$30,LEN('Yearly Info'!A$30)-4),"")</f>
        <v>#VALUE!</v>
      </c>
      <c r="B384" s="145"/>
      <c r="C384" s="42">
        <f t="shared" ca="1" si="14"/>
        <v>46214</v>
      </c>
      <c r="D384" s="106">
        <f ca="1">INDIRECT("'" &amp; UPPER(LEFT(TEXT($D$3,"mmmm"),3)) &amp; "'!N27")</f>
        <v>0</v>
      </c>
      <c r="E384" s="164"/>
      <c r="F384" s="165"/>
      <c r="G384" s="165"/>
      <c r="H384" s="165"/>
      <c r="I384" s="165"/>
      <c r="J384" s="165"/>
      <c r="K384" s="165"/>
      <c r="L384" s="165"/>
      <c r="M384" s="165"/>
      <c r="N384" s="165"/>
      <c r="O384" s="165"/>
      <c r="P384" s="166"/>
    </row>
    <row r="385" spans="1:16" ht="15" customHeight="1" x14ac:dyDescent="0.3">
      <c r="A385" s="44" t="e">
        <f ca="1">IF(MONTH(C385)=MONTH(D$3),RIGHT('Yearly Info'!A$31,LEN('Yearly Info'!A$31)-4),"")</f>
        <v>#VALUE!</v>
      </c>
      <c r="B385" s="145"/>
      <c r="C385" s="42">
        <f t="shared" ca="1" si="14"/>
        <v>46214</v>
      </c>
      <c r="D385" s="106">
        <f ca="1">INDIRECT("'" &amp; UPPER(LEFT(TEXT($D$3,"mmmm"),3)) &amp; "'!N28")</f>
        <v>0</v>
      </c>
      <c r="E385" s="164"/>
      <c r="F385" s="165"/>
      <c r="G385" s="165"/>
      <c r="H385" s="165"/>
      <c r="I385" s="165"/>
      <c r="J385" s="165"/>
      <c r="K385" s="165"/>
      <c r="L385" s="165"/>
      <c r="M385" s="165"/>
      <c r="N385" s="165"/>
      <c r="O385" s="165"/>
      <c r="P385" s="166"/>
    </row>
    <row r="386" spans="1:16" ht="15" customHeight="1" x14ac:dyDescent="0.3">
      <c r="A386" s="44" t="e">
        <f ca="1">IF(MONTH(C386)=MONTH(D$3),RIGHT('Yearly Info'!A$32,LEN('Yearly Info'!A$32)-4),"")</f>
        <v>#VALUE!</v>
      </c>
      <c r="B386" s="145"/>
      <c r="C386" s="42">
        <f t="shared" ca="1" si="14"/>
        <v>46214</v>
      </c>
      <c r="D386" s="106">
        <f ca="1">INDIRECT("'" &amp; UPPER(LEFT(TEXT($D$3,"mmmm"),3)) &amp; "'!N29")</f>
        <v>0</v>
      </c>
      <c r="E386" s="164"/>
      <c r="F386" s="165"/>
      <c r="G386" s="165"/>
      <c r="H386" s="165"/>
      <c r="I386" s="165"/>
      <c r="J386" s="165"/>
      <c r="K386" s="165"/>
      <c r="L386" s="165"/>
      <c r="M386" s="165"/>
      <c r="N386" s="165"/>
      <c r="O386" s="165"/>
      <c r="P386" s="166"/>
    </row>
    <row r="387" spans="1:16" ht="15" customHeight="1" x14ac:dyDescent="0.3">
      <c r="A387" s="44" t="e">
        <f ca="1">IF(MONTH(C387)=MONTH(D$3),RIGHT('Yearly Info'!A$33,LEN('Yearly Info'!A$33)-4),"")</f>
        <v>#VALUE!</v>
      </c>
      <c r="B387" s="145"/>
      <c r="C387" s="42">
        <f t="shared" ca="1" si="14"/>
        <v>46214</v>
      </c>
      <c r="D387" s="106">
        <f ca="1">INDIRECT("'" &amp; UPPER(LEFT(TEXT($D$3,"mmmm"),3)) &amp; "'!N30")</f>
        <v>0</v>
      </c>
      <c r="E387" s="164"/>
      <c r="F387" s="165"/>
      <c r="G387" s="165"/>
      <c r="H387" s="165"/>
      <c r="I387" s="165"/>
      <c r="J387" s="165"/>
      <c r="K387" s="165"/>
      <c r="L387" s="165"/>
      <c r="M387" s="165"/>
      <c r="N387" s="165"/>
      <c r="O387" s="165"/>
      <c r="P387" s="166"/>
    </row>
    <row r="388" spans="1:16" ht="15" customHeight="1" x14ac:dyDescent="0.3">
      <c r="A388" s="44" t="e">
        <f ca="1">IF(MONTH(C388)=MONTH(D$3),RIGHT('Yearly Info'!A$34,LEN('Yearly Info'!A$34)-4),"")</f>
        <v>#VALUE!</v>
      </c>
      <c r="B388" s="145"/>
      <c r="C388" s="42">
        <f t="shared" ca="1" si="14"/>
        <v>46214</v>
      </c>
      <c r="D388" s="106">
        <f ca="1">INDIRECT("'" &amp; UPPER(LEFT(TEXT($D$3,"mmmm"),3)) &amp; "'!N31")</f>
        <v>0</v>
      </c>
      <c r="E388" s="164"/>
      <c r="F388" s="165"/>
      <c r="G388" s="165"/>
      <c r="H388" s="165"/>
      <c r="I388" s="165"/>
      <c r="J388" s="165"/>
      <c r="K388" s="165"/>
      <c r="L388" s="165"/>
      <c r="M388" s="165"/>
      <c r="N388" s="165"/>
      <c r="O388" s="165"/>
      <c r="P388" s="166"/>
    </row>
    <row r="389" spans="1:16" ht="15" customHeight="1" x14ac:dyDescent="0.3">
      <c r="A389" s="44" t="e">
        <f ca="1">IF(MONTH(C389)=MONTH(D$3),RIGHT('Yearly Info'!A$35,LEN('Yearly Info'!A$35)-4),"")</f>
        <v>#VALUE!</v>
      </c>
      <c r="B389" s="145"/>
      <c r="C389" s="42">
        <f t="shared" ca="1" si="14"/>
        <v>46214</v>
      </c>
      <c r="D389" s="106">
        <f ca="1">INDIRECT("'" &amp; UPPER(LEFT(TEXT($D$3,"mmmm"),3)) &amp; "'!N32")</f>
        <v>0</v>
      </c>
      <c r="E389" s="164"/>
      <c r="F389" s="165"/>
      <c r="G389" s="165"/>
      <c r="H389" s="165"/>
      <c r="I389" s="165"/>
      <c r="J389" s="165"/>
      <c r="K389" s="165"/>
      <c r="L389" s="165"/>
      <c r="M389" s="165"/>
      <c r="N389" s="165"/>
      <c r="O389" s="165"/>
      <c r="P389" s="166"/>
    </row>
    <row r="390" spans="1:16" ht="15" customHeight="1" x14ac:dyDescent="0.3">
      <c r="A390" s="44" t="e">
        <f ca="1">IF(MONTH(C390)=MONTH(D$3),RIGHT('Yearly Info'!A$36,LEN('Yearly Info'!A$36)-4),"")</f>
        <v>#VALUE!</v>
      </c>
      <c r="B390" s="145"/>
      <c r="C390" s="42">
        <f t="shared" ca="1" si="14"/>
        <v>46214</v>
      </c>
      <c r="D390" s="106">
        <f ca="1">INDIRECT("'" &amp; UPPER(LEFT(TEXT($D$3,"mmmm"),3)) &amp; "'!N33")</f>
        <v>0</v>
      </c>
      <c r="E390" s="167"/>
      <c r="F390" s="168"/>
      <c r="G390" s="168"/>
      <c r="H390" s="168"/>
      <c r="I390" s="168"/>
      <c r="J390" s="168"/>
      <c r="K390" s="168"/>
      <c r="L390" s="168"/>
      <c r="M390" s="168"/>
      <c r="N390" s="168"/>
      <c r="O390" s="168"/>
      <c r="P390" s="169"/>
    </row>
    <row r="391" spans="1:16" ht="15" customHeight="1" x14ac:dyDescent="0.3">
      <c r="A391" s="44" t="e">
        <f ca="1">IF(MONTH(C391)=MONTH(D$3),RIGHT('Yearly Info'!A$37,LEN('Yearly Info'!A$37)-4),"")</f>
        <v>#VALUE!</v>
      </c>
      <c r="B391" s="145"/>
      <c r="C391" s="42">
        <f t="shared" ca="1" si="14"/>
        <v>46214</v>
      </c>
      <c r="D391" s="106">
        <f ca="1">INDIRECT("'" &amp; UPPER(LEFT(TEXT($D$3,"mmmm"),3)) &amp; "'!N34")</f>
        <v>0</v>
      </c>
      <c r="E391" s="164"/>
      <c r="F391" s="165"/>
      <c r="G391" s="165"/>
      <c r="H391" s="165"/>
      <c r="I391" s="165"/>
      <c r="J391" s="165"/>
      <c r="K391" s="165"/>
      <c r="L391" s="165"/>
      <c r="M391" s="165"/>
      <c r="N391" s="165"/>
      <c r="O391" s="165"/>
      <c r="P391" s="166"/>
    </row>
    <row r="392" spans="1:16" ht="15" customHeight="1" x14ac:dyDescent="0.3">
      <c r="A392" s="44" t="e">
        <f ca="1">IF(MONTH(C392)=MONTH(D$3),RIGHT('Yearly Info'!A$38,LEN('Yearly Info'!A$38)-4),"")</f>
        <v>#VALUE!</v>
      </c>
      <c r="B392" s="145"/>
      <c r="C392" s="42">
        <f t="shared" ca="1" si="14"/>
        <v>46214</v>
      </c>
      <c r="D392" s="106">
        <f ca="1">INDIRECT("'" &amp; UPPER(LEFT(TEXT($D$3,"mmmm"),3)) &amp; "'!N35")</f>
        <v>0</v>
      </c>
      <c r="E392" s="164"/>
      <c r="F392" s="165"/>
      <c r="G392" s="165"/>
      <c r="H392" s="165"/>
      <c r="I392" s="165"/>
      <c r="J392" s="165"/>
      <c r="K392" s="165"/>
      <c r="L392" s="165"/>
      <c r="M392" s="165"/>
      <c r="N392" s="165"/>
      <c r="O392" s="165"/>
      <c r="P392" s="166"/>
    </row>
    <row r="393" spans="1:16" ht="15" customHeight="1" x14ac:dyDescent="0.3">
      <c r="A393" s="44" t="e">
        <f ca="1">IF(MONTH(C393)=MONTH(D$3),RIGHT('Yearly Info'!A$39,LEN('Yearly Info'!A$39)-4),"")</f>
        <v>#VALUE!</v>
      </c>
      <c r="B393" s="145"/>
      <c r="C393" s="42">
        <f t="shared" ca="1" si="14"/>
        <v>46214</v>
      </c>
      <c r="D393" s="106">
        <f ca="1">INDIRECT("'" &amp; UPPER(LEFT(TEXT($D$3,"mmmm"),3)) &amp; "'!N36")</f>
        <v>0</v>
      </c>
      <c r="E393" s="164"/>
      <c r="F393" s="165"/>
      <c r="G393" s="165"/>
      <c r="H393" s="165"/>
      <c r="I393" s="165"/>
      <c r="J393" s="165"/>
      <c r="K393" s="165"/>
      <c r="L393" s="165"/>
      <c r="M393" s="165"/>
      <c r="N393" s="165"/>
      <c r="O393" s="165"/>
      <c r="P393" s="166"/>
    </row>
    <row r="394" spans="1:16" ht="15" customHeight="1" thickBot="1" x14ac:dyDescent="0.35">
      <c r="A394" s="45" t="e">
        <f ca="1">IF(MONTH(C394)=MONTH(D$3),RIGHT('Yearly Info'!A$40,LEN('Yearly Info'!A$40)-4),"")</f>
        <v>#VALUE!</v>
      </c>
      <c r="B394" s="145"/>
      <c r="C394" s="42">
        <f t="shared" ca="1" si="14"/>
        <v>46214</v>
      </c>
      <c r="D394" s="106">
        <f ca="1">INDIRECT("'" &amp; UPPER(LEFT(TEXT($D$3,"mmmm"),3)) &amp; "'!N37")</f>
        <v>0</v>
      </c>
      <c r="E394" s="164"/>
      <c r="F394" s="165"/>
      <c r="G394" s="165"/>
      <c r="H394" s="165"/>
      <c r="I394" s="165"/>
      <c r="J394" s="165"/>
      <c r="K394" s="165"/>
      <c r="L394" s="165"/>
      <c r="M394" s="165"/>
      <c r="N394" s="165"/>
      <c r="O394" s="165"/>
      <c r="P394" s="166"/>
    </row>
    <row r="395" spans="1:16" ht="15" customHeight="1" thickBot="1" x14ac:dyDescent="0.35">
      <c r="A395" s="45" t="str">
        <f ca="1">IF(MONTH(C395)=MONTH(D$3),RIGHT('Yearly Info'!A$41,LEN('Yearly Info'!A$41)-4),"")</f>
        <v xml:space="preserve"> </v>
      </c>
      <c r="B395" s="145"/>
      <c r="C395" s="42">
        <f t="shared" ca="1" si="14"/>
        <v>46214</v>
      </c>
      <c r="D395" s="106">
        <f ca="1">INDIRECT("'" &amp; UPPER(LEFT(TEXT($D$3,"mmmm"),3)) &amp; "'!N38")</f>
        <v>0</v>
      </c>
      <c r="E395" s="164"/>
      <c r="F395" s="165"/>
      <c r="G395" s="165"/>
      <c r="H395" s="165"/>
      <c r="I395" s="165"/>
      <c r="J395" s="165"/>
      <c r="K395" s="165"/>
      <c r="L395" s="165"/>
      <c r="M395" s="165"/>
      <c r="N395" s="165"/>
      <c r="O395" s="165"/>
      <c r="P395" s="166"/>
    </row>
    <row r="396" spans="1:16" ht="15" customHeight="1" thickBot="1" x14ac:dyDescent="0.35">
      <c r="A396" s="45" t="str">
        <f ca="1">IF(MONTH(C396)=MONTH(D$3),RIGHT('Yearly Info'!A$42,LEN('Yearly Info'!A$42)-4),"")</f>
        <v xml:space="preserve"> </v>
      </c>
      <c r="B396" s="145"/>
      <c r="C396" s="42">
        <f t="shared" ca="1" si="14"/>
        <v>46214</v>
      </c>
      <c r="D396" s="106">
        <f ca="1">INDIRECT("'" &amp; UPPER(LEFT(TEXT($D$3,"mmmm"),3)) &amp; "'!N39")</f>
        <v>0</v>
      </c>
      <c r="E396" s="164"/>
      <c r="F396" s="165"/>
      <c r="G396" s="165"/>
      <c r="H396" s="165"/>
      <c r="I396" s="165"/>
      <c r="J396" s="165"/>
      <c r="K396" s="165"/>
      <c r="L396" s="165"/>
      <c r="M396" s="165"/>
      <c r="N396" s="165"/>
      <c r="O396" s="165"/>
      <c r="P396" s="166"/>
    </row>
    <row r="397" spans="1:16" ht="15" customHeight="1" thickBot="1" x14ac:dyDescent="0.35">
      <c r="A397" s="45" t="str">
        <f ca="1">IF(MONTH(C397)=MONTH(D$3),RIGHT('Yearly Info'!A$43,LEN('Yearly Info'!A$43)-4),"")</f>
        <v xml:space="preserve"> </v>
      </c>
      <c r="B397" s="146"/>
      <c r="C397" s="42">
        <f t="shared" ca="1" si="14"/>
        <v>46214</v>
      </c>
      <c r="D397" s="106">
        <f ca="1">INDIRECT("'" &amp; UPPER(LEFT(TEXT($D$3,"mmmm"),3)) &amp; "'!N40")</f>
        <v>0</v>
      </c>
      <c r="E397" s="171"/>
      <c r="F397" s="172"/>
      <c r="G397" s="172"/>
      <c r="H397" s="172"/>
      <c r="I397" s="172"/>
      <c r="J397" s="172"/>
      <c r="K397" s="172"/>
      <c r="L397" s="172"/>
      <c r="M397" s="172"/>
      <c r="N397" s="172"/>
      <c r="O397" s="172"/>
      <c r="P397" s="173"/>
    </row>
    <row r="398" spans="1:16" ht="15" customHeight="1" x14ac:dyDescent="0.25">
      <c r="A398" s="44" t="str">
        <f ca="1">IF(MONTH(C398)=MONTH(D$3),RIGHT('Yearly Info'!A$14,LEN('Yearly Info'!A$14)-4),"")</f>
        <v xml:space="preserve"> RICS Support for MDEQ</v>
      </c>
      <c r="B398" s="145" t="str">
        <f ca="1">TEXT(C398,"dddd")</f>
        <v>Sunday</v>
      </c>
      <c r="C398" s="94">
        <f ca="1">C368+1</f>
        <v>46215</v>
      </c>
      <c r="D398" s="107">
        <f ca="1">INDIRECT("'" &amp; UPPER(LEFT(TEXT($D$3,"mmmm"),3)) &amp; "'!O11")</f>
        <v>0</v>
      </c>
      <c r="E398" s="147"/>
      <c r="F398" s="148"/>
      <c r="G398" s="148"/>
      <c r="H398" s="148"/>
      <c r="I398" s="148"/>
      <c r="J398" s="148"/>
      <c r="K398" s="148"/>
      <c r="L398" s="148"/>
      <c r="M398" s="148"/>
      <c r="N398" s="148"/>
      <c r="O398" s="148"/>
      <c r="P398" s="149"/>
    </row>
    <row r="399" spans="1:16" ht="15" customHeight="1" x14ac:dyDescent="0.25">
      <c r="A399" s="44" t="str">
        <f ca="1">IF(MONTH(C399)=MONTH(D$3),RIGHT('Yearly Info'!A$15,LEN('Yearly Info'!A$15)-4),"")</f>
        <v xml:space="preserve"> MDEQ</v>
      </c>
      <c r="B399" s="145"/>
      <c r="C399" s="42">
        <f ca="1">C398</f>
        <v>46215</v>
      </c>
      <c r="D399" s="107">
        <f ca="1">INDIRECT("'" &amp; UPPER(LEFT(TEXT($D$3,"mmmm"),3)) &amp; "'!O12")</f>
        <v>0</v>
      </c>
      <c r="E399" s="147"/>
      <c r="F399" s="148"/>
      <c r="G399" s="148"/>
      <c r="H399" s="148"/>
      <c r="I399" s="148"/>
      <c r="J399" s="148"/>
      <c r="K399" s="148"/>
      <c r="L399" s="148"/>
      <c r="M399" s="148"/>
      <c r="N399" s="148"/>
      <c r="O399" s="148"/>
      <c r="P399" s="149"/>
    </row>
    <row r="400" spans="1:16" ht="15" customHeight="1" x14ac:dyDescent="0.25">
      <c r="A400" s="44" t="str">
        <f ca="1">IF(MONTH(C400)=MONTH(D$3),RIGHT('Yearly Info'!A$16,LEN('Yearly Info'!A$16)-4),"")</f>
        <v xml:space="preserve"> RICS Idea Portal</v>
      </c>
      <c r="B400" s="145"/>
      <c r="C400" s="42">
        <f t="shared" ref="C400:C427" ca="1" si="15">C399</f>
        <v>46215</v>
      </c>
      <c r="D400" s="107">
        <f ca="1">INDIRECT("'" &amp; UPPER(LEFT(TEXT($D$3,"mmmm"),3)) &amp; "'!O13")</f>
        <v>0</v>
      </c>
      <c r="E400" s="147"/>
      <c r="F400" s="148"/>
      <c r="G400" s="148"/>
      <c r="H400" s="148"/>
      <c r="I400" s="148"/>
      <c r="J400" s="148"/>
      <c r="K400" s="148"/>
      <c r="L400" s="148"/>
      <c r="M400" s="148"/>
      <c r="N400" s="148"/>
      <c r="O400" s="148"/>
      <c r="P400" s="149"/>
    </row>
    <row r="401" spans="1:16" ht="15" customHeight="1" x14ac:dyDescent="0.25">
      <c r="A401" s="44" t="str">
        <f ca="1">IF(MONTH(C401)=MONTH(D$3),RIGHT('Yearly Info'!A$17,LEN('Yearly Info'!A$17)-4),"")</f>
        <v xml:space="preserve"> MSWIS</v>
      </c>
      <c r="B401" s="145"/>
      <c r="C401" s="42">
        <f t="shared" ca="1" si="15"/>
        <v>46215</v>
      </c>
      <c r="D401" s="107">
        <f ca="1">INDIRECT("'" &amp; UPPER(LEFT(TEXT($D$3,"mmmm"),3)) &amp; "'!O14")</f>
        <v>0</v>
      </c>
      <c r="E401" s="147"/>
      <c r="F401" s="148"/>
      <c r="G401" s="148"/>
      <c r="H401" s="148"/>
      <c r="I401" s="148"/>
      <c r="J401" s="148"/>
      <c r="K401" s="148"/>
      <c r="L401" s="148"/>
      <c r="M401" s="148"/>
      <c r="N401" s="148"/>
      <c r="O401" s="148"/>
      <c r="P401" s="149"/>
    </row>
    <row r="402" spans="1:16" ht="15" customHeight="1" x14ac:dyDescent="0.25">
      <c r="A402" s="44" t="str">
        <f ca="1">IF(MONTH(C402)=MONTH(D$3),RIGHT('Yearly Info'!A$18,LEN('Yearly Info'!A$18)-4),"")</f>
        <v xml:space="preserve"> GeoSpatial</v>
      </c>
      <c r="B402" s="145"/>
      <c r="C402" s="42">
        <f t="shared" ca="1" si="15"/>
        <v>46215</v>
      </c>
      <c r="D402" s="107">
        <f ca="1">INDIRECT("'" &amp; UPPER(LEFT(TEXT($D$3,"mmmm"),3)) &amp; "'!O15")</f>
        <v>0</v>
      </c>
      <c r="E402" s="147"/>
      <c r="F402" s="148"/>
      <c r="G402" s="148"/>
      <c r="H402" s="148"/>
      <c r="I402" s="148"/>
      <c r="J402" s="148"/>
      <c r="K402" s="148"/>
      <c r="L402" s="148"/>
      <c r="M402" s="148"/>
      <c r="N402" s="148"/>
      <c r="O402" s="148"/>
      <c r="P402" s="149"/>
    </row>
    <row r="403" spans="1:16" ht="15" customHeight="1" x14ac:dyDescent="0.25">
      <c r="A403" s="44" t="str">
        <f ca="1">IF(MONTH(C403)=MONTH(D$3),RIGHT('Yearly Info'!A$19,LEN('Yearly Info'!A$19)-4),"")</f>
        <v xml:space="preserve"> RICS Dashboard</v>
      </c>
      <c r="B403" s="145"/>
      <c r="C403" s="42">
        <f t="shared" ca="1" si="15"/>
        <v>46215</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MDWFP NRIS</v>
      </c>
      <c r="B404" s="145"/>
      <c r="C404" s="42">
        <f t="shared" ca="1" si="15"/>
        <v>46215</v>
      </c>
      <c r="D404" s="107">
        <f ca="1">INDIRECT("'" &amp; UPPER(LEFT(TEXT($D$3,"mmmm"),3)) &amp; "'!O17")</f>
        <v>0</v>
      </c>
      <c r="E404" s="147"/>
      <c r="F404" s="148"/>
      <c r="G404" s="148"/>
      <c r="H404" s="148"/>
      <c r="I404" s="148"/>
      <c r="J404" s="148"/>
      <c r="K404" s="148"/>
      <c r="L404" s="148"/>
      <c r="M404" s="148"/>
      <c r="N404" s="148"/>
      <c r="O404" s="148"/>
      <c r="P404" s="149"/>
    </row>
    <row r="405" spans="1:16" ht="15" customHeight="1" x14ac:dyDescent="0.25">
      <c r="A405" s="44" t="str">
        <f ca="1">IF(MONTH(C405)=MONTH(D$3),RIGHT('Yearly Info'!A$21,LEN('Yearly Info'!A$21)-4),"")</f>
        <v xml:space="preserve"> MSWIS MRVA 4 CLOSED</v>
      </c>
      <c r="B405" s="145"/>
      <c r="C405" s="42">
        <f t="shared" ca="1" si="15"/>
        <v>46215</v>
      </c>
      <c r="D405" s="107">
        <f ca="1">INDIRECT("'" &amp; UPPER(LEFT(TEXT($D$3,"mmmm"),3)) &amp; "'!O18")</f>
        <v>0</v>
      </c>
      <c r="E405" s="147"/>
      <c r="F405" s="148"/>
      <c r="G405" s="148"/>
      <c r="H405" s="148"/>
      <c r="I405" s="148"/>
      <c r="J405" s="148"/>
      <c r="K405" s="148"/>
      <c r="L405" s="148"/>
      <c r="M405" s="148"/>
      <c r="N405" s="148"/>
      <c r="O405" s="148"/>
      <c r="P405" s="149"/>
    </row>
    <row r="406" spans="1:16" ht="15" customHeight="1" x14ac:dyDescent="0.25">
      <c r="A406" s="44" t="str">
        <f ca="1">IF(MONTH(C406)=MONTH(D$3),RIGHT('Yearly Info'!A$22,LEN('Yearly Info'!A$22)-4),"")</f>
        <v xml:space="preserve"> Tackett</v>
      </c>
      <c r="B406" s="145"/>
      <c r="C406" s="42">
        <f t="shared" ca="1" si="15"/>
        <v>46215</v>
      </c>
      <c r="D406" s="107">
        <f ca="1">INDIRECT("'" &amp; UPPER(LEFT(TEXT($D$3,"mmmm"),3)) &amp; "'!O19")</f>
        <v>0</v>
      </c>
      <c r="E406" s="147"/>
      <c r="F406" s="148"/>
      <c r="G406" s="148"/>
      <c r="H406" s="148"/>
      <c r="I406" s="148"/>
      <c r="J406" s="148"/>
      <c r="K406" s="148"/>
      <c r="L406" s="148"/>
      <c r="M406" s="148"/>
      <c r="N406" s="148"/>
      <c r="O406" s="148"/>
      <c r="P406" s="149"/>
    </row>
    <row r="407" spans="1:16" ht="15" customHeight="1" x14ac:dyDescent="0.25">
      <c r="A407" s="44" t="e">
        <f ca="1">IF(MONTH(C407)=MONTH(D$3),RIGHT('Yearly Info'!A$23,LEN('Yearly Info'!A$23)-4),"")</f>
        <v>#VALUE!</v>
      </c>
      <c r="B407" s="145"/>
      <c r="C407" s="42">
        <f t="shared" ca="1" si="15"/>
        <v>46215</v>
      </c>
      <c r="D407" s="107">
        <f ca="1">INDIRECT("'" &amp; UPPER(LEFT(TEXT($D$3,"mmmm"),3)) &amp; "'!O20")</f>
        <v>0</v>
      </c>
      <c r="E407" s="147"/>
      <c r="F407" s="148"/>
      <c r="G407" s="148"/>
      <c r="H407" s="148"/>
      <c r="I407" s="148"/>
      <c r="J407" s="148"/>
      <c r="K407" s="148"/>
      <c r="L407" s="148"/>
      <c r="M407" s="148"/>
      <c r="N407" s="148"/>
      <c r="O407" s="148"/>
      <c r="P407" s="149"/>
    </row>
    <row r="408" spans="1:16" ht="15" customHeight="1" x14ac:dyDescent="0.25">
      <c r="A408" s="44" t="e">
        <f ca="1">IF(MONTH(C408)=MONTH(D$3),RIGHT('Yearly Info'!A$24,LEN('Yearly Info'!A$24)-4),"")</f>
        <v>#VALUE!</v>
      </c>
      <c r="B408" s="145"/>
      <c r="C408" s="42">
        <f t="shared" ca="1" si="15"/>
        <v>46215</v>
      </c>
      <c r="D408" s="107">
        <f ca="1">INDIRECT("'" &amp; UPPER(LEFT(TEXT($D$3,"mmmm"),3)) &amp; "'!O21")</f>
        <v>0</v>
      </c>
      <c r="E408" s="147"/>
      <c r="F408" s="148"/>
      <c r="G408" s="148"/>
      <c r="H408" s="148"/>
      <c r="I408" s="148"/>
      <c r="J408" s="148"/>
      <c r="K408" s="148"/>
      <c r="L408" s="148"/>
      <c r="M408" s="148"/>
      <c r="N408" s="148"/>
      <c r="O408" s="148"/>
      <c r="P408" s="149"/>
    </row>
    <row r="409" spans="1:16" ht="15" customHeight="1" x14ac:dyDescent="0.25">
      <c r="A409" s="44" t="e">
        <f ca="1">IF(MONTH(C409)=MONTH(D$3),RIGHT('Yearly Info'!A$25,LEN('Yearly Info'!A$25)-4),"")</f>
        <v>#VALUE!</v>
      </c>
      <c r="B409" s="145"/>
      <c r="C409" s="42">
        <f t="shared" ca="1" si="15"/>
        <v>46215</v>
      </c>
      <c r="D409" s="107">
        <f ca="1">INDIRECT("'" &amp; UPPER(LEFT(TEXT($D$3,"mmmm"),3)) &amp; "'!O22")</f>
        <v>0</v>
      </c>
      <c r="E409" s="147"/>
      <c r="F409" s="148"/>
      <c r="G409" s="148"/>
      <c r="H409" s="148"/>
      <c r="I409" s="148"/>
      <c r="J409" s="148"/>
      <c r="K409" s="148"/>
      <c r="L409" s="148"/>
      <c r="M409" s="148"/>
      <c r="N409" s="148"/>
      <c r="O409" s="148"/>
      <c r="P409" s="149"/>
    </row>
    <row r="410" spans="1:16" ht="15" customHeight="1" x14ac:dyDescent="0.25">
      <c r="A410" s="44" t="e">
        <f ca="1">IF(MONTH(C410)=MONTH(D$3),RIGHT('Yearly Info'!A$26,LEN('Yearly Info'!A$26)-4),"")</f>
        <v>#VALUE!</v>
      </c>
      <c r="B410" s="145"/>
      <c r="C410" s="42">
        <f t="shared" ca="1" si="15"/>
        <v>46215</v>
      </c>
      <c r="D410" s="107">
        <f ca="1">INDIRECT("'" &amp; UPPER(LEFT(TEXT($D$3,"mmmm"),3)) &amp; "'!O23")</f>
        <v>0</v>
      </c>
      <c r="E410" s="147"/>
      <c r="F410" s="148"/>
      <c r="G410" s="148"/>
      <c r="H410" s="148"/>
      <c r="I410" s="148"/>
      <c r="J410" s="148"/>
      <c r="K410" s="148"/>
      <c r="L410" s="148"/>
      <c r="M410" s="148"/>
      <c r="N410" s="148"/>
      <c r="O410" s="148"/>
      <c r="P410" s="149"/>
    </row>
    <row r="411" spans="1:16" ht="15" customHeight="1" x14ac:dyDescent="0.25">
      <c r="A411" s="44" t="e">
        <f ca="1">IF(MONTH(C411)=MONTH(D$3),RIGHT('Yearly Info'!A$27,LEN('Yearly Info'!A$27)-4),"")</f>
        <v>#VALUE!</v>
      </c>
      <c r="B411" s="145"/>
      <c r="C411" s="42">
        <f t="shared" ca="1" si="15"/>
        <v>46215</v>
      </c>
      <c r="D411" s="107">
        <f ca="1">INDIRECT("'" &amp; UPPER(LEFT(TEXT($D$3,"mmmm"),3)) &amp; "'!O24")</f>
        <v>0</v>
      </c>
      <c r="E411" s="147"/>
      <c r="F411" s="148"/>
      <c r="G411" s="148"/>
      <c r="H411" s="148"/>
      <c r="I411" s="148"/>
      <c r="J411" s="148"/>
      <c r="K411" s="148"/>
      <c r="L411" s="148"/>
      <c r="M411" s="148"/>
      <c r="N411" s="148"/>
      <c r="O411" s="148"/>
      <c r="P411" s="149"/>
    </row>
    <row r="412" spans="1:16" ht="15" customHeight="1" x14ac:dyDescent="0.25">
      <c r="A412" s="44" t="e">
        <f ca="1">IF(MONTH(C412)=MONTH(D$3),RIGHT('Yearly Info'!A$28,LEN('Yearly Info'!A$28)-4),"")</f>
        <v>#VALUE!</v>
      </c>
      <c r="B412" s="145"/>
      <c r="C412" s="42">
        <f t="shared" ca="1" si="15"/>
        <v>46215</v>
      </c>
      <c r="D412" s="107">
        <f ca="1">INDIRECT("'" &amp; UPPER(LEFT(TEXT($D$3,"mmmm"),3)) &amp; "'!O25")</f>
        <v>0</v>
      </c>
      <c r="E412" s="147"/>
      <c r="F412" s="148"/>
      <c r="G412" s="148"/>
      <c r="H412" s="148"/>
      <c r="I412" s="148"/>
      <c r="J412" s="148"/>
      <c r="K412" s="148"/>
      <c r="L412" s="148"/>
      <c r="M412" s="148"/>
      <c r="N412" s="148"/>
      <c r="O412" s="148"/>
      <c r="P412" s="149"/>
    </row>
    <row r="413" spans="1:16" ht="15" customHeight="1" x14ac:dyDescent="0.25">
      <c r="A413" s="44" t="e">
        <f ca="1">IF(MONTH(C413)=MONTH(D$3),RIGHT('Yearly Info'!A$29,LEN('Yearly Info'!A$29)-4),"")</f>
        <v>#VALUE!</v>
      </c>
      <c r="B413" s="145"/>
      <c r="C413" s="42">
        <f t="shared" ca="1" si="15"/>
        <v>46215</v>
      </c>
      <c r="D413" s="107">
        <f ca="1">INDIRECT("'" &amp; UPPER(LEFT(TEXT($D$3,"mmmm"),3)) &amp; "'!O26")</f>
        <v>0</v>
      </c>
      <c r="E413" s="147"/>
      <c r="F413" s="148"/>
      <c r="G413" s="148"/>
      <c r="H413" s="148"/>
      <c r="I413" s="148"/>
      <c r="J413" s="148"/>
      <c r="K413" s="148"/>
      <c r="L413" s="148"/>
      <c r="M413" s="148"/>
      <c r="N413" s="148"/>
      <c r="O413" s="148"/>
      <c r="P413" s="149"/>
    </row>
    <row r="414" spans="1:16" ht="15" customHeight="1" x14ac:dyDescent="0.25">
      <c r="A414" s="44" t="e">
        <f ca="1">IF(MONTH(C414)=MONTH(D$3),RIGHT('Yearly Info'!A$30,LEN('Yearly Info'!A$30)-4),"")</f>
        <v>#VALUE!</v>
      </c>
      <c r="B414" s="145"/>
      <c r="C414" s="42">
        <f t="shared" ca="1" si="15"/>
        <v>46215</v>
      </c>
      <c r="D414" s="107">
        <f ca="1">INDIRECT("'" &amp; UPPER(LEFT(TEXT($D$3,"mmmm"),3)) &amp; "'!O27")</f>
        <v>0</v>
      </c>
      <c r="E414" s="147"/>
      <c r="F414" s="148"/>
      <c r="G414" s="148"/>
      <c r="H414" s="148"/>
      <c r="I414" s="148"/>
      <c r="J414" s="148"/>
      <c r="K414" s="148"/>
      <c r="L414" s="148"/>
      <c r="M414" s="148"/>
      <c r="N414" s="148"/>
      <c r="O414" s="148"/>
      <c r="P414" s="149"/>
    </row>
    <row r="415" spans="1:16" ht="15" customHeight="1" x14ac:dyDescent="0.25">
      <c r="A415" s="44" t="e">
        <f ca="1">IF(MONTH(C415)=MONTH(D$3),RIGHT('Yearly Info'!A$31,LEN('Yearly Info'!A$31)-4),"")</f>
        <v>#VALUE!</v>
      </c>
      <c r="B415" s="145"/>
      <c r="C415" s="42">
        <f t="shared" ca="1" si="15"/>
        <v>46215</v>
      </c>
      <c r="D415" s="107">
        <f ca="1">INDIRECT("'" &amp; UPPER(LEFT(TEXT($D$3,"mmmm"),3)) &amp; "'!O28")</f>
        <v>0</v>
      </c>
      <c r="E415" s="147"/>
      <c r="F415" s="148"/>
      <c r="G415" s="148"/>
      <c r="H415" s="148"/>
      <c r="I415" s="148"/>
      <c r="J415" s="148"/>
      <c r="K415" s="148"/>
      <c r="L415" s="148"/>
      <c r="M415" s="148"/>
      <c r="N415" s="148"/>
      <c r="O415" s="148"/>
      <c r="P415" s="149"/>
    </row>
    <row r="416" spans="1:16" ht="15" customHeight="1" x14ac:dyDescent="0.25">
      <c r="A416" s="44" t="e">
        <f ca="1">IF(MONTH(C416)=MONTH(D$3),RIGHT('Yearly Info'!A$32,LEN('Yearly Info'!A$32)-4),"")</f>
        <v>#VALUE!</v>
      </c>
      <c r="B416" s="145"/>
      <c r="C416" s="42">
        <f t="shared" ca="1" si="15"/>
        <v>46215</v>
      </c>
      <c r="D416" s="107">
        <f ca="1">INDIRECT("'" &amp; UPPER(LEFT(TEXT($D$3,"mmmm"),3)) &amp; "'!O29")</f>
        <v>0</v>
      </c>
      <c r="E416" s="147"/>
      <c r="F416" s="148"/>
      <c r="G416" s="148"/>
      <c r="H416" s="148"/>
      <c r="I416" s="148"/>
      <c r="J416" s="148"/>
      <c r="K416" s="148"/>
      <c r="L416" s="148"/>
      <c r="M416" s="148"/>
      <c r="N416" s="148"/>
      <c r="O416" s="148"/>
      <c r="P416" s="149"/>
    </row>
    <row r="417" spans="1:16" ht="15" customHeight="1" x14ac:dyDescent="0.25">
      <c r="A417" s="44" t="e">
        <f ca="1">IF(MONTH(C417)=MONTH(D$3),RIGHT('Yearly Info'!A$33,LEN('Yearly Info'!A$33)-4),"")</f>
        <v>#VALUE!</v>
      </c>
      <c r="B417" s="145"/>
      <c r="C417" s="42">
        <f t="shared" ca="1" si="15"/>
        <v>46215</v>
      </c>
      <c r="D417" s="107">
        <f ca="1">INDIRECT("'" &amp; UPPER(LEFT(TEXT($D$3,"mmmm"),3)) &amp; "'!O30")</f>
        <v>0</v>
      </c>
      <c r="E417" s="147"/>
      <c r="F417" s="148"/>
      <c r="G417" s="148"/>
      <c r="H417" s="148"/>
      <c r="I417" s="148"/>
      <c r="J417" s="148"/>
      <c r="K417" s="148"/>
      <c r="L417" s="148"/>
      <c r="M417" s="148"/>
      <c r="N417" s="148"/>
      <c r="O417" s="148"/>
      <c r="P417" s="149"/>
    </row>
    <row r="418" spans="1:16" ht="15" customHeight="1" x14ac:dyDescent="0.25">
      <c r="A418" s="44" t="e">
        <f ca="1">IF(MONTH(C418)=MONTH(D$3),RIGHT('Yearly Info'!A$34,LEN('Yearly Info'!A$34)-4),"")</f>
        <v>#VALUE!</v>
      </c>
      <c r="B418" s="145"/>
      <c r="C418" s="42">
        <f t="shared" ca="1" si="15"/>
        <v>46215</v>
      </c>
      <c r="D418" s="107">
        <f ca="1">INDIRECT("'" &amp; UPPER(LEFT(TEXT($D$3,"mmmm"),3)) &amp; "'!O31")</f>
        <v>0</v>
      </c>
      <c r="E418" s="147"/>
      <c r="F418" s="148"/>
      <c r="G418" s="148"/>
      <c r="H418" s="148"/>
      <c r="I418" s="148"/>
      <c r="J418" s="148"/>
      <c r="K418" s="148"/>
      <c r="L418" s="148"/>
      <c r="M418" s="148"/>
      <c r="N418" s="148"/>
      <c r="O418" s="148"/>
      <c r="P418" s="149"/>
    </row>
    <row r="419" spans="1:16" ht="15" customHeight="1" x14ac:dyDescent="0.25">
      <c r="A419" s="44" t="e">
        <f ca="1">IF(MONTH(C419)=MONTH(D$3),RIGHT('Yearly Info'!A$35,LEN('Yearly Info'!A$35)-4),"")</f>
        <v>#VALUE!</v>
      </c>
      <c r="B419" s="145"/>
      <c r="C419" s="42">
        <f t="shared" ca="1" si="15"/>
        <v>46215</v>
      </c>
      <c r="D419" s="107">
        <f ca="1">INDIRECT("'" &amp; UPPER(LEFT(TEXT($D$3,"mmmm"),3)) &amp; "'!O32")</f>
        <v>0</v>
      </c>
      <c r="E419" s="147"/>
      <c r="F419" s="148"/>
      <c r="G419" s="148"/>
      <c r="H419" s="148"/>
      <c r="I419" s="148"/>
      <c r="J419" s="148"/>
      <c r="K419" s="148"/>
      <c r="L419" s="148"/>
      <c r="M419" s="148"/>
      <c r="N419" s="148"/>
      <c r="O419" s="148"/>
      <c r="P419" s="149"/>
    </row>
    <row r="420" spans="1:16" ht="15" customHeight="1" x14ac:dyDescent="0.25">
      <c r="A420" s="44" t="e">
        <f ca="1">IF(MONTH(C420)=MONTH(D$3),RIGHT('Yearly Info'!A$36,LEN('Yearly Info'!A$36)-4),"")</f>
        <v>#VALUE!</v>
      </c>
      <c r="B420" s="145"/>
      <c r="C420" s="42">
        <f t="shared" ca="1" si="15"/>
        <v>46215</v>
      </c>
      <c r="D420" s="107">
        <f ca="1">INDIRECT("'" &amp; UPPER(LEFT(TEXT($D$3,"mmmm"),3)) &amp; "'!O33")</f>
        <v>0</v>
      </c>
      <c r="E420" s="147"/>
      <c r="F420" s="148"/>
      <c r="G420" s="148"/>
      <c r="H420" s="148"/>
      <c r="I420" s="148"/>
      <c r="J420" s="148"/>
      <c r="K420" s="148"/>
      <c r="L420" s="148"/>
      <c r="M420" s="148"/>
      <c r="N420" s="148"/>
      <c r="O420" s="148"/>
      <c r="P420" s="149"/>
    </row>
    <row r="421" spans="1:16" ht="15" customHeight="1" x14ac:dyDescent="0.25">
      <c r="A421" s="44" t="e">
        <f ca="1">IF(MONTH(C421)=MONTH(D$3),RIGHT('Yearly Info'!A$37,LEN('Yearly Info'!A$37)-4),"")</f>
        <v>#VALUE!</v>
      </c>
      <c r="B421" s="145"/>
      <c r="C421" s="42">
        <f t="shared" ca="1" si="15"/>
        <v>46215</v>
      </c>
      <c r="D421" s="107">
        <f ca="1">INDIRECT("'" &amp; UPPER(LEFT(TEXT($D$3,"mmmm"),3)) &amp; "'!O34")</f>
        <v>0</v>
      </c>
      <c r="E421" s="147"/>
      <c r="F421" s="148"/>
      <c r="G421" s="148"/>
      <c r="H421" s="148"/>
      <c r="I421" s="148"/>
      <c r="J421" s="148"/>
      <c r="K421" s="148"/>
      <c r="L421" s="148"/>
      <c r="M421" s="148"/>
      <c r="N421" s="148"/>
      <c r="O421" s="148"/>
      <c r="P421" s="149"/>
    </row>
    <row r="422" spans="1:16" ht="15" customHeight="1" x14ac:dyDescent="0.25">
      <c r="A422" s="44" t="e">
        <f ca="1">IF(MONTH(C422)=MONTH(D$3),RIGHT('Yearly Info'!A$38,LEN('Yearly Info'!A$38)-4),"")</f>
        <v>#VALUE!</v>
      </c>
      <c r="B422" s="145"/>
      <c r="C422" s="42">
        <f t="shared" ca="1" si="15"/>
        <v>46215</v>
      </c>
      <c r="D422" s="107">
        <f ca="1">INDIRECT("'" &amp; UPPER(LEFT(TEXT($D$3,"mmmm"),3)) &amp; "'!O35")</f>
        <v>0</v>
      </c>
      <c r="E422" s="147"/>
      <c r="F422" s="148"/>
      <c r="G422" s="148"/>
      <c r="H422" s="148"/>
      <c r="I422" s="148"/>
      <c r="J422" s="148"/>
      <c r="K422" s="148"/>
      <c r="L422" s="148"/>
      <c r="M422" s="148"/>
      <c r="N422" s="148"/>
      <c r="O422" s="148"/>
      <c r="P422" s="149"/>
    </row>
    <row r="423" spans="1:16" ht="15" customHeight="1" x14ac:dyDescent="0.25">
      <c r="A423" s="44" t="e">
        <f ca="1">IF(MONTH(C423)=MONTH(D$3),RIGHT('Yearly Info'!A$39,LEN('Yearly Info'!A$39)-4),"")</f>
        <v>#VALUE!</v>
      </c>
      <c r="B423" s="145"/>
      <c r="C423" s="42">
        <f t="shared" ca="1" si="15"/>
        <v>46215</v>
      </c>
      <c r="D423" s="107">
        <f ca="1">INDIRECT("'" &amp; UPPER(LEFT(TEXT($D$3,"mmmm"),3)) &amp; "'!O36")</f>
        <v>0</v>
      </c>
      <c r="E423" s="147"/>
      <c r="F423" s="148"/>
      <c r="G423" s="148"/>
      <c r="H423" s="148"/>
      <c r="I423" s="148"/>
      <c r="J423" s="148"/>
      <c r="K423" s="148"/>
      <c r="L423" s="148"/>
      <c r="M423" s="148"/>
      <c r="N423" s="148"/>
      <c r="O423" s="148"/>
      <c r="P423" s="149"/>
    </row>
    <row r="424" spans="1:16" ht="15" customHeight="1" thickBot="1" x14ac:dyDescent="0.3">
      <c r="A424" s="45" t="e">
        <f ca="1">IF(MONTH(C424)=MONTH(D$3),RIGHT('Yearly Info'!A$40,LEN('Yearly Info'!A$40)-4),"")</f>
        <v>#VALUE!</v>
      </c>
      <c r="B424" s="145"/>
      <c r="C424" s="42">
        <f t="shared" ca="1" si="15"/>
        <v>46215</v>
      </c>
      <c r="D424" s="107">
        <f ca="1">INDIRECT("'" &amp; UPPER(LEFT(TEXT($D$3,"mmmm"),3)) &amp; "'!O37")</f>
        <v>0</v>
      </c>
      <c r="E424" s="147"/>
      <c r="F424" s="148"/>
      <c r="G424" s="148"/>
      <c r="H424" s="148"/>
      <c r="I424" s="148"/>
      <c r="J424" s="148"/>
      <c r="K424" s="148"/>
      <c r="L424" s="148"/>
      <c r="M424" s="148"/>
      <c r="N424" s="148"/>
      <c r="O424" s="148"/>
      <c r="P424" s="149"/>
    </row>
    <row r="425" spans="1:16" ht="15" customHeight="1" thickBot="1" x14ac:dyDescent="0.3">
      <c r="A425" s="45" t="str">
        <f ca="1">IF(MONTH(C425)=MONTH(D$3),RIGHT('Yearly Info'!A$41,LEN('Yearly Info'!A$41)-4),"")</f>
        <v xml:space="preserve"> </v>
      </c>
      <c r="B425" s="145"/>
      <c r="C425" s="42">
        <f t="shared" ca="1" si="15"/>
        <v>46215</v>
      </c>
      <c r="D425" s="107">
        <f ca="1">INDIRECT("'" &amp; UPPER(LEFT(TEXT($D$3,"mmmm"),3)) &amp; "'!O38")</f>
        <v>0</v>
      </c>
      <c r="E425" s="147"/>
      <c r="F425" s="148"/>
      <c r="G425" s="148"/>
      <c r="H425" s="148"/>
      <c r="I425" s="148"/>
      <c r="J425" s="148"/>
      <c r="K425" s="148"/>
      <c r="L425" s="148"/>
      <c r="M425" s="148"/>
      <c r="N425" s="148"/>
      <c r="O425" s="148"/>
      <c r="P425" s="149"/>
    </row>
    <row r="426" spans="1:16" ht="15" customHeight="1" thickBot="1" x14ac:dyDescent="0.3">
      <c r="A426" s="45" t="str">
        <f ca="1">IF(MONTH(C426)=MONTH(D$3),RIGHT('Yearly Info'!A$42,LEN('Yearly Info'!A$42)-4),"")</f>
        <v xml:space="preserve"> </v>
      </c>
      <c r="B426" s="145"/>
      <c r="C426" s="42">
        <f t="shared" ca="1" si="15"/>
        <v>46215</v>
      </c>
      <c r="D426" s="107">
        <f ca="1">INDIRECT("'" &amp; UPPER(LEFT(TEXT($D$3,"mmmm"),3)) &amp; "'!O39")</f>
        <v>0</v>
      </c>
      <c r="E426" s="147"/>
      <c r="F426" s="148"/>
      <c r="G426" s="148"/>
      <c r="H426" s="148"/>
      <c r="I426" s="148"/>
      <c r="J426" s="148"/>
      <c r="K426" s="148"/>
      <c r="L426" s="148"/>
      <c r="M426" s="148"/>
      <c r="N426" s="148"/>
      <c r="O426" s="148"/>
      <c r="P426" s="149"/>
    </row>
    <row r="427" spans="1:16" ht="15" customHeight="1" thickBot="1" x14ac:dyDescent="0.3">
      <c r="A427" s="45" t="str">
        <f ca="1">IF(MONTH(C427)=MONTH(D$3),RIGHT('Yearly Info'!A$43,LEN('Yearly Info'!A$43)-4),"")</f>
        <v xml:space="preserve"> </v>
      </c>
      <c r="B427" s="146"/>
      <c r="C427" s="42">
        <f t="shared" ca="1" si="15"/>
        <v>46215</v>
      </c>
      <c r="D427" s="107">
        <f ca="1">INDIRECT("'" &amp; UPPER(LEFT(TEXT($D$3,"mmmm"),3)) &amp; "'!O40")</f>
        <v>0</v>
      </c>
      <c r="E427" s="150"/>
      <c r="F427" s="151"/>
      <c r="G427" s="151"/>
      <c r="H427" s="151"/>
      <c r="I427" s="151"/>
      <c r="J427" s="151"/>
      <c r="K427" s="151"/>
      <c r="L427" s="151"/>
      <c r="M427" s="151"/>
      <c r="N427" s="151"/>
      <c r="O427" s="151"/>
      <c r="P427" s="152"/>
    </row>
    <row r="428" spans="1:16" ht="15" customHeight="1" x14ac:dyDescent="0.25">
      <c r="A428" s="44" t="str">
        <f ca="1">IF(MONTH(C428)=MONTH(D$3),RIGHT('Yearly Info'!A$14,LEN('Yearly Info'!A$14)-4),"")</f>
        <v xml:space="preserve"> RICS Support for MDEQ</v>
      </c>
      <c r="B428" s="159" t="str">
        <f ca="1">TEXT(C428,"dddd")</f>
        <v>Monday</v>
      </c>
      <c r="C428" s="96">
        <f ca="1">C338+3</f>
        <v>46216</v>
      </c>
      <c r="D428" s="54">
        <f ca="1">INDIRECT("'" &amp; UPPER(LEFT(TEXT($D$3,"mmmm"),3)) &amp; "'!P11")</f>
        <v>0</v>
      </c>
      <c r="E428" s="147"/>
      <c r="F428" s="148"/>
      <c r="G428" s="148"/>
      <c r="H428" s="148"/>
      <c r="I428" s="148"/>
      <c r="J428" s="148"/>
      <c r="K428" s="148"/>
      <c r="L428" s="148"/>
      <c r="M428" s="148"/>
      <c r="N428" s="148"/>
      <c r="O428" s="148"/>
      <c r="P428" s="149"/>
    </row>
    <row r="429" spans="1:16" ht="15" customHeight="1" x14ac:dyDescent="0.25">
      <c r="A429" s="44" t="str">
        <f ca="1">IF(MONTH(C429)=MONTH(D$3),RIGHT('Yearly Info'!A$15,LEN('Yearly Info'!A$15)-4),"")</f>
        <v xml:space="preserve"> MDEQ</v>
      </c>
      <c r="B429" s="145"/>
      <c r="C429" s="42">
        <f ca="1">C428</f>
        <v>46216</v>
      </c>
      <c r="D429" s="54">
        <f ca="1">INDIRECT("'" &amp; UPPER(LEFT(TEXT($D$3,"mmmm"),3)) &amp; "'!P12")</f>
        <v>0</v>
      </c>
      <c r="E429" s="147"/>
      <c r="F429" s="148"/>
      <c r="G429" s="148"/>
      <c r="H429" s="148"/>
      <c r="I429" s="148"/>
      <c r="J429" s="148"/>
      <c r="K429" s="148"/>
      <c r="L429" s="148"/>
      <c r="M429" s="148"/>
      <c r="N429" s="148"/>
      <c r="O429" s="148"/>
      <c r="P429" s="149"/>
    </row>
    <row r="430" spans="1:16" ht="15" customHeight="1" x14ac:dyDescent="0.25">
      <c r="A430" s="44" t="str">
        <f ca="1">IF(MONTH(C430)=MONTH(D$3),RIGHT('Yearly Info'!A$16,LEN('Yearly Info'!A$16)-4),"")</f>
        <v xml:space="preserve"> RICS Idea Portal</v>
      </c>
      <c r="B430" s="145"/>
      <c r="C430" s="42">
        <f t="shared" ref="C430:C457" ca="1" si="16">C429</f>
        <v>46216</v>
      </c>
      <c r="D430" s="54">
        <f ca="1">INDIRECT("'" &amp; UPPER(LEFT(TEXT($D$3,"mmmm"),3)) &amp; "'!P13")</f>
        <v>0</v>
      </c>
      <c r="E430" s="147"/>
      <c r="F430" s="148"/>
      <c r="G430" s="148"/>
      <c r="H430" s="148"/>
      <c r="I430" s="148"/>
      <c r="J430" s="148"/>
      <c r="K430" s="148"/>
      <c r="L430" s="148"/>
      <c r="M430" s="148"/>
      <c r="N430" s="148"/>
      <c r="O430" s="148"/>
      <c r="P430" s="149"/>
    </row>
    <row r="431" spans="1:16" ht="15" customHeight="1" x14ac:dyDescent="0.25">
      <c r="A431" s="44" t="str">
        <f ca="1">IF(MONTH(C431)=MONTH(D$3),RIGHT('Yearly Info'!A$17,LEN('Yearly Info'!A$17)-4),"")</f>
        <v xml:space="preserve"> MSWIS</v>
      </c>
      <c r="B431" s="145"/>
      <c r="C431" s="42">
        <f t="shared" ca="1" si="16"/>
        <v>46216</v>
      </c>
      <c r="D431" s="54">
        <f ca="1">INDIRECT("'" &amp; UPPER(LEFT(TEXT($D$3,"mmmm"),3)) &amp; "'!P14")</f>
        <v>0</v>
      </c>
      <c r="E431" s="147"/>
      <c r="F431" s="148"/>
      <c r="G431" s="148"/>
      <c r="H431" s="148"/>
      <c r="I431" s="148"/>
      <c r="J431" s="148"/>
      <c r="K431" s="148"/>
      <c r="L431" s="148"/>
      <c r="M431" s="148"/>
      <c r="N431" s="148"/>
      <c r="O431" s="148"/>
      <c r="P431" s="149"/>
    </row>
    <row r="432" spans="1:16" ht="15" customHeight="1" x14ac:dyDescent="0.25">
      <c r="A432" s="44" t="str">
        <f ca="1">IF(MONTH(C432)=MONTH(D$3),RIGHT('Yearly Info'!A$18,LEN('Yearly Info'!A$18)-4),"")</f>
        <v xml:space="preserve"> GeoSpatial</v>
      </c>
      <c r="B432" s="145"/>
      <c r="C432" s="42">
        <f t="shared" ca="1" si="16"/>
        <v>46216</v>
      </c>
      <c r="D432" s="54">
        <f ca="1">INDIRECT("'" &amp; UPPER(LEFT(TEXT($D$3,"mmmm"),3)) &amp; "'!P15")</f>
        <v>0</v>
      </c>
      <c r="E432" s="147"/>
      <c r="F432" s="148"/>
      <c r="G432" s="148"/>
      <c r="H432" s="148"/>
      <c r="I432" s="148"/>
      <c r="J432" s="148"/>
      <c r="K432" s="148"/>
      <c r="L432" s="148"/>
      <c r="M432" s="148"/>
      <c r="N432" s="148"/>
      <c r="O432" s="148"/>
      <c r="P432" s="149"/>
    </row>
    <row r="433" spans="1:16" ht="15" customHeight="1" x14ac:dyDescent="0.25">
      <c r="A433" s="44" t="str">
        <f ca="1">IF(MONTH(C433)=MONTH(D$3),RIGHT('Yearly Info'!A$19,LEN('Yearly Info'!A$19)-4),"")</f>
        <v xml:space="preserve"> RICS Dashboard</v>
      </c>
      <c r="B433" s="145"/>
      <c r="C433" s="42">
        <f t="shared" ca="1" si="16"/>
        <v>46216</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MDWFP NRIS</v>
      </c>
      <c r="B434" s="145"/>
      <c r="C434" s="42">
        <f t="shared" ca="1" si="16"/>
        <v>46216</v>
      </c>
      <c r="D434" s="54">
        <f ca="1">INDIRECT("'" &amp; UPPER(LEFT(TEXT($D$3,"mmmm"),3)) &amp; "'!P17")</f>
        <v>0</v>
      </c>
      <c r="E434" s="153"/>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 MRVA 4 CLOSED</v>
      </c>
      <c r="B435" s="145"/>
      <c r="C435" s="42">
        <f t="shared" ca="1" si="16"/>
        <v>46216</v>
      </c>
      <c r="D435" s="54">
        <f ca="1">INDIRECT("'" &amp; UPPER(LEFT(TEXT($D$3,"mmmm"),3)) &amp; "'!P18")</f>
        <v>0</v>
      </c>
      <c r="E435" s="147"/>
      <c r="F435" s="148"/>
      <c r="G435" s="148"/>
      <c r="H435" s="148"/>
      <c r="I435" s="148"/>
      <c r="J435" s="148"/>
      <c r="K435" s="148"/>
      <c r="L435" s="148"/>
      <c r="M435" s="148"/>
      <c r="N435" s="148"/>
      <c r="O435" s="148"/>
      <c r="P435" s="149"/>
    </row>
    <row r="436" spans="1:16" ht="15" customHeight="1" x14ac:dyDescent="0.25">
      <c r="A436" s="44" t="str">
        <f ca="1">IF(MONTH(C436)=MONTH(D$3),RIGHT('Yearly Info'!A$22,LEN('Yearly Info'!A$22)-4),"")</f>
        <v xml:space="preserve"> Tackett</v>
      </c>
      <c r="B436" s="145"/>
      <c r="C436" s="42">
        <f t="shared" ca="1" si="16"/>
        <v>46216</v>
      </c>
      <c r="D436" s="54">
        <f ca="1">INDIRECT("'" &amp; UPPER(LEFT(TEXT($D$3,"mmmm"),3)) &amp; "'!P19")</f>
        <v>0</v>
      </c>
      <c r="E436" s="147"/>
      <c r="F436" s="148"/>
      <c r="G436" s="148"/>
      <c r="H436" s="148"/>
      <c r="I436" s="148"/>
      <c r="J436" s="148"/>
      <c r="K436" s="148"/>
      <c r="L436" s="148"/>
      <c r="M436" s="148"/>
      <c r="N436" s="148"/>
      <c r="O436" s="148"/>
      <c r="P436" s="149"/>
    </row>
    <row r="437" spans="1:16" ht="15" customHeight="1" x14ac:dyDescent="0.25">
      <c r="A437" s="44" t="e">
        <f ca="1">IF(MONTH(C437)=MONTH(D$3),RIGHT('Yearly Info'!A$23,LEN('Yearly Info'!A$23)-4),"")</f>
        <v>#VALUE!</v>
      </c>
      <c r="B437" s="145"/>
      <c r="C437" s="42">
        <f t="shared" ca="1" si="16"/>
        <v>46216</v>
      </c>
      <c r="D437" s="54">
        <f ca="1">INDIRECT("'" &amp; UPPER(LEFT(TEXT($D$3,"mmmm"),3)) &amp; "'!P20")</f>
        <v>0</v>
      </c>
      <c r="E437" s="147"/>
      <c r="F437" s="148"/>
      <c r="G437" s="148"/>
      <c r="H437" s="148"/>
      <c r="I437" s="148"/>
      <c r="J437" s="148"/>
      <c r="K437" s="148"/>
      <c r="L437" s="148"/>
      <c r="M437" s="148"/>
      <c r="N437" s="148"/>
      <c r="O437" s="148"/>
      <c r="P437" s="149"/>
    </row>
    <row r="438" spans="1:16" ht="15" customHeight="1" x14ac:dyDescent="0.25">
      <c r="A438" s="44" t="e">
        <f ca="1">IF(MONTH(C438)=MONTH(D$3),RIGHT('Yearly Info'!A$24,LEN('Yearly Info'!A$24)-4),"")</f>
        <v>#VALUE!</v>
      </c>
      <c r="B438" s="145"/>
      <c r="C438" s="42">
        <f t="shared" ca="1" si="16"/>
        <v>46216</v>
      </c>
      <c r="D438" s="54">
        <f ca="1">INDIRECT("'" &amp; UPPER(LEFT(TEXT($D$3,"mmmm"),3)) &amp; "'!P21")</f>
        <v>0</v>
      </c>
      <c r="E438" s="147"/>
      <c r="F438" s="148"/>
      <c r="G438" s="148"/>
      <c r="H438" s="148"/>
      <c r="I438" s="148"/>
      <c r="J438" s="148"/>
      <c r="K438" s="148"/>
      <c r="L438" s="148"/>
      <c r="M438" s="148"/>
      <c r="N438" s="148"/>
      <c r="O438" s="148"/>
      <c r="P438" s="149"/>
    </row>
    <row r="439" spans="1:16" ht="15" customHeight="1" x14ac:dyDescent="0.25">
      <c r="A439" s="44" t="e">
        <f ca="1">IF(MONTH(C439)=MONTH(D$3),RIGHT('Yearly Info'!A$25,LEN('Yearly Info'!A$25)-4),"")</f>
        <v>#VALUE!</v>
      </c>
      <c r="B439" s="145"/>
      <c r="C439" s="42">
        <f t="shared" ca="1" si="16"/>
        <v>46216</v>
      </c>
      <c r="D439" s="54">
        <f ca="1">INDIRECT("'" &amp; UPPER(LEFT(TEXT($D$3,"mmmm"),3)) &amp; "'!P22")</f>
        <v>0</v>
      </c>
      <c r="E439" s="147"/>
      <c r="F439" s="148"/>
      <c r="G439" s="148"/>
      <c r="H439" s="148"/>
      <c r="I439" s="148"/>
      <c r="J439" s="148"/>
      <c r="K439" s="148"/>
      <c r="L439" s="148"/>
      <c r="M439" s="148"/>
      <c r="N439" s="148"/>
      <c r="O439" s="148"/>
      <c r="P439" s="149"/>
    </row>
    <row r="440" spans="1:16" ht="15" customHeight="1" x14ac:dyDescent="0.25">
      <c r="A440" s="44" t="e">
        <f ca="1">IF(MONTH(C440)=MONTH(D$3),RIGHT('Yearly Info'!A$26,LEN('Yearly Info'!A$26)-4),"")</f>
        <v>#VALUE!</v>
      </c>
      <c r="B440" s="145"/>
      <c r="C440" s="42">
        <f t="shared" ca="1" si="16"/>
        <v>46216</v>
      </c>
      <c r="D440" s="54">
        <f ca="1">INDIRECT("'" &amp; UPPER(LEFT(TEXT($D$3,"mmmm"),3)) &amp; "'!P23")</f>
        <v>0</v>
      </c>
      <c r="E440" s="147"/>
      <c r="F440" s="148"/>
      <c r="G440" s="148"/>
      <c r="H440" s="148"/>
      <c r="I440" s="148"/>
      <c r="J440" s="148"/>
      <c r="K440" s="148"/>
      <c r="L440" s="148"/>
      <c r="M440" s="148"/>
      <c r="N440" s="148"/>
      <c r="O440" s="148"/>
      <c r="P440" s="149"/>
    </row>
    <row r="441" spans="1:16" ht="15" customHeight="1" x14ac:dyDescent="0.25">
      <c r="A441" s="44" t="e">
        <f ca="1">IF(MONTH(C441)=MONTH(D$3),RIGHT('Yearly Info'!A$27,LEN('Yearly Info'!A$27)-4),"")</f>
        <v>#VALUE!</v>
      </c>
      <c r="B441" s="145"/>
      <c r="C441" s="42">
        <f t="shared" ca="1" si="16"/>
        <v>46216</v>
      </c>
      <c r="D441" s="54">
        <f ca="1">INDIRECT("'" &amp; UPPER(LEFT(TEXT($D$3,"mmmm"),3)) &amp; "'!P24")</f>
        <v>0</v>
      </c>
      <c r="E441" s="147"/>
      <c r="F441" s="148"/>
      <c r="G441" s="148"/>
      <c r="H441" s="148"/>
      <c r="I441" s="148"/>
      <c r="J441" s="148"/>
      <c r="K441" s="148"/>
      <c r="L441" s="148"/>
      <c r="M441" s="148"/>
      <c r="N441" s="148"/>
      <c r="O441" s="148"/>
      <c r="P441" s="149"/>
    </row>
    <row r="442" spans="1:16" ht="15" customHeight="1" x14ac:dyDescent="0.25">
      <c r="A442" s="44" t="e">
        <f ca="1">IF(MONTH(C442)=MONTH(D$3),RIGHT('Yearly Info'!A$28,LEN('Yearly Info'!A$28)-4),"")</f>
        <v>#VALUE!</v>
      </c>
      <c r="B442" s="145"/>
      <c r="C442" s="42">
        <f t="shared" ca="1" si="16"/>
        <v>46216</v>
      </c>
      <c r="D442" s="54">
        <f ca="1">INDIRECT("'" &amp; UPPER(LEFT(TEXT($D$3,"mmmm"),3)) &amp; "'!P25")</f>
        <v>0</v>
      </c>
      <c r="E442" s="147"/>
      <c r="F442" s="148"/>
      <c r="G442" s="148"/>
      <c r="H442" s="148"/>
      <c r="I442" s="148"/>
      <c r="J442" s="148"/>
      <c r="K442" s="148"/>
      <c r="L442" s="148"/>
      <c r="M442" s="148"/>
      <c r="N442" s="148"/>
      <c r="O442" s="148"/>
      <c r="P442" s="149"/>
    </row>
    <row r="443" spans="1:16" ht="15" customHeight="1" x14ac:dyDescent="0.25">
      <c r="A443" s="44" t="e">
        <f ca="1">IF(MONTH(C443)=MONTH(D$3),RIGHT('Yearly Info'!A$29,LEN('Yearly Info'!A$29)-4),"")</f>
        <v>#VALUE!</v>
      </c>
      <c r="B443" s="145"/>
      <c r="C443" s="42">
        <f t="shared" ca="1" si="16"/>
        <v>46216</v>
      </c>
      <c r="D443" s="54">
        <f ca="1">INDIRECT("'" &amp; UPPER(LEFT(TEXT($D$3,"mmmm"),3)) &amp; "'!P26")</f>
        <v>0</v>
      </c>
      <c r="E443" s="147"/>
      <c r="F443" s="148"/>
      <c r="G443" s="148"/>
      <c r="H443" s="148"/>
      <c r="I443" s="148"/>
      <c r="J443" s="148"/>
      <c r="K443" s="148"/>
      <c r="L443" s="148"/>
      <c r="M443" s="148"/>
      <c r="N443" s="148"/>
      <c r="O443" s="148"/>
      <c r="P443" s="149"/>
    </row>
    <row r="444" spans="1:16" ht="15" customHeight="1" x14ac:dyDescent="0.25">
      <c r="A444" s="44" t="e">
        <f ca="1">IF(MONTH(C444)=MONTH(D$3),RIGHT('Yearly Info'!A$30,LEN('Yearly Info'!A$30)-4),"")</f>
        <v>#VALUE!</v>
      </c>
      <c r="B444" s="145"/>
      <c r="C444" s="42">
        <f t="shared" ca="1" si="16"/>
        <v>46216</v>
      </c>
      <c r="D444" s="54">
        <f ca="1">INDIRECT("'" &amp; UPPER(LEFT(TEXT($D$3,"mmmm"),3)) &amp; "'!P27")</f>
        <v>0</v>
      </c>
      <c r="E444" s="147"/>
      <c r="F444" s="148"/>
      <c r="G444" s="148"/>
      <c r="H444" s="148"/>
      <c r="I444" s="148"/>
      <c r="J444" s="148"/>
      <c r="K444" s="148"/>
      <c r="L444" s="148"/>
      <c r="M444" s="148"/>
      <c r="N444" s="148"/>
      <c r="O444" s="148"/>
      <c r="P444" s="149"/>
    </row>
    <row r="445" spans="1:16" ht="15" customHeight="1" x14ac:dyDescent="0.25">
      <c r="A445" s="44" t="e">
        <f ca="1">IF(MONTH(C445)=MONTH(D$3),RIGHT('Yearly Info'!A$31,LEN('Yearly Info'!A$31)-4),"")</f>
        <v>#VALUE!</v>
      </c>
      <c r="B445" s="145"/>
      <c r="C445" s="42">
        <f t="shared" ca="1" si="16"/>
        <v>46216</v>
      </c>
      <c r="D445" s="54">
        <f ca="1">INDIRECT("'" &amp; UPPER(LEFT(TEXT($D$3,"mmmm"),3)) &amp; "'!P28")</f>
        <v>0</v>
      </c>
      <c r="E445" s="147"/>
      <c r="F445" s="148"/>
      <c r="G445" s="148"/>
      <c r="H445" s="148"/>
      <c r="I445" s="148"/>
      <c r="J445" s="148"/>
      <c r="K445" s="148"/>
      <c r="L445" s="148"/>
      <c r="M445" s="148"/>
      <c r="N445" s="148"/>
      <c r="O445" s="148"/>
      <c r="P445" s="149"/>
    </row>
    <row r="446" spans="1:16" ht="15" customHeight="1" x14ac:dyDescent="0.25">
      <c r="A446" s="44" t="e">
        <f ca="1">IF(MONTH(C446)=MONTH(D$3),RIGHT('Yearly Info'!A$32,LEN('Yearly Info'!A$32)-4),"")</f>
        <v>#VALUE!</v>
      </c>
      <c r="B446" s="145"/>
      <c r="C446" s="42">
        <f t="shared" ca="1" si="16"/>
        <v>46216</v>
      </c>
      <c r="D446" s="54">
        <f ca="1">INDIRECT("'" &amp; UPPER(LEFT(TEXT($D$3,"mmmm"),3)) &amp; "'!P29")</f>
        <v>0</v>
      </c>
      <c r="E446" s="147"/>
      <c r="F446" s="148"/>
      <c r="G446" s="148"/>
      <c r="H446" s="148"/>
      <c r="I446" s="148"/>
      <c r="J446" s="148"/>
      <c r="K446" s="148"/>
      <c r="L446" s="148"/>
      <c r="M446" s="148"/>
      <c r="N446" s="148"/>
      <c r="O446" s="148"/>
      <c r="P446" s="149"/>
    </row>
    <row r="447" spans="1:16" ht="15" customHeight="1" x14ac:dyDescent="0.25">
      <c r="A447" s="44" t="e">
        <f ca="1">IF(MONTH(C447)=MONTH(D$3),RIGHT('Yearly Info'!A$33,LEN('Yearly Info'!A$33)-4),"")</f>
        <v>#VALUE!</v>
      </c>
      <c r="B447" s="145"/>
      <c r="C447" s="42">
        <f t="shared" ca="1" si="16"/>
        <v>46216</v>
      </c>
      <c r="D447" s="54">
        <f ca="1">INDIRECT("'" &amp; UPPER(LEFT(TEXT($D$3,"mmmm"),3)) &amp; "'!P30")</f>
        <v>0</v>
      </c>
      <c r="E447" s="147"/>
      <c r="F447" s="148"/>
      <c r="G447" s="148"/>
      <c r="H447" s="148"/>
      <c r="I447" s="148"/>
      <c r="J447" s="148"/>
      <c r="K447" s="148"/>
      <c r="L447" s="148"/>
      <c r="M447" s="148"/>
      <c r="N447" s="148"/>
      <c r="O447" s="148"/>
      <c r="P447" s="149"/>
    </row>
    <row r="448" spans="1:16" ht="15" customHeight="1" x14ac:dyDescent="0.25">
      <c r="A448" s="44" t="e">
        <f ca="1">IF(MONTH(C448)=MONTH(D$3),RIGHT('Yearly Info'!A$34,LEN('Yearly Info'!A$34)-4),"")</f>
        <v>#VALUE!</v>
      </c>
      <c r="B448" s="145"/>
      <c r="C448" s="42">
        <f t="shared" ca="1" si="16"/>
        <v>46216</v>
      </c>
      <c r="D448" s="54">
        <f ca="1">INDIRECT("'" &amp; UPPER(LEFT(TEXT($D$3,"mmmm"),3)) &amp; "'!P31")</f>
        <v>0</v>
      </c>
      <c r="E448" s="147"/>
      <c r="F448" s="148"/>
      <c r="G448" s="148"/>
      <c r="H448" s="148"/>
      <c r="I448" s="148"/>
      <c r="J448" s="148"/>
      <c r="K448" s="148"/>
      <c r="L448" s="148"/>
      <c r="M448" s="148"/>
      <c r="N448" s="148"/>
      <c r="O448" s="148"/>
      <c r="P448" s="149"/>
    </row>
    <row r="449" spans="1:16" ht="15" customHeight="1" x14ac:dyDescent="0.25">
      <c r="A449" s="44" t="e">
        <f ca="1">IF(MONTH(C449)=MONTH(D$3),RIGHT('Yearly Info'!A$35,LEN('Yearly Info'!A$35)-4),"")</f>
        <v>#VALUE!</v>
      </c>
      <c r="B449" s="145"/>
      <c r="C449" s="42">
        <f t="shared" ca="1" si="16"/>
        <v>46216</v>
      </c>
      <c r="D449" s="54">
        <f ca="1">INDIRECT("'" &amp; UPPER(LEFT(TEXT($D$3,"mmmm"),3)) &amp; "'!P32")</f>
        <v>0</v>
      </c>
      <c r="E449" s="147"/>
      <c r="F449" s="148"/>
      <c r="G449" s="148"/>
      <c r="H449" s="148"/>
      <c r="I449" s="148"/>
      <c r="J449" s="148"/>
      <c r="K449" s="148"/>
      <c r="L449" s="148"/>
      <c r="M449" s="148"/>
      <c r="N449" s="148"/>
      <c r="O449" s="148"/>
      <c r="P449" s="149"/>
    </row>
    <row r="450" spans="1:16" ht="15" customHeight="1" x14ac:dyDescent="0.25">
      <c r="A450" s="44" t="e">
        <f ca="1">IF(MONTH(C450)=MONTH(D$3),RIGHT('Yearly Info'!A$36,LEN('Yearly Info'!A$36)-4),"")</f>
        <v>#VALUE!</v>
      </c>
      <c r="B450" s="145"/>
      <c r="C450" s="42">
        <f t="shared" ca="1" si="16"/>
        <v>46216</v>
      </c>
      <c r="D450" s="54">
        <f ca="1">INDIRECT("'" &amp; UPPER(LEFT(TEXT($D$3,"mmmm"),3)) &amp; "'!P33")</f>
        <v>0</v>
      </c>
      <c r="E450" s="147"/>
      <c r="F450" s="148"/>
      <c r="G450" s="148"/>
      <c r="H450" s="148"/>
      <c r="I450" s="148"/>
      <c r="J450" s="148"/>
      <c r="K450" s="148"/>
      <c r="L450" s="148"/>
      <c r="M450" s="148"/>
      <c r="N450" s="148"/>
      <c r="O450" s="148"/>
      <c r="P450" s="149"/>
    </row>
    <row r="451" spans="1:16" ht="15" customHeight="1" x14ac:dyDescent="0.25">
      <c r="A451" s="44" t="e">
        <f ca="1">IF(MONTH(C451)=MONTH(D$3),RIGHT('Yearly Info'!A$37,LEN('Yearly Info'!A$37)-4),"")</f>
        <v>#VALUE!</v>
      </c>
      <c r="B451" s="145"/>
      <c r="C451" s="42">
        <f t="shared" ca="1" si="16"/>
        <v>46216</v>
      </c>
      <c r="D451" s="54">
        <f ca="1">INDIRECT("'" &amp; UPPER(LEFT(TEXT($D$3,"mmmm"),3)) &amp; "'!P34")</f>
        <v>0</v>
      </c>
      <c r="E451" s="147"/>
      <c r="F451" s="148"/>
      <c r="G451" s="148"/>
      <c r="H451" s="148"/>
      <c r="I451" s="148"/>
      <c r="J451" s="148"/>
      <c r="K451" s="148"/>
      <c r="L451" s="148"/>
      <c r="M451" s="148"/>
      <c r="N451" s="148"/>
      <c r="O451" s="148"/>
      <c r="P451" s="149"/>
    </row>
    <row r="452" spans="1:16" ht="15" customHeight="1" x14ac:dyDescent="0.25">
      <c r="A452" s="44" t="e">
        <f ca="1">IF(MONTH(C452)=MONTH(D$3),RIGHT('Yearly Info'!A$38,LEN('Yearly Info'!A$38)-4),"")</f>
        <v>#VALUE!</v>
      </c>
      <c r="B452" s="145"/>
      <c r="C452" s="42">
        <f t="shared" ca="1" si="16"/>
        <v>46216</v>
      </c>
      <c r="D452" s="54">
        <f ca="1">INDIRECT("'" &amp; UPPER(LEFT(TEXT($D$3,"mmmm"),3)) &amp; "'!P35")</f>
        <v>0</v>
      </c>
      <c r="E452" s="147"/>
      <c r="F452" s="148"/>
      <c r="G452" s="148"/>
      <c r="H452" s="148"/>
      <c r="I452" s="148"/>
      <c r="J452" s="148"/>
      <c r="K452" s="148"/>
      <c r="L452" s="148"/>
      <c r="M452" s="148"/>
      <c r="N452" s="148"/>
      <c r="O452" s="148"/>
      <c r="P452" s="149"/>
    </row>
    <row r="453" spans="1:16" ht="15" customHeight="1" x14ac:dyDescent="0.25">
      <c r="A453" s="44" t="e">
        <f ca="1">IF(MONTH(C453)=MONTH(D$3),RIGHT('Yearly Info'!A$39,LEN('Yearly Info'!A$39)-4),"")</f>
        <v>#VALUE!</v>
      </c>
      <c r="B453" s="145"/>
      <c r="C453" s="42">
        <f t="shared" ca="1" si="16"/>
        <v>46216</v>
      </c>
      <c r="D453" s="54">
        <f ca="1">INDIRECT("'" &amp; UPPER(LEFT(TEXT($D$3,"mmmm"),3)) &amp; "'!P36")</f>
        <v>0</v>
      </c>
      <c r="E453" s="147"/>
      <c r="F453" s="148"/>
      <c r="G453" s="148"/>
      <c r="H453" s="148"/>
      <c r="I453" s="148"/>
      <c r="J453" s="148"/>
      <c r="K453" s="148"/>
      <c r="L453" s="148"/>
      <c r="M453" s="148"/>
      <c r="N453" s="148"/>
      <c r="O453" s="148"/>
      <c r="P453" s="149"/>
    </row>
    <row r="454" spans="1:16" ht="15" customHeight="1" thickBot="1" x14ac:dyDescent="0.3">
      <c r="A454" s="45" t="e">
        <f ca="1">IF(MONTH(C454)=MONTH(D$3),RIGHT('Yearly Info'!A$40,LEN('Yearly Info'!A$40)-4),"")</f>
        <v>#VALUE!</v>
      </c>
      <c r="B454" s="145"/>
      <c r="C454" s="42">
        <f t="shared" ca="1" si="16"/>
        <v>46216</v>
      </c>
      <c r="D454" s="54">
        <f ca="1">INDIRECT("'" &amp; UPPER(LEFT(TEXT($D$3,"mmmm"),3)) &amp; "'!P37")</f>
        <v>0</v>
      </c>
      <c r="E454" s="147"/>
      <c r="F454" s="148"/>
      <c r="G454" s="148"/>
      <c r="H454" s="148"/>
      <c r="I454" s="148"/>
      <c r="J454" s="148"/>
      <c r="K454" s="148"/>
      <c r="L454" s="148"/>
      <c r="M454" s="148"/>
      <c r="N454" s="148"/>
      <c r="O454" s="148"/>
      <c r="P454" s="149"/>
    </row>
    <row r="455" spans="1:16" ht="15" customHeight="1" thickBot="1" x14ac:dyDescent="0.3">
      <c r="A455" s="45" t="str">
        <f ca="1">IF(MONTH(C455)=MONTH(D$3),RIGHT('Yearly Info'!A$41,LEN('Yearly Info'!A$41)-4),"")</f>
        <v xml:space="preserve"> </v>
      </c>
      <c r="B455" s="145"/>
      <c r="C455" s="42">
        <f t="shared" ca="1" si="16"/>
        <v>46216</v>
      </c>
      <c r="D455" s="54">
        <f ca="1">INDIRECT("'" &amp; UPPER(LEFT(TEXT($D$3,"mmmm"),3)) &amp; "'!P38")</f>
        <v>0</v>
      </c>
      <c r="E455" s="147"/>
      <c r="F455" s="148"/>
      <c r="G455" s="148"/>
      <c r="H455" s="148"/>
      <c r="I455" s="148"/>
      <c r="J455" s="148"/>
      <c r="K455" s="148"/>
      <c r="L455" s="148"/>
      <c r="M455" s="148"/>
      <c r="N455" s="148"/>
      <c r="O455" s="148"/>
      <c r="P455" s="149"/>
    </row>
    <row r="456" spans="1:16" ht="15" customHeight="1" thickBot="1" x14ac:dyDescent="0.3">
      <c r="A456" s="45" t="str">
        <f ca="1">IF(MONTH(C456)=MONTH(D$3),RIGHT('Yearly Info'!A$42,LEN('Yearly Info'!A$42)-4),"")</f>
        <v xml:space="preserve"> </v>
      </c>
      <c r="B456" s="145"/>
      <c r="C456" s="42">
        <f t="shared" ca="1" si="16"/>
        <v>46216</v>
      </c>
      <c r="D456" s="54">
        <f ca="1">INDIRECT("'" &amp; UPPER(LEFT(TEXT($D$3,"mmmm"),3)) &amp; "'!P39")</f>
        <v>0</v>
      </c>
      <c r="E456" s="147"/>
      <c r="F456" s="148"/>
      <c r="G456" s="148"/>
      <c r="H456" s="148"/>
      <c r="I456" s="148"/>
      <c r="J456" s="148"/>
      <c r="K456" s="148"/>
      <c r="L456" s="148"/>
      <c r="M456" s="148"/>
      <c r="N456" s="148"/>
      <c r="O456" s="148"/>
      <c r="P456" s="149"/>
    </row>
    <row r="457" spans="1:16" ht="15" customHeight="1" thickBot="1" x14ac:dyDescent="0.3">
      <c r="A457" s="45" t="str">
        <f ca="1">IF(MONTH(C457)=MONTH(D$3),RIGHT('Yearly Info'!A$43,LEN('Yearly Info'!A$43)-4),"")</f>
        <v xml:space="preserve"> </v>
      </c>
      <c r="B457" s="146"/>
      <c r="C457" s="42">
        <f t="shared" ca="1" si="16"/>
        <v>46216</v>
      </c>
      <c r="D457" s="55">
        <f ca="1">INDIRECT("'" &amp; UPPER(LEFT(TEXT($D$3,"mmmm"),3)) &amp; "'!P40")</f>
        <v>0</v>
      </c>
      <c r="E457" s="150"/>
      <c r="F457" s="151"/>
      <c r="G457" s="151"/>
      <c r="H457" s="151"/>
      <c r="I457" s="151"/>
      <c r="J457" s="151"/>
      <c r="K457" s="151"/>
      <c r="L457" s="151"/>
      <c r="M457" s="151"/>
      <c r="N457" s="151"/>
      <c r="O457" s="151"/>
      <c r="P457" s="152"/>
    </row>
    <row r="458" spans="1:16" ht="15" customHeight="1" x14ac:dyDescent="0.25">
      <c r="A458" s="44" t="str">
        <f ca="1">IF(MONTH(C458)=MONTH(D$3),RIGHT('Yearly Info'!A$14,LEN('Yearly Info'!A$14)-4),"")</f>
        <v xml:space="preserve"> RICS Support for MDEQ</v>
      </c>
      <c r="B458" s="159" t="str">
        <f ca="1">TEXT(C458,"dddd")</f>
        <v>Tuesday</v>
      </c>
      <c r="C458" s="96">
        <f ca="1">C428+1</f>
        <v>46217</v>
      </c>
      <c r="D458" s="54">
        <f ca="1">INDIRECT("'" &amp; UPPER(LEFT(TEXT($D$3,"mmmm"),3)) &amp; "'!Q11")</f>
        <v>0</v>
      </c>
      <c r="E458" s="147"/>
      <c r="F458" s="148"/>
      <c r="G458" s="148"/>
      <c r="H458" s="148"/>
      <c r="I458" s="148"/>
      <c r="J458" s="148"/>
      <c r="K458" s="148"/>
      <c r="L458" s="148"/>
      <c r="M458" s="148"/>
      <c r="N458" s="148"/>
      <c r="O458" s="148"/>
      <c r="P458" s="149"/>
    </row>
    <row r="459" spans="1:16" ht="15" customHeight="1" x14ac:dyDescent="0.25">
      <c r="A459" s="44" t="str">
        <f ca="1">IF(MONTH(C459)=MONTH(D$3),RIGHT('Yearly Info'!A$15,LEN('Yearly Info'!A$15)-4),"")</f>
        <v xml:space="preserve"> MDEQ</v>
      </c>
      <c r="B459" s="145"/>
      <c r="C459" s="42">
        <f ca="1">C458</f>
        <v>46217</v>
      </c>
      <c r="D459" s="54">
        <f ca="1">INDIRECT("'" &amp; UPPER(LEFT(TEXT($D$3,"mmmm"),3)) &amp; "'!Q12")</f>
        <v>0</v>
      </c>
      <c r="E459" s="147"/>
      <c r="F459" s="148"/>
      <c r="G459" s="148"/>
      <c r="H459" s="148"/>
      <c r="I459" s="148"/>
      <c r="J459" s="148"/>
      <c r="K459" s="148"/>
      <c r="L459" s="148"/>
      <c r="M459" s="148"/>
      <c r="N459" s="148"/>
      <c r="O459" s="148"/>
      <c r="P459" s="149"/>
    </row>
    <row r="460" spans="1:16" ht="15" customHeight="1" x14ac:dyDescent="0.25">
      <c r="A460" s="44" t="str">
        <f ca="1">IF(MONTH(C460)=MONTH(D$3),RIGHT('Yearly Info'!A$16,LEN('Yearly Info'!A$16)-4),"")</f>
        <v xml:space="preserve"> RICS Idea Portal</v>
      </c>
      <c r="B460" s="145"/>
      <c r="C460" s="42">
        <f t="shared" ref="C460:C487" ca="1" si="17">C459</f>
        <v>46217</v>
      </c>
      <c r="D460" s="54">
        <f ca="1">INDIRECT("'" &amp; UPPER(LEFT(TEXT($D$3,"mmmm"),3)) &amp; "'!Q13")</f>
        <v>0</v>
      </c>
      <c r="E460" s="147"/>
      <c r="F460" s="148"/>
      <c r="G460" s="148"/>
      <c r="H460" s="148"/>
      <c r="I460" s="148"/>
      <c r="J460" s="148"/>
      <c r="K460" s="148"/>
      <c r="L460" s="148"/>
      <c r="M460" s="148"/>
      <c r="N460" s="148"/>
      <c r="O460" s="148"/>
      <c r="P460" s="149"/>
    </row>
    <row r="461" spans="1:16" ht="15" customHeight="1" x14ac:dyDescent="0.25">
      <c r="A461" s="44" t="str">
        <f ca="1">IF(MONTH(C461)=MONTH(D$3),RIGHT('Yearly Info'!A$17,LEN('Yearly Info'!A$17)-4),"")</f>
        <v xml:space="preserve"> MSWIS</v>
      </c>
      <c r="B461" s="145"/>
      <c r="C461" s="42">
        <f t="shared" ca="1" si="17"/>
        <v>46217</v>
      </c>
      <c r="D461" s="54">
        <f ca="1">INDIRECT("'" &amp; UPPER(LEFT(TEXT($D$3,"mmmm"),3)) &amp; "'!Q14")</f>
        <v>0</v>
      </c>
      <c r="E461" s="147"/>
      <c r="F461" s="148"/>
      <c r="G461" s="148"/>
      <c r="H461" s="148"/>
      <c r="I461" s="148"/>
      <c r="J461" s="148"/>
      <c r="K461" s="148"/>
      <c r="L461" s="148"/>
      <c r="M461" s="148"/>
      <c r="N461" s="148"/>
      <c r="O461" s="148"/>
      <c r="P461" s="149"/>
    </row>
    <row r="462" spans="1:16" ht="15" customHeight="1" x14ac:dyDescent="0.25">
      <c r="A462" s="44" t="str">
        <f ca="1">IF(MONTH(C462)=MONTH(D$3),RIGHT('Yearly Info'!A$18,LEN('Yearly Info'!A$18)-4),"")</f>
        <v xml:space="preserve"> GeoSpatial</v>
      </c>
      <c r="B462" s="145"/>
      <c r="C462" s="42">
        <f t="shared" ca="1" si="17"/>
        <v>46217</v>
      </c>
      <c r="D462" s="54">
        <f ca="1">INDIRECT("'" &amp; UPPER(LEFT(TEXT($D$3,"mmmm"),3)) &amp; "'!Q15")</f>
        <v>0</v>
      </c>
      <c r="E462" s="147"/>
      <c r="F462" s="148"/>
      <c r="G462" s="148"/>
      <c r="H462" s="148"/>
      <c r="I462" s="148"/>
      <c r="J462" s="148"/>
      <c r="K462" s="148"/>
      <c r="L462" s="148"/>
      <c r="M462" s="148"/>
      <c r="N462" s="148"/>
      <c r="O462" s="148"/>
      <c r="P462" s="149"/>
    </row>
    <row r="463" spans="1:16" ht="15" customHeight="1" x14ac:dyDescent="0.25">
      <c r="A463" s="44" t="str">
        <f ca="1">IF(MONTH(C463)=MONTH(D$3),RIGHT('Yearly Info'!A$19,LEN('Yearly Info'!A$19)-4),"")</f>
        <v xml:space="preserve"> RICS Dashboard</v>
      </c>
      <c r="B463" s="145"/>
      <c r="C463" s="42">
        <f t="shared" ca="1" si="17"/>
        <v>46217</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MDWFP NRIS</v>
      </c>
      <c r="B464" s="145"/>
      <c r="C464" s="42">
        <f t="shared" ca="1" si="17"/>
        <v>46217</v>
      </c>
      <c r="D464" s="54">
        <f ca="1">INDIRECT("'" &amp; UPPER(LEFT(TEXT($D$3,"mmmm"),3)) &amp; "'!Q17")</f>
        <v>0</v>
      </c>
      <c r="E464" s="153"/>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 MRVA 4 CLOSED</v>
      </c>
      <c r="B465" s="145"/>
      <c r="C465" s="42">
        <f t="shared" ca="1" si="17"/>
        <v>46217</v>
      </c>
      <c r="D465" s="54">
        <f ca="1">INDIRECT("'" &amp; UPPER(LEFT(TEXT($D$3,"mmmm"),3)) &amp; "'!Q18")</f>
        <v>0</v>
      </c>
      <c r="E465" s="147"/>
      <c r="F465" s="148"/>
      <c r="G465" s="148"/>
      <c r="H465" s="148"/>
      <c r="I465" s="148"/>
      <c r="J465" s="148"/>
      <c r="K465" s="148"/>
      <c r="L465" s="148"/>
      <c r="M465" s="148"/>
      <c r="N465" s="148"/>
      <c r="O465" s="148"/>
      <c r="P465" s="149"/>
    </row>
    <row r="466" spans="1:16" ht="15" customHeight="1" x14ac:dyDescent="0.25">
      <c r="A466" s="44" t="str">
        <f ca="1">IF(MONTH(C466)=MONTH(D$3),RIGHT('Yearly Info'!A$22,LEN('Yearly Info'!A$22)-4),"")</f>
        <v xml:space="preserve"> Tackett</v>
      </c>
      <c r="B466" s="145"/>
      <c r="C466" s="42">
        <f t="shared" ca="1" si="17"/>
        <v>46217</v>
      </c>
      <c r="D466" s="54">
        <f ca="1">INDIRECT("'" &amp; UPPER(LEFT(TEXT($D$3,"mmmm"),3)) &amp; "'!Q19")</f>
        <v>0</v>
      </c>
      <c r="E466" s="147"/>
      <c r="F466" s="148"/>
      <c r="G466" s="148"/>
      <c r="H466" s="148"/>
      <c r="I466" s="148"/>
      <c r="J466" s="148"/>
      <c r="K466" s="148"/>
      <c r="L466" s="148"/>
      <c r="M466" s="148"/>
      <c r="N466" s="148"/>
      <c r="O466" s="148"/>
      <c r="P466" s="149"/>
    </row>
    <row r="467" spans="1:16" ht="15" customHeight="1" x14ac:dyDescent="0.25">
      <c r="A467" s="44" t="e">
        <f ca="1">IF(MONTH(C467)=MONTH(D$3),RIGHT('Yearly Info'!A$23,LEN('Yearly Info'!A$23)-4),"")</f>
        <v>#VALUE!</v>
      </c>
      <c r="B467" s="145"/>
      <c r="C467" s="42">
        <f t="shared" ca="1" si="17"/>
        <v>46217</v>
      </c>
      <c r="D467" s="54">
        <f ca="1">INDIRECT("'" &amp; UPPER(LEFT(TEXT($D$3,"mmmm"),3)) &amp; "'!Q20")</f>
        <v>0</v>
      </c>
      <c r="E467" s="147"/>
      <c r="F467" s="148"/>
      <c r="G467" s="148"/>
      <c r="H467" s="148"/>
      <c r="I467" s="148"/>
      <c r="J467" s="148"/>
      <c r="K467" s="148"/>
      <c r="L467" s="148"/>
      <c r="M467" s="148"/>
      <c r="N467" s="148"/>
      <c r="O467" s="148"/>
      <c r="P467" s="149"/>
    </row>
    <row r="468" spans="1:16" ht="15" customHeight="1" x14ac:dyDescent="0.25">
      <c r="A468" s="44" t="e">
        <f ca="1">IF(MONTH(C468)=MONTH(D$3),RIGHT('Yearly Info'!A$24,LEN('Yearly Info'!A$24)-4),"")</f>
        <v>#VALUE!</v>
      </c>
      <c r="B468" s="145"/>
      <c r="C468" s="42">
        <f t="shared" ca="1" si="17"/>
        <v>46217</v>
      </c>
      <c r="D468" s="54">
        <f ca="1">INDIRECT("'" &amp; UPPER(LEFT(TEXT($D$3,"mmmm"),3)) &amp; "'!Q21")</f>
        <v>0</v>
      </c>
      <c r="E468" s="147"/>
      <c r="F468" s="148"/>
      <c r="G468" s="148"/>
      <c r="H468" s="148"/>
      <c r="I468" s="148"/>
      <c r="J468" s="148"/>
      <c r="K468" s="148"/>
      <c r="L468" s="148"/>
      <c r="M468" s="148"/>
      <c r="N468" s="148"/>
      <c r="O468" s="148"/>
      <c r="P468" s="149"/>
    </row>
    <row r="469" spans="1:16" ht="15" customHeight="1" x14ac:dyDescent="0.25">
      <c r="A469" s="44" t="e">
        <f ca="1">IF(MONTH(C469)=MONTH(D$3),RIGHT('Yearly Info'!A$25,LEN('Yearly Info'!A$25)-4),"")</f>
        <v>#VALUE!</v>
      </c>
      <c r="B469" s="145"/>
      <c r="C469" s="42">
        <f t="shared" ca="1" si="17"/>
        <v>46217</v>
      </c>
      <c r="D469" s="54">
        <f ca="1">INDIRECT("'" &amp; UPPER(LEFT(TEXT($D$3,"mmmm"),3)) &amp; "'!Q22")</f>
        <v>0</v>
      </c>
      <c r="E469" s="147"/>
      <c r="F469" s="148"/>
      <c r="G469" s="148"/>
      <c r="H469" s="148"/>
      <c r="I469" s="148"/>
      <c r="J469" s="148"/>
      <c r="K469" s="148"/>
      <c r="L469" s="148"/>
      <c r="M469" s="148"/>
      <c r="N469" s="148"/>
      <c r="O469" s="148"/>
      <c r="P469" s="149"/>
    </row>
    <row r="470" spans="1:16" ht="15" customHeight="1" x14ac:dyDescent="0.25">
      <c r="A470" s="44" t="e">
        <f ca="1">IF(MONTH(C470)=MONTH(D$3),RIGHT('Yearly Info'!A$26,LEN('Yearly Info'!A$26)-4),"")</f>
        <v>#VALUE!</v>
      </c>
      <c r="B470" s="145"/>
      <c r="C470" s="42">
        <f t="shared" ca="1" si="17"/>
        <v>46217</v>
      </c>
      <c r="D470" s="54">
        <f ca="1">INDIRECT("'" &amp; UPPER(LEFT(TEXT($D$3,"mmmm"),3)) &amp; "'!Q23")</f>
        <v>0</v>
      </c>
      <c r="E470" s="147"/>
      <c r="F470" s="148"/>
      <c r="G470" s="148"/>
      <c r="H470" s="148"/>
      <c r="I470" s="148"/>
      <c r="J470" s="148"/>
      <c r="K470" s="148"/>
      <c r="L470" s="148"/>
      <c r="M470" s="148"/>
      <c r="N470" s="148"/>
      <c r="O470" s="148"/>
      <c r="P470" s="149"/>
    </row>
    <row r="471" spans="1:16" ht="15" customHeight="1" x14ac:dyDescent="0.25">
      <c r="A471" s="44" t="e">
        <f ca="1">IF(MONTH(C471)=MONTH(D$3),RIGHT('Yearly Info'!A$27,LEN('Yearly Info'!A$27)-4),"")</f>
        <v>#VALUE!</v>
      </c>
      <c r="B471" s="145"/>
      <c r="C471" s="42">
        <f t="shared" ca="1" si="17"/>
        <v>46217</v>
      </c>
      <c r="D471" s="54">
        <f ca="1">INDIRECT("'" &amp; UPPER(LEFT(TEXT($D$3,"mmmm"),3)) &amp; "'!Q24")</f>
        <v>0</v>
      </c>
      <c r="E471" s="147"/>
      <c r="F471" s="148"/>
      <c r="G471" s="148"/>
      <c r="H471" s="148"/>
      <c r="I471" s="148"/>
      <c r="J471" s="148"/>
      <c r="K471" s="148"/>
      <c r="L471" s="148"/>
      <c r="M471" s="148"/>
      <c r="N471" s="148"/>
      <c r="O471" s="148"/>
      <c r="P471" s="149"/>
    </row>
    <row r="472" spans="1:16" ht="15" customHeight="1" x14ac:dyDescent="0.25">
      <c r="A472" s="44" t="e">
        <f ca="1">IF(MONTH(C472)=MONTH(D$3),RIGHT('Yearly Info'!A$28,LEN('Yearly Info'!A$28)-4),"")</f>
        <v>#VALUE!</v>
      </c>
      <c r="B472" s="145"/>
      <c r="C472" s="42">
        <f t="shared" ca="1" si="17"/>
        <v>46217</v>
      </c>
      <c r="D472" s="54">
        <f ca="1">INDIRECT("'" &amp; UPPER(LEFT(TEXT($D$3,"mmmm"),3)) &amp; "'!Q25")</f>
        <v>0</v>
      </c>
      <c r="E472" s="147"/>
      <c r="F472" s="148"/>
      <c r="G472" s="148"/>
      <c r="H472" s="148"/>
      <c r="I472" s="148"/>
      <c r="J472" s="148"/>
      <c r="K472" s="148"/>
      <c r="L472" s="148"/>
      <c r="M472" s="148"/>
      <c r="N472" s="148"/>
      <c r="O472" s="148"/>
      <c r="P472" s="149"/>
    </row>
    <row r="473" spans="1:16" ht="15" customHeight="1" x14ac:dyDescent="0.25">
      <c r="A473" s="44" t="e">
        <f ca="1">IF(MONTH(C473)=MONTH(D$3),RIGHT('Yearly Info'!A$29,LEN('Yearly Info'!A$29)-4),"")</f>
        <v>#VALUE!</v>
      </c>
      <c r="B473" s="145"/>
      <c r="C473" s="42">
        <f t="shared" ca="1" si="17"/>
        <v>46217</v>
      </c>
      <c r="D473" s="54">
        <f ca="1">INDIRECT("'" &amp; UPPER(LEFT(TEXT($D$3,"mmmm"),3)) &amp; "'!Q26")</f>
        <v>0</v>
      </c>
      <c r="E473" s="147"/>
      <c r="F473" s="148"/>
      <c r="G473" s="148"/>
      <c r="H473" s="148"/>
      <c r="I473" s="148"/>
      <c r="J473" s="148"/>
      <c r="K473" s="148"/>
      <c r="L473" s="148"/>
      <c r="M473" s="148"/>
      <c r="N473" s="148"/>
      <c r="O473" s="148"/>
      <c r="P473" s="149"/>
    </row>
    <row r="474" spans="1:16" ht="15" customHeight="1" x14ac:dyDescent="0.25">
      <c r="A474" s="44" t="e">
        <f ca="1">IF(MONTH(C474)=MONTH(D$3),RIGHT('Yearly Info'!A$30,LEN('Yearly Info'!A$30)-4),"")</f>
        <v>#VALUE!</v>
      </c>
      <c r="B474" s="145"/>
      <c r="C474" s="42">
        <f t="shared" ca="1" si="17"/>
        <v>46217</v>
      </c>
      <c r="D474" s="54">
        <f ca="1">INDIRECT("'" &amp; UPPER(LEFT(TEXT($D$3,"mmmm"),3)) &amp; "'!Q27")</f>
        <v>0</v>
      </c>
      <c r="E474" s="147"/>
      <c r="F474" s="148"/>
      <c r="G474" s="148"/>
      <c r="H474" s="148"/>
      <c r="I474" s="148"/>
      <c r="J474" s="148"/>
      <c r="K474" s="148"/>
      <c r="L474" s="148"/>
      <c r="M474" s="148"/>
      <c r="N474" s="148"/>
      <c r="O474" s="148"/>
      <c r="P474" s="149"/>
    </row>
    <row r="475" spans="1:16" ht="15" customHeight="1" x14ac:dyDescent="0.25">
      <c r="A475" s="44" t="e">
        <f ca="1">IF(MONTH(C475)=MONTH(D$3),RIGHT('Yearly Info'!A$31,LEN('Yearly Info'!A$31)-4),"")</f>
        <v>#VALUE!</v>
      </c>
      <c r="B475" s="145"/>
      <c r="C475" s="42">
        <f t="shared" ca="1" si="17"/>
        <v>46217</v>
      </c>
      <c r="D475" s="54">
        <f ca="1">INDIRECT("'" &amp; UPPER(LEFT(TEXT($D$3,"mmmm"),3)) &amp; "'!Q28")</f>
        <v>0</v>
      </c>
      <c r="E475" s="147"/>
      <c r="F475" s="148"/>
      <c r="G475" s="148"/>
      <c r="H475" s="148"/>
      <c r="I475" s="148"/>
      <c r="J475" s="148"/>
      <c r="K475" s="148"/>
      <c r="L475" s="148"/>
      <c r="M475" s="148"/>
      <c r="N475" s="148"/>
      <c r="O475" s="148"/>
      <c r="P475" s="149"/>
    </row>
    <row r="476" spans="1:16" ht="15" customHeight="1" x14ac:dyDescent="0.25">
      <c r="A476" s="44" t="e">
        <f ca="1">IF(MONTH(C476)=MONTH(D$3),RIGHT('Yearly Info'!A$32,LEN('Yearly Info'!A$32)-4),"")</f>
        <v>#VALUE!</v>
      </c>
      <c r="B476" s="145"/>
      <c r="C476" s="42">
        <f t="shared" ca="1" si="17"/>
        <v>46217</v>
      </c>
      <c r="D476" s="54">
        <f ca="1">INDIRECT("'" &amp; UPPER(LEFT(TEXT($D$3,"mmmm"),3)) &amp; "'!Q29")</f>
        <v>0</v>
      </c>
      <c r="E476" s="147"/>
      <c r="F476" s="148"/>
      <c r="G476" s="148"/>
      <c r="H476" s="148"/>
      <c r="I476" s="148"/>
      <c r="J476" s="148"/>
      <c r="K476" s="148"/>
      <c r="L476" s="148"/>
      <c r="M476" s="148"/>
      <c r="N476" s="148"/>
      <c r="O476" s="148"/>
      <c r="P476" s="149"/>
    </row>
    <row r="477" spans="1:16" ht="15" customHeight="1" x14ac:dyDescent="0.25">
      <c r="A477" s="44" t="e">
        <f ca="1">IF(MONTH(C477)=MONTH(D$3),RIGHT('Yearly Info'!A$33,LEN('Yearly Info'!A$33)-4),"")</f>
        <v>#VALUE!</v>
      </c>
      <c r="B477" s="145"/>
      <c r="C477" s="42">
        <f t="shared" ca="1" si="17"/>
        <v>46217</v>
      </c>
      <c r="D477" s="54">
        <f ca="1">INDIRECT("'" &amp; UPPER(LEFT(TEXT($D$3,"mmmm"),3)) &amp; "'!Q30")</f>
        <v>0</v>
      </c>
      <c r="E477" s="147"/>
      <c r="F477" s="148"/>
      <c r="G477" s="148"/>
      <c r="H477" s="148"/>
      <c r="I477" s="148"/>
      <c r="J477" s="148"/>
      <c r="K477" s="148"/>
      <c r="L477" s="148"/>
      <c r="M477" s="148"/>
      <c r="N477" s="148"/>
      <c r="O477" s="148"/>
      <c r="P477" s="149"/>
    </row>
    <row r="478" spans="1:16" ht="15" customHeight="1" x14ac:dyDescent="0.25">
      <c r="A478" s="44" t="e">
        <f ca="1">IF(MONTH(C478)=MONTH(D$3),RIGHT('Yearly Info'!A$34,LEN('Yearly Info'!A$34)-4),"")</f>
        <v>#VALUE!</v>
      </c>
      <c r="B478" s="145"/>
      <c r="C478" s="42">
        <f t="shared" ca="1" si="17"/>
        <v>46217</v>
      </c>
      <c r="D478" s="54">
        <f ca="1">INDIRECT("'" &amp; UPPER(LEFT(TEXT($D$3,"mmmm"),3)) &amp; "'!Q31")</f>
        <v>0</v>
      </c>
      <c r="E478" s="147"/>
      <c r="F478" s="148"/>
      <c r="G478" s="148"/>
      <c r="H478" s="148"/>
      <c r="I478" s="148"/>
      <c r="J478" s="148"/>
      <c r="K478" s="148"/>
      <c r="L478" s="148"/>
      <c r="M478" s="148"/>
      <c r="N478" s="148"/>
      <c r="O478" s="148"/>
      <c r="P478" s="149"/>
    </row>
    <row r="479" spans="1:16" ht="15" customHeight="1" x14ac:dyDescent="0.25">
      <c r="A479" s="44" t="e">
        <f ca="1">IF(MONTH(C479)=MONTH(D$3),RIGHT('Yearly Info'!A$35,LEN('Yearly Info'!A$35)-4),"")</f>
        <v>#VALUE!</v>
      </c>
      <c r="B479" s="145"/>
      <c r="C479" s="42">
        <f t="shared" ca="1" si="17"/>
        <v>46217</v>
      </c>
      <c r="D479" s="54">
        <f ca="1">INDIRECT("'" &amp; UPPER(LEFT(TEXT($D$3,"mmmm"),3)) &amp; "'!Q32")</f>
        <v>0</v>
      </c>
      <c r="E479" s="147"/>
      <c r="F479" s="148"/>
      <c r="G479" s="148"/>
      <c r="H479" s="148"/>
      <c r="I479" s="148"/>
      <c r="J479" s="148"/>
      <c r="K479" s="148"/>
      <c r="L479" s="148"/>
      <c r="M479" s="148"/>
      <c r="N479" s="148"/>
      <c r="O479" s="148"/>
      <c r="P479" s="149"/>
    </row>
    <row r="480" spans="1:16" ht="15" customHeight="1" x14ac:dyDescent="0.25">
      <c r="A480" s="44" t="e">
        <f ca="1">IF(MONTH(C480)=MONTH(D$3),RIGHT('Yearly Info'!A$36,LEN('Yearly Info'!A$36)-4),"")</f>
        <v>#VALUE!</v>
      </c>
      <c r="B480" s="145"/>
      <c r="C480" s="42">
        <f t="shared" ca="1" si="17"/>
        <v>46217</v>
      </c>
      <c r="D480" s="54">
        <f ca="1">INDIRECT("'" &amp; UPPER(LEFT(TEXT($D$3,"mmmm"),3)) &amp; "'!Q33")</f>
        <v>0</v>
      </c>
      <c r="E480" s="147"/>
      <c r="F480" s="148"/>
      <c r="G480" s="148"/>
      <c r="H480" s="148"/>
      <c r="I480" s="148"/>
      <c r="J480" s="148"/>
      <c r="K480" s="148"/>
      <c r="L480" s="148"/>
      <c r="M480" s="148"/>
      <c r="N480" s="148"/>
      <c r="O480" s="148"/>
      <c r="P480" s="149"/>
    </row>
    <row r="481" spans="1:16" ht="15" customHeight="1" x14ac:dyDescent="0.25">
      <c r="A481" s="44" t="e">
        <f ca="1">IF(MONTH(C481)=MONTH(D$3),RIGHT('Yearly Info'!A$37,LEN('Yearly Info'!A$37)-4),"")</f>
        <v>#VALUE!</v>
      </c>
      <c r="B481" s="145"/>
      <c r="C481" s="42">
        <f t="shared" ca="1" si="17"/>
        <v>46217</v>
      </c>
      <c r="D481" s="54">
        <f ca="1">INDIRECT("'" &amp; UPPER(LEFT(TEXT($D$3,"mmmm"),3)) &amp; "'!Q34")</f>
        <v>0</v>
      </c>
      <c r="E481" s="147"/>
      <c r="F481" s="148"/>
      <c r="G481" s="148"/>
      <c r="H481" s="148"/>
      <c r="I481" s="148"/>
      <c r="J481" s="148"/>
      <c r="K481" s="148"/>
      <c r="L481" s="148"/>
      <c r="M481" s="148"/>
      <c r="N481" s="148"/>
      <c r="O481" s="148"/>
      <c r="P481" s="149"/>
    </row>
    <row r="482" spans="1:16" ht="15" customHeight="1" x14ac:dyDescent="0.25">
      <c r="A482" s="44" t="e">
        <f ca="1">IF(MONTH(C482)=MONTH(D$3),RIGHT('Yearly Info'!A$38,LEN('Yearly Info'!A$38)-4),"")</f>
        <v>#VALUE!</v>
      </c>
      <c r="B482" s="145"/>
      <c r="C482" s="42">
        <f t="shared" ca="1" si="17"/>
        <v>46217</v>
      </c>
      <c r="D482" s="54">
        <f ca="1">INDIRECT("'" &amp; UPPER(LEFT(TEXT($D$3,"mmmm"),3)) &amp; "'!Q35")</f>
        <v>0</v>
      </c>
      <c r="E482" s="147"/>
      <c r="F482" s="148"/>
      <c r="G482" s="148"/>
      <c r="H482" s="148"/>
      <c r="I482" s="148"/>
      <c r="J482" s="148"/>
      <c r="K482" s="148"/>
      <c r="L482" s="148"/>
      <c r="M482" s="148"/>
      <c r="N482" s="148"/>
      <c r="O482" s="148"/>
      <c r="P482" s="149"/>
    </row>
    <row r="483" spans="1:16" ht="15" customHeight="1" x14ac:dyDescent="0.25">
      <c r="A483" s="44" t="e">
        <f ca="1">IF(MONTH(C483)=MONTH(D$3),RIGHT('Yearly Info'!A$39,LEN('Yearly Info'!A$39)-4),"")</f>
        <v>#VALUE!</v>
      </c>
      <c r="B483" s="145"/>
      <c r="C483" s="42">
        <f t="shared" ca="1" si="17"/>
        <v>46217</v>
      </c>
      <c r="D483" s="54">
        <f ca="1">INDIRECT("'" &amp; UPPER(LEFT(TEXT($D$3,"mmmm"),3)) &amp; "'!Q36")</f>
        <v>0</v>
      </c>
      <c r="E483" s="147"/>
      <c r="F483" s="148"/>
      <c r="G483" s="148"/>
      <c r="H483" s="148"/>
      <c r="I483" s="148"/>
      <c r="J483" s="148"/>
      <c r="K483" s="148"/>
      <c r="L483" s="148"/>
      <c r="M483" s="148"/>
      <c r="N483" s="148"/>
      <c r="O483" s="148"/>
      <c r="P483" s="149"/>
    </row>
    <row r="484" spans="1:16" ht="15" customHeight="1" thickBot="1" x14ac:dyDescent="0.3">
      <c r="A484" s="45" t="e">
        <f ca="1">IF(MONTH(C484)=MONTH(D$3),RIGHT('Yearly Info'!A$40,LEN('Yearly Info'!A$40)-4),"")</f>
        <v>#VALUE!</v>
      </c>
      <c r="B484" s="145"/>
      <c r="C484" s="42">
        <f t="shared" ca="1" si="17"/>
        <v>46217</v>
      </c>
      <c r="D484" s="54">
        <f ca="1">INDIRECT("'" &amp; UPPER(LEFT(TEXT($D$3,"mmmm"),3)) &amp; "'!Q37")</f>
        <v>0</v>
      </c>
      <c r="E484" s="147"/>
      <c r="F484" s="148"/>
      <c r="G484" s="148"/>
      <c r="H484" s="148"/>
      <c r="I484" s="148"/>
      <c r="J484" s="148"/>
      <c r="K484" s="148"/>
      <c r="L484" s="148"/>
      <c r="M484" s="148"/>
      <c r="N484" s="148"/>
      <c r="O484" s="148"/>
      <c r="P484" s="149"/>
    </row>
    <row r="485" spans="1:16" ht="15" customHeight="1" thickBot="1" x14ac:dyDescent="0.3">
      <c r="A485" s="45" t="str">
        <f ca="1">IF(MONTH(C485)=MONTH(D$3),RIGHT('Yearly Info'!A$41,LEN('Yearly Info'!A$41)-4),"")</f>
        <v xml:space="preserve"> </v>
      </c>
      <c r="B485" s="145"/>
      <c r="C485" s="42">
        <f t="shared" ca="1" si="17"/>
        <v>46217</v>
      </c>
      <c r="D485" s="54">
        <f ca="1">INDIRECT("'" &amp; UPPER(LEFT(TEXT($D$3,"mmmm"),3)) &amp; "'!Q38")</f>
        <v>0</v>
      </c>
      <c r="E485" s="147"/>
      <c r="F485" s="148"/>
      <c r="G485" s="148"/>
      <c r="H485" s="148"/>
      <c r="I485" s="148"/>
      <c r="J485" s="148"/>
      <c r="K485" s="148"/>
      <c r="L485" s="148"/>
      <c r="M485" s="148"/>
      <c r="N485" s="148"/>
      <c r="O485" s="148"/>
      <c r="P485" s="149"/>
    </row>
    <row r="486" spans="1:16" ht="15" customHeight="1" thickBot="1" x14ac:dyDescent="0.3">
      <c r="A486" s="45" t="str">
        <f ca="1">IF(MONTH(C486)=MONTH(D$3),RIGHT('Yearly Info'!A$42,LEN('Yearly Info'!A$42)-4),"")</f>
        <v xml:space="preserve"> </v>
      </c>
      <c r="B486" s="145"/>
      <c r="C486" s="42">
        <f t="shared" ca="1" si="17"/>
        <v>46217</v>
      </c>
      <c r="D486" s="54">
        <f ca="1">INDIRECT("'" &amp; UPPER(LEFT(TEXT($D$3,"mmmm"),3)) &amp; "'!Q39")</f>
        <v>0</v>
      </c>
      <c r="E486" s="147"/>
      <c r="F486" s="148"/>
      <c r="G486" s="148"/>
      <c r="H486" s="148"/>
      <c r="I486" s="148"/>
      <c r="J486" s="148"/>
      <c r="K486" s="148"/>
      <c r="L486" s="148"/>
      <c r="M486" s="148"/>
      <c r="N486" s="148"/>
      <c r="O486" s="148"/>
      <c r="P486" s="149"/>
    </row>
    <row r="487" spans="1:16" ht="15" customHeight="1" thickBot="1" x14ac:dyDescent="0.3">
      <c r="A487" s="45" t="str">
        <f ca="1">IF(MONTH(C487)=MONTH(D$3),RIGHT('Yearly Info'!A$43,LEN('Yearly Info'!A$43)-4),"")</f>
        <v xml:space="preserve"> </v>
      </c>
      <c r="B487" s="146"/>
      <c r="C487" s="42">
        <f t="shared" ca="1" si="17"/>
        <v>46217</v>
      </c>
      <c r="D487" s="55">
        <f ca="1">INDIRECT("'" &amp; UPPER(LEFT(TEXT($D$3,"mmmm"),3)) &amp; "'!Q40")</f>
        <v>0</v>
      </c>
      <c r="E487" s="150"/>
      <c r="F487" s="151"/>
      <c r="G487" s="151"/>
      <c r="H487" s="151"/>
      <c r="I487" s="151"/>
      <c r="J487" s="151"/>
      <c r="K487" s="151"/>
      <c r="L487" s="151"/>
      <c r="M487" s="151"/>
      <c r="N487" s="151"/>
      <c r="O487" s="151"/>
      <c r="P487" s="152"/>
    </row>
    <row r="488" spans="1:16" ht="15" customHeight="1" x14ac:dyDescent="0.25">
      <c r="A488" s="44" t="str">
        <f ca="1">IF(MONTH(C488)=MONTH(D$3),RIGHT('Yearly Info'!A$14,LEN('Yearly Info'!A$14)-4),"")</f>
        <v xml:space="preserve"> RICS Support for MDEQ</v>
      </c>
      <c r="B488" s="159" t="str">
        <f ca="1">TEXT(C488,"dddd")</f>
        <v>Wednesday</v>
      </c>
      <c r="C488" s="96">
        <f ca="1">C458+1</f>
        <v>46218</v>
      </c>
      <c r="D488" s="54">
        <f ca="1">INDIRECT("'" &amp; UPPER(LEFT(TEXT($D$3,"mmmm"),3)) &amp; "'!R11")</f>
        <v>0</v>
      </c>
      <c r="E488" s="147"/>
      <c r="F488" s="148"/>
      <c r="G488" s="148"/>
      <c r="H488" s="148"/>
      <c r="I488" s="148"/>
      <c r="J488" s="148"/>
      <c r="K488" s="148"/>
      <c r="L488" s="148"/>
      <c r="M488" s="148"/>
      <c r="N488" s="148"/>
      <c r="O488" s="148"/>
      <c r="P488" s="149"/>
    </row>
    <row r="489" spans="1:16" ht="15" customHeight="1" x14ac:dyDescent="0.25">
      <c r="A489" s="44" t="str">
        <f ca="1">IF(MONTH(C489)=MONTH(D$3),RIGHT('Yearly Info'!A$15,LEN('Yearly Info'!A$15)-4),"")</f>
        <v xml:space="preserve"> MDEQ</v>
      </c>
      <c r="B489" s="145"/>
      <c r="C489" s="42">
        <f ca="1">C488</f>
        <v>46218</v>
      </c>
      <c r="D489" s="54">
        <f ca="1">INDIRECT("'" &amp; UPPER(LEFT(TEXT($D$3,"mmmm"),3)) &amp; "'!R12")</f>
        <v>0</v>
      </c>
      <c r="E489" s="147"/>
      <c r="F489" s="148"/>
      <c r="G489" s="148"/>
      <c r="H489" s="148"/>
      <c r="I489" s="148"/>
      <c r="J489" s="148"/>
      <c r="K489" s="148"/>
      <c r="L489" s="148"/>
      <c r="M489" s="148"/>
      <c r="N489" s="148"/>
      <c r="O489" s="148"/>
      <c r="P489" s="149"/>
    </row>
    <row r="490" spans="1:16" ht="15" customHeight="1" x14ac:dyDescent="0.25">
      <c r="A490" s="44" t="str">
        <f ca="1">IF(MONTH(C490)=MONTH(D$3),RIGHT('Yearly Info'!A$16,LEN('Yearly Info'!A$16)-4),"")</f>
        <v xml:space="preserve"> RICS Idea Portal</v>
      </c>
      <c r="B490" s="145"/>
      <c r="C490" s="42">
        <f t="shared" ref="C490:C517" ca="1" si="18">C489</f>
        <v>46218</v>
      </c>
      <c r="D490" s="54">
        <f ca="1">INDIRECT("'" &amp; UPPER(LEFT(TEXT($D$3,"mmmm"),3)) &amp; "'!R13")</f>
        <v>0</v>
      </c>
      <c r="E490" s="147"/>
      <c r="F490" s="148"/>
      <c r="G490" s="148"/>
      <c r="H490" s="148"/>
      <c r="I490" s="148"/>
      <c r="J490" s="148"/>
      <c r="K490" s="148"/>
      <c r="L490" s="148"/>
      <c r="M490" s="148"/>
      <c r="N490" s="148"/>
      <c r="O490" s="148"/>
      <c r="P490" s="149"/>
    </row>
    <row r="491" spans="1:16" ht="15" customHeight="1" x14ac:dyDescent="0.25">
      <c r="A491" s="44" t="str">
        <f ca="1">IF(MONTH(C491)=MONTH(D$3),RIGHT('Yearly Info'!A$17,LEN('Yearly Info'!A$17)-4),"")</f>
        <v xml:space="preserve"> MSWIS</v>
      </c>
      <c r="B491" s="145"/>
      <c r="C491" s="42">
        <f t="shared" ca="1" si="18"/>
        <v>46218</v>
      </c>
      <c r="D491" s="54">
        <f ca="1">INDIRECT("'" &amp; UPPER(LEFT(TEXT($D$3,"mmmm"),3)) &amp; "'!R14")</f>
        <v>0</v>
      </c>
      <c r="E491" s="147"/>
      <c r="F491" s="148"/>
      <c r="G491" s="148"/>
      <c r="H491" s="148"/>
      <c r="I491" s="148"/>
      <c r="J491" s="148"/>
      <c r="K491" s="148"/>
      <c r="L491" s="148"/>
      <c r="M491" s="148"/>
      <c r="N491" s="148"/>
      <c r="O491" s="148"/>
      <c r="P491" s="149"/>
    </row>
    <row r="492" spans="1:16" ht="15" customHeight="1" x14ac:dyDescent="0.25">
      <c r="A492" s="44" t="str">
        <f ca="1">IF(MONTH(C492)=MONTH(D$3),RIGHT('Yearly Info'!A$18,LEN('Yearly Info'!A$18)-4),"")</f>
        <v xml:space="preserve"> GeoSpatial</v>
      </c>
      <c r="B492" s="145"/>
      <c r="C492" s="42">
        <f t="shared" ca="1" si="18"/>
        <v>46218</v>
      </c>
      <c r="D492" s="54">
        <f ca="1">INDIRECT("'" &amp; UPPER(LEFT(TEXT($D$3,"mmmm"),3)) &amp; "'!R15")</f>
        <v>0</v>
      </c>
      <c r="E492" s="147"/>
      <c r="F492" s="148"/>
      <c r="G492" s="148"/>
      <c r="H492" s="148"/>
      <c r="I492" s="148"/>
      <c r="J492" s="148"/>
      <c r="K492" s="148"/>
      <c r="L492" s="148"/>
      <c r="M492" s="148"/>
      <c r="N492" s="148"/>
      <c r="O492" s="148"/>
      <c r="P492" s="149"/>
    </row>
    <row r="493" spans="1:16" ht="15" customHeight="1" x14ac:dyDescent="0.25">
      <c r="A493" s="44" t="str">
        <f ca="1">IF(MONTH(C493)=MONTH(D$3),RIGHT('Yearly Info'!A$19,LEN('Yearly Info'!A$19)-4),"")</f>
        <v xml:space="preserve"> RICS Dashboard</v>
      </c>
      <c r="B493" s="145"/>
      <c r="C493" s="42">
        <f t="shared" ca="1" si="18"/>
        <v>46218</v>
      </c>
      <c r="D493" s="54">
        <f ca="1">INDIRECT("'" &amp; UPPER(LEFT(TEXT($D$3,"mmmm"),3)) &amp; "'!R16")</f>
        <v>0</v>
      </c>
      <c r="E493" s="147"/>
      <c r="F493" s="148"/>
      <c r="G493" s="148"/>
      <c r="H493" s="148"/>
      <c r="I493" s="148"/>
      <c r="J493" s="148"/>
      <c r="K493" s="148"/>
      <c r="L493" s="148"/>
      <c r="M493" s="148"/>
      <c r="N493" s="148"/>
      <c r="O493" s="148"/>
      <c r="P493" s="149"/>
    </row>
    <row r="494" spans="1:16" ht="15" customHeight="1" x14ac:dyDescent="0.25">
      <c r="A494" s="44" t="str">
        <f ca="1">IF(MONTH(C494)=MONTH(D$3),RIGHT('Yearly Info'!A$20,LEN('Yearly Info'!A$20)-4),"")</f>
        <v xml:space="preserve"> MDWFP NRIS</v>
      </c>
      <c r="B494" s="145"/>
      <c r="C494" s="42">
        <f t="shared" ca="1" si="18"/>
        <v>46218</v>
      </c>
      <c r="D494" s="54">
        <f ca="1">INDIRECT("'" &amp; UPPER(LEFT(TEXT($D$3,"mmmm"),3)) &amp; "'!R17")</f>
        <v>0</v>
      </c>
      <c r="E494" s="153"/>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 MRVA 4 CLOSED</v>
      </c>
      <c r="B495" s="145"/>
      <c r="C495" s="42">
        <f t="shared" ca="1" si="18"/>
        <v>46218</v>
      </c>
      <c r="D495" s="54">
        <f ca="1">INDIRECT("'" &amp; UPPER(LEFT(TEXT($D$3,"mmmm"),3)) &amp; "'!R18")</f>
        <v>0</v>
      </c>
      <c r="E495" s="147"/>
      <c r="F495" s="148"/>
      <c r="G495" s="148"/>
      <c r="H495" s="148"/>
      <c r="I495" s="148"/>
      <c r="J495" s="148"/>
      <c r="K495" s="148"/>
      <c r="L495" s="148"/>
      <c r="M495" s="148"/>
      <c r="N495" s="148"/>
      <c r="O495" s="148"/>
      <c r="P495" s="149"/>
    </row>
    <row r="496" spans="1:16" ht="15" customHeight="1" x14ac:dyDescent="0.25">
      <c r="A496" s="44" t="str">
        <f ca="1">IF(MONTH(C496)=MONTH(D$3),RIGHT('Yearly Info'!A$22,LEN('Yearly Info'!A$22)-4),"")</f>
        <v xml:space="preserve"> Tackett</v>
      </c>
      <c r="B496" s="145"/>
      <c r="C496" s="42">
        <f t="shared" ca="1" si="18"/>
        <v>46218</v>
      </c>
      <c r="D496" s="54">
        <f ca="1">INDIRECT("'" &amp; UPPER(LEFT(TEXT($D$3,"mmmm"),3)) &amp; "'!R19")</f>
        <v>0</v>
      </c>
      <c r="E496" s="147"/>
      <c r="F496" s="148"/>
      <c r="G496" s="148"/>
      <c r="H496" s="148"/>
      <c r="I496" s="148"/>
      <c r="J496" s="148"/>
      <c r="K496" s="148"/>
      <c r="L496" s="148"/>
      <c r="M496" s="148"/>
      <c r="N496" s="148"/>
      <c r="O496" s="148"/>
      <c r="P496" s="149"/>
    </row>
    <row r="497" spans="1:16" ht="15" customHeight="1" x14ac:dyDescent="0.25">
      <c r="A497" s="44" t="e">
        <f ca="1">IF(MONTH(C497)=MONTH(D$3),RIGHT('Yearly Info'!A$23,LEN('Yearly Info'!A$23)-4),"")</f>
        <v>#VALUE!</v>
      </c>
      <c r="B497" s="145"/>
      <c r="C497" s="42">
        <f t="shared" ca="1" si="18"/>
        <v>46218</v>
      </c>
      <c r="D497" s="54">
        <f ca="1">INDIRECT("'" &amp; UPPER(LEFT(TEXT($D$3,"mmmm"),3)) &amp; "'!R20")</f>
        <v>0</v>
      </c>
      <c r="E497" s="147"/>
      <c r="F497" s="148"/>
      <c r="G497" s="148"/>
      <c r="H497" s="148"/>
      <c r="I497" s="148"/>
      <c r="J497" s="148"/>
      <c r="K497" s="148"/>
      <c r="L497" s="148"/>
      <c r="M497" s="148"/>
      <c r="N497" s="148"/>
      <c r="O497" s="148"/>
      <c r="P497" s="149"/>
    </row>
    <row r="498" spans="1:16" ht="15" customHeight="1" x14ac:dyDescent="0.25">
      <c r="A498" s="44" t="e">
        <f ca="1">IF(MONTH(C498)=MONTH(D$3),RIGHT('Yearly Info'!A$24,LEN('Yearly Info'!A$24)-4),"")</f>
        <v>#VALUE!</v>
      </c>
      <c r="B498" s="145"/>
      <c r="C498" s="42">
        <f t="shared" ca="1" si="18"/>
        <v>46218</v>
      </c>
      <c r="D498" s="54">
        <f ca="1">INDIRECT("'" &amp; UPPER(LEFT(TEXT($D$3,"mmmm"),3)) &amp; "'!R21")</f>
        <v>0</v>
      </c>
      <c r="E498" s="147"/>
      <c r="F498" s="148"/>
      <c r="G498" s="148"/>
      <c r="H498" s="148"/>
      <c r="I498" s="148"/>
      <c r="J498" s="148"/>
      <c r="K498" s="148"/>
      <c r="L498" s="148"/>
      <c r="M498" s="148"/>
      <c r="N498" s="148"/>
      <c r="O498" s="148"/>
      <c r="P498" s="149"/>
    </row>
    <row r="499" spans="1:16" ht="15" customHeight="1" x14ac:dyDescent="0.25">
      <c r="A499" s="44" t="e">
        <f ca="1">IF(MONTH(C499)=MONTH(D$3),RIGHT('Yearly Info'!A$25,LEN('Yearly Info'!A$25)-4),"")</f>
        <v>#VALUE!</v>
      </c>
      <c r="B499" s="145"/>
      <c r="C499" s="42">
        <f t="shared" ca="1" si="18"/>
        <v>46218</v>
      </c>
      <c r="D499" s="54">
        <f ca="1">INDIRECT("'" &amp; UPPER(LEFT(TEXT($D$3,"mmmm"),3)) &amp; "'!R22")</f>
        <v>0</v>
      </c>
      <c r="E499" s="147"/>
      <c r="F499" s="148"/>
      <c r="G499" s="148"/>
      <c r="H499" s="148"/>
      <c r="I499" s="148"/>
      <c r="J499" s="148"/>
      <c r="K499" s="148"/>
      <c r="L499" s="148"/>
      <c r="M499" s="148"/>
      <c r="N499" s="148"/>
      <c r="O499" s="148"/>
      <c r="P499" s="149"/>
    </row>
    <row r="500" spans="1:16" ht="15" customHeight="1" x14ac:dyDescent="0.25">
      <c r="A500" s="44" t="e">
        <f ca="1">IF(MONTH(C500)=MONTH(D$3),RIGHT('Yearly Info'!A$26,LEN('Yearly Info'!A$26)-4),"")</f>
        <v>#VALUE!</v>
      </c>
      <c r="B500" s="145"/>
      <c r="C500" s="42">
        <f t="shared" ca="1" si="18"/>
        <v>46218</v>
      </c>
      <c r="D500" s="54">
        <f ca="1">INDIRECT("'" &amp; UPPER(LEFT(TEXT($D$3,"mmmm"),3)) &amp; "'!R23")</f>
        <v>0</v>
      </c>
      <c r="E500" s="147"/>
      <c r="F500" s="148"/>
      <c r="G500" s="148"/>
      <c r="H500" s="148"/>
      <c r="I500" s="148"/>
      <c r="J500" s="148"/>
      <c r="K500" s="148"/>
      <c r="L500" s="148"/>
      <c r="M500" s="148"/>
      <c r="N500" s="148"/>
      <c r="O500" s="148"/>
      <c r="P500" s="149"/>
    </row>
    <row r="501" spans="1:16" ht="15" customHeight="1" x14ac:dyDescent="0.25">
      <c r="A501" s="44" t="e">
        <f ca="1">IF(MONTH(C501)=MONTH(D$3),RIGHT('Yearly Info'!A$27,LEN('Yearly Info'!A$27)-4),"")</f>
        <v>#VALUE!</v>
      </c>
      <c r="B501" s="145"/>
      <c r="C501" s="42">
        <f t="shared" ca="1" si="18"/>
        <v>46218</v>
      </c>
      <c r="D501" s="54">
        <f ca="1">INDIRECT("'" &amp; UPPER(LEFT(TEXT($D$3,"mmmm"),3)) &amp; "'!R24")</f>
        <v>0</v>
      </c>
      <c r="E501" s="147"/>
      <c r="F501" s="148"/>
      <c r="G501" s="148"/>
      <c r="H501" s="148"/>
      <c r="I501" s="148"/>
      <c r="J501" s="148"/>
      <c r="K501" s="148"/>
      <c r="L501" s="148"/>
      <c r="M501" s="148"/>
      <c r="N501" s="148"/>
      <c r="O501" s="148"/>
      <c r="P501" s="149"/>
    </row>
    <row r="502" spans="1:16" ht="15" customHeight="1" x14ac:dyDescent="0.25">
      <c r="A502" s="44" t="e">
        <f ca="1">IF(MONTH(C502)=MONTH(D$3),RIGHT('Yearly Info'!A$28,LEN('Yearly Info'!A$28)-4),"")</f>
        <v>#VALUE!</v>
      </c>
      <c r="B502" s="145"/>
      <c r="C502" s="42">
        <f t="shared" ca="1" si="18"/>
        <v>46218</v>
      </c>
      <c r="D502" s="54">
        <f ca="1">INDIRECT("'" &amp; UPPER(LEFT(TEXT($D$3,"mmmm"),3)) &amp; "'!R25")</f>
        <v>0</v>
      </c>
      <c r="E502" s="147"/>
      <c r="F502" s="148"/>
      <c r="G502" s="148"/>
      <c r="H502" s="148"/>
      <c r="I502" s="148"/>
      <c r="J502" s="148"/>
      <c r="K502" s="148"/>
      <c r="L502" s="148"/>
      <c r="M502" s="148"/>
      <c r="N502" s="148"/>
      <c r="O502" s="148"/>
      <c r="P502" s="149"/>
    </row>
    <row r="503" spans="1:16" ht="15" customHeight="1" x14ac:dyDescent="0.25">
      <c r="A503" s="44" t="e">
        <f ca="1">IF(MONTH(C503)=MONTH(D$3),RIGHT('Yearly Info'!A$29,LEN('Yearly Info'!A$29)-4),"")</f>
        <v>#VALUE!</v>
      </c>
      <c r="B503" s="145"/>
      <c r="C503" s="42">
        <f t="shared" ca="1" si="18"/>
        <v>46218</v>
      </c>
      <c r="D503" s="54">
        <f ca="1">INDIRECT("'" &amp; UPPER(LEFT(TEXT($D$3,"mmmm"),3)) &amp; "'!R26")</f>
        <v>0</v>
      </c>
      <c r="E503" s="147"/>
      <c r="F503" s="148"/>
      <c r="G503" s="148"/>
      <c r="H503" s="148"/>
      <c r="I503" s="148"/>
      <c r="J503" s="148"/>
      <c r="K503" s="148"/>
      <c r="L503" s="148"/>
      <c r="M503" s="148"/>
      <c r="N503" s="148"/>
      <c r="O503" s="148"/>
      <c r="P503" s="149"/>
    </row>
    <row r="504" spans="1:16" ht="15" customHeight="1" x14ac:dyDescent="0.25">
      <c r="A504" s="44" t="e">
        <f ca="1">IF(MONTH(C504)=MONTH(D$3),RIGHT('Yearly Info'!A$30,LEN('Yearly Info'!A$30)-4),"")</f>
        <v>#VALUE!</v>
      </c>
      <c r="B504" s="145"/>
      <c r="C504" s="42">
        <f t="shared" ca="1" si="18"/>
        <v>46218</v>
      </c>
      <c r="D504" s="54">
        <f ca="1">INDIRECT("'" &amp; UPPER(LEFT(TEXT($D$3,"mmmm"),3)) &amp; "'!R27")</f>
        <v>0</v>
      </c>
      <c r="E504" s="147"/>
      <c r="F504" s="148"/>
      <c r="G504" s="148"/>
      <c r="H504" s="148"/>
      <c r="I504" s="148"/>
      <c r="J504" s="148"/>
      <c r="K504" s="148"/>
      <c r="L504" s="148"/>
      <c r="M504" s="148"/>
      <c r="N504" s="148"/>
      <c r="O504" s="148"/>
      <c r="P504" s="149"/>
    </row>
    <row r="505" spans="1:16" ht="15" customHeight="1" x14ac:dyDescent="0.25">
      <c r="A505" s="44" t="e">
        <f ca="1">IF(MONTH(C505)=MONTH(D$3),RIGHT('Yearly Info'!A$31,LEN('Yearly Info'!A$31)-4),"")</f>
        <v>#VALUE!</v>
      </c>
      <c r="B505" s="145"/>
      <c r="C505" s="42">
        <f t="shared" ca="1" si="18"/>
        <v>46218</v>
      </c>
      <c r="D505" s="54">
        <f ca="1">INDIRECT("'" &amp; UPPER(LEFT(TEXT($D$3,"mmmm"),3)) &amp; "'!R28")</f>
        <v>0</v>
      </c>
      <c r="E505" s="147"/>
      <c r="F505" s="148"/>
      <c r="G505" s="148"/>
      <c r="H505" s="148"/>
      <c r="I505" s="148"/>
      <c r="J505" s="148"/>
      <c r="K505" s="148"/>
      <c r="L505" s="148"/>
      <c r="M505" s="148"/>
      <c r="N505" s="148"/>
      <c r="O505" s="148"/>
      <c r="P505" s="149"/>
    </row>
    <row r="506" spans="1:16" ht="15" customHeight="1" x14ac:dyDescent="0.25">
      <c r="A506" s="44" t="e">
        <f ca="1">IF(MONTH(C506)=MONTH(D$3),RIGHT('Yearly Info'!A$32,LEN('Yearly Info'!A$32)-4),"")</f>
        <v>#VALUE!</v>
      </c>
      <c r="B506" s="145"/>
      <c r="C506" s="42">
        <f t="shared" ca="1" si="18"/>
        <v>46218</v>
      </c>
      <c r="D506" s="54">
        <f ca="1">INDIRECT("'" &amp; UPPER(LEFT(TEXT($D$3,"mmmm"),3)) &amp; "'!R29")</f>
        <v>0</v>
      </c>
      <c r="E506" s="147"/>
      <c r="F506" s="148"/>
      <c r="G506" s="148"/>
      <c r="H506" s="148"/>
      <c r="I506" s="148"/>
      <c r="J506" s="148"/>
      <c r="K506" s="148"/>
      <c r="L506" s="148"/>
      <c r="M506" s="148"/>
      <c r="N506" s="148"/>
      <c r="O506" s="148"/>
      <c r="P506" s="149"/>
    </row>
    <row r="507" spans="1:16" ht="15" customHeight="1" x14ac:dyDescent="0.25">
      <c r="A507" s="44" t="e">
        <f ca="1">IF(MONTH(C507)=MONTH(D$3),RIGHT('Yearly Info'!A$33,LEN('Yearly Info'!A$33)-4),"")</f>
        <v>#VALUE!</v>
      </c>
      <c r="B507" s="145"/>
      <c r="C507" s="42">
        <f t="shared" ca="1" si="18"/>
        <v>46218</v>
      </c>
      <c r="D507" s="54">
        <f ca="1">INDIRECT("'" &amp; UPPER(LEFT(TEXT($D$3,"mmmm"),3)) &amp; "'!R30")</f>
        <v>0</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#VALUE!</v>
      </c>
      <c r="B508" s="145"/>
      <c r="C508" s="42">
        <f t="shared" ca="1" si="18"/>
        <v>46218</v>
      </c>
      <c r="D508" s="54">
        <f ca="1">INDIRECT("'" &amp; UPPER(LEFT(TEXT($D$3,"mmmm"),3)) &amp; "'!R31")</f>
        <v>0</v>
      </c>
      <c r="E508" s="147"/>
      <c r="F508" s="148"/>
      <c r="G508" s="148"/>
      <c r="H508" s="148"/>
      <c r="I508" s="148"/>
      <c r="J508" s="148"/>
      <c r="K508" s="148"/>
      <c r="L508" s="148"/>
      <c r="M508" s="148"/>
      <c r="N508" s="148"/>
      <c r="O508" s="148"/>
      <c r="P508" s="149"/>
    </row>
    <row r="509" spans="1:16" ht="15" customHeight="1" x14ac:dyDescent="0.25">
      <c r="A509" s="44" t="e">
        <f ca="1">IF(MONTH(C509)=MONTH(D$3),RIGHT('Yearly Info'!A$35,LEN('Yearly Info'!A$35)-4),"")</f>
        <v>#VALUE!</v>
      </c>
      <c r="B509" s="145"/>
      <c r="C509" s="42">
        <f t="shared" ca="1" si="18"/>
        <v>46218</v>
      </c>
      <c r="D509" s="54">
        <f ca="1">INDIRECT("'" &amp; UPPER(LEFT(TEXT($D$3,"mmmm"),3)) &amp; "'!R32")</f>
        <v>0</v>
      </c>
      <c r="E509" s="147"/>
      <c r="F509" s="148"/>
      <c r="G509" s="148"/>
      <c r="H509" s="148"/>
      <c r="I509" s="148"/>
      <c r="J509" s="148"/>
      <c r="K509" s="148"/>
      <c r="L509" s="148"/>
      <c r="M509" s="148"/>
      <c r="N509" s="148"/>
      <c r="O509" s="148"/>
      <c r="P509" s="149"/>
    </row>
    <row r="510" spans="1:16" ht="15" customHeight="1" x14ac:dyDescent="0.25">
      <c r="A510" s="44" t="e">
        <f ca="1">IF(MONTH(C510)=MONTH(D$3),RIGHT('Yearly Info'!A$36,LEN('Yearly Info'!A$36)-4),"")</f>
        <v>#VALUE!</v>
      </c>
      <c r="B510" s="145"/>
      <c r="C510" s="42">
        <f t="shared" ca="1" si="18"/>
        <v>46218</v>
      </c>
      <c r="D510" s="54">
        <f ca="1">INDIRECT("'" &amp; UPPER(LEFT(TEXT($D$3,"mmmm"),3)) &amp; "'!R33")</f>
        <v>0</v>
      </c>
      <c r="E510" s="147"/>
      <c r="F510" s="148"/>
      <c r="G510" s="148"/>
      <c r="H510" s="148"/>
      <c r="I510" s="148"/>
      <c r="J510" s="148"/>
      <c r="K510" s="148"/>
      <c r="L510" s="148"/>
      <c r="M510" s="148"/>
      <c r="N510" s="148"/>
      <c r="O510" s="148"/>
      <c r="P510" s="149"/>
    </row>
    <row r="511" spans="1:16" ht="15" customHeight="1" x14ac:dyDescent="0.25">
      <c r="A511" s="44" t="e">
        <f ca="1">IF(MONTH(C511)=MONTH(D$3),RIGHT('Yearly Info'!A$37,LEN('Yearly Info'!A$37)-4),"")</f>
        <v>#VALUE!</v>
      </c>
      <c r="B511" s="145"/>
      <c r="C511" s="42">
        <f t="shared" ca="1" si="18"/>
        <v>46218</v>
      </c>
      <c r="D511" s="54">
        <f ca="1">INDIRECT("'" &amp; UPPER(LEFT(TEXT($D$3,"mmmm"),3)) &amp; "'!R34")</f>
        <v>0</v>
      </c>
      <c r="E511" s="147"/>
      <c r="F511" s="148"/>
      <c r="G511" s="148"/>
      <c r="H511" s="148"/>
      <c r="I511" s="148"/>
      <c r="J511" s="148"/>
      <c r="K511" s="148"/>
      <c r="L511" s="148"/>
      <c r="M511" s="148"/>
      <c r="N511" s="148"/>
      <c r="O511" s="148"/>
      <c r="P511" s="149"/>
    </row>
    <row r="512" spans="1:16" ht="15" customHeight="1" x14ac:dyDescent="0.25">
      <c r="A512" s="44" t="e">
        <f ca="1">IF(MONTH(C512)=MONTH(D$3),RIGHT('Yearly Info'!A$38,LEN('Yearly Info'!A$38)-4),"")</f>
        <v>#VALUE!</v>
      </c>
      <c r="B512" s="145"/>
      <c r="C512" s="42">
        <f t="shared" ca="1" si="18"/>
        <v>46218</v>
      </c>
      <c r="D512" s="54">
        <f ca="1">INDIRECT("'" &amp; UPPER(LEFT(TEXT($D$3,"mmmm"),3)) &amp; "'!R35")</f>
        <v>0</v>
      </c>
      <c r="E512" s="147"/>
      <c r="F512" s="148"/>
      <c r="G512" s="148"/>
      <c r="H512" s="148"/>
      <c r="I512" s="148"/>
      <c r="J512" s="148"/>
      <c r="K512" s="148"/>
      <c r="L512" s="148"/>
      <c r="M512" s="148"/>
      <c r="N512" s="148"/>
      <c r="O512" s="148"/>
      <c r="P512" s="149"/>
    </row>
    <row r="513" spans="1:16" ht="15" customHeight="1" x14ac:dyDescent="0.25">
      <c r="A513" s="44" t="e">
        <f ca="1">IF(MONTH(C513)=MONTH(D$3),RIGHT('Yearly Info'!A$39,LEN('Yearly Info'!A$39)-4),"")</f>
        <v>#VALUE!</v>
      </c>
      <c r="B513" s="145"/>
      <c r="C513" s="42">
        <f t="shared" ca="1" si="18"/>
        <v>46218</v>
      </c>
      <c r="D513" s="54">
        <f ca="1">INDIRECT("'" &amp; UPPER(LEFT(TEXT($D$3,"mmmm"),3)) &amp; "'!R36")</f>
        <v>0</v>
      </c>
      <c r="E513" s="147"/>
      <c r="F513" s="148"/>
      <c r="G513" s="148"/>
      <c r="H513" s="148"/>
      <c r="I513" s="148"/>
      <c r="J513" s="148"/>
      <c r="K513" s="148"/>
      <c r="L513" s="148"/>
      <c r="M513" s="148"/>
      <c r="N513" s="148"/>
      <c r="O513" s="148"/>
      <c r="P513" s="149"/>
    </row>
    <row r="514" spans="1:16" ht="15" customHeight="1" thickBot="1" x14ac:dyDescent="0.3">
      <c r="A514" s="45" t="e">
        <f ca="1">IF(MONTH(C514)=MONTH(D$3),RIGHT('Yearly Info'!A$40,LEN('Yearly Info'!A$40)-4),"")</f>
        <v>#VALUE!</v>
      </c>
      <c r="B514" s="145"/>
      <c r="C514" s="42">
        <f t="shared" ca="1" si="18"/>
        <v>46218</v>
      </c>
      <c r="D514" s="54">
        <f ca="1">INDIRECT("'" &amp; UPPER(LEFT(TEXT($D$3,"mmmm"),3)) &amp; "'!R37")</f>
        <v>0</v>
      </c>
      <c r="E514" s="147"/>
      <c r="F514" s="148"/>
      <c r="G514" s="148"/>
      <c r="H514" s="148"/>
      <c r="I514" s="148"/>
      <c r="J514" s="148"/>
      <c r="K514" s="148"/>
      <c r="L514" s="148"/>
      <c r="M514" s="148"/>
      <c r="N514" s="148"/>
      <c r="O514" s="148"/>
      <c r="P514" s="149"/>
    </row>
    <row r="515" spans="1:16" ht="15" customHeight="1" thickBot="1" x14ac:dyDescent="0.3">
      <c r="A515" s="45" t="str">
        <f ca="1">IF(MONTH(C515)=MONTH(D$3),RIGHT('Yearly Info'!A$41,LEN('Yearly Info'!A$41)-4),"")</f>
        <v xml:space="preserve"> </v>
      </c>
      <c r="B515" s="145"/>
      <c r="C515" s="42">
        <f t="shared" ca="1" si="18"/>
        <v>46218</v>
      </c>
      <c r="D515" s="101">
        <f ca="1">INDIRECT("'" &amp; UPPER(LEFT(TEXT($D$3,"mmmm"),3)) &amp; "'!R38")</f>
        <v>0</v>
      </c>
      <c r="E515" s="147"/>
      <c r="F515" s="148"/>
      <c r="G515" s="148"/>
      <c r="H515" s="148"/>
      <c r="I515" s="148"/>
      <c r="J515" s="148"/>
      <c r="K515" s="148"/>
      <c r="L515" s="148"/>
      <c r="M515" s="148"/>
      <c r="N515" s="148"/>
      <c r="O515" s="148"/>
      <c r="P515" s="149"/>
    </row>
    <row r="516" spans="1:16" ht="15" customHeight="1" thickBot="1" x14ac:dyDescent="0.3">
      <c r="A516" s="45" t="str">
        <f ca="1">IF(MONTH(C516)=MONTH(D$3),RIGHT('Yearly Info'!A$42,LEN('Yearly Info'!A$42)-4),"")</f>
        <v xml:space="preserve"> </v>
      </c>
      <c r="B516" s="145"/>
      <c r="C516" s="42">
        <f t="shared" ca="1" si="18"/>
        <v>46218</v>
      </c>
      <c r="D516" s="54">
        <f ca="1">INDIRECT("'" &amp; UPPER(LEFT(TEXT($D$3,"mmmm"),3)) &amp; "'!R39")</f>
        <v>0</v>
      </c>
      <c r="E516" s="147"/>
      <c r="F516" s="148"/>
      <c r="G516" s="148"/>
      <c r="H516" s="148"/>
      <c r="I516" s="148"/>
      <c r="J516" s="148"/>
      <c r="K516" s="148"/>
      <c r="L516" s="148"/>
      <c r="M516" s="148"/>
      <c r="N516" s="148"/>
      <c r="O516" s="148"/>
      <c r="P516" s="149"/>
    </row>
    <row r="517" spans="1:16" ht="15" customHeight="1" thickBot="1" x14ac:dyDescent="0.3">
      <c r="A517" s="45" t="str">
        <f ca="1">IF(MONTH(C517)=MONTH(D$3),RIGHT('Yearly Info'!A$43,LEN('Yearly Info'!A$43)-4),"")</f>
        <v xml:space="preserve"> </v>
      </c>
      <c r="B517" s="146"/>
      <c r="C517" s="42">
        <f t="shared" ca="1" si="18"/>
        <v>46218</v>
      </c>
      <c r="D517" s="55">
        <f ca="1">INDIRECT("'" &amp; UPPER(LEFT(TEXT($D$3,"mmmm"),3)) &amp; "'!R40")</f>
        <v>0</v>
      </c>
      <c r="E517" s="150"/>
      <c r="F517" s="151"/>
      <c r="G517" s="151"/>
      <c r="H517" s="151"/>
      <c r="I517" s="151"/>
      <c r="J517" s="151"/>
      <c r="K517" s="151"/>
      <c r="L517" s="151"/>
      <c r="M517" s="151"/>
      <c r="N517" s="151"/>
      <c r="O517" s="151"/>
      <c r="P517" s="152"/>
    </row>
    <row r="518" spans="1:16" ht="15" customHeight="1" x14ac:dyDescent="0.25">
      <c r="A518" s="44" t="str">
        <f ca="1">IF(MONTH(C518)=MONTH(D$3),RIGHT('Yearly Info'!A$14,LEN('Yearly Info'!A$14)-4),"")</f>
        <v xml:space="preserve"> RICS Support for MDEQ</v>
      </c>
      <c r="B518" s="159" t="str">
        <f ca="1">TEXT(C518,"dddd")</f>
        <v>Thursday</v>
      </c>
      <c r="C518" s="96">
        <f ca="1">C488+1</f>
        <v>46219</v>
      </c>
      <c r="D518" s="54">
        <f ca="1">INDIRECT("'" &amp; UPPER(LEFT(TEXT($D$3,"mmmm"),3)) &amp; "'!S11")</f>
        <v>0</v>
      </c>
      <c r="E518" s="153"/>
      <c r="F518" s="154"/>
      <c r="G518" s="154"/>
      <c r="H518" s="154"/>
      <c r="I518" s="154"/>
      <c r="J518" s="154"/>
      <c r="K518" s="154"/>
      <c r="L518" s="154"/>
      <c r="M518" s="154"/>
      <c r="N518" s="154"/>
      <c r="O518" s="154"/>
      <c r="P518" s="155"/>
    </row>
    <row r="519" spans="1:16" ht="15" customHeight="1" x14ac:dyDescent="0.25">
      <c r="A519" s="44" t="str">
        <f ca="1">IF(MONTH(C519)=MONTH(D$3),RIGHT('Yearly Info'!A$15,LEN('Yearly Info'!A$15)-4),"")</f>
        <v xml:space="preserve"> MDEQ</v>
      </c>
      <c r="B519" s="145"/>
      <c r="C519" s="42">
        <f ca="1">C518</f>
        <v>46219</v>
      </c>
      <c r="D519" s="54">
        <f ca="1">INDIRECT("'" &amp; UPPER(LEFT(TEXT($D$3,"mmmm"),3)) &amp; "'!S12")</f>
        <v>0</v>
      </c>
      <c r="E519" s="147"/>
      <c r="F519" s="148"/>
      <c r="G519" s="148"/>
      <c r="H519" s="148"/>
      <c r="I519" s="148"/>
      <c r="J519" s="148"/>
      <c r="K519" s="148"/>
      <c r="L519" s="148"/>
      <c r="M519" s="148"/>
      <c r="N519" s="148"/>
      <c r="O519" s="148"/>
      <c r="P519" s="149"/>
    </row>
    <row r="520" spans="1:16" ht="15" customHeight="1" x14ac:dyDescent="0.25">
      <c r="A520" s="44" t="str">
        <f ca="1">IF(MONTH(C520)=MONTH(D$3),RIGHT('Yearly Info'!A$16,LEN('Yearly Info'!A$16)-4),"")</f>
        <v xml:space="preserve"> RICS Idea Portal</v>
      </c>
      <c r="B520" s="145"/>
      <c r="C520" s="42">
        <f t="shared" ref="C520:C547" ca="1" si="19">C519</f>
        <v>46219</v>
      </c>
      <c r="D520" s="54">
        <f ca="1">INDIRECT("'" &amp; UPPER(LEFT(TEXT($D$3,"mmmm"),3)) &amp; "'!S13")</f>
        <v>0</v>
      </c>
      <c r="E520" s="147"/>
      <c r="F520" s="148"/>
      <c r="G520" s="148"/>
      <c r="H520" s="148"/>
      <c r="I520" s="148"/>
      <c r="J520" s="148"/>
      <c r="K520" s="148"/>
      <c r="L520" s="148"/>
      <c r="M520" s="148"/>
      <c r="N520" s="148"/>
      <c r="O520" s="148"/>
      <c r="P520" s="149"/>
    </row>
    <row r="521" spans="1:16" ht="15" customHeight="1" x14ac:dyDescent="0.25">
      <c r="A521" s="44" t="str">
        <f ca="1">IF(MONTH(C521)=MONTH(D$3),RIGHT('Yearly Info'!A$17,LEN('Yearly Info'!A$17)-4),"")</f>
        <v xml:space="preserve"> MSWIS</v>
      </c>
      <c r="B521" s="145"/>
      <c r="C521" s="42">
        <f t="shared" ca="1" si="19"/>
        <v>46219</v>
      </c>
      <c r="D521" s="54">
        <f ca="1">INDIRECT("'" &amp; UPPER(LEFT(TEXT($D$3,"mmmm"),3)) &amp; "'!S14")</f>
        <v>0</v>
      </c>
      <c r="E521" s="147"/>
      <c r="F521" s="148"/>
      <c r="G521" s="148"/>
      <c r="H521" s="148"/>
      <c r="I521" s="148"/>
      <c r="J521" s="148"/>
      <c r="K521" s="148"/>
      <c r="L521" s="148"/>
      <c r="M521" s="148"/>
      <c r="N521" s="148"/>
      <c r="O521" s="148"/>
      <c r="P521" s="149"/>
    </row>
    <row r="522" spans="1:16" ht="15" customHeight="1" x14ac:dyDescent="0.25">
      <c r="A522" s="44" t="str">
        <f ca="1">IF(MONTH(C522)=MONTH(D$3),RIGHT('Yearly Info'!A$18,LEN('Yearly Info'!A$18)-4),"")</f>
        <v xml:space="preserve"> GeoSpatial</v>
      </c>
      <c r="B522" s="145"/>
      <c r="C522" s="42">
        <f t="shared" ca="1" si="19"/>
        <v>46219</v>
      </c>
      <c r="D522" s="54">
        <f ca="1">INDIRECT("'" &amp; UPPER(LEFT(TEXT($D$3,"mmmm"),3)) &amp; "'!S15")</f>
        <v>0</v>
      </c>
      <c r="E522" s="147"/>
      <c r="F522" s="148"/>
      <c r="G522" s="148"/>
      <c r="H522" s="148"/>
      <c r="I522" s="148"/>
      <c r="J522" s="148"/>
      <c r="K522" s="148"/>
      <c r="L522" s="148"/>
      <c r="M522" s="148"/>
      <c r="N522" s="148"/>
      <c r="O522" s="148"/>
      <c r="P522" s="149"/>
    </row>
    <row r="523" spans="1:16" ht="15" customHeight="1" x14ac:dyDescent="0.25">
      <c r="A523" s="44" t="str">
        <f ca="1">IF(MONTH(C523)=MONTH(D$3),RIGHT('Yearly Info'!A$19,LEN('Yearly Info'!A$19)-4),"")</f>
        <v xml:space="preserve"> RICS Dashboard</v>
      </c>
      <c r="B523" s="145"/>
      <c r="C523" s="42">
        <f t="shared" ca="1" si="19"/>
        <v>46219</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MDWFP NRIS</v>
      </c>
      <c r="B524" s="145"/>
      <c r="C524" s="42">
        <f t="shared" ca="1" si="19"/>
        <v>46219</v>
      </c>
      <c r="D524" s="54">
        <f ca="1">INDIRECT("'" &amp; UPPER(LEFT(TEXT($D$3,"mmmm"),3)) &amp; "'!S17")</f>
        <v>0</v>
      </c>
      <c r="E524" s="153"/>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 MRVA 4 CLOSED</v>
      </c>
      <c r="B525" s="145"/>
      <c r="C525" s="42">
        <f t="shared" ca="1" si="19"/>
        <v>46219</v>
      </c>
      <c r="D525" s="54">
        <f ca="1">INDIRECT("'" &amp; UPPER(LEFT(TEXT($D$3,"mmmm"),3)) &amp; "'!S18")</f>
        <v>0</v>
      </c>
      <c r="E525" s="147"/>
      <c r="F525" s="148"/>
      <c r="G525" s="148"/>
      <c r="H525" s="148"/>
      <c r="I525" s="148"/>
      <c r="J525" s="148"/>
      <c r="K525" s="148"/>
      <c r="L525" s="148"/>
      <c r="M525" s="148"/>
      <c r="N525" s="148"/>
      <c r="O525" s="148"/>
      <c r="P525" s="149"/>
    </row>
    <row r="526" spans="1:16" ht="15" customHeight="1" x14ac:dyDescent="0.25">
      <c r="A526" s="44" t="str">
        <f ca="1">IF(MONTH(C526)=MONTH(D$3),RIGHT('Yearly Info'!A$22,LEN('Yearly Info'!A$22)-4),"")</f>
        <v xml:space="preserve"> Tackett</v>
      </c>
      <c r="B526" s="145"/>
      <c r="C526" s="42">
        <f t="shared" ca="1" si="19"/>
        <v>46219</v>
      </c>
      <c r="D526" s="54">
        <f ca="1">INDIRECT("'" &amp; UPPER(LEFT(TEXT($D$3,"mmmm"),3)) &amp; "'!S19")</f>
        <v>0</v>
      </c>
      <c r="E526" s="147"/>
      <c r="F526" s="148"/>
      <c r="G526" s="148"/>
      <c r="H526" s="148"/>
      <c r="I526" s="148"/>
      <c r="J526" s="148"/>
      <c r="K526" s="148"/>
      <c r="L526" s="148"/>
      <c r="M526" s="148"/>
      <c r="N526" s="148"/>
      <c r="O526" s="148"/>
      <c r="P526" s="149"/>
    </row>
    <row r="527" spans="1:16" ht="15" customHeight="1" x14ac:dyDescent="0.25">
      <c r="A527" s="44" t="e">
        <f ca="1">IF(MONTH(C527)=MONTH(D$3),RIGHT('Yearly Info'!A$23,LEN('Yearly Info'!A$23)-4),"")</f>
        <v>#VALUE!</v>
      </c>
      <c r="B527" s="145"/>
      <c r="C527" s="42">
        <f t="shared" ca="1" si="19"/>
        <v>46219</v>
      </c>
      <c r="D527" s="54">
        <f ca="1">INDIRECT("'" &amp; UPPER(LEFT(TEXT($D$3,"mmmm"),3)) &amp; "'!S20")</f>
        <v>0</v>
      </c>
      <c r="E527" s="147"/>
      <c r="F527" s="148"/>
      <c r="G527" s="148"/>
      <c r="H527" s="148"/>
      <c r="I527" s="148"/>
      <c r="J527" s="148"/>
      <c r="K527" s="148"/>
      <c r="L527" s="148"/>
      <c r="M527" s="148"/>
      <c r="N527" s="148"/>
      <c r="O527" s="148"/>
      <c r="P527" s="149"/>
    </row>
    <row r="528" spans="1:16" ht="15" customHeight="1" x14ac:dyDescent="0.25">
      <c r="A528" s="44" t="e">
        <f ca="1">IF(MONTH(C528)=MONTH(D$3),RIGHT('Yearly Info'!A$24,LEN('Yearly Info'!A$24)-4),"")</f>
        <v>#VALUE!</v>
      </c>
      <c r="B528" s="145"/>
      <c r="C528" s="42">
        <f t="shared" ca="1" si="19"/>
        <v>46219</v>
      </c>
      <c r="D528" s="54">
        <f ca="1">INDIRECT("'" &amp; UPPER(LEFT(TEXT($D$3,"mmmm"),3)) &amp; "'!S21")</f>
        <v>0</v>
      </c>
      <c r="E528" s="147"/>
      <c r="F528" s="148"/>
      <c r="G528" s="148"/>
      <c r="H528" s="148"/>
      <c r="I528" s="148"/>
      <c r="J528" s="148"/>
      <c r="K528" s="148"/>
      <c r="L528" s="148"/>
      <c r="M528" s="148"/>
      <c r="N528" s="148"/>
      <c r="O528" s="148"/>
      <c r="P528" s="149"/>
    </row>
    <row r="529" spans="1:16" ht="15" customHeight="1" x14ac:dyDescent="0.25">
      <c r="A529" s="44" t="e">
        <f ca="1">IF(MONTH(C529)=MONTH(D$3),RIGHT('Yearly Info'!A$25,LEN('Yearly Info'!A$25)-4),"")</f>
        <v>#VALUE!</v>
      </c>
      <c r="B529" s="145"/>
      <c r="C529" s="42">
        <f t="shared" ca="1" si="19"/>
        <v>46219</v>
      </c>
      <c r="D529" s="54">
        <f ca="1">INDIRECT("'" &amp; UPPER(LEFT(TEXT($D$3,"mmmm"),3)) &amp; "'!S22")</f>
        <v>0</v>
      </c>
      <c r="E529" s="147"/>
      <c r="F529" s="148"/>
      <c r="G529" s="148"/>
      <c r="H529" s="148"/>
      <c r="I529" s="148"/>
      <c r="J529" s="148"/>
      <c r="K529" s="148"/>
      <c r="L529" s="148"/>
      <c r="M529" s="148"/>
      <c r="N529" s="148"/>
      <c r="O529" s="148"/>
      <c r="P529" s="149"/>
    </row>
    <row r="530" spans="1:16" ht="15" customHeight="1" x14ac:dyDescent="0.25">
      <c r="A530" s="44" t="e">
        <f ca="1">IF(MONTH(C530)=MONTH(D$3),RIGHT('Yearly Info'!A$26,LEN('Yearly Info'!A$26)-4),"")</f>
        <v>#VALUE!</v>
      </c>
      <c r="B530" s="145"/>
      <c r="C530" s="42">
        <f t="shared" ca="1" si="19"/>
        <v>46219</v>
      </c>
      <c r="D530" s="54">
        <f ca="1">INDIRECT("'" &amp; UPPER(LEFT(TEXT($D$3,"mmmm"),3)) &amp; "'!S23")</f>
        <v>0</v>
      </c>
      <c r="E530" s="147"/>
      <c r="F530" s="148"/>
      <c r="G530" s="148"/>
      <c r="H530" s="148"/>
      <c r="I530" s="148"/>
      <c r="J530" s="148"/>
      <c r="K530" s="148"/>
      <c r="L530" s="148"/>
      <c r="M530" s="148"/>
      <c r="N530" s="148"/>
      <c r="O530" s="148"/>
      <c r="P530" s="149"/>
    </row>
    <row r="531" spans="1:16" ht="15" customHeight="1" x14ac:dyDescent="0.25">
      <c r="A531" s="44" t="e">
        <f ca="1">IF(MONTH(C531)=MONTH(D$3),RIGHT('Yearly Info'!A$27,LEN('Yearly Info'!A$27)-4),"")</f>
        <v>#VALUE!</v>
      </c>
      <c r="B531" s="145"/>
      <c r="C531" s="42">
        <f t="shared" ca="1" si="19"/>
        <v>46219</v>
      </c>
      <c r="D531" s="54">
        <f ca="1">INDIRECT("'" &amp; UPPER(LEFT(TEXT($D$3,"mmmm"),3)) &amp; "'!S24")</f>
        <v>0</v>
      </c>
      <c r="E531" s="147"/>
      <c r="F531" s="148"/>
      <c r="G531" s="148"/>
      <c r="H531" s="148"/>
      <c r="I531" s="148"/>
      <c r="J531" s="148"/>
      <c r="K531" s="148"/>
      <c r="L531" s="148"/>
      <c r="M531" s="148"/>
      <c r="N531" s="148"/>
      <c r="O531" s="148"/>
      <c r="P531" s="149"/>
    </row>
    <row r="532" spans="1:16" ht="15" customHeight="1" x14ac:dyDescent="0.25">
      <c r="A532" s="44" t="e">
        <f ca="1">IF(MONTH(C532)=MONTH(D$3),RIGHT('Yearly Info'!A$28,LEN('Yearly Info'!A$28)-4),"")</f>
        <v>#VALUE!</v>
      </c>
      <c r="B532" s="145"/>
      <c r="C532" s="42">
        <f t="shared" ca="1" si="19"/>
        <v>46219</v>
      </c>
      <c r="D532" s="54">
        <f ca="1">INDIRECT("'" &amp; UPPER(LEFT(TEXT($D$3,"mmmm"),3)) &amp; "'!S25")</f>
        <v>0</v>
      </c>
      <c r="E532" s="147"/>
      <c r="F532" s="148"/>
      <c r="G532" s="148"/>
      <c r="H532" s="148"/>
      <c r="I532" s="148"/>
      <c r="J532" s="148"/>
      <c r="K532" s="148"/>
      <c r="L532" s="148"/>
      <c r="M532" s="148"/>
      <c r="N532" s="148"/>
      <c r="O532" s="148"/>
      <c r="P532" s="149"/>
    </row>
    <row r="533" spans="1:16" ht="15" customHeight="1" x14ac:dyDescent="0.25">
      <c r="A533" s="44" t="e">
        <f ca="1">IF(MONTH(C533)=MONTH(D$3),RIGHT('Yearly Info'!A$29,LEN('Yearly Info'!A$29)-4),"")</f>
        <v>#VALUE!</v>
      </c>
      <c r="B533" s="145"/>
      <c r="C533" s="42">
        <f t="shared" ca="1" si="19"/>
        <v>46219</v>
      </c>
      <c r="D533" s="54">
        <f ca="1">INDIRECT("'" &amp; UPPER(LEFT(TEXT($D$3,"mmmm"),3)) &amp; "'!S26")</f>
        <v>0</v>
      </c>
      <c r="E533" s="147"/>
      <c r="F533" s="148"/>
      <c r="G533" s="148"/>
      <c r="H533" s="148"/>
      <c r="I533" s="148"/>
      <c r="J533" s="148"/>
      <c r="K533" s="148"/>
      <c r="L533" s="148"/>
      <c r="M533" s="148"/>
      <c r="N533" s="148"/>
      <c r="O533" s="148"/>
      <c r="P533" s="149"/>
    </row>
    <row r="534" spans="1:16" ht="15" customHeight="1" x14ac:dyDescent="0.25">
      <c r="A534" s="44" t="e">
        <f ca="1">IF(MONTH(C534)=MONTH(D$3),RIGHT('Yearly Info'!A$30,LEN('Yearly Info'!A$30)-4),"")</f>
        <v>#VALUE!</v>
      </c>
      <c r="B534" s="145"/>
      <c r="C534" s="42">
        <f t="shared" ca="1" si="19"/>
        <v>46219</v>
      </c>
      <c r="D534" s="54">
        <f ca="1">INDIRECT("'" &amp; UPPER(LEFT(TEXT($D$3,"mmmm"),3)) &amp; "'!S27")</f>
        <v>0</v>
      </c>
      <c r="E534" s="147"/>
      <c r="F534" s="148"/>
      <c r="G534" s="148"/>
      <c r="H534" s="148"/>
      <c r="I534" s="148"/>
      <c r="J534" s="148"/>
      <c r="K534" s="148"/>
      <c r="L534" s="148"/>
      <c r="M534" s="148"/>
      <c r="N534" s="148"/>
      <c r="O534" s="148"/>
      <c r="P534" s="149"/>
    </row>
    <row r="535" spans="1:16" ht="15" customHeight="1" x14ac:dyDescent="0.25">
      <c r="A535" s="44" t="e">
        <f ca="1">IF(MONTH(C535)=MONTH(D$3),RIGHT('Yearly Info'!A$31,LEN('Yearly Info'!A$31)-4),"")</f>
        <v>#VALUE!</v>
      </c>
      <c r="B535" s="145"/>
      <c r="C535" s="42">
        <f t="shared" ca="1" si="19"/>
        <v>46219</v>
      </c>
      <c r="D535" s="54">
        <f ca="1">INDIRECT("'" &amp; UPPER(LEFT(TEXT($D$3,"mmmm"),3)) &amp; "'!S28")</f>
        <v>0</v>
      </c>
      <c r="E535" s="147"/>
      <c r="F535" s="148"/>
      <c r="G535" s="148"/>
      <c r="H535" s="148"/>
      <c r="I535" s="148"/>
      <c r="J535" s="148"/>
      <c r="K535" s="148"/>
      <c r="L535" s="148"/>
      <c r="M535" s="148"/>
      <c r="N535" s="148"/>
      <c r="O535" s="148"/>
      <c r="P535" s="149"/>
    </row>
    <row r="536" spans="1:16" ht="15" customHeight="1" x14ac:dyDescent="0.25">
      <c r="A536" s="44" t="e">
        <f ca="1">IF(MONTH(C536)=MONTH(D$3),RIGHT('Yearly Info'!A$32,LEN('Yearly Info'!A$32)-4),"")</f>
        <v>#VALUE!</v>
      </c>
      <c r="B536" s="145"/>
      <c r="C536" s="42">
        <f t="shared" ca="1" si="19"/>
        <v>46219</v>
      </c>
      <c r="D536" s="54">
        <f ca="1">INDIRECT("'" &amp; UPPER(LEFT(TEXT($D$3,"mmmm"),3)) &amp; "'!S29")</f>
        <v>0</v>
      </c>
      <c r="E536" s="147"/>
      <c r="F536" s="148"/>
      <c r="G536" s="148"/>
      <c r="H536" s="148"/>
      <c r="I536" s="148"/>
      <c r="J536" s="148"/>
      <c r="K536" s="148"/>
      <c r="L536" s="148"/>
      <c r="M536" s="148"/>
      <c r="N536" s="148"/>
      <c r="O536" s="148"/>
      <c r="P536" s="149"/>
    </row>
    <row r="537" spans="1:16" ht="15" customHeight="1" x14ac:dyDescent="0.25">
      <c r="A537" s="44" t="e">
        <f ca="1">IF(MONTH(C537)=MONTH(D$3),RIGHT('Yearly Info'!A$33,LEN('Yearly Info'!A$33)-4),"")</f>
        <v>#VALUE!</v>
      </c>
      <c r="B537" s="145"/>
      <c r="C537" s="42">
        <f t="shared" ca="1" si="19"/>
        <v>46219</v>
      </c>
      <c r="D537" s="54">
        <f ca="1">INDIRECT("'" &amp; UPPER(LEFT(TEXT($D$3,"mmmm"),3)) &amp; "'!S30")</f>
        <v>0</v>
      </c>
      <c r="E537" s="147"/>
      <c r="F537" s="148"/>
      <c r="G537" s="148"/>
      <c r="H537" s="148"/>
      <c r="I537" s="148"/>
      <c r="J537" s="148"/>
      <c r="K537" s="148"/>
      <c r="L537" s="148"/>
      <c r="M537" s="148"/>
      <c r="N537" s="148"/>
      <c r="O537" s="148"/>
      <c r="P537" s="149"/>
    </row>
    <row r="538" spans="1:16" ht="15" customHeight="1" x14ac:dyDescent="0.25">
      <c r="A538" s="44" t="e">
        <f ca="1">IF(MONTH(C538)=MONTH(D$3),RIGHT('Yearly Info'!A$34,LEN('Yearly Info'!A$34)-4),"")</f>
        <v>#VALUE!</v>
      </c>
      <c r="B538" s="145"/>
      <c r="C538" s="42">
        <f t="shared" ca="1" si="19"/>
        <v>46219</v>
      </c>
      <c r="D538" s="54">
        <f ca="1">INDIRECT("'" &amp; UPPER(LEFT(TEXT($D$3,"mmmm"),3)) &amp; "'!S31")</f>
        <v>0</v>
      </c>
      <c r="E538" s="147"/>
      <c r="F538" s="148"/>
      <c r="G538" s="148"/>
      <c r="H538" s="148"/>
      <c r="I538" s="148"/>
      <c r="J538" s="148"/>
      <c r="K538" s="148"/>
      <c r="L538" s="148"/>
      <c r="M538" s="148"/>
      <c r="N538" s="148"/>
      <c r="O538" s="148"/>
      <c r="P538" s="149"/>
    </row>
    <row r="539" spans="1:16" ht="15" customHeight="1" x14ac:dyDescent="0.25">
      <c r="A539" s="44" t="e">
        <f ca="1">IF(MONTH(C539)=MONTH(D$3),RIGHT('Yearly Info'!A$35,LEN('Yearly Info'!A$35)-4),"")</f>
        <v>#VALUE!</v>
      </c>
      <c r="B539" s="145"/>
      <c r="C539" s="42">
        <f t="shared" ca="1" si="19"/>
        <v>46219</v>
      </c>
      <c r="D539" s="54">
        <f ca="1">INDIRECT("'" &amp; UPPER(LEFT(TEXT($D$3,"mmmm"),3)) &amp; "'!S32")</f>
        <v>0</v>
      </c>
      <c r="E539" s="147"/>
      <c r="F539" s="148"/>
      <c r="G539" s="148"/>
      <c r="H539" s="148"/>
      <c r="I539" s="148"/>
      <c r="J539" s="148"/>
      <c r="K539" s="148"/>
      <c r="L539" s="148"/>
      <c r="M539" s="148"/>
      <c r="N539" s="148"/>
      <c r="O539" s="148"/>
      <c r="P539" s="149"/>
    </row>
    <row r="540" spans="1:16" ht="15" customHeight="1" x14ac:dyDescent="0.25">
      <c r="A540" s="44" t="e">
        <f ca="1">IF(MONTH(C540)=MONTH(D$3),RIGHT('Yearly Info'!A$36,LEN('Yearly Info'!A$36)-4),"")</f>
        <v>#VALUE!</v>
      </c>
      <c r="B540" s="145"/>
      <c r="C540" s="42">
        <f t="shared" ca="1" si="19"/>
        <v>46219</v>
      </c>
      <c r="D540" s="54">
        <f ca="1">INDIRECT("'" &amp; UPPER(LEFT(TEXT($D$3,"mmmm"),3)) &amp; "'!S33")</f>
        <v>0</v>
      </c>
      <c r="E540" s="147"/>
      <c r="F540" s="148"/>
      <c r="G540" s="148"/>
      <c r="H540" s="148"/>
      <c r="I540" s="148"/>
      <c r="J540" s="148"/>
      <c r="K540" s="148"/>
      <c r="L540" s="148"/>
      <c r="M540" s="148"/>
      <c r="N540" s="148"/>
      <c r="O540" s="148"/>
      <c r="P540" s="149"/>
    </row>
    <row r="541" spans="1:16" ht="15" customHeight="1" x14ac:dyDescent="0.25">
      <c r="A541" s="44" t="e">
        <f ca="1">IF(MONTH(C541)=MONTH(D$3),RIGHT('Yearly Info'!A$37,LEN('Yearly Info'!A$37)-4),"")</f>
        <v>#VALUE!</v>
      </c>
      <c r="B541" s="145"/>
      <c r="C541" s="42">
        <f t="shared" ca="1" si="19"/>
        <v>46219</v>
      </c>
      <c r="D541" s="54">
        <f ca="1">INDIRECT("'" &amp; UPPER(LEFT(TEXT($D$3,"mmmm"),3)) &amp; "'!S34")</f>
        <v>0</v>
      </c>
      <c r="E541" s="147"/>
      <c r="F541" s="148"/>
      <c r="G541" s="148"/>
      <c r="H541" s="148"/>
      <c r="I541" s="148"/>
      <c r="J541" s="148"/>
      <c r="K541" s="148"/>
      <c r="L541" s="148"/>
      <c r="M541" s="148"/>
      <c r="N541" s="148"/>
      <c r="O541" s="148"/>
      <c r="P541" s="149"/>
    </row>
    <row r="542" spans="1:16" ht="15" customHeight="1" x14ac:dyDescent="0.25">
      <c r="A542" s="44" t="e">
        <f ca="1">IF(MONTH(C542)=MONTH(D$3),RIGHT('Yearly Info'!A$38,LEN('Yearly Info'!A$38)-4),"")</f>
        <v>#VALUE!</v>
      </c>
      <c r="B542" s="145"/>
      <c r="C542" s="42">
        <f t="shared" ca="1" si="19"/>
        <v>46219</v>
      </c>
      <c r="D542" s="54">
        <f ca="1">INDIRECT("'" &amp; UPPER(LEFT(TEXT($D$3,"mmmm"),3)) &amp; "'!S35")</f>
        <v>0</v>
      </c>
      <c r="E542" s="147"/>
      <c r="F542" s="148"/>
      <c r="G542" s="148"/>
      <c r="H542" s="148"/>
      <c r="I542" s="148"/>
      <c r="J542" s="148"/>
      <c r="K542" s="148"/>
      <c r="L542" s="148"/>
      <c r="M542" s="148"/>
      <c r="N542" s="148"/>
      <c r="O542" s="148"/>
      <c r="P542" s="149"/>
    </row>
    <row r="543" spans="1:16" ht="15" customHeight="1" x14ac:dyDescent="0.25">
      <c r="A543" s="44" t="e">
        <f ca="1">IF(MONTH(C543)=MONTH(D$3),RIGHT('Yearly Info'!A$39,LEN('Yearly Info'!A$39)-4),"")</f>
        <v>#VALUE!</v>
      </c>
      <c r="B543" s="145"/>
      <c r="C543" s="42">
        <f t="shared" ca="1" si="19"/>
        <v>46219</v>
      </c>
      <c r="D543" s="54">
        <f ca="1">INDIRECT("'" &amp; UPPER(LEFT(TEXT($D$3,"mmmm"),3)) &amp; "'!S36")</f>
        <v>0</v>
      </c>
      <c r="E543" s="147"/>
      <c r="F543" s="148"/>
      <c r="G543" s="148"/>
      <c r="H543" s="148"/>
      <c r="I543" s="148"/>
      <c r="J543" s="148"/>
      <c r="K543" s="148"/>
      <c r="L543" s="148"/>
      <c r="M543" s="148"/>
      <c r="N543" s="148"/>
      <c r="O543" s="148"/>
      <c r="P543" s="149"/>
    </row>
    <row r="544" spans="1:16" ht="15" customHeight="1" thickBot="1" x14ac:dyDescent="0.3">
      <c r="A544" s="45" t="e">
        <f ca="1">IF(MONTH(C544)=MONTH(D$3),RIGHT('Yearly Info'!A$40,LEN('Yearly Info'!A$40)-4),"")</f>
        <v>#VALUE!</v>
      </c>
      <c r="B544" s="145"/>
      <c r="C544" s="42">
        <f t="shared" ca="1" si="19"/>
        <v>46219</v>
      </c>
      <c r="D544" s="54">
        <f ca="1">INDIRECT("'" &amp; UPPER(LEFT(TEXT($D$3,"mmmm"),3)) &amp; "'!S37")</f>
        <v>0</v>
      </c>
      <c r="E544" s="147"/>
      <c r="F544" s="148"/>
      <c r="G544" s="148"/>
      <c r="H544" s="148"/>
      <c r="I544" s="148"/>
      <c r="J544" s="148"/>
      <c r="K544" s="148"/>
      <c r="L544" s="148"/>
      <c r="M544" s="148"/>
      <c r="N544" s="148"/>
      <c r="O544" s="148"/>
      <c r="P544" s="149"/>
    </row>
    <row r="545" spans="1:16" ht="15" customHeight="1" thickBot="1" x14ac:dyDescent="0.3">
      <c r="A545" s="45" t="str">
        <f ca="1">IF(MONTH(C545)=MONTH(D$3),RIGHT('Yearly Info'!A$41,LEN('Yearly Info'!A$41)-4),"")</f>
        <v xml:space="preserve"> </v>
      </c>
      <c r="B545" s="145"/>
      <c r="C545" s="42">
        <f t="shared" ca="1" si="19"/>
        <v>46219</v>
      </c>
      <c r="D545" s="54">
        <f ca="1">INDIRECT("'" &amp; UPPER(LEFT(TEXT($D$3,"mmmm"),3)) &amp; "'!S38")</f>
        <v>0</v>
      </c>
      <c r="E545" s="147"/>
      <c r="F545" s="148"/>
      <c r="G545" s="148"/>
      <c r="H545" s="148"/>
      <c r="I545" s="148"/>
      <c r="J545" s="148"/>
      <c r="K545" s="148"/>
      <c r="L545" s="148"/>
      <c r="M545" s="148"/>
      <c r="N545" s="148"/>
      <c r="O545" s="148"/>
      <c r="P545" s="149"/>
    </row>
    <row r="546" spans="1:16" ht="15" customHeight="1" thickBot="1" x14ac:dyDescent="0.3">
      <c r="A546" s="45" t="str">
        <f ca="1">IF(MONTH(C546)=MONTH(D$3),RIGHT('Yearly Info'!A$42,LEN('Yearly Info'!A$42)-4),"")</f>
        <v xml:space="preserve"> </v>
      </c>
      <c r="B546" s="145"/>
      <c r="C546" s="42">
        <f t="shared" ca="1" si="19"/>
        <v>46219</v>
      </c>
      <c r="D546" s="54">
        <f ca="1">INDIRECT("'" &amp; UPPER(LEFT(TEXT($D$3,"mmmm"),3)) &amp; "'!S39")</f>
        <v>0</v>
      </c>
      <c r="E546" s="147"/>
      <c r="F546" s="148"/>
      <c r="G546" s="148"/>
      <c r="H546" s="148"/>
      <c r="I546" s="148"/>
      <c r="J546" s="148"/>
      <c r="K546" s="148"/>
      <c r="L546" s="148"/>
      <c r="M546" s="148"/>
      <c r="N546" s="148"/>
      <c r="O546" s="148"/>
      <c r="P546" s="149"/>
    </row>
    <row r="547" spans="1:16" ht="15" customHeight="1" thickBot="1" x14ac:dyDescent="0.3">
      <c r="A547" s="45" t="str">
        <f ca="1">IF(MONTH(C547)=MONTH(D$3),RIGHT('Yearly Info'!A$43,LEN('Yearly Info'!A$43)-4),"")</f>
        <v xml:space="preserve"> </v>
      </c>
      <c r="B547" s="146"/>
      <c r="C547" s="42">
        <f t="shared" ca="1" si="19"/>
        <v>46219</v>
      </c>
      <c r="D547" s="55">
        <f ca="1">INDIRECT("'" &amp; UPPER(LEFT(TEXT($D$3,"mmmm"),3)) &amp; "'!S40")</f>
        <v>0</v>
      </c>
      <c r="E547" s="150"/>
      <c r="F547" s="151"/>
      <c r="G547" s="151"/>
      <c r="H547" s="151"/>
      <c r="I547" s="151"/>
      <c r="J547" s="151"/>
      <c r="K547" s="151"/>
      <c r="L547" s="151"/>
      <c r="M547" s="151"/>
      <c r="N547" s="151"/>
      <c r="O547" s="151"/>
      <c r="P547" s="152"/>
    </row>
    <row r="548" spans="1:16" ht="15" customHeight="1" x14ac:dyDescent="0.25">
      <c r="A548" s="44" t="str">
        <f ca="1">IF(MONTH(C548)=MONTH(D$3),RIGHT('Yearly Info'!A$14,LEN('Yearly Info'!A$14)-4),"")</f>
        <v xml:space="preserve"> RICS Support for MDEQ</v>
      </c>
      <c r="B548" s="159" t="str">
        <f ca="1">TEXT(C548,"dddd")</f>
        <v>Friday</v>
      </c>
      <c r="C548" s="96">
        <f ca="1">C518+1</f>
        <v>46220</v>
      </c>
      <c r="D548" s="54">
        <f ca="1">INDIRECT("'" &amp; UPPER(LEFT(TEXT($D$3,"mmmm"),3)) &amp; "'!T11")</f>
        <v>0</v>
      </c>
      <c r="E548" s="147"/>
      <c r="F548" s="148"/>
      <c r="G548" s="148"/>
      <c r="H548" s="148"/>
      <c r="I548" s="148"/>
      <c r="J548" s="148"/>
      <c r="K548" s="148"/>
      <c r="L548" s="148"/>
      <c r="M548" s="148"/>
      <c r="N548" s="148"/>
      <c r="O548" s="148"/>
      <c r="P548" s="149"/>
    </row>
    <row r="549" spans="1:16" ht="15" customHeight="1" x14ac:dyDescent="0.25">
      <c r="A549" s="44" t="str">
        <f ca="1">IF(MONTH(C549)=MONTH(D$3),RIGHT('Yearly Info'!A$15,LEN('Yearly Info'!A$15)-4),"")</f>
        <v xml:space="preserve"> MDEQ</v>
      </c>
      <c r="B549" s="145"/>
      <c r="C549" s="42">
        <f ca="1">C548</f>
        <v>46220</v>
      </c>
      <c r="D549" s="54">
        <f ca="1">INDIRECT("'" &amp; UPPER(LEFT(TEXT($D$3,"mmmm"),3)) &amp; "'!T12")</f>
        <v>0</v>
      </c>
      <c r="E549" s="147"/>
      <c r="F549" s="148"/>
      <c r="G549" s="148"/>
      <c r="H549" s="148"/>
      <c r="I549" s="148"/>
      <c r="J549" s="148"/>
      <c r="K549" s="148"/>
      <c r="L549" s="148"/>
      <c r="M549" s="148"/>
      <c r="N549" s="148"/>
      <c r="O549" s="148"/>
      <c r="P549" s="149"/>
    </row>
    <row r="550" spans="1:16" ht="15" customHeight="1" x14ac:dyDescent="0.25">
      <c r="A550" s="44" t="str">
        <f ca="1">IF(MONTH(C550)=MONTH(D$3),RIGHT('Yearly Info'!A$16,LEN('Yearly Info'!A$16)-4),"")</f>
        <v xml:space="preserve"> RICS Idea Portal</v>
      </c>
      <c r="B550" s="145"/>
      <c r="C550" s="42">
        <f t="shared" ref="C550:C577" ca="1" si="20">C549</f>
        <v>46220</v>
      </c>
      <c r="D550" s="54">
        <f ca="1">INDIRECT("'" &amp; UPPER(LEFT(TEXT($D$3,"mmmm"),3)) &amp; "'!T13")</f>
        <v>0</v>
      </c>
      <c r="E550" s="147"/>
      <c r="F550" s="148"/>
      <c r="G550" s="148"/>
      <c r="H550" s="148"/>
      <c r="I550" s="148"/>
      <c r="J550" s="148"/>
      <c r="K550" s="148"/>
      <c r="L550" s="148"/>
      <c r="M550" s="148"/>
      <c r="N550" s="148"/>
      <c r="O550" s="148"/>
      <c r="P550" s="149"/>
    </row>
    <row r="551" spans="1:16" ht="15" customHeight="1" x14ac:dyDescent="0.25">
      <c r="A551" s="44" t="str">
        <f ca="1">IF(MONTH(C551)=MONTH(D$3),RIGHT('Yearly Info'!A$17,LEN('Yearly Info'!A$17)-4),"")</f>
        <v xml:space="preserve"> MSWIS</v>
      </c>
      <c r="B551" s="145"/>
      <c r="C551" s="42">
        <f t="shared" ca="1" si="20"/>
        <v>46220</v>
      </c>
      <c r="D551" s="54">
        <f ca="1">INDIRECT("'" &amp; UPPER(LEFT(TEXT($D$3,"mmmm"),3)) &amp; "'!T14")</f>
        <v>0</v>
      </c>
      <c r="E551" s="147"/>
      <c r="F551" s="148"/>
      <c r="G551" s="148"/>
      <c r="H551" s="148"/>
      <c r="I551" s="148"/>
      <c r="J551" s="148"/>
      <c r="K551" s="148"/>
      <c r="L551" s="148"/>
      <c r="M551" s="148"/>
      <c r="N551" s="148"/>
      <c r="O551" s="148"/>
      <c r="P551" s="149"/>
    </row>
    <row r="552" spans="1:16" ht="15" customHeight="1" x14ac:dyDescent="0.25">
      <c r="A552" s="44" t="str">
        <f ca="1">IF(MONTH(C552)=MONTH(D$3),RIGHT('Yearly Info'!A$18,LEN('Yearly Info'!A$18)-4),"")</f>
        <v xml:space="preserve"> GeoSpatial</v>
      </c>
      <c r="B552" s="145"/>
      <c r="C552" s="42">
        <f t="shared" ca="1" si="20"/>
        <v>46220</v>
      </c>
      <c r="D552" s="54">
        <f ca="1">INDIRECT("'" &amp; UPPER(LEFT(TEXT($D$3,"mmmm"),3)) &amp; "'!T15")</f>
        <v>0</v>
      </c>
      <c r="E552" s="147"/>
      <c r="F552" s="148"/>
      <c r="G552" s="148"/>
      <c r="H552" s="148"/>
      <c r="I552" s="148"/>
      <c r="J552" s="148"/>
      <c r="K552" s="148"/>
      <c r="L552" s="148"/>
      <c r="M552" s="148"/>
      <c r="N552" s="148"/>
      <c r="O552" s="148"/>
      <c r="P552" s="149"/>
    </row>
    <row r="553" spans="1:16" ht="15" customHeight="1" x14ac:dyDescent="0.25">
      <c r="A553" s="44" t="str">
        <f ca="1">IF(MONTH(C553)=MONTH(D$3),RIGHT('Yearly Info'!A$19,LEN('Yearly Info'!A$19)-4),"")</f>
        <v xml:space="preserve"> RICS Dashboard</v>
      </c>
      <c r="B553" s="145"/>
      <c r="C553" s="42">
        <f t="shared" ca="1" si="20"/>
        <v>46220</v>
      </c>
      <c r="D553" s="54">
        <f ca="1">INDIRECT("'" &amp; UPPER(LEFT(TEXT($D$3,"mmmm"),3)) &amp; "'!T16")</f>
        <v>0</v>
      </c>
      <c r="E553" s="147"/>
      <c r="F553" s="148"/>
      <c r="G553" s="148"/>
      <c r="H553" s="148"/>
      <c r="I553" s="148"/>
      <c r="J553" s="148"/>
      <c r="K553" s="148"/>
      <c r="L553" s="148"/>
      <c r="M553" s="148"/>
      <c r="N553" s="148"/>
      <c r="O553" s="148"/>
      <c r="P553" s="149"/>
    </row>
    <row r="554" spans="1:16" ht="15" customHeight="1" x14ac:dyDescent="0.25">
      <c r="A554" s="44" t="str">
        <f ca="1">IF(MONTH(C554)=MONTH(D$3),RIGHT('Yearly Info'!A$20,LEN('Yearly Info'!A$20)-4),"")</f>
        <v xml:space="preserve"> MDWFP NRIS</v>
      </c>
      <c r="B554" s="145"/>
      <c r="C554" s="42">
        <f t="shared" ca="1" si="20"/>
        <v>46220</v>
      </c>
      <c r="D554" s="54">
        <f ca="1">INDIRECT("'" &amp; UPPER(LEFT(TEXT($D$3,"mmmm"),3)) &amp; "'!T17")</f>
        <v>0</v>
      </c>
      <c r="E554" s="153"/>
      <c r="F554" s="154"/>
      <c r="G554" s="154"/>
      <c r="H554" s="154"/>
      <c r="I554" s="154"/>
      <c r="J554" s="154"/>
      <c r="K554" s="154"/>
      <c r="L554" s="154"/>
      <c r="M554" s="154"/>
      <c r="N554" s="154"/>
      <c r="O554" s="154"/>
      <c r="P554" s="155"/>
    </row>
    <row r="555" spans="1:16" ht="15" customHeight="1" x14ac:dyDescent="0.25">
      <c r="A555" s="44" t="str">
        <f ca="1">IF(MONTH(C555)=MONTH(D$3),RIGHT('Yearly Info'!A$21,LEN('Yearly Info'!A$21)-4),"")</f>
        <v xml:space="preserve"> MSWIS MRVA 4 CLOSED</v>
      </c>
      <c r="B555" s="145"/>
      <c r="C555" s="42">
        <f t="shared" ca="1" si="20"/>
        <v>46220</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v>
      </c>
      <c r="B556" s="145"/>
      <c r="C556" s="42">
        <f t="shared" ca="1" si="20"/>
        <v>46220</v>
      </c>
      <c r="D556" s="54">
        <f ca="1">INDIRECT("'" &amp; UPPER(LEFT(TEXT($D$3,"mmmm"),3)) &amp; "'!T19")</f>
        <v>0</v>
      </c>
      <c r="E556" s="147"/>
      <c r="F556" s="148"/>
      <c r="G556" s="148"/>
      <c r="H556" s="148"/>
      <c r="I556" s="148"/>
      <c r="J556" s="148"/>
      <c r="K556" s="148"/>
      <c r="L556" s="148"/>
      <c r="M556" s="148"/>
      <c r="N556" s="148"/>
      <c r="O556" s="148"/>
      <c r="P556" s="149"/>
    </row>
    <row r="557" spans="1:16" ht="15" customHeight="1" x14ac:dyDescent="0.25">
      <c r="A557" s="44" t="e">
        <f ca="1">IF(MONTH(C557)=MONTH(D$3),RIGHT('Yearly Info'!A$23,LEN('Yearly Info'!A$23)-4),"")</f>
        <v>#VALUE!</v>
      </c>
      <c r="B557" s="145"/>
      <c r="C557" s="42">
        <f t="shared" ca="1" si="20"/>
        <v>46220</v>
      </c>
      <c r="D557" s="54">
        <f ca="1">INDIRECT("'" &amp; UPPER(LEFT(TEXT($D$3,"mmmm"),3)) &amp; "'!T20")</f>
        <v>0</v>
      </c>
      <c r="E557" s="147"/>
      <c r="F557" s="148"/>
      <c r="G557" s="148"/>
      <c r="H557" s="148"/>
      <c r="I557" s="148"/>
      <c r="J557" s="148"/>
      <c r="K557" s="148"/>
      <c r="L557" s="148"/>
      <c r="M557" s="148"/>
      <c r="N557" s="148"/>
      <c r="O557" s="148"/>
      <c r="P557" s="149"/>
    </row>
    <row r="558" spans="1:16" ht="15" customHeight="1" x14ac:dyDescent="0.25">
      <c r="A558" s="44" t="e">
        <f ca="1">IF(MONTH(C558)=MONTH(D$3),RIGHT('Yearly Info'!A$24,LEN('Yearly Info'!A$24)-4),"")</f>
        <v>#VALUE!</v>
      </c>
      <c r="B558" s="145"/>
      <c r="C558" s="42">
        <f t="shared" ca="1" si="20"/>
        <v>46220</v>
      </c>
      <c r="D558" s="54">
        <f ca="1">INDIRECT("'" &amp; UPPER(LEFT(TEXT($D$3,"mmmm"),3)) &amp; "'!T21")</f>
        <v>0</v>
      </c>
      <c r="E558" s="147"/>
      <c r="F558" s="148"/>
      <c r="G558" s="148"/>
      <c r="H558" s="148"/>
      <c r="I558" s="148"/>
      <c r="J558" s="148"/>
      <c r="K558" s="148"/>
      <c r="L558" s="148"/>
      <c r="M558" s="148"/>
      <c r="N558" s="148"/>
      <c r="O558" s="148"/>
      <c r="P558" s="149"/>
    </row>
    <row r="559" spans="1:16" ht="15" customHeight="1" x14ac:dyDescent="0.25">
      <c r="A559" s="44" t="e">
        <f ca="1">IF(MONTH(C559)=MONTH(D$3),RIGHT('Yearly Info'!A$25,LEN('Yearly Info'!A$25)-4),"")</f>
        <v>#VALUE!</v>
      </c>
      <c r="B559" s="145"/>
      <c r="C559" s="42">
        <f t="shared" ca="1" si="20"/>
        <v>46220</v>
      </c>
      <c r="D559" s="54">
        <f ca="1">INDIRECT("'" &amp; UPPER(LEFT(TEXT($D$3,"mmmm"),3)) &amp; "'!T22")</f>
        <v>0</v>
      </c>
      <c r="E559" s="147"/>
      <c r="F559" s="148"/>
      <c r="G559" s="148"/>
      <c r="H559" s="148"/>
      <c r="I559" s="148"/>
      <c r="J559" s="148"/>
      <c r="K559" s="148"/>
      <c r="L559" s="148"/>
      <c r="M559" s="148"/>
      <c r="N559" s="148"/>
      <c r="O559" s="148"/>
      <c r="P559" s="149"/>
    </row>
    <row r="560" spans="1:16" ht="15" customHeight="1" x14ac:dyDescent="0.25">
      <c r="A560" s="44" t="e">
        <f ca="1">IF(MONTH(C560)=MONTH(D$3),RIGHT('Yearly Info'!A$26,LEN('Yearly Info'!A$26)-4),"")</f>
        <v>#VALUE!</v>
      </c>
      <c r="B560" s="145"/>
      <c r="C560" s="42">
        <f t="shared" ca="1" si="20"/>
        <v>46220</v>
      </c>
      <c r="D560" s="54">
        <f ca="1">INDIRECT("'" &amp; UPPER(LEFT(TEXT($D$3,"mmmm"),3)) &amp; "'!T23")</f>
        <v>0</v>
      </c>
      <c r="E560" s="147"/>
      <c r="F560" s="148"/>
      <c r="G560" s="148"/>
      <c r="H560" s="148"/>
      <c r="I560" s="148"/>
      <c r="J560" s="148"/>
      <c r="K560" s="148"/>
      <c r="L560" s="148"/>
      <c r="M560" s="148"/>
      <c r="N560" s="148"/>
      <c r="O560" s="148"/>
      <c r="P560" s="149"/>
    </row>
    <row r="561" spans="1:16" ht="15" customHeight="1" x14ac:dyDescent="0.25">
      <c r="A561" s="44" t="e">
        <f ca="1">IF(MONTH(C561)=MONTH(D$3),RIGHT('Yearly Info'!A$27,LEN('Yearly Info'!A$27)-4),"")</f>
        <v>#VALUE!</v>
      </c>
      <c r="B561" s="145"/>
      <c r="C561" s="42">
        <f t="shared" ca="1" si="20"/>
        <v>46220</v>
      </c>
      <c r="D561" s="54">
        <f ca="1">INDIRECT("'" &amp; UPPER(LEFT(TEXT($D$3,"mmmm"),3)) &amp; "'!T24")</f>
        <v>0</v>
      </c>
      <c r="E561" s="147"/>
      <c r="F561" s="148"/>
      <c r="G561" s="148"/>
      <c r="H561" s="148"/>
      <c r="I561" s="148"/>
      <c r="J561" s="148"/>
      <c r="K561" s="148"/>
      <c r="L561" s="148"/>
      <c r="M561" s="148"/>
      <c r="N561" s="148"/>
      <c r="O561" s="148"/>
      <c r="P561" s="149"/>
    </row>
    <row r="562" spans="1:16" ht="15" customHeight="1" x14ac:dyDescent="0.25">
      <c r="A562" s="44" t="e">
        <f ca="1">IF(MONTH(C562)=MONTH(D$3),RIGHT('Yearly Info'!A$28,LEN('Yearly Info'!A$28)-4),"")</f>
        <v>#VALUE!</v>
      </c>
      <c r="B562" s="145"/>
      <c r="C562" s="42">
        <f t="shared" ca="1" si="20"/>
        <v>46220</v>
      </c>
      <c r="D562" s="54">
        <f ca="1">INDIRECT("'" &amp; UPPER(LEFT(TEXT($D$3,"mmmm"),3)) &amp; "'!T25")</f>
        <v>0</v>
      </c>
      <c r="E562" s="147"/>
      <c r="F562" s="148"/>
      <c r="G562" s="148"/>
      <c r="H562" s="148"/>
      <c r="I562" s="148"/>
      <c r="J562" s="148"/>
      <c r="K562" s="148"/>
      <c r="L562" s="148"/>
      <c r="M562" s="148"/>
      <c r="N562" s="148"/>
      <c r="O562" s="148"/>
      <c r="P562" s="149"/>
    </row>
    <row r="563" spans="1:16" ht="15" customHeight="1" x14ac:dyDescent="0.25">
      <c r="A563" s="44" t="e">
        <f ca="1">IF(MONTH(C563)=MONTH(D$3),RIGHT('Yearly Info'!A$29,LEN('Yearly Info'!A$29)-4),"")</f>
        <v>#VALUE!</v>
      </c>
      <c r="B563" s="145"/>
      <c r="C563" s="42">
        <f t="shared" ca="1" si="20"/>
        <v>46220</v>
      </c>
      <c r="D563" s="54">
        <f ca="1">INDIRECT("'" &amp; UPPER(LEFT(TEXT($D$3,"mmmm"),3)) &amp; "'!T26")</f>
        <v>0</v>
      </c>
      <c r="E563" s="147"/>
      <c r="F563" s="148"/>
      <c r="G563" s="148"/>
      <c r="H563" s="148"/>
      <c r="I563" s="148"/>
      <c r="J563" s="148"/>
      <c r="K563" s="148"/>
      <c r="L563" s="148"/>
      <c r="M563" s="148"/>
      <c r="N563" s="148"/>
      <c r="O563" s="148"/>
      <c r="P563" s="149"/>
    </row>
    <row r="564" spans="1:16" ht="15" customHeight="1" x14ac:dyDescent="0.25">
      <c r="A564" s="44" t="e">
        <f ca="1">IF(MONTH(C564)=MONTH(D$3),RIGHT('Yearly Info'!A$30,LEN('Yearly Info'!A$30)-4),"")</f>
        <v>#VALUE!</v>
      </c>
      <c r="B564" s="145"/>
      <c r="C564" s="42">
        <f t="shared" ca="1" si="20"/>
        <v>46220</v>
      </c>
      <c r="D564" s="54">
        <f ca="1">INDIRECT("'" &amp; UPPER(LEFT(TEXT($D$3,"mmmm"),3)) &amp; "'!T27")</f>
        <v>0</v>
      </c>
      <c r="E564" s="147"/>
      <c r="F564" s="148"/>
      <c r="G564" s="148"/>
      <c r="H564" s="148"/>
      <c r="I564" s="148"/>
      <c r="J564" s="148"/>
      <c r="K564" s="148"/>
      <c r="L564" s="148"/>
      <c r="M564" s="148"/>
      <c r="N564" s="148"/>
      <c r="O564" s="148"/>
      <c r="P564" s="149"/>
    </row>
    <row r="565" spans="1:16" ht="15" customHeight="1" x14ac:dyDescent="0.25">
      <c r="A565" s="44" t="e">
        <f ca="1">IF(MONTH(C565)=MONTH(D$3),RIGHT('Yearly Info'!A$31,LEN('Yearly Info'!A$31)-4),"")</f>
        <v>#VALUE!</v>
      </c>
      <c r="B565" s="145"/>
      <c r="C565" s="42">
        <f t="shared" ca="1" si="20"/>
        <v>46220</v>
      </c>
      <c r="D565" s="54">
        <f ca="1">INDIRECT("'" &amp; UPPER(LEFT(TEXT($D$3,"mmmm"),3)) &amp; "'!T28")</f>
        <v>0</v>
      </c>
      <c r="E565" s="147"/>
      <c r="F565" s="148"/>
      <c r="G565" s="148"/>
      <c r="H565" s="148"/>
      <c r="I565" s="148"/>
      <c r="J565" s="148"/>
      <c r="K565" s="148"/>
      <c r="L565" s="148"/>
      <c r="M565" s="148"/>
      <c r="N565" s="148"/>
      <c r="O565" s="148"/>
      <c r="P565" s="149"/>
    </row>
    <row r="566" spans="1:16" ht="15" customHeight="1" x14ac:dyDescent="0.25">
      <c r="A566" s="44" t="e">
        <f ca="1">IF(MONTH(C566)=MONTH(D$3),RIGHT('Yearly Info'!A$32,LEN('Yearly Info'!A$32)-4),"")</f>
        <v>#VALUE!</v>
      </c>
      <c r="B566" s="145"/>
      <c r="C566" s="42">
        <f t="shared" ca="1" si="20"/>
        <v>46220</v>
      </c>
      <c r="D566" s="54">
        <f ca="1">INDIRECT("'" &amp; UPPER(LEFT(TEXT($D$3,"mmmm"),3)) &amp; "'!T29")</f>
        <v>0</v>
      </c>
      <c r="E566" s="147"/>
      <c r="F566" s="148"/>
      <c r="G566" s="148"/>
      <c r="H566" s="148"/>
      <c r="I566" s="148"/>
      <c r="J566" s="148"/>
      <c r="K566" s="148"/>
      <c r="L566" s="148"/>
      <c r="M566" s="148"/>
      <c r="N566" s="148"/>
      <c r="O566" s="148"/>
      <c r="P566" s="149"/>
    </row>
    <row r="567" spans="1:16" ht="15" customHeight="1" x14ac:dyDescent="0.25">
      <c r="A567" s="44" t="e">
        <f ca="1">IF(MONTH(C567)=MONTH(D$3),RIGHT('Yearly Info'!A$33,LEN('Yearly Info'!A$33)-4),"")</f>
        <v>#VALUE!</v>
      </c>
      <c r="B567" s="145"/>
      <c r="C567" s="42">
        <f t="shared" ca="1" si="20"/>
        <v>46220</v>
      </c>
      <c r="D567" s="54">
        <f ca="1">INDIRECT("'" &amp; UPPER(LEFT(TEXT($D$3,"mmmm"),3)) &amp; "'!T30")</f>
        <v>0</v>
      </c>
      <c r="E567" s="147"/>
      <c r="F567" s="148"/>
      <c r="G567" s="148"/>
      <c r="H567" s="148"/>
      <c r="I567" s="148"/>
      <c r="J567" s="148"/>
      <c r="K567" s="148"/>
      <c r="L567" s="148"/>
      <c r="M567" s="148"/>
      <c r="N567" s="148"/>
      <c r="O567" s="148"/>
      <c r="P567" s="149"/>
    </row>
    <row r="568" spans="1:16" ht="15" customHeight="1" x14ac:dyDescent="0.25">
      <c r="A568" s="44" t="e">
        <f ca="1">IF(MONTH(C568)=MONTH(D$3),RIGHT('Yearly Info'!A$34,LEN('Yearly Info'!A$34)-4),"")</f>
        <v>#VALUE!</v>
      </c>
      <c r="B568" s="145"/>
      <c r="C568" s="42">
        <f t="shared" ca="1" si="20"/>
        <v>46220</v>
      </c>
      <c r="D568" s="54">
        <f ca="1">INDIRECT("'" &amp; UPPER(LEFT(TEXT($D$3,"mmmm"),3)) &amp; "'!T31")</f>
        <v>0</v>
      </c>
      <c r="E568" s="147"/>
      <c r="F568" s="148"/>
      <c r="G568" s="148"/>
      <c r="H568" s="148"/>
      <c r="I568" s="148"/>
      <c r="J568" s="148"/>
      <c r="K568" s="148"/>
      <c r="L568" s="148"/>
      <c r="M568" s="148"/>
      <c r="N568" s="148"/>
      <c r="O568" s="148"/>
      <c r="P568" s="149"/>
    </row>
    <row r="569" spans="1:16" ht="15" customHeight="1" x14ac:dyDescent="0.25">
      <c r="A569" s="44" t="e">
        <f ca="1">IF(MONTH(C569)=MONTH(D$3),RIGHT('Yearly Info'!A$35,LEN('Yearly Info'!A$35)-4),"")</f>
        <v>#VALUE!</v>
      </c>
      <c r="B569" s="145"/>
      <c r="C569" s="42">
        <f t="shared" ca="1" si="20"/>
        <v>46220</v>
      </c>
      <c r="D569" s="54">
        <f ca="1">INDIRECT("'" &amp; UPPER(LEFT(TEXT($D$3,"mmmm"),3)) &amp; "'!T32")</f>
        <v>0</v>
      </c>
      <c r="E569" s="147"/>
      <c r="F569" s="148"/>
      <c r="G569" s="148"/>
      <c r="H569" s="148"/>
      <c r="I569" s="148"/>
      <c r="J569" s="148"/>
      <c r="K569" s="148"/>
      <c r="L569" s="148"/>
      <c r="M569" s="148"/>
      <c r="N569" s="148"/>
      <c r="O569" s="148"/>
      <c r="P569" s="149"/>
    </row>
    <row r="570" spans="1:16" ht="15" customHeight="1" x14ac:dyDescent="0.25">
      <c r="A570" s="44" t="e">
        <f ca="1">IF(MONTH(C570)=MONTH(D$3),RIGHT('Yearly Info'!A$36,LEN('Yearly Info'!A$36)-4),"")</f>
        <v>#VALUE!</v>
      </c>
      <c r="B570" s="145"/>
      <c r="C570" s="42">
        <f t="shared" ca="1" si="20"/>
        <v>46220</v>
      </c>
      <c r="D570" s="54">
        <f ca="1">INDIRECT("'" &amp; UPPER(LEFT(TEXT($D$3,"mmmm"),3)) &amp; "'!T33")</f>
        <v>0</v>
      </c>
      <c r="E570" s="147"/>
      <c r="F570" s="148"/>
      <c r="G570" s="148"/>
      <c r="H570" s="148"/>
      <c r="I570" s="148"/>
      <c r="J570" s="148"/>
      <c r="K570" s="148"/>
      <c r="L570" s="148"/>
      <c r="M570" s="148"/>
      <c r="N570" s="148"/>
      <c r="O570" s="148"/>
      <c r="P570" s="149"/>
    </row>
    <row r="571" spans="1:16" ht="15" customHeight="1" x14ac:dyDescent="0.25">
      <c r="A571" s="44" t="e">
        <f ca="1">IF(MONTH(C571)=MONTH(D$3),RIGHT('Yearly Info'!A$37,LEN('Yearly Info'!A$37)-4),"")</f>
        <v>#VALUE!</v>
      </c>
      <c r="B571" s="145"/>
      <c r="C571" s="42">
        <f t="shared" ca="1" si="20"/>
        <v>46220</v>
      </c>
      <c r="D571" s="54">
        <f ca="1">INDIRECT("'" &amp; UPPER(LEFT(TEXT($D$3,"mmmm"),3)) &amp; "'!T34")</f>
        <v>0</v>
      </c>
      <c r="E571" s="147"/>
      <c r="F571" s="148"/>
      <c r="G571" s="148"/>
      <c r="H571" s="148"/>
      <c r="I571" s="148"/>
      <c r="J571" s="148"/>
      <c r="K571" s="148"/>
      <c r="L571" s="148"/>
      <c r="M571" s="148"/>
      <c r="N571" s="148"/>
      <c r="O571" s="148"/>
      <c r="P571" s="149"/>
    </row>
    <row r="572" spans="1:16" ht="15" customHeight="1" x14ac:dyDescent="0.25">
      <c r="A572" s="44" t="e">
        <f ca="1">IF(MONTH(C572)=MONTH(D$3),RIGHT('Yearly Info'!A$38,LEN('Yearly Info'!A$38)-4),"")</f>
        <v>#VALUE!</v>
      </c>
      <c r="B572" s="145"/>
      <c r="C572" s="42">
        <f t="shared" ca="1" si="20"/>
        <v>46220</v>
      </c>
      <c r="D572" s="54">
        <f ca="1">INDIRECT("'" &amp; UPPER(LEFT(TEXT($D$3,"mmmm"),3)) &amp; "'!T35")</f>
        <v>0</v>
      </c>
      <c r="E572" s="147"/>
      <c r="F572" s="148"/>
      <c r="G572" s="148"/>
      <c r="H572" s="148"/>
      <c r="I572" s="148"/>
      <c r="J572" s="148"/>
      <c r="K572" s="148"/>
      <c r="L572" s="148"/>
      <c r="M572" s="148"/>
      <c r="N572" s="148"/>
      <c r="O572" s="148"/>
      <c r="P572" s="149"/>
    </row>
    <row r="573" spans="1:16" ht="15" customHeight="1" x14ac:dyDescent="0.25">
      <c r="A573" s="44" t="e">
        <f ca="1">IF(MONTH(C573)=MONTH(D$3),RIGHT('Yearly Info'!A$39,LEN('Yearly Info'!A$39)-4),"")</f>
        <v>#VALUE!</v>
      </c>
      <c r="B573" s="145"/>
      <c r="C573" s="42">
        <f t="shared" ca="1" si="20"/>
        <v>46220</v>
      </c>
      <c r="D573" s="54">
        <f ca="1">INDIRECT("'" &amp; UPPER(LEFT(TEXT($D$3,"mmmm"),3)) &amp; "'!T36")</f>
        <v>0</v>
      </c>
      <c r="E573" s="147"/>
      <c r="F573" s="148"/>
      <c r="G573" s="148"/>
      <c r="H573" s="148"/>
      <c r="I573" s="148"/>
      <c r="J573" s="148"/>
      <c r="K573" s="148"/>
      <c r="L573" s="148"/>
      <c r="M573" s="148"/>
      <c r="N573" s="148"/>
      <c r="O573" s="148"/>
      <c r="P573" s="149"/>
    </row>
    <row r="574" spans="1:16" ht="15" customHeight="1" thickBot="1" x14ac:dyDescent="0.3">
      <c r="A574" s="45" t="e">
        <f ca="1">IF(MONTH(C574)=MONTH(D$3),RIGHT('Yearly Info'!A$40,LEN('Yearly Info'!A$40)-4),"")</f>
        <v>#VALUE!</v>
      </c>
      <c r="B574" s="145"/>
      <c r="C574" s="42">
        <f t="shared" ca="1" si="20"/>
        <v>46220</v>
      </c>
      <c r="D574" s="54">
        <f ca="1">INDIRECT("'" &amp; UPPER(LEFT(TEXT($D$3,"mmmm"),3)) &amp; "'!T37")</f>
        <v>0</v>
      </c>
      <c r="E574" s="147"/>
      <c r="F574" s="148"/>
      <c r="G574" s="148"/>
      <c r="H574" s="148"/>
      <c r="I574" s="148"/>
      <c r="J574" s="148"/>
      <c r="K574" s="148"/>
      <c r="L574" s="148"/>
      <c r="M574" s="148"/>
      <c r="N574" s="148"/>
      <c r="O574" s="148"/>
      <c r="P574" s="149"/>
    </row>
    <row r="575" spans="1:16" ht="15" customHeight="1" thickBot="1" x14ac:dyDescent="0.3">
      <c r="A575" s="45" t="str">
        <f ca="1">IF(MONTH(C575)=MONTH(D$3),RIGHT('Yearly Info'!A$41,LEN('Yearly Info'!A$41)-4),"")</f>
        <v xml:space="preserve"> </v>
      </c>
      <c r="B575" s="145"/>
      <c r="C575" s="42">
        <f t="shared" ca="1" si="20"/>
        <v>46220</v>
      </c>
      <c r="D575" s="54">
        <f ca="1">INDIRECT("'" &amp; UPPER(LEFT(TEXT($D$3,"mmmm"),3)) &amp; "'!T38")</f>
        <v>0</v>
      </c>
      <c r="E575" s="147"/>
      <c r="F575" s="148"/>
      <c r="G575" s="148"/>
      <c r="H575" s="148"/>
      <c r="I575" s="148"/>
      <c r="J575" s="148"/>
      <c r="K575" s="148"/>
      <c r="L575" s="148"/>
      <c r="M575" s="148"/>
      <c r="N575" s="148"/>
      <c r="O575" s="148"/>
      <c r="P575" s="149"/>
    </row>
    <row r="576" spans="1:16" ht="15" customHeight="1" thickBot="1" x14ac:dyDescent="0.3">
      <c r="A576" s="45" t="str">
        <f ca="1">IF(MONTH(C576)=MONTH(D$3),RIGHT('Yearly Info'!A$42,LEN('Yearly Info'!A$42)-4),"")</f>
        <v xml:space="preserve"> </v>
      </c>
      <c r="B576" s="145"/>
      <c r="C576" s="42">
        <f t="shared" ca="1" si="20"/>
        <v>46220</v>
      </c>
      <c r="D576" s="54">
        <f ca="1">INDIRECT("'" &amp; UPPER(LEFT(TEXT($D$3,"mmmm"),3)) &amp; "'!T39")</f>
        <v>0</v>
      </c>
      <c r="E576" s="147"/>
      <c r="F576" s="148"/>
      <c r="G576" s="148"/>
      <c r="H576" s="148"/>
      <c r="I576" s="148"/>
      <c r="J576" s="148"/>
      <c r="K576" s="148"/>
      <c r="L576" s="148"/>
      <c r="M576" s="148"/>
      <c r="N576" s="148"/>
      <c r="O576" s="148"/>
      <c r="P576" s="149"/>
    </row>
    <row r="577" spans="1:16" ht="15" customHeight="1" thickBot="1" x14ac:dyDescent="0.3">
      <c r="A577" s="45" t="str">
        <f ca="1">IF(MONTH(C577)=MONTH(D$3),RIGHT('Yearly Info'!A$43,LEN('Yearly Info'!A$43)-4),"")</f>
        <v xml:space="preserve"> </v>
      </c>
      <c r="B577" s="146"/>
      <c r="C577" s="42">
        <f t="shared" ca="1" si="20"/>
        <v>46220</v>
      </c>
      <c r="D577" s="55">
        <f ca="1">INDIRECT("'" &amp; UPPER(LEFT(TEXT($D$3,"mmmm"),3)) &amp; "'!T40")</f>
        <v>0</v>
      </c>
      <c r="E577" s="150"/>
      <c r="F577" s="151"/>
      <c r="G577" s="151"/>
      <c r="H577" s="151"/>
      <c r="I577" s="151"/>
      <c r="J577" s="151"/>
      <c r="K577" s="151"/>
      <c r="L577" s="151"/>
      <c r="M577" s="151"/>
      <c r="N577" s="151"/>
      <c r="O577" s="151"/>
      <c r="P577" s="152"/>
    </row>
    <row r="578" spans="1:16" ht="15" customHeight="1" x14ac:dyDescent="0.25">
      <c r="A578" s="44" t="str">
        <f ca="1">IF(MONTH(C578)=MONTH(D$3),RIGHT('Yearly Info'!A$14,LEN('Yearly Info'!A$14)-4),"")</f>
        <v xml:space="preserve"> RICS Support for MDEQ</v>
      </c>
      <c r="B578" s="145" t="str">
        <f ca="1">TEXT(C578,"dddd")</f>
        <v>Saturday</v>
      </c>
      <c r="C578" s="94">
        <f ca="1">C548+1</f>
        <v>46221</v>
      </c>
      <c r="D578" s="107">
        <f ca="1">INDIRECT("'" &amp; UPPER(LEFT(TEXT($D$3,"mmmm"),3)) &amp; "'!U11")</f>
        <v>0</v>
      </c>
      <c r="E578" s="147"/>
      <c r="F578" s="148"/>
      <c r="G578" s="148"/>
      <c r="H578" s="148"/>
      <c r="I578" s="148"/>
      <c r="J578" s="148"/>
      <c r="K578" s="148"/>
      <c r="L578" s="148"/>
      <c r="M578" s="148"/>
      <c r="N578" s="148"/>
      <c r="O578" s="148"/>
      <c r="P578" s="149"/>
    </row>
    <row r="579" spans="1:16" ht="15" customHeight="1" x14ac:dyDescent="0.25">
      <c r="A579" s="44" t="str">
        <f ca="1">IF(MONTH(C579)=MONTH(D$3),RIGHT('Yearly Info'!A$15,LEN('Yearly Info'!A$15)-4),"")</f>
        <v xml:space="preserve"> MDEQ</v>
      </c>
      <c r="B579" s="145"/>
      <c r="C579" s="42">
        <f ca="1">C578</f>
        <v>46221</v>
      </c>
      <c r="D579" s="107">
        <f ca="1">INDIRECT("'" &amp; UPPER(LEFT(TEXT($D$3,"mmmm"),3)) &amp; "'!U12")</f>
        <v>0</v>
      </c>
      <c r="E579" s="147"/>
      <c r="F579" s="148"/>
      <c r="G579" s="148"/>
      <c r="H579" s="148"/>
      <c r="I579" s="148"/>
      <c r="J579" s="148"/>
      <c r="K579" s="148"/>
      <c r="L579" s="148"/>
      <c r="M579" s="148"/>
      <c r="N579" s="148"/>
      <c r="O579" s="148"/>
      <c r="P579" s="149"/>
    </row>
    <row r="580" spans="1:16" ht="15" customHeight="1" x14ac:dyDescent="0.25">
      <c r="A580" s="44" t="str">
        <f ca="1">IF(MONTH(C580)=MONTH(D$3),RIGHT('Yearly Info'!A$16,LEN('Yearly Info'!A$16)-4),"")</f>
        <v xml:space="preserve"> RICS Idea Portal</v>
      </c>
      <c r="B580" s="145"/>
      <c r="C580" s="42">
        <f t="shared" ref="C580:C607" ca="1" si="21">C579</f>
        <v>46221</v>
      </c>
      <c r="D580" s="107">
        <f ca="1">INDIRECT("'" &amp; UPPER(LEFT(TEXT($D$3,"mmmm"),3)) &amp; "'!U13")</f>
        <v>0</v>
      </c>
      <c r="E580" s="147"/>
      <c r="F580" s="148"/>
      <c r="G580" s="148"/>
      <c r="H580" s="148"/>
      <c r="I580" s="148"/>
      <c r="J580" s="148"/>
      <c r="K580" s="148"/>
      <c r="L580" s="148"/>
      <c r="M580" s="148"/>
      <c r="N580" s="148"/>
      <c r="O580" s="148"/>
      <c r="P580" s="149"/>
    </row>
    <row r="581" spans="1:16" ht="15" customHeight="1" x14ac:dyDescent="0.25">
      <c r="A581" s="44" t="str">
        <f ca="1">IF(MONTH(C581)=MONTH(D$3),RIGHT('Yearly Info'!A$17,LEN('Yearly Info'!A$17)-4),"")</f>
        <v xml:space="preserve"> MSWIS</v>
      </c>
      <c r="B581" s="145"/>
      <c r="C581" s="42">
        <f t="shared" ca="1" si="21"/>
        <v>46221</v>
      </c>
      <c r="D581" s="107">
        <f ca="1">INDIRECT("'" &amp; UPPER(LEFT(TEXT($D$3,"mmmm"),3)) &amp; "'!U14")</f>
        <v>0</v>
      </c>
      <c r="E581" s="147"/>
      <c r="F581" s="148"/>
      <c r="G581" s="148"/>
      <c r="H581" s="148"/>
      <c r="I581" s="148"/>
      <c r="J581" s="148"/>
      <c r="K581" s="148"/>
      <c r="L581" s="148"/>
      <c r="M581" s="148"/>
      <c r="N581" s="148"/>
      <c r="O581" s="148"/>
      <c r="P581" s="149"/>
    </row>
    <row r="582" spans="1:16" ht="15" customHeight="1" x14ac:dyDescent="0.25">
      <c r="A582" s="44" t="str">
        <f ca="1">IF(MONTH(C582)=MONTH(D$3),RIGHT('Yearly Info'!A$18,LEN('Yearly Info'!A$18)-4),"")</f>
        <v xml:space="preserve"> GeoSpatial</v>
      </c>
      <c r="B582" s="145"/>
      <c r="C582" s="42">
        <f t="shared" ca="1" si="21"/>
        <v>46221</v>
      </c>
      <c r="D582" s="107">
        <f ca="1">INDIRECT("'" &amp; UPPER(LEFT(TEXT($D$3,"mmmm"),3)) &amp; "'!U15")</f>
        <v>0</v>
      </c>
      <c r="E582" s="147"/>
      <c r="F582" s="148"/>
      <c r="G582" s="148"/>
      <c r="H582" s="148"/>
      <c r="I582" s="148"/>
      <c r="J582" s="148"/>
      <c r="K582" s="148"/>
      <c r="L582" s="148"/>
      <c r="M582" s="148"/>
      <c r="N582" s="148"/>
      <c r="O582" s="148"/>
      <c r="P582" s="149"/>
    </row>
    <row r="583" spans="1:16" ht="15" customHeight="1" x14ac:dyDescent="0.25">
      <c r="A583" s="44" t="str">
        <f ca="1">IF(MONTH(C583)=MONTH(D$3),RIGHT('Yearly Info'!A$19,LEN('Yearly Info'!A$19)-4),"")</f>
        <v xml:space="preserve"> RICS Dashboard</v>
      </c>
      <c r="B583" s="145"/>
      <c r="C583" s="42">
        <f t="shared" ca="1" si="21"/>
        <v>46221</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MDWFP NRIS</v>
      </c>
      <c r="B584" s="145"/>
      <c r="C584" s="42">
        <f t="shared" ca="1" si="21"/>
        <v>46221</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 MRVA 4 CLOSED</v>
      </c>
      <c r="B585" s="145"/>
      <c r="C585" s="42">
        <f t="shared" ca="1" si="21"/>
        <v>46221</v>
      </c>
      <c r="D585" s="107">
        <f ca="1">INDIRECT("'" &amp; UPPER(LEFT(TEXT($D$3,"mmmm"),3)) &amp; "'!U18")</f>
        <v>0</v>
      </c>
      <c r="E585" s="147"/>
      <c r="F585" s="148"/>
      <c r="G585" s="148"/>
      <c r="H585" s="148"/>
      <c r="I585" s="148"/>
      <c r="J585" s="148"/>
      <c r="K585" s="148"/>
      <c r="L585" s="148"/>
      <c r="M585" s="148"/>
      <c r="N585" s="148"/>
      <c r="O585" s="148"/>
      <c r="P585" s="149"/>
    </row>
    <row r="586" spans="1:16" ht="15" customHeight="1" x14ac:dyDescent="0.25">
      <c r="A586" s="44" t="str">
        <f ca="1">IF(MONTH(C586)=MONTH(D$3),RIGHT('Yearly Info'!A$22,LEN('Yearly Info'!A$22)-4),"")</f>
        <v xml:space="preserve"> Tackett</v>
      </c>
      <c r="B586" s="145"/>
      <c r="C586" s="42">
        <f t="shared" ca="1" si="21"/>
        <v>46221</v>
      </c>
      <c r="D586" s="107">
        <f ca="1">INDIRECT("'" &amp; UPPER(LEFT(TEXT($D$3,"mmmm"),3)) &amp; "'!U19")</f>
        <v>0</v>
      </c>
      <c r="E586" s="147"/>
      <c r="F586" s="148"/>
      <c r="G586" s="148"/>
      <c r="H586" s="148"/>
      <c r="I586" s="148"/>
      <c r="J586" s="148"/>
      <c r="K586" s="148"/>
      <c r="L586" s="148"/>
      <c r="M586" s="148"/>
      <c r="N586" s="148"/>
      <c r="O586" s="148"/>
      <c r="P586" s="149"/>
    </row>
    <row r="587" spans="1:16" ht="15" customHeight="1" x14ac:dyDescent="0.25">
      <c r="A587" s="44" t="e">
        <f ca="1">IF(MONTH(C587)=MONTH(D$3),RIGHT('Yearly Info'!A$23,LEN('Yearly Info'!A$23)-4),"")</f>
        <v>#VALUE!</v>
      </c>
      <c r="B587" s="145"/>
      <c r="C587" s="42">
        <f t="shared" ca="1" si="21"/>
        <v>46221</v>
      </c>
      <c r="D587" s="107">
        <f ca="1">INDIRECT("'" &amp; UPPER(LEFT(TEXT($D$3,"mmmm"),3)) &amp; "'!U20")</f>
        <v>0</v>
      </c>
      <c r="E587" s="160"/>
      <c r="F587" s="148"/>
      <c r="G587" s="148"/>
      <c r="H587" s="148"/>
      <c r="I587" s="148"/>
      <c r="J587" s="148"/>
      <c r="K587" s="148"/>
      <c r="L587" s="148"/>
      <c r="M587" s="148"/>
      <c r="N587" s="148"/>
      <c r="O587" s="148"/>
      <c r="P587" s="149"/>
    </row>
    <row r="588" spans="1:16" ht="15" customHeight="1" x14ac:dyDescent="0.25">
      <c r="A588" s="44" t="e">
        <f ca="1">IF(MONTH(C588)=MONTH(D$3),RIGHT('Yearly Info'!A$24,LEN('Yearly Info'!A$24)-4),"")</f>
        <v>#VALUE!</v>
      </c>
      <c r="B588" s="145"/>
      <c r="C588" s="42">
        <f t="shared" ca="1" si="21"/>
        <v>46221</v>
      </c>
      <c r="D588" s="107">
        <f ca="1">INDIRECT("'" &amp; UPPER(LEFT(TEXT($D$3,"mmmm"),3)) &amp; "'!U21")</f>
        <v>0</v>
      </c>
      <c r="E588" s="147"/>
      <c r="F588" s="148"/>
      <c r="G588" s="148"/>
      <c r="H588" s="148"/>
      <c r="I588" s="148"/>
      <c r="J588" s="148"/>
      <c r="K588" s="148"/>
      <c r="L588" s="148"/>
      <c r="M588" s="148"/>
      <c r="N588" s="148"/>
      <c r="O588" s="148"/>
      <c r="P588" s="149"/>
    </row>
    <row r="589" spans="1:16" ht="15" customHeight="1" x14ac:dyDescent="0.25">
      <c r="A589" s="44" t="e">
        <f ca="1">IF(MONTH(C589)=MONTH(D$3),RIGHT('Yearly Info'!A$25,LEN('Yearly Info'!A$25)-4),"")</f>
        <v>#VALUE!</v>
      </c>
      <c r="B589" s="145"/>
      <c r="C589" s="42">
        <f t="shared" ca="1" si="21"/>
        <v>46221</v>
      </c>
      <c r="D589" s="107">
        <f ca="1">INDIRECT("'" &amp; UPPER(LEFT(TEXT($D$3,"mmmm"),3)) &amp; "'!U22")</f>
        <v>0</v>
      </c>
      <c r="E589" s="147"/>
      <c r="F589" s="148"/>
      <c r="G589" s="148"/>
      <c r="H589" s="148"/>
      <c r="I589" s="148"/>
      <c r="J589" s="148"/>
      <c r="K589" s="148"/>
      <c r="L589" s="148"/>
      <c r="M589" s="148"/>
      <c r="N589" s="148"/>
      <c r="O589" s="148"/>
      <c r="P589" s="149"/>
    </row>
    <row r="590" spans="1:16" ht="15" customHeight="1" x14ac:dyDescent="0.25">
      <c r="A590" s="44" t="e">
        <f ca="1">IF(MONTH(C590)=MONTH(D$3),RIGHT('Yearly Info'!A$26,LEN('Yearly Info'!A$26)-4),"")</f>
        <v>#VALUE!</v>
      </c>
      <c r="B590" s="145"/>
      <c r="C590" s="42">
        <f t="shared" ca="1" si="21"/>
        <v>46221</v>
      </c>
      <c r="D590" s="107">
        <f ca="1">INDIRECT("'" &amp; UPPER(LEFT(TEXT($D$3,"mmmm"),3)) &amp; "'!U23")</f>
        <v>0</v>
      </c>
      <c r="E590" s="147"/>
      <c r="F590" s="148"/>
      <c r="G590" s="148"/>
      <c r="H590" s="148"/>
      <c r="I590" s="148"/>
      <c r="J590" s="148"/>
      <c r="K590" s="148"/>
      <c r="L590" s="148"/>
      <c r="M590" s="148"/>
      <c r="N590" s="148"/>
      <c r="O590" s="148"/>
      <c r="P590" s="149"/>
    </row>
    <row r="591" spans="1:16" ht="15" customHeight="1" x14ac:dyDescent="0.25">
      <c r="A591" s="44" t="e">
        <f ca="1">IF(MONTH(C591)=MONTH(D$3),RIGHT('Yearly Info'!A$27,LEN('Yearly Info'!A$27)-4),"")</f>
        <v>#VALUE!</v>
      </c>
      <c r="B591" s="145"/>
      <c r="C591" s="42">
        <f t="shared" ca="1" si="21"/>
        <v>46221</v>
      </c>
      <c r="D591" s="107">
        <f ca="1">INDIRECT("'" &amp; UPPER(LEFT(TEXT($D$3,"mmmm"),3)) &amp; "'!U24")</f>
        <v>0</v>
      </c>
      <c r="E591" s="147"/>
      <c r="F591" s="148"/>
      <c r="G591" s="148"/>
      <c r="H591" s="148"/>
      <c r="I591" s="148"/>
      <c r="J591" s="148"/>
      <c r="K591" s="148"/>
      <c r="L591" s="148"/>
      <c r="M591" s="148"/>
      <c r="N591" s="148"/>
      <c r="O591" s="148"/>
      <c r="P591" s="149"/>
    </row>
    <row r="592" spans="1:16" ht="15" customHeight="1" x14ac:dyDescent="0.25">
      <c r="A592" s="44" t="e">
        <f ca="1">IF(MONTH(C592)=MONTH(D$3),RIGHT('Yearly Info'!A$28,LEN('Yearly Info'!A$28)-4),"")</f>
        <v>#VALUE!</v>
      </c>
      <c r="B592" s="145"/>
      <c r="C592" s="42">
        <f t="shared" ca="1" si="21"/>
        <v>46221</v>
      </c>
      <c r="D592" s="107">
        <f ca="1">INDIRECT("'" &amp; UPPER(LEFT(TEXT($D$3,"mmmm"),3)) &amp; "'!U25")</f>
        <v>0</v>
      </c>
      <c r="E592" s="147"/>
      <c r="F592" s="148"/>
      <c r="G592" s="148"/>
      <c r="H592" s="148"/>
      <c r="I592" s="148"/>
      <c r="J592" s="148"/>
      <c r="K592" s="148"/>
      <c r="L592" s="148"/>
      <c r="M592" s="148"/>
      <c r="N592" s="148"/>
      <c r="O592" s="148"/>
      <c r="P592" s="149"/>
    </row>
    <row r="593" spans="1:16" ht="15" customHeight="1" x14ac:dyDescent="0.25">
      <c r="A593" s="44" t="e">
        <f ca="1">IF(MONTH(C593)=MONTH(D$3),RIGHT('Yearly Info'!A$29,LEN('Yearly Info'!A$29)-4),"")</f>
        <v>#VALUE!</v>
      </c>
      <c r="B593" s="145"/>
      <c r="C593" s="42">
        <f t="shared" ca="1" si="21"/>
        <v>46221</v>
      </c>
      <c r="D593" s="107">
        <f ca="1">INDIRECT("'" &amp; UPPER(LEFT(TEXT($D$3,"mmmm"),3)) &amp; "'!U26")</f>
        <v>0</v>
      </c>
      <c r="E593" s="147"/>
      <c r="F593" s="148"/>
      <c r="G593" s="148"/>
      <c r="H593" s="148"/>
      <c r="I593" s="148"/>
      <c r="J593" s="148"/>
      <c r="K593" s="148"/>
      <c r="L593" s="148"/>
      <c r="M593" s="148"/>
      <c r="N593" s="148"/>
      <c r="O593" s="148"/>
      <c r="P593" s="149"/>
    </row>
    <row r="594" spans="1:16" ht="15" customHeight="1" x14ac:dyDescent="0.25">
      <c r="A594" s="44" t="e">
        <f ca="1">IF(MONTH(C594)=MONTH(D$3),RIGHT('Yearly Info'!A$30,LEN('Yearly Info'!A$30)-4),"")</f>
        <v>#VALUE!</v>
      </c>
      <c r="B594" s="145"/>
      <c r="C594" s="42">
        <f t="shared" ca="1" si="21"/>
        <v>46221</v>
      </c>
      <c r="D594" s="107">
        <f ca="1">INDIRECT("'" &amp; UPPER(LEFT(TEXT($D$3,"mmmm"),3)) &amp; "'!U27")</f>
        <v>0</v>
      </c>
      <c r="E594" s="147"/>
      <c r="F594" s="148"/>
      <c r="G594" s="148"/>
      <c r="H594" s="148"/>
      <c r="I594" s="148"/>
      <c r="J594" s="148"/>
      <c r="K594" s="148"/>
      <c r="L594" s="148"/>
      <c r="M594" s="148"/>
      <c r="N594" s="148"/>
      <c r="O594" s="148"/>
      <c r="P594" s="149"/>
    </row>
    <row r="595" spans="1:16" ht="15" customHeight="1" x14ac:dyDescent="0.25">
      <c r="A595" s="44" t="e">
        <f ca="1">IF(MONTH(C595)=MONTH(D$3),RIGHT('Yearly Info'!A$31,LEN('Yearly Info'!A$31)-4),"")</f>
        <v>#VALUE!</v>
      </c>
      <c r="B595" s="145"/>
      <c r="C595" s="42">
        <f t="shared" ca="1" si="21"/>
        <v>46221</v>
      </c>
      <c r="D595" s="107">
        <f ca="1">INDIRECT("'" &amp; UPPER(LEFT(TEXT($D$3,"mmmm"),3)) &amp; "'!U28")</f>
        <v>0</v>
      </c>
      <c r="E595" s="147"/>
      <c r="F595" s="148"/>
      <c r="G595" s="148"/>
      <c r="H595" s="148"/>
      <c r="I595" s="148"/>
      <c r="J595" s="148"/>
      <c r="K595" s="148"/>
      <c r="L595" s="148"/>
      <c r="M595" s="148"/>
      <c r="N595" s="148"/>
      <c r="O595" s="148"/>
      <c r="P595" s="149"/>
    </row>
    <row r="596" spans="1:16" ht="15" customHeight="1" x14ac:dyDescent="0.25">
      <c r="A596" s="44" t="e">
        <f ca="1">IF(MONTH(C596)=MONTH(D$3),RIGHT('Yearly Info'!A$32,LEN('Yearly Info'!A$32)-4),"")</f>
        <v>#VALUE!</v>
      </c>
      <c r="B596" s="145"/>
      <c r="C596" s="42">
        <f t="shared" ca="1" si="21"/>
        <v>46221</v>
      </c>
      <c r="D596" s="107">
        <f ca="1">INDIRECT("'" &amp; UPPER(LEFT(TEXT($D$3,"mmmm"),3)) &amp; "'!U29")</f>
        <v>0</v>
      </c>
      <c r="E596" s="147"/>
      <c r="F596" s="148"/>
      <c r="G596" s="148"/>
      <c r="H596" s="148"/>
      <c r="I596" s="148"/>
      <c r="J596" s="148"/>
      <c r="K596" s="148"/>
      <c r="L596" s="148"/>
      <c r="M596" s="148"/>
      <c r="N596" s="148"/>
      <c r="O596" s="148"/>
      <c r="P596" s="149"/>
    </row>
    <row r="597" spans="1:16" ht="15" customHeight="1" x14ac:dyDescent="0.25">
      <c r="A597" s="44" t="e">
        <f ca="1">IF(MONTH(C597)=MONTH(D$3),RIGHT('Yearly Info'!A$33,LEN('Yearly Info'!A$33)-4),"")</f>
        <v>#VALUE!</v>
      </c>
      <c r="B597" s="145"/>
      <c r="C597" s="42">
        <f t="shared" ca="1" si="21"/>
        <v>46221</v>
      </c>
      <c r="D597" s="107">
        <f ca="1">INDIRECT("'" &amp; UPPER(LEFT(TEXT($D$3,"mmmm"),3)) &amp; "'!U30")</f>
        <v>0</v>
      </c>
      <c r="E597" s="147"/>
      <c r="F597" s="148"/>
      <c r="G597" s="148"/>
      <c r="H597" s="148"/>
      <c r="I597" s="148"/>
      <c r="J597" s="148"/>
      <c r="K597" s="148"/>
      <c r="L597" s="148"/>
      <c r="M597" s="148"/>
      <c r="N597" s="148"/>
      <c r="O597" s="148"/>
      <c r="P597" s="149"/>
    </row>
    <row r="598" spans="1:16" ht="15" customHeight="1" x14ac:dyDescent="0.25">
      <c r="A598" s="44" t="e">
        <f ca="1">IF(MONTH(C598)=MONTH(D$3),RIGHT('Yearly Info'!A$34,LEN('Yearly Info'!A$34)-4),"")</f>
        <v>#VALUE!</v>
      </c>
      <c r="B598" s="145"/>
      <c r="C598" s="42">
        <f t="shared" ca="1" si="21"/>
        <v>46221</v>
      </c>
      <c r="D598" s="107">
        <f ca="1">INDIRECT("'" &amp; UPPER(LEFT(TEXT($D$3,"mmmm"),3)) &amp; "'!U31")</f>
        <v>0</v>
      </c>
      <c r="E598" s="147"/>
      <c r="F598" s="148"/>
      <c r="G598" s="148"/>
      <c r="H598" s="148"/>
      <c r="I598" s="148"/>
      <c r="J598" s="148"/>
      <c r="K598" s="148"/>
      <c r="L598" s="148"/>
      <c r="M598" s="148"/>
      <c r="N598" s="148"/>
      <c r="O598" s="148"/>
      <c r="P598" s="149"/>
    </row>
    <row r="599" spans="1:16" ht="15" customHeight="1" x14ac:dyDescent="0.25">
      <c r="A599" s="44" t="e">
        <f ca="1">IF(MONTH(C599)=MONTH(D$3),RIGHT('Yearly Info'!A$35,LEN('Yearly Info'!A$35)-4),"")</f>
        <v>#VALUE!</v>
      </c>
      <c r="B599" s="145"/>
      <c r="C599" s="42">
        <f t="shared" ca="1" si="21"/>
        <v>46221</v>
      </c>
      <c r="D599" s="107">
        <f ca="1">INDIRECT("'" &amp; UPPER(LEFT(TEXT($D$3,"mmmm"),3)) &amp; "'!U32")</f>
        <v>0</v>
      </c>
      <c r="E599" s="147"/>
      <c r="F599" s="148"/>
      <c r="G599" s="148"/>
      <c r="H599" s="148"/>
      <c r="I599" s="148"/>
      <c r="J599" s="148"/>
      <c r="K599" s="148"/>
      <c r="L599" s="148"/>
      <c r="M599" s="148"/>
      <c r="N599" s="148"/>
      <c r="O599" s="148"/>
      <c r="P599" s="149"/>
    </row>
    <row r="600" spans="1:16" ht="15" customHeight="1" x14ac:dyDescent="0.25">
      <c r="A600" s="44" t="e">
        <f ca="1">IF(MONTH(C600)=MONTH(D$3),RIGHT('Yearly Info'!A$36,LEN('Yearly Info'!A$36)-4),"")</f>
        <v>#VALUE!</v>
      </c>
      <c r="B600" s="145"/>
      <c r="C600" s="42">
        <f t="shared" ca="1" si="21"/>
        <v>46221</v>
      </c>
      <c r="D600" s="107">
        <f ca="1">INDIRECT("'" &amp; UPPER(LEFT(TEXT($D$3,"mmmm"),3)) &amp; "'!U33")</f>
        <v>0</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#VALUE!</v>
      </c>
      <c r="B601" s="145"/>
      <c r="C601" s="42">
        <f t="shared" ca="1" si="21"/>
        <v>46221</v>
      </c>
      <c r="D601" s="107">
        <f ca="1">INDIRECT("'" &amp; UPPER(LEFT(TEXT($D$3,"mmmm"),3)) &amp; "'!U34")</f>
        <v>0</v>
      </c>
      <c r="E601" s="147"/>
      <c r="F601" s="148"/>
      <c r="G601" s="148"/>
      <c r="H601" s="148"/>
      <c r="I601" s="148"/>
      <c r="J601" s="148"/>
      <c r="K601" s="148"/>
      <c r="L601" s="148"/>
      <c r="M601" s="148"/>
      <c r="N601" s="148"/>
      <c r="O601" s="148"/>
      <c r="P601" s="149"/>
    </row>
    <row r="602" spans="1:16" ht="15" customHeight="1" x14ac:dyDescent="0.25">
      <c r="A602" s="44" t="e">
        <f ca="1">IF(MONTH(C602)=MONTH(D$3),RIGHT('Yearly Info'!A$38,LEN('Yearly Info'!A$38)-4),"")</f>
        <v>#VALUE!</v>
      </c>
      <c r="B602" s="145"/>
      <c r="C602" s="42">
        <f t="shared" ca="1" si="21"/>
        <v>46221</v>
      </c>
      <c r="D602" s="107">
        <f ca="1">INDIRECT("'" &amp; UPPER(LEFT(TEXT($D$3,"mmmm"),3)) &amp; "'!U35")</f>
        <v>0</v>
      </c>
      <c r="E602" s="147"/>
      <c r="F602" s="148"/>
      <c r="G602" s="148"/>
      <c r="H602" s="148"/>
      <c r="I602" s="148"/>
      <c r="J602" s="148"/>
      <c r="K602" s="148"/>
      <c r="L602" s="148"/>
      <c r="M602" s="148"/>
      <c r="N602" s="148"/>
      <c r="O602" s="148"/>
      <c r="P602" s="149"/>
    </row>
    <row r="603" spans="1:16" ht="15" customHeight="1" x14ac:dyDescent="0.25">
      <c r="A603" s="44" t="e">
        <f ca="1">IF(MONTH(C603)=MONTH(D$3),RIGHT('Yearly Info'!A$39,LEN('Yearly Info'!A$39)-4),"")</f>
        <v>#VALUE!</v>
      </c>
      <c r="B603" s="145"/>
      <c r="C603" s="42">
        <f t="shared" ca="1" si="21"/>
        <v>46221</v>
      </c>
      <c r="D603" s="107">
        <f ca="1">INDIRECT("'" &amp; UPPER(LEFT(TEXT($D$3,"mmmm"),3)) &amp; "'!U36")</f>
        <v>0</v>
      </c>
      <c r="E603" s="147"/>
      <c r="F603" s="148"/>
      <c r="G603" s="148"/>
      <c r="H603" s="148"/>
      <c r="I603" s="148"/>
      <c r="J603" s="148"/>
      <c r="K603" s="148"/>
      <c r="L603" s="148"/>
      <c r="M603" s="148"/>
      <c r="N603" s="148"/>
      <c r="O603" s="148"/>
      <c r="P603" s="149"/>
    </row>
    <row r="604" spans="1:16" ht="15" customHeight="1" thickBot="1" x14ac:dyDescent="0.3">
      <c r="A604" s="45" t="e">
        <f ca="1">IF(MONTH(C604)=MONTH(D$3),RIGHT('Yearly Info'!A$40,LEN('Yearly Info'!A$40)-4),"")</f>
        <v>#VALUE!</v>
      </c>
      <c r="B604" s="145"/>
      <c r="C604" s="42">
        <f t="shared" ca="1" si="21"/>
        <v>46221</v>
      </c>
      <c r="D604" s="107">
        <f ca="1">INDIRECT("'" &amp; UPPER(LEFT(TEXT($D$3,"mmmm"),3)) &amp; "'!U37")</f>
        <v>0</v>
      </c>
      <c r="E604" s="147"/>
      <c r="F604" s="148"/>
      <c r="G604" s="148"/>
      <c r="H604" s="148"/>
      <c r="I604" s="148"/>
      <c r="J604" s="148"/>
      <c r="K604" s="148"/>
      <c r="L604" s="148"/>
      <c r="M604" s="148"/>
      <c r="N604" s="148"/>
      <c r="O604" s="148"/>
      <c r="P604" s="149"/>
    </row>
    <row r="605" spans="1:16" ht="15" customHeight="1" thickBot="1" x14ac:dyDescent="0.3">
      <c r="A605" s="45" t="str">
        <f ca="1">IF(MONTH(C605)=MONTH(D$3),RIGHT('Yearly Info'!A$41,LEN('Yearly Info'!A$41)-4),"")</f>
        <v xml:space="preserve"> </v>
      </c>
      <c r="B605" s="145"/>
      <c r="C605" s="42">
        <f t="shared" ca="1" si="21"/>
        <v>46221</v>
      </c>
      <c r="D605" s="107">
        <f ca="1">INDIRECT("'" &amp; UPPER(LEFT(TEXT($D$3,"mmmm"),3)) &amp; "'!U38")</f>
        <v>0</v>
      </c>
      <c r="E605" s="147"/>
      <c r="F605" s="148"/>
      <c r="G605" s="148"/>
      <c r="H605" s="148"/>
      <c r="I605" s="148"/>
      <c r="J605" s="148"/>
      <c r="K605" s="148"/>
      <c r="L605" s="148"/>
      <c r="M605" s="148"/>
      <c r="N605" s="148"/>
      <c r="O605" s="148"/>
      <c r="P605" s="149"/>
    </row>
    <row r="606" spans="1:16" ht="15" customHeight="1" thickBot="1" x14ac:dyDescent="0.3">
      <c r="A606" s="45" t="str">
        <f ca="1">IF(MONTH(C606)=MONTH(D$3),RIGHT('Yearly Info'!A$42,LEN('Yearly Info'!A$42)-4),"")</f>
        <v xml:space="preserve"> </v>
      </c>
      <c r="B606" s="145"/>
      <c r="C606" s="42">
        <f t="shared" ca="1" si="21"/>
        <v>46221</v>
      </c>
      <c r="D606" s="107">
        <f ca="1">INDIRECT("'" &amp; UPPER(LEFT(TEXT($D$3,"mmmm"),3)) &amp; "'!U39")</f>
        <v>0</v>
      </c>
      <c r="E606" s="147"/>
      <c r="F606" s="148"/>
      <c r="G606" s="148"/>
      <c r="H606" s="148"/>
      <c r="I606" s="148"/>
      <c r="J606" s="148"/>
      <c r="K606" s="148"/>
      <c r="L606" s="148"/>
      <c r="M606" s="148"/>
      <c r="N606" s="148"/>
      <c r="O606" s="148"/>
      <c r="P606" s="149"/>
    </row>
    <row r="607" spans="1:16" ht="15" customHeight="1" thickBot="1" x14ac:dyDescent="0.3">
      <c r="A607" s="45" t="str">
        <f ca="1">IF(MONTH(C607)=MONTH(D$3),RIGHT('Yearly Info'!A$43,LEN('Yearly Info'!A$43)-4),"")</f>
        <v xml:space="preserve"> </v>
      </c>
      <c r="B607" s="146"/>
      <c r="C607" s="42">
        <f t="shared" ca="1" si="21"/>
        <v>46221</v>
      </c>
      <c r="D607" s="107">
        <f ca="1">INDIRECT("'" &amp; UPPER(LEFT(TEXT($D$3,"mmmm"),3)) &amp; "'!U40")</f>
        <v>0</v>
      </c>
      <c r="E607" s="150"/>
      <c r="F607" s="151"/>
      <c r="G607" s="151"/>
      <c r="H607" s="151"/>
      <c r="I607" s="151"/>
      <c r="J607" s="151"/>
      <c r="K607" s="151"/>
      <c r="L607" s="151"/>
      <c r="M607" s="151"/>
      <c r="N607" s="151"/>
      <c r="O607" s="151"/>
      <c r="P607" s="152"/>
    </row>
    <row r="608" spans="1:16" ht="15" customHeight="1" x14ac:dyDescent="0.25">
      <c r="A608" s="44" t="str">
        <f ca="1">IF(MONTH(C608)=MONTH(D$3),RIGHT('Yearly Info'!A$14,LEN('Yearly Info'!A$14)-4),"")</f>
        <v xml:space="preserve"> RICS Support for MDEQ</v>
      </c>
      <c r="B608" s="145" t="str">
        <f ca="1">TEXT(C608,"dddd")</f>
        <v>Sunday</v>
      </c>
      <c r="C608" s="94">
        <f ca="1">C578+1</f>
        <v>46222</v>
      </c>
      <c r="D608" s="107">
        <f ca="1">INDIRECT("'" &amp; UPPER(LEFT(TEXT($D$3,"mmmm"),3)) &amp; "'!V11")</f>
        <v>0</v>
      </c>
      <c r="E608" s="147"/>
      <c r="F608" s="148"/>
      <c r="G608" s="148"/>
      <c r="H608" s="148"/>
      <c r="I608" s="148"/>
      <c r="J608" s="148"/>
      <c r="K608" s="148"/>
      <c r="L608" s="148"/>
      <c r="M608" s="148"/>
      <c r="N608" s="148"/>
      <c r="O608" s="148"/>
      <c r="P608" s="149"/>
    </row>
    <row r="609" spans="1:16" ht="15" customHeight="1" x14ac:dyDescent="0.25">
      <c r="A609" s="44" t="str">
        <f ca="1">IF(MONTH(C609)=MONTH(D$3),RIGHT('Yearly Info'!A$15,LEN('Yearly Info'!A$15)-4),"")</f>
        <v xml:space="preserve"> MDEQ</v>
      </c>
      <c r="B609" s="145"/>
      <c r="C609" s="42">
        <f ca="1">C608</f>
        <v>46222</v>
      </c>
      <c r="D609" s="107">
        <f ca="1">INDIRECT("'" &amp; UPPER(LEFT(TEXT($D$3,"mmmm"),3)) &amp; "'!V12")</f>
        <v>0</v>
      </c>
      <c r="E609" s="147"/>
      <c r="F609" s="148"/>
      <c r="G609" s="148"/>
      <c r="H609" s="148"/>
      <c r="I609" s="148"/>
      <c r="J609" s="148"/>
      <c r="K609" s="148"/>
      <c r="L609" s="148"/>
      <c r="M609" s="148"/>
      <c r="N609" s="148"/>
      <c r="O609" s="148"/>
      <c r="P609" s="149"/>
    </row>
    <row r="610" spans="1:16" ht="15" customHeight="1" x14ac:dyDescent="0.25">
      <c r="A610" s="44" t="str">
        <f ca="1">IF(MONTH(C610)=MONTH(D$3),RIGHT('Yearly Info'!A$16,LEN('Yearly Info'!A$16)-4),"")</f>
        <v xml:space="preserve"> RICS Idea Portal</v>
      </c>
      <c r="B610" s="145"/>
      <c r="C610" s="42">
        <f t="shared" ref="C610:C637" ca="1" si="22">C609</f>
        <v>46222</v>
      </c>
      <c r="D610" s="107">
        <f ca="1">INDIRECT("'" &amp; UPPER(LEFT(TEXT($D$3,"mmmm"),3)) &amp; "'!V13")</f>
        <v>0</v>
      </c>
      <c r="E610" s="147"/>
      <c r="F610" s="148"/>
      <c r="G610" s="148"/>
      <c r="H610" s="148"/>
      <c r="I610" s="148"/>
      <c r="J610" s="148"/>
      <c r="K610" s="148"/>
      <c r="L610" s="148"/>
      <c r="M610" s="148"/>
      <c r="N610" s="148"/>
      <c r="O610" s="148"/>
      <c r="P610" s="149"/>
    </row>
    <row r="611" spans="1:16" ht="15" customHeight="1" x14ac:dyDescent="0.25">
      <c r="A611" s="44" t="str">
        <f ca="1">IF(MONTH(C611)=MONTH(D$3),RIGHT('Yearly Info'!A$17,LEN('Yearly Info'!A$17)-4),"")</f>
        <v xml:space="preserve"> MSWIS</v>
      </c>
      <c r="B611" s="145"/>
      <c r="C611" s="42">
        <f t="shared" ca="1" si="22"/>
        <v>46222</v>
      </c>
      <c r="D611" s="107">
        <f ca="1">INDIRECT("'" &amp; UPPER(LEFT(TEXT($D$3,"mmmm"),3)) &amp; "'!V14")</f>
        <v>0</v>
      </c>
      <c r="E611" s="147"/>
      <c r="F611" s="148"/>
      <c r="G611" s="148"/>
      <c r="H611" s="148"/>
      <c r="I611" s="148"/>
      <c r="J611" s="148"/>
      <c r="K611" s="148"/>
      <c r="L611" s="148"/>
      <c r="M611" s="148"/>
      <c r="N611" s="148"/>
      <c r="O611" s="148"/>
      <c r="P611" s="149"/>
    </row>
    <row r="612" spans="1:16" ht="15" customHeight="1" x14ac:dyDescent="0.25">
      <c r="A612" s="44" t="str">
        <f ca="1">IF(MONTH(C612)=MONTH(D$3),RIGHT('Yearly Info'!A$18,LEN('Yearly Info'!A$18)-4),"")</f>
        <v xml:space="preserve"> GeoSpatial</v>
      </c>
      <c r="B612" s="145"/>
      <c r="C612" s="42">
        <f t="shared" ca="1" si="22"/>
        <v>46222</v>
      </c>
      <c r="D612" s="107">
        <f ca="1">INDIRECT("'" &amp; UPPER(LEFT(TEXT($D$3,"mmmm"),3)) &amp; "'!V15")</f>
        <v>0</v>
      </c>
      <c r="E612" s="147"/>
      <c r="F612" s="148"/>
      <c r="G612" s="148"/>
      <c r="H612" s="148"/>
      <c r="I612" s="148"/>
      <c r="J612" s="148"/>
      <c r="K612" s="148"/>
      <c r="L612" s="148"/>
      <c r="M612" s="148"/>
      <c r="N612" s="148"/>
      <c r="O612" s="148"/>
      <c r="P612" s="149"/>
    </row>
    <row r="613" spans="1:16" ht="15" customHeight="1" x14ac:dyDescent="0.25">
      <c r="A613" s="44" t="str">
        <f ca="1">IF(MONTH(C613)=MONTH(D$3),RIGHT('Yearly Info'!A$19,LEN('Yearly Info'!A$19)-4),"")</f>
        <v xml:space="preserve"> RICS Dashboard</v>
      </c>
      <c r="B613" s="145"/>
      <c r="C613" s="42">
        <f t="shared" ca="1" si="22"/>
        <v>46222</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MDWFP NRIS</v>
      </c>
      <c r="B614" s="145"/>
      <c r="C614" s="42">
        <f t="shared" ca="1" si="22"/>
        <v>46222</v>
      </c>
      <c r="D614" s="107">
        <f ca="1">INDIRECT("'" &amp; UPPER(LEFT(TEXT($D$3,"mmmm"),3)) &amp; "'!V17")</f>
        <v>0</v>
      </c>
      <c r="E614" s="147"/>
      <c r="F614" s="148"/>
      <c r="G614" s="148"/>
      <c r="H614" s="148"/>
      <c r="I614" s="148"/>
      <c r="J614" s="148"/>
      <c r="K614" s="148"/>
      <c r="L614" s="148"/>
      <c r="M614" s="148"/>
      <c r="N614" s="148"/>
      <c r="O614" s="148"/>
      <c r="P614" s="149"/>
    </row>
    <row r="615" spans="1:16" ht="15" customHeight="1" x14ac:dyDescent="0.25">
      <c r="A615" s="44" t="str">
        <f ca="1">IF(MONTH(C615)=MONTH(D$3),RIGHT('Yearly Info'!A$21,LEN('Yearly Info'!A$21)-4),"")</f>
        <v xml:space="preserve"> MSWIS MRVA 4 CLOSED</v>
      </c>
      <c r="B615" s="145"/>
      <c r="C615" s="42">
        <f t="shared" ca="1" si="22"/>
        <v>46222</v>
      </c>
      <c r="D615" s="107">
        <f ca="1">INDIRECT("'" &amp; UPPER(LEFT(TEXT($D$3,"mmmm"),3)) &amp; "'!V18")</f>
        <v>0</v>
      </c>
      <c r="E615" s="147"/>
      <c r="F615" s="148"/>
      <c r="G615" s="148"/>
      <c r="H615" s="148"/>
      <c r="I615" s="148"/>
      <c r="J615" s="148"/>
      <c r="K615" s="148"/>
      <c r="L615" s="148"/>
      <c r="M615" s="148"/>
      <c r="N615" s="148"/>
      <c r="O615" s="148"/>
      <c r="P615" s="149"/>
    </row>
    <row r="616" spans="1:16" ht="15" customHeight="1" x14ac:dyDescent="0.25">
      <c r="A616" s="44" t="str">
        <f ca="1">IF(MONTH(C616)=MONTH(D$3),RIGHT('Yearly Info'!A$22,LEN('Yearly Info'!A$22)-4),"")</f>
        <v xml:space="preserve"> Tackett</v>
      </c>
      <c r="B616" s="145"/>
      <c r="C616" s="42">
        <f t="shared" ca="1" si="22"/>
        <v>46222</v>
      </c>
      <c r="D616" s="107">
        <f ca="1">INDIRECT("'" &amp; UPPER(LEFT(TEXT($D$3,"mmmm"),3)) &amp; "'!V19")</f>
        <v>0</v>
      </c>
      <c r="E616" s="147"/>
      <c r="F616" s="148"/>
      <c r="G616" s="148"/>
      <c r="H616" s="148"/>
      <c r="I616" s="148"/>
      <c r="J616" s="148"/>
      <c r="K616" s="148"/>
      <c r="L616" s="148"/>
      <c r="M616" s="148"/>
      <c r="N616" s="148"/>
      <c r="O616" s="148"/>
      <c r="P616" s="149"/>
    </row>
    <row r="617" spans="1:16" ht="15" customHeight="1" x14ac:dyDescent="0.25">
      <c r="A617" s="44" t="e">
        <f ca="1">IF(MONTH(C617)=MONTH(D$3),RIGHT('Yearly Info'!A$23,LEN('Yearly Info'!A$23)-4),"")</f>
        <v>#VALUE!</v>
      </c>
      <c r="B617" s="145"/>
      <c r="C617" s="42">
        <f t="shared" ca="1" si="22"/>
        <v>46222</v>
      </c>
      <c r="D617" s="107">
        <f ca="1">INDIRECT("'" &amp; UPPER(LEFT(TEXT($D$3,"mmmm"),3)) &amp; "'!V20")</f>
        <v>0</v>
      </c>
      <c r="E617" s="147"/>
      <c r="F617" s="148"/>
      <c r="G617" s="148"/>
      <c r="H617" s="148"/>
      <c r="I617" s="148"/>
      <c r="J617" s="148"/>
      <c r="K617" s="148"/>
      <c r="L617" s="148"/>
      <c r="M617" s="148"/>
      <c r="N617" s="148"/>
      <c r="O617" s="148"/>
      <c r="P617" s="149"/>
    </row>
    <row r="618" spans="1:16" ht="15" customHeight="1" x14ac:dyDescent="0.25">
      <c r="A618" s="44" t="e">
        <f ca="1">IF(MONTH(C618)=MONTH(D$3),RIGHT('Yearly Info'!A$24,LEN('Yearly Info'!A$24)-4),"")</f>
        <v>#VALUE!</v>
      </c>
      <c r="B618" s="145"/>
      <c r="C618" s="42">
        <f t="shared" ca="1" si="22"/>
        <v>46222</v>
      </c>
      <c r="D618" s="107">
        <f ca="1">INDIRECT("'" &amp; UPPER(LEFT(TEXT($D$3,"mmmm"),3)) &amp; "'!V21")</f>
        <v>0</v>
      </c>
      <c r="E618" s="147"/>
      <c r="F618" s="148"/>
      <c r="G618" s="148"/>
      <c r="H618" s="148"/>
      <c r="I618" s="148"/>
      <c r="J618" s="148"/>
      <c r="K618" s="148"/>
      <c r="L618" s="148"/>
      <c r="M618" s="148"/>
      <c r="N618" s="148"/>
      <c r="O618" s="148"/>
      <c r="P618" s="149"/>
    </row>
    <row r="619" spans="1:16" ht="15" customHeight="1" x14ac:dyDescent="0.25">
      <c r="A619" s="44" t="e">
        <f ca="1">IF(MONTH(C619)=MONTH(D$3),RIGHT('Yearly Info'!A$25,LEN('Yearly Info'!A$25)-4),"")</f>
        <v>#VALUE!</v>
      </c>
      <c r="B619" s="145"/>
      <c r="C619" s="42">
        <f t="shared" ca="1" si="22"/>
        <v>46222</v>
      </c>
      <c r="D619" s="107">
        <f ca="1">INDIRECT("'" &amp; UPPER(LEFT(TEXT($D$3,"mmmm"),3)) &amp; "'!V22")</f>
        <v>0</v>
      </c>
      <c r="E619" s="147"/>
      <c r="F619" s="148"/>
      <c r="G619" s="148"/>
      <c r="H619" s="148"/>
      <c r="I619" s="148"/>
      <c r="J619" s="148"/>
      <c r="K619" s="148"/>
      <c r="L619" s="148"/>
      <c r="M619" s="148"/>
      <c r="N619" s="148"/>
      <c r="O619" s="148"/>
      <c r="P619" s="149"/>
    </row>
    <row r="620" spans="1:16" ht="15" customHeight="1" x14ac:dyDescent="0.25">
      <c r="A620" s="44" t="e">
        <f ca="1">IF(MONTH(C620)=MONTH(D$3),RIGHT('Yearly Info'!A$26,LEN('Yearly Info'!A$26)-4),"")</f>
        <v>#VALUE!</v>
      </c>
      <c r="B620" s="145"/>
      <c r="C620" s="42">
        <f t="shared" ca="1" si="22"/>
        <v>46222</v>
      </c>
      <c r="D620" s="107">
        <f ca="1">INDIRECT("'" &amp; UPPER(LEFT(TEXT($D$3,"mmmm"),3)) &amp; "'!V23")</f>
        <v>0</v>
      </c>
      <c r="E620" s="147"/>
      <c r="F620" s="148"/>
      <c r="G620" s="148"/>
      <c r="H620" s="148"/>
      <c r="I620" s="148"/>
      <c r="J620" s="148"/>
      <c r="K620" s="148"/>
      <c r="L620" s="148"/>
      <c r="M620" s="148"/>
      <c r="N620" s="148"/>
      <c r="O620" s="148"/>
      <c r="P620" s="149"/>
    </row>
    <row r="621" spans="1:16" ht="15" customHeight="1" x14ac:dyDescent="0.25">
      <c r="A621" s="44" t="e">
        <f ca="1">IF(MONTH(C621)=MONTH(D$3),RIGHT('Yearly Info'!A$27,LEN('Yearly Info'!A$27)-4),"")</f>
        <v>#VALUE!</v>
      </c>
      <c r="B621" s="145"/>
      <c r="C621" s="42">
        <f t="shared" ca="1" si="22"/>
        <v>46222</v>
      </c>
      <c r="D621" s="107">
        <f ca="1">INDIRECT("'" &amp; UPPER(LEFT(TEXT($D$3,"mmmm"),3)) &amp; "'!V24")</f>
        <v>0</v>
      </c>
      <c r="E621" s="147"/>
      <c r="F621" s="148"/>
      <c r="G621" s="148"/>
      <c r="H621" s="148"/>
      <c r="I621" s="148"/>
      <c r="J621" s="148"/>
      <c r="K621" s="148"/>
      <c r="L621" s="148"/>
      <c r="M621" s="148"/>
      <c r="N621" s="148"/>
      <c r="O621" s="148"/>
      <c r="P621" s="149"/>
    </row>
    <row r="622" spans="1:16" ht="15" customHeight="1" x14ac:dyDescent="0.25">
      <c r="A622" s="44" t="e">
        <f ca="1">IF(MONTH(C622)=MONTH(D$3),RIGHT('Yearly Info'!A$28,LEN('Yearly Info'!A$28)-4),"")</f>
        <v>#VALUE!</v>
      </c>
      <c r="B622" s="145"/>
      <c r="C622" s="42">
        <f t="shared" ca="1" si="22"/>
        <v>46222</v>
      </c>
      <c r="D622" s="107">
        <f ca="1">INDIRECT("'" &amp; UPPER(LEFT(TEXT($D$3,"mmmm"),3)) &amp; "'!V25")</f>
        <v>0</v>
      </c>
      <c r="E622" s="147"/>
      <c r="F622" s="148"/>
      <c r="G622" s="148"/>
      <c r="H622" s="148"/>
      <c r="I622" s="148"/>
      <c r="J622" s="148"/>
      <c r="K622" s="148"/>
      <c r="L622" s="148"/>
      <c r="M622" s="148"/>
      <c r="N622" s="148"/>
      <c r="O622" s="148"/>
      <c r="P622" s="149"/>
    </row>
    <row r="623" spans="1:16" ht="15" customHeight="1" x14ac:dyDescent="0.25">
      <c r="A623" s="44" t="e">
        <f ca="1">IF(MONTH(C623)=MONTH(D$3),RIGHT('Yearly Info'!A$29,LEN('Yearly Info'!A$29)-4),"")</f>
        <v>#VALUE!</v>
      </c>
      <c r="B623" s="145"/>
      <c r="C623" s="42">
        <f t="shared" ca="1" si="22"/>
        <v>46222</v>
      </c>
      <c r="D623" s="107">
        <f ca="1">INDIRECT("'" &amp; UPPER(LEFT(TEXT($D$3,"mmmm"),3)) &amp; "'!V26")</f>
        <v>0</v>
      </c>
      <c r="E623" s="147"/>
      <c r="F623" s="148"/>
      <c r="G623" s="148"/>
      <c r="H623" s="148"/>
      <c r="I623" s="148"/>
      <c r="J623" s="148"/>
      <c r="K623" s="148"/>
      <c r="L623" s="148"/>
      <c r="M623" s="148"/>
      <c r="N623" s="148"/>
      <c r="O623" s="148"/>
      <c r="P623" s="149"/>
    </row>
    <row r="624" spans="1:16" ht="15" customHeight="1" x14ac:dyDescent="0.25">
      <c r="A624" s="44" t="e">
        <f ca="1">IF(MONTH(C624)=MONTH(D$3),RIGHT('Yearly Info'!A$30,LEN('Yearly Info'!A$30)-4),"")</f>
        <v>#VALUE!</v>
      </c>
      <c r="B624" s="145"/>
      <c r="C624" s="42">
        <f t="shared" ca="1" si="22"/>
        <v>46222</v>
      </c>
      <c r="D624" s="107">
        <f ca="1">INDIRECT("'" &amp; UPPER(LEFT(TEXT($D$3,"mmmm"),3)) &amp; "'!V27")</f>
        <v>0</v>
      </c>
      <c r="E624" s="147"/>
      <c r="F624" s="148"/>
      <c r="G624" s="148"/>
      <c r="H624" s="148"/>
      <c r="I624" s="148"/>
      <c r="J624" s="148"/>
      <c r="K624" s="148"/>
      <c r="L624" s="148"/>
      <c r="M624" s="148"/>
      <c r="N624" s="148"/>
      <c r="O624" s="148"/>
      <c r="P624" s="149"/>
    </row>
    <row r="625" spans="1:16" ht="15" customHeight="1" x14ac:dyDescent="0.25">
      <c r="A625" s="44" t="e">
        <f ca="1">IF(MONTH(C625)=MONTH(D$3),RIGHT('Yearly Info'!A$31,LEN('Yearly Info'!A$31)-4),"")</f>
        <v>#VALUE!</v>
      </c>
      <c r="B625" s="145"/>
      <c r="C625" s="42">
        <f t="shared" ca="1" si="22"/>
        <v>46222</v>
      </c>
      <c r="D625" s="107">
        <f ca="1">INDIRECT("'" &amp; UPPER(LEFT(TEXT($D$3,"mmmm"),3)) &amp; "'!V28")</f>
        <v>0</v>
      </c>
      <c r="E625" s="147"/>
      <c r="F625" s="148"/>
      <c r="G625" s="148"/>
      <c r="H625" s="148"/>
      <c r="I625" s="148"/>
      <c r="J625" s="148"/>
      <c r="K625" s="148"/>
      <c r="L625" s="148"/>
      <c r="M625" s="148"/>
      <c r="N625" s="148"/>
      <c r="O625" s="148"/>
      <c r="P625" s="149"/>
    </row>
    <row r="626" spans="1:16" ht="15" customHeight="1" x14ac:dyDescent="0.25">
      <c r="A626" s="44" t="e">
        <f ca="1">IF(MONTH(C626)=MONTH(D$3),RIGHT('Yearly Info'!A$32,LEN('Yearly Info'!A$32)-4),"")</f>
        <v>#VALUE!</v>
      </c>
      <c r="B626" s="145"/>
      <c r="C626" s="42">
        <f t="shared" ca="1" si="22"/>
        <v>46222</v>
      </c>
      <c r="D626" s="107">
        <f ca="1">INDIRECT("'" &amp; UPPER(LEFT(TEXT($D$3,"mmmm"),3)) &amp; "'!V29")</f>
        <v>0</v>
      </c>
      <c r="E626" s="147"/>
      <c r="F626" s="148"/>
      <c r="G626" s="148"/>
      <c r="H626" s="148"/>
      <c r="I626" s="148"/>
      <c r="J626" s="148"/>
      <c r="K626" s="148"/>
      <c r="L626" s="148"/>
      <c r="M626" s="148"/>
      <c r="N626" s="148"/>
      <c r="O626" s="148"/>
      <c r="P626" s="149"/>
    </row>
    <row r="627" spans="1:16" ht="15" customHeight="1" x14ac:dyDescent="0.25">
      <c r="A627" s="44" t="e">
        <f ca="1">IF(MONTH(C627)=MONTH(D$3),RIGHT('Yearly Info'!A$33,LEN('Yearly Info'!A$33)-4),"")</f>
        <v>#VALUE!</v>
      </c>
      <c r="B627" s="145"/>
      <c r="C627" s="42">
        <f t="shared" ca="1" si="22"/>
        <v>46222</v>
      </c>
      <c r="D627" s="107">
        <f ca="1">INDIRECT("'" &amp; UPPER(LEFT(TEXT($D$3,"mmmm"),3)) &amp; "'!V30")</f>
        <v>0</v>
      </c>
      <c r="E627" s="147"/>
      <c r="F627" s="148"/>
      <c r="G627" s="148"/>
      <c r="H627" s="148"/>
      <c r="I627" s="148"/>
      <c r="J627" s="148"/>
      <c r="K627" s="148"/>
      <c r="L627" s="148"/>
      <c r="M627" s="148"/>
      <c r="N627" s="148"/>
      <c r="O627" s="148"/>
      <c r="P627" s="149"/>
    </row>
    <row r="628" spans="1:16" ht="15" customHeight="1" x14ac:dyDescent="0.25">
      <c r="A628" s="44" t="e">
        <f ca="1">IF(MONTH(C628)=MONTH(D$3),RIGHT('Yearly Info'!A$34,LEN('Yearly Info'!A$34)-4),"")</f>
        <v>#VALUE!</v>
      </c>
      <c r="B628" s="145"/>
      <c r="C628" s="42">
        <f t="shared" ca="1" si="22"/>
        <v>46222</v>
      </c>
      <c r="D628" s="107">
        <f ca="1">INDIRECT("'" &amp; UPPER(LEFT(TEXT($D$3,"mmmm"),3)) &amp; "'!V31")</f>
        <v>0</v>
      </c>
      <c r="E628" s="147"/>
      <c r="F628" s="148"/>
      <c r="G628" s="148"/>
      <c r="H628" s="148"/>
      <c r="I628" s="148"/>
      <c r="J628" s="148"/>
      <c r="K628" s="148"/>
      <c r="L628" s="148"/>
      <c r="M628" s="148"/>
      <c r="N628" s="148"/>
      <c r="O628" s="148"/>
      <c r="P628" s="149"/>
    </row>
    <row r="629" spans="1:16" ht="15" customHeight="1" x14ac:dyDescent="0.25">
      <c r="A629" s="44" t="e">
        <f ca="1">IF(MONTH(C629)=MONTH(D$3),RIGHT('Yearly Info'!A$35,LEN('Yearly Info'!A$35)-4),"")</f>
        <v>#VALUE!</v>
      </c>
      <c r="B629" s="145"/>
      <c r="C629" s="42">
        <f t="shared" ca="1" si="22"/>
        <v>46222</v>
      </c>
      <c r="D629" s="107">
        <f ca="1">INDIRECT("'" &amp; UPPER(LEFT(TEXT($D$3,"mmmm"),3)) &amp; "'!V32")</f>
        <v>0</v>
      </c>
      <c r="E629" s="147"/>
      <c r="F629" s="148"/>
      <c r="G629" s="148"/>
      <c r="H629" s="148"/>
      <c r="I629" s="148"/>
      <c r="J629" s="148"/>
      <c r="K629" s="148"/>
      <c r="L629" s="148"/>
      <c r="M629" s="148"/>
      <c r="N629" s="148"/>
      <c r="O629" s="148"/>
      <c r="P629" s="149"/>
    </row>
    <row r="630" spans="1:16" ht="15" customHeight="1" x14ac:dyDescent="0.25">
      <c r="A630" s="44" t="e">
        <f ca="1">IF(MONTH(C630)=MONTH(D$3),RIGHT('Yearly Info'!A$36,LEN('Yearly Info'!A$36)-4),"")</f>
        <v>#VALUE!</v>
      </c>
      <c r="B630" s="145"/>
      <c r="C630" s="42">
        <f t="shared" ca="1" si="22"/>
        <v>46222</v>
      </c>
      <c r="D630" s="107">
        <f ca="1">INDIRECT("'" &amp; UPPER(LEFT(TEXT($D$3,"mmmm"),3)) &amp; "'!V33")</f>
        <v>0</v>
      </c>
      <c r="E630" s="147"/>
      <c r="F630" s="148"/>
      <c r="G630" s="148"/>
      <c r="H630" s="148"/>
      <c r="I630" s="148"/>
      <c r="J630" s="148"/>
      <c r="K630" s="148"/>
      <c r="L630" s="148"/>
      <c r="M630" s="148"/>
      <c r="N630" s="148"/>
      <c r="O630" s="148"/>
      <c r="P630" s="149"/>
    </row>
    <row r="631" spans="1:16" ht="15" customHeight="1" x14ac:dyDescent="0.25">
      <c r="A631" s="44" t="e">
        <f ca="1">IF(MONTH(C631)=MONTH(D$3),RIGHT('Yearly Info'!A$37,LEN('Yearly Info'!A$37)-4),"")</f>
        <v>#VALUE!</v>
      </c>
      <c r="B631" s="145"/>
      <c r="C631" s="42">
        <f t="shared" ca="1" si="22"/>
        <v>46222</v>
      </c>
      <c r="D631" s="107">
        <f ca="1">INDIRECT("'" &amp; UPPER(LEFT(TEXT($D$3,"mmmm"),3)) &amp; "'!V34")</f>
        <v>0</v>
      </c>
      <c r="E631" s="147"/>
      <c r="F631" s="148"/>
      <c r="G631" s="148"/>
      <c r="H631" s="148"/>
      <c r="I631" s="148"/>
      <c r="J631" s="148"/>
      <c r="K631" s="148"/>
      <c r="L631" s="148"/>
      <c r="M631" s="148"/>
      <c r="N631" s="148"/>
      <c r="O631" s="148"/>
      <c r="P631" s="149"/>
    </row>
    <row r="632" spans="1:16" ht="15" customHeight="1" x14ac:dyDescent="0.25">
      <c r="A632" s="44" t="e">
        <f ca="1">IF(MONTH(C632)=MONTH(D$3),RIGHT('Yearly Info'!A$38,LEN('Yearly Info'!A$38)-4),"")</f>
        <v>#VALUE!</v>
      </c>
      <c r="B632" s="145"/>
      <c r="C632" s="42">
        <f t="shared" ca="1" si="22"/>
        <v>46222</v>
      </c>
      <c r="D632" s="107">
        <f ca="1">INDIRECT("'" &amp; UPPER(LEFT(TEXT($D$3,"mmmm"),3)) &amp; "'!V35")</f>
        <v>0</v>
      </c>
      <c r="E632" s="147"/>
      <c r="F632" s="148"/>
      <c r="G632" s="148"/>
      <c r="H632" s="148"/>
      <c r="I632" s="148"/>
      <c r="J632" s="148"/>
      <c r="K632" s="148"/>
      <c r="L632" s="148"/>
      <c r="M632" s="148"/>
      <c r="N632" s="148"/>
      <c r="O632" s="148"/>
      <c r="P632" s="149"/>
    </row>
    <row r="633" spans="1:16" ht="15" customHeight="1" x14ac:dyDescent="0.25">
      <c r="A633" s="44" t="e">
        <f ca="1">IF(MONTH(C633)=MONTH(D$3),RIGHT('Yearly Info'!A$39,LEN('Yearly Info'!A$39)-4),"")</f>
        <v>#VALUE!</v>
      </c>
      <c r="B633" s="145"/>
      <c r="C633" s="42">
        <f t="shared" ca="1" si="22"/>
        <v>46222</v>
      </c>
      <c r="D633" s="107">
        <f ca="1">INDIRECT("'" &amp; UPPER(LEFT(TEXT($D$3,"mmmm"),3)) &amp; "'!V36")</f>
        <v>0</v>
      </c>
      <c r="E633" s="147"/>
      <c r="F633" s="148"/>
      <c r="G633" s="148"/>
      <c r="H633" s="148"/>
      <c r="I633" s="148"/>
      <c r="J633" s="148"/>
      <c r="K633" s="148"/>
      <c r="L633" s="148"/>
      <c r="M633" s="148"/>
      <c r="N633" s="148"/>
      <c r="O633" s="148"/>
      <c r="P633" s="149"/>
    </row>
    <row r="634" spans="1:16" ht="15" customHeight="1" thickBot="1" x14ac:dyDescent="0.3">
      <c r="A634" s="45" t="e">
        <f ca="1">IF(MONTH(C634)=MONTH(D$3),RIGHT('Yearly Info'!A$40,LEN('Yearly Info'!A$40)-4),"")</f>
        <v>#VALUE!</v>
      </c>
      <c r="B634" s="145"/>
      <c r="C634" s="42">
        <f t="shared" ca="1" si="22"/>
        <v>46222</v>
      </c>
      <c r="D634" s="107">
        <f ca="1">INDIRECT("'" &amp; UPPER(LEFT(TEXT($D$3,"mmmm"),3)) &amp; "'!V37")</f>
        <v>0</v>
      </c>
      <c r="E634" s="147"/>
      <c r="F634" s="148"/>
      <c r="G634" s="148"/>
      <c r="H634" s="148"/>
      <c r="I634" s="148"/>
      <c r="J634" s="148"/>
      <c r="K634" s="148"/>
      <c r="L634" s="148"/>
      <c r="M634" s="148"/>
      <c r="N634" s="148"/>
      <c r="O634" s="148"/>
      <c r="P634" s="149"/>
    </row>
    <row r="635" spans="1:16" ht="15" customHeight="1" thickBot="1" x14ac:dyDescent="0.3">
      <c r="A635" s="45" t="str">
        <f ca="1">IF(MONTH(C635)=MONTH(D$3),RIGHT('Yearly Info'!A$41,LEN('Yearly Info'!A$41)-4),"")</f>
        <v xml:space="preserve"> </v>
      </c>
      <c r="B635" s="145"/>
      <c r="C635" s="42">
        <f t="shared" ca="1" si="22"/>
        <v>46222</v>
      </c>
      <c r="D635" s="107">
        <f ca="1">INDIRECT("'" &amp; UPPER(LEFT(TEXT($D$3,"mmmm"),3)) &amp; "'!V38")</f>
        <v>0</v>
      </c>
      <c r="E635" s="147"/>
      <c r="F635" s="148"/>
      <c r="G635" s="148"/>
      <c r="H635" s="148"/>
      <c r="I635" s="148"/>
      <c r="J635" s="148"/>
      <c r="K635" s="148"/>
      <c r="L635" s="148"/>
      <c r="M635" s="148"/>
      <c r="N635" s="148"/>
      <c r="O635" s="148"/>
      <c r="P635" s="149"/>
    </row>
    <row r="636" spans="1:16" ht="15" customHeight="1" thickBot="1" x14ac:dyDescent="0.3">
      <c r="A636" s="45" t="str">
        <f ca="1">IF(MONTH(C636)=MONTH(D$3),RIGHT('Yearly Info'!A$42,LEN('Yearly Info'!A$42)-4),"")</f>
        <v xml:space="preserve"> </v>
      </c>
      <c r="B636" s="145"/>
      <c r="C636" s="42">
        <f t="shared" ca="1" si="22"/>
        <v>46222</v>
      </c>
      <c r="D636" s="107">
        <f ca="1">INDIRECT("'" &amp; UPPER(LEFT(TEXT($D$3,"mmmm"),3)) &amp; "'!V39")</f>
        <v>0</v>
      </c>
      <c r="E636" s="147"/>
      <c r="F636" s="148"/>
      <c r="G636" s="148"/>
      <c r="H636" s="148"/>
      <c r="I636" s="148"/>
      <c r="J636" s="148"/>
      <c r="K636" s="148"/>
      <c r="L636" s="148"/>
      <c r="M636" s="148"/>
      <c r="N636" s="148"/>
      <c r="O636" s="148"/>
      <c r="P636" s="149"/>
    </row>
    <row r="637" spans="1:16" ht="15" customHeight="1" thickBot="1" x14ac:dyDescent="0.3">
      <c r="A637" s="45" t="str">
        <f ca="1">IF(MONTH(C637)=MONTH(D$3),RIGHT('Yearly Info'!A$43,LEN('Yearly Info'!A$43)-4),"")</f>
        <v xml:space="preserve"> </v>
      </c>
      <c r="B637" s="146"/>
      <c r="C637" s="42">
        <f t="shared" ca="1" si="22"/>
        <v>46222</v>
      </c>
      <c r="D637" s="107">
        <f ca="1">INDIRECT("'" &amp; UPPER(LEFT(TEXT($D$3,"mmmm"),3)) &amp; "'!V40")</f>
        <v>0</v>
      </c>
      <c r="E637" s="150"/>
      <c r="F637" s="151"/>
      <c r="G637" s="151"/>
      <c r="H637" s="151"/>
      <c r="I637" s="151"/>
      <c r="J637" s="151"/>
      <c r="K637" s="151"/>
      <c r="L637" s="151"/>
      <c r="M637" s="151"/>
      <c r="N637" s="151"/>
      <c r="O637" s="151"/>
      <c r="P637" s="152"/>
    </row>
    <row r="638" spans="1:16" ht="15" customHeight="1" x14ac:dyDescent="0.25">
      <c r="A638" s="44" t="str">
        <f ca="1">IF(MONTH(C638)=MONTH(D$3),RIGHT('Yearly Info'!A$14,LEN('Yearly Info'!A$14)-4),"")</f>
        <v xml:space="preserve"> RICS Support for MDEQ</v>
      </c>
      <c r="B638" s="159" t="str">
        <f ca="1">TEXT(C638,"dddd")</f>
        <v>Monday</v>
      </c>
      <c r="C638" s="96">
        <f ca="1">C548+3</f>
        <v>46223</v>
      </c>
      <c r="D638" s="54">
        <f ca="1">INDIRECT("'" &amp; UPPER(LEFT(TEXT($D$3,"mmmm"),3)) &amp; "'!W11")</f>
        <v>0</v>
      </c>
      <c r="E638" s="147"/>
      <c r="F638" s="148"/>
      <c r="G638" s="148"/>
      <c r="H638" s="148"/>
      <c r="I638" s="148"/>
      <c r="J638" s="148"/>
      <c r="K638" s="148"/>
      <c r="L638" s="148"/>
      <c r="M638" s="148"/>
      <c r="N638" s="148"/>
      <c r="O638" s="148"/>
      <c r="P638" s="149"/>
    </row>
    <row r="639" spans="1:16" ht="15" customHeight="1" x14ac:dyDescent="0.25">
      <c r="A639" s="44" t="str">
        <f ca="1">IF(MONTH(C639)=MONTH(D$3),RIGHT('Yearly Info'!A$15,LEN('Yearly Info'!A$15)-4),"")</f>
        <v xml:space="preserve"> MDEQ</v>
      </c>
      <c r="B639" s="145"/>
      <c r="C639" s="42">
        <f ca="1">C638</f>
        <v>46223</v>
      </c>
      <c r="D639" s="54">
        <f ca="1">INDIRECT("'" &amp; UPPER(LEFT(TEXT($D$3,"mmmm"),3)) &amp; "'!W12")</f>
        <v>0</v>
      </c>
      <c r="E639" s="147"/>
      <c r="F639" s="148"/>
      <c r="G639" s="148"/>
      <c r="H639" s="148"/>
      <c r="I639" s="148"/>
      <c r="J639" s="148"/>
      <c r="K639" s="148"/>
      <c r="L639" s="148"/>
      <c r="M639" s="148"/>
      <c r="N639" s="148"/>
      <c r="O639" s="148"/>
      <c r="P639" s="149"/>
    </row>
    <row r="640" spans="1:16" ht="15" customHeight="1" x14ac:dyDescent="0.25">
      <c r="A640" s="44" t="str">
        <f ca="1">IF(MONTH(C640)=MONTH(D$3),RIGHT('Yearly Info'!A$16,LEN('Yearly Info'!A$16)-4),"")</f>
        <v xml:space="preserve"> RICS Idea Portal</v>
      </c>
      <c r="B640" s="145"/>
      <c r="C640" s="42">
        <f t="shared" ref="C640:C667" ca="1" si="23">C639</f>
        <v>46223</v>
      </c>
      <c r="D640" s="54">
        <f ca="1">INDIRECT("'" &amp; UPPER(LEFT(TEXT($D$3,"mmmm"),3)) &amp; "'!W13")</f>
        <v>0</v>
      </c>
      <c r="E640" s="147"/>
      <c r="F640" s="148"/>
      <c r="G640" s="148"/>
      <c r="H640" s="148"/>
      <c r="I640" s="148"/>
      <c r="J640" s="148"/>
      <c r="K640" s="148"/>
      <c r="L640" s="148"/>
      <c r="M640" s="148"/>
      <c r="N640" s="148"/>
      <c r="O640" s="148"/>
      <c r="P640" s="149"/>
    </row>
    <row r="641" spans="1:16" ht="15" customHeight="1" x14ac:dyDescent="0.25">
      <c r="A641" s="44" t="str">
        <f ca="1">IF(MONTH(C641)=MONTH(D$3),RIGHT('Yearly Info'!A$17,LEN('Yearly Info'!A$17)-4),"")</f>
        <v xml:space="preserve"> MSWIS</v>
      </c>
      <c r="B641" s="145"/>
      <c r="C641" s="42">
        <f t="shared" ca="1" si="23"/>
        <v>46223</v>
      </c>
      <c r="D641" s="54">
        <f ca="1">INDIRECT("'" &amp; UPPER(LEFT(TEXT($D$3,"mmmm"),3)) &amp; "'!W14")</f>
        <v>0</v>
      </c>
      <c r="E641" s="147"/>
      <c r="F641" s="148"/>
      <c r="G641" s="148"/>
      <c r="H641" s="148"/>
      <c r="I641" s="148"/>
      <c r="J641" s="148"/>
      <c r="K641" s="148"/>
      <c r="L641" s="148"/>
      <c r="M641" s="148"/>
      <c r="N641" s="148"/>
      <c r="O641" s="148"/>
      <c r="P641" s="149"/>
    </row>
    <row r="642" spans="1:16" ht="15" customHeight="1" x14ac:dyDescent="0.25">
      <c r="A642" s="44" t="str">
        <f ca="1">IF(MONTH(C642)=MONTH(D$3),RIGHT('Yearly Info'!A$18,LEN('Yearly Info'!A$18)-4),"")</f>
        <v xml:space="preserve"> GeoSpatial</v>
      </c>
      <c r="B642" s="145"/>
      <c r="C642" s="42">
        <f t="shared" ca="1" si="23"/>
        <v>46223</v>
      </c>
      <c r="D642" s="54">
        <f ca="1">INDIRECT("'" &amp; UPPER(LEFT(TEXT($D$3,"mmmm"),3)) &amp; "'!W15")</f>
        <v>0</v>
      </c>
      <c r="E642" s="153"/>
      <c r="F642" s="154"/>
      <c r="G642" s="154"/>
      <c r="H642" s="154"/>
      <c r="I642" s="154"/>
      <c r="J642" s="154"/>
      <c r="K642" s="154"/>
      <c r="L642" s="154"/>
      <c r="M642" s="154"/>
      <c r="N642" s="154"/>
      <c r="O642" s="154"/>
      <c r="P642" s="155"/>
    </row>
    <row r="643" spans="1:16" ht="15" customHeight="1" x14ac:dyDescent="0.25">
      <c r="A643" s="44" t="str">
        <f ca="1">IF(MONTH(C643)=MONTH(D$3),RIGHT('Yearly Info'!A$19,LEN('Yearly Info'!A$19)-4),"")</f>
        <v xml:space="preserve"> RICS Dashboard</v>
      </c>
      <c r="B643" s="145"/>
      <c r="C643" s="42">
        <f t="shared" ca="1" si="23"/>
        <v>46223</v>
      </c>
      <c r="D643" s="54">
        <f ca="1">INDIRECT("'" &amp; UPPER(LEFT(TEXT($D$3,"mmmm"),3)) &amp; "'!W16")</f>
        <v>0</v>
      </c>
      <c r="E643" s="153"/>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MDWFP NRIS</v>
      </c>
      <c r="B644" s="145"/>
      <c r="C644" s="42">
        <f t="shared" ca="1" si="23"/>
        <v>46223</v>
      </c>
      <c r="D644" s="54">
        <f ca="1">INDIRECT("'" &amp; UPPER(LEFT(TEXT($D$3,"mmmm"),3)) &amp; "'!W17")</f>
        <v>0</v>
      </c>
      <c r="E644" s="153"/>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 MRVA 4 CLOSED</v>
      </c>
      <c r="B645" s="145"/>
      <c r="C645" s="42">
        <f t="shared" ca="1" si="23"/>
        <v>46223</v>
      </c>
      <c r="D645" s="54">
        <f ca="1">INDIRECT("'" &amp; UPPER(LEFT(TEXT($D$3,"mmmm"),3)) &amp; "'!W18")</f>
        <v>0</v>
      </c>
      <c r="E645" s="147"/>
      <c r="F645" s="148"/>
      <c r="G645" s="148"/>
      <c r="H645" s="148"/>
      <c r="I645" s="148"/>
      <c r="J645" s="148"/>
      <c r="K645" s="148"/>
      <c r="L645" s="148"/>
      <c r="M645" s="148"/>
      <c r="N645" s="148"/>
      <c r="O645" s="148"/>
      <c r="P645" s="149"/>
    </row>
    <row r="646" spans="1:16" ht="15" customHeight="1" x14ac:dyDescent="0.25">
      <c r="A646" s="44" t="str">
        <f ca="1">IF(MONTH(C646)=MONTH(D$3),RIGHT('Yearly Info'!A$22,LEN('Yearly Info'!A$22)-4),"")</f>
        <v xml:space="preserve"> Tackett</v>
      </c>
      <c r="B646" s="145"/>
      <c r="C646" s="42">
        <f t="shared" ca="1" si="23"/>
        <v>46223</v>
      </c>
      <c r="D646" s="54">
        <f ca="1">INDIRECT("'" &amp; UPPER(LEFT(TEXT($D$3,"mmmm"),3)) &amp; "'!W19")</f>
        <v>0</v>
      </c>
      <c r="E646" s="147"/>
      <c r="F646" s="148"/>
      <c r="G646" s="148"/>
      <c r="H646" s="148"/>
      <c r="I646" s="148"/>
      <c r="J646" s="148"/>
      <c r="K646" s="148"/>
      <c r="L646" s="148"/>
      <c r="M646" s="148"/>
      <c r="N646" s="148"/>
      <c r="O646" s="148"/>
      <c r="P646" s="149"/>
    </row>
    <row r="647" spans="1:16" ht="15" customHeight="1" x14ac:dyDescent="0.25">
      <c r="A647" s="44" t="e">
        <f ca="1">IF(MONTH(C647)=MONTH(D$3),RIGHT('Yearly Info'!A$23,LEN('Yearly Info'!A$23)-4),"")</f>
        <v>#VALUE!</v>
      </c>
      <c r="B647" s="145"/>
      <c r="C647" s="42">
        <f t="shared" ca="1" si="23"/>
        <v>46223</v>
      </c>
      <c r="D647" s="54">
        <f ca="1">INDIRECT("'" &amp; UPPER(LEFT(TEXT($D$3,"mmmm"),3)) &amp; "'!W20")</f>
        <v>0</v>
      </c>
      <c r="E647" s="147"/>
      <c r="F647" s="148"/>
      <c r="G647" s="148"/>
      <c r="H647" s="148"/>
      <c r="I647" s="148"/>
      <c r="J647" s="148"/>
      <c r="K647" s="148"/>
      <c r="L647" s="148"/>
      <c r="M647" s="148"/>
      <c r="N647" s="148"/>
      <c r="O647" s="148"/>
      <c r="P647" s="149"/>
    </row>
    <row r="648" spans="1:16" ht="15" customHeight="1" x14ac:dyDescent="0.25">
      <c r="A648" s="44" t="e">
        <f ca="1">IF(MONTH(C648)=MONTH(D$3),RIGHT('Yearly Info'!A$24,LEN('Yearly Info'!A$24)-4),"")</f>
        <v>#VALUE!</v>
      </c>
      <c r="B648" s="145"/>
      <c r="C648" s="42">
        <f t="shared" ca="1" si="23"/>
        <v>46223</v>
      </c>
      <c r="D648" s="54">
        <f ca="1">INDIRECT("'" &amp; UPPER(LEFT(TEXT($D$3,"mmmm"),3)) &amp; "'!W21")</f>
        <v>0</v>
      </c>
      <c r="E648" s="147"/>
      <c r="F648" s="148"/>
      <c r="G648" s="148"/>
      <c r="H648" s="148"/>
      <c r="I648" s="148"/>
      <c r="J648" s="148"/>
      <c r="K648" s="148"/>
      <c r="L648" s="148"/>
      <c r="M648" s="148"/>
      <c r="N648" s="148"/>
      <c r="O648" s="148"/>
      <c r="P648" s="149"/>
    </row>
    <row r="649" spans="1:16" ht="15" customHeight="1" x14ac:dyDescent="0.25">
      <c r="A649" s="44" t="e">
        <f ca="1">IF(MONTH(C649)=MONTH(D$3),RIGHT('Yearly Info'!A$25,LEN('Yearly Info'!A$25)-4),"")</f>
        <v>#VALUE!</v>
      </c>
      <c r="B649" s="145"/>
      <c r="C649" s="42">
        <f t="shared" ca="1" si="23"/>
        <v>46223</v>
      </c>
      <c r="D649" s="54">
        <f ca="1">INDIRECT("'" &amp; UPPER(LEFT(TEXT($D$3,"mmmm"),3)) &amp; "'!W22")</f>
        <v>0</v>
      </c>
      <c r="E649" s="147"/>
      <c r="F649" s="148"/>
      <c r="G649" s="148"/>
      <c r="H649" s="148"/>
      <c r="I649" s="148"/>
      <c r="J649" s="148"/>
      <c r="K649" s="148"/>
      <c r="L649" s="148"/>
      <c r="M649" s="148"/>
      <c r="N649" s="148"/>
      <c r="O649" s="148"/>
      <c r="P649" s="149"/>
    </row>
    <row r="650" spans="1:16" ht="15" customHeight="1" x14ac:dyDescent="0.25">
      <c r="A650" s="44" t="e">
        <f ca="1">IF(MONTH(C650)=MONTH(D$3),RIGHT('Yearly Info'!A$26,LEN('Yearly Info'!A$26)-4),"")</f>
        <v>#VALUE!</v>
      </c>
      <c r="B650" s="145"/>
      <c r="C650" s="42">
        <f t="shared" ca="1" si="23"/>
        <v>46223</v>
      </c>
      <c r="D650" s="54">
        <f ca="1">INDIRECT("'" &amp; UPPER(LEFT(TEXT($D$3,"mmmm"),3)) &amp; "'!W23")</f>
        <v>0</v>
      </c>
      <c r="E650" s="147"/>
      <c r="F650" s="148"/>
      <c r="G650" s="148"/>
      <c r="H650" s="148"/>
      <c r="I650" s="148"/>
      <c r="J650" s="148"/>
      <c r="K650" s="148"/>
      <c r="L650" s="148"/>
      <c r="M650" s="148"/>
      <c r="N650" s="148"/>
      <c r="O650" s="148"/>
      <c r="P650" s="149"/>
    </row>
    <row r="651" spans="1:16" ht="15" customHeight="1" x14ac:dyDescent="0.25">
      <c r="A651" s="44" t="e">
        <f ca="1">IF(MONTH(C651)=MONTH(D$3),RIGHT('Yearly Info'!A$27,LEN('Yearly Info'!A$27)-4),"")</f>
        <v>#VALUE!</v>
      </c>
      <c r="B651" s="145"/>
      <c r="C651" s="42">
        <f t="shared" ca="1" si="23"/>
        <v>46223</v>
      </c>
      <c r="D651" s="54">
        <f ca="1">INDIRECT("'" &amp; UPPER(LEFT(TEXT($D$3,"mmmm"),3)) &amp; "'!W24")</f>
        <v>0</v>
      </c>
      <c r="E651" s="147"/>
      <c r="F651" s="148"/>
      <c r="G651" s="148"/>
      <c r="H651" s="148"/>
      <c r="I651" s="148"/>
      <c r="J651" s="148"/>
      <c r="K651" s="148"/>
      <c r="L651" s="148"/>
      <c r="M651" s="148"/>
      <c r="N651" s="148"/>
      <c r="O651" s="148"/>
      <c r="P651" s="149"/>
    </row>
    <row r="652" spans="1:16" ht="15" customHeight="1" x14ac:dyDescent="0.25">
      <c r="A652" s="44" t="e">
        <f ca="1">IF(MONTH(C652)=MONTH(D$3),RIGHT('Yearly Info'!A$28,LEN('Yearly Info'!A$28)-4),"")</f>
        <v>#VALUE!</v>
      </c>
      <c r="B652" s="145"/>
      <c r="C652" s="42">
        <f t="shared" ca="1" si="23"/>
        <v>46223</v>
      </c>
      <c r="D652" s="54">
        <f ca="1">INDIRECT("'" &amp; UPPER(LEFT(TEXT($D$3,"mmmm"),3)) &amp; "'!W25")</f>
        <v>0</v>
      </c>
      <c r="E652" s="147"/>
      <c r="F652" s="148"/>
      <c r="G652" s="148"/>
      <c r="H652" s="148"/>
      <c r="I652" s="148"/>
      <c r="J652" s="148"/>
      <c r="K652" s="148"/>
      <c r="L652" s="148"/>
      <c r="M652" s="148"/>
      <c r="N652" s="148"/>
      <c r="O652" s="148"/>
      <c r="P652" s="149"/>
    </row>
    <row r="653" spans="1:16" ht="15" customHeight="1" x14ac:dyDescent="0.25">
      <c r="A653" s="44" t="e">
        <f ca="1">IF(MONTH(C653)=MONTH(D$3),RIGHT('Yearly Info'!A$29,LEN('Yearly Info'!A$29)-4),"")</f>
        <v>#VALUE!</v>
      </c>
      <c r="B653" s="145"/>
      <c r="C653" s="42">
        <f t="shared" ca="1" si="23"/>
        <v>46223</v>
      </c>
      <c r="D653" s="54">
        <f ca="1">INDIRECT("'" &amp; UPPER(LEFT(TEXT($D$3,"mmmm"),3)) &amp; "'!W26")</f>
        <v>0</v>
      </c>
      <c r="E653" s="147"/>
      <c r="F653" s="148"/>
      <c r="G653" s="148"/>
      <c r="H653" s="148"/>
      <c r="I653" s="148"/>
      <c r="J653" s="148"/>
      <c r="K653" s="148"/>
      <c r="L653" s="148"/>
      <c r="M653" s="148"/>
      <c r="N653" s="148"/>
      <c r="O653" s="148"/>
      <c r="P653" s="149"/>
    </row>
    <row r="654" spans="1:16" ht="15" customHeight="1" x14ac:dyDescent="0.25">
      <c r="A654" s="44" t="e">
        <f ca="1">IF(MONTH(C654)=MONTH(D$3),RIGHT('Yearly Info'!A$30,LEN('Yearly Info'!A$30)-4),"")</f>
        <v>#VALUE!</v>
      </c>
      <c r="B654" s="145"/>
      <c r="C654" s="42">
        <f t="shared" ca="1" si="23"/>
        <v>46223</v>
      </c>
      <c r="D654" s="54">
        <f ca="1">INDIRECT("'" &amp; UPPER(LEFT(TEXT($D$3,"mmmm"),3)) &amp; "'!W27")</f>
        <v>0</v>
      </c>
      <c r="E654" s="147"/>
      <c r="F654" s="148"/>
      <c r="G654" s="148"/>
      <c r="H654" s="148"/>
      <c r="I654" s="148"/>
      <c r="J654" s="148"/>
      <c r="K654" s="148"/>
      <c r="L654" s="148"/>
      <c r="M654" s="148"/>
      <c r="N654" s="148"/>
      <c r="O654" s="148"/>
      <c r="P654" s="149"/>
    </row>
    <row r="655" spans="1:16" ht="15" customHeight="1" x14ac:dyDescent="0.25">
      <c r="A655" s="44" t="e">
        <f ca="1">IF(MONTH(C655)=MONTH(D$3),RIGHT('Yearly Info'!A$31,LEN('Yearly Info'!A$31)-4),"")</f>
        <v>#VALUE!</v>
      </c>
      <c r="B655" s="145"/>
      <c r="C655" s="42">
        <f t="shared" ca="1" si="23"/>
        <v>46223</v>
      </c>
      <c r="D655" s="54">
        <f ca="1">INDIRECT("'" &amp; UPPER(LEFT(TEXT($D$3,"mmmm"),3)) &amp; "'!W28")</f>
        <v>0</v>
      </c>
      <c r="E655" s="147"/>
      <c r="F655" s="148"/>
      <c r="G655" s="148"/>
      <c r="H655" s="148"/>
      <c r="I655" s="148"/>
      <c r="J655" s="148"/>
      <c r="K655" s="148"/>
      <c r="L655" s="148"/>
      <c r="M655" s="148"/>
      <c r="N655" s="148"/>
      <c r="O655" s="148"/>
      <c r="P655" s="149"/>
    </row>
    <row r="656" spans="1:16" ht="15" customHeight="1" x14ac:dyDescent="0.25">
      <c r="A656" s="44" t="e">
        <f ca="1">IF(MONTH(C656)=MONTH(D$3),RIGHT('Yearly Info'!A$32,LEN('Yearly Info'!A$32)-4),"")</f>
        <v>#VALUE!</v>
      </c>
      <c r="B656" s="145"/>
      <c r="C656" s="42">
        <f t="shared" ca="1" si="23"/>
        <v>46223</v>
      </c>
      <c r="D656" s="54">
        <f ca="1">INDIRECT("'" &amp; UPPER(LEFT(TEXT($D$3,"mmmm"),3)) &amp; "'!W29")</f>
        <v>0</v>
      </c>
      <c r="E656" s="147"/>
      <c r="F656" s="148"/>
      <c r="G656" s="148"/>
      <c r="H656" s="148"/>
      <c r="I656" s="148"/>
      <c r="J656" s="148"/>
      <c r="K656" s="148"/>
      <c r="L656" s="148"/>
      <c r="M656" s="148"/>
      <c r="N656" s="148"/>
      <c r="O656" s="148"/>
      <c r="P656" s="149"/>
    </row>
    <row r="657" spans="1:16" ht="15" customHeight="1" x14ac:dyDescent="0.25">
      <c r="A657" s="44" t="e">
        <f ca="1">IF(MONTH(C657)=MONTH(D$3),RIGHT('Yearly Info'!A$33,LEN('Yearly Info'!A$33)-4),"")</f>
        <v>#VALUE!</v>
      </c>
      <c r="B657" s="145"/>
      <c r="C657" s="42">
        <f t="shared" ca="1" si="23"/>
        <v>46223</v>
      </c>
      <c r="D657" s="54">
        <f ca="1">INDIRECT("'" &amp; UPPER(LEFT(TEXT($D$3,"mmmm"),3)) &amp; "'!W30")</f>
        <v>0</v>
      </c>
      <c r="E657" s="147"/>
      <c r="F657" s="148"/>
      <c r="G657" s="148"/>
      <c r="H657" s="148"/>
      <c r="I657" s="148"/>
      <c r="J657" s="148"/>
      <c r="K657" s="148"/>
      <c r="L657" s="148"/>
      <c r="M657" s="148"/>
      <c r="N657" s="148"/>
      <c r="O657" s="148"/>
      <c r="P657" s="149"/>
    </row>
    <row r="658" spans="1:16" ht="15" customHeight="1" x14ac:dyDescent="0.25">
      <c r="A658" s="44" t="e">
        <f ca="1">IF(MONTH(C658)=MONTH(D$3),RIGHT('Yearly Info'!A$34,LEN('Yearly Info'!A$34)-4),"")</f>
        <v>#VALUE!</v>
      </c>
      <c r="B658" s="145"/>
      <c r="C658" s="42">
        <f t="shared" ca="1" si="23"/>
        <v>46223</v>
      </c>
      <c r="D658" s="54">
        <f ca="1">INDIRECT("'" &amp; UPPER(LEFT(TEXT($D$3,"mmmm"),3)) &amp; "'!W31")</f>
        <v>0</v>
      </c>
      <c r="E658" s="147"/>
      <c r="F658" s="148"/>
      <c r="G658" s="148"/>
      <c r="H658" s="148"/>
      <c r="I658" s="148"/>
      <c r="J658" s="148"/>
      <c r="K658" s="148"/>
      <c r="L658" s="148"/>
      <c r="M658" s="148"/>
      <c r="N658" s="148"/>
      <c r="O658" s="148"/>
      <c r="P658" s="149"/>
    </row>
    <row r="659" spans="1:16" ht="15" customHeight="1" thickBot="1" x14ac:dyDescent="0.3">
      <c r="A659" s="44" t="e">
        <f ca="1">IF(MONTH(C659)=MONTH(D$3),RIGHT('Yearly Info'!A$35,LEN('Yearly Info'!A$35)-4),"")</f>
        <v>#VALUE!</v>
      </c>
      <c r="B659" s="145"/>
      <c r="C659" s="42">
        <f t="shared" ca="1" si="23"/>
        <v>46223</v>
      </c>
      <c r="D659" s="55">
        <f ca="1">INDIRECT("'" &amp; UPPER(LEFT(TEXT($D$3,"mmmm"),3)) &amp; "'!W32")</f>
        <v>0</v>
      </c>
      <c r="E659" s="147"/>
      <c r="F659" s="148"/>
      <c r="G659" s="148"/>
      <c r="H659" s="148"/>
      <c r="I659" s="148"/>
      <c r="J659" s="148"/>
      <c r="K659" s="148"/>
      <c r="L659" s="148"/>
      <c r="M659" s="148"/>
      <c r="N659" s="148"/>
      <c r="O659" s="148"/>
      <c r="P659" s="149"/>
    </row>
    <row r="660" spans="1:16" ht="15" customHeight="1" x14ac:dyDescent="0.25">
      <c r="A660" s="44" t="e">
        <f ca="1">IF(MONTH(C660)=MONTH(D$3),RIGHT('Yearly Info'!A$36,LEN('Yearly Info'!A$36)-4),"")</f>
        <v>#VALUE!</v>
      </c>
      <c r="B660" s="145"/>
      <c r="C660" s="42">
        <f t="shared" ca="1" si="23"/>
        <v>46223</v>
      </c>
      <c r="D660" s="54">
        <f ca="1">INDIRECT("'" &amp; UPPER(LEFT(TEXT($D$3,"mmmm"),3)) &amp; "'!W33")</f>
        <v>0</v>
      </c>
      <c r="E660" s="147"/>
      <c r="F660" s="148"/>
      <c r="G660" s="148"/>
      <c r="H660" s="148"/>
      <c r="I660" s="148"/>
      <c r="J660" s="148"/>
      <c r="K660" s="148"/>
      <c r="L660" s="148"/>
      <c r="M660" s="148"/>
      <c r="N660" s="148"/>
      <c r="O660" s="148"/>
      <c r="P660" s="149"/>
    </row>
    <row r="661" spans="1:16" ht="15" customHeight="1" x14ac:dyDescent="0.25">
      <c r="A661" s="44" t="e">
        <f ca="1">IF(MONTH(C661)=MONTH(D$3),RIGHT('Yearly Info'!A$37,LEN('Yearly Info'!A$37)-4),"")</f>
        <v>#VALUE!</v>
      </c>
      <c r="B661" s="145"/>
      <c r="C661" s="42">
        <f t="shared" ca="1" si="23"/>
        <v>46223</v>
      </c>
      <c r="D661" s="54">
        <f ca="1">INDIRECT("'" &amp; UPPER(LEFT(TEXT($D$3,"mmmm"),3)) &amp; "'!W34")</f>
        <v>0</v>
      </c>
      <c r="E661" s="147"/>
      <c r="F661" s="148"/>
      <c r="G661" s="148"/>
      <c r="H661" s="148"/>
      <c r="I661" s="148"/>
      <c r="J661" s="148"/>
      <c r="K661" s="148"/>
      <c r="L661" s="148"/>
      <c r="M661" s="148"/>
      <c r="N661" s="148"/>
      <c r="O661" s="148"/>
      <c r="P661" s="149"/>
    </row>
    <row r="662" spans="1:16" ht="15" customHeight="1" x14ac:dyDescent="0.25">
      <c r="A662" s="44" t="e">
        <f ca="1">IF(MONTH(C662)=MONTH(D$3),RIGHT('Yearly Info'!A$38,LEN('Yearly Info'!A$38)-4),"")</f>
        <v>#VALUE!</v>
      </c>
      <c r="B662" s="145"/>
      <c r="C662" s="42">
        <f t="shared" ca="1" si="23"/>
        <v>46223</v>
      </c>
      <c r="D662" s="54">
        <f ca="1">INDIRECT("'" &amp; UPPER(LEFT(TEXT($D$3,"mmmm"),3)) &amp; "'!W35")</f>
        <v>0</v>
      </c>
      <c r="E662" s="147"/>
      <c r="F662" s="148"/>
      <c r="G662" s="148"/>
      <c r="H662" s="148"/>
      <c r="I662" s="148"/>
      <c r="J662" s="148"/>
      <c r="K662" s="148"/>
      <c r="L662" s="148"/>
      <c r="M662" s="148"/>
      <c r="N662" s="148"/>
      <c r="O662" s="148"/>
      <c r="P662" s="149"/>
    </row>
    <row r="663" spans="1:16" ht="15" customHeight="1" x14ac:dyDescent="0.25">
      <c r="A663" s="44" t="e">
        <f ca="1">IF(MONTH(C663)=MONTH(D$3),RIGHT('Yearly Info'!A$39,LEN('Yearly Info'!A$39)-4),"")</f>
        <v>#VALUE!</v>
      </c>
      <c r="B663" s="145"/>
      <c r="C663" s="42">
        <f t="shared" ca="1" si="23"/>
        <v>46223</v>
      </c>
      <c r="D663" s="54">
        <f ca="1">INDIRECT("'" &amp; UPPER(LEFT(TEXT($D$3,"mmmm"),3)) &amp; "'!W36")</f>
        <v>0</v>
      </c>
      <c r="E663" s="147"/>
      <c r="F663" s="148"/>
      <c r="G663" s="148"/>
      <c r="H663" s="148"/>
      <c r="I663" s="148"/>
      <c r="J663" s="148"/>
      <c r="K663" s="148"/>
      <c r="L663" s="148"/>
      <c r="M663" s="148"/>
      <c r="N663" s="148"/>
      <c r="O663" s="148"/>
      <c r="P663" s="149"/>
    </row>
    <row r="664" spans="1:16" ht="15" customHeight="1" thickBot="1" x14ac:dyDescent="0.3">
      <c r="A664" s="45" t="e">
        <f ca="1">IF(MONTH(C664)=MONTH(D$3),RIGHT('Yearly Info'!A$40,LEN('Yearly Info'!A$40)-4),"")</f>
        <v>#VALUE!</v>
      </c>
      <c r="B664" s="145"/>
      <c r="C664" s="42">
        <f t="shared" ca="1" si="23"/>
        <v>46223</v>
      </c>
      <c r="D664" s="54">
        <f ca="1">INDIRECT("'" &amp; UPPER(LEFT(TEXT($D$3,"mmmm"),3)) &amp; "'!W38")</f>
        <v>0</v>
      </c>
      <c r="E664" s="147"/>
      <c r="F664" s="148"/>
      <c r="G664" s="148"/>
      <c r="H664" s="148"/>
      <c r="I664" s="148"/>
      <c r="J664" s="148"/>
      <c r="K664" s="148"/>
      <c r="L664" s="148"/>
      <c r="M664" s="148"/>
      <c r="N664" s="148"/>
      <c r="O664" s="148"/>
      <c r="P664" s="149"/>
    </row>
    <row r="665" spans="1:16" ht="15" customHeight="1" thickBot="1" x14ac:dyDescent="0.3">
      <c r="A665" s="45" t="str">
        <f ca="1">IF(MONTH(C665)=MONTH(D$3),RIGHT('Yearly Info'!A$41,LEN('Yearly Info'!A$41)-4),"")</f>
        <v xml:space="preserve"> </v>
      </c>
      <c r="B665" s="145"/>
      <c r="C665" s="42">
        <f t="shared" ca="1" si="23"/>
        <v>46223</v>
      </c>
      <c r="D665" s="54">
        <f ca="1">INDIRECT("'" &amp; UPPER(LEFT(TEXT($D$3,"mmmm"),3)) &amp; "'!W39")</f>
        <v>0</v>
      </c>
      <c r="E665" s="147"/>
      <c r="F665" s="148"/>
      <c r="G665" s="148"/>
      <c r="H665" s="148"/>
      <c r="I665" s="148"/>
      <c r="J665" s="148"/>
      <c r="K665" s="148"/>
      <c r="L665" s="148"/>
      <c r="M665" s="148"/>
      <c r="N665" s="148"/>
      <c r="O665" s="148"/>
      <c r="P665" s="149"/>
    </row>
    <row r="666" spans="1:16" ht="15" customHeight="1" thickBot="1" x14ac:dyDescent="0.3">
      <c r="A666" s="45" t="str">
        <f ca="1">IF(MONTH(C666)=MONTH(D$3),RIGHT('Yearly Info'!A$42,LEN('Yearly Info'!A$42)-4),"")</f>
        <v xml:space="preserve"> </v>
      </c>
      <c r="B666" s="145"/>
      <c r="C666" s="42">
        <f t="shared" ca="1" si="23"/>
        <v>46223</v>
      </c>
      <c r="D666" s="54">
        <f ca="1">INDIRECT("'" &amp; UPPER(LEFT(TEXT($D$3,"mmmm"),3)) &amp; "'!W39")</f>
        <v>0</v>
      </c>
      <c r="E666" s="147"/>
      <c r="F666" s="148"/>
      <c r="G666" s="148"/>
      <c r="H666" s="148"/>
      <c r="I666" s="148"/>
      <c r="J666" s="148"/>
      <c r="K666" s="148"/>
      <c r="L666" s="148"/>
      <c r="M666" s="148"/>
      <c r="N666" s="148"/>
      <c r="O666" s="148"/>
      <c r="P666" s="149"/>
    </row>
    <row r="667" spans="1:16" ht="15" customHeight="1" thickBot="1" x14ac:dyDescent="0.3">
      <c r="A667" s="45" t="str">
        <f ca="1">IF(MONTH(C667)=MONTH(D$3),RIGHT('Yearly Info'!A$43,LEN('Yearly Info'!A$43)-4),"")</f>
        <v xml:space="preserve"> </v>
      </c>
      <c r="B667" s="146"/>
      <c r="C667" s="42">
        <f t="shared" ca="1" si="23"/>
        <v>46223</v>
      </c>
      <c r="D667" s="55">
        <f ca="1">INDIRECT("'" &amp; UPPER(LEFT(TEXT($D$3,"mmmm"),3)) &amp; "'!W40")</f>
        <v>0</v>
      </c>
      <c r="E667" s="150"/>
      <c r="F667" s="151"/>
      <c r="G667" s="151"/>
      <c r="H667" s="151"/>
      <c r="I667" s="151"/>
      <c r="J667" s="151"/>
      <c r="K667" s="151"/>
      <c r="L667" s="151"/>
      <c r="M667" s="151"/>
      <c r="N667" s="151"/>
      <c r="O667" s="151"/>
      <c r="P667" s="152"/>
    </row>
    <row r="668" spans="1:16" ht="15" customHeight="1" x14ac:dyDescent="0.25">
      <c r="A668" s="44" t="str">
        <f ca="1">IF(MONTH(C668)=MONTH(D$3),RIGHT('Yearly Info'!A$14,LEN('Yearly Info'!A$14)-4),"")</f>
        <v xml:space="preserve"> RICS Support for MDEQ</v>
      </c>
      <c r="B668" s="159" t="str">
        <f ca="1">TEXT(C668,"dddd")</f>
        <v>Tuesday</v>
      </c>
      <c r="C668" s="96">
        <f ca="1">C638+1</f>
        <v>46224</v>
      </c>
      <c r="D668" s="54">
        <f ca="1">INDIRECT("'" &amp; UPPER(LEFT(TEXT($D$3,"mmmm"),3)) &amp; "'!X11")</f>
        <v>0</v>
      </c>
      <c r="E668" s="147"/>
      <c r="F668" s="148"/>
      <c r="G668" s="148"/>
      <c r="H668" s="148"/>
      <c r="I668" s="148"/>
      <c r="J668" s="148"/>
      <c r="K668" s="148"/>
      <c r="L668" s="148"/>
      <c r="M668" s="148"/>
      <c r="N668" s="148"/>
      <c r="O668" s="148"/>
      <c r="P668" s="149"/>
    </row>
    <row r="669" spans="1:16" ht="15" customHeight="1" x14ac:dyDescent="0.25">
      <c r="A669" s="44" t="str">
        <f ca="1">IF(MONTH(C669)=MONTH(D$3),RIGHT('Yearly Info'!A$15,LEN('Yearly Info'!A$15)-4),"")</f>
        <v xml:space="preserve"> MDEQ</v>
      </c>
      <c r="B669" s="145"/>
      <c r="C669" s="42">
        <f ca="1">C668</f>
        <v>46224</v>
      </c>
      <c r="D669" s="54">
        <f ca="1">INDIRECT("'" &amp; UPPER(LEFT(TEXT($D$3,"mmmm"),3)) &amp; "'!X12")</f>
        <v>0</v>
      </c>
      <c r="E669" s="147"/>
      <c r="F669" s="148"/>
      <c r="G669" s="148"/>
      <c r="H669" s="148"/>
      <c r="I669" s="148"/>
      <c r="J669" s="148"/>
      <c r="K669" s="148"/>
      <c r="L669" s="148"/>
      <c r="M669" s="148"/>
      <c r="N669" s="148"/>
      <c r="O669" s="148"/>
      <c r="P669" s="149"/>
    </row>
    <row r="670" spans="1:16" ht="15" customHeight="1" x14ac:dyDescent="0.25">
      <c r="A670" s="44" t="str">
        <f ca="1">IF(MONTH(C670)=MONTH(D$3),RIGHT('Yearly Info'!A$16,LEN('Yearly Info'!A$16)-4),"")</f>
        <v xml:space="preserve"> RICS Idea Portal</v>
      </c>
      <c r="B670" s="145"/>
      <c r="C670" s="42">
        <f t="shared" ref="C670:C697" ca="1" si="24">C669</f>
        <v>46224</v>
      </c>
      <c r="D670" s="54">
        <f ca="1">INDIRECT("'" &amp; UPPER(LEFT(TEXT($D$3,"mmmm"),3)) &amp; "'!X13")</f>
        <v>0</v>
      </c>
      <c r="E670" s="147"/>
      <c r="F670" s="148"/>
      <c r="G670" s="148"/>
      <c r="H670" s="148"/>
      <c r="I670" s="148"/>
      <c r="J670" s="148"/>
      <c r="K670" s="148"/>
      <c r="L670" s="148"/>
      <c r="M670" s="148"/>
      <c r="N670" s="148"/>
      <c r="O670" s="148"/>
      <c r="P670" s="149"/>
    </row>
    <row r="671" spans="1:16" ht="15" customHeight="1" x14ac:dyDescent="0.25">
      <c r="A671" s="44" t="str">
        <f ca="1">IF(MONTH(C671)=MONTH(D$3),RIGHT('Yearly Info'!A$17,LEN('Yearly Info'!A$17)-4),"")</f>
        <v xml:space="preserve"> MSWIS</v>
      </c>
      <c r="B671" s="145"/>
      <c r="C671" s="42">
        <f t="shared" ca="1" si="24"/>
        <v>46224</v>
      </c>
      <c r="D671" s="54">
        <f ca="1">INDIRECT("'" &amp; UPPER(LEFT(TEXT($D$3,"mmmm"),3)) &amp; "'!X14")</f>
        <v>0</v>
      </c>
      <c r="E671" s="147"/>
      <c r="F671" s="148"/>
      <c r="G671" s="148"/>
      <c r="H671" s="148"/>
      <c r="I671" s="148"/>
      <c r="J671" s="148"/>
      <c r="K671" s="148"/>
      <c r="L671" s="148"/>
      <c r="M671" s="148"/>
      <c r="N671" s="148"/>
      <c r="O671" s="148"/>
      <c r="P671" s="149"/>
    </row>
    <row r="672" spans="1:16" ht="15" customHeight="1" x14ac:dyDescent="0.25">
      <c r="A672" s="44" t="str">
        <f ca="1">IF(MONTH(C672)=MONTH(D$3),RIGHT('Yearly Info'!A$18,LEN('Yearly Info'!A$18)-4),"")</f>
        <v xml:space="preserve"> GeoSpatial</v>
      </c>
      <c r="B672" s="145"/>
      <c r="C672" s="42">
        <f t="shared" ca="1" si="24"/>
        <v>46224</v>
      </c>
      <c r="D672" s="54">
        <f ca="1">INDIRECT("'" &amp; UPPER(LEFT(TEXT($D$3,"mmmm"),3)) &amp; "'!X15")</f>
        <v>0</v>
      </c>
      <c r="E672" s="147"/>
      <c r="F672" s="148"/>
      <c r="G672" s="148"/>
      <c r="H672" s="148"/>
      <c r="I672" s="148"/>
      <c r="J672" s="148"/>
      <c r="K672" s="148"/>
      <c r="L672" s="148"/>
      <c r="M672" s="148"/>
      <c r="N672" s="148"/>
      <c r="O672" s="148"/>
      <c r="P672" s="149"/>
    </row>
    <row r="673" spans="1:16" ht="15" customHeight="1" x14ac:dyDescent="0.25">
      <c r="A673" s="44" t="str">
        <f ca="1">IF(MONTH(C673)=MONTH(D$3),RIGHT('Yearly Info'!A$19,LEN('Yearly Info'!A$19)-4),"")</f>
        <v xml:space="preserve"> RICS Dashboard</v>
      </c>
      <c r="B673" s="145"/>
      <c r="C673" s="42">
        <f t="shared" ca="1" si="24"/>
        <v>46224</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MDWFP NRIS</v>
      </c>
      <c r="B674" s="145"/>
      <c r="C674" s="42">
        <f t="shared" ca="1" si="24"/>
        <v>46224</v>
      </c>
      <c r="D674" s="54">
        <f ca="1">INDIRECT("'" &amp; UPPER(LEFT(TEXT($D$3,"mmmm"),3)) &amp; "'!X17")</f>
        <v>0</v>
      </c>
      <c r="E674" s="153"/>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 MRVA 4 CLOSED</v>
      </c>
      <c r="B675" s="145"/>
      <c r="C675" s="42">
        <f t="shared" ca="1" si="24"/>
        <v>46224</v>
      </c>
      <c r="D675" s="54">
        <f ca="1">INDIRECT("'" &amp; UPPER(LEFT(TEXT($D$3,"mmmm"),3)) &amp; "'!X18")</f>
        <v>0</v>
      </c>
      <c r="E675" s="156"/>
      <c r="F675" s="148"/>
      <c r="G675" s="148"/>
      <c r="H675" s="148"/>
      <c r="I675" s="148"/>
      <c r="J675" s="148"/>
      <c r="K675" s="148"/>
      <c r="L675" s="148"/>
      <c r="M675" s="148"/>
      <c r="N675" s="148"/>
      <c r="O675" s="148"/>
      <c r="P675" s="149"/>
    </row>
    <row r="676" spans="1:16" ht="15" customHeight="1" x14ac:dyDescent="0.25">
      <c r="A676" s="44" t="str">
        <f ca="1">IF(MONTH(C676)=MONTH(D$3),RIGHT('Yearly Info'!A$22,LEN('Yearly Info'!A$22)-4),"")</f>
        <v xml:space="preserve"> Tackett</v>
      </c>
      <c r="B676" s="145"/>
      <c r="C676" s="42">
        <f t="shared" ca="1" si="24"/>
        <v>46224</v>
      </c>
      <c r="D676" s="54">
        <f ca="1">INDIRECT("'" &amp; UPPER(LEFT(TEXT($D$3,"mmmm"),3)) &amp; "'!X19")</f>
        <v>0</v>
      </c>
      <c r="E676" s="147"/>
      <c r="F676" s="148"/>
      <c r="G676" s="148"/>
      <c r="H676" s="148"/>
      <c r="I676" s="148"/>
      <c r="J676" s="148"/>
      <c r="K676" s="148"/>
      <c r="L676" s="148"/>
      <c r="M676" s="148"/>
      <c r="N676" s="148"/>
      <c r="O676" s="148"/>
      <c r="P676" s="149"/>
    </row>
    <row r="677" spans="1:16" ht="15" customHeight="1" x14ac:dyDescent="0.25">
      <c r="A677" s="44" t="e">
        <f ca="1">IF(MONTH(C677)=MONTH(D$3),RIGHT('Yearly Info'!A$23,LEN('Yearly Info'!A$23)-4),"")</f>
        <v>#VALUE!</v>
      </c>
      <c r="B677" s="145"/>
      <c r="C677" s="42">
        <f t="shared" ca="1" si="24"/>
        <v>46224</v>
      </c>
      <c r="D677" s="54">
        <f ca="1">INDIRECT("'" &amp; UPPER(LEFT(TEXT($D$3,"mmmm"),3)) &amp; "'!X20")</f>
        <v>0</v>
      </c>
      <c r="E677" s="160"/>
      <c r="F677" s="148"/>
      <c r="G677" s="148"/>
      <c r="H677" s="148"/>
      <c r="I677" s="148"/>
      <c r="J677" s="148"/>
      <c r="K677" s="148"/>
      <c r="L677" s="148"/>
      <c r="M677" s="148"/>
      <c r="N677" s="148"/>
      <c r="O677" s="148"/>
      <c r="P677" s="149"/>
    </row>
    <row r="678" spans="1:16" ht="15" customHeight="1" x14ac:dyDescent="0.25">
      <c r="A678" s="44" t="e">
        <f ca="1">IF(MONTH(C678)=MONTH(D$3),RIGHT('Yearly Info'!A$24,LEN('Yearly Info'!A$24)-4),"")</f>
        <v>#VALUE!</v>
      </c>
      <c r="B678" s="145"/>
      <c r="C678" s="42">
        <f t="shared" ca="1" si="24"/>
        <v>46224</v>
      </c>
      <c r="D678" s="54">
        <f ca="1">INDIRECT("'" &amp; UPPER(LEFT(TEXT($D$3,"mmmm"),3)) &amp; "'!X21")</f>
        <v>0</v>
      </c>
      <c r="E678" s="147"/>
      <c r="F678" s="148"/>
      <c r="G678" s="148"/>
      <c r="H678" s="148"/>
      <c r="I678" s="148"/>
      <c r="J678" s="148"/>
      <c r="K678" s="148"/>
      <c r="L678" s="148"/>
      <c r="M678" s="148"/>
      <c r="N678" s="148"/>
      <c r="O678" s="148"/>
      <c r="P678" s="149"/>
    </row>
    <row r="679" spans="1:16" ht="15" customHeight="1" x14ac:dyDescent="0.25">
      <c r="A679" s="44" t="e">
        <f ca="1">IF(MONTH(C679)=MONTH(D$3),RIGHT('Yearly Info'!A$25,LEN('Yearly Info'!A$25)-4),"")</f>
        <v>#VALUE!</v>
      </c>
      <c r="B679" s="145"/>
      <c r="C679" s="42">
        <f t="shared" ca="1" si="24"/>
        <v>46224</v>
      </c>
      <c r="D679" s="54">
        <f ca="1">INDIRECT("'" &amp; UPPER(LEFT(TEXT($D$3,"mmmm"),3)) &amp; "'!X22")</f>
        <v>0</v>
      </c>
      <c r="E679" s="147"/>
      <c r="F679" s="148"/>
      <c r="G679" s="148"/>
      <c r="H679" s="148"/>
      <c r="I679" s="148"/>
      <c r="J679" s="148"/>
      <c r="K679" s="148"/>
      <c r="L679" s="148"/>
      <c r="M679" s="148"/>
      <c r="N679" s="148"/>
      <c r="O679" s="148"/>
      <c r="P679" s="149"/>
    </row>
    <row r="680" spans="1:16" ht="15" customHeight="1" x14ac:dyDescent="0.25">
      <c r="A680" s="44" t="e">
        <f ca="1">IF(MONTH(C680)=MONTH(D$3),RIGHT('Yearly Info'!A$26,LEN('Yearly Info'!A$26)-4),"")</f>
        <v>#VALUE!</v>
      </c>
      <c r="B680" s="145"/>
      <c r="C680" s="42">
        <f t="shared" ca="1" si="24"/>
        <v>46224</v>
      </c>
      <c r="D680" s="54">
        <f ca="1">INDIRECT("'" &amp; UPPER(LEFT(TEXT($D$3,"mmmm"),3)) &amp; "'!X23")</f>
        <v>0</v>
      </c>
      <c r="E680" s="147"/>
      <c r="F680" s="148"/>
      <c r="G680" s="148"/>
      <c r="H680" s="148"/>
      <c r="I680" s="148"/>
      <c r="J680" s="148"/>
      <c r="K680" s="148"/>
      <c r="L680" s="148"/>
      <c r="M680" s="148"/>
      <c r="N680" s="148"/>
      <c r="O680" s="148"/>
      <c r="P680" s="149"/>
    </row>
    <row r="681" spans="1:16" ht="15" customHeight="1" x14ac:dyDescent="0.25">
      <c r="A681" s="44" t="e">
        <f ca="1">IF(MONTH(C681)=MONTH(D$3),RIGHT('Yearly Info'!A$27,LEN('Yearly Info'!A$27)-4),"")</f>
        <v>#VALUE!</v>
      </c>
      <c r="B681" s="145"/>
      <c r="C681" s="42">
        <f t="shared" ca="1" si="24"/>
        <v>46224</v>
      </c>
      <c r="D681" s="54">
        <f ca="1">INDIRECT("'" &amp; UPPER(LEFT(TEXT($D$3,"mmmm"),3)) &amp; "'!X24")</f>
        <v>0</v>
      </c>
      <c r="E681" s="147"/>
      <c r="F681" s="148"/>
      <c r="G681" s="148"/>
      <c r="H681" s="148"/>
      <c r="I681" s="148"/>
      <c r="J681" s="148"/>
      <c r="K681" s="148"/>
      <c r="L681" s="148"/>
      <c r="M681" s="148"/>
      <c r="N681" s="148"/>
      <c r="O681" s="148"/>
      <c r="P681" s="149"/>
    </row>
    <row r="682" spans="1:16" ht="15" customHeight="1" x14ac:dyDescent="0.25">
      <c r="A682" s="44" t="e">
        <f ca="1">IF(MONTH(C682)=MONTH(D$3),RIGHT('Yearly Info'!A$28,LEN('Yearly Info'!A$28)-4),"")</f>
        <v>#VALUE!</v>
      </c>
      <c r="B682" s="145"/>
      <c r="C682" s="42">
        <f t="shared" ca="1" si="24"/>
        <v>46224</v>
      </c>
      <c r="D682" s="54">
        <f ca="1">INDIRECT("'" &amp; UPPER(LEFT(TEXT($D$3,"mmmm"),3)) &amp; "'!X25")</f>
        <v>0</v>
      </c>
      <c r="E682" s="147"/>
      <c r="F682" s="148"/>
      <c r="G682" s="148"/>
      <c r="H682" s="148"/>
      <c r="I682" s="148"/>
      <c r="J682" s="148"/>
      <c r="K682" s="148"/>
      <c r="L682" s="148"/>
      <c r="M682" s="148"/>
      <c r="N682" s="148"/>
      <c r="O682" s="148"/>
      <c r="P682" s="149"/>
    </row>
    <row r="683" spans="1:16" ht="15" customHeight="1" x14ac:dyDescent="0.25">
      <c r="A683" s="44" t="e">
        <f ca="1">IF(MONTH(C683)=MONTH(D$3),RIGHT('Yearly Info'!A$29,LEN('Yearly Info'!A$29)-4),"")</f>
        <v>#VALUE!</v>
      </c>
      <c r="B683" s="145"/>
      <c r="C683" s="42">
        <f t="shared" ca="1" si="24"/>
        <v>46224</v>
      </c>
      <c r="D683" s="54">
        <f ca="1">INDIRECT("'" &amp; UPPER(LEFT(TEXT($D$3,"mmmm"),3)) &amp; "'!X26")</f>
        <v>0</v>
      </c>
      <c r="E683" s="147"/>
      <c r="F683" s="148"/>
      <c r="G683" s="148"/>
      <c r="H683" s="148"/>
      <c r="I683" s="148"/>
      <c r="J683" s="148"/>
      <c r="K683" s="148"/>
      <c r="L683" s="148"/>
      <c r="M683" s="148"/>
      <c r="N683" s="148"/>
      <c r="O683" s="148"/>
      <c r="P683" s="149"/>
    </row>
    <row r="684" spans="1:16" ht="15" customHeight="1" x14ac:dyDescent="0.25">
      <c r="A684" s="44" t="e">
        <f ca="1">IF(MONTH(C684)=MONTH(D$3),RIGHT('Yearly Info'!A$30,LEN('Yearly Info'!A$30)-4),"")</f>
        <v>#VALUE!</v>
      </c>
      <c r="B684" s="145"/>
      <c r="C684" s="42">
        <f t="shared" ca="1" si="24"/>
        <v>46224</v>
      </c>
      <c r="D684" s="54">
        <f ca="1">INDIRECT("'" &amp; UPPER(LEFT(TEXT($D$3,"mmmm"),3)) &amp; "'!X27")</f>
        <v>0</v>
      </c>
      <c r="E684" s="147"/>
      <c r="F684" s="148"/>
      <c r="G684" s="148"/>
      <c r="H684" s="148"/>
      <c r="I684" s="148"/>
      <c r="J684" s="148"/>
      <c r="K684" s="148"/>
      <c r="L684" s="148"/>
      <c r="M684" s="148"/>
      <c r="N684" s="148"/>
      <c r="O684" s="148"/>
      <c r="P684" s="149"/>
    </row>
    <row r="685" spans="1:16" ht="15" customHeight="1" x14ac:dyDescent="0.25">
      <c r="A685" s="44" t="e">
        <f ca="1">IF(MONTH(C685)=MONTH(D$3),RIGHT('Yearly Info'!A$31,LEN('Yearly Info'!A$31)-4),"")</f>
        <v>#VALUE!</v>
      </c>
      <c r="B685" s="145"/>
      <c r="C685" s="42">
        <f t="shared" ca="1" si="24"/>
        <v>46224</v>
      </c>
      <c r="D685" s="54">
        <f ca="1">INDIRECT("'" &amp; UPPER(LEFT(TEXT($D$3,"mmmm"),3)) &amp; "'!X28")</f>
        <v>0</v>
      </c>
      <c r="E685" s="147"/>
      <c r="F685" s="148"/>
      <c r="G685" s="148"/>
      <c r="H685" s="148"/>
      <c r="I685" s="148"/>
      <c r="J685" s="148"/>
      <c r="K685" s="148"/>
      <c r="L685" s="148"/>
      <c r="M685" s="148"/>
      <c r="N685" s="148"/>
      <c r="O685" s="148"/>
      <c r="P685" s="149"/>
    </row>
    <row r="686" spans="1:16" ht="15" customHeight="1" x14ac:dyDescent="0.25">
      <c r="A686" s="44" t="e">
        <f ca="1">IF(MONTH(C686)=MONTH(D$3),RIGHT('Yearly Info'!A$32,LEN('Yearly Info'!A$32)-4),"")</f>
        <v>#VALUE!</v>
      </c>
      <c r="B686" s="145"/>
      <c r="C686" s="42">
        <f t="shared" ca="1" si="24"/>
        <v>46224</v>
      </c>
      <c r="D686" s="54">
        <f ca="1">INDIRECT("'" &amp; UPPER(LEFT(TEXT($D$3,"mmmm"),3)) &amp; "'!X29")</f>
        <v>0</v>
      </c>
      <c r="E686" s="147"/>
      <c r="F686" s="148"/>
      <c r="G686" s="148"/>
      <c r="H686" s="148"/>
      <c r="I686" s="148"/>
      <c r="J686" s="148"/>
      <c r="K686" s="148"/>
      <c r="L686" s="148"/>
      <c r="M686" s="148"/>
      <c r="N686" s="148"/>
      <c r="O686" s="148"/>
      <c r="P686" s="149"/>
    </row>
    <row r="687" spans="1:16" ht="15" customHeight="1" x14ac:dyDescent="0.25">
      <c r="A687" s="44" t="e">
        <f ca="1">IF(MONTH(C687)=MONTH(D$3),RIGHT('Yearly Info'!A$33,LEN('Yearly Info'!A$33)-4),"")</f>
        <v>#VALUE!</v>
      </c>
      <c r="B687" s="145"/>
      <c r="C687" s="42">
        <f t="shared" ca="1" si="24"/>
        <v>46224</v>
      </c>
      <c r="D687" s="54">
        <f ca="1">INDIRECT("'" &amp; UPPER(LEFT(TEXT($D$3,"mmmm"),3)) &amp; "'!X30")</f>
        <v>0</v>
      </c>
      <c r="E687" s="147"/>
      <c r="F687" s="148"/>
      <c r="G687" s="148"/>
      <c r="H687" s="148"/>
      <c r="I687" s="148"/>
      <c r="J687" s="148"/>
      <c r="K687" s="148"/>
      <c r="L687" s="148"/>
      <c r="M687" s="148"/>
      <c r="N687" s="148"/>
      <c r="O687" s="148"/>
      <c r="P687" s="149"/>
    </row>
    <row r="688" spans="1:16" ht="15" customHeight="1" x14ac:dyDescent="0.25">
      <c r="A688" s="44" t="e">
        <f ca="1">IF(MONTH(C688)=MONTH(D$3),RIGHT('Yearly Info'!A$34,LEN('Yearly Info'!A$34)-4),"")</f>
        <v>#VALUE!</v>
      </c>
      <c r="B688" s="145"/>
      <c r="C688" s="42">
        <f t="shared" ca="1" si="24"/>
        <v>46224</v>
      </c>
      <c r="D688" s="54">
        <f ca="1">INDIRECT("'" &amp; UPPER(LEFT(TEXT($D$3,"mmmm"),3)) &amp; "'!X31")</f>
        <v>0</v>
      </c>
      <c r="E688" s="147"/>
      <c r="F688" s="148"/>
      <c r="G688" s="148"/>
      <c r="H688" s="148"/>
      <c r="I688" s="148"/>
      <c r="J688" s="148"/>
      <c r="K688" s="148"/>
      <c r="L688" s="148"/>
      <c r="M688" s="148"/>
      <c r="N688" s="148"/>
      <c r="O688" s="148"/>
      <c r="P688" s="149"/>
    </row>
    <row r="689" spans="1:16" ht="15" customHeight="1" x14ac:dyDescent="0.25">
      <c r="A689" s="44" t="e">
        <f ca="1">IF(MONTH(C689)=MONTH(D$3),RIGHT('Yearly Info'!A$35,LEN('Yearly Info'!A$35)-4),"")</f>
        <v>#VALUE!</v>
      </c>
      <c r="B689" s="145"/>
      <c r="C689" s="42">
        <f t="shared" ca="1" si="24"/>
        <v>46224</v>
      </c>
      <c r="D689" s="54">
        <f ca="1">INDIRECT("'" &amp; UPPER(LEFT(TEXT($D$3,"mmmm"),3)) &amp; "'!X32")</f>
        <v>0</v>
      </c>
      <c r="E689" s="147"/>
      <c r="F689" s="148"/>
      <c r="G689" s="148"/>
      <c r="H689" s="148"/>
      <c r="I689" s="148"/>
      <c r="J689" s="148"/>
      <c r="K689" s="148"/>
      <c r="L689" s="148"/>
      <c r="M689" s="148"/>
      <c r="N689" s="148"/>
      <c r="O689" s="148"/>
      <c r="P689" s="149"/>
    </row>
    <row r="690" spans="1:16" ht="15" customHeight="1" x14ac:dyDescent="0.25">
      <c r="A690" s="44" t="e">
        <f ca="1">IF(MONTH(C690)=MONTH(D$3),RIGHT('Yearly Info'!A$36,LEN('Yearly Info'!A$36)-4),"")</f>
        <v>#VALUE!</v>
      </c>
      <c r="B690" s="145"/>
      <c r="C690" s="42">
        <f t="shared" ca="1" si="24"/>
        <v>46224</v>
      </c>
      <c r="D690" s="54">
        <f ca="1">INDIRECT("'" &amp; UPPER(LEFT(TEXT($D$3,"mmmm"),3)) &amp; "'!X33")</f>
        <v>0</v>
      </c>
      <c r="E690" s="147"/>
      <c r="F690" s="148"/>
      <c r="G690" s="148"/>
      <c r="H690" s="148"/>
      <c r="I690" s="148"/>
      <c r="J690" s="148"/>
      <c r="K690" s="148"/>
      <c r="L690" s="148"/>
      <c r="M690" s="148"/>
      <c r="N690" s="148"/>
      <c r="O690" s="148"/>
      <c r="P690" s="149"/>
    </row>
    <row r="691" spans="1:16" ht="15" customHeight="1" x14ac:dyDescent="0.25">
      <c r="A691" s="44" t="e">
        <f ca="1">IF(MONTH(C691)=MONTH(D$3),RIGHT('Yearly Info'!A$37,LEN('Yearly Info'!A$37)-4),"")</f>
        <v>#VALUE!</v>
      </c>
      <c r="B691" s="145"/>
      <c r="C691" s="42">
        <f t="shared" ca="1" si="24"/>
        <v>46224</v>
      </c>
      <c r="D691" s="54">
        <f ca="1">INDIRECT("'" &amp; UPPER(LEFT(TEXT($D$3,"mmmm"),3)) &amp; "'!X34")</f>
        <v>0</v>
      </c>
      <c r="E691" s="147"/>
      <c r="F691" s="148"/>
      <c r="G691" s="148"/>
      <c r="H691" s="148"/>
      <c r="I691" s="148"/>
      <c r="J691" s="148"/>
      <c r="K691" s="148"/>
      <c r="L691" s="148"/>
      <c r="M691" s="148"/>
      <c r="N691" s="148"/>
      <c r="O691" s="148"/>
      <c r="P691" s="149"/>
    </row>
    <row r="692" spans="1:16" ht="15" customHeight="1" x14ac:dyDescent="0.25">
      <c r="A692" s="44" t="e">
        <f ca="1">IF(MONTH(C692)=MONTH(D$3),RIGHT('Yearly Info'!A$38,LEN('Yearly Info'!A$38)-4),"")</f>
        <v>#VALUE!</v>
      </c>
      <c r="B692" s="145"/>
      <c r="C692" s="42">
        <f t="shared" ca="1" si="24"/>
        <v>46224</v>
      </c>
      <c r="D692" s="54">
        <f ca="1">INDIRECT("'" &amp; UPPER(LEFT(TEXT($D$3,"mmmm"),3)) &amp; "'!X35")</f>
        <v>0</v>
      </c>
      <c r="E692" s="147"/>
      <c r="F692" s="148"/>
      <c r="G692" s="148"/>
      <c r="H692" s="148"/>
      <c r="I692" s="148"/>
      <c r="J692" s="148"/>
      <c r="K692" s="148"/>
      <c r="L692" s="148"/>
      <c r="M692" s="148"/>
      <c r="N692" s="148"/>
      <c r="O692" s="148"/>
      <c r="P692" s="149"/>
    </row>
    <row r="693" spans="1:16" ht="15" customHeight="1" x14ac:dyDescent="0.25">
      <c r="A693" s="44" t="e">
        <f ca="1">IF(MONTH(C693)=MONTH(D$3),RIGHT('Yearly Info'!A$39,LEN('Yearly Info'!A$39)-4),"")</f>
        <v>#VALUE!</v>
      </c>
      <c r="B693" s="145"/>
      <c r="C693" s="42">
        <f t="shared" ca="1" si="24"/>
        <v>46224</v>
      </c>
      <c r="D693" s="54">
        <f ca="1">INDIRECT("'" &amp; UPPER(LEFT(TEXT($D$3,"mmmm"),3)) &amp; "'!X36")</f>
        <v>0</v>
      </c>
      <c r="E693" s="147"/>
      <c r="F693" s="148"/>
      <c r="G693" s="148"/>
      <c r="H693" s="148"/>
      <c r="I693" s="148"/>
      <c r="J693" s="148"/>
      <c r="K693" s="148"/>
      <c r="L693" s="148"/>
      <c r="M693" s="148"/>
      <c r="N693" s="148"/>
      <c r="O693" s="148"/>
      <c r="P693" s="149"/>
    </row>
    <row r="694" spans="1:16" ht="15" customHeight="1" thickBot="1" x14ac:dyDescent="0.3">
      <c r="A694" s="45" t="e">
        <f ca="1">IF(MONTH(C694)=MONTH(D$3),RIGHT('Yearly Info'!A$40,LEN('Yearly Info'!A$40)-4),"")</f>
        <v>#VALUE!</v>
      </c>
      <c r="B694" s="145"/>
      <c r="C694" s="42">
        <f t="shared" ca="1" si="24"/>
        <v>46224</v>
      </c>
      <c r="D694" s="54">
        <f ca="1">INDIRECT("'" &amp; UPPER(LEFT(TEXT($D$3,"mmmm"),3)) &amp; "'!X37")</f>
        <v>0</v>
      </c>
      <c r="E694" s="147"/>
      <c r="F694" s="148"/>
      <c r="G694" s="148"/>
      <c r="H694" s="148"/>
      <c r="I694" s="148"/>
      <c r="J694" s="148"/>
      <c r="K694" s="148"/>
      <c r="L694" s="148"/>
      <c r="M694" s="148"/>
      <c r="N694" s="148"/>
      <c r="O694" s="148"/>
      <c r="P694" s="149"/>
    </row>
    <row r="695" spans="1:16" ht="15" customHeight="1" thickBot="1" x14ac:dyDescent="0.3">
      <c r="A695" s="45" t="str">
        <f ca="1">IF(MONTH(C695)=MONTH(D$3),RIGHT('Yearly Info'!A$41,LEN('Yearly Info'!A$41)-4),"")</f>
        <v xml:space="preserve"> </v>
      </c>
      <c r="B695" s="145"/>
      <c r="C695" s="42">
        <f t="shared" ca="1" si="24"/>
        <v>46224</v>
      </c>
      <c r="D695" s="54">
        <f ca="1">INDIRECT("'" &amp; UPPER(LEFT(TEXT($D$3,"mmmm"),3)) &amp; "'!X38")</f>
        <v>0</v>
      </c>
      <c r="E695" s="147"/>
      <c r="F695" s="148"/>
      <c r="G695" s="148"/>
      <c r="H695" s="148"/>
      <c r="I695" s="148"/>
      <c r="J695" s="148"/>
      <c r="K695" s="148"/>
      <c r="L695" s="148"/>
      <c r="M695" s="148"/>
      <c r="N695" s="148"/>
      <c r="O695" s="148"/>
      <c r="P695" s="149"/>
    </row>
    <row r="696" spans="1:16" ht="15" customHeight="1" thickBot="1" x14ac:dyDescent="0.3">
      <c r="A696" s="45" t="str">
        <f ca="1">IF(MONTH(C696)=MONTH(D$3),RIGHT('Yearly Info'!A$42,LEN('Yearly Info'!A$42)-4),"")</f>
        <v xml:space="preserve"> </v>
      </c>
      <c r="B696" s="145"/>
      <c r="C696" s="42">
        <f t="shared" ca="1" si="24"/>
        <v>46224</v>
      </c>
      <c r="D696" s="54">
        <f ca="1">INDIRECT("'" &amp; UPPER(LEFT(TEXT($D$3,"mmmm"),3)) &amp; "'!X39")</f>
        <v>0</v>
      </c>
      <c r="E696" s="147"/>
      <c r="F696" s="148"/>
      <c r="G696" s="148"/>
      <c r="H696" s="148"/>
      <c r="I696" s="148"/>
      <c r="J696" s="148"/>
      <c r="K696" s="148"/>
      <c r="L696" s="148"/>
      <c r="M696" s="148"/>
      <c r="N696" s="148"/>
      <c r="O696" s="148"/>
      <c r="P696" s="149"/>
    </row>
    <row r="697" spans="1:16" ht="15" customHeight="1" thickBot="1" x14ac:dyDescent="0.3">
      <c r="A697" s="45" t="str">
        <f ca="1">IF(MONTH(C697)=MONTH(D$3),RIGHT('Yearly Info'!A$43,LEN('Yearly Info'!A$43)-4),"")</f>
        <v xml:space="preserve"> </v>
      </c>
      <c r="B697" s="146"/>
      <c r="C697" s="42">
        <f t="shared" ca="1" si="24"/>
        <v>46224</v>
      </c>
      <c r="D697" s="55">
        <f ca="1">INDIRECT("'" &amp; UPPER(LEFT(TEXT($D$3,"mmmm"),3)) &amp; "'!X40")</f>
        <v>0</v>
      </c>
      <c r="E697" s="150"/>
      <c r="F697" s="151"/>
      <c r="G697" s="151"/>
      <c r="H697" s="151"/>
      <c r="I697" s="151"/>
      <c r="J697" s="151"/>
      <c r="K697" s="151"/>
      <c r="L697" s="151"/>
      <c r="M697" s="151"/>
      <c r="N697" s="151"/>
      <c r="O697" s="151"/>
      <c r="P697" s="152"/>
    </row>
    <row r="698" spans="1:16" ht="15" customHeight="1" x14ac:dyDescent="0.25">
      <c r="A698" s="44" t="str">
        <f ca="1">IF(MONTH(C698)=MONTH(D$3),RIGHT('Yearly Info'!A$14,LEN('Yearly Info'!A$14)-4),"")</f>
        <v xml:space="preserve"> RICS Support for MDEQ</v>
      </c>
      <c r="B698" s="145" t="str">
        <f ca="1">TEXT(C698,"dddd")</f>
        <v>Wednesday</v>
      </c>
      <c r="C698" s="94">
        <f ca="1">C668+1</f>
        <v>46225</v>
      </c>
      <c r="D698" s="54">
        <f ca="1">INDIRECT("'" &amp; UPPER(LEFT(TEXT($D$3,"mmmm"),3)) &amp; "'!Y11")</f>
        <v>0</v>
      </c>
      <c r="E698" s="147"/>
      <c r="F698" s="148"/>
      <c r="G698" s="148"/>
      <c r="H698" s="148"/>
      <c r="I698" s="148"/>
      <c r="J698" s="148"/>
      <c r="K698" s="148"/>
      <c r="L698" s="148"/>
      <c r="M698" s="148"/>
      <c r="N698" s="148"/>
      <c r="O698" s="148"/>
      <c r="P698" s="149"/>
    </row>
    <row r="699" spans="1:16" ht="15" customHeight="1" x14ac:dyDescent="0.25">
      <c r="A699" s="44" t="str">
        <f ca="1">IF(MONTH(C699)=MONTH(D$3),RIGHT('Yearly Info'!A$15,LEN('Yearly Info'!A$15)-4),"")</f>
        <v xml:space="preserve"> MDEQ</v>
      </c>
      <c r="B699" s="145"/>
      <c r="C699" s="42">
        <f ca="1">C698</f>
        <v>46225</v>
      </c>
      <c r="D699" s="54">
        <f ca="1">INDIRECT("'" &amp; UPPER(LEFT(TEXT($D$3,"mmmm"),3)) &amp; "'!Y12")</f>
        <v>0</v>
      </c>
      <c r="E699" s="147"/>
      <c r="F699" s="148"/>
      <c r="G699" s="148"/>
      <c r="H699" s="148"/>
      <c r="I699" s="148"/>
      <c r="J699" s="148"/>
      <c r="K699" s="148"/>
      <c r="L699" s="148"/>
      <c r="M699" s="148"/>
      <c r="N699" s="148"/>
      <c r="O699" s="148"/>
      <c r="P699" s="149"/>
    </row>
    <row r="700" spans="1:16" ht="15" customHeight="1" x14ac:dyDescent="0.25">
      <c r="A700" s="44" t="str">
        <f ca="1">IF(MONTH(C700)=MONTH(D$3),RIGHT('Yearly Info'!A$16,LEN('Yearly Info'!A$16)-4),"")</f>
        <v xml:space="preserve"> RICS Idea Portal</v>
      </c>
      <c r="B700" s="145"/>
      <c r="C700" s="42">
        <f t="shared" ref="C700:C727" ca="1" si="25">C699</f>
        <v>46225</v>
      </c>
      <c r="D700" s="54">
        <f ca="1">INDIRECT("'" &amp; UPPER(LEFT(TEXT($D$3,"mmmm"),3)) &amp; "'!Y13")</f>
        <v>0</v>
      </c>
      <c r="E700" s="147"/>
      <c r="F700" s="148"/>
      <c r="G700" s="148"/>
      <c r="H700" s="148"/>
      <c r="I700" s="148"/>
      <c r="J700" s="148"/>
      <c r="K700" s="148"/>
      <c r="L700" s="148"/>
      <c r="M700" s="148"/>
      <c r="N700" s="148"/>
      <c r="O700" s="148"/>
      <c r="P700" s="149"/>
    </row>
    <row r="701" spans="1:16" ht="15" customHeight="1" x14ac:dyDescent="0.25">
      <c r="A701" s="44" t="str">
        <f ca="1">IF(MONTH(C701)=MONTH(D$3),RIGHT('Yearly Info'!A$17,LEN('Yearly Info'!A$17)-4),"")</f>
        <v xml:space="preserve"> MSWIS</v>
      </c>
      <c r="B701" s="145"/>
      <c r="C701" s="42">
        <f t="shared" ca="1" si="25"/>
        <v>46225</v>
      </c>
      <c r="D701" s="54">
        <f ca="1">INDIRECT("'" &amp; UPPER(LEFT(TEXT($D$3,"mmmm"),3)) &amp; "'!Y14")</f>
        <v>0</v>
      </c>
      <c r="E701" s="147"/>
      <c r="F701" s="148"/>
      <c r="G701" s="148"/>
      <c r="H701" s="148"/>
      <c r="I701" s="148"/>
      <c r="J701" s="148"/>
      <c r="K701" s="148"/>
      <c r="L701" s="148"/>
      <c r="M701" s="148"/>
      <c r="N701" s="148"/>
      <c r="O701" s="148"/>
      <c r="P701" s="149"/>
    </row>
    <row r="702" spans="1:16" ht="15" customHeight="1" x14ac:dyDescent="0.25">
      <c r="A702" s="44" t="str">
        <f ca="1">IF(MONTH(C702)=MONTH(D$3),RIGHT('Yearly Info'!A$18,LEN('Yearly Info'!A$18)-4),"")</f>
        <v xml:space="preserve"> GeoSpatial</v>
      </c>
      <c r="B702" s="145"/>
      <c r="C702" s="42">
        <f t="shared" ca="1" si="25"/>
        <v>46225</v>
      </c>
      <c r="D702" s="54">
        <f ca="1">INDIRECT("'" &amp; UPPER(LEFT(TEXT($D$3,"mmmm"),3)) &amp; "'!Y15")</f>
        <v>0</v>
      </c>
      <c r="E702" s="147"/>
      <c r="F702" s="148"/>
      <c r="G702" s="148"/>
      <c r="H702" s="148"/>
      <c r="I702" s="148"/>
      <c r="J702" s="148"/>
      <c r="K702" s="148"/>
      <c r="L702" s="148"/>
      <c r="M702" s="148"/>
      <c r="N702" s="148"/>
      <c r="O702" s="148"/>
      <c r="P702" s="149"/>
    </row>
    <row r="703" spans="1:16" ht="15" customHeight="1" x14ac:dyDescent="0.25">
      <c r="A703" s="44" t="str">
        <f ca="1">IF(MONTH(C703)=MONTH(D$3),RIGHT('Yearly Info'!A$19,LEN('Yearly Info'!A$19)-4),"")</f>
        <v xml:space="preserve"> RICS Dashboard</v>
      </c>
      <c r="B703" s="145"/>
      <c r="C703" s="42">
        <f t="shared" ca="1" si="25"/>
        <v>46225</v>
      </c>
      <c r="D703" s="54">
        <f ca="1">INDIRECT("'" &amp; UPPER(LEFT(TEXT($D$3,"mmmm"),3)) &amp; "'!Y16")</f>
        <v>0</v>
      </c>
      <c r="E703" s="147"/>
      <c r="F703" s="148"/>
      <c r="G703" s="148"/>
      <c r="H703" s="148"/>
      <c r="I703" s="148"/>
      <c r="J703" s="148"/>
      <c r="K703" s="148"/>
      <c r="L703" s="148"/>
      <c r="M703" s="148"/>
      <c r="N703" s="148"/>
      <c r="O703" s="148"/>
      <c r="P703" s="149"/>
    </row>
    <row r="704" spans="1:16" ht="15" customHeight="1" x14ac:dyDescent="0.25">
      <c r="A704" s="44" t="str">
        <f ca="1">IF(MONTH(C704)=MONTH(D$3),RIGHT('Yearly Info'!A$20,LEN('Yearly Info'!A$20)-4),"")</f>
        <v xml:space="preserve"> MDWFP NRIS</v>
      </c>
      <c r="B704" s="145"/>
      <c r="C704" s="42">
        <f t="shared" ca="1" si="25"/>
        <v>46225</v>
      </c>
      <c r="D704" s="54">
        <f ca="1">INDIRECT("'" &amp; UPPER(LEFT(TEXT($D$3,"mmmm"),3)) &amp; "'!Y17")</f>
        <v>0</v>
      </c>
      <c r="E704" s="153"/>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 MRVA 4 CLOSED</v>
      </c>
      <c r="B705" s="145"/>
      <c r="C705" s="42">
        <f t="shared" ca="1" si="25"/>
        <v>46225</v>
      </c>
      <c r="D705" s="54">
        <f ca="1">INDIRECT("'" &amp; UPPER(LEFT(TEXT($D$3,"mmmm"),3)) &amp; "'!Y18")</f>
        <v>0</v>
      </c>
      <c r="E705" s="147"/>
      <c r="F705" s="148"/>
      <c r="G705" s="148"/>
      <c r="H705" s="148"/>
      <c r="I705" s="148"/>
      <c r="J705" s="148"/>
      <c r="K705" s="148"/>
      <c r="L705" s="148"/>
      <c r="M705" s="148"/>
      <c r="N705" s="148"/>
      <c r="O705" s="148"/>
      <c r="P705" s="149"/>
    </row>
    <row r="706" spans="1:16" ht="15" customHeight="1" x14ac:dyDescent="0.25">
      <c r="A706" s="44" t="str">
        <f ca="1">IF(MONTH(C706)=MONTH(D$3),RIGHT('Yearly Info'!A$22,LEN('Yearly Info'!A$22)-4),"")</f>
        <v xml:space="preserve"> Tackett</v>
      </c>
      <c r="B706" s="145"/>
      <c r="C706" s="42">
        <f t="shared" ca="1" si="25"/>
        <v>46225</v>
      </c>
      <c r="D706" s="54">
        <f ca="1">INDIRECT("'" &amp; UPPER(LEFT(TEXT($D$3,"mmmm"),3)) &amp; "'!Y19")</f>
        <v>0</v>
      </c>
      <c r="E706" s="147"/>
      <c r="F706" s="148"/>
      <c r="G706" s="148"/>
      <c r="H706" s="148"/>
      <c r="I706" s="148"/>
      <c r="J706" s="148"/>
      <c r="K706" s="148"/>
      <c r="L706" s="148"/>
      <c r="M706" s="148"/>
      <c r="N706" s="148"/>
      <c r="O706" s="148"/>
      <c r="P706" s="149"/>
    </row>
    <row r="707" spans="1:16" ht="15" customHeight="1" x14ac:dyDescent="0.25">
      <c r="A707" s="44" t="e">
        <f ca="1">IF(MONTH(C707)=MONTH(D$3),RIGHT('Yearly Info'!A$23,LEN('Yearly Info'!A$23)-4),"")</f>
        <v>#VALUE!</v>
      </c>
      <c r="B707" s="145"/>
      <c r="C707" s="42">
        <f t="shared" ca="1" si="25"/>
        <v>46225</v>
      </c>
      <c r="D707" s="54">
        <f ca="1">INDIRECT("'" &amp; UPPER(LEFT(TEXT($D$3,"mmmm"),3)) &amp; "'!Y20")</f>
        <v>0</v>
      </c>
      <c r="E707" s="174"/>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#VALUE!</v>
      </c>
      <c r="B708" s="145"/>
      <c r="C708" s="42">
        <f t="shared" ca="1" si="25"/>
        <v>46225</v>
      </c>
      <c r="D708" s="54">
        <f ca="1">INDIRECT("'" &amp; UPPER(LEFT(TEXT($D$3,"mmmm"),3)) &amp; "'!Y21")</f>
        <v>0</v>
      </c>
      <c r="E708" s="147"/>
      <c r="F708" s="148"/>
      <c r="G708" s="148"/>
      <c r="H708" s="148"/>
      <c r="I708" s="148"/>
      <c r="J708" s="148"/>
      <c r="K708" s="148"/>
      <c r="L708" s="148"/>
      <c r="M708" s="148"/>
      <c r="N708" s="148"/>
      <c r="O708" s="148"/>
      <c r="P708" s="149"/>
    </row>
    <row r="709" spans="1:16" ht="15" customHeight="1" x14ac:dyDescent="0.25">
      <c r="A709" s="44" t="e">
        <f ca="1">IF(MONTH(C709)=MONTH(D$3),RIGHT('Yearly Info'!A$25,LEN('Yearly Info'!A$25)-4),"")</f>
        <v>#VALUE!</v>
      </c>
      <c r="B709" s="145"/>
      <c r="C709" s="42">
        <f t="shared" ca="1" si="25"/>
        <v>46225</v>
      </c>
      <c r="D709" s="54">
        <f ca="1">INDIRECT("'" &amp; UPPER(LEFT(TEXT($D$3,"mmmm"),3)) &amp; "'!Y22")</f>
        <v>0</v>
      </c>
      <c r="E709" s="147"/>
      <c r="F709" s="148"/>
      <c r="G709" s="148"/>
      <c r="H709" s="148"/>
      <c r="I709" s="148"/>
      <c r="J709" s="148"/>
      <c r="K709" s="148"/>
      <c r="L709" s="148"/>
      <c r="M709" s="148"/>
      <c r="N709" s="148"/>
      <c r="O709" s="148"/>
      <c r="P709" s="149"/>
    </row>
    <row r="710" spans="1:16" ht="15" customHeight="1" x14ac:dyDescent="0.25">
      <c r="A710" s="44" t="e">
        <f ca="1">IF(MONTH(C710)=MONTH(D$3),RIGHT('Yearly Info'!A$26,LEN('Yearly Info'!A$26)-4),"")</f>
        <v>#VALUE!</v>
      </c>
      <c r="B710" s="145"/>
      <c r="C710" s="42">
        <f t="shared" ca="1" si="25"/>
        <v>46225</v>
      </c>
      <c r="D710" s="54">
        <f ca="1">INDIRECT("'" &amp; UPPER(LEFT(TEXT($D$3,"mmmm"),3)) &amp; "'!Y23")</f>
        <v>0</v>
      </c>
      <c r="E710" s="147"/>
      <c r="F710" s="148"/>
      <c r="G710" s="148"/>
      <c r="H710" s="148"/>
      <c r="I710" s="148"/>
      <c r="J710" s="148"/>
      <c r="K710" s="148"/>
      <c r="L710" s="148"/>
      <c r="M710" s="148"/>
      <c r="N710" s="148"/>
      <c r="O710" s="148"/>
      <c r="P710" s="149"/>
    </row>
    <row r="711" spans="1:16" ht="15" customHeight="1" x14ac:dyDescent="0.25">
      <c r="A711" s="44" t="e">
        <f ca="1">IF(MONTH(C711)=MONTH(D$3),RIGHT('Yearly Info'!A$27,LEN('Yearly Info'!A$27)-4),"")</f>
        <v>#VALUE!</v>
      </c>
      <c r="B711" s="145"/>
      <c r="C711" s="42">
        <f t="shared" ca="1" si="25"/>
        <v>46225</v>
      </c>
      <c r="D711" s="54">
        <f ca="1">INDIRECT("'" &amp; UPPER(LEFT(TEXT($D$3,"mmmm"),3)) &amp; "'!Y24")</f>
        <v>0</v>
      </c>
      <c r="E711" s="147"/>
      <c r="F711" s="148"/>
      <c r="G711" s="148"/>
      <c r="H711" s="148"/>
      <c r="I711" s="148"/>
      <c r="J711" s="148"/>
      <c r="K711" s="148"/>
      <c r="L711" s="148"/>
      <c r="M711" s="148"/>
      <c r="N711" s="148"/>
      <c r="O711" s="148"/>
      <c r="P711" s="149"/>
    </row>
    <row r="712" spans="1:16" ht="15" customHeight="1" x14ac:dyDescent="0.25">
      <c r="A712" s="44" t="e">
        <f ca="1">IF(MONTH(C712)=MONTH(D$3),RIGHT('Yearly Info'!A$28,LEN('Yearly Info'!A$28)-4),"")</f>
        <v>#VALUE!</v>
      </c>
      <c r="B712" s="145"/>
      <c r="C712" s="42">
        <f t="shared" ca="1" si="25"/>
        <v>46225</v>
      </c>
      <c r="D712" s="54">
        <f ca="1">INDIRECT("'" &amp; UPPER(LEFT(TEXT($D$3,"mmmm"),3)) &amp; "'!Y25")</f>
        <v>0</v>
      </c>
      <c r="E712" s="147"/>
      <c r="F712" s="148"/>
      <c r="G712" s="148"/>
      <c r="H712" s="148"/>
      <c r="I712" s="148"/>
      <c r="J712" s="148"/>
      <c r="K712" s="148"/>
      <c r="L712" s="148"/>
      <c r="M712" s="148"/>
      <c r="N712" s="148"/>
      <c r="O712" s="148"/>
      <c r="P712" s="149"/>
    </row>
    <row r="713" spans="1:16" ht="15" customHeight="1" x14ac:dyDescent="0.25">
      <c r="A713" s="44" t="e">
        <f ca="1">IF(MONTH(C713)=MONTH(D$3),RIGHT('Yearly Info'!A$29,LEN('Yearly Info'!A$29)-4),"")</f>
        <v>#VALUE!</v>
      </c>
      <c r="B713" s="145"/>
      <c r="C713" s="42">
        <f t="shared" ca="1" si="25"/>
        <v>46225</v>
      </c>
      <c r="D713" s="54">
        <f ca="1">INDIRECT("'" &amp; UPPER(LEFT(TEXT($D$3,"mmmm"),3)) &amp; "'!Y26")</f>
        <v>0</v>
      </c>
      <c r="E713" s="147"/>
      <c r="F713" s="148"/>
      <c r="G713" s="148"/>
      <c r="H713" s="148"/>
      <c r="I713" s="148"/>
      <c r="J713" s="148"/>
      <c r="K713" s="148"/>
      <c r="L713" s="148"/>
      <c r="M713" s="148"/>
      <c r="N713" s="148"/>
      <c r="O713" s="148"/>
      <c r="P713" s="149"/>
    </row>
    <row r="714" spans="1:16" ht="15" customHeight="1" x14ac:dyDescent="0.25">
      <c r="A714" s="44" t="e">
        <f ca="1">IF(MONTH(C714)=MONTH(D$3),RIGHT('Yearly Info'!A$30,LEN('Yearly Info'!A$30)-4),"")</f>
        <v>#VALUE!</v>
      </c>
      <c r="B714" s="145"/>
      <c r="C714" s="42">
        <f t="shared" ca="1" si="25"/>
        <v>46225</v>
      </c>
      <c r="D714" s="54">
        <f ca="1">INDIRECT("'" &amp; UPPER(LEFT(TEXT($D$3,"mmmm"),3)) &amp; "'!Y27")</f>
        <v>0</v>
      </c>
      <c r="E714" s="147"/>
      <c r="F714" s="148"/>
      <c r="G714" s="148"/>
      <c r="H714" s="148"/>
      <c r="I714" s="148"/>
      <c r="J714" s="148"/>
      <c r="K714" s="148"/>
      <c r="L714" s="148"/>
      <c r="M714" s="148"/>
      <c r="N714" s="148"/>
      <c r="O714" s="148"/>
      <c r="P714" s="149"/>
    </row>
    <row r="715" spans="1:16" ht="15" customHeight="1" x14ac:dyDescent="0.25">
      <c r="A715" s="44" t="e">
        <f ca="1">IF(MONTH(C715)=MONTH(D$3),RIGHT('Yearly Info'!A$31,LEN('Yearly Info'!A$31)-4),"")</f>
        <v>#VALUE!</v>
      </c>
      <c r="B715" s="145"/>
      <c r="C715" s="42">
        <f t="shared" ca="1" si="25"/>
        <v>46225</v>
      </c>
      <c r="D715" s="54">
        <f ca="1">INDIRECT("'" &amp; UPPER(LEFT(TEXT($D$3,"mmmm"),3)) &amp; "'!Y28")</f>
        <v>0</v>
      </c>
      <c r="E715" s="147"/>
      <c r="F715" s="148"/>
      <c r="G715" s="148"/>
      <c r="H715" s="148"/>
      <c r="I715" s="148"/>
      <c r="J715" s="148"/>
      <c r="K715" s="148"/>
      <c r="L715" s="148"/>
      <c r="M715" s="148"/>
      <c r="N715" s="148"/>
      <c r="O715" s="148"/>
      <c r="P715" s="149"/>
    </row>
    <row r="716" spans="1:16" ht="15" customHeight="1" x14ac:dyDescent="0.25">
      <c r="A716" s="44" t="e">
        <f ca="1">IF(MONTH(C716)=MONTH(D$3),RIGHT('Yearly Info'!A$32,LEN('Yearly Info'!A$32)-4),"")</f>
        <v>#VALUE!</v>
      </c>
      <c r="B716" s="145"/>
      <c r="C716" s="42">
        <f t="shared" ca="1" si="25"/>
        <v>46225</v>
      </c>
      <c r="D716" s="54">
        <f ca="1">INDIRECT("'" &amp; UPPER(LEFT(TEXT($D$3,"mmmm"),3)) &amp; "'!Y29")</f>
        <v>0</v>
      </c>
      <c r="E716" s="147"/>
      <c r="F716" s="148"/>
      <c r="G716" s="148"/>
      <c r="H716" s="148"/>
      <c r="I716" s="148"/>
      <c r="J716" s="148"/>
      <c r="K716" s="148"/>
      <c r="L716" s="148"/>
      <c r="M716" s="148"/>
      <c r="N716" s="148"/>
      <c r="O716" s="148"/>
      <c r="P716" s="149"/>
    </row>
    <row r="717" spans="1:16" ht="15" customHeight="1" x14ac:dyDescent="0.25">
      <c r="A717" s="44" t="e">
        <f ca="1">IF(MONTH(C717)=MONTH(D$3),RIGHT('Yearly Info'!A$33,LEN('Yearly Info'!A$33)-4),"")</f>
        <v>#VALUE!</v>
      </c>
      <c r="B717" s="145"/>
      <c r="C717" s="42">
        <f t="shared" ca="1" si="25"/>
        <v>46225</v>
      </c>
      <c r="D717" s="54">
        <f ca="1">INDIRECT("'" &amp; UPPER(LEFT(TEXT($D$3,"mmmm"),3)) &amp; "'!Y30")</f>
        <v>0</v>
      </c>
      <c r="E717" s="147"/>
      <c r="F717" s="148"/>
      <c r="G717" s="148"/>
      <c r="H717" s="148"/>
      <c r="I717" s="148"/>
      <c r="J717" s="148"/>
      <c r="K717" s="148"/>
      <c r="L717" s="148"/>
      <c r="M717" s="148"/>
      <c r="N717" s="148"/>
      <c r="O717" s="148"/>
      <c r="P717" s="149"/>
    </row>
    <row r="718" spans="1:16" ht="15" customHeight="1" x14ac:dyDescent="0.25">
      <c r="A718" s="44" t="e">
        <f ca="1">IF(MONTH(C718)=MONTH(D$3),RIGHT('Yearly Info'!A$34,LEN('Yearly Info'!A$34)-4),"")</f>
        <v>#VALUE!</v>
      </c>
      <c r="B718" s="145"/>
      <c r="C718" s="42">
        <f t="shared" ca="1" si="25"/>
        <v>46225</v>
      </c>
      <c r="D718" s="54">
        <f ca="1">INDIRECT("'" &amp; UPPER(LEFT(TEXT($D$3,"mmmm"),3)) &amp; "'!Y31")</f>
        <v>0</v>
      </c>
      <c r="E718" s="147"/>
      <c r="F718" s="148"/>
      <c r="G718" s="148"/>
      <c r="H718" s="148"/>
      <c r="I718" s="148"/>
      <c r="J718" s="148"/>
      <c r="K718" s="148"/>
      <c r="L718" s="148"/>
      <c r="M718" s="148"/>
      <c r="N718" s="148"/>
      <c r="O718" s="148"/>
      <c r="P718" s="149"/>
    </row>
    <row r="719" spans="1:16" ht="15" customHeight="1" x14ac:dyDescent="0.25">
      <c r="A719" s="44" t="e">
        <f ca="1">IF(MONTH(C719)=MONTH(D$3),RIGHT('Yearly Info'!A$35,LEN('Yearly Info'!A$35)-4),"")</f>
        <v>#VALUE!</v>
      </c>
      <c r="B719" s="145"/>
      <c r="C719" s="42">
        <f t="shared" ca="1" si="25"/>
        <v>46225</v>
      </c>
      <c r="D719" s="54">
        <f ca="1">INDIRECT("'" &amp; UPPER(LEFT(TEXT($D$3,"mmmm"),3)) &amp; "'!Y32")</f>
        <v>0</v>
      </c>
      <c r="E719" s="147"/>
      <c r="F719" s="148"/>
      <c r="G719" s="148"/>
      <c r="H719" s="148"/>
      <c r="I719" s="148"/>
      <c r="J719" s="148"/>
      <c r="K719" s="148"/>
      <c r="L719" s="148"/>
      <c r="M719" s="148"/>
      <c r="N719" s="148"/>
      <c r="O719" s="148"/>
      <c r="P719" s="149"/>
    </row>
    <row r="720" spans="1:16" ht="15" customHeight="1" x14ac:dyDescent="0.25">
      <c r="A720" s="44" t="e">
        <f ca="1">IF(MONTH(C720)=MONTH(D$3),RIGHT('Yearly Info'!A$36,LEN('Yearly Info'!A$36)-4),"")</f>
        <v>#VALUE!</v>
      </c>
      <c r="B720" s="145"/>
      <c r="C720" s="42">
        <f t="shared" ca="1" si="25"/>
        <v>46225</v>
      </c>
      <c r="D720" s="54">
        <f ca="1">INDIRECT("'" &amp; UPPER(LEFT(TEXT($D$3,"mmmm"),3)) &amp; "'!Y33")</f>
        <v>0</v>
      </c>
      <c r="E720" s="147"/>
      <c r="F720" s="148"/>
      <c r="G720" s="148"/>
      <c r="H720" s="148"/>
      <c r="I720" s="148"/>
      <c r="J720" s="148"/>
      <c r="K720" s="148"/>
      <c r="L720" s="148"/>
      <c r="M720" s="148"/>
      <c r="N720" s="148"/>
      <c r="O720" s="148"/>
      <c r="P720" s="149"/>
    </row>
    <row r="721" spans="1:16" ht="15" customHeight="1" x14ac:dyDescent="0.25">
      <c r="A721" s="44" t="e">
        <f ca="1">IF(MONTH(C721)=MONTH(D$3),RIGHT('Yearly Info'!A$37,LEN('Yearly Info'!A$37)-4),"")</f>
        <v>#VALUE!</v>
      </c>
      <c r="B721" s="145"/>
      <c r="C721" s="42">
        <f t="shared" ca="1" si="25"/>
        <v>46225</v>
      </c>
      <c r="D721" s="54">
        <f ca="1">INDIRECT("'" &amp; UPPER(LEFT(TEXT($D$3,"mmmm"),3)) &amp; "'!Y34")</f>
        <v>0</v>
      </c>
      <c r="E721" s="147"/>
      <c r="F721" s="148"/>
      <c r="G721" s="148"/>
      <c r="H721" s="148"/>
      <c r="I721" s="148"/>
      <c r="J721" s="148"/>
      <c r="K721" s="148"/>
      <c r="L721" s="148"/>
      <c r="M721" s="148"/>
      <c r="N721" s="148"/>
      <c r="O721" s="148"/>
      <c r="P721" s="149"/>
    </row>
    <row r="722" spans="1:16" ht="15" customHeight="1" x14ac:dyDescent="0.25">
      <c r="A722" s="44" t="e">
        <f ca="1">IF(MONTH(C722)=MONTH(D$3),RIGHT('Yearly Info'!A$38,LEN('Yearly Info'!A$38)-4),"")</f>
        <v>#VALUE!</v>
      </c>
      <c r="B722" s="145"/>
      <c r="C722" s="42">
        <f t="shared" ca="1" si="25"/>
        <v>46225</v>
      </c>
      <c r="D722" s="54">
        <f ca="1">INDIRECT("'" &amp; UPPER(LEFT(TEXT($D$3,"mmmm"),3)) &amp; "'!Y35")</f>
        <v>0</v>
      </c>
      <c r="E722" s="147"/>
      <c r="F722" s="148"/>
      <c r="G722" s="148"/>
      <c r="H722" s="148"/>
      <c r="I722" s="148"/>
      <c r="J722" s="148"/>
      <c r="K722" s="148"/>
      <c r="L722" s="148"/>
      <c r="M722" s="148"/>
      <c r="N722" s="148"/>
      <c r="O722" s="148"/>
      <c r="P722" s="149"/>
    </row>
    <row r="723" spans="1:16" ht="15" customHeight="1" x14ac:dyDescent="0.25">
      <c r="A723" s="44" t="e">
        <f ca="1">IF(MONTH(C723)=MONTH(D$3),RIGHT('Yearly Info'!A$39,LEN('Yearly Info'!A$39)-4),"")</f>
        <v>#VALUE!</v>
      </c>
      <c r="B723" s="145"/>
      <c r="C723" s="42">
        <f t="shared" ca="1" si="25"/>
        <v>46225</v>
      </c>
      <c r="D723" s="54">
        <f ca="1">INDIRECT("'" &amp; UPPER(LEFT(TEXT($D$3,"mmmm"),3)) &amp; "'!Y36")</f>
        <v>0</v>
      </c>
      <c r="E723" s="147"/>
      <c r="F723" s="148"/>
      <c r="G723" s="148"/>
      <c r="H723" s="148"/>
      <c r="I723" s="148"/>
      <c r="J723" s="148"/>
      <c r="K723" s="148"/>
      <c r="L723" s="148"/>
      <c r="M723" s="148"/>
      <c r="N723" s="148"/>
      <c r="O723" s="148"/>
      <c r="P723" s="149"/>
    </row>
    <row r="724" spans="1:16" ht="15" customHeight="1" thickBot="1" x14ac:dyDescent="0.3">
      <c r="A724" s="45" t="e">
        <f ca="1">IF(MONTH(C724)=MONTH(D$3),RIGHT('Yearly Info'!A$40,LEN('Yearly Info'!A$40)-4),"")</f>
        <v>#VALUE!</v>
      </c>
      <c r="B724" s="145"/>
      <c r="C724" s="42">
        <f t="shared" ca="1" si="25"/>
        <v>46225</v>
      </c>
      <c r="D724" s="54">
        <f ca="1">INDIRECT("'" &amp; UPPER(LEFT(TEXT($D$3,"mmmm"),3)) &amp; "'!Y37")</f>
        <v>0</v>
      </c>
      <c r="E724" s="147"/>
      <c r="F724" s="148"/>
      <c r="G724" s="148"/>
      <c r="H724" s="148"/>
      <c r="I724" s="148"/>
      <c r="J724" s="148"/>
      <c r="K724" s="148"/>
      <c r="L724" s="148"/>
      <c r="M724" s="148"/>
      <c r="N724" s="148"/>
      <c r="O724" s="148"/>
      <c r="P724" s="149"/>
    </row>
    <row r="725" spans="1:16" ht="15" customHeight="1" thickBot="1" x14ac:dyDescent="0.3">
      <c r="A725" s="45" t="str">
        <f ca="1">IF(MONTH(C725)=MONTH(D$3),RIGHT('Yearly Info'!A$41,LEN('Yearly Info'!A$41)-4),"")</f>
        <v xml:space="preserve"> </v>
      </c>
      <c r="B725" s="145"/>
      <c r="C725" s="42">
        <f t="shared" ca="1" si="25"/>
        <v>46225</v>
      </c>
      <c r="D725" s="54">
        <f ca="1">INDIRECT("'" &amp; UPPER(LEFT(TEXT($D$3,"mmmm"),3)) &amp; "'!Y38")</f>
        <v>0</v>
      </c>
      <c r="E725" s="147"/>
      <c r="F725" s="148"/>
      <c r="G725" s="148"/>
      <c r="H725" s="148"/>
      <c r="I725" s="148"/>
      <c r="J725" s="148"/>
      <c r="K725" s="148"/>
      <c r="L725" s="148"/>
      <c r="M725" s="148"/>
      <c r="N725" s="148"/>
      <c r="O725" s="148"/>
      <c r="P725" s="149"/>
    </row>
    <row r="726" spans="1:16" ht="15" customHeight="1" thickBot="1" x14ac:dyDescent="0.3">
      <c r="A726" s="45" t="str">
        <f ca="1">IF(MONTH(C726)=MONTH(D$3),RIGHT('Yearly Info'!A$42,LEN('Yearly Info'!A$42)-4),"")</f>
        <v xml:space="preserve"> </v>
      </c>
      <c r="B726" s="145"/>
      <c r="C726" s="42">
        <f t="shared" ca="1" si="25"/>
        <v>46225</v>
      </c>
      <c r="D726" s="54">
        <f ca="1">INDIRECT("'" &amp; UPPER(LEFT(TEXT($D$3,"mmmm"),3)) &amp; "'!Y39")</f>
        <v>0</v>
      </c>
      <c r="E726" s="147"/>
      <c r="F726" s="148"/>
      <c r="G726" s="148"/>
      <c r="H726" s="148"/>
      <c r="I726" s="148"/>
      <c r="J726" s="148"/>
      <c r="K726" s="148"/>
      <c r="L726" s="148"/>
      <c r="M726" s="148"/>
      <c r="N726" s="148"/>
      <c r="O726" s="148"/>
      <c r="P726" s="149"/>
    </row>
    <row r="727" spans="1:16" ht="15" customHeight="1" thickBot="1" x14ac:dyDescent="0.3">
      <c r="A727" s="45" t="str">
        <f ca="1">IF(MONTH(C727)=MONTH(D$3),RIGHT('Yearly Info'!A$43,LEN('Yearly Info'!A$43)-4),"")</f>
        <v xml:space="preserve"> </v>
      </c>
      <c r="B727" s="146"/>
      <c r="C727" s="42">
        <f t="shared" ca="1" si="25"/>
        <v>46225</v>
      </c>
      <c r="D727" s="55">
        <f ca="1">INDIRECT("'" &amp; UPPER(LEFT(TEXT($D$3,"mmmm"),3)) &amp; "'!Y40")</f>
        <v>0</v>
      </c>
      <c r="E727" s="150"/>
      <c r="F727" s="151"/>
      <c r="G727" s="151"/>
      <c r="H727" s="151"/>
      <c r="I727" s="151"/>
      <c r="J727" s="151"/>
      <c r="K727" s="151"/>
      <c r="L727" s="151"/>
      <c r="M727" s="151"/>
      <c r="N727" s="151"/>
      <c r="O727" s="151"/>
      <c r="P727" s="152"/>
    </row>
    <row r="728" spans="1:16" ht="15" customHeight="1" x14ac:dyDescent="0.25">
      <c r="A728" s="44" t="str">
        <f ca="1">IF(MONTH(C728)=MONTH(D$3),RIGHT('Yearly Info'!A$14,LEN('Yearly Info'!A$14)-4),"")</f>
        <v xml:space="preserve"> RICS Support for MDEQ</v>
      </c>
      <c r="B728" s="145" t="str">
        <f ca="1">TEXT(C728,"dddd")</f>
        <v>Thursday</v>
      </c>
      <c r="C728" s="94">
        <f ca="1">C698+1</f>
        <v>46226</v>
      </c>
      <c r="D728" s="54">
        <f ca="1">INDIRECT("'" &amp; UPPER(LEFT(TEXT($D$3,"mmmm"),3)) &amp; "'!Z11")</f>
        <v>0</v>
      </c>
      <c r="E728" s="147"/>
      <c r="F728" s="148"/>
      <c r="G728" s="148"/>
      <c r="H728" s="148"/>
      <c r="I728" s="148"/>
      <c r="J728" s="148"/>
      <c r="K728" s="148"/>
      <c r="L728" s="148"/>
      <c r="M728" s="148"/>
      <c r="N728" s="148"/>
      <c r="O728" s="148"/>
      <c r="P728" s="149"/>
    </row>
    <row r="729" spans="1:16" ht="15" customHeight="1" x14ac:dyDescent="0.25">
      <c r="A729" s="44" t="str">
        <f ca="1">IF(MONTH(C729)=MONTH(D$3),RIGHT('Yearly Info'!A$15,LEN('Yearly Info'!A$15)-4),"")</f>
        <v xml:space="preserve"> MDEQ</v>
      </c>
      <c r="B729" s="145"/>
      <c r="C729" s="42">
        <f ca="1">C728</f>
        <v>46226</v>
      </c>
      <c r="D729" s="54">
        <f ca="1">INDIRECT("'" &amp; UPPER(LEFT(TEXT($D$3,"mmmm"),3)) &amp; "'!Z12")</f>
        <v>0</v>
      </c>
      <c r="E729" s="147"/>
      <c r="F729" s="148"/>
      <c r="G729" s="148"/>
      <c r="H729" s="148"/>
      <c r="I729" s="148"/>
      <c r="J729" s="148"/>
      <c r="K729" s="148"/>
      <c r="L729" s="148"/>
      <c r="M729" s="148"/>
      <c r="N729" s="148"/>
      <c r="O729" s="148"/>
      <c r="P729" s="149"/>
    </row>
    <row r="730" spans="1:16" ht="15" customHeight="1" x14ac:dyDescent="0.25">
      <c r="A730" s="44" t="str">
        <f ca="1">IF(MONTH(C730)=MONTH(D$3),RIGHT('Yearly Info'!A$16,LEN('Yearly Info'!A$16)-4),"")</f>
        <v xml:space="preserve"> RICS Idea Portal</v>
      </c>
      <c r="B730" s="145"/>
      <c r="C730" s="42">
        <f t="shared" ref="C730:C757" ca="1" si="26">C729</f>
        <v>46226</v>
      </c>
      <c r="D730" s="54">
        <f ca="1">INDIRECT("'" &amp; UPPER(LEFT(TEXT($D$3,"mmmm"),3)) &amp; "'!Z13")</f>
        <v>0</v>
      </c>
      <c r="E730" s="147"/>
      <c r="F730" s="148"/>
      <c r="G730" s="148"/>
      <c r="H730" s="148"/>
      <c r="I730" s="148"/>
      <c r="J730" s="148"/>
      <c r="K730" s="148"/>
      <c r="L730" s="148"/>
      <c r="M730" s="148"/>
      <c r="N730" s="148"/>
      <c r="O730" s="148"/>
      <c r="P730" s="149"/>
    </row>
    <row r="731" spans="1:16" ht="15" customHeight="1" x14ac:dyDescent="0.25">
      <c r="A731" s="44" t="str">
        <f ca="1">IF(MONTH(C731)=MONTH(D$3),RIGHT('Yearly Info'!A$17,LEN('Yearly Info'!A$17)-4),"")</f>
        <v xml:space="preserve"> MSWIS</v>
      </c>
      <c r="B731" s="145"/>
      <c r="C731" s="42">
        <f t="shared" ca="1" si="26"/>
        <v>46226</v>
      </c>
      <c r="D731" s="54">
        <f ca="1">INDIRECT("'" &amp; UPPER(LEFT(TEXT($D$3,"mmmm"),3)) &amp; "'!Z14")</f>
        <v>0</v>
      </c>
      <c r="E731" s="147"/>
      <c r="F731" s="148"/>
      <c r="G731" s="148"/>
      <c r="H731" s="148"/>
      <c r="I731" s="148"/>
      <c r="J731" s="148"/>
      <c r="K731" s="148"/>
      <c r="L731" s="148"/>
      <c r="M731" s="148"/>
      <c r="N731" s="148"/>
      <c r="O731" s="148"/>
      <c r="P731" s="149"/>
    </row>
    <row r="732" spans="1:16" ht="15" customHeight="1" x14ac:dyDescent="0.25">
      <c r="A732" s="44" t="str">
        <f ca="1">IF(MONTH(C732)=MONTH(D$3),RIGHT('Yearly Info'!A$18,LEN('Yearly Info'!A$18)-4),"")</f>
        <v xml:space="preserve"> GeoSpatial</v>
      </c>
      <c r="B732" s="145"/>
      <c r="C732" s="42">
        <f t="shared" ca="1" si="26"/>
        <v>46226</v>
      </c>
      <c r="D732" s="54">
        <f ca="1">INDIRECT("'" &amp; UPPER(LEFT(TEXT($D$3,"mmmm"),3)) &amp; "'!Z15")</f>
        <v>0</v>
      </c>
      <c r="E732" s="147"/>
      <c r="F732" s="148"/>
      <c r="G732" s="148"/>
      <c r="H732" s="148"/>
      <c r="I732" s="148"/>
      <c r="J732" s="148"/>
      <c r="K732" s="148"/>
      <c r="L732" s="148"/>
      <c r="M732" s="148"/>
      <c r="N732" s="148"/>
      <c r="O732" s="148"/>
      <c r="P732" s="149"/>
    </row>
    <row r="733" spans="1:16" ht="15" customHeight="1" x14ac:dyDescent="0.25">
      <c r="A733" s="44" t="str">
        <f ca="1">IF(MONTH(C733)=MONTH(D$3),RIGHT('Yearly Info'!A$19,LEN('Yearly Info'!A$19)-4),"")</f>
        <v xml:space="preserve"> RICS Dashboard</v>
      </c>
      <c r="B733" s="145"/>
      <c r="C733" s="42">
        <f t="shared" ca="1" si="26"/>
        <v>46226</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MDWFP NRIS</v>
      </c>
      <c r="B734" s="145"/>
      <c r="C734" s="42">
        <f t="shared" ca="1" si="26"/>
        <v>46226</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 MRVA 4 CLOSED</v>
      </c>
      <c r="B735" s="145"/>
      <c r="C735" s="42">
        <f t="shared" ca="1" si="26"/>
        <v>46226</v>
      </c>
      <c r="D735" s="54">
        <f ca="1">INDIRECT("'" &amp; UPPER(LEFT(TEXT($D$3,"mmmm"),3)) &amp; "'!Z18")</f>
        <v>0</v>
      </c>
      <c r="E735" s="147"/>
      <c r="F735" s="148"/>
      <c r="G735" s="148"/>
      <c r="H735" s="148"/>
      <c r="I735" s="148"/>
      <c r="J735" s="148"/>
      <c r="K735" s="148"/>
      <c r="L735" s="148"/>
      <c r="M735" s="148"/>
      <c r="N735" s="148"/>
      <c r="O735" s="148"/>
      <c r="P735" s="149"/>
    </row>
    <row r="736" spans="1:16" ht="15" customHeight="1" x14ac:dyDescent="0.25">
      <c r="A736" s="44" t="str">
        <f ca="1">IF(MONTH(C736)=MONTH(D$3),RIGHT('Yearly Info'!A$22,LEN('Yearly Info'!A$22)-4),"")</f>
        <v xml:space="preserve"> Tackett</v>
      </c>
      <c r="B736" s="145"/>
      <c r="C736" s="42">
        <f t="shared" ca="1" si="26"/>
        <v>46226</v>
      </c>
      <c r="D736" s="54">
        <f ca="1">INDIRECT("'" &amp; UPPER(LEFT(TEXT($D$3,"mmmm"),3)) &amp; "'!Z19")</f>
        <v>0</v>
      </c>
      <c r="E736" s="147"/>
      <c r="F736" s="148"/>
      <c r="G736" s="148"/>
      <c r="H736" s="148"/>
      <c r="I736" s="148"/>
      <c r="J736" s="148"/>
      <c r="K736" s="148"/>
      <c r="L736" s="148"/>
      <c r="M736" s="148"/>
      <c r="N736" s="148"/>
      <c r="O736" s="148"/>
      <c r="P736" s="149"/>
    </row>
    <row r="737" spans="1:16" ht="15" customHeight="1" x14ac:dyDescent="0.25">
      <c r="A737" s="44" t="e">
        <f ca="1">IF(MONTH(C737)=MONTH(D$3),RIGHT('Yearly Info'!A$23,LEN('Yearly Info'!A$23)-4),"")</f>
        <v>#VALUE!</v>
      </c>
      <c r="B737" s="145"/>
      <c r="C737" s="42">
        <f t="shared" ca="1" si="26"/>
        <v>46226</v>
      </c>
      <c r="D737" s="54">
        <f ca="1">INDIRECT("'" &amp; UPPER(LEFT(TEXT($D$3,"mmmm"),3)) &amp; "'!Z20")</f>
        <v>0</v>
      </c>
      <c r="E737" s="160"/>
      <c r="F737" s="148"/>
      <c r="G737" s="148"/>
      <c r="H737" s="148"/>
      <c r="I737" s="148"/>
      <c r="J737" s="148"/>
      <c r="K737" s="148"/>
      <c r="L737" s="148"/>
      <c r="M737" s="148"/>
      <c r="N737" s="148"/>
      <c r="O737" s="148"/>
      <c r="P737" s="149"/>
    </row>
    <row r="738" spans="1:16" ht="15" customHeight="1" x14ac:dyDescent="0.25">
      <c r="A738" s="44" t="e">
        <f ca="1">IF(MONTH(C738)=MONTH(D$3),RIGHT('Yearly Info'!A$24,LEN('Yearly Info'!A$24)-4),"")</f>
        <v>#VALUE!</v>
      </c>
      <c r="B738" s="145"/>
      <c r="C738" s="42">
        <f t="shared" ca="1" si="26"/>
        <v>46226</v>
      </c>
      <c r="D738" s="54">
        <f ca="1">INDIRECT("'" &amp; UPPER(LEFT(TEXT($D$3,"mmmm"),3)) &amp; "'!Z21")</f>
        <v>0</v>
      </c>
      <c r="E738" s="147"/>
      <c r="F738" s="148"/>
      <c r="G738" s="148"/>
      <c r="H738" s="148"/>
      <c r="I738" s="148"/>
      <c r="J738" s="148"/>
      <c r="K738" s="148"/>
      <c r="L738" s="148"/>
      <c r="M738" s="148"/>
      <c r="N738" s="148"/>
      <c r="O738" s="148"/>
      <c r="P738" s="149"/>
    </row>
    <row r="739" spans="1:16" ht="15" customHeight="1" x14ac:dyDescent="0.25">
      <c r="A739" s="44" t="e">
        <f ca="1">IF(MONTH(C739)=MONTH(D$3),RIGHT('Yearly Info'!A$25,LEN('Yearly Info'!A$25)-4),"")</f>
        <v>#VALUE!</v>
      </c>
      <c r="B739" s="145"/>
      <c r="C739" s="42">
        <f t="shared" ca="1" si="26"/>
        <v>46226</v>
      </c>
      <c r="D739" s="54">
        <f ca="1">INDIRECT("'" &amp; UPPER(LEFT(TEXT($D$3,"mmmm"),3)) &amp; "'!Z22")</f>
        <v>0</v>
      </c>
      <c r="E739" s="147"/>
      <c r="F739" s="148"/>
      <c r="G739" s="148"/>
      <c r="H739" s="148"/>
      <c r="I739" s="148"/>
      <c r="J739" s="148"/>
      <c r="K739" s="148"/>
      <c r="L739" s="148"/>
      <c r="M739" s="148"/>
      <c r="N739" s="148"/>
      <c r="O739" s="148"/>
      <c r="P739" s="149"/>
    </row>
    <row r="740" spans="1:16" ht="15" customHeight="1" x14ac:dyDescent="0.25">
      <c r="A740" s="44" t="e">
        <f ca="1">IF(MONTH(C740)=MONTH(D$3),RIGHT('Yearly Info'!A$26,LEN('Yearly Info'!A$26)-4),"")</f>
        <v>#VALUE!</v>
      </c>
      <c r="B740" s="145"/>
      <c r="C740" s="42">
        <f t="shared" ca="1" si="26"/>
        <v>46226</v>
      </c>
      <c r="D740" s="54">
        <f ca="1">INDIRECT("'" &amp; UPPER(LEFT(TEXT($D$3,"mmmm"),3)) &amp; "'!Z23")</f>
        <v>0</v>
      </c>
      <c r="E740" s="147"/>
      <c r="F740" s="148"/>
      <c r="G740" s="148"/>
      <c r="H740" s="148"/>
      <c r="I740" s="148"/>
      <c r="J740" s="148"/>
      <c r="K740" s="148"/>
      <c r="L740" s="148"/>
      <c r="M740" s="148"/>
      <c r="N740" s="148"/>
      <c r="O740" s="148"/>
      <c r="P740" s="149"/>
    </row>
    <row r="741" spans="1:16" ht="15" customHeight="1" x14ac:dyDescent="0.25">
      <c r="A741" s="44" t="e">
        <f ca="1">IF(MONTH(C741)=MONTH(D$3),RIGHT('Yearly Info'!A$27,LEN('Yearly Info'!A$27)-4),"")</f>
        <v>#VALUE!</v>
      </c>
      <c r="B741" s="145"/>
      <c r="C741" s="42">
        <f t="shared" ca="1" si="26"/>
        <v>46226</v>
      </c>
      <c r="D741" s="54">
        <f ca="1">INDIRECT("'" &amp; UPPER(LEFT(TEXT($D$3,"mmmm"),3)) &amp; "'!Z24")</f>
        <v>0</v>
      </c>
      <c r="E741" s="147"/>
      <c r="F741" s="148"/>
      <c r="G741" s="148"/>
      <c r="H741" s="148"/>
      <c r="I741" s="148"/>
      <c r="J741" s="148"/>
      <c r="K741" s="148"/>
      <c r="L741" s="148"/>
      <c r="M741" s="148"/>
      <c r="N741" s="148"/>
      <c r="O741" s="148"/>
      <c r="P741" s="149"/>
    </row>
    <row r="742" spans="1:16" ht="15" customHeight="1" x14ac:dyDescent="0.25">
      <c r="A742" s="44" t="e">
        <f ca="1">IF(MONTH(C742)=MONTH(D$3),RIGHT('Yearly Info'!A$28,LEN('Yearly Info'!A$28)-4),"")</f>
        <v>#VALUE!</v>
      </c>
      <c r="B742" s="145"/>
      <c r="C742" s="42">
        <f t="shared" ca="1" si="26"/>
        <v>46226</v>
      </c>
      <c r="D742" s="54">
        <f ca="1">INDIRECT("'" &amp; UPPER(LEFT(TEXT($D$3,"mmmm"),3)) &amp; "'!Z25")</f>
        <v>0</v>
      </c>
      <c r="E742" s="147"/>
      <c r="F742" s="148"/>
      <c r="G742" s="148"/>
      <c r="H742" s="148"/>
      <c r="I742" s="148"/>
      <c r="J742" s="148"/>
      <c r="K742" s="148"/>
      <c r="L742" s="148"/>
      <c r="M742" s="148"/>
      <c r="N742" s="148"/>
      <c r="O742" s="148"/>
      <c r="P742" s="149"/>
    </row>
    <row r="743" spans="1:16" ht="15" customHeight="1" x14ac:dyDescent="0.25">
      <c r="A743" s="44" t="e">
        <f ca="1">IF(MONTH(C743)=MONTH(D$3),RIGHT('Yearly Info'!A$29,LEN('Yearly Info'!A$29)-4),"")</f>
        <v>#VALUE!</v>
      </c>
      <c r="B743" s="145"/>
      <c r="C743" s="42">
        <f t="shared" ca="1" si="26"/>
        <v>46226</v>
      </c>
      <c r="D743" s="54">
        <f ca="1">INDIRECT("'" &amp; UPPER(LEFT(TEXT($D$3,"mmmm"),3)) &amp; "'!Z26")</f>
        <v>0</v>
      </c>
      <c r="E743" s="147"/>
      <c r="F743" s="148"/>
      <c r="G743" s="148"/>
      <c r="H743" s="148"/>
      <c r="I743" s="148"/>
      <c r="J743" s="148"/>
      <c r="K743" s="148"/>
      <c r="L743" s="148"/>
      <c r="M743" s="148"/>
      <c r="N743" s="148"/>
      <c r="O743" s="148"/>
      <c r="P743" s="149"/>
    </row>
    <row r="744" spans="1:16" ht="15" customHeight="1" x14ac:dyDescent="0.25">
      <c r="A744" s="44" t="e">
        <f ca="1">IF(MONTH(C744)=MONTH(D$3),RIGHT('Yearly Info'!A$30,LEN('Yearly Info'!A$30)-4),"")</f>
        <v>#VALUE!</v>
      </c>
      <c r="B744" s="145"/>
      <c r="C744" s="42">
        <f t="shared" ca="1" si="26"/>
        <v>46226</v>
      </c>
      <c r="D744" s="54">
        <f ca="1">INDIRECT("'" &amp; UPPER(LEFT(TEXT($D$3,"mmmm"),3)) &amp; "'!Z27")</f>
        <v>0</v>
      </c>
      <c r="E744" s="147"/>
      <c r="F744" s="148"/>
      <c r="G744" s="148"/>
      <c r="H744" s="148"/>
      <c r="I744" s="148"/>
      <c r="J744" s="148"/>
      <c r="K744" s="148"/>
      <c r="L744" s="148"/>
      <c r="M744" s="148"/>
      <c r="N744" s="148"/>
      <c r="O744" s="148"/>
      <c r="P744" s="149"/>
    </row>
    <row r="745" spans="1:16" ht="15" customHeight="1" x14ac:dyDescent="0.25">
      <c r="A745" s="44" t="e">
        <f ca="1">IF(MONTH(C745)=MONTH(D$3),RIGHT('Yearly Info'!A$31,LEN('Yearly Info'!A$31)-4),"")</f>
        <v>#VALUE!</v>
      </c>
      <c r="B745" s="145"/>
      <c r="C745" s="42">
        <f t="shared" ca="1" si="26"/>
        <v>46226</v>
      </c>
      <c r="D745" s="54">
        <f ca="1">INDIRECT("'" &amp; UPPER(LEFT(TEXT($D$3,"mmmm"),3)) &amp; "'!Z28")</f>
        <v>0</v>
      </c>
      <c r="E745" s="147"/>
      <c r="F745" s="148"/>
      <c r="G745" s="148"/>
      <c r="H745" s="148"/>
      <c r="I745" s="148"/>
      <c r="J745" s="148"/>
      <c r="K745" s="148"/>
      <c r="L745" s="148"/>
      <c r="M745" s="148"/>
      <c r="N745" s="148"/>
      <c r="O745" s="148"/>
      <c r="P745" s="149"/>
    </row>
    <row r="746" spans="1:16" ht="15" customHeight="1" x14ac:dyDescent="0.25">
      <c r="A746" s="44" t="e">
        <f ca="1">IF(MONTH(C746)=MONTH(D$3),RIGHT('Yearly Info'!A$32,LEN('Yearly Info'!A$32)-4),"")</f>
        <v>#VALUE!</v>
      </c>
      <c r="B746" s="145"/>
      <c r="C746" s="42">
        <f t="shared" ca="1" si="26"/>
        <v>46226</v>
      </c>
      <c r="D746" s="54">
        <f ca="1">INDIRECT("'" &amp; UPPER(LEFT(TEXT($D$3,"mmmm"),3)) &amp; "'!Z29")</f>
        <v>0</v>
      </c>
      <c r="E746" s="147"/>
      <c r="F746" s="148"/>
      <c r="G746" s="148"/>
      <c r="H746" s="148"/>
      <c r="I746" s="148"/>
      <c r="J746" s="148"/>
      <c r="K746" s="148"/>
      <c r="L746" s="148"/>
      <c r="M746" s="148"/>
      <c r="N746" s="148"/>
      <c r="O746" s="148"/>
      <c r="P746" s="149"/>
    </row>
    <row r="747" spans="1:16" ht="15" customHeight="1" x14ac:dyDescent="0.25">
      <c r="A747" s="44" t="e">
        <f ca="1">IF(MONTH(C747)=MONTH(D$3),RIGHT('Yearly Info'!A$33,LEN('Yearly Info'!A$33)-4),"")</f>
        <v>#VALUE!</v>
      </c>
      <c r="B747" s="145"/>
      <c r="C747" s="42">
        <f t="shared" ca="1" si="26"/>
        <v>46226</v>
      </c>
      <c r="D747" s="54">
        <f ca="1">INDIRECT("'" &amp; UPPER(LEFT(TEXT($D$3,"mmmm"),3)) &amp; "'!Z30")</f>
        <v>0</v>
      </c>
      <c r="E747" s="147"/>
      <c r="F747" s="148"/>
      <c r="G747" s="148"/>
      <c r="H747" s="148"/>
      <c r="I747" s="148"/>
      <c r="J747" s="148"/>
      <c r="K747" s="148"/>
      <c r="L747" s="148"/>
      <c r="M747" s="148"/>
      <c r="N747" s="148"/>
      <c r="O747" s="148"/>
      <c r="P747" s="149"/>
    </row>
    <row r="748" spans="1:16" ht="15" customHeight="1" x14ac:dyDescent="0.25">
      <c r="A748" s="44" t="e">
        <f ca="1">IF(MONTH(C748)=MONTH(D$3),RIGHT('Yearly Info'!A$34,LEN('Yearly Info'!A$34)-4),"")</f>
        <v>#VALUE!</v>
      </c>
      <c r="B748" s="145"/>
      <c r="C748" s="42">
        <f t="shared" ca="1" si="26"/>
        <v>46226</v>
      </c>
      <c r="D748" s="54">
        <f ca="1">INDIRECT("'" &amp; UPPER(LEFT(TEXT($D$3,"mmmm"),3)) &amp; "'!Z31")</f>
        <v>0</v>
      </c>
      <c r="E748" s="147"/>
      <c r="F748" s="148"/>
      <c r="G748" s="148"/>
      <c r="H748" s="148"/>
      <c r="I748" s="148"/>
      <c r="J748" s="148"/>
      <c r="K748" s="148"/>
      <c r="L748" s="148"/>
      <c r="M748" s="148"/>
      <c r="N748" s="148"/>
      <c r="O748" s="148"/>
      <c r="P748" s="149"/>
    </row>
    <row r="749" spans="1:16" ht="15" customHeight="1" x14ac:dyDescent="0.25">
      <c r="A749" s="44" t="e">
        <f ca="1">IF(MONTH(C749)=MONTH(D$3),RIGHT('Yearly Info'!A$35,LEN('Yearly Info'!A$35)-4),"")</f>
        <v>#VALUE!</v>
      </c>
      <c r="B749" s="145"/>
      <c r="C749" s="42">
        <f t="shared" ca="1" si="26"/>
        <v>46226</v>
      </c>
      <c r="D749" s="54">
        <f ca="1">INDIRECT("'" &amp; UPPER(LEFT(TEXT($D$3,"mmmm"),3)) &amp; "'!Z32")</f>
        <v>0</v>
      </c>
      <c r="E749" s="147"/>
      <c r="F749" s="148"/>
      <c r="G749" s="148"/>
      <c r="H749" s="148"/>
      <c r="I749" s="148"/>
      <c r="J749" s="148"/>
      <c r="K749" s="148"/>
      <c r="L749" s="148"/>
      <c r="M749" s="148"/>
      <c r="N749" s="148"/>
      <c r="O749" s="148"/>
      <c r="P749" s="149"/>
    </row>
    <row r="750" spans="1:16" ht="15" customHeight="1" x14ac:dyDescent="0.25">
      <c r="A750" s="44" t="e">
        <f ca="1">IF(MONTH(C750)=MONTH(D$3),RIGHT('Yearly Info'!A$36,LEN('Yearly Info'!A$36)-4),"")</f>
        <v>#VALUE!</v>
      </c>
      <c r="B750" s="145"/>
      <c r="C750" s="42">
        <f t="shared" ca="1" si="26"/>
        <v>46226</v>
      </c>
      <c r="D750" s="54">
        <f ca="1">INDIRECT("'" &amp; UPPER(LEFT(TEXT($D$3,"mmmm"),3)) &amp; "'!Z33")</f>
        <v>0</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#VALUE!</v>
      </c>
      <c r="B751" s="145"/>
      <c r="C751" s="42">
        <f t="shared" ca="1" si="26"/>
        <v>46226</v>
      </c>
      <c r="D751" s="54">
        <f ca="1">INDIRECT("'" &amp; UPPER(LEFT(TEXT($D$3,"mmmm"),3)) &amp; "'!Z34")</f>
        <v>0</v>
      </c>
      <c r="E751" s="147"/>
      <c r="F751" s="148"/>
      <c r="G751" s="148"/>
      <c r="H751" s="148"/>
      <c r="I751" s="148"/>
      <c r="J751" s="148"/>
      <c r="K751" s="148"/>
      <c r="L751" s="148"/>
      <c r="M751" s="148"/>
      <c r="N751" s="148"/>
      <c r="O751" s="148"/>
      <c r="P751" s="149"/>
    </row>
    <row r="752" spans="1:16" ht="15" customHeight="1" x14ac:dyDescent="0.25">
      <c r="A752" s="44" t="e">
        <f ca="1">IF(MONTH(C752)=MONTH(D$3),RIGHT('Yearly Info'!A$38,LEN('Yearly Info'!A$38)-4),"")</f>
        <v>#VALUE!</v>
      </c>
      <c r="B752" s="145"/>
      <c r="C752" s="42">
        <f t="shared" ca="1" si="26"/>
        <v>46226</v>
      </c>
      <c r="D752" s="54">
        <f ca="1">INDIRECT("'" &amp; UPPER(LEFT(TEXT($D$3,"mmmm"),3)) &amp; "'!Z35")</f>
        <v>0</v>
      </c>
      <c r="E752" s="147"/>
      <c r="F752" s="148"/>
      <c r="G752" s="148"/>
      <c r="H752" s="148"/>
      <c r="I752" s="148"/>
      <c r="J752" s="148"/>
      <c r="K752" s="148"/>
      <c r="L752" s="148"/>
      <c r="M752" s="148"/>
      <c r="N752" s="148"/>
      <c r="O752" s="148"/>
      <c r="P752" s="149"/>
    </row>
    <row r="753" spans="1:16" ht="15" customHeight="1" x14ac:dyDescent="0.25">
      <c r="A753" s="44" t="e">
        <f ca="1">IF(MONTH(C753)=MONTH(D$3),RIGHT('Yearly Info'!A$39,LEN('Yearly Info'!A$39)-4),"")</f>
        <v>#VALUE!</v>
      </c>
      <c r="B753" s="145"/>
      <c r="C753" s="42">
        <f t="shared" ca="1" si="26"/>
        <v>46226</v>
      </c>
      <c r="D753" s="54">
        <f ca="1">INDIRECT("'" &amp; UPPER(LEFT(TEXT($D$3,"mmmm"),3)) &amp; "'!Z36")</f>
        <v>0</v>
      </c>
      <c r="E753" s="147"/>
      <c r="F753" s="148"/>
      <c r="G753" s="148"/>
      <c r="H753" s="148"/>
      <c r="I753" s="148"/>
      <c r="J753" s="148"/>
      <c r="K753" s="148"/>
      <c r="L753" s="148"/>
      <c r="M753" s="148"/>
      <c r="N753" s="148"/>
      <c r="O753" s="148"/>
      <c r="P753" s="149"/>
    </row>
    <row r="754" spans="1:16" ht="15" customHeight="1" thickBot="1" x14ac:dyDescent="0.3">
      <c r="A754" s="45" t="e">
        <f ca="1">IF(MONTH(C754)=MONTH(D$3),RIGHT('Yearly Info'!A$40,LEN('Yearly Info'!A$40)-4),"")</f>
        <v>#VALUE!</v>
      </c>
      <c r="B754" s="145"/>
      <c r="C754" s="42">
        <f t="shared" ca="1" si="26"/>
        <v>46226</v>
      </c>
      <c r="D754" s="54">
        <f ca="1">INDIRECT("'" &amp; UPPER(LEFT(TEXT($D$3,"mmmm"),3)) &amp; "'!Z37")</f>
        <v>0</v>
      </c>
      <c r="E754" s="147"/>
      <c r="F754" s="148"/>
      <c r="G754" s="148"/>
      <c r="H754" s="148"/>
      <c r="I754" s="148"/>
      <c r="J754" s="148"/>
      <c r="K754" s="148"/>
      <c r="L754" s="148"/>
      <c r="M754" s="148"/>
      <c r="N754" s="148"/>
      <c r="O754" s="148"/>
      <c r="P754" s="149"/>
    </row>
    <row r="755" spans="1:16" ht="15" customHeight="1" thickBot="1" x14ac:dyDescent="0.3">
      <c r="A755" s="45" t="str">
        <f ca="1">IF(MONTH(C755)=MONTH(D$3),RIGHT('Yearly Info'!A$41,LEN('Yearly Info'!A$41)-4),"")</f>
        <v xml:space="preserve"> </v>
      </c>
      <c r="B755" s="145"/>
      <c r="C755" s="42">
        <f t="shared" ca="1" si="26"/>
        <v>46226</v>
      </c>
      <c r="D755" s="54">
        <f ca="1">INDIRECT("'" &amp; UPPER(LEFT(TEXT($D$3,"mmmm"),3)) &amp; "'!Z38")</f>
        <v>0</v>
      </c>
      <c r="E755" s="147"/>
      <c r="F755" s="148"/>
      <c r="G755" s="148"/>
      <c r="H755" s="148"/>
      <c r="I755" s="148"/>
      <c r="J755" s="148"/>
      <c r="K755" s="148"/>
      <c r="L755" s="148"/>
      <c r="M755" s="148"/>
      <c r="N755" s="148"/>
      <c r="O755" s="148"/>
      <c r="P755" s="149"/>
    </row>
    <row r="756" spans="1:16" ht="15" customHeight="1" thickBot="1" x14ac:dyDescent="0.3">
      <c r="A756" s="45" t="str">
        <f ca="1">IF(MONTH(C756)=MONTH(D$3),RIGHT('Yearly Info'!A$42,LEN('Yearly Info'!A$42)-4),"")</f>
        <v xml:space="preserve"> </v>
      </c>
      <c r="B756" s="145"/>
      <c r="C756" s="42">
        <f t="shared" ca="1" si="26"/>
        <v>46226</v>
      </c>
      <c r="D756" s="54">
        <f ca="1">INDIRECT("'" &amp; UPPER(LEFT(TEXT($D$3,"mmmm"),3)) &amp; "'!Z39")</f>
        <v>0</v>
      </c>
      <c r="E756" s="147"/>
      <c r="F756" s="148"/>
      <c r="G756" s="148"/>
      <c r="H756" s="148"/>
      <c r="I756" s="148"/>
      <c r="J756" s="148"/>
      <c r="K756" s="148"/>
      <c r="L756" s="148"/>
      <c r="M756" s="148"/>
      <c r="N756" s="148"/>
      <c r="O756" s="148"/>
      <c r="P756" s="149"/>
    </row>
    <row r="757" spans="1:16" ht="15" customHeight="1" thickBot="1" x14ac:dyDescent="0.3">
      <c r="A757" s="45" t="str">
        <f ca="1">IF(MONTH(C757)=MONTH(D$3),RIGHT('Yearly Info'!A$43,LEN('Yearly Info'!A$43)-4),"")</f>
        <v xml:space="preserve"> </v>
      </c>
      <c r="B757" s="146"/>
      <c r="C757" s="42">
        <f t="shared" ca="1" si="26"/>
        <v>46226</v>
      </c>
      <c r="D757" s="55">
        <f ca="1">INDIRECT("'" &amp; UPPER(LEFT(TEXT($D$3,"mmmm"),3)) &amp; "'!Z40")</f>
        <v>0</v>
      </c>
      <c r="E757" s="150"/>
      <c r="F757" s="151"/>
      <c r="G757" s="151"/>
      <c r="H757" s="151"/>
      <c r="I757" s="151"/>
      <c r="J757" s="151"/>
      <c r="K757" s="151"/>
      <c r="L757" s="151"/>
      <c r="M757" s="151"/>
      <c r="N757" s="151"/>
      <c r="O757" s="151"/>
      <c r="P757" s="152"/>
    </row>
    <row r="758" spans="1:16" ht="15" customHeight="1" x14ac:dyDescent="0.25">
      <c r="A758" s="44" t="str">
        <f ca="1">IF(MONTH(C758)=MONTH(D$3),RIGHT('Yearly Info'!A$14,LEN('Yearly Info'!A$14)-4),"")</f>
        <v xml:space="preserve"> RICS Support for MDEQ</v>
      </c>
      <c r="B758" s="145" t="str">
        <f ca="1">TEXT(C758,"dddd")</f>
        <v>Friday</v>
      </c>
      <c r="C758" s="94">
        <f ca="1">C728+1</f>
        <v>46227</v>
      </c>
      <c r="D758" s="54">
        <f ca="1">INDIRECT("'" &amp; UPPER(LEFT(TEXT($D$3,"mmmm"),3)) &amp; "'!AA11")</f>
        <v>0</v>
      </c>
      <c r="E758" s="147"/>
      <c r="F758" s="148"/>
      <c r="G758" s="148"/>
      <c r="H758" s="148"/>
      <c r="I758" s="148"/>
      <c r="J758" s="148"/>
      <c r="K758" s="148"/>
      <c r="L758" s="148"/>
      <c r="M758" s="148"/>
      <c r="N758" s="148"/>
      <c r="O758" s="148"/>
      <c r="P758" s="149"/>
    </row>
    <row r="759" spans="1:16" ht="15" customHeight="1" x14ac:dyDescent="0.25">
      <c r="A759" s="44" t="str">
        <f ca="1">IF(MONTH(C759)=MONTH(D$3),RIGHT('Yearly Info'!A$15,LEN('Yearly Info'!A$15)-4),"")</f>
        <v xml:space="preserve"> MDEQ</v>
      </c>
      <c r="B759" s="145"/>
      <c r="C759" s="42">
        <f ca="1">C758</f>
        <v>46227</v>
      </c>
      <c r="D759" s="54">
        <f ca="1">INDIRECT("'" &amp; UPPER(LEFT(TEXT($D$3,"mmmm"),3)) &amp; "'!AA12")</f>
        <v>0</v>
      </c>
      <c r="E759" s="147"/>
      <c r="F759" s="148"/>
      <c r="G759" s="148"/>
      <c r="H759" s="148"/>
      <c r="I759" s="148"/>
      <c r="J759" s="148"/>
      <c r="K759" s="148"/>
      <c r="L759" s="148"/>
      <c r="M759" s="148"/>
      <c r="N759" s="148"/>
      <c r="O759" s="148"/>
      <c r="P759" s="149"/>
    </row>
    <row r="760" spans="1:16" ht="15" customHeight="1" x14ac:dyDescent="0.25">
      <c r="A760" s="44" t="str">
        <f ca="1">IF(MONTH(C760)=MONTH(D$3),RIGHT('Yearly Info'!A$16,LEN('Yearly Info'!A$16)-4),"")</f>
        <v xml:space="preserve"> RICS Idea Portal</v>
      </c>
      <c r="B760" s="145"/>
      <c r="C760" s="42">
        <f t="shared" ref="C760:C787" ca="1" si="27">C759</f>
        <v>46227</v>
      </c>
      <c r="D760" s="54">
        <f ca="1">INDIRECT("'" &amp; UPPER(LEFT(TEXT($D$3,"mmmm"),3)) &amp; "'!AA13")</f>
        <v>0</v>
      </c>
      <c r="E760" s="147"/>
      <c r="F760" s="148"/>
      <c r="G760" s="148"/>
      <c r="H760" s="148"/>
      <c r="I760" s="148"/>
      <c r="J760" s="148"/>
      <c r="K760" s="148"/>
      <c r="L760" s="148"/>
      <c r="M760" s="148"/>
      <c r="N760" s="148"/>
      <c r="O760" s="148"/>
      <c r="P760" s="149"/>
    </row>
    <row r="761" spans="1:16" ht="15" customHeight="1" x14ac:dyDescent="0.25">
      <c r="A761" s="44" t="str">
        <f ca="1">IF(MONTH(C761)=MONTH(D$3),RIGHT('Yearly Info'!A$17,LEN('Yearly Info'!A$17)-4),"")</f>
        <v xml:space="preserve"> MSWIS</v>
      </c>
      <c r="B761" s="145"/>
      <c r="C761" s="42">
        <f t="shared" ca="1" si="27"/>
        <v>46227</v>
      </c>
      <c r="D761" s="54">
        <f ca="1">INDIRECT("'" &amp; UPPER(LEFT(TEXT($D$3,"mmmm"),3)) &amp; "'!AA14")</f>
        <v>0</v>
      </c>
      <c r="E761" s="147"/>
      <c r="F761" s="148"/>
      <c r="G761" s="148"/>
      <c r="H761" s="148"/>
      <c r="I761" s="148"/>
      <c r="J761" s="148"/>
      <c r="K761" s="148"/>
      <c r="L761" s="148"/>
      <c r="M761" s="148"/>
      <c r="N761" s="148"/>
      <c r="O761" s="148"/>
      <c r="P761" s="149"/>
    </row>
    <row r="762" spans="1:16" ht="15" customHeight="1" x14ac:dyDescent="0.25">
      <c r="A762" s="44" t="str">
        <f ca="1">IF(MONTH(C762)=MONTH(D$3),RIGHT('Yearly Info'!A$18,LEN('Yearly Info'!A$18)-4),"")</f>
        <v xml:space="preserve"> GeoSpatial</v>
      </c>
      <c r="B762" s="145"/>
      <c r="C762" s="42">
        <f t="shared" ca="1" si="27"/>
        <v>46227</v>
      </c>
      <c r="D762" s="54">
        <f ca="1">INDIRECT("'" &amp; UPPER(LEFT(TEXT($D$3,"mmmm"),3)) &amp; "'!AA15")</f>
        <v>0</v>
      </c>
      <c r="E762" s="147"/>
      <c r="F762" s="148"/>
      <c r="G762" s="148"/>
      <c r="H762" s="148"/>
      <c r="I762" s="148"/>
      <c r="J762" s="148"/>
      <c r="K762" s="148"/>
      <c r="L762" s="148"/>
      <c r="M762" s="148"/>
      <c r="N762" s="148"/>
      <c r="O762" s="148"/>
      <c r="P762" s="149"/>
    </row>
    <row r="763" spans="1:16" ht="15" customHeight="1" x14ac:dyDescent="0.25">
      <c r="A763" s="44" t="str">
        <f ca="1">IF(MONTH(C763)=MONTH(D$3),RIGHT('Yearly Info'!A$19,LEN('Yearly Info'!A$19)-4),"")</f>
        <v xml:space="preserve"> RICS Dashboard</v>
      </c>
      <c r="B763" s="145"/>
      <c r="C763" s="42">
        <f t="shared" ca="1" si="27"/>
        <v>46227</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MDWFP NRIS</v>
      </c>
      <c r="B764" s="145"/>
      <c r="C764" s="42">
        <f t="shared" ca="1" si="27"/>
        <v>46227</v>
      </c>
      <c r="D764" s="54">
        <f ca="1">INDIRECT("'" &amp; UPPER(LEFT(TEXT($D$3,"mmmm"),3)) &amp; "'!AA17")</f>
        <v>0</v>
      </c>
      <c r="E764" s="147"/>
      <c r="F764" s="148"/>
      <c r="G764" s="148"/>
      <c r="H764" s="148"/>
      <c r="I764" s="148"/>
      <c r="J764" s="148"/>
      <c r="K764" s="148"/>
      <c r="L764" s="148"/>
      <c r="M764" s="148"/>
      <c r="N764" s="148"/>
      <c r="O764" s="148"/>
      <c r="P764" s="149"/>
    </row>
    <row r="765" spans="1:16" ht="15" customHeight="1" x14ac:dyDescent="0.25">
      <c r="A765" s="44" t="str">
        <f ca="1">IF(MONTH(C765)=MONTH(D$3),RIGHT('Yearly Info'!A$21,LEN('Yearly Info'!A$21)-4),"")</f>
        <v xml:space="preserve"> MSWIS MRVA 4 CLOSED</v>
      </c>
      <c r="B765" s="145"/>
      <c r="C765" s="42">
        <f t="shared" ca="1" si="27"/>
        <v>46227</v>
      </c>
      <c r="D765" s="54">
        <f ca="1">INDIRECT("'" &amp; UPPER(LEFT(TEXT($D$3,"mmmm"),3)) &amp; "'!AA18")</f>
        <v>0</v>
      </c>
      <c r="E765" s="147"/>
      <c r="F765" s="148"/>
      <c r="G765" s="148"/>
      <c r="H765" s="148"/>
      <c r="I765" s="148"/>
      <c r="J765" s="148"/>
      <c r="K765" s="148"/>
      <c r="L765" s="148"/>
      <c r="M765" s="148"/>
      <c r="N765" s="148"/>
      <c r="O765" s="148"/>
      <c r="P765" s="149"/>
    </row>
    <row r="766" spans="1:16" ht="15" customHeight="1" x14ac:dyDescent="0.25">
      <c r="A766" s="44" t="str">
        <f ca="1">IF(MONTH(C766)=MONTH(D$3),RIGHT('Yearly Info'!A$22,LEN('Yearly Info'!A$22)-4),"")</f>
        <v xml:space="preserve"> Tackett</v>
      </c>
      <c r="B766" s="145"/>
      <c r="C766" s="42">
        <f t="shared" ca="1" si="27"/>
        <v>46227</v>
      </c>
      <c r="D766" s="54">
        <f ca="1">INDIRECT("'" &amp; UPPER(LEFT(TEXT($D$3,"mmmm"),3)) &amp; "'!AA19")</f>
        <v>0</v>
      </c>
      <c r="E766" s="147"/>
      <c r="F766" s="148"/>
      <c r="G766" s="148"/>
      <c r="H766" s="148"/>
      <c r="I766" s="148"/>
      <c r="J766" s="148"/>
      <c r="K766" s="148"/>
      <c r="L766" s="148"/>
      <c r="M766" s="148"/>
      <c r="N766" s="148"/>
      <c r="O766" s="148"/>
      <c r="P766" s="149"/>
    </row>
    <row r="767" spans="1:16" ht="15" customHeight="1" x14ac:dyDescent="0.25">
      <c r="A767" s="44" t="e">
        <f ca="1">IF(MONTH(C767)=MONTH(D$3),RIGHT('Yearly Info'!A$23,LEN('Yearly Info'!A$23)-4),"")</f>
        <v>#VALUE!</v>
      </c>
      <c r="B767" s="145"/>
      <c r="C767" s="42">
        <f t="shared" ca="1" si="27"/>
        <v>46227</v>
      </c>
      <c r="D767" s="54">
        <f ca="1">INDIRECT("'" &amp; UPPER(LEFT(TEXT($D$3,"mmmm"),3)) &amp; "'!AA20")</f>
        <v>0</v>
      </c>
      <c r="E767" s="147"/>
      <c r="F767" s="148"/>
      <c r="G767" s="148"/>
      <c r="H767" s="148"/>
      <c r="I767" s="148"/>
      <c r="J767" s="148"/>
      <c r="K767" s="148"/>
      <c r="L767" s="148"/>
      <c r="M767" s="148"/>
      <c r="N767" s="148"/>
      <c r="O767" s="148"/>
      <c r="P767" s="149"/>
    </row>
    <row r="768" spans="1:16" ht="15" customHeight="1" x14ac:dyDescent="0.25">
      <c r="A768" s="44" t="e">
        <f ca="1">IF(MONTH(C768)=MONTH(D$3),RIGHT('Yearly Info'!A$24,LEN('Yearly Info'!A$24)-4),"")</f>
        <v>#VALUE!</v>
      </c>
      <c r="B768" s="145"/>
      <c r="C768" s="42">
        <f t="shared" ca="1" si="27"/>
        <v>46227</v>
      </c>
      <c r="D768" s="54">
        <f ca="1">INDIRECT("'" &amp; UPPER(LEFT(TEXT($D$3,"mmmm"),3)) &amp; "'!AA21")</f>
        <v>0</v>
      </c>
      <c r="E768" s="147"/>
      <c r="F768" s="148"/>
      <c r="G768" s="148"/>
      <c r="H768" s="148"/>
      <c r="I768" s="148"/>
      <c r="J768" s="148"/>
      <c r="K768" s="148"/>
      <c r="L768" s="148"/>
      <c r="M768" s="148"/>
      <c r="N768" s="148"/>
      <c r="O768" s="148"/>
      <c r="P768" s="149"/>
    </row>
    <row r="769" spans="1:16" ht="15" customHeight="1" x14ac:dyDescent="0.25">
      <c r="A769" s="44" t="e">
        <f ca="1">IF(MONTH(C769)=MONTH(D$3),RIGHT('Yearly Info'!A$25,LEN('Yearly Info'!A$25)-4),"")</f>
        <v>#VALUE!</v>
      </c>
      <c r="B769" s="145"/>
      <c r="C769" s="42">
        <f t="shared" ca="1" si="27"/>
        <v>46227</v>
      </c>
      <c r="D769" s="54">
        <f ca="1">INDIRECT("'" &amp; UPPER(LEFT(TEXT($D$3,"mmmm"),3)) &amp; "'!AA22")</f>
        <v>0</v>
      </c>
      <c r="E769" s="147"/>
      <c r="F769" s="148"/>
      <c r="G769" s="148"/>
      <c r="H769" s="148"/>
      <c r="I769" s="148"/>
      <c r="J769" s="148"/>
      <c r="K769" s="148"/>
      <c r="L769" s="148"/>
      <c r="M769" s="148"/>
      <c r="N769" s="148"/>
      <c r="O769" s="148"/>
      <c r="P769" s="149"/>
    </row>
    <row r="770" spans="1:16" ht="15" customHeight="1" x14ac:dyDescent="0.25">
      <c r="A770" s="44" t="e">
        <f ca="1">IF(MONTH(C770)=MONTH(D$3),RIGHT('Yearly Info'!A$26,LEN('Yearly Info'!A$26)-4),"")</f>
        <v>#VALUE!</v>
      </c>
      <c r="B770" s="145"/>
      <c r="C770" s="42">
        <f t="shared" ca="1" si="27"/>
        <v>46227</v>
      </c>
      <c r="D770" s="54">
        <f ca="1">INDIRECT("'" &amp; UPPER(LEFT(TEXT($D$3,"mmmm"),3)) &amp; "'!AA23")</f>
        <v>0</v>
      </c>
      <c r="E770" s="147"/>
      <c r="F770" s="148"/>
      <c r="G770" s="148"/>
      <c r="H770" s="148"/>
      <c r="I770" s="148"/>
      <c r="J770" s="148"/>
      <c r="K770" s="148"/>
      <c r="L770" s="148"/>
      <c r="M770" s="148"/>
      <c r="N770" s="148"/>
      <c r="O770" s="148"/>
      <c r="P770" s="149"/>
    </row>
    <row r="771" spans="1:16" ht="15" customHeight="1" x14ac:dyDescent="0.25">
      <c r="A771" s="44" t="e">
        <f ca="1">IF(MONTH(C771)=MONTH(D$3),RIGHT('Yearly Info'!A$27,LEN('Yearly Info'!A$27)-4),"")</f>
        <v>#VALUE!</v>
      </c>
      <c r="B771" s="145"/>
      <c r="C771" s="42">
        <f t="shared" ca="1" si="27"/>
        <v>46227</v>
      </c>
      <c r="D771" s="54">
        <f ca="1">INDIRECT("'" &amp; UPPER(LEFT(TEXT($D$3,"mmmm"),3)) &amp; "'!AA24")</f>
        <v>0</v>
      </c>
      <c r="E771" s="147"/>
      <c r="F771" s="148"/>
      <c r="G771" s="148"/>
      <c r="H771" s="148"/>
      <c r="I771" s="148"/>
      <c r="J771" s="148"/>
      <c r="K771" s="148"/>
      <c r="L771" s="148"/>
      <c r="M771" s="148"/>
      <c r="N771" s="148"/>
      <c r="O771" s="148"/>
      <c r="P771" s="149"/>
    </row>
    <row r="772" spans="1:16" ht="15" customHeight="1" x14ac:dyDescent="0.25">
      <c r="A772" s="44" t="e">
        <f ca="1">IF(MONTH(C772)=MONTH(D$3),RIGHT('Yearly Info'!A$28,LEN('Yearly Info'!A$28)-4),"")</f>
        <v>#VALUE!</v>
      </c>
      <c r="B772" s="145"/>
      <c r="C772" s="42">
        <f t="shared" ca="1" si="27"/>
        <v>46227</v>
      </c>
      <c r="D772" s="54">
        <f ca="1">INDIRECT("'" &amp; UPPER(LEFT(TEXT($D$3,"mmmm"),3)) &amp; "'!AA25")</f>
        <v>0</v>
      </c>
      <c r="E772" s="147"/>
      <c r="F772" s="148"/>
      <c r="G772" s="148"/>
      <c r="H772" s="148"/>
      <c r="I772" s="148"/>
      <c r="J772" s="148"/>
      <c r="K772" s="148"/>
      <c r="L772" s="148"/>
      <c r="M772" s="148"/>
      <c r="N772" s="148"/>
      <c r="O772" s="148"/>
      <c r="P772" s="149"/>
    </row>
    <row r="773" spans="1:16" ht="15" customHeight="1" x14ac:dyDescent="0.25">
      <c r="A773" s="44" t="e">
        <f ca="1">IF(MONTH(C773)=MONTH(D$3),RIGHT('Yearly Info'!A$29,LEN('Yearly Info'!A$29)-4),"")</f>
        <v>#VALUE!</v>
      </c>
      <c r="B773" s="145"/>
      <c r="C773" s="42">
        <f t="shared" ca="1" si="27"/>
        <v>46227</v>
      </c>
      <c r="D773" s="54">
        <f ca="1">INDIRECT("'" &amp; UPPER(LEFT(TEXT($D$3,"mmmm"),3)) &amp; "'!AA26")</f>
        <v>0</v>
      </c>
      <c r="E773" s="147"/>
      <c r="F773" s="148"/>
      <c r="G773" s="148"/>
      <c r="H773" s="148"/>
      <c r="I773" s="148"/>
      <c r="J773" s="148"/>
      <c r="K773" s="148"/>
      <c r="L773" s="148"/>
      <c r="M773" s="148"/>
      <c r="N773" s="148"/>
      <c r="O773" s="148"/>
      <c r="P773" s="149"/>
    </row>
    <row r="774" spans="1:16" ht="15" customHeight="1" x14ac:dyDescent="0.25">
      <c r="A774" s="44" t="e">
        <f ca="1">IF(MONTH(C774)=MONTH(D$3),RIGHT('Yearly Info'!A$30,LEN('Yearly Info'!A$30)-4),"")</f>
        <v>#VALUE!</v>
      </c>
      <c r="B774" s="145"/>
      <c r="C774" s="42">
        <f t="shared" ca="1" si="27"/>
        <v>46227</v>
      </c>
      <c r="D774" s="54">
        <f ca="1">INDIRECT("'" &amp; UPPER(LEFT(TEXT($D$3,"mmmm"),3)) &amp; "'!AA27")</f>
        <v>0</v>
      </c>
      <c r="E774" s="147"/>
      <c r="F774" s="148"/>
      <c r="G774" s="148"/>
      <c r="H774" s="148"/>
      <c r="I774" s="148"/>
      <c r="J774" s="148"/>
      <c r="K774" s="148"/>
      <c r="L774" s="148"/>
      <c r="M774" s="148"/>
      <c r="N774" s="148"/>
      <c r="O774" s="148"/>
      <c r="P774" s="149"/>
    </row>
    <row r="775" spans="1:16" ht="15" customHeight="1" x14ac:dyDescent="0.25">
      <c r="A775" s="44" t="e">
        <f ca="1">IF(MONTH(C775)=MONTH(D$3),RIGHT('Yearly Info'!A$31,LEN('Yearly Info'!A$31)-4),"")</f>
        <v>#VALUE!</v>
      </c>
      <c r="B775" s="145"/>
      <c r="C775" s="42">
        <f t="shared" ca="1" si="27"/>
        <v>46227</v>
      </c>
      <c r="D775" s="54">
        <f ca="1">INDIRECT("'" &amp; UPPER(LEFT(TEXT($D$3,"mmmm"),3)) &amp; "'!AA28")</f>
        <v>0</v>
      </c>
      <c r="E775" s="147"/>
      <c r="F775" s="148"/>
      <c r="G775" s="148"/>
      <c r="H775" s="148"/>
      <c r="I775" s="148"/>
      <c r="J775" s="148"/>
      <c r="K775" s="148"/>
      <c r="L775" s="148"/>
      <c r="M775" s="148"/>
      <c r="N775" s="148"/>
      <c r="O775" s="148"/>
      <c r="P775" s="149"/>
    </row>
    <row r="776" spans="1:16" ht="15" customHeight="1" x14ac:dyDescent="0.25">
      <c r="A776" s="44" t="e">
        <f ca="1">IF(MONTH(C776)=MONTH(D$3),RIGHT('Yearly Info'!A$32,LEN('Yearly Info'!A$32)-4),"")</f>
        <v>#VALUE!</v>
      </c>
      <c r="B776" s="145"/>
      <c r="C776" s="42">
        <f t="shared" ca="1" si="27"/>
        <v>46227</v>
      </c>
      <c r="D776" s="54">
        <f ca="1">INDIRECT("'" &amp; UPPER(LEFT(TEXT($D$3,"mmmm"),3)) &amp; "'!AA29")</f>
        <v>0</v>
      </c>
      <c r="E776" s="147"/>
      <c r="F776" s="148"/>
      <c r="G776" s="148"/>
      <c r="H776" s="148"/>
      <c r="I776" s="148"/>
      <c r="J776" s="148"/>
      <c r="K776" s="148"/>
      <c r="L776" s="148"/>
      <c r="M776" s="148"/>
      <c r="N776" s="148"/>
      <c r="O776" s="148"/>
      <c r="P776" s="149"/>
    </row>
    <row r="777" spans="1:16" ht="15" customHeight="1" x14ac:dyDescent="0.25">
      <c r="A777" s="44" t="e">
        <f ca="1">IF(MONTH(C777)=MONTH(D$3),RIGHT('Yearly Info'!A$33,LEN('Yearly Info'!A$33)-4),"")</f>
        <v>#VALUE!</v>
      </c>
      <c r="B777" s="145"/>
      <c r="C777" s="42">
        <f t="shared" ca="1" si="27"/>
        <v>46227</v>
      </c>
      <c r="D777" s="54">
        <f ca="1">INDIRECT("'" &amp; UPPER(LEFT(TEXT($D$3,"mmmm"),3)) &amp; "'!AA30")</f>
        <v>0</v>
      </c>
      <c r="E777" s="147"/>
      <c r="F777" s="148"/>
      <c r="G777" s="148"/>
      <c r="H777" s="148"/>
      <c r="I777" s="148"/>
      <c r="J777" s="148"/>
      <c r="K777" s="148"/>
      <c r="L777" s="148"/>
      <c r="M777" s="148"/>
      <c r="N777" s="148"/>
      <c r="O777" s="148"/>
      <c r="P777" s="149"/>
    </row>
    <row r="778" spans="1:16" ht="15" customHeight="1" x14ac:dyDescent="0.25">
      <c r="A778" s="44" t="e">
        <f ca="1">IF(MONTH(C778)=MONTH(D$3),RIGHT('Yearly Info'!A$34,LEN('Yearly Info'!A$34)-4),"")</f>
        <v>#VALUE!</v>
      </c>
      <c r="B778" s="145"/>
      <c r="C778" s="42">
        <f t="shared" ca="1" si="27"/>
        <v>46227</v>
      </c>
      <c r="D778" s="54">
        <f ca="1">INDIRECT("'" &amp; UPPER(LEFT(TEXT($D$3,"mmmm"),3)) &amp; "'!AA31")</f>
        <v>0</v>
      </c>
      <c r="E778" s="147"/>
      <c r="F778" s="148"/>
      <c r="G778" s="148"/>
      <c r="H778" s="148"/>
      <c r="I778" s="148"/>
      <c r="J778" s="148"/>
      <c r="K778" s="148"/>
      <c r="L778" s="148"/>
      <c r="M778" s="148"/>
      <c r="N778" s="148"/>
      <c r="O778" s="148"/>
      <c r="P778" s="149"/>
    </row>
    <row r="779" spans="1:16" ht="15" customHeight="1" x14ac:dyDescent="0.25">
      <c r="A779" s="44" t="e">
        <f ca="1">IF(MONTH(C779)=MONTH(D$3),RIGHT('Yearly Info'!A$35,LEN('Yearly Info'!A$35)-4),"")</f>
        <v>#VALUE!</v>
      </c>
      <c r="B779" s="145"/>
      <c r="C779" s="42">
        <f t="shared" ca="1" si="27"/>
        <v>46227</v>
      </c>
      <c r="D779" s="54">
        <f ca="1">INDIRECT("'" &amp; UPPER(LEFT(TEXT($D$3,"mmmm"),3)) &amp; "'!AA32")</f>
        <v>0</v>
      </c>
      <c r="E779" s="147"/>
      <c r="F779" s="148"/>
      <c r="G779" s="148"/>
      <c r="H779" s="148"/>
      <c r="I779" s="148"/>
      <c r="J779" s="148"/>
      <c r="K779" s="148"/>
      <c r="L779" s="148"/>
      <c r="M779" s="148"/>
      <c r="N779" s="148"/>
      <c r="O779" s="148"/>
      <c r="P779" s="149"/>
    </row>
    <row r="780" spans="1:16" ht="15" customHeight="1" x14ac:dyDescent="0.25">
      <c r="A780" s="44" t="e">
        <f ca="1">IF(MONTH(C780)=MONTH(D$3),RIGHT('Yearly Info'!A$36,LEN('Yearly Info'!A$36)-4),"")</f>
        <v>#VALUE!</v>
      </c>
      <c r="B780" s="145"/>
      <c r="C780" s="42">
        <f t="shared" ca="1" si="27"/>
        <v>46227</v>
      </c>
      <c r="D780" s="54">
        <f ca="1">INDIRECT("'" &amp; UPPER(LEFT(TEXT($D$3,"mmmm"),3)) &amp; "'!AA33")</f>
        <v>0</v>
      </c>
      <c r="E780" s="147"/>
      <c r="F780" s="148"/>
      <c r="G780" s="148"/>
      <c r="H780" s="148"/>
      <c r="I780" s="148"/>
      <c r="J780" s="148"/>
      <c r="K780" s="148"/>
      <c r="L780" s="148"/>
      <c r="M780" s="148"/>
      <c r="N780" s="148"/>
      <c r="O780" s="148"/>
      <c r="P780" s="149"/>
    </row>
    <row r="781" spans="1:16" ht="15" customHeight="1" x14ac:dyDescent="0.25">
      <c r="A781" s="44" t="e">
        <f ca="1">IF(MONTH(C781)=MONTH(D$3),RIGHT('Yearly Info'!A$37,LEN('Yearly Info'!A$37)-4),"")</f>
        <v>#VALUE!</v>
      </c>
      <c r="B781" s="145"/>
      <c r="C781" s="42">
        <f t="shared" ca="1" si="27"/>
        <v>46227</v>
      </c>
      <c r="D781" s="54">
        <f ca="1">INDIRECT("'" &amp; UPPER(LEFT(TEXT($D$3,"mmmm"),3)) &amp; "'!AA34")</f>
        <v>0</v>
      </c>
      <c r="E781" s="147"/>
      <c r="F781" s="148"/>
      <c r="G781" s="148"/>
      <c r="H781" s="148"/>
      <c r="I781" s="148"/>
      <c r="J781" s="148"/>
      <c r="K781" s="148"/>
      <c r="L781" s="148"/>
      <c r="M781" s="148"/>
      <c r="N781" s="148"/>
      <c r="O781" s="148"/>
      <c r="P781" s="149"/>
    </row>
    <row r="782" spans="1:16" ht="15" customHeight="1" x14ac:dyDescent="0.25">
      <c r="A782" s="44" t="e">
        <f ca="1">IF(MONTH(C782)=MONTH(D$3),RIGHT('Yearly Info'!A$38,LEN('Yearly Info'!A$38)-4),"")</f>
        <v>#VALUE!</v>
      </c>
      <c r="B782" s="145"/>
      <c r="C782" s="42">
        <f t="shared" ca="1" si="27"/>
        <v>46227</v>
      </c>
      <c r="D782" s="54">
        <f ca="1">INDIRECT("'" &amp; UPPER(LEFT(TEXT($D$3,"mmmm"),3)) &amp; "'!AA35")</f>
        <v>0</v>
      </c>
      <c r="E782" s="147"/>
      <c r="F782" s="148"/>
      <c r="G782" s="148"/>
      <c r="H782" s="148"/>
      <c r="I782" s="148"/>
      <c r="J782" s="148"/>
      <c r="K782" s="148"/>
      <c r="L782" s="148"/>
      <c r="M782" s="148"/>
      <c r="N782" s="148"/>
      <c r="O782" s="148"/>
      <c r="P782" s="149"/>
    </row>
    <row r="783" spans="1:16" ht="15" customHeight="1" x14ac:dyDescent="0.25">
      <c r="A783" s="44" t="e">
        <f ca="1">IF(MONTH(C783)=MONTH(D$3),RIGHT('Yearly Info'!A$39,LEN('Yearly Info'!A$39)-4),"")</f>
        <v>#VALUE!</v>
      </c>
      <c r="B783" s="145"/>
      <c r="C783" s="42">
        <f t="shared" ca="1" si="27"/>
        <v>46227</v>
      </c>
      <c r="D783" s="54">
        <f ca="1">INDIRECT("'" &amp; UPPER(LEFT(TEXT($D$3,"mmmm"),3)) &amp; "'!AA36")</f>
        <v>0</v>
      </c>
      <c r="E783" s="147"/>
      <c r="F783" s="148"/>
      <c r="G783" s="148"/>
      <c r="H783" s="148"/>
      <c r="I783" s="148"/>
      <c r="J783" s="148"/>
      <c r="K783" s="148"/>
      <c r="L783" s="148"/>
      <c r="M783" s="148"/>
      <c r="N783" s="148"/>
      <c r="O783" s="148"/>
      <c r="P783" s="149"/>
    </row>
    <row r="784" spans="1:16" ht="15" customHeight="1" thickBot="1" x14ac:dyDescent="0.3">
      <c r="A784" s="45" t="e">
        <f ca="1">IF(MONTH(C784)=MONTH(D$3),RIGHT('Yearly Info'!A$40,LEN('Yearly Info'!A$40)-4),"")</f>
        <v>#VALUE!</v>
      </c>
      <c r="B784" s="145"/>
      <c r="C784" s="42">
        <f t="shared" ca="1" si="27"/>
        <v>46227</v>
      </c>
      <c r="D784" s="54">
        <f ca="1">INDIRECT("'" &amp; UPPER(LEFT(TEXT($D$3,"mmmm"),3)) &amp; "'!AA37")</f>
        <v>0</v>
      </c>
      <c r="E784" s="147"/>
      <c r="F784" s="148"/>
      <c r="G784" s="148"/>
      <c r="H784" s="148"/>
      <c r="I784" s="148"/>
      <c r="J784" s="148"/>
      <c r="K784" s="148"/>
      <c r="L784" s="148"/>
      <c r="M784" s="148"/>
      <c r="N784" s="148"/>
      <c r="O784" s="148"/>
      <c r="P784" s="149"/>
    </row>
    <row r="785" spans="1:16" ht="15" customHeight="1" thickBot="1" x14ac:dyDescent="0.3">
      <c r="A785" s="45" t="str">
        <f ca="1">IF(MONTH(C785)=MONTH(D$3),RIGHT('Yearly Info'!A$41,LEN('Yearly Info'!A$41)-4),"")</f>
        <v xml:space="preserve"> </v>
      </c>
      <c r="B785" s="145"/>
      <c r="C785" s="42">
        <f t="shared" ca="1" si="27"/>
        <v>46227</v>
      </c>
      <c r="D785" s="54">
        <f ca="1">INDIRECT("'" &amp; UPPER(LEFT(TEXT($D$3,"mmmm"),3)) &amp; "'!AA38")</f>
        <v>0</v>
      </c>
      <c r="E785" s="147"/>
      <c r="F785" s="148"/>
      <c r="G785" s="148"/>
      <c r="H785" s="148"/>
      <c r="I785" s="148"/>
      <c r="J785" s="148"/>
      <c r="K785" s="148"/>
      <c r="L785" s="148"/>
      <c r="M785" s="148"/>
      <c r="N785" s="148"/>
      <c r="O785" s="148"/>
      <c r="P785" s="149"/>
    </row>
    <row r="786" spans="1:16" ht="15" customHeight="1" thickBot="1" x14ac:dyDescent="0.3">
      <c r="A786" s="45" t="str">
        <f ca="1">IF(MONTH(C786)=MONTH(D$3),RIGHT('Yearly Info'!A$42,LEN('Yearly Info'!A$42)-4),"")</f>
        <v xml:space="preserve"> </v>
      </c>
      <c r="B786" s="145"/>
      <c r="C786" s="42">
        <f t="shared" ca="1" si="27"/>
        <v>46227</v>
      </c>
      <c r="D786" s="54">
        <f ca="1">INDIRECT("'" &amp; UPPER(LEFT(TEXT($D$3,"mmmm"),3)) &amp; "'!AA39")</f>
        <v>0</v>
      </c>
      <c r="E786" s="147"/>
      <c r="F786" s="148"/>
      <c r="G786" s="148"/>
      <c r="H786" s="148"/>
      <c r="I786" s="148"/>
      <c r="J786" s="148"/>
      <c r="K786" s="148"/>
      <c r="L786" s="148"/>
      <c r="M786" s="148"/>
      <c r="N786" s="148"/>
      <c r="O786" s="148"/>
      <c r="P786" s="149"/>
    </row>
    <row r="787" spans="1:16" ht="15" customHeight="1" thickBot="1" x14ac:dyDescent="0.3">
      <c r="A787" s="45" t="str">
        <f ca="1">IF(MONTH(C787)=MONTH(D$3),RIGHT('Yearly Info'!A$43,LEN('Yearly Info'!A$43)-4),"")</f>
        <v xml:space="preserve"> </v>
      </c>
      <c r="B787" s="146"/>
      <c r="C787" s="42">
        <f t="shared" ca="1" si="27"/>
        <v>46227</v>
      </c>
      <c r="D787" s="55">
        <f ca="1">INDIRECT("'" &amp; UPPER(LEFT(TEXT($D$3,"mmmm"),3)) &amp; "'!AA40")</f>
        <v>0</v>
      </c>
      <c r="E787" s="150"/>
      <c r="F787" s="151"/>
      <c r="G787" s="151"/>
      <c r="H787" s="151"/>
      <c r="I787" s="151"/>
      <c r="J787" s="151"/>
      <c r="K787" s="151"/>
      <c r="L787" s="151"/>
      <c r="M787" s="151"/>
      <c r="N787" s="151"/>
      <c r="O787" s="151"/>
      <c r="P787" s="152"/>
    </row>
    <row r="788" spans="1:16" ht="15" customHeight="1" x14ac:dyDescent="0.25">
      <c r="A788" s="44" t="str">
        <f ca="1">IF(MONTH(C788)=MONTH(D$3),RIGHT('Yearly Info'!A$14,LEN('Yearly Info'!A$14)-4),"")</f>
        <v xml:space="preserve"> RICS Support for MDEQ</v>
      </c>
      <c r="B788" s="145" t="str">
        <f ca="1">TEXT(C788,"dddd")</f>
        <v>Saturday</v>
      </c>
      <c r="C788" s="94">
        <f ca="1">C758+1</f>
        <v>46228</v>
      </c>
      <c r="D788" s="107">
        <f ca="1">INDIRECT("'" &amp; UPPER(LEFT(TEXT($D$3,"mmmm"),3)) &amp; "'!AB11")</f>
        <v>0</v>
      </c>
      <c r="E788" s="147"/>
      <c r="F788" s="148"/>
      <c r="G788" s="148"/>
      <c r="H788" s="148"/>
      <c r="I788" s="148"/>
      <c r="J788" s="148"/>
      <c r="K788" s="148"/>
      <c r="L788" s="148"/>
      <c r="M788" s="148"/>
      <c r="N788" s="148"/>
      <c r="O788" s="148"/>
      <c r="P788" s="149"/>
    </row>
    <row r="789" spans="1:16" ht="15" customHeight="1" x14ac:dyDescent="0.25">
      <c r="A789" s="44" t="str">
        <f ca="1">IF(MONTH(C789)=MONTH(D$3),RIGHT('Yearly Info'!A$15,LEN('Yearly Info'!A$15)-4),"")</f>
        <v xml:space="preserve"> MDEQ</v>
      </c>
      <c r="B789" s="145"/>
      <c r="C789" s="42">
        <f ca="1">C788</f>
        <v>46228</v>
      </c>
      <c r="D789" s="107">
        <f ca="1">INDIRECT("'" &amp; UPPER(LEFT(TEXT($D$3,"mmmm"),3)) &amp; "'!AB12")</f>
        <v>0</v>
      </c>
      <c r="E789" s="147"/>
      <c r="F789" s="148"/>
      <c r="G789" s="148"/>
      <c r="H789" s="148"/>
      <c r="I789" s="148"/>
      <c r="J789" s="148"/>
      <c r="K789" s="148"/>
      <c r="L789" s="148"/>
      <c r="M789" s="148"/>
      <c r="N789" s="148"/>
      <c r="O789" s="148"/>
      <c r="P789" s="149"/>
    </row>
    <row r="790" spans="1:16" ht="15" customHeight="1" x14ac:dyDescent="0.25">
      <c r="A790" s="44" t="str">
        <f ca="1">IF(MONTH(C790)=MONTH(D$3),RIGHT('Yearly Info'!A$16,LEN('Yearly Info'!A$16)-4),"")</f>
        <v xml:space="preserve"> RICS Idea Portal</v>
      </c>
      <c r="B790" s="145"/>
      <c r="C790" s="42">
        <f t="shared" ref="C790:C817" ca="1" si="28">C789</f>
        <v>46228</v>
      </c>
      <c r="D790" s="107">
        <f ca="1">INDIRECT("'" &amp; UPPER(LEFT(TEXT($D$3,"mmmm"),3)) &amp; "'!AB13")</f>
        <v>0</v>
      </c>
      <c r="E790" s="147"/>
      <c r="F790" s="148"/>
      <c r="G790" s="148"/>
      <c r="H790" s="148"/>
      <c r="I790" s="148"/>
      <c r="J790" s="148"/>
      <c r="K790" s="148"/>
      <c r="L790" s="148"/>
      <c r="M790" s="148"/>
      <c r="N790" s="148"/>
      <c r="O790" s="148"/>
      <c r="P790" s="149"/>
    </row>
    <row r="791" spans="1:16" ht="15" customHeight="1" x14ac:dyDescent="0.25">
      <c r="A791" s="44" t="str">
        <f ca="1">IF(MONTH(C791)=MONTH(D$3),RIGHT('Yearly Info'!A$17,LEN('Yearly Info'!A$17)-4),"")</f>
        <v xml:space="preserve"> MSWIS</v>
      </c>
      <c r="B791" s="145"/>
      <c r="C791" s="42">
        <f t="shared" ca="1" si="28"/>
        <v>46228</v>
      </c>
      <c r="D791" s="107">
        <f ca="1">INDIRECT("'" &amp; UPPER(LEFT(TEXT($D$3,"mmmm"),3)) &amp; "'!AB14")</f>
        <v>0</v>
      </c>
      <c r="E791" s="147"/>
      <c r="F791" s="148"/>
      <c r="G791" s="148"/>
      <c r="H791" s="148"/>
      <c r="I791" s="148"/>
      <c r="J791" s="148"/>
      <c r="K791" s="148"/>
      <c r="L791" s="148"/>
      <c r="M791" s="148"/>
      <c r="N791" s="148"/>
      <c r="O791" s="148"/>
      <c r="P791" s="149"/>
    </row>
    <row r="792" spans="1:16" ht="15" customHeight="1" x14ac:dyDescent="0.25">
      <c r="A792" s="44" t="str">
        <f ca="1">IF(MONTH(C792)=MONTH(D$3),RIGHT('Yearly Info'!A$18,LEN('Yearly Info'!A$18)-4),"")</f>
        <v xml:space="preserve"> GeoSpatial</v>
      </c>
      <c r="B792" s="145"/>
      <c r="C792" s="42">
        <f t="shared" ca="1" si="28"/>
        <v>46228</v>
      </c>
      <c r="D792" s="107">
        <f ca="1">INDIRECT("'" &amp; UPPER(LEFT(TEXT($D$3,"mmmm"),3)) &amp; "'!AB15")</f>
        <v>0</v>
      </c>
      <c r="E792" s="147"/>
      <c r="F792" s="148"/>
      <c r="G792" s="148"/>
      <c r="H792" s="148"/>
      <c r="I792" s="148"/>
      <c r="J792" s="148"/>
      <c r="K792" s="148"/>
      <c r="L792" s="148"/>
      <c r="M792" s="148"/>
      <c r="N792" s="148"/>
      <c r="O792" s="148"/>
      <c r="P792" s="149"/>
    </row>
    <row r="793" spans="1:16" ht="15" customHeight="1" x14ac:dyDescent="0.25">
      <c r="A793" s="44" t="str">
        <f ca="1">IF(MONTH(C793)=MONTH(D$3),RIGHT('Yearly Info'!A$19,LEN('Yearly Info'!A$19)-4),"")</f>
        <v xml:space="preserve"> RICS Dashboard</v>
      </c>
      <c r="B793" s="145"/>
      <c r="C793" s="42">
        <f t="shared" ca="1" si="28"/>
        <v>46228</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MDWFP NRIS</v>
      </c>
      <c r="B794" s="145"/>
      <c r="C794" s="42">
        <f t="shared" ca="1" si="28"/>
        <v>46228</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 MRVA 4 CLOSED</v>
      </c>
      <c r="B795" s="145"/>
      <c r="C795" s="42">
        <f t="shared" ca="1" si="28"/>
        <v>46228</v>
      </c>
      <c r="D795" s="107">
        <f ca="1">INDIRECT("'" &amp; UPPER(LEFT(TEXT($D$3,"mmmm"),3)) &amp; "'!AB18")</f>
        <v>0</v>
      </c>
      <c r="E795" s="147"/>
      <c r="F795" s="148"/>
      <c r="G795" s="148"/>
      <c r="H795" s="148"/>
      <c r="I795" s="148"/>
      <c r="J795" s="148"/>
      <c r="K795" s="148"/>
      <c r="L795" s="148"/>
      <c r="M795" s="148"/>
      <c r="N795" s="148"/>
      <c r="O795" s="148"/>
      <c r="P795" s="149"/>
    </row>
    <row r="796" spans="1:16" ht="15" customHeight="1" x14ac:dyDescent="0.25">
      <c r="A796" s="44" t="str">
        <f ca="1">IF(MONTH(C796)=MONTH(D$3),RIGHT('Yearly Info'!A$22,LEN('Yearly Info'!A$22)-4),"")</f>
        <v xml:space="preserve"> Tackett</v>
      </c>
      <c r="B796" s="145"/>
      <c r="C796" s="42">
        <f t="shared" ca="1" si="28"/>
        <v>46228</v>
      </c>
      <c r="D796" s="107">
        <f ca="1">INDIRECT("'" &amp; UPPER(LEFT(TEXT($D$3,"mmmm"),3)) &amp; "'!AB19")</f>
        <v>0</v>
      </c>
      <c r="E796" s="147"/>
      <c r="F796" s="148"/>
      <c r="G796" s="148"/>
      <c r="H796" s="148"/>
      <c r="I796" s="148"/>
      <c r="J796" s="148"/>
      <c r="K796" s="148"/>
      <c r="L796" s="148"/>
      <c r="M796" s="148"/>
      <c r="N796" s="148"/>
      <c r="O796" s="148"/>
      <c r="P796" s="149"/>
    </row>
    <row r="797" spans="1:16" ht="15" customHeight="1" x14ac:dyDescent="0.25">
      <c r="A797" s="44" t="e">
        <f ca="1">IF(MONTH(C797)=MONTH(D$3),RIGHT('Yearly Info'!A$23,LEN('Yearly Info'!A$23)-4),"")</f>
        <v>#VALUE!</v>
      </c>
      <c r="B797" s="145"/>
      <c r="C797" s="42">
        <f t="shared" ca="1" si="28"/>
        <v>46228</v>
      </c>
      <c r="D797" s="107">
        <f ca="1">INDIRECT("'" &amp; UPPER(LEFT(TEXT($D$3,"mmmm"),3)) &amp; "'!AB20")</f>
        <v>0</v>
      </c>
      <c r="E797" s="160"/>
      <c r="F797" s="148"/>
      <c r="G797" s="148"/>
      <c r="H797" s="148"/>
      <c r="I797" s="148"/>
      <c r="J797" s="148"/>
      <c r="K797" s="148"/>
      <c r="L797" s="148"/>
      <c r="M797" s="148"/>
      <c r="N797" s="148"/>
      <c r="O797" s="148"/>
      <c r="P797" s="149"/>
    </row>
    <row r="798" spans="1:16" ht="15" customHeight="1" x14ac:dyDescent="0.25">
      <c r="A798" s="44" t="e">
        <f ca="1">IF(MONTH(C798)=MONTH(D$3),RIGHT('Yearly Info'!A$24,LEN('Yearly Info'!A$24)-4),"")</f>
        <v>#VALUE!</v>
      </c>
      <c r="B798" s="145"/>
      <c r="C798" s="42">
        <f t="shared" ca="1" si="28"/>
        <v>46228</v>
      </c>
      <c r="D798" s="107">
        <f ca="1">INDIRECT("'" &amp; UPPER(LEFT(TEXT($D$3,"mmmm"),3)) &amp; "'!AB21")</f>
        <v>0</v>
      </c>
      <c r="E798" s="147"/>
      <c r="F798" s="148"/>
      <c r="G798" s="148"/>
      <c r="H798" s="148"/>
      <c r="I798" s="148"/>
      <c r="J798" s="148"/>
      <c r="K798" s="148"/>
      <c r="L798" s="148"/>
      <c r="M798" s="148"/>
      <c r="N798" s="148"/>
      <c r="O798" s="148"/>
      <c r="P798" s="149"/>
    </row>
    <row r="799" spans="1:16" ht="15" customHeight="1" x14ac:dyDescent="0.25">
      <c r="A799" s="44" t="e">
        <f ca="1">IF(MONTH(C799)=MONTH(D$3),RIGHT('Yearly Info'!A$25,LEN('Yearly Info'!A$25)-4),"")</f>
        <v>#VALUE!</v>
      </c>
      <c r="B799" s="145"/>
      <c r="C799" s="42">
        <f t="shared" ca="1" si="28"/>
        <v>46228</v>
      </c>
      <c r="D799" s="107">
        <f ca="1">INDIRECT("'" &amp; UPPER(LEFT(TEXT($D$3,"mmmm"),3)) &amp; "'!AB22")</f>
        <v>0</v>
      </c>
      <c r="E799" s="147"/>
      <c r="F799" s="148"/>
      <c r="G799" s="148"/>
      <c r="H799" s="148"/>
      <c r="I799" s="148"/>
      <c r="J799" s="148"/>
      <c r="K799" s="148"/>
      <c r="L799" s="148"/>
      <c r="M799" s="148"/>
      <c r="N799" s="148"/>
      <c r="O799" s="148"/>
      <c r="P799" s="149"/>
    </row>
    <row r="800" spans="1:16" ht="15" customHeight="1" x14ac:dyDescent="0.25">
      <c r="A800" s="44" t="e">
        <f ca="1">IF(MONTH(C800)=MONTH(D$3),RIGHT('Yearly Info'!A$26,LEN('Yearly Info'!A$26)-4),"")</f>
        <v>#VALUE!</v>
      </c>
      <c r="B800" s="145"/>
      <c r="C800" s="42">
        <f t="shared" ca="1" si="28"/>
        <v>46228</v>
      </c>
      <c r="D800" s="107">
        <f ca="1">INDIRECT("'" &amp; UPPER(LEFT(TEXT($D$3,"mmmm"),3)) &amp; "'!AB23")</f>
        <v>0</v>
      </c>
      <c r="E800" s="147"/>
      <c r="F800" s="148"/>
      <c r="G800" s="148"/>
      <c r="H800" s="148"/>
      <c r="I800" s="148"/>
      <c r="J800" s="148"/>
      <c r="K800" s="148"/>
      <c r="L800" s="148"/>
      <c r="M800" s="148"/>
      <c r="N800" s="148"/>
      <c r="O800" s="148"/>
      <c r="P800" s="149"/>
    </row>
    <row r="801" spans="1:16" ht="15" customHeight="1" x14ac:dyDescent="0.25">
      <c r="A801" s="44" t="e">
        <f ca="1">IF(MONTH(C801)=MONTH(D$3),RIGHT('Yearly Info'!A$27,LEN('Yearly Info'!A$27)-4),"")</f>
        <v>#VALUE!</v>
      </c>
      <c r="B801" s="145"/>
      <c r="C801" s="42">
        <f t="shared" ca="1" si="28"/>
        <v>46228</v>
      </c>
      <c r="D801" s="107">
        <f ca="1">INDIRECT("'" &amp; UPPER(LEFT(TEXT($D$3,"mmmm"),3)) &amp; "'!AB24")</f>
        <v>0</v>
      </c>
      <c r="E801" s="147"/>
      <c r="F801" s="148"/>
      <c r="G801" s="148"/>
      <c r="H801" s="148"/>
      <c r="I801" s="148"/>
      <c r="J801" s="148"/>
      <c r="K801" s="148"/>
      <c r="L801" s="148"/>
      <c r="M801" s="148"/>
      <c r="N801" s="148"/>
      <c r="O801" s="148"/>
      <c r="P801" s="149"/>
    </row>
    <row r="802" spans="1:16" ht="15" customHeight="1" x14ac:dyDescent="0.25">
      <c r="A802" s="44" t="e">
        <f ca="1">IF(MONTH(C802)=MONTH(D$3),RIGHT('Yearly Info'!A$28,LEN('Yearly Info'!A$28)-4),"")</f>
        <v>#VALUE!</v>
      </c>
      <c r="B802" s="145"/>
      <c r="C802" s="42">
        <f t="shared" ca="1" si="28"/>
        <v>46228</v>
      </c>
      <c r="D802" s="107">
        <f ca="1">INDIRECT("'" &amp; UPPER(LEFT(TEXT($D$3,"mmmm"),3)) &amp; "'!AB25")</f>
        <v>0</v>
      </c>
      <c r="E802" s="147"/>
      <c r="F802" s="148"/>
      <c r="G802" s="148"/>
      <c r="H802" s="148"/>
      <c r="I802" s="148"/>
      <c r="J802" s="148"/>
      <c r="K802" s="148"/>
      <c r="L802" s="148"/>
      <c r="M802" s="148"/>
      <c r="N802" s="148"/>
      <c r="O802" s="148"/>
      <c r="P802" s="149"/>
    </row>
    <row r="803" spans="1:16" ht="15" customHeight="1" x14ac:dyDescent="0.25">
      <c r="A803" s="44" t="e">
        <f ca="1">IF(MONTH(C803)=MONTH(D$3),RIGHT('Yearly Info'!A$29,LEN('Yearly Info'!A$29)-4),"")</f>
        <v>#VALUE!</v>
      </c>
      <c r="B803" s="145"/>
      <c r="C803" s="42">
        <f t="shared" ca="1" si="28"/>
        <v>46228</v>
      </c>
      <c r="D803" s="107">
        <f ca="1">INDIRECT("'" &amp; UPPER(LEFT(TEXT($D$3,"mmmm"),3)) &amp; "'!AB26")</f>
        <v>0</v>
      </c>
      <c r="E803" s="147"/>
      <c r="F803" s="148"/>
      <c r="G803" s="148"/>
      <c r="H803" s="148"/>
      <c r="I803" s="148"/>
      <c r="J803" s="148"/>
      <c r="K803" s="148"/>
      <c r="L803" s="148"/>
      <c r="M803" s="148"/>
      <c r="N803" s="148"/>
      <c r="O803" s="148"/>
      <c r="P803" s="149"/>
    </row>
    <row r="804" spans="1:16" ht="15" customHeight="1" x14ac:dyDescent="0.25">
      <c r="A804" s="44" t="e">
        <f ca="1">IF(MONTH(C804)=MONTH(D$3),RIGHT('Yearly Info'!A$30,LEN('Yearly Info'!A$30)-4),"")</f>
        <v>#VALUE!</v>
      </c>
      <c r="B804" s="145"/>
      <c r="C804" s="42">
        <f t="shared" ca="1" si="28"/>
        <v>46228</v>
      </c>
      <c r="D804" s="107">
        <f ca="1">INDIRECT("'" &amp; UPPER(LEFT(TEXT($D$3,"mmmm"),3)) &amp; "'!AB27")</f>
        <v>0</v>
      </c>
      <c r="E804" s="147"/>
      <c r="F804" s="148"/>
      <c r="G804" s="148"/>
      <c r="H804" s="148"/>
      <c r="I804" s="148"/>
      <c r="J804" s="148"/>
      <c r="K804" s="148"/>
      <c r="L804" s="148"/>
      <c r="M804" s="148"/>
      <c r="N804" s="148"/>
      <c r="O804" s="148"/>
      <c r="P804" s="149"/>
    </row>
    <row r="805" spans="1:16" ht="15" customHeight="1" x14ac:dyDescent="0.25">
      <c r="A805" s="44" t="e">
        <f ca="1">IF(MONTH(C805)=MONTH(D$3),RIGHT('Yearly Info'!A$31,LEN('Yearly Info'!A$31)-4),"")</f>
        <v>#VALUE!</v>
      </c>
      <c r="B805" s="145"/>
      <c r="C805" s="42">
        <f t="shared" ca="1" si="28"/>
        <v>46228</v>
      </c>
      <c r="D805" s="107">
        <f ca="1">INDIRECT("'" &amp; UPPER(LEFT(TEXT($D$3,"mmmm"),3)) &amp; "'!AB28")</f>
        <v>0</v>
      </c>
      <c r="E805" s="147"/>
      <c r="F805" s="148"/>
      <c r="G805" s="148"/>
      <c r="H805" s="148"/>
      <c r="I805" s="148"/>
      <c r="J805" s="148"/>
      <c r="K805" s="148"/>
      <c r="L805" s="148"/>
      <c r="M805" s="148"/>
      <c r="N805" s="148"/>
      <c r="O805" s="148"/>
      <c r="P805" s="149"/>
    </row>
    <row r="806" spans="1:16" ht="15" customHeight="1" x14ac:dyDescent="0.25">
      <c r="A806" s="44" t="e">
        <f ca="1">IF(MONTH(C806)=MONTH(D$3),RIGHT('Yearly Info'!A$32,LEN('Yearly Info'!A$32)-4),"")</f>
        <v>#VALUE!</v>
      </c>
      <c r="B806" s="145"/>
      <c r="C806" s="42">
        <f t="shared" ca="1" si="28"/>
        <v>46228</v>
      </c>
      <c r="D806" s="107">
        <f ca="1">INDIRECT("'" &amp; UPPER(LEFT(TEXT($D$3,"mmmm"),3)) &amp; "'!AB29")</f>
        <v>0</v>
      </c>
      <c r="E806" s="147"/>
      <c r="F806" s="148"/>
      <c r="G806" s="148"/>
      <c r="H806" s="148"/>
      <c r="I806" s="148"/>
      <c r="J806" s="148"/>
      <c r="K806" s="148"/>
      <c r="L806" s="148"/>
      <c r="M806" s="148"/>
      <c r="N806" s="148"/>
      <c r="O806" s="148"/>
      <c r="P806" s="149"/>
    </row>
    <row r="807" spans="1:16" ht="15" customHeight="1" x14ac:dyDescent="0.25">
      <c r="A807" s="44" t="e">
        <f ca="1">IF(MONTH(C807)=MONTH(D$3),RIGHT('Yearly Info'!A$33,LEN('Yearly Info'!A$33)-4),"")</f>
        <v>#VALUE!</v>
      </c>
      <c r="B807" s="145"/>
      <c r="C807" s="42">
        <f t="shared" ca="1" si="28"/>
        <v>46228</v>
      </c>
      <c r="D807" s="107">
        <f ca="1">INDIRECT("'" &amp; UPPER(LEFT(TEXT($D$3,"mmmm"),3)) &amp; "'!AB30")</f>
        <v>0</v>
      </c>
      <c r="E807" s="147"/>
      <c r="F807" s="148"/>
      <c r="G807" s="148"/>
      <c r="H807" s="148"/>
      <c r="I807" s="148"/>
      <c r="J807" s="148"/>
      <c r="K807" s="148"/>
      <c r="L807" s="148"/>
      <c r="M807" s="148"/>
      <c r="N807" s="148"/>
      <c r="O807" s="148"/>
      <c r="P807" s="149"/>
    </row>
    <row r="808" spans="1:16" ht="15" customHeight="1" x14ac:dyDescent="0.25">
      <c r="A808" s="44" t="e">
        <f ca="1">IF(MONTH(C808)=MONTH(D$3),RIGHT('Yearly Info'!A$34,LEN('Yearly Info'!A$34)-4),"")</f>
        <v>#VALUE!</v>
      </c>
      <c r="B808" s="145"/>
      <c r="C808" s="42">
        <f t="shared" ca="1" si="28"/>
        <v>46228</v>
      </c>
      <c r="D808" s="107">
        <f ca="1">INDIRECT("'" &amp; UPPER(LEFT(TEXT($D$3,"mmmm"),3)) &amp; "'!AB31")</f>
        <v>0</v>
      </c>
      <c r="E808" s="147"/>
      <c r="F808" s="148"/>
      <c r="G808" s="148"/>
      <c r="H808" s="148"/>
      <c r="I808" s="148"/>
      <c r="J808" s="148"/>
      <c r="K808" s="148"/>
      <c r="L808" s="148"/>
      <c r="M808" s="148"/>
      <c r="N808" s="148"/>
      <c r="O808" s="148"/>
      <c r="P808" s="149"/>
    </row>
    <row r="809" spans="1:16" ht="15" customHeight="1" x14ac:dyDescent="0.25">
      <c r="A809" s="44" t="e">
        <f ca="1">IF(MONTH(C809)=MONTH(D$3),RIGHT('Yearly Info'!A$35,LEN('Yearly Info'!A$35)-4),"")</f>
        <v>#VALUE!</v>
      </c>
      <c r="B809" s="145"/>
      <c r="C809" s="42">
        <f t="shared" ca="1" si="28"/>
        <v>46228</v>
      </c>
      <c r="D809" s="107">
        <f ca="1">INDIRECT("'" &amp; UPPER(LEFT(TEXT($D$3,"mmmm"),3)) &amp; "'!AB32")</f>
        <v>0</v>
      </c>
      <c r="E809" s="147"/>
      <c r="F809" s="148"/>
      <c r="G809" s="148"/>
      <c r="H809" s="148"/>
      <c r="I809" s="148"/>
      <c r="J809" s="148"/>
      <c r="K809" s="148"/>
      <c r="L809" s="148"/>
      <c r="M809" s="148"/>
      <c r="N809" s="148"/>
      <c r="O809" s="148"/>
      <c r="P809" s="149"/>
    </row>
    <row r="810" spans="1:16" ht="15" customHeight="1" x14ac:dyDescent="0.25">
      <c r="A810" s="44" t="e">
        <f ca="1">IF(MONTH(C810)=MONTH(D$3),RIGHT('Yearly Info'!A$36,LEN('Yearly Info'!A$36)-4),"")</f>
        <v>#VALUE!</v>
      </c>
      <c r="B810" s="145"/>
      <c r="C810" s="42">
        <f t="shared" ca="1" si="28"/>
        <v>46228</v>
      </c>
      <c r="D810" s="107">
        <f ca="1">INDIRECT("'" &amp; UPPER(LEFT(TEXT($D$3,"mmmm"),3)) &amp; "'!AB33")</f>
        <v>0</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#VALUE!</v>
      </c>
      <c r="B811" s="145"/>
      <c r="C811" s="42">
        <f t="shared" ca="1" si="28"/>
        <v>46228</v>
      </c>
      <c r="D811" s="107">
        <f ca="1">INDIRECT("'" &amp; UPPER(LEFT(TEXT($D$3,"mmmm"),3)) &amp; "'!AB34")</f>
        <v>0</v>
      </c>
      <c r="E811" s="147"/>
      <c r="F811" s="148"/>
      <c r="G811" s="148"/>
      <c r="H811" s="148"/>
      <c r="I811" s="148"/>
      <c r="J811" s="148"/>
      <c r="K811" s="148"/>
      <c r="L811" s="148"/>
      <c r="M811" s="148"/>
      <c r="N811" s="148"/>
      <c r="O811" s="148"/>
      <c r="P811" s="149"/>
    </row>
    <row r="812" spans="1:16" ht="15" customHeight="1" x14ac:dyDescent="0.25">
      <c r="A812" s="44" t="e">
        <f ca="1">IF(MONTH(C812)=MONTH(D$3),RIGHT('Yearly Info'!A$38,LEN('Yearly Info'!A$38)-4),"")</f>
        <v>#VALUE!</v>
      </c>
      <c r="B812" s="145"/>
      <c r="C812" s="42">
        <f t="shared" ca="1" si="28"/>
        <v>46228</v>
      </c>
      <c r="D812" s="107">
        <f ca="1">INDIRECT("'" &amp; UPPER(LEFT(TEXT($D$3,"mmmm"),3)) &amp; "'!AB35")</f>
        <v>0</v>
      </c>
      <c r="E812" s="147"/>
      <c r="F812" s="148"/>
      <c r="G812" s="148"/>
      <c r="H812" s="148"/>
      <c r="I812" s="148"/>
      <c r="J812" s="148"/>
      <c r="K812" s="148"/>
      <c r="L812" s="148"/>
      <c r="M812" s="148"/>
      <c r="N812" s="148"/>
      <c r="O812" s="148"/>
      <c r="P812" s="149"/>
    </row>
    <row r="813" spans="1:16" ht="15" customHeight="1" x14ac:dyDescent="0.25">
      <c r="A813" s="44" t="e">
        <f ca="1">IF(MONTH(C813)=MONTH(D$3),RIGHT('Yearly Info'!A$39,LEN('Yearly Info'!A$39)-4),"")</f>
        <v>#VALUE!</v>
      </c>
      <c r="B813" s="145"/>
      <c r="C813" s="42">
        <f t="shared" ca="1" si="28"/>
        <v>46228</v>
      </c>
      <c r="D813" s="107">
        <f ca="1">INDIRECT("'" &amp; UPPER(LEFT(TEXT($D$3,"mmmm"),3)) &amp; "'!AB36")</f>
        <v>0</v>
      </c>
      <c r="E813" s="147"/>
      <c r="F813" s="148"/>
      <c r="G813" s="148"/>
      <c r="H813" s="148"/>
      <c r="I813" s="148"/>
      <c r="J813" s="148"/>
      <c r="K813" s="148"/>
      <c r="L813" s="148"/>
      <c r="M813" s="148"/>
      <c r="N813" s="148"/>
      <c r="O813" s="148"/>
      <c r="P813" s="149"/>
    </row>
    <row r="814" spans="1:16" ht="15" customHeight="1" thickBot="1" x14ac:dyDescent="0.3">
      <c r="A814" s="45" t="e">
        <f ca="1">IF(MONTH(C814)=MONTH(D$3),RIGHT('Yearly Info'!A$40,LEN('Yearly Info'!A$40)-4),"")</f>
        <v>#VALUE!</v>
      </c>
      <c r="B814" s="145"/>
      <c r="C814" s="42">
        <f t="shared" ca="1" si="28"/>
        <v>46228</v>
      </c>
      <c r="D814" s="107">
        <f ca="1">INDIRECT("'" &amp; UPPER(LEFT(TEXT($D$3,"mmmm"),3)) &amp; "'!AB37")</f>
        <v>0</v>
      </c>
      <c r="E814" s="147"/>
      <c r="F814" s="148"/>
      <c r="G814" s="148"/>
      <c r="H814" s="148"/>
      <c r="I814" s="148"/>
      <c r="J814" s="148"/>
      <c r="K814" s="148"/>
      <c r="L814" s="148"/>
      <c r="M814" s="148"/>
      <c r="N814" s="148"/>
      <c r="O814" s="148"/>
      <c r="P814" s="149"/>
    </row>
    <row r="815" spans="1:16" ht="15" customHeight="1" thickBot="1" x14ac:dyDescent="0.3">
      <c r="A815" s="45" t="str">
        <f ca="1">IF(MONTH(C815)=MONTH(D$3),RIGHT('Yearly Info'!A$41,LEN('Yearly Info'!A$41)-4),"")</f>
        <v xml:space="preserve"> </v>
      </c>
      <c r="B815" s="145"/>
      <c r="C815" s="42">
        <f t="shared" ca="1" si="28"/>
        <v>46228</v>
      </c>
      <c r="D815" s="107">
        <f ca="1">INDIRECT("'" &amp; UPPER(LEFT(TEXT($D$3,"mmmm"),3)) &amp; "'!AB38")</f>
        <v>0</v>
      </c>
      <c r="E815" s="147"/>
      <c r="F815" s="148"/>
      <c r="G815" s="148"/>
      <c r="H815" s="148"/>
      <c r="I815" s="148"/>
      <c r="J815" s="148"/>
      <c r="K815" s="148"/>
      <c r="L815" s="148"/>
      <c r="M815" s="148"/>
      <c r="N815" s="148"/>
      <c r="O815" s="148"/>
      <c r="P815" s="149"/>
    </row>
    <row r="816" spans="1:16" ht="15" customHeight="1" thickBot="1" x14ac:dyDescent="0.3">
      <c r="A816" s="45" t="str">
        <f ca="1">IF(MONTH(C816)=MONTH(D$3),RIGHT('Yearly Info'!A$42,LEN('Yearly Info'!A$42)-4),"")</f>
        <v xml:space="preserve"> </v>
      </c>
      <c r="B816" s="145"/>
      <c r="C816" s="42">
        <f t="shared" ca="1" si="28"/>
        <v>46228</v>
      </c>
      <c r="D816" s="107">
        <f ca="1">INDIRECT("'" &amp; UPPER(LEFT(TEXT($D$3,"mmmm"),3)) &amp; "'!AB39")</f>
        <v>0</v>
      </c>
      <c r="E816" s="147"/>
      <c r="F816" s="148"/>
      <c r="G816" s="148"/>
      <c r="H816" s="148"/>
      <c r="I816" s="148"/>
      <c r="J816" s="148"/>
      <c r="K816" s="148"/>
      <c r="L816" s="148"/>
      <c r="M816" s="148"/>
      <c r="N816" s="148"/>
      <c r="O816" s="148"/>
      <c r="P816" s="149"/>
    </row>
    <row r="817" spans="1:16" ht="15" customHeight="1" thickBot="1" x14ac:dyDescent="0.3">
      <c r="A817" s="45" t="str">
        <f ca="1">IF(MONTH(C817)=MONTH(D$3),RIGHT('Yearly Info'!A$43,LEN('Yearly Info'!A$43)-4),"")</f>
        <v xml:space="preserve"> </v>
      </c>
      <c r="B817" s="146"/>
      <c r="C817" s="42">
        <f t="shared" ca="1" si="28"/>
        <v>46228</v>
      </c>
      <c r="D817" s="107">
        <f ca="1">INDIRECT("'" &amp; UPPER(LEFT(TEXT($D$3,"mmmm"),3)) &amp; "'!AB40")</f>
        <v>0</v>
      </c>
      <c r="E817" s="150"/>
      <c r="F817" s="151"/>
      <c r="G817" s="151"/>
      <c r="H817" s="151"/>
      <c r="I817" s="151"/>
      <c r="J817" s="151"/>
      <c r="K817" s="151"/>
      <c r="L817" s="151"/>
      <c r="M817" s="151"/>
      <c r="N817" s="151"/>
      <c r="O817" s="151"/>
      <c r="P817" s="152"/>
    </row>
    <row r="818" spans="1:16" ht="15" customHeight="1" x14ac:dyDescent="0.25">
      <c r="A818" s="44" t="str">
        <f ca="1">IF(MONTH(C818)=MONTH(D$3),RIGHT('Yearly Info'!A$14,LEN('Yearly Info'!A$14)-4),"")</f>
        <v xml:space="preserve"> RICS Support for MDEQ</v>
      </c>
      <c r="B818" s="145" t="str">
        <f ca="1">TEXT(C818,"dddd")</f>
        <v>Sunday</v>
      </c>
      <c r="C818" s="94">
        <f ca="1">C788+1</f>
        <v>46229</v>
      </c>
      <c r="D818" s="107">
        <f ca="1">INDIRECT("'" &amp; UPPER(LEFT(TEXT($D$3,"mmmm"),3)) &amp; "'!AC11")</f>
        <v>0</v>
      </c>
      <c r="E818" s="147"/>
      <c r="F818" s="148"/>
      <c r="G818" s="148"/>
      <c r="H818" s="148"/>
      <c r="I818" s="148"/>
      <c r="J818" s="148"/>
      <c r="K818" s="148"/>
      <c r="L818" s="148"/>
      <c r="M818" s="148"/>
      <c r="N818" s="148"/>
      <c r="O818" s="148"/>
      <c r="P818" s="149"/>
    </row>
    <row r="819" spans="1:16" ht="15" customHeight="1" x14ac:dyDescent="0.25">
      <c r="A819" s="44" t="str">
        <f ca="1">IF(MONTH(C819)=MONTH(D$3),RIGHT('Yearly Info'!A$15,LEN('Yearly Info'!A$15)-4),"")</f>
        <v xml:space="preserve"> MDEQ</v>
      </c>
      <c r="B819" s="145"/>
      <c r="C819" s="42">
        <f ca="1">C818</f>
        <v>46229</v>
      </c>
      <c r="D819" s="107">
        <f ca="1">INDIRECT("'" &amp; UPPER(LEFT(TEXT($D$3,"mmmm"),3)) &amp; "'!AC12")</f>
        <v>0</v>
      </c>
      <c r="E819" s="147"/>
      <c r="F819" s="148"/>
      <c r="G819" s="148"/>
      <c r="H819" s="148"/>
      <c r="I819" s="148"/>
      <c r="J819" s="148"/>
      <c r="K819" s="148"/>
      <c r="L819" s="148"/>
      <c r="M819" s="148"/>
      <c r="N819" s="148"/>
      <c r="O819" s="148"/>
      <c r="P819" s="149"/>
    </row>
    <row r="820" spans="1:16" ht="15" customHeight="1" x14ac:dyDescent="0.25">
      <c r="A820" s="44" t="str">
        <f ca="1">IF(MONTH(C820)=MONTH(D$3),RIGHT('Yearly Info'!A$16,LEN('Yearly Info'!A$16)-4),"")</f>
        <v xml:space="preserve"> RICS Idea Portal</v>
      </c>
      <c r="B820" s="145"/>
      <c r="C820" s="42">
        <f t="shared" ref="C820:C847" ca="1" si="29">C819</f>
        <v>46229</v>
      </c>
      <c r="D820" s="107">
        <f ca="1">INDIRECT("'" &amp; UPPER(LEFT(TEXT($D$3,"mmmm"),3)) &amp; "'!AC13")</f>
        <v>0</v>
      </c>
      <c r="E820" s="147"/>
      <c r="F820" s="148"/>
      <c r="G820" s="148"/>
      <c r="H820" s="148"/>
      <c r="I820" s="148"/>
      <c r="J820" s="148"/>
      <c r="K820" s="148"/>
      <c r="L820" s="148"/>
      <c r="M820" s="148"/>
      <c r="N820" s="148"/>
      <c r="O820" s="148"/>
      <c r="P820" s="149"/>
    </row>
    <row r="821" spans="1:16" ht="15" customHeight="1" x14ac:dyDescent="0.25">
      <c r="A821" s="44" t="str">
        <f ca="1">IF(MONTH(C821)=MONTH(D$3),RIGHT('Yearly Info'!A$17,LEN('Yearly Info'!A$17)-4),"")</f>
        <v xml:space="preserve"> MSWIS</v>
      </c>
      <c r="B821" s="145"/>
      <c r="C821" s="42">
        <f t="shared" ca="1" si="29"/>
        <v>46229</v>
      </c>
      <c r="D821" s="107">
        <f ca="1">INDIRECT("'" &amp; UPPER(LEFT(TEXT($D$3,"mmmm"),3)) &amp; "'!AC14")</f>
        <v>0</v>
      </c>
      <c r="E821" s="147"/>
      <c r="F821" s="148"/>
      <c r="G821" s="148"/>
      <c r="H821" s="148"/>
      <c r="I821" s="148"/>
      <c r="J821" s="148"/>
      <c r="K821" s="148"/>
      <c r="L821" s="148"/>
      <c r="M821" s="148"/>
      <c r="N821" s="148"/>
      <c r="O821" s="148"/>
      <c r="P821" s="149"/>
    </row>
    <row r="822" spans="1:16" ht="15" customHeight="1" x14ac:dyDescent="0.25">
      <c r="A822" s="44" t="str">
        <f ca="1">IF(MONTH(C822)=MONTH(D$3),RIGHT('Yearly Info'!A$18,LEN('Yearly Info'!A$18)-4),"")</f>
        <v xml:space="preserve"> GeoSpatial</v>
      </c>
      <c r="B822" s="145"/>
      <c r="C822" s="42">
        <f t="shared" ca="1" si="29"/>
        <v>46229</v>
      </c>
      <c r="D822" s="107">
        <f ca="1">INDIRECT("'" &amp; UPPER(LEFT(TEXT($D$3,"mmmm"),3)) &amp; "'!AC15")</f>
        <v>0</v>
      </c>
      <c r="E822" s="147"/>
      <c r="F822" s="148"/>
      <c r="G822" s="148"/>
      <c r="H822" s="148"/>
      <c r="I822" s="148"/>
      <c r="J822" s="148"/>
      <c r="K822" s="148"/>
      <c r="L822" s="148"/>
      <c r="M822" s="148"/>
      <c r="N822" s="148"/>
      <c r="O822" s="148"/>
      <c r="P822" s="149"/>
    </row>
    <row r="823" spans="1:16" ht="15" customHeight="1" x14ac:dyDescent="0.25">
      <c r="A823" s="44" t="str">
        <f ca="1">IF(MONTH(C823)=MONTH(D$3),RIGHT('Yearly Info'!A$19,LEN('Yearly Info'!A$19)-4),"")</f>
        <v xml:space="preserve"> RICS Dashboard</v>
      </c>
      <c r="B823" s="145"/>
      <c r="C823" s="42">
        <f t="shared" ca="1" si="29"/>
        <v>46229</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xml:space="preserve"> MDWFP NRIS</v>
      </c>
      <c r="B824" s="145"/>
      <c r="C824" s="42">
        <f t="shared" ca="1" si="29"/>
        <v>46229</v>
      </c>
      <c r="D824" s="107">
        <f ca="1">INDIRECT("'" &amp; UPPER(LEFT(TEXT($D$3,"mmmm"),3)) &amp; "'!AC17")</f>
        <v>0</v>
      </c>
      <c r="E824" s="147"/>
      <c r="F824" s="148"/>
      <c r="G824" s="148"/>
      <c r="H824" s="148"/>
      <c r="I824" s="148"/>
      <c r="J824" s="148"/>
      <c r="K824" s="148"/>
      <c r="L824" s="148"/>
      <c r="M824" s="148"/>
      <c r="N824" s="148"/>
      <c r="O824" s="148"/>
      <c r="P824" s="149"/>
    </row>
    <row r="825" spans="1:16" ht="15" customHeight="1" x14ac:dyDescent="0.25">
      <c r="A825" s="44" t="str">
        <f ca="1">IF(MONTH(C825)=MONTH(D$3),RIGHT('Yearly Info'!A$21,LEN('Yearly Info'!A$21)-4),"")</f>
        <v xml:space="preserve"> MSWIS MRVA 4 CLOSED</v>
      </c>
      <c r="B825" s="145"/>
      <c r="C825" s="42">
        <f t="shared" ca="1" si="29"/>
        <v>46229</v>
      </c>
      <c r="D825" s="107">
        <f ca="1">INDIRECT("'" &amp; UPPER(LEFT(TEXT($D$3,"mmmm"),3)) &amp; "'!AC18")</f>
        <v>0</v>
      </c>
      <c r="E825" s="147"/>
      <c r="F825" s="148"/>
      <c r="G825" s="148"/>
      <c r="H825" s="148"/>
      <c r="I825" s="148"/>
      <c r="J825" s="148"/>
      <c r="K825" s="148"/>
      <c r="L825" s="148"/>
      <c r="M825" s="148"/>
      <c r="N825" s="148"/>
      <c r="O825" s="148"/>
      <c r="P825" s="149"/>
    </row>
    <row r="826" spans="1:16" ht="15" customHeight="1" x14ac:dyDescent="0.25">
      <c r="A826" s="44" t="str">
        <f ca="1">IF(MONTH(C826)=MONTH(D$3),RIGHT('Yearly Info'!A$22,LEN('Yearly Info'!A$22)-4),"")</f>
        <v xml:space="preserve"> Tackett</v>
      </c>
      <c r="B826" s="145"/>
      <c r="C826" s="42">
        <f t="shared" ca="1" si="29"/>
        <v>46229</v>
      </c>
      <c r="D826" s="107">
        <f ca="1">INDIRECT("'" &amp; UPPER(LEFT(TEXT($D$3,"mmmm"),3)) &amp; "'!AC19")</f>
        <v>0</v>
      </c>
      <c r="E826" s="147"/>
      <c r="F826" s="148"/>
      <c r="G826" s="148"/>
      <c r="H826" s="148"/>
      <c r="I826" s="148"/>
      <c r="J826" s="148"/>
      <c r="K826" s="148"/>
      <c r="L826" s="148"/>
      <c r="M826" s="148"/>
      <c r="N826" s="148"/>
      <c r="O826" s="148"/>
      <c r="P826" s="149"/>
    </row>
    <row r="827" spans="1:16" ht="15" customHeight="1" x14ac:dyDescent="0.25">
      <c r="A827" s="44" t="e">
        <f ca="1">IF(MONTH(C827)=MONTH(D$3),RIGHT('Yearly Info'!A$23,LEN('Yearly Info'!A$23)-4),"")</f>
        <v>#VALUE!</v>
      </c>
      <c r="B827" s="145"/>
      <c r="C827" s="42">
        <f t="shared" ca="1" si="29"/>
        <v>46229</v>
      </c>
      <c r="D827" s="107">
        <f ca="1">INDIRECT("'" &amp; UPPER(LEFT(TEXT($D$3,"mmmm"),3)) &amp; "'!AC20")</f>
        <v>0</v>
      </c>
      <c r="E827" s="147"/>
      <c r="F827" s="148"/>
      <c r="G827" s="148"/>
      <c r="H827" s="148"/>
      <c r="I827" s="148"/>
      <c r="J827" s="148"/>
      <c r="K827" s="148"/>
      <c r="L827" s="148"/>
      <c r="M827" s="148"/>
      <c r="N827" s="148"/>
      <c r="O827" s="148"/>
      <c r="P827" s="149"/>
    </row>
    <row r="828" spans="1:16" ht="15" customHeight="1" x14ac:dyDescent="0.25">
      <c r="A828" s="44" t="e">
        <f ca="1">IF(MONTH(C828)=MONTH(D$3),RIGHT('Yearly Info'!A$24,LEN('Yearly Info'!A$24)-4),"")</f>
        <v>#VALUE!</v>
      </c>
      <c r="B828" s="145"/>
      <c r="C828" s="42">
        <f t="shared" ca="1" si="29"/>
        <v>46229</v>
      </c>
      <c r="D828" s="107">
        <f ca="1">INDIRECT("'" &amp; UPPER(LEFT(TEXT($D$3,"mmmm"),3)) &amp; "'!AC21")</f>
        <v>0</v>
      </c>
      <c r="E828" s="147"/>
      <c r="F828" s="148"/>
      <c r="G828" s="148"/>
      <c r="H828" s="148"/>
      <c r="I828" s="148"/>
      <c r="J828" s="148"/>
      <c r="K828" s="148"/>
      <c r="L828" s="148"/>
      <c r="M828" s="148"/>
      <c r="N828" s="148"/>
      <c r="O828" s="148"/>
      <c r="P828" s="149"/>
    </row>
    <row r="829" spans="1:16" ht="15" customHeight="1" x14ac:dyDescent="0.25">
      <c r="A829" s="44" t="e">
        <f ca="1">IF(MONTH(C829)=MONTH(D$3),RIGHT('Yearly Info'!A$25,LEN('Yearly Info'!A$25)-4),"")</f>
        <v>#VALUE!</v>
      </c>
      <c r="B829" s="145"/>
      <c r="C829" s="42">
        <f t="shared" ca="1" si="29"/>
        <v>46229</v>
      </c>
      <c r="D829" s="107">
        <f ca="1">INDIRECT("'" &amp; UPPER(LEFT(TEXT($D$3,"mmmm"),3)) &amp; "'!AC22")</f>
        <v>0</v>
      </c>
      <c r="E829" s="147"/>
      <c r="F829" s="148"/>
      <c r="G829" s="148"/>
      <c r="H829" s="148"/>
      <c r="I829" s="148"/>
      <c r="J829" s="148"/>
      <c r="K829" s="148"/>
      <c r="L829" s="148"/>
      <c r="M829" s="148"/>
      <c r="N829" s="148"/>
      <c r="O829" s="148"/>
      <c r="P829" s="149"/>
    </row>
    <row r="830" spans="1:16" ht="15" customHeight="1" x14ac:dyDescent="0.25">
      <c r="A830" s="44" t="e">
        <f ca="1">IF(MONTH(C830)=MONTH(D$3),RIGHT('Yearly Info'!A$26,LEN('Yearly Info'!A$26)-4),"")</f>
        <v>#VALUE!</v>
      </c>
      <c r="B830" s="145"/>
      <c r="C830" s="42">
        <f t="shared" ca="1" si="29"/>
        <v>46229</v>
      </c>
      <c r="D830" s="107">
        <f ca="1">INDIRECT("'" &amp; UPPER(LEFT(TEXT($D$3,"mmmm"),3)) &amp; "'!AC23")</f>
        <v>0</v>
      </c>
      <c r="E830" s="147"/>
      <c r="F830" s="148"/>
      <c r="G830" s="148"/>
      <c r="H830" s="148"/>
      <c r="I830" s="148"/>
      <c r="J830" s="148"/>
      <c r="K830" s="148"/>
      <c r="L830" s="148"/>
      <c r="M830" s="148"/>
      <c r="N830" s="148"/>
      <c r="O830" s="148"/>
      <c r="P830" s="149"/>
    </row>
    <row r="831" spans="1:16" ht="15" customHeight="1" x14ac:dyDescent="0.25">
      <c r="A831" s="44" t="e">
        <f ca="1">IF(MONTH(C831)=MONTH(D$3),RIGHT('Yearly Info'!A$27,LEN('Yearly Info'!A$27)-4),"")</f>
        <v>#VALUE!</v>
      </c>
      <c r="B831" s="145"/>
      <c r="C831" s="42">
        <f t="shared" ca="1" si="29"/>
        <v>46229</v>
      </c>
      <c r="D831" s="107">
        <f ca="1">INDIRECT("'" &amp; UPPER(LEFT(TEXT($D$3,"mmmm"),3)) &amp; "'!AC24")</f>
        <v>0</v>
      </c>
      <c r="E831" s="147"/>
      <c r="F831" s="148"/>
      <c r="G831" s="148"/>
      <c r="H831" s="148"/>
      <c r="I831" s="148"/>
      <c r="J831" s="148"/>
      <c r="K831" s="148"/>
      <c r="L831" s="148"/>
      <c r="M831" s="148"/>
      <c r="N831" s="148"/>
      <c r="O831" s="148"/>
      <c r="P831" s="149"/>
    </row>
    <row r="832" spans="1:16" ht="15" customHeight="1" x14ac:dyDescent="0.25">
      <c r="A832" s="44" t="e">
        <f ca="1">IF(MONTH(C832)=MONTH(D$3),RIGHT('Yearly Info'!A$28,LEN('Yearly Info'!A$28)-4),"")</f>
        <v>#VALUE!</v>
      </c>
      <c r="B832" s="145"/>
      <c r="C832" s="42">
        <f t="shared" ca="1" si="29"/>
        <v>46229</v>
      </c>
      <c r="D832" s="107">
        <f ca="1">INDIRECT("'" &amp; UPPER(LEFT(TEXT($D$3,"mmmm"),3)) &amp; "'!AC25")</f>
        <v>0</v>
      </c>
      <c r="E832" s="147"/>
      <c r="F832" s="148"/>
      <c r="G832" s="148"/>
      <c r="H832" s="148"/>
      <c r="I832" s="148"/>
      <c r="J832" s="148"/>
      <c r="K832" s="148"/>
      <c r="L832" s="148"/>
      <c r="M832" s="148"/>
      <c r="N832" s="148"/>
      <c r="O832" s="148"/>
      <c r="P832" s="149"/>
    </row>
    <row r="833" spans="1:16" ht="15" customHeight="1" x14ac:dyDescent="0.25">
      <c r="A833" s="44" t="e">
        <f ca="1">IF(MONTH(C833)=MONTH(D$3),RIGHT('Yearly Info'!A$29,LEN('Yearly Info'!A$29)-4),"")</f>
        <v>#VALUE!</v>
      </c>
      <c r="B833" s="145"/>
      <c r="C833" s="42">
        <f t="shared" ca="1" si="29"/>
        <v>46229</v>
      </c>
      <c r="D833" s="107">
        <f ca="1">INDIRECT("'" &amp; UPPER(LEFT(TEXT($D$3,"mmmm"),3)) &amp; "'!AC26")</f>
        <v>0</v>
      </c>
      <c r="E833" s="147"/>
      <c r="F833" s="148"/>
      <c r="G833" s="148"/>
      <c r="H833" s="148"/>
      <c r="I833" s="148"/>
      <c r="J833" s="148"/>
      <c r="K833" s="148"/>
      <c r="L833" s="148"/>
      <c r="M833" s="148"/>
      <c r="N833" s="148"/>
      <c r="O833" s="148"/>
      <c r="P833" s="149"/>
    </row>
    <row r="834" spans="1:16" ht="15" customHeight="1" x14ac:dyDescent="0.25">
      <c r="A834" s="44" t="e">
        <f ca="1">IF(MONTH(C834)=MONTH(D$3),RIGHT('Yearly Info'!A$30,LEN('Yearly Info'!A$30)-4),"")</f>
        <v>#VALUE!</v>
      </c>
      <c r="B834" s="145"/>
      <c r="C834" s="42">
        <f t="shared" ca="1" si="29"/>
        <v>46229</v>
      </c>
      <c r="D834" s="107">
        <f ca="1">INDIRECT("'" &amp; UPPER(LEFT(TEXT($D$3,"mmmm"),3)) &amp; "'!AC27")</f>
        <v>0</v>
      </c>
      <c r="E834" s="147"/>
      <c r="F834" s="148"/>
      <c r="G834" s="148"/>
      <c r="H834" s="148"/>
      <c r="I834" s="148"/>
      <c r="J834" s="148"/>
      <c r="K834" s="148"/>
      <c r="L834" s="148"/>
      <c r="M834" s="148"/>
      <c r="N834" s="148"/>
      <c r="O834" s="148"/>
      <c r="P834" s="149"/>
    </row>
    <row r="835" spans="1:16" ht="15" customHeight="1" x14ac:dyDescent="0.25">
      <c r="A835" s="44" t="e">
        <f ca="1">IF(MONTH(C835)=MONTH(D$3),RIGHT('Yearly Info'!A$31,LEN('Yearly Info'!A$31)-4),"")</f>
        <v>#VALUE!</v>
      </c>
      <c r="B835" s="145"/>
      <c r="C835" s="42">
        <f t="shared" ca="1" si="29"/>
        <v>46229</v>
      </c>
      <c r="D835" s="107">
        <f ca="1">INDIRECT("'" &amp; UPPER(LEFT(TEXT($D$3,"mmmm"),3)) &amp; "'!AC28")</f>
        <v>0</v>
      </c>
      <c r="E835" s="147"/>
      <c r="F835" s="148"/>
      <c r="G835" s="148"/>
      <c r="H835" s="148"/>
      <c r="I835" s="148"/>
      <c r="J835" s="148"/>
      <c r="K835" s="148"/>
      <c r="L835" s="148"/>
      <c r="M835" s="148"/>
      <c r="N835" s="148"/>
      <c r="O835" s="148"/>
      <c r="P835" s="149"/>
    </row>
    <row r="836" spans="1:16" ht="15" customHeight="1" x14ac:dyDescent="0.25">
      <c r="A836" s="44" t="e">
        <f ca="1">IF(MONTH(C836)=MONTH(D$3),RIGHT('Yearly Info'!A$32,LEN('Yearly Info'!A$32)-4),"")</f>
        <v>#VALUE!</v>
      </c>
      <c r="B836" s="145"/>
      <c r="C836" s="42">
        <f t="shared" ca="1" si="29"/>
        <v>46229</v>
      </c>
      <c r="D836" s="107">
        <f ca="1">INDIRECT("'" &amp; UPPER(LEFT(TEXT($D$3,"mmmm"),3)) &amp; "'!AC29")</f>
        <v>0</v>
      </c>
      <c r="E836" s="147"/>
      <c r="F836" s="148"/>
      <c r="G836" s="148"/>
      <c r="H836" s="148"/>
      <c r="I836" s="148"/>
      <c r="J836" s="148"/>
      <c r="K836" s="148"/>
      <c r="L836" s="148"/>
      <c r="M836" s="148"/>
      <c r="N836" s="148"/>
      <c r="O836" s="148"/>
      <c r="P836" s="149"/>
    </row>
    <row r="837" spans="1:16" ht="15" customHeight="1" x14ac:dyDescent="0.25">
      <c r="A837" s="44" t="e">
        <f ca="1">IF(MONTH(C837)=MONTH(D$3),RIGHT('Yearly Info'!A$33,LEN('Yearly Info'!A$33)-4),"")</f>
        <v>#VALUE!</v>
      </c>
      <c r="B837" s="145"/>
      <c r="C837" s="42">
        <f t="shared" ca="1" si="29"/>
        <v>46229</v>
      </c>
      <c r="D837" s="107">
        <f ca="1">INDIRECT("'" &amp; UPPER(LEFT(TEXT($D$3,"mmmm"),3)) &amp; "'!AC30")</f>
        <v>0</v>
      </c>
      <c r="E837" s="147"/>
      <c r="F837" s="148"/>
      <c r="G837" s="148"/>
      <c r="H837" s="148"/>
      <c r="I837" s="148"/>
      <c r="J837" s="148"/>
      <c r="K837" s="148"/>
      <c r="L837" s="148"/>
      <c r="M837" s="148"/>
      <c r="N837" s="148"/>
      <c r="O837" s="148"/>
      <c r="P837" s="149"/>
    </row>
    <row r="838" spans="1:16" ht="15" customHeight="1" x14ac:dyDescent="0.25">
      <c r="A838" s="44" t="e">
        <f ca="1">IF(MONTH(C838)=MONTH(D$3),RIGHT('Yearly Info'!A$34,LEN('Yearly Info'!A$34)-4),"")</f>
        <v>#VALUE!</v>
      </c>
      <c r="B838" s="145"/>
      <c r="C838" s="42">
        <f t="shared" ca="1" si="29"/>
        <v>46229</v>
      </c>
      <c r="D838" s="107">
        <f ca="1">INDIRECT("'" &amp; UPPER(LEFT(TEXT($D$3,"mmmm"),3)) &amp; "'!AC31")</f>
        <v>0</v>
      </c>
      <c r="E838" s="147"/>
      <c r="F838" s="148"/>
      <c r="G838" s="148"/>
      <c r="H838" s="148"/>
      <c r="I838" s="148"/>
      <c r="J838" s="148"/>
      <c r="K838" s="148"/>
      <c r="L838" s="148"/>
      <c r="M838" s="148"/>
      <c r="N838" s="148"/>
      <c r="O838" s="148"/>
      <c r="P838" s="149"/>
    </row>
    <row r="839" spans="1:16" ht="15" customHeight="1" x14ac:dyDescent="0.25">
      <c r="A839" s="44" t="e">
        <f ca="1">IF(MONTH(C839)=MONTH(D$3),RIGHT('Yearly Info'!A$35,LEN('Yearly Info'!A$35)-4),"")</f>
        <v>#VALUE!</v>
      </c>
      <c r="B839" s="145"/>
      <c r="C839" s="42">
        <f t="shared" ca="1" si="29"/>
        <v>46229</v>
      </c>
      <c r="D839" s="107">
        <f ca="1">INDIRECT("'" &amp; UPPER(LEFT(TEXT($D$3,"mmmm"),3)) &amp; "'!AC32")</f>
        <v>0</v>
      </c>
      <c r="E839" s="147"/>
      <c r="F839" s="148"/>
      <c r="G839" s="148"/>
      <c r="H839" s="148"/>
      <c r="I839" s="148"/>
      <c r="J839" s="148"/>
      <c r="K839" s="148"/>
      <c r="L839" s="148"/>
      <c r="M839" s="148"/>
      <c r="N839" s="148"/>
      <c r="O839" s="148"/>
      <c r="P839" s="149"/>
    </row>
    <row r="840" spans="1:16" ht="15" customHeight="1" x14ac:dyDescent="0.25">
      <c r="A840" s="44" t="e">
        <f ca="1">IF(MONTH(C840)=MONTH(D$3),RIGHT('Yearly Info'!A$36,LEN('Yearly Info'!A$36)-4),"")</f>
        <v>#VALUE!</v>
      </c>
      <c r="B840" s="145"/>
      <c r="C840" s="42">
        <f t="shared" ca="1" si="29"/>
        <v>46229</v>
      </c>
      <c r="D840" s="107">
        <f ca="1">INDIRECT("'" &amp; UPPER(LEFT(TEXT($D$3,"mmmm"),3)) &amp; "'!AC33")</f>
        <v>0</v>
      </c>
      <c r="E840" s="147"/>
      <c r="F840" s="148"/>
      <c r="G840" s="148"/>
      <c r="H840" s="148"/>
      <c r="I840" s="148"/>
      <c r="J840" s="148"/>
      <c r="K840" s="148"/>
      <c r="L840" s="148"/>
      <c r="M840" s="148"/>
      <c r="N840" s="148"/>
      <c r="O840" s="148"/>
      <c r="P840" s="149"/>
    </row>
    <row r="841" spans="1:16" ht="15" customHeight="1" x14ac:dyDescent="0.25">
      <c r="A841" s="44" t="e">
        <f ca="1">IF(MONTH(C841)=MONTH(D$3),RIGHT('Yearly Info'!A$37,LEN('Yearly Info'!A$37)-4),"")</f>
        <v>#VALUE!</v>
      </c>
      <c r="B841" s="145"/>
      <c r="C841" s="42">
        <f t="shared" ca="1" si="29"/>
        <v>46229</v>
      </c>
      <c r="D841" s="107">
        <f ca="1">INDIRECT("'" &amp; UPPER(LEFT(TEXT($D$3,"mmmm"),3)) &amp; "'!AC34")</f>
        <v>0</v>
      </c>
      <c r="E841" s="147"/>
      <c r="F841" s="148"/>
      <c r="G841" s="148"/>
      <c r="H841" s="148"/>
      <c r="I841" s="148"/>
      <c r="J841" s="148"/>
      <c r="K841" s="148"/>
      <c r="L841" s="148"/>
      <c r="M841" s="148"/>
      <c r="N841" s="148"/>
      <c r="O841" s="148"/>
      <c r="P841" s="149"/>
    </row>
    <row r="842" spans="1:16" ht="15" customHeight="1" x14ac:dyDescent="0.25">
      <c r="A842" s="44" t="e">
        <f ca="1">IF(MONTH(C842)=MONTH(D$3),RIGHT('Yearly Info'!A$38,LEN('Yearly Info'!A$38)-4),"")</f>
        <v>#VALUE!</v>
      </c>
      <c r="B842" s="145"/>
      <c r="C842" s="42">
        <f t="shared" ca="1" si="29"/>
        <v>46229</v>
      </c>
      <c r="D842" s="107">
        <f ca="1">INDIRECT("'" &amp; UPPER(LEFT(TEXT($D$3,"mmmm"),3)) &amp; "'!AC35")</f>
        <v>0</v>
      </c>
      <c r="E842" s="147"/>
      <c r="F842" s="148"/>
      <c r="G842" s="148"/>
      <c r="H842" s="148"/>
      <c r="I842" s="148"/>
      <c r="J842" s="148"/>
      <c r="K842" s="148"/>
      <c r="L842" s="148"/>
      <c r="M842" s="148"/>
      <c r="N842" s="148"/>
      <c r="O842" s="148"/>
      <c r="P842" s="149"/>
    </row>
    <row r="843" spans="1:16" ht="15" customHeight="1" x14ac:dyDescent="0.25">
      <c r="A843" s="44" t="e">
        <f ca="1">IF(MONTH(C843)=MONTH(D$3),RIGHT('Yearly Info'!A$39,LEN('Yearly Info'!A$39)-4),"")</f>
        <v>#VALUE!</v>
      </c>
      <c r="B843" s="145"/>
      <c r="C843" s="42">
        <f t="shared" ca="1" si="29"/>
        <v>46229</v>
      </c>
      <c r="D843" s="107">
        <f ca="1">INDIRECT("'" &amp; UPPER(LEFT(TEXT($D$3,"mmmm"),3)) &amp; "'!AC36")</f>
        <v>0</v>
      </c>
      <c r="E843" s="147"/>
      <c r="F843" s="148"/>
      <c r="G843" s="148"/>
      <c r="H843" s="148"/>
      <c r="I843" s="148"/>
      <c r="J843" s="148"/>
      <c r="K843" s="148"/>
      <c r="L843" s="148"/>
      <c r="M843" s="148"/>
      <c r="N843" s="148"/>
      <c r="O843" s="148"/>
      <c r="P843" s="149"/>
    </row>
    <row r="844" spans="1:16" ht="15" customHeight="1" thickBot="1" x14ac:dyDescent="0.3">
      <c r="A844" s="45" t="e">
        <f ca="1">IF(MONTH(C844)=MONTH(D$3),RIGHT('Yearly Info'!A$40,LEN('Yearly Info'!A$40)-4),"")</f>
        <v>#VALUE!</v>
      </c>
      <c r="B844" s="145"/>
      <c r="C844" s="42">
        <f t="shared" ca="1" si="29"/>
        <v>46229</v>
      </c>
      <c r="D844" s="107">
        <f ca="1">INDIRECT("'" &amp; UPPER(LEFT(TEXT($D$3,"mmmm"),3)) &amp; "'!AC37")</f>
        <v>0</v>
      </c>
      <c r="E844" s="147"/>
      <c r="F844" s="148"/>
      <c r="G844" s="148"/>
      <c r="H844" s="148"/>
      <c r="I844" s="148"/>
      <c r="J844" s="148"/>
      <c r="K844" s="148"/>
      <c r="L844" s="148"/>
      <c r="M844" s="148"/>
      <c r="N844" s="148"/>
      <c r="O844" s="148"/>
      <c r="P844" s="149"/>
    </row>
    <row r="845" spans="1:16" ht="15" customHeight="1" thickBot="1" x14ac:dyDescent="0.3">
      <c r="A845" s="45" t="str">
        <f ca="1">IF(MONTH(C845)=MONTH(D$3),RIGHT('Yearly Info'!A$41,LEN('Yearly Info'!A$41)-4),"")</f>
        <v xml:space="preserve"> </v>
      </c>
      <c r="B845" s="145"/>
      <c r="C845" s="42">
        <f t="shared" ca="1" si="29"/>
        <v>46229</v>
      </c>
      <c r="D845" s="107">
        <f ca="1">INDIRECT("'" &amp; UPPER(LEFT(TEXT($D$3,"mmmm"),3)) &amp; "'!AC38")</f>
        <v>0</v>
      </c>
      <c r="E845" s="147"/>
      <c r="F845" s="148"/>
      <c r="G845" s="148"/>
      <c r="H845" s="148"/>
      <c r="I845" s="148"/>
      <c r="J845" s="148"/>
      <c r="K845" s="148"/>
      <c r="L845" s="148"/>
      <c r="M845" s="148"/>
      <c r="N845" s="148"/>
      <c r="O845" s="148"/>
      <c r="P845" s="149"/>
    </row>
    <row r="846" spans="1:16" ht="15" customHeight="1" thickBot="1" x14ac:dyDescent="0.3">
      <c r="A846" s="45" t="str">
        <f ca="1">IF(MONTH(C846)=MONTH(D$3),RIGHT('Yearly Info'!A$42,LEN('Yearly Info'!A$42)-4),"")</f>
        <v xml:space="preserve"> </v>
      </c>
      <c r="B846" s="145"/>
      <c r="C846" s="42">
        <f t="shared" ca="1" si="29"/>
        <v>46229</v>
      </c>
      <c r="D846" s="107">
        <f ca="1">INDIRECT("'" &amp; UPPER(LEFT(TEXT($D$3,"mmmm"),3)) &amp; "'!AC39")</f>
        <v>0</v>
      </c>
      <c r="E846" s="147"/>
      <c r="F846" s="148"/>
      <c r="G846" s="148"/>
      <c r="H846" s="148"/>
      <c r="I846" s="148"/>
      <c r="J846" s="148"/>
      <c r="K846" s="148"/>
      <c r="L846" s="148"/>
      <c r="M846" s="148"/>
      <c r="N846" s="148"/>
      <c r="O846" s="148"/>
      <c r="P846" s="149"/>
    </row>
    <row r="847" spans="1:16" ht="15" customHeight="1" thickBot="1" x14ac:dyDescent="0.3">
      <c r="A847" s="45" t="str">
        <f ca="1">IF(MONTH(C847)=MONTH(D$3),RIGHT('Yearly Info'!A$43,LEN('Yearly Info'!A$43)-4),"")</f>
        <v xml:space="preserve"> </v>
      </c>
      <c r="B847" s="146"/>
      <c r="C847" s="42">
        <f t="shared" ca="1" si="29"/>
        <v>46229</v>
      </c>
      <c r="D847" s="107">
        <f ca="1">INDIRECT("'" &amp; UPPER(LEFT(TEXT($D$3,"mmmm"),3)) &amp; "'!AC40")</f>
        <v>0</v>
      </c>
      <c r="E847" s="150"/>
      <c r="F847" s="151"/>
      <c r="G847" s="151"/>
      <c r="H847" s="151"/>
      <c r="I847" s="151"/>
      <c r="J847" s="151"/>
      <c r="K847" s="151"/>
      <c r="L847" s="151"/>
      <c r="M847" s="151"/>
      <c r="N847" s="151"/>
      <c r="O847" s="151"/>
      <c r="P847" s="152"/>
    </row>
    <row r="848" spans="1:16" ht="15" customHeight="1" x14ac:dyDescent="0.25">
      <c r="A848" s="44" t="str">
        <f ca="1">IF(MONTH(C848)=MONTH(D$3),RIGHT('Yearly Info'!A$14,LEN('Yearly Info'!A$14)-4),"")</f>
        <v xml:space="preserve"> RICS Support for MDEQ</v>
      </c>
      <c r="B848" s="159" t="str">
        <f ca="1">TEXT(C848,"dddd")</f>
        <v>Monday</v>
      </c>
      <c r="C848" s="96">
        <f ca="1">C758+3</f>
        <v>46230</v>
      </c>
      <c r="D848" s="54">
        <f ca="1">INDIRECT("'" &amp; UPPER(LEFT(TEXT($D$3,"mmmm"),3)) &amp; "'!AD11")</f>
        <v>0</v>
      </c>
      <c r="E848" s="147"/>
      <c r="F848" s="148"/>
      <c r="G848" s="148"/>
      <c r="H848" s="148"/>
      <c r="I848" s="148"/>
      <c r="J848" s="148"/>
      <c r="K848" s="148"/>
      <c r="L848" s="148"/>
      <c r="M848" s="148"/>
      <c r="N848" s="148"/>
      <c r="O848" s="148"/>
      <c r="P848" s="149"/>
    </row>
    <row r="849" spans="1:16" ht="15" customHeight="1" x14ac:dyDescent="0.25">
      <c r="A849" s="44" t="str">
        <f ca="1">IF(MONTH(C849)=MONTH(D$3),RIGHT('Yearly Info'!A$15,LEN('Yearly Info'!A$15)-4),"")</f>
        <v xml:space="preserve"> MDEQ</v>
      </c>
      <c r="B849" s="145"/>
      <c r="C849" s="42">
        <f ca="1">C848</f>
        <v>46230</v>
      </c>
      <c r="D849" s="54">
        <f ca="1">INDIRECT("'" &amp; UPPER(LEFT(TEXT($D$3,"mmmm"),3)) &amp; "'!AD12")</f>
        <v>0</v>
      </c>
      <c r="E849" s="147"/>
      <c r="F849" s="148"/>
      <c r="G849" s="148"/>
      <c r="H849" s="148"/>
      <c r="I849" s="148"/>
      <c r="J849" s="148"/>
      <c r="K849" s="148"/>
      <c r="L849" s="148"/>
      <c r="M849" s="148"/>
      <c r="N849" s="148"/>
      <c r="O849" s="148"/>
      <c r="P849" s="149"/>
    </row>
    <row r="850" spans="1:16" ht="15" customHeight="1" x14ac:dyDescent="0.25">
      <c r="A850" s="44" t="str">
        <f ca="1">IF(MONTH(C850)=MONTH(D$3),RIGHT('Yearly Info'!A$16,LEN('Yearly Info'!A$16)-4),"")</f>
        <v xml:space="preserve"> RICS Idea Portal</v>
      </c>
      <c r="B850" s="145"/>
      <c r="C850" s="42">
        <f t="shared" ref="C850:C877" ca="1" si="30">C849</f>
        <v>46230</v>
      </c>
      <c r="D850" s="54">
        <f ca="1">INDIRECT("'" &amp; UPPER(LEFT(TEXT($D$3,"mmmm"),3)) &amp; "'!AD13")</f>
        <v>0</v>
      </c>
      <c r="E850" s="147"/>
      <c r="F850" s="148"/>
      <c r="G850" s="148"/>
      <c r="H850" s="148"/>
      <c r="I850" s="148"/>
      <c r="J850" s="148"/>
      <c r="K850" s="148"/>
      <c r="L850" s="148"/>
      <c r="M850" s="148"/>
      <c r="N850" s="148"/>
      <c r="O850" s="148"/>
      <c r="P850" s="149"/>
    </row>
    <row r="851" spans="1:16" ht="15" customHeight="1" x14ac:dyDescent="0.25">
      <c r="A851" s="44" t="str">
        <f ca="1">IF(MONTH(C851)=MONTH(D$3),RIGHT('Yearly Info'!A$17,LEN('Yearly Info'!A$17)-4),"")</f>
        <v xml:space="preserve"> MSWIS</v>
      </c>
      <c r="B851" s="145"/>
      <c r="C851" s="42">
        <f t="shared" ca="1" si="30"/>
        <v>46230</v>
      </c>
      <c r="D851" s="54">
        <f ca="1">INDIRECT("'" &amp; UPPER(LEFT(TEXT($D$3,"mmmm"),3)) &amp; "'!AD14")</f>
        <v>0</v>
      </c>
      <c r="E851" s="147"/>
      <c r="F851" s="148"/>
      <c r="G851" s="148"/>
      <c r="H851" s="148"/>
      <c r="I851" s="148"/>
      <c r="J851" s="148"/>
      <c r="K851" s="148"/>
      <c r="L851" s="148"/>
      <c r="M851" s="148"/>
      <c r="N851" s="148"/>
      <c r="O851" s="148"/>
      <c r="P851" s="149"/>
    </row>
    <row r="852" spans="1:16" ht="15" customHeight="1" x14ac:dyDescent="0.25">
      <c r="A852" s="44" t="str">
        <f ca="1">IF(MONTH(C852)=MONTH(D$3),RIGHT('Yearly Info'!A$18,LEN('Yearly Info'!A$18)-4),"")</f>
        <v xml:space="preserve"> GeoSpatial</v>
      </c>
      <c r="B852" s="145"/>
      <c r="C852" s="42">
        <f t="shared" ca="1" si="30"/>
        <v>46230</v>
      </c>
      <c r="D852" s="54">
        <f ca="1">INDIRECT("'" &amp; UPPER(LEFT(TEXT($D$3,"mmmm"),3)) &amp; "'!AD15")</f>
        <v>0</v>
      </c>
      <c r="E852" s="147"/>
      <c r="F852" s="148"/>
      <c r="G852" s="148"/>
      <c r="H852" s="148"/>
      <c r="I852" s="148"/>
      <c r="J852" s="148"/>
      <c r="K852" s="148"/>
      <c r="L852" s="148"/>
      <c r="M852" s="148"/>
      <c r="N852" s="148"/>
      <c r="O852" s="148"/>
      <c r="P852" s="149"/>
    </row>
    <row r="853" spans="1:16" ht="15" customHeight="1" x14ac:dyDescent="0.25">
      <c r="A853" s="44" t="str">
        <f ca="1">IF(MONTH(C853)=MONTH(D$3),RIGHT('Yearly Info'!A$19,LEN('Yearly Info'!A$19)-4),"")</f>
        <v xml:space="preserve"> RICS Dashboard</v>
      </c>
      <c r="B853" s="145"/>
      <c r="C853" s="42">
        <f t="shared" ca="1" si="30"/>
        <v>46230</v>
      </c>
      <c r="D853" s="54">
        <f ca="1">INDIRECT("'" &amp; UPPER(LEFT(TEXT($D$3,"mmmm"),3)) &amp; "'!AD16")</f>
        <v>0</v>
      </c>
      <c r="E853" s="147"/>
      <c r="F853" s="148"/>
      <c r="G853" s="148"/>
      <c r="H853" s="148"/>
      <c r="I853" s="148"/>
      <c r="J853" s="148"/>
      <c r="K853" s="148"/>
      <c r="L853" s="148"/>
      <c r="M853" s="148"/>
      <c r="N853" s="148"/>
      <c r="O853" s="148"/>
      <c r="P853" s="149"/>
    </row>
    <row r="854" spans="1:16" ht="15" customHeight="1" x14ac:dyDescent="0.25">
      <c r="A854" s="44" t="str">
        <f ca="1">IF(MONTH(C854)=MONTH(D$3),RIGHT('Yearly Info'!A$20,LEN('Yearly Info'!A$20)-4),"")</f>
        <v xml:space="preserve"> MDWFP NRIS</v>
      </c>
      <c r="B854" s="145"/>
      <c r="C854" s="42">
        <f t="shared" ca="1" si="30"/>
        <v>46230</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xml:space="preserve"> MSWIS MRVA 4 CLOSED</v>
      </c>
      <c r="B855" s="145"/>
      <c r="C855" s="42">
        <f t="shared" ca="1" si="30"/>
        <v>46230</v>
      </c>
      <c r="D855" s="54">
        <f ca="1">INDIRECT("'" &amp; UPPER(LEFT(TEXT($D$3,"mmmm"),3)) &amp; "'!AD18")</f>
        <v>0</v>
      </c>
      <c r="E855" s="156"/>
      <c r="F855" s="148"/>
      <c r="G855" s="148"/>
      <c r="H855" s="148"/>
      <c r="I855" s="148"/>
      <c r="J855" s="148"/>
      <c r="K855" s="148"/>
      <c r="L855" s="148"/>
      <c r="M855" s="148"/>
      <c r="N855" s="148"/>
      <c r="O855" s="148"/>
      <c r="P855" s="149"/>
    </row>
    <row r="856" spans="1:16" ht="15" customHeight="1" x14ac:dyDescent="0.25">
      <c r="A856" s="44" t="str">
        <f ca="1">IF(MONTH(C856)=MONTH(D$3),RIGHT('Yearly Info'!A$22,LEN('Yearly Info'!A$22)-4),"")</f>
        <v xml:space="preserve"> Tackett</v>
      </c>
      <c r="B856" s="145"/>
      <c r="C856" s="42">
        <f t="shared" ca="1" si="30"/>
        <v>46230</v>
      </c>
      <c r="D856" s="54">
        <f ca="1">INDIRECT("'" &amp; UPPER(LEFT(TEXT($D$3,"mmmm"),3)) &amp; "'!AD19")</f>
        <v>0</v>
      </c>
      <c r="E856" s="147"/>
      <c r="F856" s="148"/>
      <c r="G856" s="148"/>
      <c r="H856" s="148"/>
      <c r="I856" s="148"/>
      <c r="J856" s="148"/>
      <c r="K856" s="148"/>
      <c r="L856" s="148"/>
      <c r="M856" s="148"/>
      <c r="N856" s="148"/>
      <c r="O856" s="148"/>
      <c r="P856" s="149"/>
    </row>
    <row r="857" spans="1:16" ht="15" customHeight="1" x14ac:dyDescent="0.25">
      <c r="A857" s="44" t="e">
        <f ca="1">IF(MONTH(C857)=MONTH(D$3),RIGHT('Yearly Info'!A$23,LEN('Yearly Info'!A$23)-4),"")</f>
        <v>#VALUE!</v>
      </c>
      <c r="B857" s="145"/>
      <c r="C857" s="42">
        <f t="shared" ca="1" si="30"/>
        <v>46230</v>
      </c>
      <c r="D857" s="54">
        <f ca="1">INDIRECT("'" &amp; UPPER(LEFT(TEXT($D$3,"mmmm"),3)) &amp; "'!AD20")</f>
        <v>0</v>
      </c>
      <c r="E857" s="147"/>
      <c r="F857" s="148"/>
      <c r="G857" s="148"/>
      <c r="H857" s="148"/>
      <c r="I857" s="148"/>
      <c r="J857" s="148"/>
      <c r="K857" s="148"/>
      <c r="L857" s="148"/>
      <c r="M857" s="148"/>
      <c r="N857" s="148"/>
      <c r="O857" s="148"/>
      <c r="P857" s="149"/>
    </row>
    <row r="858" spans="1:16" ht="15" customHeight="1" x14ac:dyDescent="0.25">
      <c r="A858" s="44" t="e">
        <f ca="1">IF(MONTH(C858)=MONTH(D$3),RIGHT('Yearly Info'!A$24,LEN('Yearly Info'!A$24)-4),"")</f>
        <v>#VALUE!</v>
      </c>
      <c r="B858" s="145"/>
      <c r="C858" s="42">
        <f t="shared" ca="1" si="30"/>
        <v>46230</v>
      </c>
      <c r="D858" s="54">
        <f ca="1">INDIRECT("'" &amp; UPPER(LEFT(TEXT($D$3,"mmmm"),3)) &amp; "'!AD21")</f>
        <v>0</v>
      </c>
      <c r="E858" s="147"/>
      <c r="F858" s="148"/>
      <c r="G858" s="148"/>
      <c r="H858" s="148"/>
      <c r="I858" s="148"/>
      <c r="J858" s="148"/>
      <c r="K858" s="148"/>
      <c r="L858" s="148"/>
      <c r="M858" s="148"/>
      <c r="N858" s="148"/>
      <c r="O858" s="148"/>
      <c r="P858" s="149"/>
    </row>
    <row r="859" spans="1:16" ht="15" customHeight="1" x14ac:dyDescent="0.25">
      <c r="A859" s="44" t="e">
        <f ca="1">IF(MONTH(C859)=MONTH(D$3),RIGHT('Yearly Info'!A$25,LEN('Yearly Info'!A$25)-4),"")</f>
        <v>#VALUE!</v>
      </c>
      <c r="B859" s="145"/>
      <c r="C859" s="42">
        <f t="shared" ca="1" si="30"/>
        <v>46230</v>
      </c>
      <c r="D859" s="54">
        <f ca="1">INDIRECT("'" &amp; UPPER(LEFT(TEXT($D$3,"mmmm"),3)) &amp; "'!AD22")</f>
        <v>0</v>
      </c>
      <c r="E859" s="147"/>
      <c r="F859" s="148"/>
      <c r="G859" s="148"/>
      <c r="H859" s="148"/>
      <c r="I859" s="148"/>
      <c r="J859" s="148"/>
      <c r="K859" s="148"/>
      <c r="L859" s="148"/>
      <c r="M859" s="148"/>
      <c r="N859" s="148"/>
      <c r="O859" s="148"/>
      <c r="P859" s="149"/>
    </row>
    <row r="860" spans="1:16" ht="15" customHeight="1" x14ac:dyDescent="0.25">
      <c r="A860" s="44" t="e">
        <f ca="1">IF(MONTH(C860)=MONTH(D$3),RIGHT('Yearly Info'!A$26,LEN('Yearly Info'!A$26)-4),"")</f>
        <v>#VALUE!</v>
      </c>
      <c r="B860" s="145"/>
      <c r="C860" s="42">
        <f t="shared" ca="1" si="30"/>
        <v>46230</v>
      </c>
      <c r="D860" s="54">
        <f ca="1">INDIRECT("'" &amp; UPPER(LEFT(TEXT($D$3,"mmmm"),3)) &amp; "'!AD23")</f>
        <v>0</v>
      </c>
      <c r="E860" s="147"/>
      <c r="F860" s="148"/>
      <c r="G860" s="148"/>
      <c r="H860" s="148"/>
      <c r="I860" s="148"/>
      <c r="J860" s="148"/>
      <c r="K860" s="148"/>
      <c r="L860" s="148"/>
      <c r="M860" s="148"/>
      <c r="N860" s="148"/>
      <c r="O860" s="148"/>
      <c r="P860" s="149"/>
    </row>
    <row r="861" spans="1:16" ht="15" customHeight="1" x14ac:dyDescent="0.25">
      <c r="A861" s="44" t="e">
        <f ca="1">IF(MONTH(C861)=MONTH(D$3),RIGHT('Yearly Info'!A$27,LEN('Yearly Info'!A$27)-4),"")</f>
        <v>#VALUE!</v>
      </c>
      <c r="B861" s="145"/>
      <c r="C861" s="42">
        <f t="shared" ca="1" si="30"/>
        <v>46230</v>
      </c>
      <c r="D861" s="54">
        <f ca="1">INDIRECT("'" &amp; UPPER(LEFT(TEXT($D$3,"mmmm"),3)) &amp; "'!AD24")</f>
        <v>0</v>
      </c>
      <c r="E861" s="147"/>
      <c r="F861" s="148"/>
      <c r="G861" s="148"/>
      <c r="H861" s="148"/>
      <c r="I861" s="148"/>
      <c r="J861" s="148"/>
      <c r="K861" s="148"/>
      <c r="L861" s="148"/>
      <c r="M861" s="148"/>
      <c r="N861" s="148"/>
      <c r="O861" s="148"/>
      <c r="P861" s="149"/>
    </row>
    <row r="862" spans="1:16" ht="15" customHeight="1" x14ac:dyDescent="0.25">
      <c r="A862" s="44" t="e">
        <f ca="1">IF(MONTH(C862)=MONTH(D$3),RIGHT('Yearly Info'!A$28,LEN('Yearly Info'!A$28)-4),"")</f>
        <v>#VALUE!</v>
      </c>
      <c r="B862" s="145"/>
      <c r="C862" s="42">
        <f t="shared" ca="1" si="30"/>
        <v>46230</v>
      </c>
      <c r="D862" s="54">
        <f ca="1">INDIRECT("'" &amp; UPPER(LEFT(TEXT($D$3,"mmmm"),3)) &amp; "'!AD25")</f>
        <v>0</v>
      </c>
      <c r="E862" s="147"/>
      <c r="F862" s="148"/>
      <c r="G862" s="148"/>
      <c r="H862" s="148"/>
      <c r="I862" s="148"/>
      <c r="J862" s="148"/>
      <c r="K862" s="148"/>
      <c r="L862" s="148"/>
      <c r="M862" s="148"/>
      <c r="N862" s="148"/>
      <c r="O862" s="148"/>
      <c r="P862" s="149"/>
    </row>
    <row r="863" spans="1:16" ht="15" customHeight="1" x14ac:dyDescent="0.25">
      <c r="A863" s="44" t="e">
        <f ca="1">IF(MONTH(C863)=MONTH(D$3),RIGHT('Yearly Info'!A$29,LEN('Yearly Info'!A$29)-4),"")</f>
        <v>#VALUE!</v>
      </c>
      <c r="B863" s="145"/>
      <c r="C863" s="42">
        <f t="shared" ca="1" si="30"/>
        <v>46230</v>
      </c>
      <c r="D863" s="54">
        <f ca="1">INDIRECT("'" &amp; UPPER(LEFT(TEXT($D$3,"mmmm"),3)) &amp; "'!AD26")</f>
        <v>0</v>
      </c>
      <c r="E863" s="147"/>
      <c r="F863" s="148"/>
      <c r="G863" s="148"/>
      <c r="H863" s="148"/>
      <c r="I863" s="148"/>
      <c r="J863" s="148"/>
      <c r="K863" s="148"/>
      <c r="L863" s="148"/>
      <c r="M863" s="148"/>
      <c r="N863" s="148"/>
      <c r="O863" s="148"/>
      <c r="P863" s="149"/>
    </row>
    <row r="864" spans="1:16" ht="15" customHeight="1" x14ac:dyDescent="0.25">
      <c r="A864" s="44" t="e">
        <f ca="1">IF(MONTH(C864)=MONTH(D$3),RIGHT('Yearly Info'!A$30,LEN('Yearly Info'!A$30)-4),"")</f>
        <v>#VALUE!</v>
      </c>
      <c r="B864" s="145"/>
      <c r="C864" s="42">
        <f t="shared" ca="1" si="30"/>
        <v>46230</v>
      </c>
      <c r="D864" s="54">
        <f ca="1">INDIRECT("'" &amp; UPPER(LEFT(TEXT($D$3,"mmmm"),3)) &amp; "'!AD27")</f>
        <v>0</v>
      </c>
      <c r="E864" s="147"/>
      <c r="F864" s="148"/>
      <c r="G864" s="148"/>
      <c r="H864" s="148"/>
      <c r="I864" s="148"/>
      <c r="J864" s="148"/>
      <c r="K864" s="148"/>
      <c r="L864" s="148"/>
      <c r="M864" s="148"/>
      <c r="N864" s="148"/>
      <c r="O864" s="148"/>
      <c r="P864" s="149"/>
    </row>
    <row r="865" spans="1:16" ht="15" customHeight="1" x14ac:dyDescent="0.25">
      <c r="A865" s="44" t="e">
        <f ca="1">IF(MONTH(C865)=MONTH(D$3),RIGHT('Yearly Info'!A$31,LEN('Yearly Info'!A$31)-4),"")</f>
        <v>#VALUE!</v>
      </c>
      <c r="B865" s="145"/>
      <c r="C865" s="42">
        <f t="shared" ca="1" si="30"/>
        <v>46230</v>
      </c>
      <c r="D865" s="54">
        <f ca="1">INDIRECT("'" &amp; UPPER(LEFT(TEXT($D$3,"mmmm"),3)) &amp; "'!AD28")</f>
        <v>0</v>
      </c>
      <c r="E865" s="147"/>
      <c r="F865" s="148"/>
      <c r="G865" s="148"/>
      <c r="H865" s="148"/>
      <c r="I865" s="148"/>
      <c r="J865" s="148"/>
      <c r="K865" s="148"/>
      <c r="L865" s="148"/>
      <c r="M865" s="148"/>
      <c r="N865" s="148"/>
      <c r="O865" s="148"/>
      <c r="P865" s="149"/>
    </row>
    <row r="866" spans="1:16" ht="15" customHeight="1" x14ac:dyDescent="0.25">
      <c r="A866" s="44" t="e">
        <f ca="1">IF(MONTH(C866)=MONTH(D$3),RIGHT('Yearly Info'!A$32,LEN('Yearly Info'!A$32)-4),"")</f>
        <v>#VALUE!</v>
      </c>
      <c r="B866" s="145"/>
      <c r="C866" s="42">
        <f t="shared" ca="1" si="30"/>
        <v>46230</v>
      </c>
      <c r="D866" s="54">
        <f ca="1">INDIRECT("'" &amp; UPPER(LEFT(TEXT($D$3,"mmmm"),3)) &amp; "'!AD29")</f>
        <v>0</v>
      </c>
      <c r="E866" s="147"/>
      <c r="F866" s="148"/>
      <c r="G866" s="148"/>
      <c r="H866" s="148"/>
      <c r="I866" s="148"/>
      <c r="J866" s="148"/>
      <c r="K866" s="148"/>
      <c r="L866" s="148"/>
      <c r="M866" s="148"/>
      <c r="N866" s="148"/>
      <c r="O866" s="148"/>
      <c r="P866" s="149"/>
    </row>
    <row r="867" spans="1:16" ht="15" customHeight="1" x14ac:dyDescent="0.25">
      <c r="A867" s="44" t="e">
        <f ca="1">IF(MONTH(C867)=MONTH(D$3),RIGHT('Yearly Info'!A$33,LEN('Yearly Info'!A$33)-4),"")</f>
        <v>#VALUE!</v>
      </c>
      <c r="B867" s="145"/>
      <c r="C867" s="42">
        <f t="shared" ca="1" si="30"/>
        <v>46230</v>
      </c>
      <c r="D867" s="54">
        <f ca="1">INDIRECT("'" &amp; UPPER(LEFT(TEXT($D$3,"mmmm"),3)) &amp; "'!AD30")</f>
        <v>0</v>
      </c>
      <c r="E867" s="147"/>
      <c r="F867" s="148"/>
      <c r="G867" s="148"/>
      <c r="H867" s="148"/>
      <c r="I867" s="148"/>
      <c r="J867" s="148"/>
      <c r="K867" s="148"/>
      <c r="L867" s="148"/>
      <c r="M867" s="148"/>
      <c r="N867" s="148"/>
      <c r="O867" s="148"/>
      <c r="P867" s="149"/>
    </row>
    <row r="868" spans="1:16" ht="15" customHeight="1" x14ac:dyDescent="0.25">
      <c r="A868" s="44" t="e">
        <f ca="1">IF(MONTH(C868)=MONTH(D$3),RIGHT('Yearly Info'!A$34,LEN('Yearly Info'!A$34)-4),"")</f>
        <v>#VALUE!</v>
      </c>
      <c r="B868" s="145"/>
      <c r="C868" s="42">
        <f t="shared" ca="1" si="30"/>
        <v>46230</v>
      </c>
      <c r="D868" s="54">
        <f ca="1">INDIRECT("'" &amp; UPPER(LEFT(TEXT($D$3,"mmmm"),3)) &amp; "'!AD31")</f>
        <v>0</v>
      </c>
      <c r="E868" s="147"/>
      <c r="F868" s="148"/>
      <c r="G868" s="148"/>
      <c r="H868" s="148"/>
      <c r="I868" s="148"/>
      <c r="J868" s="148"/>
      <c r="K868" s="148"/>
      <c r="L868" s="148"/>
      <c r="M868" s="148"/>
      <c r="N868" s="148"/>
      <c r="O868" s="148"/>
      <c r="P868" s="149"/>
    </row>
    <row r="869" spans="1:16" ht="15" customHeight="1" x14ac:dyDescent="0.25">
      <c r="A869" s="44" t="e">
        <f ca="1">IF(MONTH(C869)=MONTH(D$3),RIGHT('Yearly Info'!A$35,LEN('Yearly Info'!A$35)-4),"")</f>
        <v>#VALUE!</v>
      </c>
      <c r="B869" s="145"/>
      <c r="C869" s="42">
        <f t="shared" ca="1" si="30"/>
        <v>46230</v>
      </c>
      <c r="D869" s="54">
        <f ca="1">INDIRECT("'" &amp; UPPER(LEFT(TEXT($D$3,"mmmm"),3)) &amp; "'!AD32")</f>
        <v>0</v>
      </c>
      <c r="E869" s="147"/>
      <c r="F869" s="148"/>
      <c r="G869" s="148"/>
      <c r="H869" s="148"/>
      <c r="I869" s="148"/>
      <c r="J869" s="148"/>
      <c r="K869" s="148"/>
      <c r="L869" s="148"/>
      <c r="M869" s="148"/>
      <c r="N869" s="148"/>
      <c r="O869" s="148"/>
      <c r="P869" s="149"/>
    </row>
    <row r="870" spans="1:16" ht="15" customHeight="1" x14ac:dyDescent="0.25">
      <c r="A870" s="44" t="e">
        <f ca="1">IF(MONTH(C870)=MONTH(D$3),RIGHT('Yearly Info'!A$36,LEN('Yearly Info'!A$36)-4),"")</f>
        <v>#VALUE!</v>
      </c>
      <c r="B870" s="145"/>
      <c r="C870" s="42">
        <f t="shared" ca="1" si="30"/>
        <v>46230</v>
      </c>
      <c r="D870" s="54">
        <f ca="1">INDIRECT("'" &amp; UPPER(LEFT(TEXT($D$3,"mmmm"),3)) &amp; "'!AD33")</f>
        <v>0</v>
      </c>
      <c r="E870" s="153"/>
      <c r="F870" s="154"/>
      <c r="G870" s="154"/>
      <c r="H870" s="154"/>
      <c r="I870" s="154"/>
      <c r="J870" s="154"/>
      <c r="K870" s="154"/>
      <c r="L870" s="154"/>
      <c r="M870" s="154"/>
      <c r="N870" s="154"/>
      <c r="O870" s="154"/>
      <c r="P870" s="155"/>
    </row>
    <row r="871" spans="1:16" ht="15" customHeight="1" x14ac:dyDescent="0.25">
      <c r="A871" s="44" t="e">
        <f ca="1">IF(MONTH(C871)=MONTH(D$3),RIGHT('Yearly Info'!A$37,LEN('Yearly Info'!A$37)-4),"")</f>
        <v>#VALUE!</v>
      </c>
      <c r="B871" s="145"/>
      <c r="C871" s="42">
        <f t="shared" ca="1" si="30"/>
        <v>46230</v>
      </c>
      <c r="D871" s="54">
        <f ca="1">INDIRECT("'" &amp; UPPER(LEFT(TEXT($D$3,"mmmm"),3)) &amp; "'!AD34")</f>
        <v>0</v>
      </c>
      <c r="E871" s="147"/>
      <c r="F871" s="148"/>
      <c r="G871" s="148"/>
      <c r="H871" s="148"/>
      <c r="I871" s="148"/>
      <c r="J871" s="148"/>
      <c r="K871" s="148"/>
      <c r="L871" s="148"/>
      <c r="M871" s="148"/>
      <c r="N871" s="148"/>
      <c r="O871" s="148"/>
      <c r="P871" s="149"/>
    </row>
    <row r="872" spans="1:16" ht="15" customHeight="1" x14ac:dyDescent="0.25">
      <c r="A872" s="44" t="e">
        <f ca="1">IF(MONTH(C872)=MONTH(D$3),RIGHT('Yearly Info'!A$38,LEN('Yearly Info'!A$38)-4),"")</f>
        <v>#VALUE!</v>
      </c>
      <c r="B872" s="145"/>
      <c r="C872" s="42">
        <f t="shared" ca="1" si="30"/>
        <v>46230</v>
      </c>
      <c r="D872" s="54">
        <f ca="1">INDIRECT("'" &amp; UPPER(LEFT(TEXT($D$3,"mmmm"),3)) &amp; "'!AD35")</f>
        <v>0</v>
      </c>
      <c r="E872" s="147"/>
      <c r="F872" s="148"/>
      <c r="G872" s="148"/>
      <c r="H872" s="148"/>
      <c r="I872" s="148"/>
      <c r="J872" s="148"/>
      <c r="K872" s="148"/>
      <c r="L872" s="148"/>
      <c r="M872" s="148"/>
      <c r="N872" s="148"/>
      <c r="O872" s="148"/>
      <c r="P872" s="149"/>
    </row>
    <row r="873" spans="1:16" ht="15" customHeight="1" x14ac:dyDescent="0.25">
      <c r="A873" s="44" t="e">
        <f ca="1">IF(MONTH(C873)=MONTH(D$3),RIGHT('Yearly Info'!A$39,LEN('Yearly Info'!A$39)-4),"")</f>
        <v>#VALUE!</v>
      </c>
      <c r="B873" s="145"/>
      <c r="C873" s="42">
        <f t="shared" ca="1" si="30"/>
        <v>46230</v>
      </c>
      <c r="D873" s="54">
        <f ca="1">INDIRECT("'" &amp; UPPER(LEFT(TEXT($D$3,"mmmm"),3)) &amp; "'!AD36")</f>
        <v>0</v>
      </c>
      <c r="E873" s="147"/>
      <c r="F873" s="148"/>
      <c r="G873" s="148"/>
      <c r="H873" s="148"/>
      <c r="I873" s="148"/>
      <c r="J873" s="148"/>
      <c r="K873" s="148"/>
      <c r="L873" s="148"/>
      <c r="M873" s="148"/>
      <c r="N873" s="148"/>
      <c r="O873" s="148"/>
      <c r="P873" s="149"/>
    </row>
    <row r="874" spans="1:16" ht="15" customHeight="1" thickBot="1" x14ac:dyDescent="0.3">
      <c r="A874" s="45" t="e">
        <f ca="1">IF(MONTH(C874)=MONTH(D$3),RIGHT('Yearly Info'!A$40,LEN('Yearly Info'!A$40)-4),"")</f>
        <v>#VALUE!</v>
      </c>
      <c r="B874" s="145"/>
      <c r="C874" s="42">
        <f t="shared" ca="1" si="30"/>
        <v>46230</v>
      </c>
      <c r="D874" s="54">
        <f ca="1">INDIRECT("'" &amp; UPPER(LEFT(TEXT($D$3,"mmmm"),3)) &amp; "'!AD37")</f>
        <v>0</v>
      </c>
      <c r="E874" s="147"/>
      <c r="F874" s="148"/>
      <c r="G874" s="148"/>
      <c r="H874" s="148"/>
      <c r="I874" s="148"/>
      <c r="J874" s="148"/>
      <c r="K874" s="148"/>
      <c r="L874" s="148"/>
      <c r="M874" s="148"/>
      <c r="N874" s="148"/>
      <c r="O874" s="148"/>
      <c r="P874" s="149"/>
    </row>
    <row r="875" spans="1:16" ht="15" customHeight="1" thickBot="1" x14ac:dyDescent="0.3">
      <c r="A875" s="45" t="str">
        <f ca="1">IF(MONTH(C875)=MONTH(D$3),RIGHT('Yearly Info'!A$41,LEN('Yearly Info'!A$41)-4),"")</f>
        <v xml:space="preserve"> </v>
      </c>
      <c r="B875" s="145"/>
      <c r="C875" s="42">
        <f t="shared" ca="1" si="30"/>
        <v>46230</v>
      </c>
      <c r="D875" s="54">
        <f ca="1">INDIRECT("'" &amp; UPPER(LEFT(TEXT($D$3,"mmmm"),3)) &amp; "'!AD38")</f>
        <v>0</v>
      </c>
      <c r="E875" s="147"/>
      <c r="F875" s="148"/>
      <c r="G875" s="148"/>
      <c r="H875" s="148"/>
      <c r="I875" s="148"/>
      <c r="J875" s="148"/>
      <c r="K875" s="148"/>
      <c r="L875" s="148"/>
      <c r="M875" s="148"/>
      <c r="N875" s="148"/>
      <c r="O875" s="148"/>
      <c r="P875" s="149"/>
    </row>
    <row r="876" spans="1:16" ht="15" customHeight="1" thickBot="1" x14ac:dyDescent="0.3">
      <c r="A876" s="45" t="str">
        <f ca="1">IF(MONTH(C876)=MONTH(D$3),RIGHT('Yearly Info'!A$42,LEN('Yearly Info'!A$42)-4),"")</f>
        <v xml:space="preserve"> </v>
      </c>
      <c r="B876" s="145"/>
      <c r="C876" s="42">
        <f t="shared" ca="1" si="30"/>
        <v>46230</v>
      </c>
      <c r="D876" s="54">
        <f ca="1">INDIRECT("'" &amp; UPPER(LEFT(TEXT($D$3,"mmmm"),3)) &amp; "'!AD39")</f>
        <v>0</v>
      </c>
      <c r="E876" s="147"/>
      <c r="F876" s="148"/>
      <c r="G876" s="148"/>
      <c r="H876" s="148"/>
      <c r="I876" s="148"/>
      <c r="J876" s="148"/>
      <c r="K876" s="148"/>
      <c r="L876" s="148"/>
      <c r="M876" s="148"/>
      <c r="N876" s="148"/>
      <c r="O876" s="148"/>
      <c r="P876" s="149"/>
    </row>
    <row r="877" spans="1:16" ht="15" customHeight="1" thickBot="1" x14ac:dyDescent="0.3">
      <c r="A877" s="45" t="str">
        <f ca="1">IF(MONTH(C877)=MONTH(D$3),RIGHT('Yearly Info'!A$43,LEN('Yearly Info'!A$43)-4),"")</f>
        <v xml:space="preserve"> </v>
      </c>
      <c r="B877" s="146"/>
      <c r="C877" s="42">
        <f t="shared" ca="1" si="30"/>
        <v>46230</v>
      </c>
      <c r="D877" s="55">
        <f ca="1">INDIRECT("'" &amp; UPPER(LEFT(TEXT($D$3,"mmmm"),3)) &amp; "'!AD40")</f>
        <v>0</v>
      </c>
      <c r="E877" s="150"/>
      <c r="F877" s="151"/>
      <c r="G877" s="151"/>
      <c r="H877" s="151"/>
      <c r="I877" s="151"/>
      <c r="J877" s="151"/>
      <c r="K877" s="151"/>
      <c r="L877" s="151"/>
      <c r="M877" s="151"/>
      <c r="N877" s="151"/>
      <c r="O877" s="151"/>
      <c r="P877" s="152"/>
    </row>
    <row r="878" spans="1:16" ht="15" customHeight="1" x14ac:dyDescent="0.25">
      <c r="A878" s="44" t="str">
        <f ca="1">IF(MONTH(C878)=MONTH(D$3),RIGHT('Yearly Info'!A$14,LEN('Yearly Info'!A$14)-4),"")</f>
        <v xml:space="preserve"> RICS Support for MDEQ</v>
      </c>
      <c r="B878" s="145" t="str">
        <f ca="1">TEXT(C878,"dddd")</f>
        <v>Tuesday</v>
      </c>
      <c r="C878" s="94">
        <f ca="1">C848+1</f>
        <v>46231</v>
      </c>
      <c r="D878" s="54">
        <f ca="1">INDIRECT("'" &amp; UPPER(LEFT(TEXT($D$3,"mmmm"),3)) &amp; "'!AE11")</f>
        <v>0</v>
      </c>
      <c r="E878" s="147"/>
      <c r="F878" s="148"/>
      <c r="G878" s="148"/>
      <c r="H878" s="148"/>
      <c r="I878" s="148"/>
      <c r="J878" s="148"/>
      <c r="K878" s="148"/>
      <c r="L878" s="148"/>
      <c r="M878" s="148"/>
      <c r="N878" s="148"/>
      <c r="O878" s="148"/>
      <c r="P878" s="149"/>
    </row>
    <row r="879" spans="1:16" ht="15" customHeight="1" x14ac:dyDescent="0.25">
      <c r="A879" s="44" t="str">
        <f ca="1">IF(MONTH(C879)=MONTH(D$3),RIGHT('Yearly Info'!A$15,LEN('Yearly Info'!A$15)-4),"")</f>
        <v xml:space="preserve"> MDEQ</v>
      </c>
      <c r="B879" s="145"/>
      <c r="C879" s="42">
        <f ca="1">C878</f>
        <v>46231</v>
      </c>
      <c r="D879" s="54">
        <f ca="1">INDIRECT("'" &amp; UPPER(LEFT(TEXT($D$3,"mmmm"),3)) &amp; "'!AE12")</f>
        <v>0</v>
      </c>
      <c r="E879" s="147"/>
      <c r="F879" s="148"/>
      <c r="G879" s="148"/>
      <c r="H879" s="148"/>
      <c r="I879" s="148"/>
      <c r="J879" s="148"/>
      <c r="K879" s="148"/>
      <c r="L879" s="148"/>
      <c r="M879" s="148"/>
      <c r="N879" s="148"/>
      <c r="O879" s="148"/>
      <c r="P879" s="149"/>
    </row>
    <row r="880" spans="1:16" ht="15" customHeight="1" x14ac:dyDescent="0.25">
      <c r="A880" s="44" t="str">
        <f ca="1">IF(MONTH(C880)=MONTH(D$3),RIGHT('Yearly Info'!A$16,LEN('Yearly Info'!A$16)-4),"")</f>
        <v xml:space="preserve"> RICS Idea Portal</v>
      </c>
      <c r="B880" s="145"/>
      <c r="C880" s="42">
        <f t="shared" ref="C880:C907" ca="1" si="31">C879</f>
        <v>46231</v>
      </c>
      <c r="D880" s="54">
        <f ca="1">INDIRECT("'" &amp; UPPER(LEFT(TEXT($D$3,"mmmm"),3)) &amp; "'!AE13")</f>
        <v>0</v>
      </c>
      <c r="E880" s="147"/>
      <c r="F880" s="148"/>
      <c r="G880" s="148"/>
      <c r="H880" s="148"/>
      <c r="I880" s="148"/>
      <c r="J880" s="148"/>
      <c r="K880" s="148"/>
      <c r="L880" s="148"/>
      <c r="M880" s="148"/>
      <c r="N880" s="148"/>
      <c r="O880" s="148"/>
      <c r="P880" s="149"/>
    </row>
    <row r="881" spans="1:16" ht="15" customHeight="1" x14ac:dyDescent="0.25">
      <c r="A881" s="44" t="str">
        <f ca="1">IF(MONTH(C881)=MONTH(D$3),RIGHT('Yearly Info'!A$17,LEN('Yearly Info'!A$17)-4),"")</f>
        <v xml:space="preserve"> MSWIS</v>
      </c>
      <c r="B881" s="145"/>
      <c r="C881" s="42">
        <f t="shared" ca="1" si="31"/>
        <v>46231</v>
      </c>
      <c r="D881" s="54">
        <f ca="1">INDIRECT("'" &amp; UPPER(LEFT(TEXT($D$3,"mmmm"),3)) &amp; "'!AE14")</f>
        <v>0</v>
      </c>
      <c r="E881" s="147"/>
      <c r="F881" s="148"/>
      <c r="G881" s="148"/>
      <c r="H881" s="148"/>
      <c r="I881" s="148"/>
      <c r="J881" s="148"/>
      <c r="K881" s="148"/>
      <c r="L881" s="148"/>
      <c r="M881" s="148"/>
      <c r="N881" s="148"/>
      <c r="O881" s="148"/>
      <c r="P881" s="149"/>
    </row>
    <row r="882" spans="1:16" ht="15" customHeight="1" x14ac:dyDescent="0.25">
      <c r="A882" s="44" t="str">
        <f ca="1">IF(MONTH(C882)=MONTH(D$3),RIGHT('Yearly Info'!A$18,LEN('Yearly Info'!A$18)-4),"")</f>
        <v xml:space="preserve"> GeoSpatial</v>
      </c>
      <c r="B882" s="145"/>
      <c r="C882" s="42">
        <f t="shared" ca="1" si="31"/>
        <v>46231</v>
      </c>
      <c r="D882" s="54">
        <f ca="1">INDIRECT("'" &amp; UPPER(LEFT(TEXT($D$3,"mmmm"),3)) &amp; "'!AE15")</f>
        <v>0</v>
      </c>
      <c r="E882" s="147"/>
      <c r="F882" s="148"/>
      <c r="G882" s="148"/>
      <c r="H882" s="148"/>
      <c r="I882" s="148"/>
      <c r="J882" s="148"/>
      <c r="K882" s="148"/>
      <c r="L882" s="148"/>
      <c r="M882" s="148"/>
      <c r="N882" s="148"/>
      <c r="O882" s="148"/>
      <c r="P882" s="149"/>
    </row>
    <row r="883" spans="1:16" ht="15" customHeight="1" x14ac:dyDescent="0.25">
      <c r="A883" s="44" t="str">
        <f ca="1">IF(MONTH(C883)=MONTH(D$3),RIGHT('Yearly Info'!A$19,LEN('Yearly Info'!A$19)-4),"")</f>
        <v xml:space="preserve"> RICS Dashboard</v>
      </c>
      <c r="B883" s="145"/>
      <c r="C883" s="42">
        <f t="shared" ca="1" si="31"/>
        <v>46231</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xml:space="preserve"> MDWFP NRIS</v>
      </c>
      <c r="B884" s="145"/>
      <c r="C884" s="42">
        <f t="shared" ca="1" si="31"/>
        <v>46231</v>
      </c>
      <c r="D884" s="54">
        <f ca="1">INDIRECT("'" &amp; UPPER(LEFT(TEXT($D$3,"mmmm"),3)) &amp; "'!AE17")</f>
        <v>0</v>
      </c>
      <c r="E884" s="153"/>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xml:space="preserve"> MSWIS MRVA 4 CLOSED</v>
      </c>
      <c r="B885" s="145"/>
      <c r="C885" s="42">
        <f t="shared" ca="1" si="31"/>
        <v>46231</v>
      </c>
      <c r="D885" s="54">
        <f ca="1">INDIRECT("'" &amp; UPPER(LEFT(TEXT($D$3,"mmmm"),3)) &amp; "'!AE18")</f>
        <v>0</v>
      </c>
      <c r="E885" s="156"/>
      <c r="F885" s="148"/>
      <c r="G885" s="148"/>
      <c r="H885" s="148"/>
      <c r="I885" s="148"/>
      <c r="J885" s="148"/>
      <c r="K885" s="148"/>
      <c r="L885" s="148"/>
      <c r="M885" s="148"/>
      <c r="N885" s="148"/>
      <c r="O885" s="148"/>
      <c r="P885" s="149"/>
    </row>
    <row r="886" spans="1:16" ht="15" customHeight="1" x14ac:dyDescent="0.25">
      <c r="A886" s="44" t="str">
        <f ca="1">IF(MONTH(C886)=MONTH(D$3),RIGHT('Yearly Info'!A$22,LEN('Yearly Info'!A$22)-4),"")</f>
        <v xml:space="preserve"> Tackett</v>
      </c>
      <c r="B886" s="145"/>
      <c r="C886" s="42">
        <f t="shared" ca="1" si="31"/>
        <v>46231</v>
      </c>
      <c r="D886" s="54">
        <f ca="1">INDIRECT("'" &amp; UPPER(LEFT(TEXT($D$3,"mmmm"),3)) &amp; "'!AE19")</f>
        <v>0</v>
      </c>
      <c r="E886" s="147"/>
      <c r="F886" s="148"/>
      <c r="G886" s="148"/>
      <c r="H886" s="148"/>
      <c r="I886" s="148"/>
      <c r="J886" s="148"/>
      <c r="K886" s="148"/>
      <c r="L886" s="148"/>
      <c r="M886" s="148"/>
      <c r="N886" s="148"/>
      <c r="O886" s="148"/>
      <c r="P886" s="149"/>
    </row>
    <row r="887" spans="1:16" ht="15" customHeight="1" x14ac:dyDescent="0.25">
      <c r="A887" s="44" t="e">
        <f ca="1">IF(MONTH(C887)=MONTH(D$3),RIGHT('Yearly Info'!A$23,LEN('Yearly Info'!A$23)-4),"")</f>
        <v>#VALUE!</v>
      </c>
      <c r="B887" s="145"/>
      <c r="C887" s="42">
        <f t="shared" ca="1" si="31"/>
        <v>46231</v>
      </c>
      <c r="D887" s="54">
        <f ca="1">INDIRECT("'" &amp; UPPER(LEFT(TEXT($D$3,"mmmm"),3)) &amp; "'!AE20")</f>
        <v>0</v>
      </c>
      <c r="E887" s="147"/>
      <c r="F887" s="148"/>
      <c r="G887" s="148"/>
      <c r="H887" s="148"/>
      <c r="I887" s="148"/>
      <c r="J887" s="148"/>
      <c r="K887" s="148"/>
      <c r="L887" s="148"/>
      <c r="M887" s="148"/>
      <c r="N887" s="148"/>
      <c r="O887" s="148"/>
      <c r="P887" s="149"/>
    </row>
    <row r="888" spans="1:16" ht="15" customHeight="1" x14ac:dyDescent="0.25">
      <c r="A888" s="44" t="e">
        <f ca="1">IF(MONTH(C888)=MONTH(D$3),RIGHT('Yearly Info'!A$24,LEN('Yearly Info'!A$24)-4),"")</f>
        <v>#VALUE!</v>
      </c>
      <c r="B888" s="145"/>
      <c r="C888" s="42">
        <f t="shared" ca="1" si="31"/>
        <v>46231</v>
      </c>
      <c r="D888" s="54">
        <f ca="1">INDIRECT("'" &amp; UPPER(LEFT(TEXT($D$3,"mmmm"),3)) &amp; "'!AE21")</f>
        <v>0</v>
      </c>
      <c r="E888" s="147"/>
      <c r="F888" s="148"/>
      <c r="G888" s="148"/>
      <c r="H888" s="148"/>
      <c r="I888" s="148"/>
      <c r="J888" s="148"/>
      <c r="K888" s="148"/>
      <c r="L888" s="148"/>
      <c r="M888" s="148"/>
      <c r="N888" s="148"/>
      <c r="O888" s="148"/>
      <c r="P888" s="149"/>
    </row>
    <row r="889" spans="1:16" ht="15" customHeight="1" x14ac:dyDescent="0.25">
      <c r="A889" s="44" t="e">
        <f ca="1">IF(MONTH(C889)=MONTH(D$3),RIGHT('Yearly Info'!A$25,LEN('Yearly Info'!A$25)-4),"")</f>
        <v>#VALUE!</v>
      </c>
      <c r="B889" s="145"/>
      <c r="C889" s="42">
        <f t="shared" ca="1" si="31"/>
        <v>46231</v>
      </c>
      <c r="D889" s="54">
        <f ca="1">INDIRECT("'" &amp; UPPER(LEFT(TEXT($D$3,"mmmm"),3)) &amp; "'!AE22")</f>
        <v>0</v>
      </c>
      <c r="E889" s="147"/>
      <c r="F889" s="148"/>
      <c r="G889" s="148"/>
      <c r="H889" s="148"/>
      <c r="I889" s="148"/>
      <c r="J889" s="148"/>
      <c r="K889" s="148"/>
      <c r="L889" s="148"/>
      <c r="M889" s="148"/>
      <c r="N889" s="148"/>
      <c r="O889" s="148"/>
      <c r="P889" s="149"/>
    </row>
    <row r="890" spans="1:16" ht="15" customHeight="1" x14ac:dyDescent="0.25">
      <c r="A890" s="44" t="e">
        <f ca="1">IF(MONTH(C890)=MONTH(D$3),RIGHT('Yearly Info'!A$26,LEN('Yearly Info'!A$26)-4),"")</f>
        <v>#VALUE!</v>
      </c>
      <c r="B890" s="145"/>
      <c r="C890" s="42">
        <f t="shared" ca="1" si="31"/>
        <v>46231</v>
      </c>
      <c r="D890" s="54">
        <f ca="1">INDIRECT("'" &amp; UPPER(LEFT(TEXT($D$3,"mmmm"),3)) &amp; "'!AE23")</f>
        <v>0</v>
      </c>
      <c r="E890" s="147"/>
      <c r="F890" s="148"/>
      <c r="G890" s="148"/>
      <c r="H890" s="148"/>
      <c r="I890" s="148"/>
      <c r="J890" s="148"/>
      <c r="K890" s="148"/>
      <c r="L890" s="148"/>
      <c r="M890" s="148"/>
      <c r="N890" s="148"/>
      <c r="O890" s="148"/>
      <c r="P890" s="149"/>
    </row>
    <row r="891" spans="1:16" ht="15" customHeight="1" x14ac:dyDescent="0.25">
      <c r="A891" s="44" t="e">
        <f ca="1">IF(MONTH(C891)=MONTH(D$3),RIGHT('Yearly Info'!A$27,LEN('Yearly Info'!A$27)-4),"")</f>
        <v>#VALUE!</v>
      </c>
      <c r="B891" s="145"/>
      <c r="C891" s="42">
        <f t="shared" ca="1" si="31"/>
        <v>46231</v>
      </c>
      <c r="D891" s="54">
        <f ca="1">INDIRECT("'" &amp; UPPER(LEFT(TEXT($D$3,"mmmm"),3)) &amp; "'!AE24")</f>
        <v>0</v>
      </c>
      <c r="E891" s="147"/>
      <c r="F891" s="148"/>
      <c r="G891" s="148"/>
      <c r="H891" s="148"/>
      <c r="I891" s="148"/>
      <c r="J891" s="148"/>
      <c r="K891" s="148"/>
      <c r="L891" s="148"/>
      <c r="M891" s="148"/>
      <c r="N891" s="148"/>
      <c r="O891" s="148"/>
      <c r="P891" s="149"/>
    </row>
    <row r="892" spans="1:16" ht="15" customHeight="1" x14ac:dyDescent="0.25">
      <c r="A892" s="44" t="e">
        <f ca="1">IF(MONTH(C892)=MONTH(D$3),RIGHT('Yearly Info'!A$28,LEN('Yearly Info'!A$28)-4),"")</f>
        <v>#VALUE!</v>
      </c>
      <c r="B892" s="145"/>
      <c r="C892" s="42">
        <f t="shared" ca="1" si="31"/>
        <v>46231</v>
      </c>
      <c r="D892" s="54">
        <f ca="1">INDIRECT("'" &amp; UPPER(LEFT(TEXT($D$3,"mmmm"),3)) &amp; "'!AE25")</f>
        <v>0</v>
      </c>
      <c r="E892" s="147"/>
      <c r="F892" s="148"/>
      <c r="G892" s="148"/>
      <c r="H892" s="148"/>
      <c r="I892" s="148"/>
      <c r="J892" s="148"/>
      <c r="K892" s="148"/>
      <c r="L892" s="148"/>
      <c r="M892" s="148"/>
      <c r="N892" s="148"/>
      <c r="O892" s="148"/>
      <c r="P892" s="149"/>
    </row>
    <row r="893" spans="1:16" ht="15" customHeight="1" x14ac:dyDescent="0.25">
      <c r="A893" s="44" t="e">
        <f ca="1">IF(MONTH(C893)=MONTH(D$3),RIGHT('Yearly Info'!A$29,LEN('Yearly Info'!A$29)-4),"")</f>
        <v>#VALUE!</v>
      </c>
      <c r="B893" s="145"/>
      <c r="C893" s="42">
        <f t="shared" ca="1" si="31"/>
        <v>46231</v>
      </c>
      <c r="D893" s="54">
        <f ca="1">INDIRECT("'" &amp; UPPER(LEFT(TEXT($D$3,"mmmm"),3)) &amp; "'!AE26")</f>
        <v>0</v>
      </c>
      <c r="E893" s="147"/>
      <c r="F893" s="148"/>
      <c r="G893" s="148"/>
      <c r="H893" s="148"/>
      <c r="I893" s="148"/>
      <c r="J893" s="148"/>
      <c r="K893" s="148"/>
      <c r="L893" s="148"/>
      <c r="M893" s="148"/>
      <c r="N893" s="148"/>
      <c r="O893" s="148"/>
      <c r="P893" s="149"/>
    </row>
    <row r="894" spans="1:16" ht="15" customHeight="1" x14ac:dyDescent="0.25">
      <c r="A894" s="44" t="e">
        <f ca="1">IF(MONTH(C894)=MONTH(D$3),RIGHT('Yearly Info'!A$30,LEN('Yearly Info'!A$30)-4),"")</f>
        <v>#VALUE!</v>
      </c>
      <c r="B894" s="145"/>
      <c r="C894" s="42">
        <f t="shared" ca="1" si="31"/>
        <v>46231</v>
      </c>
      <c r="D894" s="54">
        <f ca="1">INDIRECT("'" &amp; UPPER(LEFT(TEXT($D$3,"mmmm"),3)) &amp; "'!AE27")</f>
        <v>0</v>
      </c>
      <c r="E894" s="147"/>
      <c r="F894" s="148"/>
      <c r="G894" s="148"/>
      <c r="H894" s="148"/>
      <c r="I894" s="148"/>
      <c r="J894" s="148"/>
      <c r="K894" s="148"/>
      <c r="L894" s="148"/>
      <c r="M894" s="148"/>
      <c r="N894" s="148"/>
      <c r="O894" s="148"/>
      <c r="P894" s="149"/>
    </row>
    <row r="895" spans="1:16" ht="15" customHeight="1" x14ac:dyDescent="0.25">
      <c r="A895" s="44" t="e">
        <f ca="1">IF(MONTH(C895)=MONTH(D$3),RIGHT('Yearly Info'!A$31,LEN('Yearly Info'!A$31)-4),"")</f>
        <v>#VALUE!</v>
      </c>
      <c r="B895" s="145"/>
      <c r="C895" s="42">
        <f t="shared" ca="1" si="31"/>
        <v>46231</v>
      </c>
      <c r="D895" s="54">
        <f ca="1">INDIRECT("'" &amp; UPPER(LEFT(TEXT($D$3,"mmmm"),3)) &amp; "'!AE28")</f>
        <v>0</v>
      </c>
      <c r="E895" s="147"/>
      <c r="F895" s="148"/>
      <c r="G895" s="148"/>
      <c r="H895" s="148"/>
      <c r="I895" s="148"/>
      <c r="J895" s="148"/>
      <c r="K895" s="148"/>
      <c r="L895" s="148"/>
      <c r="M895" s="148"/>
      <c r="N895" s="148"/>
      <c r="O895" s="148"/>
      <c r="P895" s="149"/>
    </row>
    <row r="896" spans="1:16" ht="15" customHeight="1" x14ac:dyDescent="0.25">
      <c r="A896" s="44" t="e">
        <f ca="1">IF(MONTH(C896)=MONTH(D$3),RIGHT('Yearly Info'!A$32,LEN('Yearly Info'!A$32)-4),"")</f>
        <v>#VALUE!</v>
      </c>
      <c r="B896" s="145"/>
      <c r="C896" s="42">
        <f t="shared" ca="1" si="31"/>
        <v>46231</v>
      </c>
      <c r="D896" s="54">
        <f ca="1">INDIRECT("'" &amp; UPPER(LEFT(TEXT($D$3,"mmmm"),3)) &amp; "'!AE29")</f>
        <v>0</v>
      </c>
      <c r="E896" s="147"/>
      <c r="F896" s="148"/>
      <c r="G896" s="148"/>
      <c r="H896" s="148"/>
      <c r="I896" s="148"/>
      <c r="J896" s="148"/>
      <c r="K896" s="148"/>
      <c r="L896" s="148"/>
      <c r="M896" s="148"/>
      <c r="N896" s="148"/>
      <c r="O896" s="148"/>
      <c r="P896" s="149"/>
    </row>
    <row r="897" spans="1:16" ht="15" customHeight="1" x14ac:dyDescent="0.25">
      <c r="A897" s="44" t="e">
        <f ca="1">IF(MONTH(C897)=MONTH(D$3),RIGHT('Yearly Info'!A$33,LEN('Yearly Info'!A$33)-4),"")</f>
        <v>#VALUE!</v>
      </c>
      <c r="B897" s="145"/>
      <c r="C897" s="42">
        <f t="shared" ca="1" si="31"/>
        <v>46231</v>
      </c>
      <c r="D897" s="54">
        <f ca="1">INDIRECT("'" &amp; UPPER(LEFT(TEXT($D$3,"mmmm"),3)) &amp; "'!AE30")</f>
        <v>0</v>
      </c>
      <c r="E897" s="147"/>
      <c r="F897" s="148"/>
      <c r="G897" s="148"/>
      <c r="H897" s="148"/>
      <c r="I897" s="148"/>
      <c r="J897" s="148"/>
      <c r="K897" s="148"/>
      <c r="L897" s="148"/>
      <c r="M897" s="148"/>
      <c r="N897" s="148"/>
      <c r="O897" s="148"/>
      <c r="P897" s="149"/>
    </row>
    <row r="898" spans="1:16" ht="15" customHeight="1" x14ac:dyDescent="0.25">
      <c r="A898" s="44" t="e">
        <f ca="1">IF(MONTH(C898)=MONTH(D$3),RIGHT('Yearly Info'!A$34,LEN('Yearly Info'!A$34)-4),"")</f>
        <v>#VALUE!</v>
      </c>
      <c r="B898" s="145"/>
      <c r="C898" s="42">
        <f t="shared" ca="1" si="31"/>
        <v>46231</v>
      </c>
      <c r="D898" s="54">
        <f ca="1">INDIRECT("'" &amp; UPPER(LEFT(TEXT($D$3,"mmmm"),3)) &amp; "'!AE31")</f>
        <v>0</v>
      </c>
      <c r="E898" s="147"/>
      <c r="F898" s="148"/>
      <c r="G898" s="148"/>
      <c r="H898" s="148"/>
      <c r="I898" s="148"/>
      <c r="J898" s="148"/>
      <c r="K898" s="148"/>
      <c r="L898" s="148"/>
      <c r="M898" s="148"/>
      <c r="N898" s="148"/>
      <c r="O898" s="148"/>
      <c r="P898" s="149"/>
    </row>
    <row r="899" spans="1:16" ht="15" customHeight="1" x14ac:dyDescent="0.25">
      <c r="A899" s="44" t="e">
        <f ca="1">IF(MONTH(C899)=MONTH(D$3),RIGHT('Yearly Info'!A$35,LEN('Yearly Info'!A$35)-4),"")</f>
        <v>#VALUE!</v>
      </c>
      <c r="B899" s="145"/>
      <c r="C899" s="42">
        <f t="shared" ca="1" si="31"/>
        <v>46231</v>
      </c>
      <c r="D899" s="54">
        <f ca="1">INDIRECT("'" &amp; UPPER(LEFT(TEXT($D$3,"mmmm"),3)) &amp; "'!AE32")</f>
        <v>0</v>
      </c>
      <c r="E899" s="147"/>
      <c r="F899" s="148"/>
      <c r="G899" s="148"/>
      <c r="H899" s="148"/>
      <c r="I899" s="148"/>
      <c r="J899" s="148"/>
      <c r="K899" s="148"/>
      <c r="L899" s="148"/>
      <c r="M899" s="148"/>
      <c r="N899" s="148"/>
      <c r="O899" s="148"/>
      <c r="P899" s="149"/>
    </row>
    <row r="900" spans="1:16" ht="15" customHeight="1" x14ac:dyDescent="0.25">
      <c r="A900" s="44" t="e">
        <f ca="1">IF(MONTH(C900)=MONTH(D$3),RIGHT('Yearly Info'!A$36,LEN('Yearly Info'!A$36)-4),"")</f>
        <v>#VALUE!</v>
      </c>
      <c r="B900" s="145"/>
      <c r="C900" s="42">
        <f t="shared" ca="1" si="31"/>
        <v>46231</v>
      </c>
      <c r="D900" s="54">
        <f ca="1">INDIRECT("'" &amp; UPPER(LEFT(TEXT($D$3,"mmmm"),3)) &amp; "'!AE33")</f>
        <v>0</v>
      </c>
      <c r="E900" s="153"/>
      <c r="F900" s="154"/>
      <c r="G900" s="154"/>
      <c r="H900" s="154"/>
      <c r="I900" s="154"/>
      <c r="J900" s="154"/>
      <c r="K900" s="154"/>
      <c r="L900" s="154"/>
      <c r="M900" s="154"/>
      <c r="N900" s="154"/>
      <c r="O900" s="154"/>
      <c r="P900" s="155"/>
    </row>
    <row r="901" spans="1:16" ht="15" customHeight="1" x14ac:dyDescent="0.25">
      <c r="A901" s="44" t="e">
        <f ca="1">IF(MONTH(C901)=MONTH(D$3),RIGHT('Yearly Info'!A$37,LEN('Yearly Info'!A$37)-4),"")</f>
        <v>#VALUE!</v>
      </c>
      <c r="B901" s="145"/>
      <c r="C901" s="42">
        <f t="shared" ca="1" si="31"/>
        <v>46231</v>
      </c>
      <c r="D901" s="54">
        <f ca="1">INDIRECT("'" &amp; UPPER(LEFT(TEXT($D$3,"mmmm"),3)) &amp; "'!AE34")</f>
        <v>0</v>
      </c>
      <c r="E901" s="147"/>
      <c r="F901" s="148"/>
      <c r="G901" s="148"/>
      <c r="H901" s="148"/>
      <c r="I901" s="148"/>
      <c r="J901" s="148"/>
      <c r="K901" s="148"/>
      <c r="L901" s="148"/>
      <c r="M901" s="148"/>
      <c r="N901" s="148"/>
      <c r="O901" s="148"/>
      <c r="P901" s="149"/>
    </row>
    <row r="902" spans="1:16" ht="15" customHeight="1" x14ac:dyDescent="0.25">
      <c r="A902" s="44" t="e">
        <f ca="1">IF(MONTH(C902)=MONTH(D$3),RIGHT('Yearly Info'!A$38,LEN('Yearly Info'!A$38)-4),"")</f>
        <v>#VALUE!</v>
      </c>
      <c r="B902" s="145"/>
      <c r="C902" s="42">
        <f t="shared" ca="1" si="31"/>
        <v>46231</v>
      </c>
      <c r="D902" s="54">
        <f ca="1">INDIRECT("'" &amp; UPPER(LEFT(TEXT($D$3,"mmmm"),3)) &amp; "'!AE35")</f>
        <v>0</v>
      </c>
      <c r="E902" s="147"/>
      <c r="F902" s="148"/>
      <c r="G902" s="148"/>
      <c r="H902" s="148"/>
      <c r="I902" s="148"/>
      <c r="J902" s="148"/>
      <c r="K902" s="148"/>
      <c r="L902" s="148"/>
      <c r="M902" s="148"/>
      <c r="N902" s="148"/>
      <c r="O902" s="148"/>
      <c r="P902" s="149"/>
    </row>
    <row r="903" spans="1:16" ht="15" customHeight="1" x14ac:dyDescent="0.25">
      <c r="A903" s="44" t="e">
        <f ca="1">IF(MONTH(C903)=MONTH(D$3),RIGHT('Yearly Info'!A$39,LEN('Yearly Info'!A$39)-4),"")</f>
        <v>#VALUE!</v>
      </c>
      <c r="B903" s="145"/>
      <c r="C903" s="42">
        <f t="shared" ca="1" si="31"/>
        <v>46231</v>
      </c>
      <c r="D903" s="54">
        <f ca="1">INDIRECT("'" &amp; UPPER(LEFT(TEXT($D$3,"mmmm"),3)) &amp; "'!AE36")</f>
        <v>0</v>
      </c>
      <c r="E903" s="147"/>
      <c r="F903" s="148"/>
      <c r="G903" s="148"/>
      <c r="H903" s="148"/>
      <c r="I903" s="148"/>
      <c r="J903" s="148"/>
      <c r="K903" s="148"/>
      <c r="L903" s="148"/>
      <c r="M903" s="148"/>
      <c r="N903" s="148"/>
      <c r="O903" s="148"/>
      <c r="P903" s="149"/>
    </row>
    <row r="904" spans="1:16" ht="15" customHeight="1" thickBot="1" x14ac:dyDescent="0.3">
      <c r="A904" s="45" t="e">
        <f ca="1">IF(MONTH(C904)=MONTH(D$3),RIGHT('Yearly Info'!A$40,LEN('Yearly Info'!A$40)-4),"")</f>
        <v>#VALUE!</v>
      </c>
      <c r="B904" s="145"/>
      <c r="C904" s="42">
        <f t="shared" ca="1" si="31"/>
        <v>46231</v>
      </c>
      <c r="D904" s="54">
        <f ca="1">INDIRECT("'" &amp; UPPER(LEFT(TEXT($D$3,"mmmm"),3)) &amp; "'!AE37")</f>
        <v>0</v>
      </c>
      <c r="E904" s="147"/>
      <c r="F904" s="148"/>
      <c r="G904" s="148"/>
      <c r="H904" s="148"/>
      <c r="I904" s="148"/>
      <c r="J904" s="148"/>
      <c r="K904" s="148"/>
      <c r="L904" s="148"/>
      <c r="M904" s="148"/>
      <c r="N904" s="148"/>
      <c r="O904" s="148"/>
      <c r="P904" s="149"/>
    </row>
    <row r="905" spans="1:16" ht="15" customHeight="1" thickBot="1" x14ac:dyDescent="0.3">
      <c r="A905" s="45" t="str">
        <f ca="1">IF(MONTH(C905)=MONTH(D$3),RIGHT('Yearly Info'!A$41,LEN('Yearly Info'!A$41)-4),"")</f>
        <v xml:space="preserve"> </v>
      </c>
      <c r="B905" s="145"/>
      <c r="C905" s="42">
        <f t="shared" ca="1" si="31"/>
        <v>46231</v>
      </c>
      <c r="D905" s="54">
        <f ca="1">INDIRECT("'" &amp; UPPER(LEFT(TEXT($D$3,"mmmm"),3)) &amp; "'!AE38")</f>
        <v>0</v>
      </c>
      <c r="E905" s="147"/>
      <c r="F905" s="148"/>
      <c r="G905" s="148"/>
      <c r="H905" s="148"/>
      <c r="I905" s="148"/>
      <c r="J905" s="148"/>
      <c r="K905" s="148"/>
      <c r="L905" s="148"/>
      <c r="M905" s="148"/>
      <c r="N905" s="148"/>
      <c r="O905" s="148"/>
      <c r="P905" s="149"/>
    </row>
    <row r="906" spans="1:16" ht="15" customHeight="1" thickBot="1" x14ac:dyDescent="0.3">
      <c r="A906" s="45" t="str">
        <f ca="1">IF(MONTH(C906)=MONTH(D$3),RIGHT('Yearly Info'!A$42,LEN('Yearly Info'!A$42)-4),"")</f>
        <v xml:space="preserve"> </v>
      </c>
      <c r="B906" s="145"/>
      <c r="C906" s="42">
        <f t="shared" ca="1" si="31"/>
        <v>46231</v>
      </c>
      <c r="D906" s="54">
        <f ca="1">INDIRECT("'" &amp; UPPER(LEFT(TEXT($D$3,"mmmm"),3)) &amp; "'!AE39")</f>
        <v>0</v>
      </c>
      <c r="E906" s="147"/>
      <c r="F906" s="148"/>
      <c r="G906" s="148"/>
      <c r="H906" s="148"/>
      <c r="I906" s="148"/>
      <c r="J906" s="148"/>
      <c r="K906" s="148"/>
      <c r="L906" s="148"/>
      <c r="M906" s="148"/>
      <c r="N906" s="148"/>
      <c r="O906" s="148"/>
      <c r="P906" s="149"/>
    </row>
    <row r="907" spans="1:16" ht="15" customHeight="1" thickBot="1" x14ac:dyDescent="0.3">
      <c r="A907" s="45" t="str">
        <f ca="1">IF(MONTH(C907)=MONTH(D$3),RIGHT('Yearly Info'!A$43,LEN('Yearly Info'!A$43)-4),"")</f>
        <v xml:space="preserve"> </v>
      </c>
      <c r="B907" s="146"/>
      <c r="C907" s="42">
        <f t="shared" ca="1" si="31"/>
        <v>46231</v>
      </c>
      <c r="D907" s="55">
        <f ca="1">INDIRECT("'" &amp; UPPER(LEFT(TEXT($D$3,"mmmm"),3)) &amp; "'!AE40")</f>
        <v>0</v>
      </c>
      <c r="E907" s="150"/>
      <c r="F907" s="151"/>
      <c r="G907" s="151"/>
      <c r="H907" s="151"/>
      <c r="I907" s="151"/>
      <c r="J907" s="151"/>
      <c r="K907" s="151"/>
      <c r="L907" s="151"/>
      <c r="M907" s="151"/>
      <c r="N907" s="151"/>
      <c r="O907" s="151"/>
      <c r="P907" s="152"/>
    </row>
    <row r="908" spans="1:16" ht="15" customHeight="1" x14ac:dyDescent="0.25">
      <c r="A908" s="44" t="str">
        <f ca="1">IF(MONTH(C908)=MONTH(D$3),RIGHT('Yearly Info'!A$14,LEN('Yearly Info'!A$14)-4),"")</f>
        <v xml:space="preserve"> RICS Support for MDEQ</v>
      </c>
      <c r="B908" s="159" t="str">
        <f ca="1">TEXT(C908,"dddd")</f>
        <v>Wednesday</v>
      </c>
      <c r="C908" s="96">
        <f ca="1">C878+1</f>
        <v>46232</v>
      </c>
      <c r="D908" s="54">
        <f ca="1">INDIRECT("'" &amp; UPPER(LEFT(TEXT($D$3,"mmmm"),3)) &amp; "'!AF11")</f>
        <v>0</v>
      </c>
      <c r="E908" s="147"/>
      <c r="F908" s="148"/>
      <c r="G908" s="148"/>
      <c r="H908" s="148"/>
      <c r="I908" s="148"/>
      <c r="J908" s="148"/>
      <c r="K908" s="148"/>
      <c r="L908" s="148"/>
      <c r="M908" s="148"/>
      <c r="N908" s="148"/>
      <c r="O908" s="148"/>
      <c r="P908" s="149"/>
    </row>
    <row r="909" spans="1:16" ht="15" customHeight="1" x14ac:dyDescent="0.25">
      <c r="A909" s="44" t="str">
        <f ca="1">IF(MONTH(C909)=MONTH(D$3),RIGHT('Yearly Info'!A$15,LEN('Yearly Info'!A$15)-4),"")</f>
        <v xml:space="preserve"> MDEQ</v>
      </c>
      <c r="B909" s="145"/>
      <c r="C909" s="42">
        <f ca="1">C908</f>
        <v>46232</v>
      </c>
      <c r="D909" s="54">
        <f ca="1">INDIRECT("'" &amp; UPPER(LEFT(TEXT($D$3,"mmmm"),3)) &amp; "'!AF12")</f>
        <v>0</v>
      </c>
      <c r="E909" s="147"/>
      <c r="F909" s="148"/>
      <c r="G909" s="148"/>
      <c r="H909" s="148"/>
      <c r="I909" s="148"/>
      <c r="J909" s="148"/>
      <c r="K909" s="148"/>
      <c r="L909" s="148"/>
      <c r="M909" s="148"/>
      <c r="N909" s="148"/>
      <c r="O909" s="148"/>
      <c r="P909" s="149"/>
    </row>
    <row r="910" spans="1:16" ht="15" customHeight="1" x14ac:dyDescent="0.25">
      <c r="A910" s="44" t="str">
        <f ca="1">IF(MONTH(C910)=MONTH(D$3),RIGHT('Yearly Info'!A$16,LEN('Yearly Info'!A$16)-4),"")</f>
        <v xml:space="preserve"> RICS Idea Portal</v>
      </c>
      <c r="B910" s="145"/>
      <c r="C910" s="42">
        <f t="shared" ref="C910:C936" ca="1" si="32">C909</f>
        <v>46232</v>
      </c>
      <c r="D910" s="54">
        <f ca="1">INDIRECT("'" &amp; UPPER(LEFT(TEXT($D$3,"mmmm"),3)) &amp; "'!AF13")</f>
        <v>0</v>
      </c>
      <c r="E910" s="147"/>
      <c r="F910" s="148"/>
      <c r="G910" s="148"/>
      <c r="H910" s="148"/>
      <c r="I910" s="148"/>
      <c r="J910" s="148"/>
      <c r="K910" s="148"/>
      <c r="L910" s="148"/>
      <c r="M910" s="148"/>
      <c r="N910" s="148"/>
      <c r="O910" s="148"/>
      <c r="P910" s="149"/>
    </row>
    <row r="911" spans="1:16" ht="15" customHeight="1" x14ac:dyDescent="0.25">
      <c r="A911" s="44" t="str">
        <f ca="1">IF(MONTH(C911)=MONTH(D$3),RIGHT('Yearly Info'!A$17,LEN('Yearly Info'!A$17)-4),"")</f>
        <v xml:space="preserve"> MSWIS</v>
      </c>
      <c r="B911" s="145"/>
      <c r="C911" s="42">
        <f t="shared" ca="1" si="32"/>
        <v>46232</v>
      </c>
      <c r="D911" s="54">
        <f ca="1">INDIRECT("'" &amp; UPPER(LEFT(TEXT($D$3,"mmmm"),3)) &amp; "'!AF14")</f>
        <v>0</v>
      </c>
      <c r="E911" s="147"/>
      <c r="F911" s="148"/>
      <c r="G911" s="148"/>
      <c r="H911" s="148"/>
      <c r="I911" s="148"/>
      <c r="J911" s="148"/>
      <c r="K911" s="148"/>
      <c r="L911" s="148"/>
      <c r="M911" s="148"/>
      <c r="N911" s="148"/>
      <c r="O911" s="148"/>
      <c r="P911" s="149"/>
    </row>
    <row r="912" spans="1:16" ht="15" customHeight="1" x14ac:dyDescent="0.25">
      <c r="A912" s="44" t="str">
        <f ca="1">IF(MONTH(C912)=MONTH(D$3),RIGHT('Yearly Info'!A$18,LEN('Yearly Info'!A$18)-4),"")</f>
        <v xml:space="preserve"> GeoSpatial</v>
      </c>
      <c r="B912" s="145"/>
      <c r="C912" s="42">
        <f t="shared" ca="1" si="32"/>
        <v>46232</v>
      </c>
      <c r="D912" s="54">
        <f ca="1">INDIRECT("'" &amp; UPPER(LEFT(TEXT($D$3,"mmmm"),3)) &amp; "'!AF15")</f>
        <v>0</v>
      </c>
      <c r="E912" s="147"/>
      <c r="F912" s="148"/>
      <c r="G912" s="148"/>
      <c r="H912" s="148"/>
      <c r="I912" s="148"/>
      <c r="J912" s="148"/>
      <c r="K912" s="148"/>
      <c r="L912" s="148"/>
      <c r="M912" s="148"/>
      <c r="N912" s="148"/>
      <c r="O912" s="148"/>
      <c r="P912" s="149"/>
    </row>
    <row r="913" spans="1:16" ht="15" customHeight="1" x14ac:dyDescent="0.25">
      <c r="A913" s="44" t="str">
        <f ca="1">IF(MONTH(C913)=MONTH(D$3),RIGHT('Yearly Info'!A$19,LEN('Yearly Info'!A$19)-4),"")</f>
        <v xml:space="preserve"> RICS Dashboard</v>
      </c>
      <c r="B913" s="145"/>
      <c r="C913" s="42">
        <f t="shared" ca="1" si="32"/>
        <v>46232</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xml:space="preserve"> MDWFP NRIS</v>
      </c>
      <c r="B914" s="145"/>
      <c r="C914" s="42">
        <f t="shared" ca="1" si="32"/>
        <v>46232</v>
      </c>
      <c r="D914" s="54">
        <f ca="1">INDIRECT("'" &amp; UPPER(LEFT(TEXT($D$3,"mmmm"),3)) &amp; "'!AF17")</f>
        <v>0</v>
      </c>
      <c r="E914" s="147"/>
      <c r="F914" s="148"/>
      <c r="G914" s="148"/>
      <c r="H914" s="148"/>
      <c r="I914" s="148"/>
      <c r="J914" s="148"/>
      <c r="K914" s="148"/>
      <c r="L914" s="148"/>
      <c r="M914" s="148"/>
      <c r="N914" s="148"/>
      <c r="O914" s="148"/>
      <c r="P914" s="149"/>
    </row>
    <row r="915" spans="1:16" ht="15" customHeight="1" x14ac:dyDescent="0.25">
      <c r="A915" s="44" t="str">
        <f ca="1">IF(MONTH(C915)=MONTH(D$3),RIGHT('Yearly Info'!A$21,LEN('Yearly Info'!A$21)-4),"")</f>
        <v xml:space="preserve"> MSWIS MRVA 4 CLOSED</v>
      </c>
      <c r="B915" s="145"/>
      <c r="C915" s="42">
        <f t="shared" ca="1" si="32"/>
        <v>46232</v>
      </c>
      <c r="D915" s="54">
        <f ca="1">INDIRECT("'" &amp; UPPER(LEFT(TEXT($D$3,"mmmm"),3)) &amp; "'!AF18")</f>
        <v>0</v>
      </c>
      <c r="E915" s="147"/>
      <c r="F915" s="148"/>
      <c r="G915" s="148"/>
      <c r="H915" s="148"/>
      <c r="I915" s="148"/>
      <c r="J915" s="148"/>
      <c r="K915" s="148"/>
      <c r="L915" s="148"/>
      <c r="M915" s="148"/>
      <c r="N915" s="148"/>
      <c r="O915" s="148"/>
      <c r="P915" s="149"/>
    </row>
    <row r="916" spans="1:16" ht="15" customHeight="1" x14ac:dyDescent="0.25">
      <c r="A916" s="44" t="str">
        <f ca="1">IF(MONTH(C916)=MONTH(D$3),RIGHT('Yearly Info'!A$22,LEN('Yearly Info'!A$22)-4),"")</f>
        <v xml:space="preserve"> Tackett</v>
      </c>
      <c r="B916" s="145"/>
      <c r="C916" s="42">
        <f t="shared" ca="1" si="32"/>
        <v>46232</v>
      </c>
      <c r="D916" s="54">
        <f ca="1">INDIRECT("'" &amp; UPPER(LEFT(TEXT($D$3,"mmmm"),3)) &amp; "'!AF19")</f>
        <v>0</v>
      </c>
      <c r="E916" s="147"/>
      <c r="F916" s="148"/>
      <c r="G916" s="148"/>
      <c r="H916" s="148"/>
      <c r="I916" s="148"/>
      <c r="J916" s="148"/>
      <c r="K916" s="148"/>
      <c r="L916" s="148"/>
      <c r="M916" s="148"/>
      <c r="N916" s="148"/>
      <c r="O916" s="148"/>
      <c r="P916" s="149"/>
    </row>
    <row r="917" spans="1:16" ht="15" customHeight="1" x14ac:dyDescent="0.25">
      <c r="A917" s="44" t="e">
        <f ca="1">IF(MONTH(C917)=MONTH(D$3),RIGHT('Yearly Info'!A$23,LEN('Yearly Info'!A$23)-4),"")</f>
        <v>#VALUE!</v>
      </c>
      <c r="B917" s="145"/>
      <c r="C917" s="42">
        <f t="shared" ca="1" si="32"/>
        <v>46232</v>
      </c>
      <c r="D917" s="54">
        <f ca="1">INDIRECT("'" &amp; UPPER(LEFT(TEXT($D$3,"mmmm"),3)) &amp; "'!AF20")</f>
        <v>0</v>
      </c>
      <c r="E917" s="147"/>
      <c r="F917" s="148"/>
      <c r="G917" s="148"/>
      <c r="H917" s="148"/>
      <c r="I917" s="148"/>
      <c r="J917" s="148"/>
      <c r="K917" s="148"/>
      <c r="L917" s="148"/>
      <c r="M917" s="148"/>
      <c r="N917" s="148"/>
      <c r="O917" s="148"/>
      <c r="P917" s="149"/>
    </row>
    <row r="918" spans="1:16" ht="15" customHeight="1" x14ac:dyDescent="0.25">
      <c r="A918" s="44" t="e">
        <f ca="1">IF(MONTH(C918)=MONTH(D$3),RIGHT('Yearly Info'!A$24,LEN('Yearly Info'!A$24)-4),"")</f>
        <v>#VALUE!</v>
      </c>
      <c r="B918" s="145"/>
      <c r="C918" s="42">
        <f t="shared" ca="1" si="32"/>
        <v>46232</v>
      </c>
      <c r="D918" s="54">
        <f ca="1">INDIRECT("'" &amp; UPPER(LEFT(TEXT($D$3,"mmmm"),3)) &amp; "'!AF21")</f>
        <v>0</v>
      </c>
      <c r="E918" s="147"/>
      <c r="F918" s="148"/>
      <c r="G918" s="148"/>
      <c r="H918" s="148"/>
      <c r="I918" s="148"/>
      <c r="J918" s="148"/>
      <c r="K918" s="148"/>
      <c r="L918" s="148"/>
      <c r="M918" s="148"/>
      <c r="N918" s="148"/>
      <c r="O918" s="148"/>
      <c r="P918" s="149"/>
    </row>
    <row r="919" spans="1:16" ht="15" customHeight="1" x14ac:dyDescent="0.25">
      <c r="A919" s="44" t="e">
        <f ca="1">IF(MONTH(C919)=MONTH(D$3),RIGHT('Yearly Info'!A$25,LEN('Yearly Info'!A$25)-4),"")</f>
        <v>#VALUE!</v>
      </c>
      <c r="B919" s="145"/>
      <c r="C919" s="42">
        <f t="shared" ca="1" si="32"/>
        <v>46232</v>
      </c>
      <c r="D919" s="54">
        <f ca="1">INDIRECT("'" &amp; UPPER(LEFT(TEXT($D$3,"mmmm"),3)) &amp; "'!AF22")</f>
        <v>0</v>
      </c>
      <c r="E919" s="147"/>
      <c r="F919" s="148"/>
      <c r="G919" s="148"/>
      <c r="H919" s="148"/>
      <c r="I919" s="148"/>
      <c r="J919" s="148"/>
      <c r="K919" s="148"/>
      <c r="L919" s="148"/>
      <c r="M919" s="148"/>
      <c r="N919" s="148"/>
      <c r="O919" s="148"/>
      <c r="P919" s="149"/>
    </row>
    <row r="920" spans="1:16" ht="15" customHeight="1" x14ac:dyDescent="0.25">
      <c r="A920" s="44" t="e">
        <f ca="1">IF(MONTH(C920)=MONTH(D$3),RIGHT('Yearly Info'!A$26,LEN('Yearly Info'!A$26)-4),"")</f>
        <v>#VALUE!</v>
      </c>
      <c r="B920" s="145"/>
      <c r="C920" s="42">
        <f t="shared" ca="1" si="32"/>
        <v>46232</v>
      </c>
      <c r="D920" s="54">
        <f ca="1">INDIRECT("'" &amp; UPPER(LEFT(TEXT($D$3,"mmmm"),3)) &amp; "'!AF23")</f>
        <v>0</v>
      </c>
      <c r="E920" s="147"/>
      <c r="F920" s="148"/>
      <c r="G920" s="148"/>
      <c r="H920" s="148"/>
      <c r="I920" s="148"/>
      <c r="J920" s="148"/>
      <c r="K920" s="148"/>
      <c r="L920" s="148"/>
      <c r="M920" s="148"/>
      <c r="N920" s="148"/>
      <c r="O920" s="148"/>
      <c r="P920" s="149"/>
    </row>
    <row r="921" spans="1:16" x14ac:dyDescent="0.25">
      <c r="A921" s="44" t="e">
        <f ca="1">IF(MONTH(C921)=MONTH(D$3),RIGHT('Yearly Info'!A$27,LEN('Yearly Info'!A$27)-4),"")</f>
        <v>#VALUE!</v>
      </c>
      <c r="B921" s="145"/>
      <c r="C921" s="42">
        <f t="shared" ca="1" si="32"/>
        <v>46232</v>
      </c>
      <c r="D921" s="54">
        <f ca="1">INDIRECT("'" &amp; UPPER(LEFT(TEXT($D$3,"mmmm"),3)) &amp; "'!AF24")</f>
        <v>0</v>
      </c>
      <c r="E921" s="147"/>
      <c r="F921" s="148"/>
      <c r="G921" s="148"/>
      <c r="H921" s="148"/>
      <c r="I921" s="148"/>
      <c r="J921" s="148"/>
      <c r="K921" s="148"/>
      <c r="L921" s="148"/>
      <c r="M921" s="148"/>
      <c r="N921" s="148"/>
      <c r="O921" s="148"/>
      <c r="P921" s="149"/>
    </row>
    <row r="922" spans="1:16" x14ac:dyDescent="0.25">
      <c r="A922" s="44" t="e">
        <f ca="1">IF(MONTH(C922)=MONTH(D$3),RIGHT('Yearly Info'!A$28,LEN('Yearly Info'!A$28)-4),"")</f>
        <v>#VALUE!</v>
      </c>
      <c r="B922" s="145"/>
      <c r="C922" s="42">
        <f t="shared" ca="1" si="32"/>
        <v>46232</v>
      </c>
      <c r="D922" s="54">
        <f ca="1">INDIRECT("'" &amp; UPPER(LEFT(TEXT($D$3,"mmmm"),3)) &amp; "'!AF25")</f>
        <v>0</v>
      </c>
      <c r="E922" s="147"/>
      <c r="F922" s="148"/>
      <c r="G922" s="148"/>
      <c r="H922" s="148"/>
      <c r="I922" s="148"/>
      <c r="J922" s="148"/>
      <c r="K922" s="148"/>
      <c r="L922" s="148"/>
      <c r="M922" s="148"/>
      <c r="N922" s="148"/>
      <c r="O922" s="148"/>
      <c r="P922" s="149"/>
    </row>
    <row r="923" spans="1:16" ht="14.45" customHeight="1" x14ac:dyDescent="0.25">
      <c r="A923" s="44" t="e">
        <f ca="1">IF(MONTH(C923)=MONTH(D$3),RIGHT('Yearly Info'!A$29,LEN('Yearly Info'!A$29)-4),"")</f>
        <v>#VALUE!</v>
      </c>
      <c r="B923" s="145"/>
      <c r="C923" s="42">
        <f t="shared" ca="1" si="32"/>
        <v>46232</v>
      </c>
      <c r="D923" s="54">
        <f ca="1">INDIRECT("'" &amp; UPPER(LEFT(TEXT($D$3,"mmmm"),3)) &amp; "'!AF26")</f>
        <v>0</v>
      </c>
      <c r="E923" s="147"/>
      <c r="F923" s="148"/>
      <c r="G923" s="148"/>
      <c r="H923" s="148"/>
      <c r="I923" s="148"/>
      <c r="J923" s="148"/>
      <c r="K923" s="148"/>
      <c r="L923" s="148"/>
      <c r="M923" s="148"/>
      <c r="N923" s="148"/>
      <c r="O923" s="148"/>
      <c r="P923" s="149"/>
    </row>
    <row r="924" spans="1:16" ht="15" customHeight="1" x14ac:dyDescent="0.25">
      <c r="A924" s="44" t="e">
        <f ca="1">IF(MONTH(C924)=MONTH(D$3),RIGHT('Yearly Info'!A$30,LEN('Yearly Info'!A$30)-4),"")</f>
        <v>#VALUE!</v>
      </c>
      <c r="B924" s="145"/>
      <c r="C924" s="42">
        <f t="shared" ca="1" si="32"/>
        <v>46232</v>
      </c>
      <c r="D924" s="54">
        <f ca="1">INDIRECT("'" &amp; UPPER(LEFT(TEXT($D$3,"mmmm"),3)) &amp; "'!AF27")</f>
        <v>0</v>
      </c>
      <c r="E924" s="147"/>
      <c r="F924" s="148"/>
      <c r="G924" s="148"/>
      <c r="H924" s="148"/>
      <c r="I924" s="148"/>
      <c r="J924" s="148"/>
      <c r="K924" s="148"/>
      <c r="L924" s="148"/>
      <c r="M924" s="148"/>
      <c r="N924" s="148"/>
      <c r="O924" s="148"/>
      <c r="P924" s="149"/>
    </row>
    <row r="925" spans="1:16" ht="15" customHeight="1" x14ac:dyDescent="0.25">
      <c r="A925" s="44" t="e">
        <f ca="1">IF(MONTH(C925)=MONTH(D$3),RIGHT('Yearly Info'!A$31,LEN('Yearly Info'!A$31)-4),"")</f>
        <v>#VALUE!</v>
      </c>
      <c r="B925" s="145"/>
      <c r="C925" s="42">
        <f t="shared" ca="1" si="32"/>
        <v>46232</v>
      </c>
      <c r="D925" s="54">
        <f ca="1">INDIRECT("'" &amp; UPPER(LEFT(TEXT($D$3,"mmmm"),3)) &amp; "'!AF28")</f>
        <v>0</v>
      </c>
      <c r="E925" s="147"/>
      <c r="F925" s="148"/>
      <c r="G925" s="148"/>
      <c r="H925" s="148"/>
      <c r="I925" s="148"/>
      <c r="J925" s="148"/>
      <c r="K925" s="148"/>
      <c r="L925" s="148"/>
      <c r="M925" s="148"/>
      <c r="N925" s="148"/>
      <c r="O925" s="148"/>
      <c r="P925" s="149"/>
    </row>
    <row r="926" spans="1:16" ht="15" customHeight="1" x14ac:dyDescent="0.25">
      <c r="A926" s="44" t="e">
        <f ca="1">IF(MONTH(C926)=MONTH(D$3),RIGHT('Yearly Info'!A$32,LEN('Yearly Info'!A$32)-4),"")</f>
        <v>#VALUE!</v>
      </c>
      <c r="B926" s="145"/>
      <c r="C926" s="42">
        <f t="shared" ca="1" si="32"/>
        <v>46232</v>
      </c>
      <c r="D926" s="54">
        <f ca="1">INDIRECT("'" &amp; UPPER(LEFT(TEXT($D$3,"mmmm"),3)) &amp; "'!AF29")</f>
        <v>0</v>
      </c>
      <c r="E926" s="147"/>
      <c r="F926" s="148"/>
      <c r="G926" s="148"/>
      <c r="H926" s="148"/>
      <c r="I926" s="148"/>
      <c r="J926" s="148"/>
      <c r="K926" s="148"/>
      <c r="L926" s="148"/>
      <c r="M926" s="148"/>
      <c r="N926" s="148"/>
      <c r="O926" s="148"/>
      <c r="P926" s="149"/>
    </row>
    <row r="927" spans="1:16" ht="15" customHeight="1" x14ac:dyDescent="0.25">
      <c r="A927" s="44" t="e">
        <f ca="1">IF(MONTH(C927)=MONTH(D$3),RIGHT('Yearly Info'!A$33,LEN('Yearly Info'!A$33)-4),"")</f>
        <v>#VALUE!</v>
      </c>
      <c r="B927" s="145"/>
      <c r="C927" s="42">
        <f t="shared" ca="1" si="32"/>
        <v>46232</v>
      </c>
      <c r="D927" s="54">
        <f ca="1">INDIRECT("'" &amp; UPPER(LEFT(TEXT($D$3,"mmmm"),3)) &amp; "'!AF30")</f>
        <v>0</v>
      </c>
      <c r="E927" s="147"/>
      <c r="F927" s="148"/>
      <c r="G927" s="148"/>
      <c r="H927" s="148"/>
      <c r="I927" s="148"/>
      <c r="J927" s="148"/>
      <c r="K927" s="148"/>
      <c r="L927" s="148"/>
      <c r="M927" s="148"/>
      <c r="N927" s="148"/>
      <c r="O927" s="148"/>
      <c r="P927" s="149"/>
    </row>
    <row r="928" spans="1:16" ht="15" customHeight="1" x14ac:dyDescent="0.25">
      <c r="A928" s="44" t="e">
        <f ca="1">IF(MONTH(C928)=MONTH(D$3),RIGHT('Yearly Info'!A$34,LEN('Yearly Info'!A$34)-4),"")</f>
        <v>#VALUE!</v>
      </c>
      <c r="B928" s="145"/>
      <c r="C928" s="42">
        <f t="shared" ca="1" si="32"/>
        <v>46232</v>
      </c>
      <c r="D928" s="54">
        <f ca="1">INDIRECT("'" &amp; UPPER(LEFT(TEXT($D$3,"mmmm"),3)) &amp; "'!AF31")</f>
        <v>0</v>
      </c>
      <c r="E928" s="147"/>
      <c r="F928" s="148"/>
      <c r="G928" s="148"/>
      <c r="H928" s="148"/>
      <c r="I928" s="148"/>
      <c r="J928" s="148"/>
      <c r="K928" s="148"/>
      <c r="L928" s="148"/>
      <c r="M928" s="148"/>
      <c r="N928" s="148"/>
      <c r="O928" s="148"/>
      <c r="P928" s="149"/>
    </row>
    <row r="929" spans="1:16" ht="15" customHeight="1" x14ac:dyDescent="0.25">
      <c r="A929" s="44" t="e">
        <f ca="1">IF(MONTH(C929)=MONTH(D$3),RIGHT('Yearly Info'!A$35,LEN('Yearly Info'!A$35)-4),"")</f>
        <v>#VALUE!</v>
      </c>
      <c r="B929" s="145"/>
      <c r="C929" s="42">
        <f t="shared" ca="1" si="32"/>
        <v>46232</v>
      </c>
      <c r="D929" s="54">
        <f ca="1">INDIRECT("'" &amp; UPPER(LEFT(TEXT($D$3,"mmmm"),3)) &amp; "'!AF32")</f>
        <v>0</v>
      </c>
      <c r="E929" s="147"/>
      <c r="F929" s="148"/>
      <c r="G929" s="148"/>
      <c r="H929" s="148"/>
      <c r="I929" s="148"/>
      <c r="J929" s="148"/>
      <c r="K929" s="148"/>
      <c r="L929" s="148"/>
      <c r="M929" s="148"/>
      <c r="N929" s="148"/>
      <c r="O929" s="148"/>
      <c r="P929" s="149"/>
    </row>
    <row r="930" spans="1:16" ht="15" customHeight="1" x14ac:dyDescent="0.25">
      <c r="A930" s="44" t="e">
        <f ca="1">IF(MONTH(C930)=MONTH(D$3),RIGHT('Yearly Info'!A$36,LEN('Yearly Info'!A$36)-4),"")</f>
        <v>#VALUE!</v>
      </c>
      <c r="B930" s="145"/>
      <c r="C930" s="42">
        <f t="shared" ca="1" si="32"/>
        <v>46232</v>
      </c>
      <c r="D930" s="54">
        <f ca="1">INDIRECT("'" &amp; UPPER(LEFT(TEXT($D$3,"mmmm"),3)) &amp; "'!AF33")</f>
        <v>0</v>
      </c>
      <c r="E930" s="147"/>
      <c r="F930" s="148"/>
      <c r="G930" s="148"/>
      <c r="H930" s="148"/>
      <c r="I930" s="148"/>
      <c r="J930" s="148"/>
      <c r="K930" s="148"/>
      <c r="L930" s="148"/>
      <c r="M930" s="148"/>
      <c r="N930" s="148"/>
      <c r="O930" s="148"/>
      <c r="P930" s="149"/>
    </row>
    <row r="931" spans="1:16" ht="15" customHeight="1" x14ac:dyDescent="0.25">
      <c r="A931" s="44" t="e">
        <f ca="1">IF(MONTH(C931)=MONTH(D$3),RIGHT('Yearly Info'!A$37,LEN('Yearly Info'!A$37)-4),"")</f>
        <v>#VALUE!</v>
      </c>
      <c r="B931" s="145"/>
      <c r="C931" s="42">
        <f t="shared" ca="1" si="32"/>
        <v>46232</v>
      </c>
      <c r="D931" s="54">
        <f ca="1">INDIRECT("'" &amp; UPPER(LEFT(TEXT($D$3,"mmmm"),3)) &amp; "'!AF34")</f>
        <v>0</v>
      </c>
      <c r="E931" s="147"/>
      <c r="F931" s="148"/>
      <c r="G931" s="148"/>
      <c r="H931" s="148"/>
      <c r="I931" s="148"/>
      <c r="J931" s="148"/>
      <c r="K931" s="148"/>
      <c r="L931" s="148"/>
      <c r="M931" s="148"/>
      <c r="N931" s="148"/>
      <c r="O931" s="148"/>
      <c r="P931" s="149"/>
    </row>
    <row r="932" spans="1:16" ht="15" customHeight="1" x14ac:dyDescent="0.25">
      <c r="A932" s="44" t="e">
        <f ca="1">IF(MONTH(C932)=MONTH(D$3),RIGHT('Yearly Info'!A$38,LEN('Yearly Info'!A$38)-4),"")</f>
        <v>#VALUE!</v>
      </c>
      <c r="B932" s="145"/>
      <c r="C932" s="42">
        <f t="shared" ca="1" si="32"/>
        <v>46232</v>
      </c>
      <c r="D932" s="54">
        <f ca="1">INDIRECT("'" &amp; UPPER(LEFT(TEXT($D$3,"mmmm"),3)) &amp; "'!AF35")</f>
        <v>0</v>
      </c>
      <c r="E932" s="147"/>
      <c r="F932" s="148"/>
      <c r="G932" s="148"/>
      <c r="H932" s="148"/>
      <c r="I932" s="148"/>
      <c r="J932" s="148"/>
      <c r="K932" s="148"/>
      <c r="L932" s="148"/>
      <c r="M932" s="148"/>
      <c r="N932" s="148"/>
      <c r="O932" s="148"/>
      <c r="P932" s="149"/>
    </row>
    <row r="933" spans="1:16" ht="15" customHeight="1" x14ac:dyDescent="0.25">
      <c r="A933" s="44" t="e">
        <f ca="1">IF(MONTH(C933)=MONTH(D$3),RIGHT('Yearly Info'!A$39,LEN('Yearly Info'!A$39)-4),"")</f>
        <v>#VALUE!</v>
      </c>
      <c r="B933" s="145"/>
      <c r="C933" s="42">
        <f t="shared" ca="1" si="32"/>
        <v>46232</v>
      </c>
      <c r="D933" s="54">
        <f ca="1">INDIRECT("'" &amp; UPPER(LEFT(TEXT($D$3,"mmmm"),3)) &amp; "'!AF36")</f>
        <v>0</v>
      </c>
      <c r="E933" s="147"/>
      <c r="F933" s="148"/>
      <c r="G933" s="148"/>
      <c r="H933" s="148"/>
      <c r="I933" s="148"/>
      <c r="J933" s="148"/>
      <c r="K933" s="148"/>
      <c r="L933" s="148"/>
      <c r="M933" s="148"/>
      <c r="N933" s="148"/>
      <c r="O933" s="148"/>
      <c r="P933" s="149"/>
    </row>
    <row r="934" spans="1:16" ht="15" customHeight="1" thickBot="1" x14ac:dyDescent="0.3">
      <c r="A934" s="45" t="e">
        <f ca="1">IF(MONTH(C934)=MONTH(D$3),RIGHT('Yearly Info'!A$40,LEN('Yearly Info'!A$40)-4),"")</f>
        <v>#VALUE!</v>
      </c>
      <c r="B934" s="145"/>
      <c r="C934" s="42">
        <f t="shared" ca="1" si="32"/>
        <v>46232</v>
      </c>
      <c r="D934" s="54">
        <f ca="1">INDIRECT("'" &amp; UPPER(LEFT(TEXT($D$3,"mmmm"),3)) &amp; "'!AF37")</f>
        <v>0</v>
      </c>
      <c r="E934" s="147"/>
      <c r="F934" s="148"/>
      <c r="G934" s="148"/>
      <c r="H934" s="148"/>
      <c r="I934" s="148"/>
      <c r="J934" s="148"/>
      <c r="K934" s="148"/>
      <c r="L934" s="148"/>
      <c r="M934" s="148"/>
      <c r="N934" s="148"/>
      <c r="O934" s="148"/>
      <c r="P934" s="149"/>
    </row>
    <row r="935" spans="1:16" ht="15" customHeight="1" thickBot="1" x14ac:dyDescent="0.3">
      <c r="A935" s="45" t="str">
        <f ca="1">IF(MONTH(C935)=MONTH(D$3),RIGHT('Yearly Info'!A$41,LEN('Yearly Info'!A$41)-4),"")</f>
        <v xml:space="preserve"> </v>
      </c>
      <c r="B935" s="145"/>
      <c r="C935" s="42">
        <f t="shared" ca="1" si="32"/>
        <v>46232</v>
      </c>
      <c r="D935" s="54">
        <f ca="1">INDIRECT("'" &amp; UPPER(LEFT(TEXT($D$3,"mmmm"),3)) &amp; "'!AF38")</f>
        <v>0</v>
      </c>
      <c r="E935" s="147"/>
      <c r="F935" s="148"/>
      <c r="G935" s="148"/>
      <c r="H935" s="148"/>
      <c r="I935" s="148"/>
      <c r="J935" s="148"/>
      <c r="K935" s="148"/>
      <c r="L935" s="148"/>
      <c r="M935" s="148"/>
      <c r="N935" s="148"/>
      <c r="O935" s="148"/>
      <c r="P935" s="149"/>
    </row>
    <row r="936" spans="1:16" ht="15" customHeight="1" thickBot="1" x14ac:dyDescent="0.3">
      <c r="A936" s="45" t="str">
        <f ca="1">IF(MONTH(C936)=MONTH(D$3),RIGHT('Yearly Info'!A$42,LEN('Yearly Info'!A$42)-4),"")</f>
        <v xml:space="preserve"> </v>
      </c>
      <c r="B936" s="145"/>
      <c r="C936" s="42">
        <f t="shared" ca="1" si="32"/>
        <v>46232</v>
      </c>
      <c r="D936" s="54">
        <f ca="1">INDIRECT("'" &amp; UPPER(LEFT(TEXT($D$3,"mmmm"),3)) &amp; "'!AF39")</f>
        <v>0</v>
      </c>
      <c r="E936" s="147"/>
      <c r="F936" s="148"/>
      <c r="G936" s="148"/>
      <c r="H936" s="148"/>
      <c r="I936" s="148"/>
      <c r="J936" s="148"/>
      <c r="K936" s="148"/>
      <c r="L936" s="148"/>
      <c r="M936" s="148"/>
      <c r="N936" s="148"/>
      <c r="O936" s="148"/>
      <c r="P936" s="149"/>
    </row>
    <row r="937" spans="1:16" ht="15" customHeight="1" thickBot="1" x14ac:dyDescent="0.3">
      <c r="A937" s="45" t="str">
        <f ca="1">IF(MONTH(C937)=MONTH(D$3),RIGHT('Yearly Info'!A$43,LEN('Yearly Info'!A$43)-4),"")</f>
        <v xml:space="preserve"> </v>
      </c>
      <c r="B937" s="146"/>
      <c r="C937" s="42">
        <f ca="1">C936</f>
        <v>46232</v>
      </c>
      <c r="D937" s="55">
        <f ca="1">INDIRECT("'" &amp; UPPER(LEFT(TEXT($D$3,"mmmm"),3)) &amp; "'!AF40")</f>
        <v>0</v>
      </c>
      <c r="E937" s="150"/>
      <c r="F937" s="151"/>
      <c r="G937" s="151"/>
      <c r="H937" s="151"/>
      <c r="I937" s="151"/>
      <c r="J937" s="151"/>
      <c r="K937" s="151"/>
      <c r="L937" s="151"/>
      <c r="M937" s="151"/>
      <c r="N937" s="151"/>
      <c r="O937" s="151"/>
      <c r="P937" s="152"/>
    </row>
    <row r="938" spans="1:16" ht="15" customHeight="1" x14ac:dyDescent="0.25">
      <c r="A938" s="44" t="str">
        <f ca="1">IF(MONTH(C938)=MONTH(D$3),RIGHT('Yearly Info'!A$14,LEN('Yearly Info'!A$14)-4),"")</f>
        <v xml:space="preserve"> RICS Support for MDEQ</v>
      </c>
      <c r="B938" s="159" t="str">
        <f ca="1">TEXT(C938,"dddd")</f>
        <v>Thursday</v>
      </c>
      <c r="C938" s="96">
        <f ca="1">C908+1</f>
        <v>46233</v>
      </c>
      <c r="D938" s="54">
        <f ca="1">INDIRECT("'" &amp; UPPER(LEFT(TEXT($D$3,"mmmm"),3)) &amp; "'!AG11")</f>
        <v>0</v>
      </c>
      <c r="E938" s="147"/>
      <c r="F938" s="148"/>
      <c r="G938" s="148"/>
      <c r="H938" s="148"/>
      <c r="I938" s="148"/>
      <c r="J938" s="148"/>
      <c r="K938" s="148"/>
      <c r="L938" s="148"/>
      <c r="M938" s="148"/>
      <c r="N938" s="148"/>
      <c r="O938" s="148"/>
      <c r="P938" s="149"/>
    </row>
    <row r="939" spans="1:16" ht="15" customHeight="1" x14ac:dyDescent="0.25">
      <c r="A939" s="44" t="str">
        <f ca="1">IF(MONTH(C939)=MONTH(D$3),RIGHT('Yearly Info'!A$15,LEN('Yearly Info'!A$15)-4),"")</f>
        <v xml:space="preserve"> MDEQ</v>
      </c>
      <c r="B939" s="145"/>
      <c r="C939" s="42">
        <f ca="1">C938</f>
        <v>46233</v>
      </c>
      <c r="D939" s="54">
        <f ca="1">INDIRECT("'" &amp; UPPER(LEFT(TEXT($D$3,"mmmm"),3)) &amp; "'!AG12")</f>
        <v>0</v>
      </c>
      <c r="E939" s="147"/>
      <c r="F939" s="148"/>
      <c r="G939" s="148"/>
      <c r="H939" s="148"/>
      <c r="I939" s="148"/>
      <c r="J939" s="148"/>
      <c r="K939" s="148"/>
      <c r="L939" s="148"/>
      <c r="M939" s="148"/>
      <c r="N939" s="148"/>
      <c r="O939" s="148"/>
      <c r="P939" s="149"/>
    </row>
    <row r="940" spans="1:16" ht="15" customHeight="1" x14ac:dyDescent="0.25">
      <c r="A940" s="44" t="str">
        <f ca="1">IF(MONTH(C940)=MONTH(D$3),RIGHT('Yearly Info'!A$16,LEN('Yearly Info'!A$16)-4),"")</f>
        <v xml:space="preserve"> RICS Idea Portal</v>
      </c>
      <c r="B940" s="145"/>
      <c r="C940" s="42">
        <f t="shared" ref="C940:C967" ca="1" si="33">C939</f>
        <v>46233</v>
      </c>
      <c r="D940" s="54">
        <f ca="1">INDIRECT("'" &amp; UPPER(LEFT(TEXT($D$3,"mmmm"),3)) &amp; "'!AG13")</f>
        <v>0</v>
      </c>
      <c r="E940" s="147"/>
      <c r="F940" s="148"/>
      <c r="G940" s="148"/>
      <c r="H940" s="148"/>
      <c r="I940" s="148"/>
      <c r="J940" s="148"/>
      <c r="K940" s="148"/>
      <c r="L940" s="148"/>
      <c r="M940" s="148"/>
      <c r="N940" s="148"/>
      <c r="O940" s="148"/>
      <c r="P940" s="149"/>
    </row>
    <row r="941" spans="1:16" ht="15" customHeight="1" x14ac:dyDescent="0.25">
      <c r="A941" s="44" t="str">
        <f ca="1">IF(MONTH(C941)=MONTH(D$3),RIGHT('Yearly Info'!A$17,LEN('Yearly Info'!A$17)-4),"")</f>
        <v xml:space="preserve"> MSWIS</v>
      </c>
      <c r="B941" s="145"/>
      <c r="C941" s="42">
        <f t="shared" ca="1" si="33"/>
        <v>46233</v>
      </c>
      <c r="D941" s="54">
        <f ca="1">INDIRECT("'" &amp; UPPER(LEFT(TEXT($D$3,"mmmm"),3)) &amp; "'!AG14")</f>
        <v>0</v>
      </c>
      <c r="E941" s="147"/>
      <c r="F941" s="148"/>
      <c r="G941" s="148"/>
      <c r="H941" s="148"/>
      <c r="I941" s="148"/>
      <c r="J941" s="148"/>
      <c r="K941" s="148"/>
      <c r="L941" s="148"/>
      <c r="M941" s="148"/>
      <c r="N941" s="148"/>
      <c r="O941" s="148"/>
      <c r="P941" s="149"/>
    </row>
    <row r="942" spans="1:16" ht="15" customHeight="1" x14ac:dyDescent="0.25">
      <c r="A942" s="44" t="str">
        <f ca="1">IF(MONTH(C942)=MONTH(D$3),RIGHT('Yearly Info'!A$18,LEN('Yearly Info'!A$18)-4),"")</f>
        <v xml:space="preserve"> GeoSpatial</v>
      </c>
      <c r="B942" s="145"/>
      <c r="C942" s="42">
        <f t="shared" ca="1" si="33"/>
        <v>46233</v>
      </c>
      <c r="D942" s="54">
        <f ca="1">INDIRECT("'" &amp; UPPER(LEFT(TEXT($D$3,"mmmm"),3)) &amp; "'!AG15")</f>
        <v>0</v>
      </c>
      <c r="E942" s="147"/>
      <c r="F942" s="148"/>
      <c r="G942" s="148"/>
      <c r="H942" s="148"/>
      <c r="I942" s="148"/>
      <c r="J942" s="148"/>
      <c r="K942" s="148"/>
      <c r="L942" s="148"/>
      <c r="M942" s="148"/>
      <c r="N942" s="148"/>
      <c r="O942" s="148"/>
      <c r="P942" s="149"/>
    </row>
    <row r="943" spans="1:16" ht="15" customHeight="1" x14ac:dyDescent="0.25">
      <c r="A943" s="44" t="str">
        <f ca="1">IF(MONTH(C943)=MONTH(D$3),RIGHT('Yearly Info'!A$19,LEN('Yearly Info'!A$19)-4),"")</f>
        <v xml:space="preserve"> RICS Dashboard</v>
      </c>
      <c r="B943" s="145"/>
      <c r="C943" s="42">
        <f t="shared" ca="1" si="33"/>
        <v>46233</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xml:space="preserve"> MDWFP NRIS</v>
      </c>
      <c r="B944" s="145"/>
      <c r="C944" s="42">
        <f t="shared" ca="1" si="33"/>
        <v>46233</v>
      </c>
      <c r="D944" s="54">
        <f ca="1">INDIRECT("'" &amp; UPPER(LEFT(TEXT($D$3,"mmmm"),3)) &amp; "'!AG17")</f>
        <v>0</v>
      </c>
      <c r="E944" s="153"/>
      <c r="F944" s="154"/>
      <c r="G944" s="154"/>
      <c r="H944" s="154"/>
      <c r="I944" s="154"/>
      <c r="J944" s="154"/>
      <c r="K944" s="154"/>
      <c r="L944" s="154"/>
      <c r="M944" s="154"/>
      <c r="N944" s="154"/>
      <c r="O944" s="154"/>
      <c r="P944" s="155"/>
    </row>
    <row r="945" spans="1:16" ht="15" customHeight="1" x14ac:dyDescent="0.25">
      <c r="A945" s="44" t="str">
        <f ca="1">IF(MONTH(C945)=MONTH(D$3),RIGHT('Yearly Info'!A$21,LEN('Yearly Info'!A$21)-4),"")</f>
        <v xml:space="preserve"> MSWIS MRVA 4 CLOSED</v>
      </c>
      <c r="B945" s="145"/>
      <c r="C945" s="42">
        <f t="shared" ca="1" si="33"/>
        <v>46233</v>
      </c>
      <c r="D945" s="54">
        <f ca="1">INDIRECT("'" &amp; UPPER(LEFT(TEXT($D$3,"mmmm"),3)) &amp; "'!AG18")</f>
        <v>0</v>
      </c>
      <c r="E945" s="147"/>
      <c r="F945" s="148"/>
      <c r="G945" s="148"/>
      <c r="H945" s="148"/>
      <c r="I945" s="148"/>
      <c r="J945" s="148"/>
      <c r="K945" s="148"/>
      <c r="L945" s="148"/>
      <c r="M945" s="148"/>
      <c r="N945" s="148"/>
      <c r="O945" s="148"/>
      <c r="P945" s="149"/>
    </row>
    <row r="946" spans="1:16" ht="15" customHeight="1" x14ac:dyDescent="0.25">
      <c r="A946" s="44" t="str">
        <f ca="1">IF(MONTH(C946)=MONTH(D$3),RIGHT('Yearly Info'!A$22,LEN('Yearly Info'!A$22)-4),"")</f>
        <v xml:space="preserve"> Tackett</v>
      </c>
      <c r="B946" s="145"/>
      <c r="C946" s="42">
        <f t="shared" ca="1" si="33"/>
        <v>46233</v>
      </c>
      <c r="D946" s="54">
        <f ca="1">INDIRECT("'" &amp; UPPER(LEFT(TEXT($D$3,"mmmm"),3)) &amp; "'!AG19")</f>
        <v>0</v>
      </c>
      <c r="E946" s="147"/>
      <c r="F946" s="148"/>
      <c r="G946" s="148"/>
      <c r="H946" s="148"/>
      <c r="I946" s="148"/>
      <c r="J946" s="148"/>
      <c r="K946" s="148"/>
      <c r="L946" s="148"/>
      <c r="M946" s="148"/>
      <c r="N946" s="148"/>
      <c r="O946" s="148"/>
      <c r="P946" s="149"/>
    </row>
    <row r="947" spans="1:16" ht="15" customHeight="1" x14ac:dyDescent="0.25">
      <c r="A947" s="44" t="e">
        <f ca="1">IF(MONTH(C947)=MONTH(D$3),RIGHT('Yearly Info'!A$23,LEN('Yearly Info'!A$23)-4),"")</f>
        <v>#VALUE!</v>
      </c>
      <c r="B947" s="145"/>
      <c r="C947" s="42">
        <f t="shared" ca="1" si="33"/>
        <v>46233</v>
      </c>
      <c r="D947" s="54">
        <f ca="1">INDIRECT("'" &amp; UPPER(LEFT(TEXT($D$3,"mmmm"),3)) &amp; "'!AG20")</f>
        <v>0</v>
      </c>
      <c r="E947" s="147"/>
      <c r="F947" s="148"/>
      <c r="G947" s="148"/>
      <c r="H947" s="148"/>
      <c r="I947" s="148"/>
      <c r="J947" s="148"/>
      <c r="K947" s="148"/>
      <c r="L947" s="148"/>
      <c r="M947" s="148"/>
      <c r="N947" s="148"/>
      <c r="O947" s="148"/>
      <c r="P947" s="149"/>
    </row>
    <row r="948" spans="1:16" ht="15" customHeight="1" x14ac:dyDescent="0.25">
      <c r="A948" s="44" t="e">
        <f ca="1">IF(MONTH(C948)=MONTH(D$3),RIGHT('Yearly Info'!A$24,LEN('Yearly Info'!A$24)-4),"")</f>
        <v>#VALUE!</v>
      </c>
      <c r="B948" s="145"/>
      <c r="C948" s="42">
        <f t="shared" ca="1" si="33"/>
        <v>46233</v>
      </c>
      <c r="D948" s="54">
        <f ca="1">INDIRECT("'" &amp; UPPER(LEFT(TEXT($D$3,"mmmm"),3)) &amp; "'!AG21")</f>
        <v>0</v>
      </c>
      <c r="E948" s="147"/>
      <c r="F948" s="148"/>
      <c r="G948" s="148"/>
      <c r="H948" s="148"/>
      <c r="I948" s="148"/>
      <c r="J948" s="148"/>
      <c r="K948" s="148"/>
      <c r="L948" s="148"/>
      <c r="M948" s="148"/>
      <c r="N948" s="148"/>
      <c r="O948" s="148"/>
      <c r="P948" s="149"/>
    </row>
    <row r="949" spans="1:16" ht="15" customHeight="1" x14ac:dyDescent="0.25">
      <c r="A949" s="44" t="e">
        <f ca="1">IF(MONTH(C949)=MONTH(D$3),RIGHT('Yearly Info'!A$25,LEN('Yearly Info'!A$25)-4),"")</f>
        <v>#VALUE!</v>
      </c>
      <c r="B949" s="145"/>
      <c r="C949" s="42">
        <f t="shared" ca="1" si="33"/>
        <v>46233</v>
      </c>
      <c r="D949" s="54">
        <f ca="1">INDIRECT("'" &amp; UPPER(LEFT(TEXT($D$3,"mmmm"),3)) &amp; "'!AG22")</f>
        <v>0</v>
      </c>
      <c r="E949" s="147"/>
      <c r="F949" s="148"/>
      <c r="G949" s="148"/>
      <c r="H949" s="148"/>
      <c r="I949" s="148"/>
      <c r="J949" s="148"/>
      <c r="K949" s="148"/>
      <c r="L949" s="148"/>
      <c r="M949" s="148"/>
      <c r="N949" s="148"/>
      <c r="O949" s="148"/>
      <c r="P949" s="149"/>
    </row>
    <row r="950" spans="1:16" ht="15" customHeight="1" x14ac:dyDescent="0.25">
      <c r="A950" s="44" t="e">
        <f ca="1">IF(MONTH(C950)=MONTH(D$3),RIGHT('Yearly Info'!A$26,LEN('Yearly Info'!A$26)-4),"")</f>
        <v>#VALUE!</v>
      </c>
      <c r="B950" s="145"/>
      <c r="C950" s="42">
        <f t="shared" ca="1" si="33"/>
        <v>46233</v>
      </c>
      <c r="D950" s="54">
        <f ca="1">INDIRECT("'" &amp; UPPER(LEFT(TEXT($D$3,"mmmm"),3)) &amp; "'!AG23")</f>
        <v>0</v>
      </c>
      <c r="E950" s="147"/>
      <c r="F950" s="148"/>
      <c r="G950" s="148"/>
      <c r="H950" s="148"/>
      <c r="I950" s="148"/>
      <c r="J950" s="148"/>
      <c r="K950" s="148"/>
      <c r="L950" s="148"/>
      <c r="M950" s="148"/>
      <c r="N950" s="148"/>
      <c r="O950" s="148"/>
      <c r="P950" s="149"/>
    </row>
    <row r="951" spans="1:16" ht="15" customHeight="1" x14ac:dyDescent="0.25">
      <c r="A951" s="44" t="e">
        <f ca="1">IF(MONTH(C951)=MONTH(D$3),RIGHT('Yearly Info'!A$27,LEN('Yearly Info'!A$27)-4),"")</f>
        <v>#VALUE!</v>
      </c>
      <c r="B951" s="145"/>
      <c r="C951" s="42">
        <f t="shared" ca="1" si="33"/>
        <v>46233</v>
      </c>
      <c r="D951" s="54">
        <f ca="1">INDIRECT("'" &amp; UPPER(LEFT(TEXT($D$3,"mmmm"),3)) &amp; "'!AG24")</f>
        <v>0</v>
      </c>
      <c r="E951" s="147"/>
      <c r="F951" s="148"/>
      <c r="G951" s="148"/>
      <c r="H951" s="148"/>
      <c r="I951" s="148"/>
      <c r="J951" s="148"/>
      <c r="K951" s="148"/>
      <c r="L951" s="148"/>
      <c r="M951" s="148"/>
      <c r="N951" s="148"/>
      <c r="O951" s="148"/>
      <c r="P951" s="149"/>
    </row>
    <row r="952" spans="1:16" ht="15" customHeight="1" x14ac:dyDescent="0.25">
      <c r="A952" s="44" t="e">
        <f ca="1">IF(MONTH(C952)=MONTH(D$3),RIGHT('Yearly Info'!A$28,LEN('Yearly Info'!A$28)-4),"")</f>
        <v>#VALUE!</v>
      </c>
      <c r="B952" s="145"/>
      <c r="C952" s="42">
        <f t="shared" ca="1" si="33"/>
        <v>46233</v>
      </c>
      <c r="D952" s="54">
        <f ca="1">INDIRECT("'" &amp; UPPER(LEFT(TEXT($D$3,"mmmm"),3)) &amp; "'!AG25")</f>
        <v>0</v>
      </c>
      <c r="E952" s="147"/>
      <c r="F952" s="148"/>
      <c r="G952" s="148"/>
      <c r="H952" s="148"/>
      <c r="I952" s="148"/>
      <c r="J952" s="148"/>
      <c r="K952" s="148"/>
      <c r="L952" s="148"/>
      <c r="M952" s="148"/>
      <c r="N952" s="148"/>
      <c r="O952" s="148"/>
      <c r="P952" s="149"/>
    </row>
    <row r="953" spans="1:16" ht="15" customHeight="1" x14ac:dyDescent="0.25">
      <c r="A953" s="44" t="e">
        <f ca="1">IF(MONTH(C953)=MONTH(D$3),RIGHT('Yearly Info'!A$29,LEN('Yearly Info'!A$29)-4),"")</f>
        <v>#VALUE!</v>
      </c>
      <c r="B953" s="145"/>
      <c r="C953" s="42">
        <f t="shared" ca="1" si="33"/>
        <v>46233</v>
      </c>
      <c r="D953" s="54">
        <f ca="1">INDIRECT("'" &amp; UPPER(LEFT(TEXT($D$3,"mmmm"),3)) &amp; "'!AG26")</f>
        <v>0</v>
      </c>
      <c r="E953" s="147"/>
      <c r="F953" s="148"/>
      <c r="G953" s="148"/>
      <c r="H953" s="148"/>
      <c r="I953" s="148"/>
      <c r="J953" s="148"/>
      <c r="K953" s="148"/>
      <c r="L953" s="148"/>
      <c r="M953" s="148"/>
      <c r="N953" s="148"/>
      <c r="O953" s="148"/>
      <c r="P953" s="149"/>
    </row>
    <row r="954" spans="1:16" ht="15" customHeight="1" x14ac:dyDescent="0.25">
      <c r="A954" s="44" t="e">
        <f ca="1">IF(MONTH(C954)=MONTH(D$3),RIGHT('Yearly Info'!A$30,LEN('Yearly Info'!A$30)-4),"")</f>
        <v>#VALUE!</v>
      </c>
      <c r="B954" s="145"/>
      <c r="C954" s="42">
        <f t="shared" ca="1" si="33"/>
        <v>46233</v>
      </c>
      <c r="D954" s="54">
        <f ca="1">INDIRECT("'" &amp; UPPER(LEFT(TEXT($D$3,"mmmm"),3)) &amp; "'!AG27")</f>
        <v>0</v>
      </c>
      <c r="E954" s="147"/>
      <c r="F954" s="148"/>
      <c r="G954" s="148"/>
      <c r="H954" s="148"/>
      <c r="I954" s="148"/>
      <c r="J954" s="148"/>
      <c r="K954" s="148"/>
      <c r="L954" s="148"/>
      <c r="M954" s="148"/>
      <c r="N954" s="148"/>
      <c r="O954" s="148"/>
      <c r="P954" s="149"/>
    </row>
    <row r="955" spans="1:16" ht="15" customHeight="1" x14ac:dyDescent="0.25">
      <c r="A955" s="44" t="e">
        <f ca="1">IF(MONTH(C955)=MONTH(D$3),RIGHT('Yearly Info'!A$31,LEN('Yearly Info'!A$31)-4),"")</f>
        <v>#VALUE!</v>
      </c>
      <c r="B955" s="145"/>
      <c r="C955" s="42">
        <f t="shared" ca="1" si="33"/>
        <v>46233</v>
      </c>
      <c r="D955" s="54">
        <f ca="1">INDIRECT("'" &amp; UPPER(LEFT(TEXT($D$3,"mmmm"),3)) &amp; "'!AG28")</f>
        <v>0</v>
      </c>
      <c r="E955" s="147"/>
      <c r="F955" s="148"/>
      <c r="G955" s="148"/>
      <c r="H955" s="148"/>
      <c r="I955" s="148"/>
      <c r="J955" s="148"/>
      <c r="K955" s="148"/>
      <c r="L955" s="148"/>
      <c r="M955" s="148"/>
      <c r="N955" s="148"/>
      <c r="O955" s="148"/>
      <c r="P955" s="149"/>
    </row>
    <row r="956" spans="1:16" ht="15" customHeight="1" x14ac:dyDescent="0.25">
      <c r="A956" s="44" t="e">
        <f ca="1">IF(MONTH(C956)=MONTH(D$3),RIGHT('Yearly Info'!A$32,LEN('Yearly Info'!A$32)-4),"")</f>
        <v>#VALUE!</v>
      </c>
      <c r="B956" s="145"/>
      <c r="C956" s="42">
        <f t="shared" ca="1" si="33"/>
        <v>46233</v>
      </c>
      <c r="D956" s="54">
        <f ca="1">INDIRECT("'" &amp; UPPER(LEFT(TEXT($D$3,"mmmm"),3)) &amp; "'!AG29")</f>
        <v>0</v>
      </c>
      <c r="E956" s="147"/>
      <c r="F956" s="148"/>
      <c r="G956" s="148"/>
      <c r="H956" s="148"/>
      <c r="I956" s="148"/>
      <c r="J956" s="148"/>
      <c r="K956" s="148"/>
      <c r="L956" s="148"/>
      <c r="M956" s="148"/>
      <c r="N956" s="148"/>
      <c r="O956" s="148"/>
      <c r="P956" s="149"/>
    </row>
    <row r="957" spans="1:16" ht="15" customHeight="1" x14ac:dyDescent="0.25">
      <c r="A957" s="44" t="e">
        <f ca="1">IF(MONTH(C957)=MONTH(D$3),RIGHT('Yearly Info'!A$33,LEN('Yearly Info'!A$33)-4),"")</f>
        <v>#VALUE!</v>
      </c>
      <c r="B957" s="145"/>
      <c r="C957" s="42">
        <f t="shared" ca="1" si="33"/>
        <v>46233</v>
      </c>
      <c r="D957" s="54">
        <f ca="1">INDIRECT("'" &amp; UPPER(LEFT(TEXT($D$3,"mmmm"),3)) &amp; "'!AG30")</f>
        <v>0</v>
      </c>
      <c r="E957" s="147"/>
      <c r="F957" s="148"/>
      <c r="G957" s="148"/>
      <c r="H957" s="148"/>
      <c r="I957" s="148"/>
      <c r="J957" s="148"/>
      <c r="K957" s="148"/>
      <c r="L957" s="148"/>
      <c r="M957" s="148"/>
      <c r="N957" s="148"/>
      <c r="O957" s="148"/>
      <c r="P957" s="149"/>
    </row>
    <row r="958" spans="1:16" ht="15" customHeight="1" x14ac:dyDescent="0.25">
      <c r="A958" s="44" t="e">
        <f ca="1">IF(MONTH(C958)=MONTH(D$3),RIGHT('Yearly Info'!A$34,LEN('Yearly Info'!A$34)-4),"")</f>
        <v>#VALUE!</v>
      </c>
      <c r="B958" s="145"/>
      <c r="C958" s="42">
        <f t="shared" ca="1" si="33"/>
        <v>46233</v>
      </c>
      <c r="D958" s="54">
        <f ca="1">INDIRECT("'" &amp; UPPER(LEFT(TEXT($D$3,"mmmm"),3)) &amp; "'!AG31")</f>
        <v>0</v>
      </c>
      <c r="E958" s="147"/>
      <c r="F958" s="148"/>
      <c r="G958" s="148"/>
      <c r="H958" s="148"/>
      <c r="I958" s="148"/>
      <c r="J958" s="148"/>
      <c r="K958" s="148"/>
      <c r="L958" s="148"/>
      <c r="M958" s="148"/>
      <c r="N958" s="148"/>
      <c r="O958" s="148"/>
      <c r="P958" s="149"/>
    </row>
    <row r="959" spans="1:16" ht="15" customHeight="1" x14ac:dyDescent="0.25">
      <c r="A959" s="44" t="e">
        <f ca="1">IF(MONTH(C959)=MONTH(D$3),RIGHT('Yearly Info'!A$35,LEN('Yearly Info'!A$35)-4),"")</f>
        <v>#VALUE!</v>
      </c>
      <c r="B959" s="145"/>
      <c r="C959" s="42">
        <f t="shared" ca="1" si="33"/>
        <v>46233</v>
      </c>
      <c r="D959" s="54">
        <f ca="1">INDIRECT("'" &amp; UPPER(LEFT(TEXT($D$3,"mmmm"),3)) &amp; "'!AG32")</f>
        <v>0</v>
      </c>
      <c r="E959" s="147"/>
      <c r="F959" s="148"/>
      <c r="G959" s="148"/>
      <c r="H959" s="148"/>
      <c r="I959" s="148"/>
      <c r="J959" s="148"/>
      <c r="K959" s="148"/>
      <c r="L959" s="148"/>
      <c r="M959" s="148"/>
      <c r="N959" s="148"/>
      <c r="O959" s="148"/>
      <c r="P959" s="149"/>
    </row>
    <row r="960" spans="1:16" ht="15" customHeight="1" x14ac:dyDescent="0.25">
      <c r="A960" s="44" t="e">
        <f ca="1">IF(MONTH(C960)=MONTH(D$3),RIGHT('Yearly Info'!A$36,LEN('Yearly Info'!A$36)-4),"")</f>
        <v>#VALUE!</v>
      </c>
      <c r="B960" s="145"/>
      <c r="C960" s="42">
        <f t="shared" ca="1" si="33"/>
        <v>46233</v>
      </c>
      <c r="D960" s="54">
        <f ca="1">INDIRECT("'" &amp; UPPER(LEFT(TEXT($D$3,"mmmm"),3)) &amp; "'!AG33")</f>
        <v>0</v>
      </c>
      <c r="E960" s="147"/>
      <c r="F960" s="148"/>
      <c r="G960" s="148"/>
      <c r="H960" s="148"/>
      <c r="I960" s="148"/>
      <c r="J960" s="148"/>
      <c r="K960" s="148"/>
      <c r="L960" s="148"/>
      <c r="M960" s="148"/>
      <c r="N960" s="148"/>
      <c r="O960" s="148"/>
      <c r="P960" s="149"/>
    </row>
    <row r="961" spans="1:16" ht="15" customHeight="1" x14ac:dyDescent="0.25">
      <c r="A961" s="44" t="e">
        <f ca="1">IF(MONTH(C961)=MONTH(D$3),RIGHT('Yearly Info'!A$37,LEN('Yearly Info'!A$37)-4),"")</f>
        <v>#VALUE!</v>
      </c>
      <c r="B961" s="145"/>
      <c r="C961" s="42">
        <f t="shared" ca="1" si="33"/>
        <v>46233</v>
      </c>
      <c r="D961" s="54">
        <f ca="1">INDIRECT("'" &amp; UPPER(LEFT(TEXT($D$3,"mmmm"),3)) &amp; "'!AG34")</f>
        <v>0</v>
      </c>
      <c r="E961" s="147"/>
      <c r="F961" s="148"/>
      <c r="G961" s="148"/>
      <c r="H961" s="148"/>
      <c r="I961" s="148"/>
      <c r="J961" s="148"/>
      <c r="K961" s="148"/>
      <c r="L961" s="148"/>
      <c r="M961" s="148"/>
      <c r="N961" s="148"/>
      <c r="O961" s="148"/>
      <c r="P961" s="149"/>
    </row>
    <row r="962" spans="1:16" ht="15" customHeight="1" x14ac:dyDescent="0.25">
      <c r="A962" s="44" t="e">
        <f ca="1">IF(MONTH(C962)=MONTH(D$3),RIGHT('Yearly Info'!A$38,LEN('Yearly Info'!A$38)-4),"")</f>
        <v>#VALUE!</v>
      </c>
      <c r="B962" s="145"/>
      <c r="C962" s="42">
        <f t="shared" ca="1" si="33"/>
        <v>46233</v>
      </c>
      <c r="D962" s="54">
        <f ca="1">INDIRECT("'" &amp; UPPER(LEFT(TEXT($D$3,"mmmm"),3)) &amp; "'!AG35")</f>
        <v>0</v>
      </c>
      <c r="E962" s="147"/>
      <c r="F962" s="148"/>
      <c r="G962" s="148"/>
      <c r="H962" s="148"/>
      <c r="I962" s="148"/>
      <c r="J962" s="148"/>
      <c r="K962" s="148"/>
      <c r="L962" s="148"/>
      <c r="M962" s="148"/>
      <c r="N962" s="148"/>
      <c r="O962" s="148"/>
      <c r="P962" s="149"/>
    </row>
    <row r="963" spans="1:16" ht="15" customHeight="1" x14ac:dyDescent="0.25">
      <c r="A963" s="44" t="e">
        <f ca="1">IF(MONTH(C963)=MONTH(D$3),RIGHT('Yearly Info'!A$39,LEN('Yearly Info'!A$39)-4),"")</f>
        <v>#VALUE!</v>
      </c>
      <c r="B963" s="145"/>
      <c r="C963" s="42">
        <f t="shared" ca="1" si="33"/>
        <v>46233</v>
      </c>
      <c r="D963" s="54">
        <f ca="1">INDIRECT("'" &amp; UPPER(LEFT(TEXT($D$3,"mmmm"),3)) &amp; "'!AG36")</f>
        <v>0</v>
      </c>
      <c r="E963" s="147"/>
      <c r="F963" s="148"/>
      <c r="G963" s="148"/>
      <c r="H963" s="148"/>
      <c r="I963" s="148"/>
      <c r="J963" s="148"/>
      <c r="K963" s="148"/>
      <c r="L963" s="148"/>
      <c r="M963" s="148"/>
      <c r="N963" s="148"/>
      <c r="O963" s="148"/>
      <c r="P963" s="149"/>
    </row>
    <row r="964" spans="1:16" ht="15" customHeight="1" thickBot="1" x14ac:dyDescent="0.3">
      <c r="A964" s="45" t="e">
        <f ca="1">IF(MONTH(C964)=MONTH(D$3),RIGHT('Yearly Info'!A$40,LEN('Yearly Info'!A$40)-4),"")</f>
        <v>#VALUE!</v>
      </c>
      <c r="B964" s="145"/>
      <c r="C964" s="42">
        <f t="shared" ca="1" si="33"/>
        <v>46233</v>
      </c>
      <c r="D964" s="54">
        <f ca="1">INDIRECT("'" &amp; UPPER(LEFT(TEXT($D$3,"mmmm"),3)) &amp; "'!AG37")</f>
        <v>0</v>
      </c>
      <c r="E964" s="147"/>
      <c r="F964" s="148"/>
      <c r="G964" s="148"/>
      <c r="H964" s="148"/>
      <c r="I964" s="148"/>
      <c r="J964" s="148"/>
      <c r="K964" s="148"/>
      <c r="L964" s="148"/>
      <c r="M964" s="148"/>
      <c r="N964" s="148"/>
      <c r="O964" s="148"/>
      <c r="P964" s="149"/>
    </row>
    <row r="965" spans="1:16" ht="15" customHeight="1" thickBot="1" x14ac:dyDescent="0.3">
      <c r="A965" s="45" t="str">
        <f ca="1">IF(MONTH(C965)=MONTH(D$3),RIGHT('Yearly Info'!A$41,LEN('Yearly Info'!A$41)-4),"")</f>
        <v xml:space="preserve"> </v>
      </c>
      <c r="B965" s="145"/>
      <c r="C965" s="42">
        <f t="shared" ca="1" si="33"/>
        <v>46233</v>
      </c>
      <c r="D965" s="54">
        <f ca="1">INDIRECT("'" &amp; UPPER(LEFT(TEXT($D$3,"mmmm"),3)) &amp; "'!AG38")</f>
        <v>0</v>
      </c>
      <c r="E965" s="147"/>
      <c r="F965" s="148"/>
      <c r="G965" s="148"/>
      <c r="H965" s="148"/>
      <c r="I965" s="148"/>
      <c r="J965" s="148"/>
      <c r="K965" s="148"/>
      <c r="L965" s="148"/>
      <c r="M965" s="148"/>
      <c r="N965" s="148"/>
      <c r="O965" s="148"/>
      <c r="P965" s="149"/>
    </row>
    <row r="966" spans="1:16" ht="15" customHeight="1" thickBot="1" x14ac:dyDescent="0.3">
      <c r="A966" s="45" t="str">
        <f ca="1">IF(MONTH(C966)=MONTH(D$3),RIGHT('Yearly Info'!A$42,LEN('Yearly Info'!A$42)-4),"")</f>
        <v xml:space="preserve"> </v>
      </c>
      <c r="B966" s="145"/>
      <c r="C966" s="42">
        <f t="shared" ca="1" si="33"/>
        <v>46233</v>
      </c>
      <c r="D966" s="54">
        <f ca="1">INDIRECT("'" &amp; UPPER(LEFT(TEXT($D$3,"mmmm"),3)) &amp; "'!AG39")</f>
        <v>0</v>
      </c>
      <c r="E966" s="147"/>
      <c r="F966" s="148"/>
      <c r="G966" s="148"/>
      <c r="H966" s="148"/>
      <c r="I966" s="148"/>
      <c r="J966" s="148"/>
      <c r="K966" s="148"/>
      <c r="L966" s="148"/>
      <c r="M966" s="148"/>
      <c r="N966" s="148"/>
      <c r="O966" s="148"/>
      <c r="P966" s="149"/>
    </row>
    <row r="967" spans="1:16" ht="15" customHeight="1" thickBot="1" x14ac:dyDescent="0.3">
      <c r="A967" s="45" t="str">
        <f ca="1">IF(MONTH(C967)=MONTH(D$3),RIGHT('Yearly Info'!A$43,LEN('Yearly Info'!A$43)-4),"")</f>
        <v xml:space="preserve"> </v>
      </c>
      <c r="B967" s="146"/>
      <c r="C967" s="42">
        <f t="shared" ca="1" si="33"/>
        <v>46233</v>
      </c>
      <c r="D967" s="55">
        <f ca="1">INDIRECT("'" &amp; UPPER(LEFT(TEXT($D$3,"mmmm"),3)) &amp; "'!AG40")</f>
        <v>0</v>
      </c>
      <c r="E967" s="150"/>
      <c r="F967" s="151"/>
      <c r="G967" s="151"/>
      <c r="H967" s="151"/>
      <c r="I967" s="151"/>
      <c r="J967" s="151"/>
      <c r="K967" s="151"/>
      <c r="L967" s="151"/>
      <c r="M967" s="151"/>
      <c r="N967" s="151"/>
      <c r="O967" s="151"/>
      <c r="P967" s="152"/>
    </row>
    <row r="968" spans="1:16" ht="15" customHeight="1" x14ac:dyDescent="0.25">
      <c r="A968" s="44" t="str">
        <f ca="1">IF(MONTH(C968)=MONTH(D$3),RIGHT('Yearly Info'!A$14,LEN('Yearly Info'!A$14)-4),"")</f>
        <v xml:space="preserve"> RICS Support for MDEQ</v>
      </c>
      <c r="B968" s="159" t="str">
        <f ca="1">TEXT(C968,"dddd")</f>
        <v>Friday</v>
      </c>
      <c r="C968" s="96">
        <f ca="1">C938+1</f>
        <v>46234</v>
      </c>
      <c r="D968" s="54">
        <f ca="1">INDIRECT("'" &amp; UPPER(LEFT(TEXT($D$3,"mmmm"),3)) &amp; "'!AH11")</f>
        <v>0</v>
      </c>
      <c r="E968" s="147"/>
      <c r="F968" s="148"/>
      <c r="G968" s="148"/>
      <c r="H968" s="148"/>
      <c r="I968" s="148"/>
      <c r="J968" s="148"/>
      <c r="K968" s="148"/>
      <c r="L968" s="148"/>
      <c r="M968" s="148"/>
      <c r="N968" s="148"/>
      <c r="O968" s="148"/>
      <c r="P968" s="149"/>
    </row>
    <row r="969" spans="1:16" ht="15" customHeight="1" x14ac:dyDescent="0.25">
      <c r="A969" s="44" t="str">
        <f ca="1">IF(MONTH(C969)=MONTH(D$3),RIGHT('Yearly Info'!A$15,LEN('Yearly Info'!A$15)-4),"")</f>
        <v xml:space="preserve"> MDEQ</v>
      </c>
      <c r="B969" s="145"/>
      <c r="C969" s="42">
        <f ca="1">C968</f>
        <v>46234</v>
      </c>
      <c r="D969" s="54">
        <f ca="1">INDIRECT("'" &amp; UPPER(LEFT(TEXT($D$3,"mmmm"),3)) &amp; "'!AH12")</f>
        <v>0</v>
      </c>
      <c r="E969" s="147"/>
      <c r="F969" s="148"/>
      <c r="G969" s="148"/>
      <c r="H969" s="148"/>
      <c r="I969" s="148"/>
      <c r="J969" s="148"/>
      <c r="K969" s="148"/>
      <c r="L969" s="148"/>
      <c r="M969" s="148"/>
      <c r="N969" s="148"/>
      <c r="O969" s="148"/>
      <c r="P969" s="149"/>
    </row>
    <row r="970" spans="1:16" ht="15" customHeight="1" x14ac:dyDescent="0.25">
      <c r="A970" s="44" t="str">
        <f ca="1">IF(MONTH(C970)=MONTH(D$3),RIGHT('Yearly Info'!A$16,LEN('Yearly Info'!A$16)-4),"")</f>
        <v xml:space="preserve"> RICS Idea Portal</v>
      </c>
      <c r="B970" s="145"/>
      <c r="C970" s="42">
        <f t="shared" ref="C970:C997" ca="1" si="34">C969</f>
        <v>46234</v>
      </c>
      <c r="D970" s="54">
        <f ca="1">INDIRECT("'" &amp; UPPER(LEFT(TEXT($D$3,"mmmm"),3)) &amp; "'!AH13")</f>
        <v>0</v>
      </c>
      <c r="E970" s="147"/>
      <c r="F970" s="148"/>
      <c r="G970" s="148"/>
      <c r="H970" s="148"/>
      <c r="I970" s="148"/>
      <c r="J970" s="148"/>
      <c r="K970" s="148"/>
      <c r="L970" s="148"/>
      <c r="M970" s="148"/>
      <c r="N970" s="148"/>
      <c r="O970" s="148"/>
      <c r="P970" s="149"/>
    </row>
    <row r="971" spans="1:16" ht="15" customHeight="1" x14ac:dyDescent="0.25">
      <c r="A971" s="44" t="str">
        <f ca="1">IF(MONTH(C971)=MONTH(D$3),RIGHT('Yearly Info'!A$17,LEN('Yearly Info'!A$17)-4),"")</f>
        <v xml:space="preserve"> MSWIS</v>
      </c>
      <c r="B971" s="145"/>
      <c r="C971" s="42">
        <f t="shared" ca="1" si="34"/>
        <v>46234</v>
      </c>
      <c r="D971" s="54">
        <f ca="1">INDIRECT("'" &amp; UPPER(LEFT(TEXT($D$3,"mmmm"),3)) &amp; "'!AH14")</f>
        <v>0</v>
      </c>
      <c r="E971" s="147"/>
      <c r="F971" s="148"/>
      <c r="G971" s="148"/>
      <c r="H971" s="148"/>
      <c r="I971" s="148"/>
      <c r="J971" s="148"/>
      <c r="K971" s="148"/>
      <c r="L971" s="148"/>
      <c r="M971" s="148"/>
      <c r="N971" s="148"/>
      <c r="O971" s="148"/>
      <c r="P971" s="149"/>
    </row>
    <row r="972" spans="1:16" ht="15" customHeight="1" x14ac:dyDescent="0.25">
      <c r="A972" s="44" t="str">
        <f ca="1">IF(MONTH(C972)=MONTH(D$3),RIGHT('Yearly Info'!A$18,LEN('Yearly Info'!A$18)-4),"")</f>
        <v xml:space="preserve"> GeoSpatial</v>
      </c>
      <c r="B972" s="145"/>
      <c r="C972" s="42">
        <f t="shared" ca="1" si="34"/>
        <v>46234</v>
      </c>
      <c r="D972" s="54">
        <f ca="1">INDIRECT("'" &amp; UPPER(LEFT(TEXT($D$3,"mmmm"),3)) &amp; "'!AH15")</f>
        <v>0</v>
      </c>
      <c r="E972" s="147"/>
      <c r="F972" s="148"/>
      <c r="G972" s="148"/>
      <c r="H972" s="148"/>
      <c r="I972" s="148"/>
      <c r="J972" s="148"/>
      <c r="K972" s="148"/>
      <c r="L972" s="148"/>
      <c r="M972" s="148"/>
      <c r="N972" s="148"/>
      <c r="O972" s="148"/>
      <c r="P972" s="149"/>
    </row>
    <row r="973" spans="1:16" ht="15" customHeight="1" x14ac:dyDescent="0.25">
      <c r="A973" s="44" t="str">
        <f ca="1">IF(MONTH(C973)=MONTH(D$3),RIGHT('Yearly Info'!A$19,LEN('Yearly Info'!A$19)-4),"")</f>
        <v xml:space="preserve"> RICS Dashboard</v>
      </c>
      <c r="B973" s="145"/>
      <c r="C973" s="42">
        <f t="shared" ca="1" si="34"/>
        <v>46234</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xml:space="preserve"> MDWFP NRIS</v>
      </c>
      <c r="B974" s="145"/>
      <c r="C974" s="42">
        <f t="shared" ca="1" si="34"/>
        <v>46234</v>
      </c>
      <c r="D974" s="54">
        <f ca="1">INDIRECT("'" &amp; UPPER(LEFT(TEXT($D$3,"mmmm"),3)) &amp; "'!AH17")</f>
        <v>0</v>
      </c>
      <c r="E974" s="153"/>
      <c r="F974" s="154"/>
      <c r="G974" s="154"/>
      <c r="H974" s="154"/>
      <c r="I974" s="154"/>
      <c r="J974" s="154"/>
      <c r="K974" s="154"/>
      <c r="L974" s="154"/>
      <c r="M974" s="154"/>
      <c r="N974" s="154"/>
      <c r="O974" s="154"/>
      <c r="P974" s="155"/>
    </row>
    <row r="975" spans="1:16" ht="15" customHeight="1" x14ac:dyDescent="0.25">
      <c r="A975" s="44" t="str">
        <f ca="1">IF(MONTH(C975)=MONTH(D$3),RIGHT('Yearly Info'!A$21,LEN('Yearly Info'!A$21)-4),"")</f>
        <v xml:space="preserve"> MSWIS MRVA 4 CLOSED</v>
      </c>
      <c r="B975" s="145"/>
      <c r="C975" s="42">
        <f t="shared" ca="1" si="34"/>
        <v>46234</v>
      </c>
      <c r="D975" s="54">
        <f ca="1">INDIRECT("'" &amp; UPPER(LEFT(TEXT($D$3,"mmmm"),3)) &amp; "'!AH18")</f>
        <v>0</v>
      </c>
      <c r="E975" s="147"/>
      <c r="F975" s="148"/>
      <c r="G975" s="148"/>
      <c r="H975" s="148"/>
      <c r="I975" s="148"/>
      <c r="J975" s="148"/>
      <c r="K975" s="148"/>
      <c r="L975" s="148"/>
      <c r="M975" s="148"/>
      <c r="N975" s="148"/>
      <c r="O975" s="148"/>
      <c r="P975" s="149"/>
    </row>
    <row r="976" spans="1:16" ht="15" customHeight="1" x14ac:dyDescent="0.25">
      <c r="A976" s="44" t="str">
        <f ca="1">IF(MONTH(C976)=MONTH(D$3),RIGHT('Yearly Info'!A$22,LEN('Yearly Info'!A$22)-4),"")</f>
        <v xml:space="preserve"> Tackett</v>
      </c>
      <c r="B976" s="145"/>
      <c r="C976" s="42">
        <f t="shared" ca="1" si="34"/>
        <v>46234</v>
      </c>
      <c r="D976" s="54">
        <f ca="1">INDIRECT("'" &amp; UPPER(LEFT(TEXT($D$3,"mmmm"),3)) &amp; "'!AH19")</f>
        <v>0</v>
      </c>
      <c r="E976" s="147"/>
      <c r="F976" s="148"/>
      <c r="G976" s="148"/>
      <c r="H976" s="148"/>
      <c r="I976" s="148"/>
      <c r="J976" s="148"/>
      <c r="K976" s="148"/>
      <c r="L976" s="148"/>
      <c r="M976" s="148"/>
      <c r="N976" s="148"/>
      <c r="O976" s="148"/>
      <c r="P976" s="149"/>
    </row>
    <row r="977" spans="1:16" ht="15" customHeight="1" x14ac:dyDescent="0.25">
      <c r="A977" s="44" t="e">
        <f ca="1">IF(MONTH(C977)=MONTH(D$3),RIGHT('Yearly Info'!A$23,LEN('Yearly Info'!A$23)-4),"")</f>
        <v>#VALUE!</v>
      </c>
      <c r="B977" s="145"/>
      <c r="C977" s="42">
        <f t="shared" ca="1" si="34"/>
        <v>46234</v>
      </c>
      <c r="D977" s="54">
        <f ca="1">INDIRECT("'" &amp; UPPER(LEFT(TEXT($D$3,"mmmm"),3)) &amp; "'!AH20")</f>
        <v>0</v>
      </c>
      <c r="E977" s="147"/>
      <c r="F977" s="148"/>
      <c r="G977" s="148"/>
      <c r="H977" s="148"/>
      <c r="I977" s="148"/>
      <c r="J977" s="148"/>
      <c r="K977" s="148"/>
      <c r="L977" s="148"/>
      <c r="M977" s="148"/>
      <c r="N977" s="148"/>
      <c r="O977" s="148"/>
      <c r="P977" s="149"/>
    </row>
    <row r="978" spans="1:16" ht="15" customHeight="1" x14ac:dyDescent="0.25">
      <c r="A978" s="44" t="e">
        <f ca="1">IF(MONTH(C978)=MONTH(D$3),RIGHT('Yearly Info'!A$24,LEN('Yearly Info'!A$24)-4),"")</f>
        <v>#VALUE!</v>
      </c>
      <c r="B978" s="145"/>
      <c r="C978" s="42">
        <f t="shared" ca="1" si="34"/>
        <v>46234</v>
      </c>
      <c r="D978" s="54">
        <f ca="1">INDIRECT("'" &amp; UPPER(LEFT(TEXT($D$3,"mmmm"),3)) &amp; "'!AH21")</f>
        <v>0</v>
      </c>
      <c r="E978" s="147"/>
      <c r="F978" s="148"/>
      <c r="G978" s="148"/>
      <c r="H978" s="148"/>
      <c r="I978" s="148"/>
      <c r="J978" s="148"/>
      <c r="K978" s="148"/>
      <c r="L978" s="148"/>
      <c r="M978" s="148"/>
      <c r="N978" s="148"/>
      <c r="O978" s="148"/>
      <c r="P978" s="149"/>
    </row>
    <row r="979" spans="1:16" ht="15" customHeight="1" x14ac:dyDescent="0.25">
      <c r="A979" s="44" t="e">
        <f ca="1">IF(MONTH(C979)=MONTH(D$3),RIGHT('Yearly Info'!A$25,LEN('Yearly Info'!A$25)-4),"")</f>
        <v>#VALUE!</v>
      </c>
      <c r="B979" s="145"/>
      <c r="C979" s="42">
        <f t="shared" ca="1" si="34"/>
        <v>46234</v>
      </c>
      <c r="D979" s="54">
        <f ca="1">INDIRECT("'" &amp; UPPER(LEFT(TEXT($D$3,"mmmm"),3)) &amp; "'!AH22")</f>
        <v>0</v>
      </c>
      <c r="E979" s="147"/>
      <c r="F979" s="148"/>
      <c r="G979" s="148"/>
      <c r="H979" s="148"/>
      <c r="I979" s="148"/>
      <c r="J979" s="148"/>
      <c r="K979" s="148"/>
      <c r="L979" s="148"/>
      <c r="M979" s="148"/>
      <c r="N979" s="148"/>
      <c r="O979" s="148"/>
      <c r="P979" s="149"/>
    </row>
    <row r="980" spans="1:16" ht="15" customHeight="1" x14ac:dyDescent="0.25">
      <c r="A980" s="44" t="e">
        <f ca="1">IF(MONTH(C980)=MONTH(D$3),RIGHT('Yearly Info'!A$26,LEN('Yearly Info'!A$26)-4),"")</f>
        <v>#VALUE!</v>
      </c>
      <c r="B980" s="145"/>
      <c r="C980" s="42">
        <f t="shared" ca="1" si="34"/>
        <v>46234</v>
      </c>
      <c r="D980" s="54">
        <f ca="1">INDIRECT("'" &amp; UPPER(LEFT(TEXT($D$3,"mmmm"),3)) &amp; "'!AH23")</f>
        <v>0</v>
      </c>
      <c r="E980" s="147"/>
      <c r="F980" s="148"/>
      <c r="G980" s="148"/>
      <c r="H980" s="148"/>
      <c r="I980" s="148"/>
      <c r="J980" s="148"/>
      <c r="K980" s="148"/>
      <c r="L980" s="148"/>
      <c r="M980" s="148"/>
      <c r="N980" s="148"/>
      <c r="O980" s="148"/>
      <c r="P980" s="149"/>
    </row>
    <row r="981" spans="1:16" ht="15" customHeight="1" x14ac:dyDescent="0.25">
      <c r="A981" s="44" t="e">
        <f ca="1">IF(MONTH(C981)=MONTH(D$3),RIGHT('Yearly Info'!A$27,LEN('Yearly Info'!A$27)-4),"")</f>
        <v>#VALUE!</v>
      </c>
      <c r="B981" s="145"/>
      <c r="C981" s="42">
        <f t="shared" ca="1" si="34"/>
        <v>46234</v>
      </c>
      <c r="D981" s="54">
        <f ca="1">INDIRECT("'" &amp; UPPER(LEFT(TEXT($D$3,"mmmm"),3)) &amp; "'!AH24")</f>
        <v>0</v>
      </c>
      <c r="E981" s="147"/>
      <c r="F981" s="148"/>
      <c r="G981" s="148"/>
      <c r="H981" s="148"/>
      <c r="I981" s="148"/>
      <c r="J981" s="148"/>
      <c r="K981" s="148"/>
      <c r="L981" s="148"/>
      <c r="M981" s="148"/>
      <c r="N981" s="148"/>
      <c r="O981" s="148"/>
      <c r="P981" s="149"/>
    </row>
    <row r="982" spans="1:16" ht="15" customHeight="1" x14ac:dyDescent="0.25">
      <c r="A982" s="44" t="e">
        <f ca="1">IF(MONTH(C982)=MONTH(D$3),RIGHT('Yearly Info'!A$28,LEN('Yearly Info'!A$28)-4),"")</f>
        <v>#VALUE!</v>
      </c>
      <c r="B982" s="145"/>
      <c r="C982" s="42">
        <f t="shared" ca="1" si="34"/>
        <v>46234</v>
      </c>
      <c r="D982" s="54">
        <f ca="1">INDIRECT("'" &amp; UPPER(LEFT(TEXT($D$3,"mmmm"),3)) &amp; "'!AH25")</f>
        <v>0</v>
      </c>
      <c r="E982" s="147"/>
      <c r="F982" s="148"/>
      <c r="G982" s="148"/>
      <c r="H982" s="148"/>
      <c r="I982" s="148"/>
      <c r="J982" s="148"/>
      <c r="K982" s="148"/>
      <c r="L982" s="148"/>
      <c r="M982" s="148"/>
      <c r="N982" s="148"/>
      <c r="O982" s="148"/>
      <c r="P982" s="149"/>
    </row>
    <row r="983" spans="1:16" ht="15" customHeight="1" x14ac:dyDescent="0.25">
      <c r="A983" s="44" t="e">
        <f ca="1">IF(MONTH(C983)=MONTH(D$3),RIGHT('Yearly Info'!A$29,LEN('Yearly Info'!A$29)-4),"")</f>
        <v>#VALUE!</v>
      </c>
      <c r="B983" s="145"/>
      <c r="C983" s="42">
        <f t="shared" ca="1" si="34"/>
        <v>46234</v>
      </c>
      <c r="D983" s="54">
        <f ca="1">INDIRECT("'" &amp; UPPER(LEFT(TEXT($D$3,"mmmm"),3)) &amp; "'!AH26")</f>
        <v>0</v>
      </c>
      <c r="E983" s="147"/>
      <c r="F983" s="148"/>
      <c r="G983" s="148"/>
      <c r="H983" s="148"/>
      <c r="I983" s="148"/>
      <c r="J983" s="148"/>
      <c r="K983" s="148"/>
      <c r="L983" s="148"/>
      <c r="M983" s="148"/>
      <c r="N983" s="148"/>
      <c r="O983" s="148"/>
      <c r="P983" s="149"/>
    </row>
    <row r="984" spans="1:16" ht="15" customHeight="1" x14ac:dyDescent="0.25">
      <c r="A984" s="44" t="e">
        <f ca="1">IF(MONTH(C984)=MONTH(D$3),RIGHT('Yearly Info'!A$30,LEN('Yearly Info'!A$30)-4),"")</f>
        <v>#VALUE!</v>
      </c>
      <c r="B984" s="145"/>
      <c r="C984" s="42">
        <f t="shared" ca="1" si="34"/>
        <v>46234</v>
      </c>
      <c r="D984" s="54">
        <f ca="1">INDIRECT("'" &amp; UPPER(LEFT(TEXT($D$3,"mmmm"),3)) &amp; "'!AH27")</f>
        <v>0</v>
      </c>
      <c r="E984" s="147"/>
      <c r="F984" s="148"/>
      <c r="G984" s="148"/>
      <c r="H984" s="148"/>
      <c r="I984" s="148"/>
      <c r="J984" s="148"/>
      <c r="K984" s="148"/>
      <c r="L984" s="148"/>
      <c r="M984" s="148"/>
      <c r="N984" s="148"/>
      <c r="O984" s="148"/>
      <c r="P984" s="149"/>
    </row>
    <row r="985" spans="1:16" ht="15" customHeight="1" x14ac:dyDescent="0.25">
      <c r="A985" s="44" t="e">
        <f ca="1">IF(MONTH(C985)=MONTH(D$3),RIGHT('Yearly Info'!A$31,LEN('Yearly Info'!A$31)-4),"")</f>
        <v>#VALUE!</v>
      </c>
      <c r="B985" s="145"/>
      <c r="C985" s="42">
        <f t="shared" ca="1" si="34"/>
        <v>46234</v>
      </c>
      <c r="D985" s="54">
        <f ca="1">INDIRECT("'" &amp; UPPER(LEFT(TEXT($D$3,"mmmm"),3)) &amp; "'!AH28")</f>
        <v>0</v>
      </c>
      <c r="E985" s="147"/>
      <c r="F985" s="148"/>
      <c r="G985" s="148"/>
      <c r="H985" s="148"/>
      <c r="I985" s="148"/>
      <c r="J985" s="148"/>
      <c r="K985" s="148"/>
      <c r="L985" s="148"/>
      <c r="M985" s="148"/>
      <c r="N985" s="148"/>
      <c r="O985" s="148"/>
      <c r="P985" s="149"/>
    </row>
    <row r="986" spans="1:16" ht="15" customHeight="1" x14ac:dyDescent="0.25">
      <c r="A986" s="44" t="e">
        <f ca="1">IF(MONTH(C986)=MONTH(D$3),RIGHT('Yearly Info'!A$32,LEN('Yearly Info'!A$32)-4),"")</f>
        <v>#VALUE!</v>
      </c>
      <c r="B986" s="145"/>
      <c r="C986" s="42">
        <f t="shared" ca="1" si="34"/>
        <v>46234</v>
      </c>
      <c r="D986" s="54">
        <f ca="1">INDIRECT("'" &amp; UPPER(LEFT(TEXT($D$3,"mmmm"),3)) &amp; "'!AH29")</f>
        <v>0</v>
      </c>
      <c r="E986" s="147"/>
      <c r="F986" s="148"/>
      <c r="G986" s="148"/>
      <c r="H986" s="148"/>
      <c r="I986" s="148"/>
      <c r="J986" s="148"/>
      <c r="K986" s="148"/>
      <c r="L986" s="148"/>
      <c r="M986" s="148"/>
      <c r="N986" s="148"/>
      <c r="O986" s="148"/>
      <c r="P986" s="149"/>
    </row>
    <row r="987" spans="1:16" ht="15" customHeight="1" x14ac:dyDescent="0.25">
      <c r="A987" s="44" t="e">
        <f ca="1">IF(MONTH(C987)=MONTH(D$3),RIGHT('Yearly Info'!A$33,LEN('Yearly Info'!A$33)-4),"")</f>
        <v>#VALUE!</v>
      </c>
      <c r="B987" s="145"/>
      <c r="C987" s="42">
        <f t="shared" ca="1" si="34"/>
        <v>46234</v>
      </c>
      <c r="D987" s="54">
        <f ca="1">INDIRECT("'" &amp; UPPER(LEFT(TEXT($D$3,"mmmm"),3)) &amp; "'!AH30")</f>
        <v>0</v>
      </c>
      <c r="E987" s="147"/>
      <c r="F987" s="148"/>
      <c r="G987" s="148"/>
      <c r="H987" s="148"/>
      <c r="I987" s="148"/>
      <c r="J987" s="148"/>
      <c r="K987" s="148"/>
      <c r="L987" s="148"/>
      <c r="M987" s="148"/>
      <c r="N987" s="148"/>
      <c r="O987" s="148"/>
      <c r="P987" s="149"/>
    </row>
    <row r="988" spans="1:16" ht="15" customHeight="1" x14ac:dyDescent="0.25">
      <c r="A988" s="44" t="e">
        <f ca="1">IF(MONTH(C988)=MONTH(D$3),RIGHT('Yearly Info'!A$34,LEN('Yearly Info'!A$34)-4),"")</f>
        <v>#VALUE!</v>
      </c>
      <c r="B988" s="145"/>
      <c r="C988" s="42">
        <f t="shared" ca="1" si="34"/>
        <v>46234</v>
      </c>
      <c r="D988" s="54">
        <f ca="1">INDIRECT("'" &amp; UPPER(LEFT(TEXT($D$3,"mmmm"),3)) &amp; "'!AH31")</f>
        <v>0</v>
      </c>
      <c r="E988" s="147"/>
      <c r="F988" s="148"/>
      <c r="G988" s="148"/>
      <c r="H988" s="148"/>
      <c r="I988" s="148"/>
      <c r="J988" s="148"/>
      <c r="K988" s="148"/>
      <c r="L988" s="148"/>
      <c r="M988" s="148"/>
      <c r="N988" s="148"/>
      <c r="O988" s="148"/>
      <c r="P988" s="149"/>
    </row>
    <row r="989" spans="1:16" ht="15" customHeight="1" thickBot="1" x14ac:dyDescent="0.3">
      <c r="A989" s="44" t="e">
        <f ca="1">IF(MONTH(C989)=MONTH(D$3),RIGHT('Yearly Info'!A$35,LEN('Yearly Info'!A$35)-4),"")</f>
        <v>#VALUE!</v>
      </c>
      <c r="B989" s="145"/>
      <c r="C989" s="42">
        <f t="shared" ca="1" si="34"/>
        <v>46234</v>
      </c>
      <c r="D989" s="55">
        <f ca="1">INDIRECT("'" &amp; UPPER(LEFT(TEXT($D$3,"mmmm"),3)) &amp; "'!AH32")</f>
        <v>0</v>
      </c>
      <c r="E989" s="147"/>
      <c r="F989" s="148"/>
      <c r="G989" s="148"/>
      <c r="H989" s="148"/>
      <c r="I989" s="148"/>
      <c r="J989" s="148"/>
      <c r="K989" s="148"/>
      <c r="L989" s="148"/>
      <c r="M989" s="148"/>
      <c r="N989" s="148"/>
      <c r="O989" s="148"/>
      <c r="P989" s="149"/>
    </row>
    <row r="990" spans="1:16" ht="15" customHeight="1" x14ac:dyDescent="0.25">
      <c r="A990" s="44" t="e">
        <f ca="1">IF(MONTH(C990)=MONTH(D$3),RIGHT('Yearly Info'!A$36,LEN('Yearly Info'!A$36)-4),"")</f>
        <v>#VALUE!</v>
      </c>
      <c r="B990" s="145"/>
      <c r="C990" s="42">
        <f t="shared" ca="1" si="34"/>
        <v>46234</v>
      </c>
      <c r="D990" s="54">
        <f ca="1">INDIRECT("'" &amp; UPPER(LEFT(TEXT($D$3,"mmmm"),3)) &amp; "'!AH33")</f>
        <v>0</v>
      </c>
      <c r="E990" s="147"/>
      <c r="F990" s="148"/>
      <c r="G990" s="148"/>
      <c r="H990" s="148"/>
      <c r="I990" s="148"/>
      <c r="J990" s="148"/>
      <c r="K990" s="148"/>
      <c r="L990" s="148"/>
      <c r="M990" s="148"/>
      <c r="N990" s="148"/>
      <c r="O990" s="148"/>
      <c r="P990" s="149"/>
    </row>
    <row r="991" spans="1:16" ht="15" customHeight="1" x14ac:dyDescent="0.25">
      <c r="A991" s="44" t="e">
        <f ca="1">IF(MONTH(C991)=MONTH(D$3),RIGHT('Yearly Info'!A$37,LEN('Yearly Info'!A$37)-4),"")</f>
        <v>#VALUE!</v>
      </c>
      <c r="B991" s="145"/>
      <c r="C991" s="42">
        <f t="shared" ca="1" si="34"/>
        <v>46234</v>
      </c>
      <c r="D991" s="54">
        <f ca="1">INDIRECT("'" &amp; UPPER(LEFT(TEXT($D$3,"mmmm"),3)) &amp; "'!AH34")</f>
        <v>0</v>
      </c>
      <c r="E991" s="147"/>
      <c r="F991" s="148"/>
      <c r="G991" s="148"/>
      <c r="H991" s="148"/>
      <c r="I991" s="148"/>
      <c r="J991" s="148"/>
      <c r="K991" s="148"/>
      <c r="L991" s="148"/>
      <c r="M991" s="148"/>
      <c r="N991" s="148"/>
      <c r="O991" s="148"/>
      <c r="P991" s="149"/>
    </row>
    <row r="992" spans="1:16" ht="15" customHeight="1" x14ac:dyDescent="0.25">
      <c r="A992" s="44" t="e">
        <f ca="1">IF(MONTH(C992)=MONTH(D$3),RIGHT('Yearly Info'!A$38,LEN('Yearly Info'!A$38)-4),"")</f>
        <v>#VALUE!</v>
      </c>
      <c r="B992" s="145"/>
      <c r="C992" s="42">
        <f t="shared" ca="1" si="34"/>
        <v>46234</v>
      </c>
      <c r="D992" s="54">
        <f ca="1">INDIRECT("'" &amp; UPPER(LEFT(TEXT($D$3,"mmmm"),3)) &amp; "'!AH35")</f>
        <v>0</v>
      </c>
      <c r="E992" s="147"/>
      <c r="F992" s="148"/>
      <c r="G992" s="148"/>
      <c r="H992" s="148"/>
      <c r="I992" s="148"/>
      <c r="J992" s="148"/>
      <c r="K992" s="148"/>
      <c r="L992" s="148"/>
      <c r="M992" s="148"/>
      <c r="N992" s="148"/>
      <c r="O992" s="148"/>
      <c r="P992" s="149"/>
    </row>
    <row r="993" spans="1:16" ht="15" customHeight="1" x14ac:dyDescent="0.25">
      <c r="A993" s="44" t="e">
        <f ca="1">IF(MONTH(C993)=MONTH(D$3),RIGHT('Yearly Info'!A$39,LEN('Yearly Info'!A$39)-4),"")</f>
        <v>#VALUE!</v>
      </c>
      <c r="B993" s="145"/>
      <c r="C993" s="42">
        <f t="shared" ca="1" si="34"/>
        <v>46234</v>
      </c>
      <c r="D993" s="54">
        <f ca="1">INDIRECT("'" &amp; UPPER(LEFT(TEXT($D$3,"mmmm"),3)) &amp; "'!AH36")</f>
        <v>0</v>
      </c>
      <c r="E993" s="147"/>
      <c r="F993" s="148"/>
      <c r="G993" s="148"/>
      <c r="H993" s="148"/>
      <c r="I993" s="148"/>
      <c r="J993" s="148"/>
      <c r="K993" s="148"/>
      <c r="L993" s="148"/>
      <c r="M993" s="148"/>
      <c r="N993" s="148"/>
      <c r="O993" s="148"/>
      <c r="P993" s="149"/>
    </row>
    <row r="994" spans="1:16" ht="15" customHeight="1" thickBot="1" x14ac:dyDescent="0.3">
      <c r="A994" s="45" t="e">
        <f ca="1">IF(MONTH(C994)=MONTH(D$3),RIGHT('Yearly Info'!A$40,LEN('Yearly Info'!A$40)-4),"")</f>
        <v>#VALUE!</v>
      </c>
      <c r="B994" s="145"/>
      <c r="C994" s="42">
        <f t="shared" ca="1" si="34"/>
        <v>46234</v>
      </c>
      <c r="D994" s="54">
        <f ca="1">INDIRECT("'" &amp; UPPER(LEFT(TEXT($D$3,"mmmm"),3)) &amp; "'!AH37")</f>
        <v>0</v>
      </c>
      <c r="E994" s="147"/>
      <c r="F994" s="148"/>
      <c r="G994" s="148"/>
      <c r="H994" s="148"/>
      <c r="I994" s="148"/>
      <c r="J994" s="148"/>
      <c r="K994" s="148"/>
      <c r="L994" s="148"/>
      <c r="M994" s="148"/>
      <c r="N994" s="148"/>
      <c r="O994" s="148"/>
      <c r="P994" s="149"/>
    </row>
    <row r="995" spans="1:16" ht="15" customHeight="1" thickBot="1" x14ac:dyDescent="0.3">
      <c r="A995" s="45" t="str">
        <f ca="1">IF(MONTH(C995)=MONTH(D$3),RIGHT('Yearly Info'!A$41,LEN('Yearly Info'!A$41)-4),"")</f>
        <v xml:space="preserve"> </v>
      </c>
      <c r="B995" s="145"/>
      <c r="C995" s="42">
        <f t="shared" ca="1" si="34"/>
        <v>46234</v>
      </c>
      <c r="D995" s="54">
        <f ca="1">INDIRECT("'" &amp; UPPER(LEFT(TEXT($D$3,"mmmm"),3)) &amp; "'!AH38")</f>
        <v>0</v>
      </c>
      <c r="E995" s="147"/>
      <c r="F995" s="148"/>
      <c r="G995" s="148"/>
      <c r="H995" s="148"/>
      <c r="I995" s="148"/>
      <c r="J995" s="148"/>
      <c r="K995" s="148"/>
      <c r="L995" s="148"/>
      <c r="M995" s="148"/>
      <c r="N995" s="148"/>
      <c r="O995" s="148"/>
      <c r="P995" s="149"/>
    </row>
    <row r="996" spans="1:16" ht="15" customHeight="1" thickBot="1" x14ac:dyDescent="0.3">
      <c r="A996" s="45" t="str">
        <f ca="1">IF(MONTH(C996)=MONTH(D$3),RIGHT('Yearly Info'!A$42,LEN('Yearly Info'!A$42)-4),"")</f>
        <v xml:space="preserve"> </v>
      </c>
      <c r="B996" s="145"/>
      <c r="C996" s="42">
        <f t="shared" ca="1" si="34"/>
        <v>46234</v>
      </c>
      <c r="D996" s="54">
        <f ca="1">INDIRECT("'" &amp; UPPER(LEFT(TEXT($D$3,"mmmm"),3)) &amp; "'!AH39")</f>
        <v>0</v>
      </c>
      <c r="E996" s="147"/>
      <c r="F996" s="148"/>
      <c r="G996" s="148"/>
      <c r="H996" s="148"/>
      <c r="I996" s="148"/>
      <c r="J996" s="148"/>
      <c r="K996" s="148"/>
      <c r="L996" s="148"/>
      <c r="M996" s="148"/>
      <c r="N996" s="148"/>
      <c r="O996" s="148"/>
      <c r="P996" s="149"/>
    </row>
    <row r="997" spans="1:16" ht="15" customHeight="1" thickBot="1" x14ac:dyDescent="0.3">
      <c r="A997" s="45" t="str">
        <f ca="1">IF(MONTH(C997)=MONTH(D$3),RIGHT('Yearly Info'!A$43,LEN('Yearly Info'!A$43)-4),"")</f>
        <v xml:space="preserve"> </v>
      </c>
      <c r="B997" s="146"/>
      <c r="C997" s="42">
        <f t="shared" ca="1" si="34"/>
        <v>46234</v>
      </c>
      <c r="D997" s="55">
        <f ca="1">INDIRECT("'" &amp; UPPER(LEFT(TEXT($D$3,"mmmm"),3)) &amp; "'!AH40")</f>
        <v>0</v>
      </c>
      <c r="E997" s="150"/>
      <c r="F997" s="151"/>
      <c r="G997" s="151"/>
      <c r="H997" s="151"/>
      <c r="I997" s="151"/>
      <c r="J997" s="151"/>
      <c r="K997" s="151"/>
      <c r="L997" s="151"/>
      <c r="M997" s="151"/>
      <c r="N997" s="151"/>
      <c r="O997" s="151"/>
      <c r="P997" s="152"/>
    </row>
    <row r="1000" spans="1:16" ht="15.75" thickBot="1" x14ac:dyDescent="0.3">
      <c r="A1000" s="175" t="s">
        <v>6</v>
      </c>
      <c r="B1000" s="176"/>
      <c r="C1000" s="177">
        <f ca="1">SUM(D248:D997)</f>
        <v>8</v>
      </c>
      <c r="D1000" s="178"/>
      <c r="E1000" s="178"/>
    </row>
  </sheetData>
  <autoFilter ref="A1:A1000" xr:uid="{AB16BB6A-4E19-4575-ACAA-F46523137FAE}"/>
  <mergeCells count="974">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32:P932"/>
    <mergeCell ref="E933:P933"/>
    <mergeCell ref="E934:P934"/>
    <mergeCell ref="E935:P935"/>
    <mergeCell ref="E924:P924"/>
    <mergeCell ref="E925:P925"/>
    <mergeCell ref="E926:P926"/>
    <mergeCell ref="E927:P927"/>
    <mergeCell ref="E928:P928"/>
    <mergeCell ref="E929:P929"/>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865:P865"/>
    <mergeCell ref="E866:P866"/>
    <mergeCell ref="E867:P867"/>
    <mergeCell ref="E868:P868"/>
    <mergeCell ref="E869:P869"/>
    <mergeCell ref="E885:P885"/>
    <mergeCell ref="E886:P886"/>
    <mergeCell ref="E887:P887"/>
    <mergeCell ref="E888:P888"/>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33:P833"/>
    <mergeCell ref="E834:P834"/>
    <mergeCell ref="E835:P835"/>
    <mergeCell ref="E836:P836"/>
    <mergeCell ref="E843:P843"/>
    <mergeCell ref="E844:P844"/>
    <mergeCell ref="E845:P845"/>
    <mergeCell ref="E846:P846"/>
    <mergeCell ref="E847:P847"/>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12:P812"/>
    <mergeCell ref="E813:P813"/>
    <mergeCell ref="E814:P814"/>
    <mergeCell ref="E815:P815"/>
    <mergeCell ref="E804:P804"/>
    <mergeCell ref="E805:P805"/>
    <mergeCell ref="E806:P806"/>
    <mergeCell ref="E807:P807"/>
    <mergeCell ref="E808:P808"/>
    <mergeCell ref="E809:P809"/>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45:P745"/>
    <mergeCell ref="E746:P746"/>
    <mergeCell ref="E747:P747"/>
    <mergeCell ref="E748:P748"/>
    <mergeCell ref="E749:P749"/>
    <mergeCell ref="E765:P765"/>
    <mergeCell ref="E766:P766"/>
    <mergeCell ref="E767:P767"/>
    <mergeCell ref="E768:P768"/>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13:P713"/>
    <mergeCell ref="E714:P714"/>
    <mergeCell ref="E715:P715"/>
    <mergeCell ref="E716:P716"/>
    <mergeCell ref="E723:P723"/>
    <mergeCell ref="E724:P724"/>
    <mergeCell ref="E725:P725"/>
    <mergeCell ref="E726:P726"/>
    <mergeCell ref="E727:P727"/>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692:P692"/>
    <mergeCell ref="E693:P693"/>
    <mergeCell ref="E694:P694"/>
    <mergeCell ref="E695:P695"/>
    <mergeCell ref="E684:P684"/>
    <mergeCell ref="E685:P685"/>
    <mergeCell ref="E686:P686"/>
    <mergeCell ref="E687:P687"/>
    <mergeCell ref="E688:P688"/>
    <mergeCell ref="E689:P689"/>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25:P625"/>
    <mergeCell ref="E626:P626"/>
    <mergeCell ref="E627:P627"/>
    <mergeCell ref="E628:P628"/>
    <mergeCell ref="E629:P629"/>
    <mergeCell ref="E645:P645"/>
    <mergeCell ref="E646:P646"/>
    <mergeCell ref="E647:P647"/>
    <mergeCell ref="E648:P648"/>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593:P593"/>
    <mergeCell ref="E594:P594"/>
    <mergeCell ref="E595:P595"/>
    <mergeCell ref="E596:P596"/>
    <mergeCell ref="E603:P603"/>
    <mergeCell ref="E604:P604"/>
    <mergeCell ref="E605:P605"/>
    <mergeCell ref="E606:P606"/>
    <mergeCell ref="E607:P607"/>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72:P572"/>
    <mergeCell ref="E573:P573"/>
    <mergeCell ref="E574:P574"/>
    <mergeCell ref="E575:P575"/>
    <mergeCell ref="E564:P564"/>
    <mergeCell ref="E565:P565"/>
    <mergeCell ref="E566:P566"/>
    <mergeCell ref="E567:P567"/>
    <mergeCell ref="E568:P568"/>
    <mergeCell ref="E569:P569"/>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05:P505"/>
    <mergeCell ref="E506:P506"/>
    <mergeCell ref="E507:P507"/>
    <mergeCell ref="E508:P508"/>
    <mergeCell ref="E509:P509"/>
    <mergeCell ref="E525:P525"/>
    <mergeCell ref="E526:P526"/>
    <mergeCell ref="E527:P527"/>
    <mergeCell ref="E528:P528"/>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473:P473"/>
    <mergeCell ref="E474:P474"/>
    <mergeCell ref="E475:P475"/>
    <mergeCell ref="E476:P476"/>
    <mergeCell ref="E483:P483"/>
    <mergeCell ref="E484:P484"/>
    <mergeCell ref="E485:P485"/>
    <mergeCell ref="E486:P486"/>
    <mergeCell ref="E487:P487"/>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52:P452"/>
    <mergeCell ref="E453:P453"/>
    <mergeCell ref="E454:P454"/>
    <mergeCell ref="E455:P455"/>
    <mergeCell ref="E444:P444"/>
    <mergeCell ref="E445:P445"/>
    <mergeCell ref="E446:P446"/>
    <mergeCell ref="E447:P447"/>
    <mergeCell ref="E448:P448"/>
    <mergeCell ref="E449:P449"/>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385:P385"/>
    <mergeCell ref="E386:P386"/>
    <mergeCell ref="E387:P387"/>
    <mergeCell ref="E388:P388"/>
    <mergeCell ref="E389:P389"/>
    <mergeCell ref="E405:P405"/>
    <mergeCell ref="E406:P406"/>
    <mergeCell ref="E407:P407"/>
    <mergeCell ref="E408:P408"/>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53:P353"/>
    <mergeCell ref="E354:P354"/>
    <mergeCell ref="E355:P355"/>
    <mergeCell ref="E356:P356"/>
    <mergeCell ref="E363:P363"/>
    <mergeCell ref="E364:P364"/>
    <mergeCell ref="E365:P365"/>
    <mergeCell ref="E366:P366"/>
    <mergeCell ref="E367:P367"/>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32:P332"/>
    <mergeCell ref="E333:P333"/>
    <mergeCell ref="E334:P334"/>
    <mergeCell ref="E335:P335"/>
    <mergeCell ref="E324:P324"/>
    <mergeCell ref="E325:P325"/>
    <mergeCell ref="E326:P326"/>
    <mergeCell ref="E327:P327"/>
    <mergeCell ref="E328:P328"/>
    <mergeCell ref="E329:P329"/>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265:P265"/>
    <mergeCell ref="E266:P266"/>
    <mergeCell ref="E267:P267"/>
    <mergeCell ref="E268:P268"/>
    <mergeCell ref="E269:P269"/>
    <mergeCell ref="E285:P285"/>
    <mergeCell ref="E286:P286"/>
    <mergeCell ref="E287:P287"/>
    <mergeCell ref="E288:P288"/>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33:P233"/>
    <mergeCell ref="E234:P234"/>
    <mergeCell ref="E235:P235"/>
    <mergeCell ref="E236:P236"/>
    <mergeCell ref="E243:P243"/>
    <mergeCell ref="E244:P244"/>
    <mergeCell ref="E245:P245"/>
    <mergeCell ref="E246:P246"/>
    <mergeCell ref="E247:P247"/>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92:P92"/>
    <mergeCell ref="E93:P93"/>
    <mergeCell ref="E94:P94"/>
    <mergeCell ref="E95:P95"/>
    <mergeCell ref="E96:P96"/>
    <mergeCell ref="E97:P97"/>
    <mergeCell ref="E86:P86"/>
    <mergeCell ref="E87:P87"/>
    <mergeCell ref="E88:P88"/>
    <mergeCell ref="E89:P89"/>
    <mergeCell ref="E90:P90"/>
    <mergeCell ref="E91:P91"/>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37:P37"/>
    <mergeCell ref="E26:P26"/>
    <mergeCell ref="E27:P27"/>
    <mergeCell ref="E28:P28"/>
    <mergeCell ref="E29:P29"/>
    <mergeCell ref="E30:P30"/>
    <mergeCell ref="E31:P31"/>
    <mergeCell ref="E47:P47"/>
    <mergeCell ref="E48:P48"/>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B2:C2"/>
    <mergeCell ref="D2:N2"/>
    <mergeCell ref="B3:C3"/>
    <mergeCell ref="D3:H3"/>
    <mergeCell ref="I3:J3"/>
    <mergeCell ref="K3:N3"/>
    <mergeCell ref="A5:A7"/>
    <mergeCell ref="B5:D7"/>
    <mergeCell ref="E5:P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096E3B4D-6602-4533-A775-A9C673466F4A}">
      <formula1>Projects</formula1>
    </dataValidation>
  </dataValidations>
  <pageMargins left="0.7" right="0.7" top="0.75" bottom="0.75" header="0.3" footer="0.3"/>
  <pageSetup scale="86"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E9710-DAB6-4BE9-904A-DB06D017F4EA}">
  <sheetPr>
    <pageSetUpPr fitToPage="1"/>
  </sheetPr>
  <dimension ref="A1:AO93"/>
  <sheetViews>
    <sheetView showZeros="0" zoomScaleNormal="100" zoomScaleSheetLayoutView="75" workbookViewId="0">
      <selection activeCell="D5" sqref="D5"/>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85" t="s">
        <v>0</v>
      </c>
      <c r="C2" s="185"/>
      <c r="D2" s="185"/>
      <c r="E2" s="185"/>
      <c r="F2" s="185"/>
      <c r="G2" s="185"/>
      <c r="H2" s="185"/>
      <c r="I2" s="185"/>
      <c r="J2" s="185"/>
      <c r="K2" s="185"/>
      <c r="L2" s="185"/>
      <c r="M2" s="185"/>
      <c r="N2" s="185"/>
      <c r="O2" s="185"/>
      <c r="P2" s="8"/>
      <c r="Q2" s="4"/>
      <c r="R2" s="4"/>
      <c r="S2" s="4"/>
      <c r="T2" s="4"/>
      <c r="U2" s="4"/>
      <c r="V2" s="4"/>
      <c r="W2" s="4"/>
      <c r="X2" s="4"/>
      <c r="Y2" s="6"/>
      <c r="Z2" s="4"/>
      <c r="AA2" s="7"/>
      <c r="AB2" s="4"/>
      <c r="AC2" s="4"/>
      <c r="AD2" s="4"/>
      <c r="AE2" s="4"/>
    </row>
    <row r="3" spans="1:41" ht="16.149999999999999" customHeight="1" x14ac:dyDescent="0.3">
      <c r="A3" s="4"/>
      <c r="B3" s="186" t="s">
        <v>1</v>
      </c>
      <c r="C3" s="186"/>
      <c r="D3" s="187" t="str">
        <f>'Yearly Info'!A45</f>
        <v>Don Woods</v>
      </c>
      <c r="E3" s="187"/>
      <c r="F3" s="187"/>
      <c r="G3" s="187"/>
      <c r="H3" s="187"/>
      <c r="I3" s="187"/>
      <c r="J3" s="187"/>
      <c r="K3" s="187"/>
      <c r="L3" s="187"/>
      <c r="M3" s="187"/>
      <c r="N3" s="187"/>
      <c r="O3" s="187"/>
      <c r="P3" s="9"/>
      <c r="Q3" s="10"/>
      <c r="R3" s="10"/>
      <c r="S3" s="9"/>
      <c r="T3" s="9"/>
      <c r="U3" s="9"/>
      <c r="V3" s="9"/>
      <c r="W3" s="9"/>
      <c r="X3" s="9"/>
      <c r="Y3" s="11"/>
      <c r="Z3" s="4"/>
      <c r="AA3" s="7"/>
      <c r="AB3" s="4"/>
      <c r="AC3" s="4"/>
      <c r="AD3" s="4"/>
      <c r="AE3" s="4"/>
    </row>
    <row r="4" spans="1:41" ht="16.149999999999999" customHeight="1" x14ac:dyDescent="0.3">
      <c r="A4" s="4"/>
      <c r="B4" s="186" t="s">
        <v>2</v>
      </c>
      <c r="C4" s="186"/>
      <c r="D4" s="188">
        <f>'Yearly Info'!D8</f>
        <v>46235</v>
      </c>
      <c r="E4" s="188"/>
      <c r="F4" s="188"/>
      <c r="G4" s="188"/>
      <c r="H4" s="188"/>
      <c r="I4" s="188"/>
      <c r="J4" s="186" t="s">
        <v>3</v>
      </c>
      <c r="K4" s="186"/>
      <c r="L4" s="197">
        <f>'Yearly Info'!B1</f>
        <v>2026</v>
      </c>
      <c r="M4" s="190"/>
      <c r="N4" s="190"/>
      <c r="O4" s="190"/>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81" t="s">
        <v>4</v>
      </c>
      <c r="B6" s="184" t="s">
        <v>5</v>
      </c>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4"/>
      <c r="AG6" s="29"/>
      <c r="AH6" s="29"/>
      <c r="AI6" s="19" t="s">
        <v>6</v>
      </c>
      <c r="AJ6" s="52"/>
    </row>
    <row r="7" spans="1:41" ht="18.75" customHeight="1" x14ac:dyDescent="0.3">
      <c r="A7" s="182"/>
      <c r="B7" s="47">
        <f>IF(WEEKDAY(D$4,2)&gt;5,D$4+8 - WEEKDAY(D$4,2),D$4-(WEEKDAY(D$4,2)-1))</f>
        <v>46237</v>
      </c>
      <c r="C7" s="47">
        <f>B7+1</f>
        <v>46238</v>
      </c>
      <c r="D7" s="47">
        <f t="shared" ref="D7:AH7" si="0">C7+1</f>
        <v>46239</v>
      </c>
      <c r="E7" s="47">
        <f t="shared" si="0"/>
        <v>46240</v>
      </c>
      <c r="F7" s="47">
        <f t="shared" si="0"/>
        <v>46241</v>
      </c>
      <c r="G7" s="47">
        <f t="shared" si="0"/>
        <v>46242</v>
      </c>
      <c r="H7" s="47">
        <f t="shared" si="0"/>
        <v>46243</v>
      </c>
      <c r="I7" s="47">
        <f t="shared" si="0"/>
        <v>46244</v>
      </c>
      <c r="J7" s="47">
        <f t="shared" si="0"/>
        <v>46245</v>
      </c>
      <c r="K7" s="47">
        <f t="shared" si="0"/>
        <v>46246</v>
      </c>
      <c r="L7" s="47">
        <f t="shared" si="0"/>
        <v>46247</v>
      </c>
      <c r="M7" s="47">
        <f t="shared" si="0"/>
        <v>46248</v>
      </c>
      <c r="N7" s="47">
        <f t="shared" si="0"/>
        <v>46249</v>
      </c>
      <c r="O7" s="47">
        <f t="shared" si="0"/>
        <v>46250</v>
      </c>
      <c r="P7" s="47">
        <f t="shared" si="0"/>
        <v>46251</v>
      </c>
      <c r="Q7" s="47">
        <f t="shared" si="0"/>
        <v>46252</v>
      </c>
      <c r="R7" s="47">
        <f t="shared" si="0"/>
        <v>46253</v>
      </c>
      <c r="S7" s="47">
        <f t="shared" si="0"/>
        <v>46254</v>
      </c>
      <c r="T7" s="47">
        <f t="shared" si="0"/>
        <v>46255</v>
      </c>
      <c r="U7" s="47">
        <f t="shared" si="0"/>
        <v>46256</v>
      </c>
      <c r="V7" s="47">
        <f t="shared" si="0"/>
        <v>46257</v>
      </c>
      <c r="W7" s="47">
        <f t="shared" si="0"/>
        <v>46258</v>
      </c>
      <c r="X7" s="47">
        <f t="shared" si="0"/>
        <v>46259</v>
      </c>
      <c r="Y7" s="47">
        <f t="shared" si="0"/>
        <v>46260</v>
      </c>
      <c r="Z7" s="47">
        <f t="shared" si="0"/>
        <v>46261</v>
      </c>
      <c r="AA7" s="47">
        <f t="shared" si="0"/>
        <v>46262</v>
      </c>
      <c r="AB7" s="47">
        <f t="shared" si="0"/>
        <v>46263</v>
      </c>
      <c r="AC7" s="47">
        <f t="shared" si="0"/>
        <v>46264</v>
      </c>
      <c r="AD7" s="47">
        <f t="shared" si="0"/>
        <v>46265</v>
      </c>
      <c r="AE7" s="47">
        <f t="shared" si="0"/>
        <v>46266</v>
      </c>
      <c r="AF7" s="47">
        <f t="shared" si="0"/>
        <v>46267</v>
      </c>
      <c r="AG7" s="48">
        <f t="shared" si="0"/>
        <v>46268</v>
      </c>
      <c r="AH7" s="49">
        <f t="shared" si="0"/>
        <v>46269</v>
      </c>
      <c r="AI7" s="18" t="s">
        <v>7</v>
      </c>
    </row>
    <row r="8" spans="1:41" ht="15.75" customHeight="1" thickBot="1" x14ac:dyDescent="0.3">
      <c r="A8" s="183"/>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 Support for MDEQ</v>
      </c>
      <c r="B11" s="65"/>
      <c r="C11" s="65"/>
      <c r="D11" s="65"/>
      <c r="E11" s="65"/>
      <c r="F11" s="65"/>
      <c r="G11" s="66"/>
      <c r="H11" s="67"/>
      <c r="I11" s="65"/>
      <c r="J11" s="65"/>
      <c r="K11" s="65"/>
      <c r="L11" s="65"/>
      <c r="M11" s="65"/>
      <c r="N11" s="66"/>
      <c r="O11" s="67"/>
      <c r="P11" s="65"/>
      <c r="Q11" s="65"/>
      <c r="R11" s="65"/>
      <c r="S11" s="65"/>
      <c r="T11" s="65"/>
      <c r="U11" s="66"/>
      <c r="V11" s="67"/>
      <c r="W11" s="65"/>
      <c r="X11" s="65"/>
      <c r="Y11" s="65"/>
      <c r="Z11" s="65"/>
      <c r="AA11" s="65"/>
      <c r="AB11" s="67"/>
      <c r="AC11" s="67"/>
      <c r="AD11" s="65"/>
      <c r="AE11" s="65"/>
      <c r="AF11" s="65"/>
      <c r="AG11" s="65"/>
      <c r="AH11" s="65"/>
      <c r="AI11" s="68">
        <f t="shared" ref="AI11:AI41" si="1">SUM(B11:AH11)</f>
        <v>0</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 Idea Portal</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v>
      </c>
      <c r="B14" s="65"/>
      <c r="C14" s="65"/>
      <c r="D14" s="65"/>
      <c r="E14" s="65"/>
      <c r="F14" s="65"/>
      <c r="G14" s="66"/>
      <c r="H14" s="67"/>
      <c r="I14" s="65"/>
      <c r="J14" s="65"/>
      <c r="K14" s="65"/>
      <c r="L14" s="65"/>
      <c r="M14" s="65"/>
      <c r="N14" s="66"/>
      <c r="O14" s="67"/>
      <c r="P14" s="65"/>
      <c r="Q14" s="65"/>
      <c r="R14" s="65"/>
      <c r="S14" s="65"/>
      <c r="T14" s="65"/>
      <c r="U14" s="66"/>
      <c r="V14" s="67"/>
      <c r="W14" s="65"/>
      <c r="X14" s="65"/>
      <c r="Y14" s="65"/>
      <c r="Z14" s="65"/>
      <c r="AA14" s="65"/>
      <c r="AB14" s="67"/>
      <c r="AC14" s="67"/>
      <c r="AD14" s="65"/>
      <c r="AE14" s="65"/>
      <c r="AF14" s="65"/>
      <c r="AG14" s="65"/>
      <c r="AH14" s="65"/>
      <c r="AI14" s="68">
        <f t="shared" si="1"/>
        <v>0</v>
      </c>
    </row>
    <row r="15" spans="1:41" x14ac:dyDescent="0.25">
      <c r="A15" s="90" t="str">
        <f>'Yearly Info'!A18</f>
        <v xml:space="preserve">     GeoSpatial</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 Dashboard</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MDWFP NRIS</v>
      </c>
      <c r="B17" s="65"/>
      <c r="C17" s="65"/>
      <c r="D17" s="65"/>
      <c r="E17" s="65"/>
      <c r="F17" s="65"/>
      <c r="G17" s="66"/>
      <c r="H17" s="67"/>
      <c r="I17" s="65"/>
      <c r="J17" s="65"/>
      <c r="K17" s="65"/>
      <c r="L17" s="65"/>
      <c r="M17" s="65"/>
      <c r="N17" s="66"/>
      <c r="O17" s="67"/>
      <c r="P17" s="65"/>
      <c r="Q17" s="97"/>
      <c r="R17" s="65"/>
      <c r="S17" s="65"/>
      <c r="T17" s="65"/>
      <c r="U17" s="66"/>
      <c r="V17" s="67"/>
      <c r="W17" s="65"/>
      <c r="X17" s="65"/>
      <c r="Y17" s="65"/>
      <c r="Z17" s="65"/>
      <c r="AA17" s="65"/>
      <c r="AB17" s="67"/>
      <c r="AC17" s="67"/>
      <c r="AD17" s="65"/>
      <c r="AE17" s="65"/>
      <c r="AF17" s="65"/>
      <c r="AG17" s="65"/>
      <c r="AH17" s="65"/>
      <c r="AI17" s="68">
        <f t="shared" si="1"/>
        <v>0</v>
      </c>
    </row>
    <row r="18" spans="1:35" x14ac:dyDescent="0.25">
      <c r="A18" s="90" t="str">
        <f>'Yearly Info'!A21</f>
        <v xml:space="preserve">     MSWIS MRVA 4 CLOSED</v>
      </c>
      <c r="B18" s="65"/>
      <c r="C18" s="65"/>
      <c r="D18" s="65"/>
      <c r="E18" s="65"/>
      <c r="F18" s="65"/>
      <c r="G18" s="66"/>
      <c r="H18" s="67"/>
      <c r="I18" s="65"/>
      <c r="J18" s="65"/>
      <c r="K18" s="65"/>
      <c r="L18" s="65"/>
      <c r="M18" s="65"/>
      <c r="N18" s="66"/>
      <c r="O18" s="67"/>
      <c r="P18" s="65"/>
      <c r="Q18" s="65"/>
      <c r="R18" s="65"/>
      <c r="S18" s="65"/>
      <c r="T18" s="65"/>
      <c r="U18" s="66"/>
      <c r="V18" s="67"/>
      <c r="W18" s="65"/>
      <c r="X18" s="65"/>
      <c r="Y18" s="65"/>
      <c r="Z18" s="65"/>
      <c r="AA18" s="65"/>
      <c r="AB18" s="67"/>
      <c r="AC18" s="67"/>
      <c r="AD18" s="65"/>
      <c r="AE18" s="65"/>
      <c r="AF18" s="65"/>
      <c r="AG18" s="65"/>
      <c r="AH18" s="65"/>
      <c r="AI18" s="68">
        <f t="shared" si="1"/>
        <v>0</v>
      </c>
    </row>
    <row r="19" spans="1:35" x14ac:dyDescent="0.25">
      <c r="A19" s="90" t="str">
        <f>'Yearly Info'!A22</f>
        <v xml:space="preserve">     Tackett</v>
      </c>
      <c r="B19" s="65"/>
      <c r="C19" s="65"/>
      <c r="D19" s="65"/>
      <c r="E19" s="65"/>
      <c r="F19" s="65"/>
      <c r="G19" s="66"/>
      <c r="H19" s="67"/>
      <c r="I19" s="65"/>
      <c r="J19" s="65"/>
      <c r="K19" s="65"/>
      <c r="L19" s="65"/>
      <c r="M19" s="65"/>
      <c r="N19" s="66"/>
      <c r="O19" s="67"/>
      <c r="P19" s="65"/>
      <c r="Q19" s="65"/>
      <c r="R19" s="65"/>
      <c r="S19" s="65"/>
      <c r="T19" s="65"/>
      <c r="U19" s="66"/>
      <c r="V19" s="67"/>
      <c r="W19" s="65"/>
      <c r="X19" s="65"/>
      <c r="Y19" s="65"/>
      <c r="Z19" s="65"/>
      <c r="AA19" s="65"/>
      <c r="AB19" s="67"/>
      <c r="AC19" s="67"/>
      <c r="AD19" s="65"/>
      <c r="AE19" s="65"/>
      <c r="AF19" s="65"/>
      <c r="AG19" s="65"/>
      <c r="AH19" s="65"/>
      <c r="AI19" s="68">
        <f t="shared" si="1"/>
        <v>0</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0</v>
      </c>
      <c r="E42" s="69">
        <f t="shared" si="2"/>
        <v>0</v>
      </c>
      <c r="F42" s="69">
        <f t="shared" si="2"/>
        <v>0</v>
      </c>
      <c r="G42" s="69">
        <f t="shared" si="2"/>
        <v>0</v>
      </c>
      <c r="H42" s="69">
        <f t="shared" si="2"/>
        <v>0</v>
      </c>
      <c r="I42" s="69">
        <f t="shared" si="2"/>
        <v>0</v>
      </c>
      <c r="J42" s="69">
        <f t="shared" si="2"/>
        <v>0</v>
      </c>
      <c r="K42" s="69">
        <f t="shared" si="2"/>
        <v>0</v>
      </c>
      <c r="L42" s="69">
        <f t="shared" si="2"/>
        <v>0</v>
      </c>
      <c r="M42" s="69">
        <f t="shared" si="2"/>
        <v>0</v>
      </c>
      <c r="N42" s="69">
        <f t="shared" si="2"/>
        <v>0</v>
      </c>
      <c r="O42" s="69">
        <f t="shared" si="2"/>
        <v>0</v>
      </c>
      <c r="P42" s="69">
        <f t="shared" si="2"/>
        <v>0</v>
      </c>
      <c r="Q42" s="69">
        <f t="shared" si="2"/>
        <v>0</v>
      </c>
      <c r="R42" s="69">
        <f t="shared" si="2"/>
        <v>0</v>
      </c>
      <c r="S42" s="69">
        <f t="shared" si="2"/>
        <v>0</v>
      </c>
      <c r="T42" s="69">
        <f t="shared" si="2"/>
        <v>0</v>
      </c>
      <c r="U42" s="69">
        <f t="shared" si="2"/>
        <v>0</v>
      </c>
      <c r="V42" s="69">
        <f t="shared" si="2"/>
        <v>0</v>
      </c>
      <c r="W42" s="69">
        <f t="shared" si="2"/>
        <v>0</v>
      </c>
      <c r="X42" s="69">
        <f t="shared" si="2"/>
        <v>0</v>
      </c>
      <c r="Y42" s="69">
        <f t="shared" si="2"/>
        <v>0</v>
      </c>
      <c r="Z42" s="69">
        <f t="shared" si="2"/>
        <v>0</v>
      </c>
      <c r="AA42" s="69">
        <f t="shared" si="2"/>
        <v>0</v>
      </c>
      <c r="AB42" s="69">
        <f t="shared" si="2"/>
        <v>0</v>
      </c>
      <c r="AC42" s="69">
        <f t="shared" si="2"/>
        <v>0</v>
      </c>
      <c r="AD42" s="69">
        <f t="shared" si="2"/>
        <v>0</v>
      </c>
      <c r="AE42" s="69">
        <f t="shared" si="2"/>
        <v>0</v>
      </c>
      <c r="AF42" s="69">
        <f>SUM(AF9:AF41)</f>
        <v>0</v>
      </c>
      <c r="AG42" s="69">
        <f t="shared" si="2"/>
        <v>0</v>
      </c>
      <c r="AH42" s="69">
        <f t="shared" si="2"/>
        <v>0</v>
      </c>
      <c r="AI42" s="71">
        <f>SUM(AI11:AI41)</f>
        <v>0</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0</v>
      </c>
    </row>
    <row r="44" spans="1:36" x14ac:dyDescent="0.25">
      <c r="A44" s="73"/>
      <c r="B44" s="191" t="s">
        <v>10</v>
      </c>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3"/>
      <c r="AI44" s="74">
        <f>IF(SUM(B48:AH48)-AI42-AI43&gt;0,SUM(B48:AH48)-AI42-AI43,0)</f>
        <v>168</v>
      </c>
    </row>
    <row r="45" spans="1:36" x14ac:dyDescent="0.25">
      <c r="A45" s="73"/>
      <c r="B45" s="191" t="s">
        <v>11</v>
      </c>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3"/>
      <c r="AI45" s="75">
        <f>IF(SUM(B48:AH48)-AI42-AI43&lt;0,(SUM(B48:AH48)-AI42-AI43)*-1,0)</f>
        <v>0</v>
      </c>
    </row>
    <row r="46" spans="1:36" x14ac:dyDescent="0.25">
      <c r="A46" s="92" t="s">
        <v>12</v>
      </c>
      <c r="B46" s="76">
        <f t="shared" ref="B46:AH46" si="3">SUM(B45,B43,B42)</f>
        <v>0</v>
      </c>
      <c r="C46" s="76">
        <f t="shared" si="3"/>
        <v>0</v>
      </c>
      <c r="D46" s="76">
        <f t="shared" si="3"/>
        <v>0</v>
      </c>
      <c r="E46" s="76">
        <f t="shared" si="3"/>
        <v>0</v>
      </c>
      <c r="F46" s="76">
        <f t="shared" si="3"/>
        <v>0</v>
      </c>
      <c r="G46" s="76">
        <f t="shared" si="3"/>
        <v>0</v>
      </c>
      <c r="H46" s="76">
        <f t="shared" si="3"/>
        <v>0</v>
      </c>
      <c r="I46" s="76">
        <f t="shared" si="3"/>
        <v>0</v>
      </c>
      <c r="J46" s="76">
        <f t="shared" si="3"/>
        <v>0</v>
      </c>
      <c r="K46" s="76">
        <f t="shared" si="3"/>
        <v>0</v>
      </c>
      <c r="L46" s="76">
        <f t="shared" si="3"/>
        <v>0</v>
      </c>
      <c r="M46" s="76">
        <f t="shared" si="3"/>
        <v>0</v>
      </c>
      <c r="N46" s="76">
        <f t="shared" si="3"/>
        <v>0</v>
      </c>
      <c r="O46" s="76">
        <f t="shared" si="3"/>
        <v>0</v>
      </c>
      <c r="P46" s="76">
        <f t="shared" si="3"/>
        <v>0</v>
      </c>
      <c r="Q46" s="76">
        <f t="shared" si="3"/>
        <v>0</v>
      </c>
      <c r="R46" s="76">
        <f t="shared" si="3"/>
        <v>0</v>
      </c>
      <c r="S46" s="76">
        <f t="shared" si="3"/>
        <v>0</v>
      </c>
      <c r="T46" s="76">
        <f t="shared" si="3"/>
        <v>0</v>
      </c>
      <c r="U46" s="76">
        <f t="shared" si="3"/>
        <v>0</v>
      </c>
      <c r="V46" s="76">
        <f t="shared" si="3"/>
        <v>0</v>
      </c>
      <c r="W46" s="76">
        <f t="shared" si="3"/>
        <v>0</v>
      </c>
      <c r="X46" s="76">
        <f t="shared" si="3"/>
        <v>0</v>
      </c>
      <c r="Y46" s="76">
        <f t="shared" si="3"/>
        <v>0</v>
      </c>
      <c r="Z46" s="76">
        <f t="shared" si="3"/>
        <v>0</v>
      </c>
      <c r="AA46" s="76">
        <f t="shared" si="3"/>
        <v>0</v>
      </c>
      <c r="AB46" s="76">
        <f t="shared" si="3"/>
        <v>0</v>
      </c>
      <c r="AC46" s="76">
        <f t="shared" si="3"/>
        <v>0</v>
      </c>
      <c r="AD46" s="76">
        <f t="shared" si="3"/>
        <v>0</v>
      </c>
      <c r="AE46" s="76">
        <f t="shared" si="3"/>
        <v>0</v>
      </c>
      <c r="AF46" s="76">
        <f t="shared" si="3"/>
        <v>0</v>
      </c>
      <c r="AG46" s="76">
        <f t="shared" si="3"/>
        <v>0</v>
      </c>
      <c r="AH46" s="76">
        <f t="shared" si="3"/>
        <v>0</v>
      </c>
      <c r="AI46" s="77">
        <f>SUM(B46:AH46)</f>
        <v>0</v>
      </c>
      <c r="AJ46" s="20"/>
    </row>
    <row r="47" spans="1:36" ht="15.75" customHeight="1" thickBot="1" x14ac:dyDescent="0.3">
      <c r="A47" s="93" t="s">
        <v>13</v>
      </c>
      <c r="B47" s="78" t="str">
        <f>IF(B8="Sun",SUM(B46),"")</f>
        <v/>
      </c>
      <c r="C47" s="78" t="str">
        <f>IF(C8="Sun",SUM(B46,C46),"")</f>
        <v/>
      </c>
      <c r="D47" s="78" t="str">
        <f>IF(D8="Sun",SUM(B46,C46,D46),"")</f>
        <v/>
      </c>
      <c r="E47" s="78" t="str">
        <f>IF(E8="Sun",SUM(B46,C46,D46,E46),"")</f>
        <v/>
      </c>
      <c r="F47" s="194">
        <f>SUM(B46:H46)</f>
        <v>0</v>
      </c>
      <c r="G47" s="195"/>
      <c r="H47" s="196"/>
      <c r="I47" s="78" t="str">
        <f>IF(I8="Sun",SUM(C46,D46,E46,F46,G46,H46,I46),"")</f>
        <v/>
      </c>
      <c r="J47" s="78" t="str">
        <f>IF(J8="Sun",SUM(D46,E46,F46,G46,H46,I46,J46),"")</f>
        <v/>
      </c>
      <c r="K47" s="78" t="str">
        <f>IF(K8="Sun",SUM(E46,F46,G46,H46,I46,J46,K46),"")</f>
        <v/>
      </c>
      <c r="L47" s="78" t="str">
        <f>IF(L8="Sun",SUM(F46,G46,H46,I46,J46,K46,L46),"")</f>
        <v/>
      </c>
      <c r="M47" s="194">
        <f>SUM(I46:O46)</f>
        <v>0</v>
      </c>
      <c r="N47" s="195"/>
      <c r="O47" s="196"/>
      <c r="P47" s="78" t="str">
        <f>IF(P8="Sun",SUM(J46,K46,L46,M46,N46,O46,P46),"")</f>
        <v/>
      </c>
      <c r="Q47" s="78" t="str">
        <f>IF(Q8="Sun",SUM(K46,L46,M46,N46,O46,P46,Q46),"")</f>
        <v/>
      </c>
      <c r="R47" s="78" t="str">
        <f>IF(R8="Sun",SUM(L46,M46,N46,O46,P46,Q46,R46),"")</f>
        <v/>
      </c>
      <c r="S47" s="78" t="str">
        <f>IF(S8="Sun",SUM(M46,N46,O46,P46,Q46,R46,S46),"")</f>
        <v/>
      </c>
      <c r="T47" s="194">
        <f>SUM(P46:V46)</f>
        <v>0</v>
      </c>
      <c r="U47" s="195"/>
      <c r="V47" s="196"/>
      <c r="W47" s="78" t="str">
        <f>IF(W8="Sun",SUM(Q46,R46,S46,T46,U46,V46,W46),"")</f>
        <v/>
      </c>
      <c r="X47" s="78" t="str">
        <f>IF(X8="Sun",SUM(R46,S46,T46,U46,V46,W46,X46),"")</f>
        <v/>
      </c>
      <c r="Y47" s="78" t="str">
        <f>IF(Y8="Sun",SUM(S46,T46,U46,V46,W46,X46,Y46),"")</f>
        <v/>
      </c>
      <c r="Z47" s="78" t="str">
        <f>IF(Z8="Sun",SUM(T46,U46,V46,W46,X46,Y46,Z46),"")</f>
        <v/>
      </c>
      <c r="AA47" s="194">
        <f>SUM(W46:AC46)</f>
        <v>0</v>
      </c>
      <c r="AB47" s="195"/>
      <c r="AC47" s="196"/>
      <c r="AD47" s="78" t="str">
        <f>IF(AD8="Sun",SUM(X46,Y46,Z46,AA46,AB46,AC46,AD46),"")</f>
        <v/>
      </c>
      <c r="AE47" s="78" t="str">
        <f>IF(AE8="Sun",SUM(Y46,Z46,AA46,AB46,AC46,AD46,AE46),"")</f>
        <v/>
      </c>
      <c r="AF47" s="78" t="str">
        <f>IF(AF8="Sun",SUM(Z46,AA46,AB46,AC46,AD46,AE46,AF46),"")</f>
        <v/>
      </c>
      <c r="AG47" s="78" t="str">
        <f>IF(AG8="Sun",SUM(AA46,AB46,AC46,AD46,AE46,AF46,AG46),"")</f>
        <v/>
      </c>
      <c r="AH47" s="79">
        <f>SUM(AD46:AH46)</f>
        <v>0</v>
      </c>
      <c r="AI47" s="80">
        <f>SUM(B47:AH47)</f>
        <v>0</v>
      </c>
    </row>
    <row r="48" spans="1:36" ht="0.75" customHeight="1" x14ac:dyDescent="0.25">
      <c r="B48">
        <f>IF(B7&gt;=$D$4,IF(B7&lt;=EOMONTH($D$4,0), IF(B8="S",0,IF(B8="S",0,8)),0),0)</f>
        <v>8</v>
      </c>
      <c r="C48">
        <f t="shared" ref="C48:AH48" si="4">IF(C7&gt;=$D$4,IF(C7&lt;=EOMONTH($D$4,0), IF(C8="S",0,IF(C8="S",0,8)),0),0)</f>
        <v>8</v>
      </c>
      <c r="D48">
        <f t="shared" si="4"/>
        <v>8</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0</v>
      </c>
      <c r="AF48">
        <f t="shared" si="4"/>
        <v>0</v>
      </c>
      <c r="AG48">
        <f t="shared" si="4"/>
        <v>0</v>
      </c>
      <c r="AH48">
        <f t="shared" si="4"/>
        <v>0</v>
      </c>
      <c r="AI48">
        <f>SUM(B48:AH48)</f>
        <v>168</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85" t="s">
        <v>0</v>
      </c>
      <c r="C53" s="185"/>
      <c r="D53" s="185"/>
      <c r="E53" s="185"/>
      <c r="F53" s="185"/>
      <c r="G53" s="185"/>
      <c r="H53" s="185"/>
      <c r="I53" s="185"/>
      <c r="J53" s="185"/>
      <c r="K53" s="185"/>
      <c r="L53" s="185"/>
      <c r="M53" s="185"/>
      <c r="N53" s="185"/>
      <c r="O53" s="185"/>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86" t="s">
        <v>1</v>
      </c>
      <c r="C54" s="186"/>
      <c r="D54" s="187" t="str">
        <f>D3</f>
        <v>Don Woods</v>
      </c>
      <c r="E54" s="187"/>
      <c r="F54" s="187"/>
      <c r="G54" s="187"/>
      <c r="H54" s="187"/>
      <c r="I54" s="187"/>
      <c r="J54" s="187"/>
      <c r="K54" s="187"/>
      <c r="L54" s="187"/>
      <c r="M54" s="187"/>
      <c r="N54" s="187"/>
      <c r="O54" s="187"/>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86" t="s">
        <v>2</v>
      </c>
      <c r="C55" s="186"/>
      <c r="D55" s="188">
        <f>D4</f>
        <v>46235</v>
      </c>
      <c r="E55" s="188"/>
      <c r="F55" s="188"/>
      <c r="G55" s="188"/>
      <c r="H55" s="188"/>
      <c r="I55" s="188"/>
      <c r="J55" s="186" t="s">
        <v>3</v>
      </c>
      <c r="K55" s="186"/>
      <c r="L55" s="189">
        <f>L4</f>
        <v>2026</v>
      </c>
      <c r="M55" s="190"/>
      <c r="N55" s="190"/>
      <c r="O55" s="190"/>
      <c r="P55" s="9"/>
      <c r="Q55" s="9"/>
      <c r="R55" s="179"/>
      <c r="S55" s="179"/>
      <c r="T55" s="179"/>
      <c r="U55" s="179"/>
      <c r="V55" s="33"/>
      <c r="W55" s="180"/>
      <c r="X55" s="180"/>
      <c r="Y55" s="180"/>
      <c r="Z55" s="180"/>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81" t="s">
        <v>4</v>
      </c>
      <c r="B57" s="184" t="s">
        <v>5</v>
      </c>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c r="AA57" s="184"/>
      <c r="AB57" s="184"/>
      <c r="AC57" s="184"/>
      <c r="AD57" s="184"/>
      <c r="AE57" s="184"/>
      <c r="AF57" s="184"/>
      <c r="AG57" s="29"/>
      <c r="AH57" s="29"/>
      <c r="AI57" s="19" t="s">
        <v>6</v>
      </c>
    </row>
    <row r="58" spans="1:35" ht="15.75" x14ac:dyDescent="0.3">
      <c r="A58" s="182"/>
      <c r="B58" s="47">
        <f>IF(WEEKDAY(D$4,2)&gt;5,D$4+8 - WEEKDAY(D$4,2),D$4-(WEEKDAY(D$4,2)-1))</f>
        <v>46237</v>
      </c>
      <c r="C58" s="47">
        <f>B58+1</f>
        <v>46238</v>
      </c>
      <c r="D58" s="47">
        <f t="shared" ref="D58:AH58" si="5">C58+1</f>
        <v>46239</v>
      </c>
      <c r="E58" s="47">
        <f t="shared" si="5"/>
        <v>46240</v>
      </c>
      <c r="F58" s="47">
        <f t="shared" si="5"/>
        <v>46241</v>
      </c>
      <c r="G58" s="47">
        <f t="shared" si="5"/>
        <v>46242</v>
      </c>
      <c r="H58" s="47">
        <f t="shared" si="5"/>
        <v>46243</v>
      </c>
      <c r="I58" s="47">
        <f t="shared" si="5"/>
        <v>46244</v>
      </c>
      <c r="J58" s="47">
        <f t="shared" si="5"/>
        <v>46245</v>
      </c>
      <c r="K58" s="47">
        <f t="shared" si="5"/>
        <v>46246</v>
      </c>
      <c r="L58" s="47">
        <f t="shared" si="5"/>
        <v>46247</v>
      </c>
      <c r="M58" s="47">
        <f t="shared" si="5"/>
        <v>46248</v>
      </c>
      <c r="N58" s="47">
        <f t="shared" si="5"/>
        <v>46249</v>
      </c>
      <c r="O58" s="47">
        <f t="shared" si="5"/>
        <v>46250</v>
      </c>
      <c r="P58" s="47">
        <f t="shared" si="5"/>
        <v>46251</v>
      </c>
      <c r="Q58" s="47">
        <f t="shared" si="5"/>
        <v>46252</v>
      </c>
      <c r="R58" s="47">
        <f t="shared" si="5"/>
        <v>46253</v>
      </c>
      <c r="S58" s="47">
        <f t="shared" si="5"/>
        <v>46254</v>
      </c>
      <c r="T58" s="47">
        <f t="shared" si="5"/>
        <v>46255</v>
      </c>
      <c r="U58" s="47">
        <f t="shared" si="5"/>
        <v>46256</v>
      </c>
      <c r="V58" s="47">
        <f t="shared" si="5"/>
        <v>46257</v>
      </c>
      <c r="W58" s="47">
        <f t="shared" si="5"/>
        <v>46258</v>
      </c>
      <c r="X58" s="47">
        <f t="shared" si="5"/>
        <v>46259</v>
      </c>
      <c r="Y58" s="47">
        <f t="shared" si="5"/>
        <v>46260</v>
      </c>
      <c r="Z58" s="47">
        <f t="shared" si="5"/>
        <v>46261</v>
      </c>
      <c r="AA58" s="47">
        <f t="shared" si="5"/>
        <v>46262</v>
      </c>
      <c r="AB58" s="47">
        <f t="shared" si="5"/>
        <v>46263</v>
      </c>
      <c r="AC58" s="47">
        <f t="shared" si="5"/>
        <v>46264</v>
      </c>
      <c r="AD58" s="47">
        <f t="shared" si="5"/>
        <v>46265</v>
      </c>
      <c r="AE58" s="47">
        <f t="shared" si="5"/>
        <v>46266</v>
      </c>
      <c r="AF58" s="47">
        <f t="shared" si="5"/>
        <v>46267</v>
      </c>
      <c r="AG58" s="48">
        <f t="shared" si="5"/>
        <v>46268</v>
      </c>
      <c r="AH58" s="49">
        <f t="shared" si="5"/>
        <v>46269</v>
      </c>
      <c r="AI58" s="18" t="s">
        <v>7</v>
      </c>
    </row>
    <row r="59" spans="1:35" ht="15.75" thickBot="1" x14ac:dyDescent="0.3">
      <c r="A59" s="183"/>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 Support for MDEQ</v>
      </c>
      <c r="B62" s="65">
        <f t="shared" si="7"/>
        <v>0</v>
      </c>
      <c r="C62" s="65">
        <f t="shared" si="7"/>
        <v>0</v>
      </c>
      <c r="D62" s="65">
        <f t="shared" si="7"/>
        <v>0</v>
      </c>
      <c r="E62" s="65">
        <f t="shared" si="7"/>
        <v>0</v>
      </c>
      <c r="F62" s="65">
        <f t="shared" si="7"/>
        <v>0</v>
      </c>
      <c r="G62" s="67">
        <f t="shared" si="7"/>
        <v>0</v>
      </c>
      <c r="H62" s="67">
        <f t="shared" si="7"/>
        <v>0</v>
      </c>
      <c r="I62" s="65">
        <f t="shared" si="7"/>
        <v>0</v>
      </c>
      <c r="J62" s="65">
        <f t="shared" si="7"/>
        <v>0</v>
      </c>
      <c r="K62" s="65">
        <f t="shared" si="7"/>
        <v>0</v>
      </c>
      <c r="L62" s="65">
        <f t="shared" si="7"/>
        <v>0</v>
      </c>
      <c r="M62" s="65">
        <f t="shared" si="7"/>
        <v>0</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0</v>
      </c>
      <c r="X62" s="65">
        <f t="shared" si="8"/>
        <v>0</v>
      </c>
      <c r="Y62" s="65">
        <f t="shared" si="8"/>
        <v>0</v>
      </c>
      <c r="Z62" s="65">
        <f t="shared" si="8"/>
        <v>0</v>
      </c>
      <c r="AA62" s="65">
        <f t="shared" si="8"/>
        <v>0</v>
      </c>
      <c r="AB62" s="67">
        <f t="shared" si="8"/>
        <v>0</v>
      </c>
      <c r="AC62" s="67">
        <f t="shared" si="8"/>
        <v>0</v>
      </c>
      <c r="AD62" s="65">
        <f t="shared" si="8"/>
        <v>0</v>
      </c>
      <c r="AE62" s="65">
        <f t="shared" si="8"/>
        <v>0</v>
      </c>
      <c r="AF62" s="65">
        <f t="shared" si="8"/>
        <v>0</v>
      </c>
      <c r="AG62" s="65">
        <f t="shared" si="8"/>
        <v>0</v>
      </c>
      <c r="AH62" s="65">
        <f t="shared" si="8"/>
        <v>0</v>
      </c>
      <c r="AI62" s="68">
        <f t="shared" ref="AI62:AI83" si="9">SUM(B62:AH62)</f>
        <v>0</v>
      </c>
    </row>
    <row r="63" spans="1:35"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x14ac:dyDescent="0.25">
      <c r="A64" s="57" t="str">
        <f t="shared" si="7"/>
        <v xml:space="preserve">     RICS Idea Portal</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x14ac:dyDescent="0.25">
      <c r="A65" s="57" t="str">
        <f t="shared" si="7"/>
        <v xml:space="preserve">     MSWIS</v>
      </c>
      <c r="B65" s="65">
        <f t="shared" si="7"/>
        <v>0</v>
      </c>
      <c r="C65" s="65">
        <f t="shared" si="7"/>
        <v>0</v>
      </c>
      <c r="D65" s="65">
        <f t="shared" si="7"/>
        <v>0</v>
      </c>
      <c r="E65" s="65">
        <f t="shared" si="7"/>
        <v>0</v>
      </c>
      <c r="F65" s="65">
        <f t="shared" si="7"/>
        <v>0</v>
      </c>
      <c r="G65" s="67">
        <f t="shared" si="7"/>
        <v>0</v>
      </c>
      <c r="H65" s="67">
        <f t="shared" si="7"/>
        <v>0</v>
      </c>
      <c r="I65" s="65">
        <f t="shared" si="7"/>
        <v>0</v>
      </c>
      <c r="J65" s="65">
        <f t="shared" si="7"/>
        <v>0</v>
      </c>
      <c r="K65" s="65">
        <f t="shared" si="7"/>
        <v>0</v>
      </c>
      <c r="L65" s="65">
        <f t="shared" si="7"/>
        <v>0</v>
      </c>
      <c r="M65" s="65">
        <f t="shared" si="7"/>
        <v>0</v>
      </c>
      <c r="N65" s="67">
        <f t="shared" si="7"/>
        <v>0</v>
      </c>
      <c r="O65" s="67">
        <f t="shared" si="7"/>
        <v>0</v>
      </c>
      <c r="P65" s="65">
        <f t="shared" si="7"/>
        <v>0</v>
      </c>
      <c r="Q65" s="65">
        <f t="shared" si="8"/>
        <v>0</v>
      </c>
      <c r="R65" s="65">
        <f t="shared" si="8"/>
        <v>0</v>
      </c>
      <c r="S65" s="65">
        <f t="shared" si="8"/>
        <v>0</v>
      </c>
      <c r="T65" s="65">
        <f t="shared" si="8"/>
        <v>0</v>
      </c>
      <c r="U65" s="67">
        <f t="shared" si="8"/>
        <v>0</v>
      </c>
      <c r="V65" s="67">
        <f t="shared" si="8"/>
        <v>0</v>
      </c>
      <c r="W65" s="65">
        <f t="shared" si="8"/>
        <v>0</v>
      </c>
      <c r="X65" s="65">
        <f t="shared" si="8"/>
        <v>0</v>
      </c>
      <c r="Y65" s="65">
        <f t="shared" si="8"/>
        <v>0</v>
      </c>
      <c r="Z65" s="65">
        <f t="shared" si="8"/>
        <v>0</v>
      </c>
      <c r="AA65" s="65">
        <f t="shared" si="8"/>
        <v>0</v>
      </c>
      <c r="AB65" s="67">
        <f t="shared" si="8"/>
        <v>0</v>
      </c>
      <c r="AC65" s="67">
        <f t="shared" si="8"/>
        <v>0</v>
      </c>
      <c r="AD65" s="65">
        <f t="shared" si="8"/>
        <v>0</v>
      </c>
      <c r="AE65" s="65">
        <f t="shared" si="8"/>
        <v>0</v>
      </c>
      <c r="AF65" s="65">
        <f t="shared" si="8"/>
        <v>0</v>
      </c>
      <c r="AG65" s="65">
        <f t="shared" si="8"/>
        <v>0</v>
      </c>
      <c r="AH65" s="65">
        <f t="shared" si="8"/>
        <v>0</v>
      </c>
      <c r="AI65" s="68">
        <f t="shared" si="9"/>
        <v>0</v>
      </c>
    </row>
    <row r="66" spans="1:35" x14ac:dyDescent="0.25">
      <c r="A66" s="57" t="str">
        <f t="shared" si="7"/>
        <v xml:space="preserve">     GeoSpatial</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x14ac:dyDescent="0.25">
      <c r="A67" s="57" t="str">
        <f t="shared" si="7"/>
        <v xml:space="preserve">     RICS Dashboard</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x14ac:dyDescent="0.25">
      <c r="A68" s="57" t="str">
        <f t="shared" si="7"/>
        <v xml:space="preserve">     MDWFP NRIS</v>
      </c>
      <c r="B68" s="65">
        <f t="shared" si="7"/>
        <v>0</v>
      </c>
      <c r="C68" s="65">
        <f t="shared" si="7"/>
        <v>0</v>
      </c>
      <c r="D68" s="65">
        <f t="shared" si="7"/>
        <v>0</v>
      </c>
      <c r="E68" s="65">
        <f t="shared" si="7"/>
        <v>0</v>
      </c>
      <c r="F68" s="65">
        <f t="shared" si="7"/>
        <v>0</v>
      </c>
      <c r="G68" s="67">
        <f t="shared" si="7"/>
        <v>0</v>
      </c>
      <c r="H68" s="67">
        <f t="shared" si="7"/>
        <v>0</v>
      </c>
      <c r="I68" s="65">
        <f t="shared" si="7"/>
        <v>0</v>
      </c>
      <c r="J68" s="65">
        <f t="shared" si="7"/>
        <v>0</v>
      </c>
      <c r="K68" s="65">
        <f t="shared" si="7"/>
        <v>0</v>
      </c>
      <c r="L68" s="65">
        <f t="shared" si="7"/>
        <v>0</v>
      </c>
      <c r="M68" s="65">
        <f t="shared" si="7"/>
        <v>0</v>
      </c>
      <c r="N68" s="67">
        <f t="shared" si="7"/>
        <v>0</v>
      </c>
      <c r="O68" s="67">
        <f t="shared" si="7"/>
        <v>0</v>
      </c>
      <c r="P68" s="65">
        <f t="shared" si="7"/>
        <v>0</v>
      </c>
      <c r="Q68" s="65">
        <f t="shared" si="8"/>
        <v>0</v>
      </c>
      <c r="R68" s="65">
        <f t="shared" si="8"/>
        <v>0</v>
      </c>
      <c r="S68" s="65">
        <f t="shared" si="8"/>
        <v>0</v>
      </c>
      <c r="T68" s="65">
        <f t="shared" si="8"/>
        <v>0</v>
      </c>
      <c r="U68" s="67">
        <f t="shared" si="8"/>
        <v>0</v>
      </c>
      <c r="V68" s="67">
        <f t="shared" si="8"/>
        <v>0</v>
      </c>
      <c r="W68" s="65">
        <f t="shared" si="8"/>
        <v>0</v>
      </c>
      <c r="X68" s="65">
        <f t="shared" si="8"/>
        <v>0</v>
      </c>
      <c r="Y68" s="65">
        <f t="shared" si="8"/>
        <v>0</v>
      </c>
      <c r="Z68" s="65">
        <f t="shared" si="8"/>
        <v>0</v>
      </c>
      <c r="AA68" s="65">
        <f t="shared" si="8"/>
        <v>0</v>
      </c>
      <c r="AB68" s="67">
        <f t="shared" si="8"/>
        <v>0</v>
      </c>
      <c r="AC68" s="67">
        <f t="shared" si="8"/>
        <v>0</v>
      </c>
      <c r="AD68" s="65">
        <f t="shared" si="8"/>
        <v>0</v>
      </c>
      <c r="AE68" s="65">
        <f t="shared" si="8"/>
        <v>0</v>
      </c>
      <c r="AF68" s="65">
        <f t="shared" si="8"/>
        <v>0</v>
      </c>
      <c r="AG68" s="65">
        <f t="shared" si="8"/>
        <v>0</v>
      </c>
      <c r="AH68" s="65">
        <f t="shared" si="8"/>
        <v>0</v>
      </c>
      <c r="AI68" s="68">
        <f t="shared" si="9"/>
        <v>0</v>
      </c>
    </row>
    <row r="69" spans="1:35" x14ac:dyDescent="0.25">
      <c r="A69" s="57" t="str">
        <f t="shared" si="7"/>
        <v xml:space="preserve">     MSWIS MRVA 4 CLOSED</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 t="shared" si="8"/>
        <v>0</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0</v>
      </c>
    </row>
    <row r="70" spans="1:35" x14ac:dyDescent="0.25">
      <c r="A70" s="57" t="str">
        <f t="shared" si="7"/>
        <v xml:space="preserve">     Tackett</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0</v>
      </c>
      <c r="M70" s="65">
        <f t="shared" si="7"/>
        <v>0</v>
      </c>
      <c r="N70" s="67">
        <f t="shared" si="7"/>
        <v>0</v>
      </c>
      <c r="O70" s="67">
        <f t="shared" si="7"/>
        <v>0</v>
      </c>
      <c r="P70" s="65">
        <f t="shared" si="7"/>
        <v>0</v>
      </c>
      <c r="Q70" s="65">
        <f t="shared" si="8"/>
        <v>0</v>
      </c>
      <c r="R70" s="65">
        <f t="shared" si="8"/>
        <v>0</v>
      </c>
      <c r="S70" s="65">
        <f t="shared" si="8"/>
        <v>0</v>
      </c>
      <c r="T70" s="65">
        <f t="shared" si="8"/>
        <v>0</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0</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0</v>
      </c>
      <c r="C92" s="69">
        <f t="shared" ref="C92:AI92" si="19">SUM(C60:C91)</f>
        <v>0</v>
      </c>
      <c r="D92" s="69">
        <f t="shared" si="19"/>
        <v>0</v>
      </c>
      <c r="E92" s="69">
        <f t="shared" si="19"/>
        <v>0</v>
      </c>
      <c r="F92" s="69">
        <f t="shared" si="19"/>
        <v>0</v>
      </c>
      <c r="G92" s="69">
        <f t="shared" si="19"/>
        <v>0</v>
      </c>
      <c r="H92" s="69">
        <f t="shared" si="19"/>
        <v>0</v>
      </c>
      <c r="I92" s="69">
        <f t="shared" si="19"/>
        <v>0</v>
      </c>
      <c r="J92" s="69">
        <f t="shared" si="19"/>
        <v>0</v>
      </c>
      <c r="K92" s="69">
        <f t="shared" si="19"/>
        <v>0</v>
      </c>
      <c r="L92" s="69">
        <f t="shared" si="19"/>
        <v>0</v>
      </c>
      <c r="M92" s="69">
        <f t="shared" si="19"/>
        <v>0</v>
      </c>
      <c r="N92" s="69">
        <f t="shared" si="19"/>
        <v>0</v>
      </c>
      <c r="O92" s="69">
        <f t="shared" si="19"/>
        <v>0</v>
      </c>
      <c r="P92" s="69">
        <f t="shared" si="19"/>
        <v>0</v>
      </c>
      <c r="Q92" s="69">
        <f t="shared" si="19"/>
        <v>0</v>
      </c>
      <c r="R92" s="69">
        <f t="shared" si="19"/>
        <v>0</v>
      </c>
      <c r="S92" s="69">
        <f t="shared" si="19"/>
        <v>0</v>
      </c>
      <c r="T92" s="69">
        <f t="shared" si="19"/>
        <v>0</v>
      </c>
      <c r="U92" s="69">
        <f t="shared" si="19"/>
        <v>0</v>
      </c>
      <c r="V92" s="69">
        <f t="shared" si="19"/>
        <v>0</v>
      </c>
      <c r="W92" s="69">
        <f t="shared" si="19"/>
        <v>0</v>
      </c>
      <c r="X92" s="69">
        <f t="shared" si="19"/>
        <v>0</v>
      </c>
      <c r="Y92" s="69">
        <f t="shared" si="19"/>
        <v>0</v>
      </c>
      <c r="Z92" s="69">
        <f t="shared" si="19"/>
        <v>0</v>
      </c>
      <c r="AA92" s="69">
        <f t="shared" si="19"/>
        <v>0</v>
      </c>
      <c r="AB92" s="69">
        <f t="shared" si="19"/>
        <v>0</v>
      </c>
      <c r="AC92" s="69">
        <f t="shared" si="19"/>
        <v>0</v>
      </c>
      <c r="AD92" s="69">
        <f t="shared" si="19"/>
        <v>0</v>
      </c>
      <c r="AE92" s="69">
        <f t="shared" si="19"/>
        <v>0</v>
      </c>
      <c r="AF92" s="69">
        <f t="shared" si="19"/>
        <v>0</v>
      </c>
      <c r="AG92" s="69">
        <f t="shared" si="19"/>
        <v>0</v>
      </c>
      <c r="AH92" s="69">
        <f t="shared" si="19"/>
        <v>0</v>
      </c>
      <c r="AI92" s="99">
        <f t="shared" si="19"/>
        <v>0</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0</v>
      </c>
    </row>
  </sheetData>
  <dataConsolidate/>
  <mergeCells count="28">
    <mergeCell ref="R55:U55"/>
    <mergeCell ref="W55:Z55"/>
    <mergeCell ref="A57:A59"/>
    <mergeCell ref="B57:AD57"/>
    <mergeCell ref="AE57:AF57"/>
    <mergeCell ref="B53:O53"/>
    <mergeCell ref="B54:C54"/>
    <mergeCell ref="D54:O54"/>
    <mergeCell ref="B55:C55"/>
    <mergeCell ref="D55:I55"/>
    <mergeCell ref="J55:K55"/>
    <mergeCell ref="L55:O55"/>
    <mergeCell ref="A6:A8"/>
    <mergeCell ref="B6:AD6"/>
    <mergeCell ref="AE6:AF6"/>
    <mergeCell ref="B44:AH44"/>
    <mergeCell ref="B45:AH45"/>
    <mergeCell ref="F47:H47"/>
    <mergeCell ref="M47:O47"/>
    <mergeCell ref="T47:V47"/>
    <mergeCell ref="AA47:AC47"/>
    <mergeCell ref="B2:O2"/>
    <mergeCell ref="B3:C3"/>
    <mergeCell ref="D3:O3"/>
    <mergeCell ref="B4:C4"/>
    <mergeCell ref="D4:I4"/>
    <mergeCell ref="J4:K4"/>
    <mergeCell ref="L4:O4"/>
  </mergeCells>
  <conditionalFormatting sqref="B8 Q8:T8 W8:AA8 AD8:AH8">
    <cfRule type="expression" dxfId="644" priority="17" stopIfTrue="1">
      <formula>$B$8="Sun"</formula>
    </cfRule>
    <cfRule type="expression" dxfId="643" priority="14">
      <formula>B$7&gt;EOMONTH($D$4,0)</formula>
    </cfRule>
  </conditionalFormatting>
  <conditionalFormatting sqref="B47">
    <cfRule type="expression" dxfId="642" priority="88" stopIfTrue="1">
      <formula>AND($B$8="Sun",$B$47&gt;40)</formula>
    </cfRule>
    <cfRule type="expression" dxfId="641" priority="89" stopIfTrue="1">
      <formula>$B$8="Sun"</formula>
    </cfRule>
  </conditionalFormatting>
  <conditionalFormatting sqref="B62:B91">
    <cfRule type="expression" dxfId="640" priority="78">
      <formula>B$7&lt;$D$4</formula>
    </cfRule>
    <cfRule type="expression" dxfId="639" priority="126" stopIfTrue="1">
      <formula>B$59="Sun"</formula>
    </cfRule>
    <cfRule type="expression" dxfId="638" priority="125" stopIfTrue="1">
      <formula>B$59="Sat"</formula>
    </cfRule>
    <cfRule type="expression" dxfId="637" priority="124">
      <formula>B$7&gt;#REF!</formula>
    </cfRule>
  </conditionalFormatting>
  <conditionalFormatting sqref="B59:E59 G59:J59 L59:O59 Q59:T59 V59:Y59 AA59:AD59 AF59:AH59">
    <cfRule type="expression" dxfId="636" priority="69">
      <formula>B$7&lt;$D$4</formula>
    </cfRule>
    <cfRule type="expression" dxfId="635" priority="70">
      <formula>B$7&gt;EOMONTH($D$4,0)</formula>
    </cfRule>
    <cfRule type="expression" dxfId="634" priority="71" stopIfTrue="1">
      <formula>$B$8="Sat"</formula>
    </cfRule>
    <cfRule type="expression" dxfId="633" priority="72" stopIfTrue="1">
      <formula>$B$8="Sun"</formula>
    </cfRule>
  </conditionalFormatting>
  <conditionalFormatting sqref="B8:F8">
    <cfRule type="expression" dxfId="632" priority="10">
      <formula>B$7&lt;$D$4</formula>
    </cfRule>
  </conditionalFormatting>
  <conditionalFormatting sqref="B10:F41 I10:M41 P10:T41 W10:AA41 AD10:AH41">
    <cfRule type="expression" dxfId="631" priority="27" stopIfTrue="1">
      <formula>$B$8="Sun"</formula>
    </cfRule>
    <cfRule type="expression" dxfId="630" priority="24">
      <formula>B$7&gt;EOMONTH($D$4,0)</formula>
    </cfRule>
  </conditionalFormatting>
  <conditionalFormatting sqref="B10:F41">
    <cfRule type="expression" dxfId="629" priority="23">
      <formula>B$7&lt;$D$4</formula>
    </cfRule>
  </conditionalFormatting>
  <conditionalFormatting sqref="B42:AH42">
    <cfRule type="cellIs" dxfId="618" priority="85" stopIfTrue="1" operator="greaterThan">
      <formula>8</formula>
    </cfRule>
  </conditionalFormatting>
  <conditionalFormatting sqref="B46:AI46">
    <cfRule type="cellIs" dxfId="607" priority="84" stopIfTrue="1" operator="greaterThan">
      <formula>8</formula>
    </cfRule>
  </conditionalFormatting>
  <conditionalFormatting sqref="B92:AI92">
    <cfRule type="cellIs" dxfId="606" priority="79" stopIfTrue="1" operator="greaterThan">
      <formula>8</formula>
    </cfRule>
  </conditionalFormatting>
  <conditionalFormatting sqref="C47">
    <cfRule type="expression" dxfId="605" priority="90" stopIfTrue="1">
      <formula>AND($C$8="Sun",$C$47&gt;40)</formula>
    </cfRule>
    <cfRule type="expression" dxfId="604" priority="91" stopIfTrue="1">
      <formula>$C$8="Sun"</formula>
    </cfRule>
  </conditionalFormatting>
  <conditionalFormatting sqref="C8:F8">
    <cfRule type="expression" dxfId="603" priority="11">
      <formula>C$7&gt;EOMONTH($D$4,0)</formula>
    </cfRule>
    <cfRule type="expression" dxfId="602" priority="12" stopIfTrue="1">
      <formula>$B$8="Sat"</formula>
    </cfRule>
    <cfRule type="expression" dxfId="601" priority="13" stopIfTrue="1">
      <formula>$B$8="Sun"</formula>
    </cfRule>
  </conditionalFormatting>
  <conditionalFormatting sqref="C62:AC91">
    <cfRule type="expression" dxfId="600" priority="127">
      <formula>C$7&gt;EOMONTH($D$55,0)</formula>
    </cfRule>
    <cfRule type="expression" dxfId="599" priority="129" stopIfTrue="1">
      <formula>C$59="Sun"</formula>
    </cfRule>
    <cfRule type="expression" dxfId="598" priority="77">
      <formula>C$7&lt;$D$4</formula>
    </cfRule>
    <cfRule type="expression" dxfId="597" priority="128" stopIfTrue="1">
      <formula>C$59="Sat"</formula>
    </cfRule>
  </conditionalFormatting>
  <conditionalFormatting sqref="D47">
    <cfRule type="expression" dxfId="596" priority="92" stopIfTrue="1">
      <formula>AND($D$8="Sun",$D$47&gt;40)</formula>
    </cfRule>
    <cfRule type="expression" dxfId="595" priority="93" stopIfTrue="1">
      <formula>$D$8="Sun"</formula>
    </cfRule>
  </conditionalFormatting>
  <conditionalFormatting sqref="E47">
    <cfRule type="expression" dxfId="594" priority="94" stopIfTrue="1">
      <formula>AND($E$8="Sun",$E$47&gt;40)</formula>
    </cfRule>
    <cfRule type="expression" dxfId="593" priority="95" stopIfTrue="1">
      <formula>$E$8="Sun"</formula>
    </cfRule>
  </conditionalFormatting>
  <conditionalFormatting sqref="F47">
    <cfRule type="expression" dxfId="592" priority="122" stopIfTrue="1">
      <formula>AND($F$8="Sun",$F$47&gt;40)</formula>
    </cfRule>
    <cfRule type="expression" dxfId="591" priority="123" stopIfTrue="1">
      <formula>$F$8="Sun"</formula>
    </cfRule>
  </conditionalFormatting>
  <conditionalFormatting sqref="F59 K59 P59 U59 Z59 AE59">
    <cfRule type="expression" dxfId="590" priority="48" stopIfTrue="1">
      <formula>OR(F$8="Sun",F$8="Sat")</formula>
    </cfRule>
  </conditionalFormatting>
  <conditionalFormatting sqref="G10:G41">
    <cfRule type="expression" dxfId="589" priority="29" stopIfTrue="1">
      <formula>$G$8="Sun"</formula>
    </cfRule>
    <cfRule type="expression" dxfId="588" priority="28" stopIfTrue="1">
      <formula>$G$8="Sat"</formula>
    </cfRule>
  </conditionalFormatting>
  <conditionalFormatting sqref="G8:H8 U8:V8 AB8:AC8">
    <cfRule type="expression" dxfId="587" priority="18" stopIfTrue="1">
      <formula>OR(G$8="Sun",G$8="Sat")</formula>
    </cfRule>
  </conditionalFormatting>
  <conditionalFormatting sqref="H10:H41">
    <cfRule type="expression" dxfId="586" priority="31" stopIfTrue="1">
      <formula>$H$8="Sun"</formula>
    </cfRule>
    <cfRule type="expression" dxfId="585" priority="30" stopIfTrue="1">
      <formula>$H$8="Sat"</formula>
    </cfRule>
  </conditionalFormatting>
  <conditionalFormatting sqref="I47">
    <cfRule type="expression" dxfId="584" priority="97" stopIfTrue="1">
      <formula>$I$8="Sun"</formula>
    </cfRule>
    <cfRule type="expression" dxfId="583" priority="96" stopIfTrue="1">
      <formula>AND($I$8="Sun",$I$47&gt;40)</formula>
    </cfRule>
  </conditionalFormatting>
  <conditionalFormatting sqref="I11:K17">
    <cfRule type="expression" dxfId="582" priority="21">
      <formula>I$7&lt;$D$4</formula>
    </cfRule>
  </conditionalFormatting>
  <conditionalFormatting sqref="I8:M8">
    <cfRule type="expression" dxfId="581" priority="6">
      <formula>I$7&lt;$D$4</formula>
    </cfRule>
    <cfRule type="expression" dxfId="580" priority="7">
      <formula>I$7&gt;EOMONTH($D$4,0)</formula>
    </cfRule>
    <cfRule type="expression" dxfId="579" priority="8" stopIfTrue="1">
      <formula>$B$8="Sat"</formula>
    </cfRule>
    <cfRule type="expression" dxfId="578" priority="9" stopIfTrue="1">
      <formula>$B$8="Sun"</formula>
    </cfRule>
  </conditionalFormatting>
  <conditionalFormatting sqref="I10:M41">
    <cfRule type="expression" dxfId="577" priority="22">
      <formula>I$7&lt;$D$4</formula>
    </cfRule>
  </conditionalFormatting>
  <conditionalFormatting sqref="J47">
    <cfRule type="expression" dxfId="576" priority="98" stopIfTrue="1">
      <formula>AND($J$8="Sun",$J$47&gt;40)</formula>
    </cfRule>
    <cfRule type="expression" dxfId="575" priority="99" stopIfTrue="1">
      <formula>$J$8="Sun"</formula>
    </cfRule>
  </conditionalFormatting>
  <conditionalFormatting sqref="K47">
    <cfRule type="expression" dxfId="574" priority="101" stopIfTrue="1">
      <formula>$K$8="Sun"</formula>
    </cfRule>
    <cfRule type="expression" dxfId="573" priority="100" stopIfTrue="1">
      <formula>AND($K$8="Sun",$K$47&gt;40)</formula>
    </cfRule>
  </conditionalFormatting>
  <conditionalFormatting sqref="L11:L13">
    <cfRule type="expression" dxfId="572" priority="20">
      <formula>L$7&lt;$D$4</formula>
    </cfRule>
  </conditionalFormatting>
  <conditionalFormatting sqref="L47">
    <cfRule type="expression" dxfId="571" priority="102" stopIfTrue="1">
      <formula>AND($L$8="Sun",$L$47&gt;40)</formula>
    </cfRule>
    <cfRule type="expression" dxfId="570" priority="103" stopIfTrue="1">
      <formula>$L$8="Sun"</formula>
    </cfRule>
  </conditionalFormatting>
  <conditionalFormatting sqref="M47">
    <cfRule type="expression" dxfId="569" priority="46" stopIfTrue="1">
      <formula>AND($F$8="Sun",$F$47&gt;40)</formula>
    </cfRule>
    <cfRule type="expression" dxfId="568" priority="47" stopIfTrue="1">
      <formula>$F$8="Sun"</formula>
    </cfRule>
  </conditionalFormatting>
  <conditionalFormatting sqref="N10:N41">
    <cfRule type="expression" dxfId="567" priority="35" stopIfTrue="1">
      <formula>$N$8="Sun"</formula>
    </cfRule>
    <cfRule type="expression" dxfId="566" priority="32" stopIfTrue="1">
      <formula>$N$8="Sat"</formula>
    </cfRule>
  </conditionalFormatting>
  <conditionalFormatting sqref="N8:O8">
    <cfRule type="expression" dxfId="565" priority="1" stopIfTrue="1">
      <formula>OR(N$8="Sun",N$8="Sat")</formula>
    </cfRule>
  </conditionalFormatting>
  <conditionalFormatting sqref="O10:O41">
    <cfRule type="expression" dxfId="564" priority="34" stopIfTrue="1">
      <formula>$O$8="Sun"</formula>
    </cfRule>
    <cfRule type="expression" dxfId="563" priority="33" stopIfTrue="1">
      <formula>$O$8="Sat"</formula>
    </cfRule>
  </conditionalFormatting>
  <conditionalFormatting sqref="P8">
    <cfRule type="expression" dxfId="562" priority="3">
      <formula>P$7&gt;EOMONTH($D$4,0)</formula>
    </cfRule>
    <cfRule type="expression" dxfId="561" priority="4" stopIfTrue="1">
      <formula>$B$8="Sat"</formula>
    </cfRule>
    <cfRule type="expression" dxfId="560" priority="5" stopIfTrue="1">
      <formula>$B$8="Sun"</formula>
    </cfRule>
  </conditionalFormatting>
  <conditionalFormatting sqref="P11:P17">
    <cfRule type="expression" dxfId="559" priority="19">
      <formula>P$7&lt;$D$4</formula>
    </cfRule>
  </conditionalFormatting>
  <conditionalFormatting sqref="P47">
    <cfRule type="expression" dxfId="558" priority="104" stopIfTrue="1">
      <formula>AND($P$8="Sun",$P$47&gt;40)</formula>
    </cfRule>
    <cfRule type="expression" dxfId="557" priority="105" stopIfTrue="1">
      <formula>$P$8="Sun"</formula>
    </cfRule>
  </conditionalFormatting>
  <conditionalFormatting sqref="P8:T8">
    <cfRule type="expression" dxfId="556" priority="2">
      <formula>P$7&lt;$D$4</formula>
    </cfRule>
  </conditionalFormatting>
  <conditionalFormatting sqref="P10:T41 W10:AA41 AD10:AH41 B10:F41 I10:M41">
    <cfRule type="expression" dxfId="555" priority="26" stopIfTrue="1">
      <formula>$B$8="Sat"</formula>
    </cfRule>
  </conditionalFormatting>
  <conditionalFormatting sqref="P10:T41 W10:AA41 AD10:AH41">
    <cfRule type="expression" dxfId="554" priority="25">
      <formula>P$7&lt;$D$4</formula>
    </cfRule>
  </conditionalFormatting>
  <conditionalFormatting sqref="Q47">
    <cfRule type="expression" dxfId="553" priority="106" stopIfTrue="1">
      <formula>AND($Q$8="Sun",$Q$47&gt;40)</formula>
    </cfRule>
    <cfRule type="expression" dxfId="552" priority="107" stopIfTrue="1">
      <formula>$Q$8="Sun"</formula>
    </cfRule>
  </conditionalFormatting>
  <conditionalFormatting sqref="R47">
    <cfRule type="expression" dxfId="551" priority="109" stopIfTrue="1">
      <formula>$R$8="Sun"</formula>
    </cfRule>
    <cfRule type="expression" dxfId="550" priority="108" stopIfTrue="1">
      <formula>AND($R$8="Sun",$R$47&gt;40)</formula>
    </cfRule>
  </conditionalFormatting>
  <conditionalFormatting sqref="S47">
    <cfRule type="expression" dxfId="549" priority="111" stopIfTrue="1">
      <formula>$S$8="Sun"</formula>
    </cfRule>
    <cfRule type="expression" dxfId="548" priority="110" stopIfTrue="1">
      <formula>AND($S$8="Sun",$S$47&gt;40)</formula>
    </cfRule>
  </conditionalFormatting>
  <conditionalFormatting sqref="T47">
    <cfRule type="expression" dxfId="547" priority="45" stopIfTrue="1">
      <formula>$F$8="Sun"</formula>
    </cfRule>
    <cfRule type="expression" dxfId="546" priority="44" stopIfTrue="1">
      <formula>AND($F$8="Sun",$F$47&gt;40)</formula>
    </cfRule>
  </conditionalFormatting>
  <conditionalFormatting sqref="U10:U41">
    <cfRule type="expression" dxfId="545" priority="36" stopIfTrue="1">
      <formula>$U$8="Sun"</formula>
    </cfRule>
  </conditionalFormatting>
  <conditionalFormatting sqref="V10:V41">
    <cfRule type="expression" dxfId="544" priority="37" stopIfTrue="1">
      <formula>$V$8="Sat"</formula>
    </cfRule>
    <cfRule type="expression" dxfId="543" priority="38" stopIfTrue="1">
      <formula>$V$8="Sun"</formula>
    </cfRule>
  </conditionalFormatting>
  <conditionalFormatting sqref="W47">
    <cfRule type="expression" dxfId="542" priority="112" stopIfTrue="1">
      <formula>AND($W$8="Sun",$W$47&gt;40)</formula>
    </cfRule>
    <cfRule type="expression" dxfId="541" priority="113" stopIfTrue="1">
      <formula>$W$8="Sun"</formula>
    </cfRule>
  </conditionalFormatting>
  <conditionalFormatting sqref="W8:AA8 AD8:AH8 B8 Q8:T8">
    <cfRule type="expression" dxfId="540" priority="16" stopIfTrue="1">
      <formula>$B$8="Sat"</formula>
    </cfRule>
  </conditionalFormatting>
  <conditionalFormatting sqref="W8:AA8 AD8:AH8">
    <cfRule type="expression" dxfId="539" priority="15">
      <formula>W$7&lt;$D$4</formula>
    </cfRule>
  </conditionalFormatting>
  <conditionalFormatting sqref="X47">
    <cfRule type="expression" dxfId="538" priority="114" stopIfTrue="1">
      <formula>AND($X$8="Sun",$X$47&gt;40)</formula>
    </cfRule>
  </conditionalFormatting>
  <conditionalFormatting sqref="Y47">
    <cfRule type="expression" dxfId="537" priority="115" stopIfTrue="1">
      <formula>AND($Y$8="Sun",$Y$47&gt;40)</formula>
    </cfRule>
    <cfRule type="expression" dxfId="536" priority="116" stopIfTrue="1">
      <formula>$Y$8="Sun"</formula>
    </cfRule>
  </conditionalFormatting>
  <conditionalFormatting sqref="Z47">
    <cfRule type="expression" dxfId="535" priority="117" stopIfTrue="1">
      <formula>AND($Z$8="Sun",$Z$47&gt;40)</formula>
    </cfRule>
    <cfRule type="expression" dxfId="534" priority="118" stopIfTrue="1">
      <formula>$Z$8="Sun"</formula>
    </cfRule>
  </conditionalFormatting>
  <conditionalFormatting sqref="AA47">
    <cfRule type="expression" dxfId="533" priority="42" stopIfTrue="1">
      <formula>AND($F$8="Sun",$F$47&gt;40)</formula>
    </cfRule>
    <cfRule type="expression" dxfId="532" priority="43" stopIfTrue="1">
      <formula>$F$8="Sun"</formula>
    </cfRule>
  </conditionalFormatting>
  <conditionalFormatting sqref="AB10:AB41">
    <cfRule type="expression" dxfId="531" priority="39" stopIfTrue="1">
      <formula>$AB$8="Sun"</formula>
    </cfRule>
  </conditionalFormatting>
  <conditionalFormatting sqref="AC10:AC41">
    <cfRule type="expression" dxfId="530" priority="40" stopIfTrue="1">
      <formula>$AC$8="Sat"</formula>
    </cfRule>
    <cfRule type="expression" dxfId="529" priority="41" stopIfTrue="1">
      <formula>$AC$8="Sun"</formula>
    </cfRule>
  </conditionalFormatting>
  <conditionalFormatting sqref="AD47">
    <cfRule type="expression" dxfId="528" priority="119" stopIfTrue="1">
      <formula>AND($AD$8="Sun",$AD$47&gt;40)</formula>
    </cfRule>
    <cfRule type="expression" dxfId="527" priority="120" stopIfTrue="1">
      <formula>$AD$8="Sun"</formula>
    </cfRule>
  </conditionalFormatting>
  <conditionalFormatting sqref="AD62:AH91">
    <cfRule type="expression" dxfId="526" priority="76" stopIfTrue="1">
      <formula>$B$8="Sun"</formula>
    </cfRule>
    <cfRule type="expression" dxfId="525" priority="75" stopIfTrue="1">
      <formula>$B$8="Sat"</formula>
    </cfRule>
    <cfRule type="expression" dxfId="524" priority="74">
      <formula>AD$7&lt;$D$4</formula>
    </cfRule>
    <cfRule type="expression" dxfId="523" priority="73">
      <formula>AD$58&gt;EOMONTH($D$55,0)</formula>
    </cfRule>
  </conditionalFormatting>
  <conditionalFormatting sqref="AE9 AI10:AI45">
    <cfRule type="cellIs" dxfId="522" priority="86" stopIfTrue="1" operator="greaterThan">
      <formula>0</formula>
    </cfRule>
  </conditionalFormatting>
  <conditionalFormatting sqref="AE60 AI61:AI91">
    <cfRule type="cellIs" dxfId="521" priority="80" stopIfTrue="1" operator="greaterThan">
      <formula>0</formula>
    </cfRule>
  </conditionalFormatting>
  <conditionalFormatting sqref="AE47:AG47">
    <cfRule type="expression" dxfId="520" priority="83" stopIfTrue="1">
      <formula>$AE$8="Sun"</formula>
    </cfRule>
    <cfRule type="expression" dxfId="519" priority="82" stopIfTrue="1">
      <formula>AND($AE$8="Sun",$AE$47&gt;40)</formula>
    </cfRule>
  </conditionalFormatting>
  <conditionalFormatting sqref="AH47">
    <cfRule type="expression" dxfId="518" priority="121" stopIfTrue="1">
      <formula>$AF$8="Sun"</formula>
    </cfRule>
  </conditionalFormatting>
  <conditionalFormatting sqref="AI47">
    <cfRule type="cellIs" dxfId="517" priority="87" stopIfTrue="1" operator="greaterThan">
      <formula>0</formula>
    </cfRule>
  </conditionalFormatting>
  <conditionalFormatting sqref="AI93">
    <cfRule type="cellIs" dxfId="516"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CFFA3B6A-39F1-436E-A1A1-C913C1638CDA}">
            <xm:f>B$7='Yearly Info'!$C$4</xm:f>
            <x14:dxf>
              <fill>
                <patternFill>
                  <bgColor rgb="FFFFCC99"/>
                </patternFill>
              </fill>
            </x14:dxf>
          </x14:cfRule>
          <x14:cfRule type="expression" priority="62" stopIfTrue="1" id="{2AB37639-8BBA-40D8-9B76-BA10AE6AFB1C}">
            <xm:f>B$7='Yearly Info'!$C$5</xm:f>
            <x14:dxf>
              <fill>
                <patternFill>
                  <bgColor rgb="FFFFCC99"/>
                </patternFill>
              </fill>
            </x14:dxf>
          </x14:cfRule>
          <x14:cfRule type="expression" priority="63" stopIfTrue="1" id="{C2A0E6DF-1B7F-448B-A769-BDFBC16A8E1B}">
            <xm:f>B$7='Yearly Info'!$C$6</xm:f>
            <x14:dxf>
              <fill>
                <patternFill>
                  <bgColor rgb="FFFFCC99"/>
                </patternFill>
              </fill>
            </x14:dxf>
          </x14:cfRule>
          <x14:cfRule type="expression" priority="64" stopIfTrue="1" id="{793793D3-8039-4D21-9881-FA3D240F0166}">
            <xm:f>B$7='Yearly Info'!$C$7</xm:f>
            <x14:dxf>
              <fill>
                <patternFill>
                  <bgColor rgb="FFFFCC99"/>
                </patternFill>
              </fill>
            </x14:dxf>
          </x14:cfRule>
          <x14:cfRule type="expression" priority="67" stopIfTrue="1" id="{144CAE46-662C-4210-98A0-1CFB1A78A944}">
            <xm:f>B$7='Yearly Info'!$C$10</xm:f>
            <x14:dxf>
              <fill>
                <patternFill>
                  <bgColor rgb="FFFFCC99"/>
                </patternFill>
              </fill>
            </x14:dxf>
          </x14:cfRule>
          <x14:cfRule type="expression" priority="66" stopIfTrue="1" id="{CFB7C664-E6FA-4495-9CD3-2D9365EAEF39}">
            <xm:f>B$7='Yearly Info'!$C$9</xm:f>
            <x14:dxf>
              <fill>
                <patternFill>
                  <bgColor rgb="FFFFCC99"/>
                </patternFill>
              </fill>
            </x14:dxf>
          </x14:cfRule>
          <x14:cfRule type="expression" priority="65" stopIfTrue="1" id="{3D6C5A94-EF08-47B9-941D-351F44D8B6F6}">
            <xm:f>B$7='Yearly Info'!$C$8</xm:f>
            <x14:dxf>
              <fill>
                <patternFill>
                  <bgColor rgb="FFFFCC99"/>
                </patternFill>
              </fill>
            </x14:dxf>
          </x14:cfRule>
          <x14:cfRule type="expression" priority="59" stopIfTrue="1" id="{304CA65A-CF29-4732-B1FE-013FA559814F}">
            <xm:f>B$7='Yearly Info'!$C$2</xm:f>
            <x14:dxf>
              <fill>
                <patternFill>
                  <bgColor rgb="FFFFCC99"/>
                </patternFill>
              </fill>
            </x14:dxf>
          </x14:cfRule>
          <x14:cfRule type="expression" priority="60" stopIfTrue="1" id="{D6956DC2-0A49-488D-8F87-686913204457}">
            <xm:f>B$7='Yearly Info'!$C$3</xm:f>
            <x14:dxf>
              <fill>
                <patternFill>
                  <bgColor rgb="FFFFCC99"/>
                </patternFill>
              </fill>
            </x14:dxf>
          </x14:cfRule>
          <x14:cfRule type="expression" priority="68" id="{6DA104A8-2B60-4679-AFEB-CF6B3E667CAB}">
            <xm:f>B$7='Yearly Info'!$C$11</xm:f>
            <x14:dxf>
              <fill>
                <patternFill>
                  <bgColor rgb="FFFFCC99"/>
                </patternFill>
              </fill>
            </x14:dxf>
          </x14:cfRule>
          <xm:sqref>B7:AH7</xm:sqref>
        </x14:conditionalFormatting>
        <x14:conditionalFormatting xmlns:xm="http://schemas.microsoft.com/office/excel/2006/main">
          <x14:cfRule type="expression" priority="53" stopIfTrue="1" id="{CAECE3DF-944C-422B-81EE-40CFD5FD74C3}">
            <xm:f>B$7='Yearly Info'!$C$6</xm:f>
            <x14:dxf>
              <fill>
                <patternFill>
                  <bgColor rgb="FFFFCC99"/>
                </patternFill>
              </fill>
            </x14:dxf>
          </x14:cfRule>
          <x14:cfRule type="expression" priority="50" stopIfTrue="1" id="{71D9C7C9-E97D-45E2-9612-9C2750B4D6A9}">
            <xm:f>B$7='Yearly Info'!$C$3</xm:f>
            <x14:dxf>
              <fill>
                <patternFill>
                  <bgColor rgb="FFFFCC99"/>
                </patternFill>
              </fill>
            </x14:dxf>
          </x14:cfRule>
          <x14:cfRule type="expression" priority="55" stopIfTrue="1" id="{D1326306-CC32-42F5-8219-321C3424D209}">
            <xm:f>B$7='Yearly Info'!$C$8</xm:f>
            <x14:dxf>
              <fill>
                <patternFill>
                  <bgColor rgb="FFFFCC99"/>
                </patternFill>
              </fill>
            </x14:dxf>
          </x14:cfRule>
          <x14:cfRule type="expression" priority="49" stopIfTrue="1" id="{7B3EA3B9-A467-4B79-B38D-A75C903DF8B2}">
            <xm:f>B$7='Yearly Info'!$C$2</xm:f>
            <x14:dxf>
              <fill>
                <patternFill>
                  <bgColor rgb="FFFFCC99"/>
                </patternFill>
              </fill>
            </x14:dxf>
          </x14:cfRule>
          <x14:cfRule type="expression" priority="54" stopIfTrue="1" id="{9B56BCA0-DC09-414D-BAE4-9D488359FAE8}">
            <xm:f>B$7='Yearly Info'!$C$7</xm:f>
            <x14:dxf>
              <fill>
                <patternFill>
                  <bgColor rgb="FFFFCC99"/>
                </patternFill>
              </fill>
            </x14:dxf>
          </x14:cfRule>
          <x14:cfRule type="expression" priority="52" stopIfTrue="1" id="{84830F2B-4A04-49E1-970F-75E0EE6B5A55}">
            <xm:f>B$7='Yearly Info'!$C$5</xm:f>
            <x14:dxf>
              <fill>
                <patternFill>
                  <bgColor rgb="FFFFCC99"/>
                </patternFill>
              </fill>
            </x14:dxf>
          </x14:cfRule>
          <x14:cfRule type="expression" priority="51" stopIfTrue="1" id="{B911423E-CA72-4E55-915E-66AF04A6A504}">
            <xm:f>B$7='Yearly Info'!$C$4</xm:f>
            <x14:dxf>
              <fill>
                <patternFill>
                  <bgColor rgb="FFFFCC99"/>
                </patternFill>
              </fill>
            </x14:dxf>
          </x14:cfRule>
          <x14:cfRule type="expression" priority="56" stopIfTrue="1" id="{30A0042D-3E8E-4235-BA40-1DD4D47516DD}">
            <xm:f>B$7='Yearly Info'!$C$9</xm:f>
            <x14:dxf>
              <fill>
                <patternFill>
                  <bgColor rgb="FFFFCC99"/>
                </patternFill>
              </fill>
            </x14:dxf>
          </x14:cfRule>
          <x14:cfRule type="expression" priority="57" stopIfTrue="1" id="{D9EADFB8-99DC-4FDF-92F4-458C3D99630F}">
            <xm:f>B$7='Yearly Info'!$C$10</xm:f>
            <x14:dxf>
              <fill>
                <patternFill>
                  <bgColor rgb="FFFFCC99"/>
                </patternFill>
              </fill>
            </x14:dxf>
          </x14:cfRule>
          <x14:cfRule type="expression" priority="58" id="{E48D8493-5D09-4522-B2AB-DAF11B76F837}">
            <xm:f>B$7='Yearly Info'!$C$11</xm:f>
            <x14:dxf>
              <fill>
                <patternFill>
                  <bgColor rgb="FFFFCC99"/>
                </patternFill>
              </fill>
            </x14:dxf>
          </x14:cfRule>
          <xm:sqref>B58:AH58</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E0E5E-DBAF-443C-A0A0-DE5B8FD6C4DC}">
  <sheetPr>
    <pageSetUpPr fitToPage="1"/>
  </sheetPr>
  <dimension ref="A1:AG1000"/>
  <sheetViews>
    <sheetView zoomScaleNormal="100" workbookViewId="0">
      <selection activeCell="D4" sqref="D4"/>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21" t="s">
        <v>1</v>
      </c>
      <c r="C2" s="121"/>
      <c r="D2" s="122" t="str">
        <f>'Yearly Info'!A45</f>
        <v>Don Woods</v>
      </c>
      <c r="E2" s="122" t="e">
        <f t="shared" ref="E2:N2" ca="1" si="0">INDIRECT("'" &amp; $Q$1 &amp; "'!D11")</f>
        <v>#REF!</v>
      </c>
      <c r="F2" s="122" t="e">
        <f t="shared" ca="1" si="0"/>
        <v>#REF!</v>
      </c>
      <c r="G2" s="122" t="e">
        <f t="shared" ca="1" si="0"/>
        <v>#REF!</v>
      </c>
      <c r="H2" s="122" t="e">
        <f t="shared" ca="1" si="0"/>
        <v>#REF!</v>
      </c>
      <c r="I2" s="122" t="e">
        <f t="shared" ca="1" si="0"/>
        <v>#REF!</v>
      </c>
      <c r="J2" s="122" t="e">
        <f t="shared" ca="1" si="0"/>
        <v>#REF!</v>
      </c>
      <c r="K2" s="122" t="e">
        <f t="shared" ca="1" si="0"/>
        <v>#REF!</v>
      </c>
      <c r="L2" s="122" t="e">
        <f t="shared" ca="1" si="0"/>
        <v>#REF!</v>
      </c>
      <c r="M2" s="122" t="e">
        <f t="shared" ca="1" si="0"/>
        <v>#REF!</v>
      </c>
      <c r="N2" s="122" t="e">
        <f t="shared" ca="1" si="0"/>
        <v>#REF!</v>
      </c>
      <c r="O2" s="28"/>
    </row>
    <row r="3" spans="1:33" ht="15.75" x14ac:dyDescent="0.25">
      <c r="A3" s="35"/>
      <c r="B3" s="121" t="s">
        <v>2</v>
      </c>
      <c r="C3" s="121"/>
      <c r="D3" s="123">
        <f>'Yearly Info'!D8</f>
        <v>46235</v>
      </c>
      <c r="E3" s="123">
        <f t="shared" ref="E3:H3" ca="1" si="1">INDIRECT("'" &amp; LEFT(UPPER(MID(CELL("filename"),(FIND("]",CELL("filename"))+1),50)),3) &amp; "'!$D$4")</f>
        <v>46204</v>
      </c>
      <c r="F3" s="123">
        <f t="shared" ca="1" si="1"/>
        <v>46204</v>
      </c>
      <c r="G3" s="123">
        <f t="shared" ca="1" si="1"/>
        <v>46204</v>
      </c>
      <c r="H3" s="123">
        <f t="shared" ca="1" si="1"/>
        <v>46204</v>
      </c>
      <c r="I3" s="124" t="s">
        <v>3</v>
      </c>
      <c r="J3" s="124"/>
      <c r="K3" s="125">
        <f>'Yearly Info'!B1</f>
        <v>2026</v>
      </c>
      <c r="L3" s="126"/>
      <c r="M3" s="126"/>
      <c r="N3" s="126"/>
      <c r="O3" s="28"/>
    </row>
    <row r="4" spans="1:33" ht="16.5" thickBot="1" x14ac:dyDescent="0.3">
      <c r="A4" s="35"/>
      <c r="B4" s="35"/>
      <c r="C4" s="38"/>
      <c r="D4" s="39"/>
      <c r="E4" s="39"/>
      <c r="F4" s="39"/>
      <c r="G4" s="39"/>
      <c r="H4" s="39"/>
      <c r="I4" s="64"/>
      <c r="J4" s="64"/>
      <c r="K4" s="40"/>
      <c r="L4" s="41"/>
      <c r="M4" s="41"/>
      <c r="N4" s="41"/>
      <c r="O4" s="28"/>
    </row>
    <row r="5" spans="1:33" ht="15" customHeight="1" x14ac:dyDescent="0.25">
      <c r="A5" s="127" t="s">
        <v>15</v>
      </c>
      <c r="B5" s="129" t="s">
        <v>16</v>
      </c>
      <c r="C5" s="130"/>
      <c r="D5" s="131"/>
      <c r="E5" s="138" t="s">
        <v>17</v>
      </c>
      <c r="F5" s="139"/>
      <c r="G5" s="139"/>
      <c r="H5" s="139"/>
      <c r="I5" s="139"/>
      <c r="J5" s="139"/>
      <c r="K5" s="139"/>
      <c r="L5" s="139"/>
      <c r="M5" s="139"/>
      <c r="N5" s="139"/>
      <c r="O5" s="139"/>
      <c r="P5" s="140"/>
    </row>
    <row r="6" spans="1:33" ht="11.25" customHeight="1" x14ac:dyDescent="0.25">
      <c r="A6" s="128"/>
      <c r="B6" s="132"/>
      <c r="C6" s="133"/>
      <c r="D6" s="134"/>
      <c r="E6" s="141"/>
      <c r="F6" s="142"/>
      <c r="G6" s="142"/>
      <c r="H6" s="142"/>
      <c r="I6" s="142"/>
      <c r="J6" s="142"/>
      <c r="K6" s="142"/>
      <c r="L6" s="142"/>
      <c r="M6" s="142"/>
      <c r="N6" s="142"/>
      <c r="O6" s="142"/>
      <c r="P6" s="143"/>
    </row>
    <row r="7" spans="1:33" ht="9.75" customHeight="1" x14ac:dyDescent="0.25">
      <c r="A7" s="128"/>
      <c r="B7" s="135"/>
      <c r="C7" s="136"/>
      <c r="D7" s="137"/>
      <c r="E7" s="141"/>
      <c r="F7" s="142"/>
      <c r="G7" s="142"/>
      <c r="H7" s="142"/>
      <c r="I7" s="142"/>
      <c r="J7" s="142"/>
      <c r="K7" s="142"/>
      <c r="L7" s="142"/>
      <c r="M7" s="142"/>
      <c r="N7" s="142"/>
      <c r="O7" s="142"/>
      <c r="P7" s="143"/>
    </row>
    <row r="8" spans="1:33" ht="15" customHeight="1" x14ac:dyDescent="0.25">
      <c r="A8" s="44" t="str">
        <f ca="1">IF(MONTH(C8)=MONTH(D$3),RIGHT('Yearly Info'!A$14,LEN('Yearly Info'!A$14)-4),"")</f>
        <v xml:space="preserve"> RICS Support for MDEQ</v>
      </c>
      <c r="B8" s="144" t="str">
        <f ca="1">TEXT(C8,"dddd")</f>
        <v>Monday</v>
      </c>
      <c r="C8" s="42">
        <f ca="1">INDIRECT("'" &amp; UPPER(LEFT(TEXT($D$3,"mmmm"),3)) &amp; "'!B7")</f>
        <v>46237</v>
      </c>
      <c r="D8" s="54">
        <f ca="1">INDIRECT("'" &amp; UPPER(LEFT(TEXT($D$3,"mmmm"),3)) &amp; "'!B11")</f>
        <v>0</v>
      </c>
      <c r="E8" s="147"/>
      <c r="F8" s="148"/>
      <c r="G8" s="148"/>
      <c r="H8" s="148"/>
      <c r="I8" s="148"/>
      <c r="J8" s="148"/>
      <c r="K8" s="148"/>
      <c r="L8" s="148"/>
      <c r="M8" s="148"/>
      <c r="N8" s="148"/>
      <c r="O8" s="148"/>
      <c r="P8" s="149"/>
    </row>
    <row r="9" spans="1:33" ht="15" customHeight="1" x14ac:dyDescent="0.25">
      <c r="A9" s="44" t="str">
        <f ca="1">IF(MONTH(C9)=MONTH(D$3),RIGHT('Yearly Info'!A$15,LEN('Yearly Info'!A$15)-4),"")</f>
        <v xml:space="preserve"> MDEQ</v>
      </c>
      <c r="B9" s="145"/>
      <c r="C9" s="42">
        <f ca="1">C8</f>
        <v>46237</v>
      </c>
      <c r="D9" s="54">
        <f ca="1">INDIRECT("'" &amp; UPPER(LEFT(TEXT($D$3,"mmmm"),3)) &amp; "'!B12")</f>
        <v>0</v>
      </c>
      <c r="E9" s="147"/>
      <c r="F9" s="148"/>
      <c r="G9" s="148"/>
      <c r="H9" s="148"/>
      <c r="I9" s="148"/>
      <c r="J9" s="148"/>
      <c r="K9" s="148"/>
      <c r="L9" s="148"/>
      <c r="M9" s="148"/>
      <c r="N9" s="148"/>
      <c r="O9" s="148"/>
      <c r="P9" s="149"/>
    </row>
    <row r="10" spans="1:33" ht="15" customHeight="1" x14ac:dyDescent="0.25">
      <c r="A10" s="44" t="str">
        <f ca="1">IF(MONTH(C10)=MONTH(D$3),RIGHT('Yearly Info'!A$16,LEN('Yearly Info'!A$16)-4),"")</f>
        <v xml:space="preserve"> RICS Idea Portal</v>
      </c>
      <c r="B10" s="145"/>
      <c r="C10" s="42">
        <f t="shared" ref="C10:C37" ca="1" si="2">C9</f>
        <v>46237</v>
      </c>
      <c r="D10" s="54">
        <f ca="1">INDIRECT("'" &amp; UPPER(LEFT(TEXT($D$3,"mmmm"),3)) &amp; "'!B13")</f>
        <v>0</v>
      </c>
      <c r="E10" s="147"/>
      <c r="F10" s="148"/>
      <c r="G10" s="148"/>
      <c r="H10" s="148"/>
      <c r="I10" s="148"/>
      <c r="J10" s="148"/>
      <c r="K10" s="148"/>
      <c r="L10" s="148"/>
      <c r="M10" s="148"/>
      <c r="N10" s="148"/>
      <c r="O10" s="148"/>
      <c r="P10" s="149"/>
    </row>
    <row r="11" spans="1:33" ht="15" customHeight="1" x14ac:dyDescent="0.25">
      <c r="A11" s="44" t="str">
        <f ca="1">IF(MONTH(C11)=MONTH(D$3),RIGHT('Yearly Info'!A$17,LEN('Yearly Info'!A$17)-4),"")</f>
        <v xml:space="preserve"> MSWIS</v>
      </c>
      <c r="B11" s="145"/>
      <c r="C11" s="42">
        <f t="shared" ca="1" si="2"/>
        <v>46237</v>
      </c>
      <c r="D11" s="54">
        <f ca="1">INDIRECT("'" &amp; UPPER(LEFT(TEXT($D$3,"mmmm"),3)) &amp; "'!B14")</f>
        <v>0</v>
      </c>
      <c r="E11" s="147"/>
      <c r="F11" s="148"/>
      <c r="G11" s="148"/>
      <c r="H11" s="148"/>
      <c r="I11" s="148"/>
      <c r="J11" s="148"/>
      <c r="K11" s="148"/>
      <c r="L11" s="148"/>
      <c r="M11" s="148"/>
      <c r="N11" s="148"/>
      <c r="O11" s="148"/>
      <c r="P11" s="149"/>
    </row>
    <row r="12" spans="1:33" ht="15" customHeight="1" x14ac:dyDescent="0.25">
      <c r="A12" s="44" t="str">
        <f ca="1">IF(MONTH(C12)=MONTH(D$3),RIGHT('Yearly Info'!A$18,LEN('Yearly Info'!A$18)-4),"")</f>
        <v xml:space="preserve"> GeoSpatial</v>
      </c>
      <c r="B12" s="145"/>
      <c r="C12" s="42">
        <f t="shared" ca="1" si="2"/>
        <v>46237</v>
      </c>
      <c r="D12" s="54">
        <f ca="1">INDIRECT("'" &amp; UPPER(LEFT(TEXT($D$3,"mmmm"),3)) &amp; "'!B15")</f>
        <v>0</v>
      </c>
      <c r="E12" s="147"/>
      <c r="F12" s="148"/>
      <c r="G12" s="148"/>
      <c r="H12" s="148"/>
      <c r="I12" s="148"/>
      <c r="J12" s="148"/>
      <c r="K12" s="148"/>
      <c r="L12" s="148"/>
      <c r="M12" s="148"/>
      <c r="N12" s="148"/>
      <c r="O12" s="148"/>
      <c r="P12" s="149"/>
    </row>
    <row r="13" spans="1:33" ht="15" customHeight="1" x14ac:dyDescent="0.25">
      <c r="A13" s="44" t="str">
        <f ca="1">IF(MONTH(C13)=MONTH(D$3),RIGHT('Yearly Info'!A$19,LEN('Yearly Info'!A$19)-4),"")</f>
        <v xml:space="preserve"> RICS Dashboard</v>
      </c>
      <c r="B13" s="145"/>
      <c r="C13" s="42">
        <f t="shared" ca="1" si="2"/>
        <v>46237</v>
      </c>
      <c r="D13" s="54">
        <f ca="1">INDIRECT("'" &amp; UPPER(LEFT(TEXT($D$3,"mmmm"),3)) &amp; "'!B16")</f>
        <v>0</v>
      </c>
      <c r="E13" s="147"/>
      <c r="F13" s="148"/>
      <c r="G13" s="148"/>
      <c r="H13" s="148"/>
      <c r="I13" s="148"/>
      <c r="J13" s="148"/>
      <c r="K13" s="148"/>
      <c r="L13" s="148"/>
      <c r="M13" s="148"/>
      <c r="N13" s="148"/>
      <c r="O13" s="148"/>
      <c r="P13" s="149"/>
    </row>
    <row r="14" spans="1:33" ht="15" customHeight="1" x14ac:dyDescent="0.25">
      <c r="A14" s="44" t="str">
        <f ca="1">IF(MONTH(C14)=MONTH(D$3),RIGHT('Yearly Info'!A$20,LEN('Yearly Info'!A$20)-4),"")</f>
        <v xml:space="preserve"> MDWFP NRIS</v>
      </c>
      <c r="B14" s="145"/>
      <c r="C14" s="42">
        <f t="shared" ca="1" si="2"/>
        <v>46237</v>
      </c>
      <c r="D14" s="54">
        <f ca="1">INDIRECT("'" &amp; UPPER(LEFT(TEXT($D$3,"mmmm"),3)) &amp; "'!B17")</f>
        <v>0</v>
      </c>
      <c r="E14" s="147"/>
      <c r="F14" s="148"/>
      <c r="G14" s="148"/>
      <c r="H14" s="148"/>
      <c r="I14" s="148"/>
      <c r="J14" s="148"/>
      <c r="K14" s="148"/>
      <c r="L14" s="148"/>
      <c r="M14" s="148"/>
      <c r="N14" s="148"/>
      <c r="O14" s="148"/>
      <c r="P14" s="149"/>
    </row>
    <row r="15" spans="1:33" ht="15" customHeight="1" x14ac:dyDescent="0.25">
      <c r="A15" s="44" t="str">
        <f ca="1">IF(MONTH(C15)=MONTH(D$3),RIGHT('Yearly Info'!A$21,LEN('Yearly Info'!A$21)-4),"")</f>
        <v xml:space="preserve"> MSWIS MRVA 4 CLOSED</v>
      </c>
      <c r="B15" s="145"/>
      <c r="C15" s="42">
        <f t="shared" ca="1" si="2"/>
        <v>46237</v>
      </c>
      <c r="D15" s="54">
        <f ca="1">INDIRECT("'" &amp; UPPER(LEFT(TEXT($D$3,"mmmm"),3)) &amp; "'!B18")</f>
        <v>0</v>
      </c>
      <c r="E15" s="147"/>
      <c r="F15" s="148"/>
      <c r="G15" s="148"/>
      <c r="H15" s="148"/>
      <c r="I15" s="148"/>
      <c r="J15" s="148"/>
      <c r="K15" s="148"/>
      <c r="L15" s="148"/>
      <c r="M15" s="148"/>
      <c r="N15" s="148"/>
      <c r="O15" s="148"/>
      <c r="P15" s="149"/>
      <c r="AG15" t="s">
        <v>18</v>
      </c>
    </row>
    <row r="16" spans="1:33" ht="15" customHeight="1" x14ac:dyDescent="0.25">
      <c r="A16" s="44" t="str">
        <f ca="1">IF(MONTH(C16)=MONTH(D$3),RIGHT('Yearly Info'!A$22,LEN('Yearly Info'!A$22)-4),"")</f>
        <v xml:space="preserve"> Tackett</v>
      </c>
      <c r="B16" s="145"/>
      <c r="C16" s="42">
        <f t="shared" ca="1" si="2"/>
        <v>46237</v>
      </c>
      <c r="D16" s="54">
        <f ca="1">INDIRECT("'" &amp; UPPER(LEFT(TEXT($D$3,"mmmm"),3)) &amp; "'!B19")</f>
        <v>0</v>
      </c>
      <c r="E16" s="147"/>
      <c r="F16" s="148"/>
      <c r="G16" s="148"/>
      <c r="H16" s="148"/>
      <c r="I16" s="148"/>
      <c r="J16" s="148"/>
      <c r="K16" s="148"/>
      <c r="L16" s="148"/>
      <c r="M16" s="148"/>
      <c r="N16" s="148"/>
      <c r="O16" s="148"/>
      <c r="P16" s="149"/>
    </row>
    <row r="17" spans="1:32" ht="15" customHeight="1" x14ac:dyDescent="0.25">
      <c r="A17" s="44" t="e">
        <f ca="1">IF(MONTH(C17)=MONTH(D$3),RIGHT('Yearly Info'!A$23,LEN('Yearly Info'!A$23)-4),"")</f>
        <v>#VALUE!</v>
      </c>
      <c r="B17" s="145"/>
      <c r="C17" s="42">
        <f t="shared" ca="1" si="2"/>
        <v>46237</v>
      </c>
      <c r="D17" s="54">
        <f ca="1">INDIRECT("'" &amp; UPPER(LEFT(TEXT($D$3,"mmmm"),3)) &amp; "'!B20")</f>
        <v>0</v>
      </c>
      <c r="E17" s="147"/>
      <c r="F17" s="148"/>
      <c r="G17" s="148"/>
      <c r="H17" s="148"/>
      <c r="I17" s="148"/>
      <c r="J17" s="148"/>
      <c r="K17" s="148"/>
      <c r="L17" s="148"/>
      <c r="M17" s="148"/>
      <c r="N17" s="148"/>
      <c r="O17" s="148"/>
      <c r="P17" s="149"/>
    </row>
    <row r="18" spans="1:32" ht="15" customHeight="1" x14ac:dyDescent="0.25">
      <c r="A18" s="44" t="e">
        <f ca="1">IF(MONTH(C18)=MONTH(D$3),RIGHT('Yearly Info'!A$24,LEN('Yearly Info'!A$24)-4),"")</f>
        <v>#VALUE!</v>
      </c>
      <c r="B18" s="145"/>
      <c r="C18" s="42">
        <f t="shared" ca="1" si="2"/>
        <v>46237</v>
      </c>
      <c r="D18" s="54">
        <f ca="1">INDIRECT("'" &amp; UPPER(LEFT(TEXT($D$3,"mmmm"),3)) &amp; "'!B21")</f>
        <v>0</v>
      </c>
      <c r="E18" s="147"/>
      <c r="F18" s="148"/>
      <c r="G18" s="148"/>
      <c r="H18" s="148"/>
      <c r="I18" s="148"/>
      <c r="J18" s="148"/>
      <c r="K18" s="148"/>
      <c r="L18" s="148"/>
      <c r="M18" s="148"/>
      <c r="N18" s="148"/>
      <c r="O18" s="148"/>
      <c r="P18" s="149"/>
      <c r="AF18" t="s">
        <v>19</v>
      </c>
    </row>
    <row r="19" spans="1:32" ht="15" customHeight="1" x14ac:dyDescent="0.25">
      <c r="A19" s="44" t="e">
        <f ca="1">IF(MONTH(C19)=MONTH(D$3),RIGHT('Yearly Info'!A$25,LEN('Yearly Info'!A$25)-4),"")</f>
        <v>#VALUE!</v>
      </c>
      <c r="B19" s="145"/>
      <c r="C19" s="42">
        <f t="shared" ca="1" si="2"/>
        <v>46237</v>
      </c>
      <c r="D19" s="54">
        <f ca="1">INDIRECT("'" &amp; UPPER(LEFT(TEXT($D$3,"mmmm"),3)) &amp; "'!B22")</f>
        <v>0</v>
      </c>
      <c r="E19" s="147"/>
      <c r="F19" s="148"/>
      <c r="G19" s="148"/>
      <c r="H19" s="148"/>
      <c r="I19" s="148"/>
      <c r="J19" s="148"/>
      <c r="K19" s="148"/>
      <c r="L19" s="148"/>
      <c r="M19" s="148"/>
      <c r="N19" s="148"/>
      <c r="O19" s="148"/>
      <c r="P19" s="149"/>
    </row>
    <row r="20" spans="1:32" ht="15" customHeight="1" x14ac:dyDescent="0.25">
      <c r="A20" s="44" t="e">
        <f ca="1">IF(MONTH(C20)=MONTH(D$3),RIGHT('Yearly Info'!A$26,LEN('Yearly Info'!A$26)-4),"")</f>
        <v>#VALUE!</v>
      </c>
      <c r="B20" s="145"/>
      <c r="C20" s="42">
        <f t="shared" ca="1" si="2"/>
        <v>46237</v>
      </c>
      <c r="D20" s="54">
        <f ca="1">INDIRECT("'" &amp; UPPER(LEFT(TEXT($D$3,"mmmm"),3)) &amp; "'!B23")</f>
        <v>0</v>
      </c>
      <c r="E20" s="147"/>
      <c r="F20" s="148"/>
      <c r="G20" s="148"/>
      <c r="H20" s="148"/>
      <c r="I20" s="148"/>
      <c r="J20" s="148"/>
      <c r="K20" s="148"/>
      <c r="L20" s="148"/>
      <c r="M20" s="148"/>
      <c r="N20" s="148"/>
      <c r="O20" s="148"/>
      <c r="P20" s="149"/>
    </row>
    <row r="21" spans="1:32" ht="15" customHeight="1" x14ac:dyDescent="0.25">
      <c r="A21" s="44" t="e">
        <f ca="1">IF(MONTH(C21)=MONTH(D$3),RIGHT('Yearly Info'!A$27,LEN('Yearly Info'!A$27)-4),"")</f>
        <v>#VALUE!</v>
      </c>
      <c r="B21" s="145"/>
      <c r="C21" s="42">
        <f t="shared" ca="1" si="2"/>
        <v>46237</v>
      </c>
      <c r="D21" s="54">
        <f ca="1">INDIRECT("'" &amp; UPPER(LEFT(TEXT($D$3,"mmmm"),3)) &amp; "'!B24")</f>
        <v>0</v>
      </c>
      <c r="E21" s="147"/>
      <c r="F21" s="148"/>
      <c r="G21" s="148"/>
      <c r="H21" s="148"/>
      <c r="I21" s="148"/>
      <c r="J21" s="148"/>
      <c r="K21" s="148"/>
      <c r="L21" s="148"/>
      <c r="M21" s="148"/>
      <c r="N21" s="148"/>
      <c r="O21" s="148"/>
      <c r="P21" s="149"/>
    </row>
    <row r="22" spans="1:32" ht="15" customHeight="1" x14ac:dyDescent="0.25">
      <c r="A22" s="44" t="e">
        <f ca="1">IF(MONTH(C22)=MONTH(D$3),RIGHT('Yearly Info'!A$28,LEN('Yearly Info'!A$28)-4),"")</f>
        <v>#VALUE!</v>
      </c>
      <c r="B22" s="145"/>
      <c r="C22" s="42">
        <f t="shared" ca="1" si="2"/>
        <v>46237</v>
      </c>
      <c r="D22" s="54">
        <f ca="1">INDIRECT("'" &amp; UPPER(LEFT(TEXT($D$3,"mmmm"),3)) &amp; "'!B25")</f>
        <v>0</v>
      </c>
      <c r="E22" s="147"/>
      <c r="F22" s="148"/>
      <c r="G22" s="148"/>
      <c r="H22" s="148"/>
      <c r="I22" s="148"/>
      <c r="J22" s="148"/>
      <c r="K22" s="148"/>
      <c r="L22" s="148"/>
      <c r="M22" s="148"/>
      <c r="N22" s="148"/>
      <c r="O22" s="148"/>
      <c r="P22" s="149"/>
    </row>
    <row r="23" spans="1:32" ht="15" customHeight="1" x14ac:dyDescent="0.25">
      <c r="A23" s="44" t="e">
        <f ca="1">IF(MONTH(C23)=MONTH(D$3),RIGHT('Yearly Info'!A$29,LEN('Yearly Info'!A$29)-4),"")</f>
        <v>#VALUE!</v>
      </c>
      <c r="B23" s="145"/>
      <c r="C23" s="42">
        <f t="shared" ca="1" si="2"/>
        <v>46237</v>
      </c>
      <c r="D23" s="54">
        <f ca="1">INDIRECT("'" &amp; UPPER(LEFT(TEXT($D$3,"mmmm"),3)) &amp; "'!B26")</f>
        <v>0</v>
      </c>
      <c r="E23" s="147"/>
      <c r="F23" s="148"/>
      <c r="G23" s="148"/>
      <c r="H23" s="148"/>
      <c r="I23" s="148"/>
      <c r="J23" s="148"/>
      <c r="K23" s="148"/>
      <c r="L23" s="148"/>
      <c r="M23" s="148"/>
      <c r="N23" s="148"/>
      <c r="O23" s="148"/>
      <c r="P23" s="149"/>
      <c r="AB23" t="s">
        <v>20</v>
      </c>
    </row>
    <row r="24" spans="1:32" ht="15" customHeight="1" x14ac:dyDescent="0.25">
      <c r="A24" s="44" t="e">
        <f ca="1">IF(MONTH(C24)=MONTH(D$3),RIGHT('Yearly Info'!A$30,LEN('Yearly Info'!A$30)-4),"")</f>
        <v>#VALUE!</v>
      </c>
      <c r="B24" s="145"/>
      <c r="C24" s="42">
        <f t="shared" ca="1" si="2"/>
        <v>46237</v>
      </c>
      <c r="D24" s="54">
        <f ca="1">INDIRECT("'" &amp; UPPER(LEFT(TEXT($D$3,"mmmm"),3)) &amp; "'!B27")</f>
        <v>0</v>
      </c>
      <c r="E24" s="147"/>
      <c r="F24" s="148"/>
      <c r="G24" s="148"/>
      <c r="H24" s="148"/>
      <c r="I24" s="148"/>
      <c r="J24" s="148"/>
      <c r="K24" s="148"/>
      <c r="L24" s="148"/>
      <c r="M24" s="148"/>
      <c r="N24" s="148"/>
      <c r="O24" s="148"/>
      <c r="P24" s="149"/>
    </row>
    <row r="25" spans="1:32" ht="15" customHeight="1" x14ac:dyDescent="0.25">
      <c r="A25" s="44" t="e">
        <f ca="1">IF(MONTH(C25)=MONTH(D$3),RIGHT('Yearly Info'!A$31,LEN('Yearly Info'!A$31)-4),"")</f>
        <v>#VALUE!</v>
      </c>
      <c r="B25" s="145"/>
      <c r="C25" s="42">
        <f t="shared" ca="1" si="2"/>
        <v>46237</v>
      </c>
      <c r="D25" s="54">
        <f ca="1">INDIRECT("'" &amp; UPPER(LEFT(TEXT($D$3,"mmmm"),3)) &amp; "'!B28")</f>
        <v>0</v>
      </c>
      <c r="E25" s="147"/>
      <c r="F25" s="148"/>
      <c r="G25" s="148"/>
      <c r="H25" s="148"/>
      <c r="I25" s="148"/>
      <c r="J25" s="148"/>
      <c r="K25" s="148"/>
      <c r="L25" s="148"/>
      <c r="M25" s="148"/>
      <c r="N25" s="148"/>
      <c r="O25" s="148"/>
      <c r="P25" s="149"/>
    </row>
    <row r="26" spans="1:32" ht="15" customHeight="1" x14ac:dyDescent="0.25">
      <c r="A26" s="44" t="e">
        <f ca="1">IF(MONTH(C26)=MONTH(D$3),RIGHT('Yearly Info'!A$32,LEN('Yearly Info'!A$32)-4),"")</f>
        <v>#VALUE!</v>
      </c>
      <c r="B26" s="145"/>
      <c r="C26" s="42">
        <f t="shared" ca="1" si="2"/>
        <v>46237</v>
      </c>
      <c r="D26" s="54">
        <f ca="1">INDIRECT("'" &amp; UPPER(LEFT(TEXT($D$3,"mmmm"),3)) &amp; "'!B29")</f>
        <v>0</v>
      </c>
      <c r="E26" s="147"/>
      <c r="F26" s="148"/>
      <c r="G26" s="148"/>
      <c r="H26" s="148"/>
      <c r="I26" s="148"/>
      <c r="J26" s="148"/>
      <c r="K26" s="148"/>
      <c r="L26" s="148"/>
      <c r="M26" s="148"/>
      <c r="N26" s="148"/>
      <c r="O26" s="148"/>
      <c r="P26" s="149"/>
    </row>
    <row r="27" spans="1:32" ht="15" customHeight="1" x14ac:dyDescent="0.25">
      <c r="A27" s="44" t="e">
        <f ca="1">IF(MONTH(C27)=MONTH(D$3),RIGHT('Yearly Info'!A$33,LEN('Yearly Info'!A$33)-4),"")</f>
        <v>#VALUE!</v>
      </c>
      <c r="B27" s="145"/>
      <c r="C27" s="42">
        <f t="shared" ca="1" si="2"/>
        <v>46237</v>
      </c>
      <c r="D27" s="54">
        <f ca="1">INDIRECT("'" &amp; UPPER(LEFT(TEXT($D$3,"mmmm"),3)) &amp; "'!B30")</f>
        <v>0</v>
      </c>
      <c r="E27" s="147"/>
      <c r="F27" s="148"/>
      <c r="G27" s="148"/>
      <c r="H27" s="148"/>
      <c r="I27" s="148"/>
      <c r="J27" s="148"/>
      <c r="K27" s="148"/>
      <c r="L27" s="148"/>
      <c r="M27" s="148"/>
      <c r="N27" s="148"/>
      <c r="O27" s="148"/>
      <c r="P27" s="149"/>
    </row>
    <row r="28" spans="1:32" ht="15" customHeight="1" x14ac:dyDescent="0.25">
      <c r="A28" s="44" t="e">
        <f ca="1">IF(MONTH(C28)=MONTH(D$3),RIGHT('Yearly Info'!A$34,LEN('Yearly Info'!A$34)-4),"")</f>
        <v>#VALUE!</v>
      </c>
      <c r="B28" s="145"/>
      <c r="C28" s="42">
        <f t="shared" ca="1" si="2"/>
        <v>46237</v>
      </c>
      <c r="D28" s="54">
        <f ca="1">INDIRECT("'" &amp; UPPER(LEFT(TEXT($D$3,"mmmm"),3)) &amp; "'!B31")</f>
        <v>0</v>
      </c>
      <c r="E28" s="147"/>
      <c r="F28" s="148"/>
      <c r="G28" s="148"/>
      <c r="H28" s="148"/>
      <c r="I28" s="148"/>
      <c r="J28" s="148"/>
      <c r="K28" s="148"/>
      <c r="L28" s="148"/>
      <c r="M28" s="148"/>
      <c r="N28" s="148"/>
      <c r="O28" s="148"/>
      <c r="P28" s="149"/>
    </row>
    <row r="29" spans="1:32" ht="15" customHeight="1" x14ac:dyDescent="0.25">
      <c r="A29" s="44" t="e">
        <f ca="1">IF(MONTH(C29)=MONTH(D$3),RIGHT('Yearly Info'!A$35,LEN('Yearly Info'!A$35)-4),"")</f>
        <v>#VALUE!</v>
      </c>
      <c r="B29" s="145"/>
      <c r="C29" s="42">
        <f t="shared" ca="1" si="2"/>
        <v>46237</v>
      </c>
      <c r="D29" s="100">
        <f ca="1">INDIRECT("'" &amp; UPPER(LEFT(TEXT($D$3,"mmmm"),3)) &amp; "'!B32")</f>
        <v>0</v>
      </c>
      <c r="E29" s="147"/>
      <c r="F29" s="148"/>
      <c r="G29" s="148"/>
      <c r="H29" s="148"/>
      <c r="I29" s="148"/>
      <c r="J29" s="148"/>
      <c r="K29" s="148"/>
      <c r="L29" s="148"/>
      <c r="M29" s="148"/>
      <c r="N29" s="148"/>
      <c r="O29" s="148"/>
      <c r="P29" s="149"/>
    </row>
    <row r="30" spans="1:32" ht="15" customHeight="1" x14ac:dyDescent="0.25">
      <c r="A30" s="44" t="e">
        <f ca="1">IF(MONTH(C30)=MONTH(D$3),RIGHT('Yearly Info'!A$36,LEN('Yearly Info'!A$36)-4),"")</f>
        <v>#VALUE!</v>
      </c>
      <c r="B30" s="145"/>
      <c r="C30" s="42">
        <f t="shared" ca="1" si="2"/>
        <v>46237</v>
      </c>
      <c r="D30" s="100">
        <f ca="1">INDIRECT("'" &amp; UPPER(LEFT(TEXT($D$3,"mmmm"),3)) &amp; "'!B33")</f>
        <v>0</v>
      </c>
      <c r="E30" s="147"/>
      <c r="F30" s="148"/>
      <c r="G30" s="148"/>
      <c r="H30" s="148"/>
      <c r="I30" s="148"/>
      <c r="J30" s="148"/>
      <c r="K30" s="148"/>
      <c r="L30" s="148"/>
      <c r="M30" s="148"/>
      <c r="N30" s="148"/>
      <c r="O30" s="148"/>
      <c r="P30" s="149"/>
    </row>
    <row r="31" spans="1:32" ht="15" customHeight="1" x14ac:dyDescent="0.25">
      <c r="A31" s="44" t="e">
        <f ca="1">IF(MONTH(C31)=MONTH(D$3),RIGHT('Yearly Info'!A$37,LEN('Yearly Info'!A$37)-4),"")</f>
        <v>#VALUE!</v>
      </c>
      <c r="B31" s="145"/>
      <c r="C31" s="42">
        <f t="shared" ca="1" si="2"/>
        <v>46237</v>
      </c>
      <c r="D31" s="100">
        <f ca="1">INDIRECT("'" &amp; UPPER(LEFT(TEXT($D$3,"mmmm"),3)) &amp; "'!B34")</f>
        <v>0</v>
      </c>
      <c r="E31" s="147"/>
      <c r="F31" s="148"/>
      <c r="G31" s="148"/>
      <c r="H31" s="148"/>
      <c r="I31" s="148"/>
      <c r="J31" s="148"/>
      <c r="K31" s="148"/>
      <c r="L31" s="148"/>
      <c r="M31" s="148"/>
      <c r="N31" s="148"/>
      <c r="O31" s="148"/>
      <c r="P31" s="149"/>
    </row>
    <row r="32" spans="1:32" ht="15" customHeight="1" x14ac:dyDescent="0.25">
      <c r="A32" s="44" t="e">
        <f ca="1">IF(MONTH(C32)=MONTH(D$3),RIGHT('Yearly Info'!A$38,LEN('Yearly Info'!A$38)-4),"")</f>
        <v>#VALUE!</v>
      </c>
      <c r="B32" s="145"/>
      <c r="C32" s="42">
        <f t="shared" ca="1" si="2"/>
        <v>46237</v>
      </c>
      <c r="D32" s="100">
        <f ca="1">INDIRECT("'" &amp; UPPER(LEFT(TEXT($D$3,"mmmm"),3)) &amp; "'!B35")</f>
        <v>0</v>
      </c>
      <c r="E32" s="147"/>
      <c r="F32" s="148"/>
      <c r="G32" s="148"/>
      <c r="H32" s="148"/>
      <c r="I32" s="148"/>
      <c r="J32" s="148"/>
      <c r="K32" s="148"/>
      <c r="L32" s="148"/>
      <c r="M32" s="148"/>
      <c r="N32" s="148"/>
      <c r="O32" s="148"/>
      <c r="P32" s="149"/>
    </row>
    <row r="33" spans="1:16" ht="15" customHeight="1" x14ac:dyDescent="0.25">
      <c r="A33" s="44" t="e">
        <f ca="1">IF(MONTH(C33)=MONTH(D$3),RIGHT('Yearly Info'!A$39,LEN('Yearly Info'!A$39)-4),"")</f>
        <v>#VALUE!</v>
      </c>
      <c r="B33" s="145"/>
      <c r="C33" s="42">
        <f t="shared" ca="1" si="2"/>
        <v>46237</v>
      </c>
      <c r="D33" s="100">
        <f ca="1">INDIRECT("'" &amp; UPPER(LEFT(TEXT($D$3,"mmmm"),3)) &amp; "'!B36")</f>
        <v>0</v>
      </c>
      <c r="E33" s="147"/>
      <c r="F33" s="148"/>
      <c r="G33" s="148"/>
      <c r="H33" s="148"/>
      <c r="I33" s="148"/>
      <c r="J33" s="148"/>
      <c r="K33" s="148"/>
      <c r="L33" s="148"/>
      <c r="M33" s="148"/>
      <c r="N33" s="148"/>
      <c r="O33" s="148"/>
      <c r="P33" s="149"/>
    </row>
    <row r="34" spans="1:16" ht="15" customHeight="1" thickBot="1" x14ac:dyDescent="0.3">
      <c r="A34" s="45" t="e">
        <f ca="1">IF(MONTH(C34)=MONTH(D$3),RIGHT('Yearly Info'!A$40,LEN('Yearly Info'!A$40)-4),"")</f>
        <v>#VALUE!</v>
      </c>
      <c r="B34" s="145"/>
      <c r="C34" s="42">
        <f t="shared" ca="1" si="2"/>
        <v>46237</v>
      </c>
      <c r="D34" s="100">
        <f ca="1">INDIRECT("'" &amp; UPPER(LEFT(TEXT($D$3,"mmmm"),3)) &amp; "'!B37")</f>
        <v>0</v>
      </c>
      <c r="E34" s="147"/>
      <c r="F34" s="148"/>
      <c r="G34" s="148"/>
      <c r="H34" s="148"/>
      <c r="I34" s="148"/>
      <c r="J34" s="148"/>
      <c r="K34" s="148"/>
      <c r="L34" s="148"/>
      <c r="M34" s="148"/>
      <c r="N34" s="148"/>
      <c r="O34" s="148"/>
      <c r="P34" s="149"/>
    </row>
    <row r="35" spans="1:16" ht="15" customHeight="1" thickBot="1" x14ac:dyDescent="0.3">
      <c r="A35" s="45" t="str">
        <f ca="1">IF(MONTH(C35)=MONTH(D$3),RIGHT('Yearly Info'!A$41,LEN('Yearly Info'!A$41)-4),"")</f>
        <v xml:space="preserve"> </v>
      </c>
      <c r="B35" s="145"/>
      <c r="C35" s="42">
        <f t="shared" ca="1" si="2"/>
        <v>46237</v>
      </c>
      <c r="D35" s="100">
        <f ca="1">INDIRECT("'" &amp; UPPER(LEFT(TEXT($D$3,"mmmm"),3)) &amp; "'!B38")</f>
        <v>0</v>
      </c>
      <c r="E35" s="147"/>
      <c r="F35" s="148"/>
      <c r="G35" s="148"/>
      <c r="H35" s="148"/>
      <c r="I35" s="148"/>
      <c r="J35" s="148"/>
      <c r="K35" s="148"/>
      <c r="L35" s="148"/>
      <c r="M35" s="148"/>
      <c r="N35" s="148"/>
      <c r="O35" s="148"/>
      <c r="P35" s="149"/>
    </row>
    <row r="36" spans="1:16" ht="15" customHeight="1" thickBot="1" x14ac:dyDescent="0.3">
      <c r="A36" s="45" t="str">
        <f ca="1">IF(MONTH(C36)=MONTH(D$3),RIGHT('Yearly Info'!A$42,LEN('Yearly Info'!A$42)-4),"")</f>
        <v xml:space="preserve"> </v>
      </c>
      <c r="B36" s="145"/>
      <c r="C36" s="42">
        <f t="shared" ca="1" si="2"/>
        <v>46237</v>
      </c>
      <c r="D36" s="100">
        <f ca="1">INDIRECT("'" &amp; UPPER(LEFT(TEXT($D$3,"mmmm"),3)) &amp; "'!B39")</f>
        <v>0</v>
      </c>
      <c r="E36" s="147"/>
      <c r="F36" s="148"/>
      <c r="G36" s="148"/>
      <c r="H36" s="148"/>
      <c r="I36" s="148"/>
      <c r="J36" s="148"/>
      <c r="K36" s="148"/>
      <c r="L36" s="148"/>
      <c r="M36" s="148"/>
      <c r="N36" s="148"/>
      <c r="O36" s="148"/>
      <c r="P36" s="149"/>
    </row>
    <row r="37" spans="1:16" ht="15" customHeight="1" thickBot="1" x14ac:dyDescent="0.3">
      <c r="A37" s="45" t="str">
        <f ca="1">IF(MONTH(C37)=MONTH(D$3),RIGHT('Yearly Info'!A$43,LEN('Yearly Info'!A$43)-4),"")</f>
        <v xml:space="preserve"> </v>
      </c>
      <c r="B37" s="146"/>
      <c r="C37" s="42">
        <f t="shared" ca="1" si="2"/>
        <v>46237</v>
      </c>
      <c r="D37" s="55">
        <f ca="1">INDIRECT("'" &amp; UPPER(LEFT(TEXT($D$3,"mmmm"),3)) &amp; "'!B40")</f>
        <v>0</v>
      </c>
      <c r="E37" s="150"/>
      <c r="F37" s="151"/>
      <c r="G37" s="151"/>
      <c r="H37" s="151"/>
      <c r="I37" s="151"/>
      <c r="J37" s="151"/>
      <c r="K37" s="151"/>
      <c r="L37" s="151"/>
      <c r="M37" s="151"/>
      <c r="N37" s="151"/>
      <c r="O37" s="151"/>
      <c r="P37" s="152"/>
    </row>
    <row r="38" spans="1:16" ht="15" customHeight="1" x14ac:dyDescent="0.25">
      <c r="A38" s="44" t="str">
        <f ca="1">IF(MONTH(C38)=MONTH(D$3),RIGHT('Yearly Info'!A$14,LEN('Yearly Info'!A$14)-4),"")</f>
        <v xml:space="preserve"> RICS Support for MDEQ</v>
      </c>
      <c r="B38" s="145" t="str">
        <f ca="1">TEXT(C38,"dddd")</f>
        <v>Tuesday</v>
      </c>
      <c r="C38" s="94">
        <f ca="1">C8+1</f>
        <v>46238</v>
      </c>
      <c r="D38" s="54">
        <f ca="1">INDIRECT("'" &amp; UPPER(TEXT($D$3,"mmm")) &amp; "'!C11")</f>
        <v>0</v>
      </c>
      <c r="E38" s="147"/>
      <c r="F38" s="148"/>
      <c r="G38" s="148"/>
      <c r="H38" s="148"/>
      <c r="I38" s="148"/>
      <c r="J38" s="148"/>
      <c r="K38" s="148"/>
      <c r="L38" s="148"/>
      <c r="M38" s="148"/>
      <c r="N38" s="148"/>
      <c r="O38" s="148"/>
      <c r="P38" s="149"/>
    </row>
    <row r="39" spans="1:16" ht="15" customHeight="1" x14ac:dyDescent="0.25">
      <c r="A39" s="44" t="str">
        <f ca="1">IF(MONTH(C39)=MONTH(D$3),RIGHT('Yearly Info'!A$15,LEN('Yearly Info'!A$15)-4),"")</f>
        <v xml:space="preserve"> MDEQ</v>
      </c>
      <c r="B39" s="145"/>
      <c r="C39" s="42">
        <f ca="1">C38</f>
        <v>46238</v>
      </c>
      <c r="D39" s="54">
        <f ca="1">INDIRECT("'" &amp; UPPER(LEFT(TEXT($D$3,"mmmm"),3)) &amp; "'!C12")</f>
        <v>0</v>
      </c>
      <c r="E39" s="147"/>
      <c r="F39" s="148"/>
      <c r="G39" s="148"/>
      <c r="H39" s="148"/>
      <c r="I39" s="148"/>
      <c r="J39" s="148"/>
      <c r="K39" s="148"/>
      <c r="L39" s="148"/>
      <c r="M39" s="148"/>
      <c r="N39" s="148"/>
      <c r="O39" s="148"/>
      <c r="P39" s="149"/>
    </row>
    <row r="40" spans="1:16" ht="15" customHeight="1" x14ac:dyDescent="0.25">
      <c r="A40" s="44" t="str">
        <f ca="1">IF(MONTH(C40)=MONTH(D$3),RIGHT('Yearly Info'!A$16,LEN('Yearly Info'!A$16)-4),"")</f>
        <v xml:space="preserve"> RICS Idea Portal</v>
      </c>
      <c r="B40" s="145"/>
      <c r="C40" s="42">
        <f t="shared" ref="C40:C66" ca="1" si="3">C39</f>
        <v>46238</v>
      </c>
      <c r="D40" s="54">
        <f ca="1">INDIRECT("'" &amp; UPPER(LEFT(TEXT($D$3,"mmmm"),3)) &amp; "'!C13")</f>
        <v>0</v>
      </c>
      <c r="E40" s="147"/>
      <c r="F40" s="148"/>
      <c r="G40" s="148"/>
      <c r="H40" s="148"/>
      <c r="I40" s="148"/>
      <c r="J40" s="148"/>
      <c r="K40" s="148"/>
      <c r="L40" s="148"/>
      <c r="M40" s="148"/>
      <c r="N40" s="148"/>
      <c r="O40" s="148"/>
      <c r="P40" s="149"/>
    </row>
    <row r="41" spans="1:16" ht="15" customHeight="1" x14ac:dyDescent="0.25">
      <c r="A41" s="44" t="str">
        <f ca="1">IF(MONTH(C41)=MONTH(D$3),RIGHT('Yearly Info'!A$17,LEN('Yearly Info'!A$17)-4),"")</f>
        <v xml:space="preserve"> MSWIS</v>
      </c>
      <c r="B41" s="145"/>
      <c r="C41" s="42">
        <f t="shared" ca="1" si="3"/>
        <v>46238</v>
      </c>
      <c r="D41" s="54">
        <f ca="1">INDIRECT("'" &amp; UPPER(LEFT(TEXT($D$3,"mmmm"),3)) &amp; "'!C14")</f>
        <v>0</v>
      </c>
      <c r="E41" s="147"/>
      <c r="F41" s="148"/>
      <c r="G41" s="148"/>
      <c r="H41" s="148"/>
      <c r="I41" s="148"/>
      <c r="J41" s="148"/>
      <c r="K41" s="148"/>
      <c r="L41" s="148"/>
      <c r="M41" s="148"/>
      <c r="N41" s="148"/>
      <c r="O41" s="148"/>
      <c r="P41" s="149"/>
    </row>
    <row r="42" spans="1:16" ht="15" customHeight="1" x14ac:dyDescent="0.25">
      <c r="A42" s="44" t="str">
        <f ca="1">IF(MONTH(C42)=MONTH(D$3),RIGHT('Yearly Info'!A$18,LEN('Yearly Info'!A$18)-4),"")</f>
        <v xml:space="preserve"> GeoSpatial</v>
      </c>
      <c r="B42" s="145"/>
      <c r="C42" s="42">
        <f t="shared" ca="1" si="3"/>
        <v>46238</v>
      </c>
      <c r="D42" s="54">
        <f ca="1">INDIRECT("'" &amp; UPPER(LEFT(TEXT($D$3,"mmmm"),3)) &amp; "'!C15")</f>
        <v>0</v>
      </c>
      <c r="E42" s="147"/>
      <c r="F42" s="148"/>
      <c r="G42" s="148"/>
      <c r="H42" s="148"/>
      <c r="I42" s="148"/>
      <c r="J42" s="148"/>
      <c r="K42" s="148"/>
      <c r="L42" s="148"/>
      <c r="M42" s="148"/>
      <c r="N42" s="148"/>
      <c r="O42" s="148"/>
      <c r="P42" s="149"/>
    </row>
    <row r="43" spans="1:16" ht="15" customHeight="1" x14ac:dyDescent="0.25">
      <c r="A43" s="44" t="str">
        <f ca="1">IF(MONTH(C43)=MONTH(D$3),RIGHT('Yearly Info'!A$19,LEN('Yearly Info'!A$19)-4),"")</f>
        <v xml:space="preserve"> RICS Dashboard</v>
      </c>
      <c r="B43" s="145"/>
      <c r="C43" s="42">
        <f t="shared" ca="1" si="3"/>
        <v>46238</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xml:space="preserve"> MDWFP NRIS</v>
      </c>
      <c r="B44" s="145"/>
      <c r="C44" s="42">
        <f t="shared" ca="1" si="3"/>
        <v>46238</v>
      </c>
      <c r="D44" s="54">
        <f ca="1">INDIRECT("'" &amp; UPPER(LEFT(TEXT($D$3,"mmmm"),3)) &amp; "'!C17")</f>
        <v>0</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xml:space="preserve"> MSWIS MRVA 4 CLOSED</v>
      </c>
      <c r="B45" s="145"/>
      <c r="C45" s="42">
        <f t="shared" ca="1" si="3"/>
        <v>46238</v>
      </c>
      <c r="D45" s="54">
        <f ca="1">INDIRECT("'" &amp; UPPER(LEFT(TEXT($D$3,"mmmm"),3)) &amp; "'!C18")</f>
        <v>0</v>
      </c>
      <c r="E45" s="147"/>
      <c r="F45" s="148"/>
      <c r="G45" s="148"/>
      <c r="H45" s="148"/>
      <c r="I45" s="148"/>
      <c r="J45" s="148"/>
      <c r="K45" s="148"/>
      <c r="L45" s="148"/>
      <c r="M45" s="148"/>
      <c r="N45" s="148"/>
      <c r="O45" s="148"/>
      <c r="P45" s="149"/>
    </row>
    <row r="46" spans="1:16" ht="15" customHeight="1" x14ac:dyDescent="0.25">
      <c r="A46" s="44" t="str">
        <f ca="1">IF(MONTH(C46)=MONTH(D$3),RIGHT('Yearly Info'!A$22,LEN('Yearly Info'!A$22)-4),"")</f>
        <v xml:space="preserve"> Tackett</v>
      </c>
      <c r="B46" s="145"/>
      <c r="C46" s="42">
        <f t="shared" ca="1" si="3"/>
        <v>46238</v>
      </c>
      <c r="D46" s="54">
        <f ca="1">INDIRECT("'" &amp; UPPER(LEFT(TEXT($D$3,"mmmm"),3)) &amp; "'!C19")</f>
        <v>0</v>
      </c>
      <c r="E46" s="147"/>
      <c r="F46" s="148"/>
      <c r="G46" s="148"/>
      <c r="H46" s="148"/>
      <c r="I46" s="148"/>
      <c r="J46" s="148"/>
      <c r="K46" s="148"/>
      <c r="L46" s="148"/>
      <c r="M46" s="148"/>
      <c r="N46" s="148"/>
      <c r="O46" s="148"/>
      <c r="P46" s="149"/>
    </row>
    <row r="47" spans="1:16" ht="15" customHeight="1" x14ac:dyDescent="0.25">
      <c r="A47" s="44" t="e">
        <f ca="1">IF(MONTH(C47)=MONTH(D$3),RIGHT('Yearly Info'!A$23,LEN('Yearly Info'!A$23)-4),"")</f>
        <v>#VALUE!</v>
      </c>
      <c r="B47" s="145"/>
      <c r="C47" s="42">
        <f t="shared" ca="1" si="3"/>
        <v>46238</v>
      </c>
      <c r="D47" s="54">
        <f ca="1">INDIRECT("'" &amp; UPPER(LEFT(TEXT($D$3,"mmmm"),3)) &amp; "'!C20")</f>
        <v>0</v>
      </c>
      <c r="E47" s="147"/>
      <c r="F47" s="148"/>
      <c r="G47" s="148"/>
      <c r="H47" s="148"/>
      <c r="I47" s="148"/>
      <c r="J47" s="148"/>
      <c r="K47" s="148"/>
      <c r="L47" s="148"/>
      <c r="M47" s="148"/>
      <c r="N47" s="148"/>
      <c r="O47" s="148"/>
      <c r="P47" s="149"/>
    </row>
    <row r="48" spans="1:16" ht="15" customHeight="1" x14ac:dyDescent="0.25">
      <c r="A48" s="44" t="e">
        <f ca="1">IF(MONTH(C48)=MONTH(D$3),RIGHT('Yearly Info'!A$24,LEN('Yearly Info'!A$24)-4),"")</f>
        <v>#VALUE!</v>
      </c>
      <c r="B48" s="145"/>
      <c r="C48" s="42">
        <f t="shared" ca="1" si="3"/>
        <v>46238</v>
      </c>
      <c r="D48" s="54">
        <f ca="1">INDIRECT("'" &amp; UPPER(LEFT(TEXT($D$3,"mmmm"),3)) &amp; "'!C21")</f>
        <v>0</v>
      </c>
      <c r="E48" s="147"/>
      <c r="F48" s="148"/>
      <c r="G48" s="148"/>
      <c r="H48" s="148"/>
      <c r="I48" s="148"/>
      <c r="J48" s="148"/>
      <c r="K48" s="148"/>
      <c r="L48" s="148"/>
      <c r="M48" s="148"/>
      <c r="N48" s="148"/>
      <c r="O48" s="148"/>
      <c r="P48" s="149"/>
    </row>
    <row r="49" spans="1:16" ht="15" customHeight="1" x14ac:dyDescent="0.25">
      <c r="A49" s="44" t="e">
        <f ca="1">IF(MONTH(C49)=MONTH(D$3),RIGHT('Yearly Info'!A$25,LEN('Yearly Info'!A$25)-4),"")</f>
        <v>#VALUE!</v>
      </c>
      <c r="B49" s="145"/>
      <c r="C49" s="42">
        <f t="shared" ca="1" si="3"/>
        <v>46238</v>
      </c>
      <c r="D49" s="54">
        <f ca="1">INDIRECT("'" &amp; UPPER(LEFT(TEXT($D$3,"mmmm"),3)) &amp; "'!C22")</f>
        <v>0</v>
      </c>
      <c r="E49" s="147"/>
      <c r="F49" s="148"/>
      <c r="G49" s="148"/>
      <c r="H49" s="148"/>
      <c r="I49" s="148"/>
      <c r="J49" s="148"/>
      <c r="K49" s="148"/>
      <c r="L49" s="148"/>
      <c r="M49" s="148"/>
      <c r="N49" s="148"/>
      <c r="O49" s="148"/>
      <c r="P49" s="149"/>
    </row>
    <row r="50" spans="1:16" ht="15" customHeight="1" x14ac:dyDescent="0.25">
      <c r="A50" s="44" t="e">
        <f ca="1">IF(MONTH(C50)=MONTH(D$3),RIGHT('Yearly Info'!A$26,LEN('Yearly Info'!A$26)-4),"")</f>
        <v>#VALUE!</v>
      </c>
      <c r="B50" s="145"/>
      <c r="C50" s="42">
        <f t="shared" ca="1" si="3"/>
        <v>46238</v>
      </c>
      <c r="D50" s="54">
        <f ca="1">INDIRECT("'" &amp; UPPER(LEFT(TEXT($D$3,"mmmm"),3)) &amp; "'!C23")</f>
        <v>0</v>
      </c>
      <c r="E50" s="147"/>
      <c r="F50" s="148"/>
      <c r="G50" s="148"/>
      <c r="H50" s="148"/>
      <c r="I50" s="148"/>
      <c r="J50" s="148"/>
      <c r="K50" s="148"/>
      <c r="L50" s="148"/>
      <c r="M50" s="148"/>
      <c r="N50" s="148"/>
      <c r="O50" s="148"/>
      <c r="P50" s="149"/>
    </row>
    <row r="51" spans="1:16" ht="15" customHeight="1" x14ac:dyDescent="0.25">
      <c r="A51" s="44" t="e">
        <f ca="1">IF(MONTH(C51)=MONTH(D$3),RIGHT('Yearly Info'!A$27,LEN('Yearly Info'!A$27)-4),"")</f>
        <v>#VALUE!</v>
      </c>
      <c r="B51" s="145"/>
      <c r="C51" s="42">
        <f t="shared" ca="1" si="3"/>
        <v>46238</v>
      </c>
      <c r="D51" s="54">
        <f ca="1">INDIRECT("'" &amp; UPPER(LEFT(TEXT($D$3,"mmmm"),3)) &amp; "'!C24")</f>
        <v>0</v>
      </c>
      <c r="E51" s="147"/>
      <c r="F51" s="148"/>
      <c r="G51" s="148"/>
      <c r="H51" s="148"/>
      <c r="I51" s="148"/>
      <c r="J51" s="148"/>
      <c r="K51" s="148"/>
      <c r="L51" s="148"/>
      <c r="M51" s="148"/>
      <c r="N51" s="148"/>
      <c r="O51" s="148"/>
      <c r="P51" s="149"/>
    </row>
    <row r="52" spans="1:16" ht="15" customHeight="1" x14ac:dyDescent="0.25">
      <c r="A52" s="44" t="e">
        <f ca="1">IF(MONTH(C52)=MONTH(D$3),RIGHT('Yearly Info'!A$28,LEN('Yearly Info'!A$28)-4),"")</f>
        <v>#VALUE!</v>
      </c>
      <c r="B52" s="145"/>
      <c r="C52" s="42">
        <f t="shared" ca="1" si="3"/>
        <v>46238</v>
      </c>
      <c r="D52" s="54">
        <f ca="1">INDIRECT("'" &amp; UPPER(LEFT(TEXT($D$3,"mmmm"),3)) &amp; "'!C25")</f>
        <v>0</v>
      </c>
      <c r="E52" s="147"/>
      <c r="F52" s="148"/>
      <c r="G52" s="148"/>
      <c r="H52" s="148"/>
      <c r="I52" s="148"/>
      <c r="J52" s="148"/>
      <c r="K52" s="148"/>
      <c r="L52" s="148"/>
      <c r="M52" s="148"/>
      <c r="N52" s="148"/>
      <c r="O52" s="148"/>
      <c r="P52" s="149"/>
    </row>
    <row r="53" spans="1:16" ht="15" customHeight="1" x14ac:dyDescent="0.25">
      <c r="A53" s="44" t="e">
        <f ca="1">IF(MONTH(C53)=MONTH(D$3),RIGHT('Yearly Info'!A$29,LEN('Yearly Info'!A$29)-4),"")</f>
        <v>#VALUE!</v>
      </c>
      <c r="B53" s="145"/>
      <c r="C53" s="42">
        <f t="shared" ca="1" si="3"/>
        <v>46238</v>
      </c>
      <c r="D53" s="54">
        <f ca="1">INDIRECT("'" &amp; UPPER(LEFT(TEXT($D$3,"mmmm"),3)) &amp; "'!C26")</f>
        <v>0</v>
      </c>
      <c r="E53" s="147"/>
      <c r="F53" s="148"/>
      <c r="G53" s="148"/>
      <c r="H53" s="148"/>
      <c r="I53" s="148"/>
      <c r="J53" s="148"/>
      <c r="K53" s="148"/>
      <c r="L53" s="148"/>
      <c r="M53" s="148"/>
      <c r="N53" s="148"/>
      <c r="O53" s="148"/>
      <c r="P53" s="149"/>
    </row>
    <row r="54" spans="1:16" ht="15" customHeight="1" x14ac:dyDescent="0.25">
      <c r="A54" s="44" t="e">
        <f ca="1">IF(MONTH(C54)=MONTH(D$3),RIGHT('Yearly Info'!A$30,LEN('Yearly Info'!A$30)-4),"")</f>
        <v>#VALUE!</v>
      </c>
      <c r="B54" s="145"/>
      <c r="C54" s="42">
        <f t="shared" ca="1" si="3"/>
        <v>46238</v>
      </c>
      <c r="D54" s="54">
        <f ca="1">INDIRECT("'" &amp; UPPER(LEFT(TEXT($D$3,"mmmm"),3)) &amp; "'!C27")</f>
        <v>0</v>
      </c>
      <c r="E54" s="147"/>
      <c r="F54" s="148"/>
      <c r="G54" s="148"/>
      <c r="H54" s="148"/>
      <c r="I54" s="148"/>
      <c r="J54" s="148"/>
      <c r="K54" s="148"/>
      <c r="L54" s="148"/>
      <c r="M54" s="148"/>
      <c r="N54" s="148"/>
      <c r="O54" s="148"/>
      <c r="P54" s="149"/>
    </row>
    <row r="55" spans="1:16" ht="15" customHeight="1" x14ac:dyDescent="0.25">
      <c r="A55" s="44" t="e">
        <f ca="1">IF(MONTH(C55)=MONTH(D$3),RIGHT('Yearly Info'!A$31,LEN('Yearly Info'!A$31)-4),"")</f>
        <v>#VALUE!</v>
      </c>
      <c r="B55" s="145"/>
      <c r="C55" s="42">
        <f t="shared" ca="1" si="3"/>
        <v>46238</v>
      </c>
      <c r="D55" s="54">
        <f ca="1">INDIRECT("'" &amp; UPPER(LEFT(TEXT($D$3,"mmmm"),3)) &amp; "'!C28")</f>
        <v>0</v>
      </c>
      <c r="E55" s="147"/>
      <c r="F55" s="148"/>
      <c r="G55" s="148"/>
      <c r="H55" s="148"/>
      <c r="I55" s="148"/>
      <c r="J55" s="148"/>
      <c r="K55" s="148"/>
      <c r="L55" s="148"/>
      <c r="M55" s="148"/>
      <c r="N55" s="148"/>
      <c r="O55" s="148"/>
      <c r="P55" s="149"/>
    </row>
    <row r="56" spans="1:16" ht="15" customHeight="1" x14ac:dyDescent="0.25">
      <c r="A56" s="44" t="e">
        <f ca="1">IF(MONTH(C56)=MONTH(D$3),RIGHT('Yearly Info'!A$32,LEN('Yearly Info'!A$32)-4),"")</f>
        <v>#VALUE!</v>
      </c>
      <c r="B56" s="145"/>
      <c r="C56" s="42">
        <f ca="1">C55</f>
        <v>46238</v>
      </c>
      <c r="D56" s="54">
        <f ca="1">INDIRECT("'" &amp; UPPER(LEFT(TEXT($D$3,"mmmm"),3)) &amp; "'!C29")</f>
        <v>0</v>
      </c>
      <c r="E56" s="147"/>
      <c r="F56" s="148"/>
      <c r="G56" s="148"/>
      <c r="H56" s="148"/>
      <c r="I56" s="148"/>
      <c r="J56" s="148"/>
      <c r="K56" s="148"/>
      <c r="L56" s="148"/>
      <c r="M56" s="148"/>
      <c r="N56" s="148"/>
      <c r="O56" s="148"/>
      <c r="P56" s="149"/>
    </row>
    <row r="57" spans="1:16" ht="15" customHeight="1" x14ac:dyDescent="0.25">
      <c r="A57" s="44" t="e">
        <f ca="1">IF(MONTH(C57)=MONTH(D$3),RIGHT('Yearly Info'!A$33,LEN('Yearly Info'!A$33)-4),"")</f>
        <v>#VALUE!</v>
      </c>
      <c r="B57" s="145"/>
      <c r="C57" s="42">
        <f t="shared" ca="1" si="3"/>
        <v>46238</v>
      </c>
      <c r="D57" s="54">
        <f ca="1">INDIRECT("'" &amp; UPPER(LEFT(TEXT($D$3,"mmmm"),3)) &amp; "'!C30")</f>
        <v>0</v>
      </c>
      <c r="E57" s="147"/>
      <c r="F57" s="148"/>
      <c r="G57" s="148"/>
      <c r="H57" s="148"/>
      <c r="I57" s="148"/>
      <c r="J57" s="148"/>
      <c r="K57" s="148"/>
      <c r="L57" s="148"/>
      <c r="M57" s="148"/>
      <c r="N57" s="148"/>
      <c r="O57" s="148"/>
      <c r="P57" s="149"/>
    </row>
    <row r="58" spans="1:16" ht="15" customHeight="1" x14ac:dyDescent="0.25">
      <c r="A58" s="44" t="e">
        <f ca="1">IF(MONTH(C58)=MONTH(D$3),RIGHT('Yearly Info'!A$34,LEN('Yearly Info'!A$34)-4),"")</f>
        <v>#VALUE!</v>
      </c>
      <c r="B58" s="145"/>
      <c r="C58" s="42">
        <f t="shared" ca="1" si="3"/>
        <v>46238</v>
      </c>
      <c r="D58" s="54">
        <f ca="1">INDIRECT("'" &amp; UPPER(LEFT(TEXT($D$3,"mmmm"),3)) &amp; "'!C31")</f>
        <v>0</v>
      </c>
      <c r="E58" s="147"/>
      <c r="F58" s="148"/>
      <c r="G58" s="148"/>
      <c r="H58" s="148"/>
      <c r="I58" s="148"/>
      <c r="J58" s="148"/>
      <c r="K58" s="148"/>
      <c r="L58" s="148"/>
      <c r="M58" s="148"/>
      <c r="N58" s="148"/>
      <c r="O58" s="148"/>
      <c r="P58" s="149"/>
    </row>
    <row r="59" spans="1:16" ht="15" customHeight="1" x14ac:dyDescent="0.25">
      <c r="A59" s="44" t="e">
        <f ca="1">IF(MONTH(C59)=MONTH(D$3),RIGHT('Yearly Info'!A$35,LEN('Yearly Info'!A$35)-4),"")</f>
        <v>#VALUE!</v>
      </c>
      <c r="B59" s="145"/>
      <c r="C59" s="42">
        <f t="shared" ca="1" si="3"/>
        <v>46238</v>
      </c>
      <c r="D59" s="100">
        <f ca="1">INDIRECT("'" &amp; UPPER(LEFT(TEXT($D$3,"mmmm"),3)) &amp; "'!C32")</f>
        <v>0</v>
      </c>
      <c r="E59" s="147"/>
      <c r="F59" s="148"/>
      <c r="G59" s="148"/>
      <c r="H59" s="148"/>
      <c r="I59" s="148"/>
      <c r="J59" s="148"/>
      <c r="K59" s="148"/>
      <c r="L59" s="148"/>
      <c r="M59" s="148"/>
      <c r="N59" s="148"/>
      <c r="O59" s="148"/>
      <c r="P59" s="149"/>
    </row>
    <row r="60" spans="1:16" ht="15" customHeight="1" x14ac:dyDescent="0.25">
      <c r="A60" s="44" t="e">
        <f ca="1">IF(MONTH(C60)=MONTH(D$3),RIGHT('Yearly Info'!A$36,LEN('Yearly Info'!A$36)-4),"")</f>
        <v>#VALUE!</v>
      </c>
      <c r="B60" s="145"/>
      <c r="C60" s="42">
        <f t="shared" ca="1" si="3"/>
        <v>46238</v>
      </c>
      <c r="D60" s="100">
        <f ca="1">INDIRECT("'" &amp; UPPER(LEFT(TEXT($D$3,"mmmm"),3)) &amp; "'!C33")</f>
        <v>0</v>
      </c>
      <c r="E60" s="147"/>
      <c r="F60" s="148"/>
      <c r="G60" s="148"/>
      <c r="H60" s="148"/>
      <c r="I60" s="148"/>
      <c r="J60" s="148"/>
      <c r="K60" s="148"/>
      <c r="L60" s="148"/>
      <c r="M60" s="148"/>
      <c r="N60" s="148"/>
      <c r="O60" s="148"/>
      <c r="P60" s="149"/>
    </row>
    <row r="61" spans="1:16" ht="15" customHeight="1" x14ac:dyDescent="0.25">
      <c r="A61" s="44" t="e">
        <f ca="1">IF(MONTH(C61)=MONTH(D$3),RIGHT('Yearly Info'!A$37,LEN('Yearly Info'!A$37)-4),"")</f>
        <v>#VALUE!</v>
      </c>
      <c r="B61" s="145"/>
      <c r="C61" s="42">
        <f t="shared" ca="1" si="3"/>
        <v>46238</v>
      </c>
      <c r="D61" s="100">
        <f ca="1">INDIRECT("'" &amp; UPPER(LEFT(TEXT($D$3,"mmmm"),3)) &amp; "'!C34")</f>
        <v>0</v>
      </c>
      <c r="E61" s="147"/>
      <c r="F61" s="148"/>
      <c r="G61" s="148"/>
      <c r="H61" s="148"/>
      <c r="I61" s="148"/>
      <c r="J61" s="148"/>
      <c r="K61" s="148"/>
      <c r="L61" s="148"/>
      <c r="M61" s="148"/>
      <c r="N61" s="148"/>
      <c r="O61" s="148"/>
      <c r="P61" s="149"/>
    </row>
    <row r="62" spans="1:16" ht="15" customHeight="1" x14ac:dyDescent="0.25">
      <c r="A62" s="44" t="e">
        <f ca="1">IF(MONTH(C62)=MONTH(D$3),RIGHT('Yearly Info'!A$38,LEN('Yearly Info'!A$38)-4),"")</f>
        <v>#VALUE!</v>
      </c>
      <c r="B62" s="145"/>
      <c r="C62" s="42">
        <f t="shared" ca="1" si="3"/>
        <v>46238</v>
      </c>
      <c r="D62" s="100">
        <f ca="1">INDIRECT("'" &amp; UPPER(LEFT(TEXT($D$3,"mmmm"),3)) &amp; "'!C35")</f>
        <v>0</v>
      </c>
      <c r="E62" s="147"/>
      <c r="F62" s="148"/>
      <c r="G62" s="148"/>
      <c r="H62" s="148"/>
      <c r="I62" s="148"/>
      <c r="J62" s="148"/>
      <c r="K62" s="148"/>
      <c r="L62" s="148"/>
      <c r="M62" s="148"/>
      <c r="N62" s="148"/>
      <c r="O62" s="148"/>
      <c r="P62" s="149"/>
    </row>
    <row r="63" spans="1:16" ht="15" customHeight="1" x14ac:dyDescent="0.25">
      <c r="A63" s="44" t="e">
        <f ca="1">IF(MONTH(C63)=MONTH(D$3),RIGHT('Yearly Info'!A$39,LEN('Yearly Info'!A$39)-4),"")</f>
        <v>#VALUE!</v>
      </c>
      <c r="B63" s="145"/>
      <c r="C63" s="42">
        <f t="shared" ca="1" si="3"/>
        <v>46238</v>
      </c>
      <c r="D63" s="100">
        <f ca="1">INDIRECT("'" &amp; UPPER(LEFT(TEXT($D$3,"mmmm"),3)) &amp; "'!C36")</f>
        <v>0</v>
      </c>
      <c r="E63" s="147"/>
      <c r="F63" s="148"/>
      <c r="G63" s="148"/>
      <c r="H63" s="148"/>
      <c r="I63" s="148"/>
      <c r="J63" s="148"/>
      <c r="K63" s="148"/>
      <c r="L63" s="148"/>
      <c r="M63" s="148"/>
      <c r="N63" s="148"/>
      <c r="O63" s="148"/>
      <c r="P63" s="149"/>
    </row>
    <row r="64" spans="1:16" ht="15" customHeight="1" thickBot="1" x14ac:dyDescent="0.3">
      <c r="A64" s="45" t="e">
        <f ca="1">IF(MONTH(C64)=MONTH(D$3),RIGHT('Yearly Info'!A$40,LEN('Yearly Info'!A$40)-4),"")</f>
        <v>#VALUE!</v>
      </c>
      <c r="B64" s="145"/>
      <c r="C64" s="42">
        <f t="shared" ca="1" si="3"/>
        <v>46238</v>
      </c>
      <c r="D64" s="100">
        <f ca="1">INDIRECT("'" &amp; UPPER(LEFT(TEXT($D$3,"mmmm"),3)) &amp; "'!C37")</f>
        <v>0</v>
      </c>
      <c r="E64" s="147"/>
      <c r="F64" s="148"/>
      <c r="G64" s="148"/>
      <c r="H64" s="148"/>
      <c r="I64" s="148"/>
      <c r="J64" s="148"/>
      <c r="K64" s="148"/>
      <c r="L64" s="148"/>
      <c r="M64" s="148"/>
      <c r="N64" s="148"/>
      <c r="O64" s="148"/>
      <c r="P64" s="149"/>
    </row>
    <row r="65" spans="1:16" ht="15" customHeight="1" thickBot="1" x14ac:dyDescent="0.3">
      <c r="A65" s="45" t="str">
        <f ca="1">IF(MONTH(C65)=MONTH(D$3),RIGHT('Yearly Info'!A$41,LEN('Yearly Info'!A$41)-4),"")</f>
        <v xml:space="preserve"> </v>
      </c>
      <c r="B65" s="145"/>
      <c r="C65" s="42">
        <f t="shared" ca="1" si="3"/>
        <v>46238</v>
      </c>
      <c r="D65" s="100">
        <f ca="1">INDIRECT("'" &amp; UPPER(LEFT(TEXT($D$3,"mmmm"),3)) &amp; "'!C38")</f>
        <v>0</v>
      </c>
      <c r="E65" s="147"/>
      <c r="F65" s="148"/>
      <c r="G65" s="148"/>
      <c r="H65" s="148"/>
      <c r="I65" s="148"/>
      <c r="J65" s="148"/>
      <c r="K65" s="148"/>
      <c r="L65" s="148"/>
      <c r="M65" s="148"/>
      <c r="N65" s="148"/>
      <c r="O65" s="148"/>
      <c r="P65" s="149"/>
    </row>
    <row r="66" spans="1:16" ht="15" customHeight="1" thickBot="1" x14ac:dyDescent="0.3">
      <c r="A66" s="45" t="str">
        <f ca="1">IF(MONTH(C66)=MONTH(D$3),RIGHT('Yearly Info'!A$42,LEN('Yearly Info'!A$42)-4),"")</f>
        <v xml:space="preserve"> </v>
      </c>
      <c r="B66" s="145"/>
      <c r="C66" s="42">
        <f t="shared" ca="1" si="3"/>
        <v>46238</v>
      </c>
      <c r="D66" s="100">
        <f ca="1">INDIRECT("'" &amp; UPPER(LEFT(TEXT($D$3,"mmmm"),3)) &amp; "'!C39")</f>
        <v>0</v>
      </c>
      <c r="E66" s="147"/>
      <c r="F66" s="148"/>
      <c r="G66" s="148"/>
      <c r="H66" s="148"/>
      <c r="I66" s="148"/>
      <c r="J66" s="148"/>
      <c r="K66" s="148"/>
      <c r="L66" s="148"/>
      <c r="M66" s="148"/>
      <c r="N66" s="148"/>
      <c r="O66" s="148"/>
      <c r="P66" s="149"/>
    </row>
    <row r="67" spans="1:16" ht="15" customHeight="1" thickBot="1" x14ac:dyDescent="0.3">
      <c r="A67" s="45" t="str">
        <f ca="1">IF(MONTH(C67)=MONTH(D$3),RIGHT('Yearly Info'!A$43,LEN('Yearly Info'!A$43)-4),"")</f>
        <v xml:space="preserve"> </v>
      </c>
      <c r="B67" s="146"/>
      <c r="C67" s="95">
        <f ca="1">C58</f>
        <v>46238</v>
      </c>
      <c r="D67" s="55">
        <f ca="1">INDIRECT("'" &amp; UPPER(LEFT(TEXT($D$3,"mmmm"),3)) &amp; "'!C40")</f>
        <v>0</v>
      </c>
      <c r="E67" s="150"/>
      <c r="F67" s="151"/>
      <c r="G67" s="151"/>
      <c r="H67" s="151"/>
      <c r="I67" s="151"/>
      <c r="J67" s="151"/>
      <c r="K67" s="151"/>
      <c r="L67" s="151"/>
      <c r="M67" s="151"/>
      <c r="N67" s="151"/>
      <c r="O67" s="151"/>
      <c r="P67" s="152"/>
    </row>
    <row r="68" spans="1:16" ht="15" customHeight="1" x14ac:dyDescent="0.25">
      <c r="A68" s="44" t="str">
        <f ca="1">IF(MONTH(C68)=MONTH(D$3),RIGHT('Yearly Info'!A$14,LEN('Yearly Info'!A$14)-4),"")</f>
        <v xml:space="preserve"> RICS Support for MDEQ</v>
      </c>
      <c r="B68" s="145" t="str">
        <f ca="1">TEXT(C68,"dddd")</f>
        <v>Wednesday</v>
      </c>
      <c r="C68" s="94">
        <f ca="1">C38+1</f>
        <v>46239</v>
      </c>
      <c r="D68" s="54">
        <f ca="1">INDIRECT("'" &amp; UPPER(LEFT(TEXT($D$3,"mmmm"),3)) &amp; "'!D11")</f>
        <v>0</v>
      </c>
      <c r="E68" s="147"/>
      <c r="F68" s="148"/>
      <c r="G68" s="148"/>
      <c r="H68" s="148"/>
      <c r="I68" s="148"/>
      <c r="J68" s="148"/>
      <c r="K68" s="148"/>
      <c r="L68" s="148"/>
      <c r="M68" s="148"/>
      <c r="N68" s="148"/>
      <c r="O68" s="148"/>
      <c r="P68" s="149"/>
    </row>
    <row r="69" spans="1:16" ht="15" customHeight="1" x14ac:dyDescent="0.25">
      <c r="A69" s="44" t="str">
        <f ca="1">IF(MONTH(C69)=MONTH(D$3),RIGHT('Yearly Info'!A$15,LEN('Yearly Info'!A$15)-4),"")</f>
        <v xml:space="preserve"> MDEQ</v>
      </c>
      <c r="B69" s="145"/>
      <c r="C69" s="42">
        <f ca="1">C68</f>
        <v>46239</v>
      </c>
      <c r="D69" s="54">
        <f ca="1">INDIRECT("'" &amp; UPPER(LEFT(TEXT($D$3,"mmmm"),3)) &amp; "'!D12")</f>
        <v>0</v>
      </c>
      <c r="E69" s="147"/>
      <c r="F69" s="148"/>
      <c r="G69" s="148"/>
      <c r="H69" s="148"/>
      <c r="I69" s="148"/>
      <c r="J69" s="148"/>
      <c r="K69" s="148"/>
      <c r="L69" s="148"/>
      <c r="M69" s="148"/>
      <c r="N69" s="148"/>
      <c r="O69" s="148"/>
      <c r="P69" s="149"/>
    </row>
    <row r="70" spans="1:16" ht="15" customHeight="1" x14ac:dyDescent="0.25">
      <c r="A70" s="44" t="str">
        <f ca="1">IF(MONTH(C70)=MONTH(D$3),RIGHT('Yearly Info'!A$16,LEN('Yearly Info'!A$16)-4),"")</f>
        <v xml:space="preserve"> RICS Idea Portal</v>
      </c>
      <c r="B70" s="145"/>
      <c r="C70" s="42">
        <f t="shared" ref="C70:C97" ca="1" si="4">C69</f>
        <v>46239</v>
      </c>
      <c r="D70" s="54">
        <f ca="1">INDIRECT("'" &amp; UPPER(LEFT(TEXT($D$3,"mmmm"),3)) &amp; "'!D13")</f>
        <v>0</v>
      </c>
      <c r="E70" s="147"/>
      <c r="F70" s="148"/>
      <c r="G70" s="148"/>
      <c r="H70" s="148"/>
      <c r="I70" s="148"/>
      <c r="J70" s="148"/>
      <c r="K70" s="148"/>
      <c r="L70" s="148"/>
      <c r="M70" s="148"/>
      <c r="N70" s="148"/>
      <c r="O70" s="148"/>
      <c r="P70" s="149"/>
    </row>
    <row r="71" spans="1:16" ht="15" customHeight="1" x14ac:dyDescent="0.25">
      <c r="A71" s="44" t="str">
        <f ca="1">IF(MONTH(C71)=MONTH(D$3),RIGHT('Yearly Info'!A$17,LEN('Yearly Info'!A$17)-4),"")</f>
        <v xml:space="preserve"> MSWIS</v>
      </c>
      <c r="B71" s="145"/>
      <c r="C71" s="42">
        <f t="shared" ca="1" si="4"/>
        <v>46239</v>
      </c>
      <c r="D71" s="54">
        <f ca="1">INDIRECT("'" &amp; UPPER(LEFT(TEXT($D$3,"mmmm"),3)) &amp; "'!D14")</f>
        <v>0</v>
      </c>
      <c r="E71" s="147"/>
      <c r="F71" s="148"/>
      <c r="G71" s="148"/>
      <c r="H71" s="148"/>
      <c r="I71" s="148"/>
      <c r="J71" s="148"/>
      <c r="K71" s="148"/>
      <c r="L71" s="148"/>
      <c r="M71" s="148"/>
      <c r="N71" s="148"/>
      <c r="O71" s="148"/>
      <c r="P71" s="149"/>
    </row>
    <row r="72" spans="1:16" ht="15" customHeight="1" x14ac:dyDescent="0.25">
      <c r="A72" s="44" t="str">
        <f ca="1">IF(MONTH(C72)=MONTH(D$3),RIGHT('Yearly Info'!A$18,LEN('Yearly Info'!A$18)-4),"")</f>
        <v xml:space="preserve"> GeoSpatial</v>
      </c>
      <c r="B72" s="145"/>
      <c r="C72" s="42">
        <f t="shared" ca="1" si="4"/>
        <v>46239</v>
      </c>
      <c r="D72" s="54">
        <f ca="1">INDIRECT("'" &amp; UPPER(LEFT(TEXT($D$3,"mmmm"),3)) &amp; "'!D15")</f>
        <v>0</v>
      </c>
      <c r="E72" s="156"/>
      <c r="F72" s="148"/>
      <c r="G72" s="148"/>
      <c r="H72" s="148"/>
      <c r="I72" s="148"/>
      <c r="J72" s="148"/>
      <c r="K72" s="148"/>
      <c r="L72" s="148"/>
      <c r="M72" s="148"/>
      <c r="N72" s="148"/>
      <c r="O72" s="148"/>
      <c r="P72" s="149"/>
    </row>
    <row r="73" spans="1:16" ht="15" customHeight="1" x14ac:dyDescent="0.25">
      <c r="A73" s="44" t="str">
        <f ca="1">IF(MONTH(C73)=MONTH(D$3),RIGHT('Yearly Info'!A$19,LEN('Yearly Info'!A$19)-4),"")</f>
        <v xml:space="preserve"> RICS Dashboard</v>
      </c>
      <c r="B73" s="145"/>
      <c r="C73" s="42">
        <f t="shared" ca="1" si="4"/>
        <v>46239</v>
      </c>
      <c r="D73" s="54">
        <f ca="1">INDIRECT("'" &amp; UPPER(LEFT(TEXT($D$3,"mmmm"),3)) &amp; "'!D16")</f>
        <v>0</v>
      </c>
      <c r="E73" s="147"/>
      <c r="F73" s="148"/>
      <c r="G73" s="148"/>
      <c r="H73" s="148"/>
      <c r="I73" s="148"/>
      <c r="J73" s="148"/>
      <c r="K73" s="148"/>
      <c r="L73" s="148"/>
      <c r="M73" s="148"/>
      <c r="N73" s="148"/>
      <c r="O73" s="148"/>
      <c r="P73" s="149"/>
    </row>
    <row r="74" spans="1:16" ht="15" customHeight="1" x14ac:dyDescent="0.25">
      <c r="A74" s="44" t="str">
        <f ca="1">IF(MONTH(C74)=MONTH(D$3),RIGHT('Yearly Info'!A$20,LEN('Yearly Info'!A$20)-4),"")</f>
        <v xml:space="preserve"> MDWFP NRIS</v>
      </c>
      <c r="B74" s="145"/>
      <c r="C74" s="42">
        <f t="shared" ca="1" si="4"/>
        <v>46239</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xml:space="preserve"> MSWIS MRVA 4 CLOSED</v>
      </c>
      <c r="B75" s="145"/>
      <c r="C75" s="42">
        <f t="shared" ca="1" si="4"/>
        <v>46239</v>
      </c>
      <c r="D75" s="54">
        <f ca="1">INDIRECT("'" &amp; UPPER(LEFT(TEXT($D$3,"mmmm"),3)) &amp; "'!D18")</f>
        <v>0</v>
      </c>
      <c r="E75" s="147"/>
      <c r="F75" s="148"/>
      <c r="G75" s="148"/>
      <c r="H75" s="148"/>
      <c r="I75" s="148"/>
      <c r="J75" s="148"/>
      <c r="K75" s="148"/>
      <c r="L75" s="148"/>
      <c r="M75" s="148"/>
      <c r="N75" s="148"/>
      <c r="O75" s="148"/>
      <c r="P75" s="149"/>
    </row>
    <row r="76" spans="1:16" ht="15" customHeight="1" x14ac:dyDescent="0.25">
      <c r="A76" s="44" t="str">
        <f ca="1">IF(MONTH(C76)=MONTH(D$3),RIGHT('Yearly Info'!A$22,LEN('Yearly Info'!A$22)-4),"")</f>
        <v xml:space="preserve"> Tackett</v>
      </c>
      <c r="B76" s="145"/>
      <c r="C76" s="42">
        <f t="shared" ca="1" si="4"/>
        <v>46239</v>
      </c>
      <c r="D76" s="54">
        <f ca="1">INDIRECT("'" &amp; UPPER(LEFT(TEXT($D$3,"mmmm"),3)) &amp; "'!D19")</f>
        <v>0</v>
      </c>
      <c r="E76" s="147"/>
      <c r="F76" s="148"/>
      <c r="G76" s="148"/>
      <c r="H76" s="148"/>
      <c r="I76" s="148"/>
      <c r="J76" s="148"/>
      <c r="K76" s="148"/>
      <c r="L76" s="148"/>
      <c r="M76" s="148"/>
      <c r="N76" s="148"/>
      <c r="O76" s="148"/>
      <c r="P76" s="149"/>
    </row>
    <row r="77" spans="1:16" ht="15" customHeight="1" x14ac:dyDescent="0.25">
      <c r="A77" s="44" t="e">
        <f ca="1">IF(MONTH(C77)=MONTH(D$3),RIGHT('Yearly Info'!A$23,LEN('Yearly Info'!A$23)-4),"")</f>
        <v>#VALUE!</v>
      </c>
      <c r="B77" s="145"/>
      <c r="C77" s="42">
        <f t="shared" ca="1" si="4"/>
        <v>46239</v>
      </c>
      <c r="D77" s="54">
        <f ca="1">INDIRECT("'" &amp; UPPER(LEFT(TEXT($D$3,"mmmm"),3)) &amp; "'!D20")</f>
        <v>0</v>
      </c>
      <c r="E77" s="147"/>
      <c r="F77" s="148"/>
      <c r="G77" s="148"/>
      <c r="H77" s="148"/>
      <c r="I77" s="148"/>
      <c r="J77" s="148"/>
      <c r="K77" s="148"/>
      <c r="L77" s="148"/>
      <c r="M77" s="148"/>
      <c r="N77" s="148"/>
      <c r="O77" s="148"/>
      <c r="P77" s="149"/>
    </row>
    <row r="78" spans="1:16" ht="15" customHeight="1" x14ac:dyDescent="0.25">
      <c r="A78" s="44" t="e">
        <f ca="1">IF(MONTH(C78)=MONTH(D$3),RIGHT('Yearly Info'!A$24,LEN('Yearly Info'!A$24)-4),"")</f>
        <v>#VALUE!</v>
      </c>
      <c r="B78" s="145"/>
      <c r="C78" s="42">
        <f t="shared" ca="1" si="4"/>
        <v>46239</v>
      </c>
      <c r="D78" s="54">
        <f ca="1">INDIRECT("'" &amp; UPPER(LEFT(TEXT($D$3,"mmmm"),3)) &amp; "'!D21")</f>
        <v>0</v>
      </c>
      <c r="E78" s="147"/>
      <c r="F78" s="148"/>
      <c r="G78" s="148"/>
      <c r="H78" s="148"/>
      <c r="I78" s="148"/>
      <c r="J78" s="148"/>
      <c r="K78" s="148"/>
      <c r="L78" s="148"/>
      <c r="M78" s="148"/>
      <c r="N78" s="148"/>
      <c r="O78" s="148"/>
      <c r="P78" s="149"/>
    </row>
    <row r="79" spans="1:16" ht="15" customHeight="1" x14ac:dyDescent="0.25">
      <c r="A79" s="44" t="e">
        <f ca="1">IF(MONTH(C79)=MONTH(D$3),RIGHT('Yearly Info'!A$25,LEN('Yearly Info'!A$25)-4),"")</f>
        <v>#VALUE!</v>
      </c>
      <c r="B79" s="145"/>
      <c r="C79" s="42">
        <f t="shared" ca="1" si="4"/>
        <v>46239</v>
      </c>
      <c r="D79" s="54">
        <f ca="1">INDIRECT("'" &amp; UPPER(LEFT(TEXT($D$3,"mmmm"),3)) &amp; "'!D22")</f>
        <v>0</v>
      </c>
      <c r="E79" s="147"/>
      <c r="F79" s="148"/>
      <c r="G79" s="148"/>
      <c r="H79" s="148"/>
      <c r="I79" s="148"/>
      <c r="J79" s="148"/>
      <c r="K79" s="148"/>
      <c r="L79" s="148"/>
      <c r="M79" s="148"/>
      <c r="N79" s="148"/>
      <c r="O79" s="148"/>
      <c r="P79" s="149"/>
    </row>
    <row r="80" spans="1:16" ht="15" customHeight="1" x14ac:dyDescent="0.25">
      <c r="A80" s="44" t="e">
        <f ca="1">IF(MONTH(C80)=MONTH(D$3),RIGHT('Yearly Info'!A$26,LEN('Yearly Info'!A$26)-4),"")</f>
        <v>#VALUE!</v>
      </c>
      <c r="B80" s="145"/>
      <c r="C80" s="42">
        <f t="shared" ca="1" si="4"/>
        <v>46239</v>
      </c>
      <c r="D80" s="54">
        <f ca="1">INDIRECT("'" &amp; UPPER(LEFT(TEXT($D$3,"mmmm"),3)) &amp; "'!D23")</f>
        <v>0</v>
      </c>
      <c r="E80" s="147"/>
      <c r="F80" s="148"/>
      <c r="G80" s="148"/>
      <c r="H80" s="148"/>
      <c r="I80" s="148"/>
      <c r="J80" s="148"/>
      <c r="K80" s="148"/>
      <c r="L80" s="148"/>
      <c r="M80" s="148"/>
      <c r="N80" s="148"/>
      <c r="O80" s="148"/>
      <c r="P80" s="149"/>
    </row>
    <row r="81" spans="1:16" ht="15" customHeight="1" x14ac:dyDescent="0.25">
      <c r="A81" s="44" t="e">
        <f ca="1">IF(MONTH(C81)=MONTH(D$3),RIGHT('Yearly Info'!A$27,LEN('Yearly Info'!A$27)-4),"")</f>
        <v>#VALUE!</v>
      </c>
      <c r="B81" s="145"/>
      <c r="C81" s="42">
        <f t="shared" ca="1" si="4"/>
        <v>46239</v>
      </c>
      <c r="D81" s="54">
        <f ca="1">INDIRECT("'" &amp; UPPER(LEFT(TEXT($D$3,"mmmm"),3)) &amp; "'!D24")</f>
        <v>0</v>
      </c>
      <c r="E81" s="147"/>
      <c r="F81" s="148"/>
      <c r="G81" s="148"/>
      <c r="H81" s="148"/>
      <c r="I81" s="148"/>
      <c r="J81" s="148"/>
      <c r="K81" s="148"/>
      <c r="L81" s="148"/>
      <c r="M81" s="148"/>
      <c r="N81" s="148"/>
      <c r="O81" s="148"/>
      <c r="P81" s="149"/>
    </row>
    <row r="82" spans="1:16" ht="15" customHeight="1" x14ac:dyDescent="0.25">
      <c r="A82" s="44" t="e">
        <f ca="1">IF(MONTH(C82)=MONTH(D$3),RIGHT('Yearly Info'!A$28,LEN('Yearly Info'!A$28)-4),"")</f>
        <v>#VALUE!</v>
      </c>
      <c r="B82" s="145"/>
      <c r="C82" s="42">
        <f t="shared" ca="1" si="4"/>
        <v>46239</v>
      </c>
      <c r="D82" s="54">
        <f ca="1">INDIRECT("'" &amp; UPPER(LEFT(TEXT($D$3,"mmmm"),3)) &amp; "'!D25")</f>
        <v>0</v>
      </c>
      <c r="E82" s="147"/>
      <c r="F82" s="148"/>
      <c r="G82" s="148"/>
      <c r="H82" s="148"/>
      <c r="I82" s="148"/>
      <c r="J82" s="148"/>
      <c r="K82" s="148"/>
      <c r="L82" s="148"/>
      <c r="M82" s="148"/>
      <c r="N82" s="148"/>
      <c r="O82" s="148"/>
      <c r="P82" s="149"/>
    </row>
    <row r="83" spans="1:16" ht="15" customHeight="1" x14ac:dyDescent="0.25">
      <c r="A83" s="44" t="e">
        <f ca="1">IF(MONTH(C83)=MONTH(D$3),RIGHT('Yearly Info'!A$29,LEN('Yearly Info'!A$29)-4),"")</f>
        <v>#VALUE!</v>
      </c>
      <c r="B83" s="145"/>
      <c r="C83" s="42">
        <f t="shared" ca="1" si="4"/>
        <v>46239</v>
      </c>
      <c r="D83" s="54">
        <f ca="1">INDIRECT("'" &amp; UPPER(LEFT(TEXT($D$3,"mmmm"),3)) &amp; "'!D26")</f>
        <v>0</v>
      </c>
      <c r="E83" s="147"/>
      <c r="F83" s="148"/>
      <c r="G83" s="148"/>
      <c r="H83" s="148"/>
      <c r="I83" s="148"/>
      <c r="J83" s="148"/>
      <c r="K83" s="148"/>
      <c r="L83" s="148"/>
      <c r="M83" s="148"/>
      <c r="N83" s="148"/>
      <c r="O83" s="148"/>
      <c r="P83" s="149"/>
    </row>
    <row r="84" spans="1:16" ht="15" customHeight="1" x14ac:dyDescent="0.25">
      <c r="A84" s="44" t="e">
        <f ca="1">IF(MONTH(C84)=MONTH(D$3),RIGHT('Yearly Info'!A$30,LEN('Yearly Info'!A$30)-4),"")</f>
        <v>#VALUE!</v>
      </c>
      <c r="B84" s="145"/>
      <c r="C84" s="42">
        <f t="shared" ca="1" si="4"/>
        <v>46239</v>
      </c>
      <c r="D84" s="54">
        <f ca="1">INDIRECT("'" &amp; UPPER(LEFT(TEXT($D$3,"mmmm"),3)) &amp; "'!D27")</f>
        <v>0</v>
      </c>
      <c r="E84" s="147"/>
      <c r="F84" s="148"/>
      <c r="G84" s="148"/>
      <c r="H84" s="148"/>
      <c r="I84" s="148"/>
      <c r="J84" s="148"/>
      <c r="K84" s="148"/>
      <c r="L84" s="148"/>
      <c r="M84" s="148"/>
      <c r="N84" s="148"/>
      <c r="O84" s="148"/>
      <c r="P84" s="149"/>
    </row>
    <row r="85" spans="1:16" ht="15" customHeight="1" x14ac:dyDescent="0.25">
      <c r="A85" s="44" t="e">
        <f ca="1">IF(MONTH(C85)=MONTH(D$3),RIGHT('Yearly Info'!A$31,LEN('Yearly Info'!A$31)-4),"")</f>
        <v>#VALUE!</v>
      </c>
      <c r="B85" s="145"/>
      <c r="C85" s="42">
        <f t="shared" ca="1" si="4"/>
        <v>46239</v>
      </c>
      <c r="D85" s="54">
        <f ca="1">INDIRECT("'" &amp; UPPER(LEFT(TEXT($D$3,"mmmm"),3)) &amp; "'!D28")</f>
        <v>0</v>
      </c>
      <c r="E85" s="147"/>
      <c r="F85" s="148"/>
      <c r="G85" s="148"/>
      <c r="H85" s="148"/>
      <c r="I85" s="148"/>
      <c r="J85" s="148"/>
      <c r="K85" s="148"/>
      <c r="L85" s="148"/>
      <c r="M85" s="148"/>
      <c r="N85" s="148"/>
      <c r="O85" s="148"/>
      <c r="P85" s="149"/>
    </row>
    <row r="86" spans="1:16" ht="15" customHeight="1" x14ac:dyDescent="0.25">
      <c r="A86" s="44" t="e">
        <f ca="1">IF(MONTH(C86)=MONTH(D$3),RIGHT('Yearly Info'!A$32,LEN('Yearly Info'!A$32)-4),"")</f>
        <v>#VALUE!</v>
      </c>
      <c r="B86" s="145"/>
      <c r="C86" s="42">
        <f t="shared" ca="1" si="4"/>
        <v>46239</v>
      </c>
      <c r="D86" s="54">
        <f ca="1">INDIRECT("'" &amp; UPPER(LEFT(TEXT($D$3,"mmmm"),3)) &amp; "'!D29")</f>
        <v>0</v>
      </c>
      <c r="E86" s="147"/>
      <c r="F86" s="148"/>
      <c r="G86" s="148"/>
      <c r="H86" s="148"/>
      <c r="I86" s="148"/>
      <c r="J86" s="148"/>
      <c r="K86" s="148"/>
      <c r="L86" s="148"/>
      <c r="M86" s="148"/>
      <c r="N86" s="148"/>
      <c r="O86" s="148"/>
      <c r="P86" s="149"/>
    </row>
    <row r="87" spans="1:16" ht="15" customHeight="1" x14ac:dyDescent="0.25">
      <c r="A87" s="44" t="e">
        <f ca="1">IF(MONTH(C87)=MONTH(D$3),RIGHT('Yearly Info'!A$33,LEN('Yearly Info'!A$33)-4),"")</f>
        <v>#VALUE!</v>
      </c>
      <c r="B87" s="145"/>
      <c r="C87" s="42">
        <f t="shared" ca="1" si="4"/>
        <v>46239</v>
      </c>
      <c r="D87" s="54">
        <f ca="1">INDIRECT("'" &amp; UPPER(LEFT(TEXT($D$3,"mmmm"),3)) &amp; "'!D30")</f>
        <v>0</v>
      </c>
      <c r="E87" s="147"/>
      <c r="F87" s="148"/>
      <c r="G87" s="148"/>
      <c r="H87" s="148"/>
      <c r="I87" s="148"/>
      <c r="J87" s="148"/>
      <c r="K87" s="148"/>
      <c r="L87" s="148"/>
      <c r="M87" s="148"/>
      <c r="N87" s="148"/>
      <c r="O87" s="148"/>
      <c r="P87" s="149"/>
    </row>
    <row r="88" spans="1:16" ht="15" customHeight="1" x14ac:dyDescent="0.25">
      <c r="A88" s="44" t="e">
        <f ca="1">IF(MONTH(C88)=MONTH(D$3),RIGHT('Yearly Info'!A$34,LEN('Yearly Info'!A$34)-4),"")</f>
        <v>#VALUE!</v>
      </c>
      <c r="B88" s="145"/>
      <c r="C88" s="42">
        <f t="shared" ca="1" si="4"/>
        <v>46239</v>
      </c>
      <c r="D88" s="54">
        <f ca="1">INDIRECT("'" &amp; UPPER(LEFT(TEXT($D$3,"mmmm"),3)) &amp; "'!D31")</f>
        <v>0</v>
      </c>
      <c r="E88" s="147"/>
      <c r="F88" s="148"/>
      <c r="G88" s="148"/>
      <c r="H88" s="148"/>
      <c r="I88" s="148"/>
      <c r="J88" s="148"/>
      <c r="K88" s="148"/>
      <c r="L88" s="148"/>
      <c r="M88" s="148"/>
      <c r="N88" s="148"/>
      <c r="O88" s="148"/>
      <c r="P88" s="149"/>
    </row>
    <row r="89" spans="1:16" ht="15" customHeight="1" thickBot="1" x14ac:dyDescent="0.3">
      <c r="A89" s="44" t="e">
        <f ca="1">IF(MONTH(C89)=MONTH(D$3),RIGHT('Yearly Info'!A$35,LEN('Yearly Info'!A$35)-4),"")</f>
        <v>#VALUE!</v>
      </c>
      <c r="B89" s="145"/>
      <c r="C89" s="42">
        <f t="shared" ca="1" si="4"/>
        <v>46239</v>
      </c>
      <c r="D89" s="55">
        <f ca="1">INDIRECT("'" &amp; UPPER(LEFT(TEXT($D$3,"mmmm"),3)) &amp; "'!D32")</f>
        <v>0</v>
      </c>
      <c r="E89" s="147"/>
      <c r="F89" s="148"/>
      <c r="G89" s="148"/>
      <c r="H89" s="148"/>
      <c r="I89" s="148"/>
      <c r="J89" s="148"/>
      <c r="K89" s="148"/>
      <c r="L89" s="148"/>
      <c r="M89" s="148"/>
      <c r="N89" s="148"/>
      <c r="O89" s="148"/>
      <c r="P89" s="149"/>
    </row>
    <row r="90" spans="1:16" ht="15" customHeight="1" x14ac:dyDescent="0.25">
      <c r="A90" s="44" t="e">
        <f ca="1">IF(MONTH(C90)=MONTH(D$3),RIGHT('Yearly Info'!A$36,LEN('Yearly Info'!A$36)-4),"")</f>
        <v>#VALUE!</v>
      </c>
      <c r="B90" s="145"/>
      <c r="C90" s="42">
        <f t="shared" ca="1" si="4"/>
        <v>46239</v>
      </c>
      <c r="D90" s="54">
        <f ca="1">INDIRECT("'" &amp; UPPER(LEFT(TEXT($D$3,"mmmm"),3)) &amp; "'!D33")</f>
        <v>0</v>
      </c>
      <c r="E90" s="147"/>
      <c r="F90" s="148"/>
      <c r="G90" s="148"/>
      <c r="H90" s="148"/>
      <c r="I90" s="148"/>
      <c r="J90" s="148"/>
      <c r="K90" s="148"/>
      <c r="L90" s="148"/>
      <c r="M90" s="148"/>
      <c r="N90" s="148"/>
      <c r="O90" s="148"/>
      <c r="P90" s="149"/>
    </row>
    <row r="91" spans="1:16" ht="15" customHeight="1" x14ac:dyDescent="0.25">
      <c r="A91" s="44" t="e">
        <f ca="1">IF(MONTH(C91)=MONTH(D$3),RIGHT('Yearly Info'!A$37,LEN('Yearly Info'!A$37)-4),"")</f>
        <v>#VALUE!</v>
      </c>
      <c r="B91" s="145"/>
      <c r="C91" s="42">
        <f t="shared" ca="1" si="4"/>
        <v>46239</v>
      </c>
      <c r="D91" s="54">
        <f ca="1">INDIRECT("'" &amp; UPPER(LEFT(TEXT($D$3,"mmmm"),3)) &amp; "'!D34")</f>
        <v>0</v>
      </c>
      <c r="E91" s="147"/>
      <c r="F91" s="148"/>
      <c r="G91" s="148"/>
      <c r="H91" s="148"/>
      <c r="I91" s="148"/>
      <c r="J91" s="148"/>
      <c r="K91" s="148"/>
      <c r="L91" s="148"/>
      <c r="M91" s="148"/>
      <c r="N91" s="148"/>
      <c r="O91" s="148"/>
      <c r="P91" s="149"/>
    </row>
    <row r="92" spans="1:16" ht="15" customHeight="1" x14ac:dyDescent="0.25">
      <c r="A92" s="44" t="e">
        <f ca="1">IF(MONTH(C92)=MONTH(D$3),RIGHT('Yearly Info'!A$38,LEN('Yearly Info'!A$38)-4),"")</f>
        <v>#VALUE!</v>
      </c>
      <c r="B92" s="145"/>
      <c r="C92" s="42">
        <f t="shared" ca="1" si="4"/>
        <v>46239</v>
      </c>
      <c r="D92" s="54">
        <f ca="1">INDIRECT("'" &amp; UPPER(LEFT(TEXT($D$3,"mmmm"),3)) &amp; "'!D35")</f>
        <v>0</v>
      </c>
      <c r="E92" s="147"/>
      <c r="F92" s="148"/>
      <c r="G92" s="148"/>
      <c r="H92" s="148"/>
      <c r="I92" s="148"/>
      <c r="J92" s="148"/>
      <c r="K92" s="148"/>
      <c r="L92" s="148"/>
      <c r="M92" s="148"/>
      <c r="N92" s="148"/>
      <c r="O92" s="148"/>
      <c r="P92" s="149"/>
    </row>
    <row r="93" spans="1:16" ht="15" customHeight="1" x14ac:dyDescent="0.25">
      <c r="A93" s="44" t="e">
        <f ca="1">IF(MONTH(C93)=MONTH(D$3),RIGHT('Yearly Info'!A$39,LEN('Yearly Info'!A$39)-4),"")</f>
        <v>#VALUE!</v>
      </c>
      <c r="B93" s="145"/>
      <c r="C93" s="42">
        <f t="shared" ca="1" si="4"/>
        <v>46239</v>
      </c>
      <c r="D93" s="54">
        <f ca="1">INDIRECT("'" &amp; UPPER(LEFT(TEXT($D$3,"mmmm"),3)) &amp; "'!D36")</f>
        <v>0</v>
      </c>
      <c r="E93" s="147"/>
      <c r="F93" s="148"/>
      <c r="G93" s="148"/>
      <c r="H93" s="148"/>
      <c r="I93" s="148"/>
      <c r="J93" s="148"/>
      <c r="K93" s="148"/>
      <c r="L93" s="148"/>
      <c r="M93" s="148"/>
      <c r="N93" s="148"/>
      <c r="O93" s="148"/>
      <c r="P93" s="149"/>
    </row>
    <row r="94" spans="1:16" ht="15" customHeight="1" thickBot="1" x14ac:dyDescent="0.3">
      <c r="A94" s="45" t="e">
        <f ca="1">IF(MONTH(C94)=MONTH(D$3),RIGHT('Yearly Info'!A$40,LEN('Yearly Info'!A$40)-4),"")</f>
        <v>#VALUE!</v>
      </c>
      <c r="B94" s="145"/>
      <c r="C94" s="42">
        <f t="shared" ca="1" si="4"/>
        <v>46239</v>
      </c>
      <c r="D94" s="54">
        <f ca="1">INDIRECT("'" &amp; UPPER(LEFT(TEXT($D$3,"mmmm"),3)) &amp; "'!D37")</f>
        <v>0</v>
      </c>
      <c r="E94" s="147"/>
      <c r="F94" s="148"/>
      <c r="G94" s="148"/>
      <c r="H94" s="148"/>
      <c r="I94" s="148"/>
      <c r="J94" s="148"/>
      <c r="K94" s="148"/>
      <c r="L94" s="148"/>
      <c r="M94" s="148"/>
      <c r="N94" s="148"/>
      <c r="O94" s="148"/>
      <c r="P94" s="149"/>
    </row>
    <row r="95" spans="1:16" ht="15" customHeight="1" thickBot="1" x14ac:dyDescent="0.3">
      <c r="A95" s="45" t="str">
        <f ca="1">IF(MONTH(C95)=MONTH(D$3),RIGHT('Yearly Info'!A$41,LEN('Yearly Info'!A$41)-4),"")</f>
        <v xml:space="preserve"> </v>
      </c>
      <c r="B95" s="145"/>
      <c r="C95" s="42">
        <f ca="1">C86</f>
        <v>46239</v>
      </c>
      <c r="D95" s="54">
        <f ca="1">INDIRECT("'" &amp; UPPER(LEFT(TEXT($D$3,"mmmm"),3)) &amp; "'!D38")</f>
        <v>0</v>
      </c>
      <c r="E95" s="147"/>
      <c r="F95" s="148"/>
      <c r="G95" s="148"/>
      <c r="H95" s="148"/>
      <c r="I95" s="148"/>
      <c r="J95" s="148"/>
      <c r="K95" s="148"/>
      <c r="L95" s="148"/>
      <c r="M95" s="148"/>
      <c r="N95" s="148"/>
      <c r="O95" s="148"/>
      <c r="P95" s="149"/>
    </row>
    <row r="96" spans="1:16" ht="15" customHeight="1" thickBot="1" x14ac:dyDescent="0.3">
      <c r="A96" s="45" t="str">
        <f ca="1">IF(MONTH(C96)=MONTH(D$3),RIGHT('Yearly Info'!A$42,LEN('Yearly Info'!A$42)-4),"")</f>
        <v xml:space="preserve"> </v>
      </c>
      <c r="B96" s="145"/>
      <c r="C96" s="42">
        <f t="shared" ca="1" si="4"/>
        <v>46239</v>
      </c>
      <c r="D96" s="54">
        <f ca="1">INDIRECT("'" &amp; UPPER(LEFT(TEXT($D$3,"mmmm"),3)) &amp; "'!D39")</f>
        <v>0</v>
      </c>
      <c r="E96" s="147"/>
      <c r="F96" s="148"/>
      <c r="G96" s="148"/>
      <c r="H96" s="148"/>
      <c r="I96" s="148"/>
      <c r="J96" s="148"/>
      <c r="K96" s="148"/>
      <c r="L96" s="148"/>
      <c r="M96" s="148"/>
      <c r="N96" s="148"/>
      <c r="O96" s="148"/>
      <c r="P96" s="149"/>
    </row>
    <row r="97" spans="1:16" ht="15" customHeight="1" thickBot="1" x14ac:dyDescent="0.3">
      <c r="A97" s="45" t="str">
        <f ca="1">IF(MONTH(C97)=MONTH(D$3),RIGHT('Yearly Info'!A$43,LEN('Yearly Info'!A$43)-4),"")</f>
        <v xml:space="preserve"> </v>
      </c>
      <c r="B97" s="146"/>
      <c r="C97" s="95">
        <f t="shared" ca="1" si="4"/>
        <v>46239</v>
      </c>
      <c r="D97" s="55">
        <f ca="1">INDIRECT("'" &amp; UPPER(LEFT(TEXT($D$3,"mmmm"),3)) &amp; "'!D40")</f>
        <v>0</v>
      </c>
      <c r="E97" s="150"/>
      <c r="F97" s="151"/>
      <c r="G97" s="151"/>
      <c r="H97" s="151"/>
      <c r="I97" s="151"/>
      <c r="J97" s="151"/>
      <c r="K97" s="151"/>
      <c r="L97" s="151"/>
      <c r="M97" s="151"/>
      <c r="N97" s="151"/>
      <c r="O97" s="151"/>
      <c r="P97" s="152"/>
    </row>
    <row r="98" spans="1:16" ht="15" customHeight="1" x14ac:dyDescent="0.25">
      <c r="A98" s="44" t="str">
        <f ca="1">IF(MONTH(C98)=MONTH(D$3),RIGHT('Yearly Info'!A$14,LEN('Yearly Info'!A$14)-4),"")</f>
        <v xml:space="preserve"> RICS Support for MDEQ</v>
      </c>
      <c r="B98" s="145" t="str">
        <f ca="1">TEXT(C98,"dddd")</f>
        <v>Thursday</v>
      </c>
      <c r="C98" s="94">
        <f ca="1">C68+1</f>
        <v>46240</v>
      </c>
      <c r="D98" s="54">
        <f ca="1">INDIRECT("'" &amp; UPPER(LEFT(TEXT($D$3,"mmmm"),3)) &amp; "'!E11")</f>
        <v>0</v>
      </c>
      <c r="E98" s="147"/>
      <c r="F98" s="148"/>
      <c r="G98" s="148"/>
      <c r="H98" s="148"/>
      <c r="I98" s="148"/>
      <c r="J98" s="148"/>
      <c r="K98" s="148"/>
      <c r="L98" s="148"/>
      <c r="M98" s="148"/>
      <c r="N98" s="148"/>
      <c r="O98" s="148"/>
      <c r="P98" s="149"/>
    </row>
    <row r="99" spans="1:16" ht="15" customHeight="1" x14ac:dyDescent="0.25">
      <c r="A99" s="44" t="str">
        <f ca="1">IF(MONTH(C99)=MONTH(D$3),RIGHT('Yearly Info'!A$15,LEN('Yearly Info'!A$15)-4),"")</f>
        <v xml:space="preserve"> MDEQ</v>
      </c>
      <c r="B99" s="145"/>
      <c r="C99" s="42">
        <f ca="1">C98</f>
        <v>46240</v>
      </c>
      <c r="D99" s="54">
        <f ca="1">INDIRECT("'" &amp; UPPER(LEFT(TEXT($D$3,"mmmm"),3)) &amp; "'!E12")</f>
        <v>0</v>
      </c>
      <c r="E99" s="147"/>
      <c r="F99" s="148"/>
      <c r="G99" s="148"/>
      <c r="H99" s="148"/>
      <c r="I99" s="148"/>
      <c r="J99" s="148"/>
      <c r="K99" s="148"/>
      <c r="L99" s="148"/>
      <c r="M99" s="148"/>
      <c r="N99" s="148"/>
      <c r="O99" s="148"/>
      <c r="P99" s="149"/>
    </row>
    <row r="100" spans="1:16" ht="15" customHeight="1" x14ac:dyDescent="0.25">
      <c r="A100" s="44" t="str">
        <f ca="1">IF(MONTH(C100)=MONTH(D$3),RIGHT('Yearly Info'!A$16,LEN('Yearly Info'!A$16)-4),"")</f>
        <v xml:space="preserve"> RICS Idea Portal</v>
      </c>
      <c r="B100" s="145"/>
      <c r="C100" s="42">
        <f t="shared" ref="C100:C126" ca="1" si="5">C99</f>
        <v>46240</v>
      </c>
      <c r="D100" s="54">
        <f ca="1">INDIRECT("'" &amp; UPPER(LEFT(TEXT($D$3,"mmmm"),3)) &amp; "'!E13")</f>
        <v>0</v>
      </c>
      <c r="E100" s="147"/>
      <c r="F100" s="148"/>
      <c r="G100" s="148"/>
      <c r="H100" s="148"/>
      <c r="I100" s="148"/>
      <c r="J100" s="148"/>
      <c r="K100" s="148"/>
      <c r="L100" s="148"/>
      <c r="M100" s="148"/>
      <c r="N100" s="148"/>
      <c r="O100" s="148"/>
      <c r="P100" s="149"/>
    </row>
    <row r="101" spans="1:16" ht="15" customHeight="1" x14ac:dyDescent="0.25">
      <c r="A101" s="44" t="str">
        <f ca="1">IF(MONTH(C101)=MONTH(D$3),RIGHT('Yearly Info'!A$17,LEN('Yearly Info'!A$17)-4),"")</f>
        <v xml:space="preserve"> MSWIS</v>
      </c>
      <c r="B101" s="145"/>
      <c r="C101" s="42">
        <f t="shared" ca="1" si="5"/>
        <v>46240</v>
      </c>
      <c r="D101" s="54">
        <f ca="1">INDIRECT("'" &amp; UPPER(LEFT(TEXT($D$3,"mmmm"),3)) &amp; "'!E14")</f>
        <v>0</v>
      </c>
      <c r="E101" s="147"/>
      <c r="F101" s="148"/>
      <c r="G101" s="148"/>
      <c r="H101" s="148"/>
      <c r="I101" s="148"/>
      <c r="J101" s="148"/>
      <c r="K101" s="148"/>
      <c r="L101" s="148"/>
      <c r="M101" s="148"/>
      <c r="N101" s="148"/>
      <c r="O101" s="148"/>
      <c r="P101" s="149"/>
    </row>
    <row r="102" spans="1:16" ht="15" customHeight="1" x14ac:dyDescent="0.25">
      <c r="A102" s="44" t="str">
        <f ca="1">IF(MONTH(C102)=MONTH(D$3),RIGHT('Yearly Info'!A$18,LEN('Yearly Info'!A$18)-4),"")</f>
        <v xml:space="preserve"> GeoSpatial</v>
      </c>
      <c r="B102" s="145"/>
      <c r="C102" s="42">
        <f t="shared" ca="1" si="5"/>
        <v>46240</v>
      </c>
      <c r="D102" s="54">
        <f ca="1">INDIRECT("'" &amp; UPPER(LEFT(TEXT($D$3,"mmmm"),3)) &amp; "'!E15")</f>
        <v>0</v>
      </c>
      <c r="E102" s="153"/>
      <c r="F102" s="154"/>
      <c r="G102" s="154"/>
      <c r="H102" s="154"/>
      <c r="I102" s="154"/>
      <c r="J102" s="154"/>
      <c r="K102" s="154"/>
      <c r="L102" s="154"/>
      <c r="M102" s="154"/>
      <c r="N102" s="154"/>
      <c r="O102" s="154"/>
      <c r="P102" s="155"/>
    </row>
    <row r="103" spans="1:16" ht="15" customHeight="1" x14ac:dyDescent="0.25">
      <c r="A103" s="44" t="str">
        <f ca="1">IF(MONTH(C103)=MONTH(D$3),RIGHT('Yearly Info'!A$19,LEN('Yearly Info'!A$19)-4),"")</f>
        <v xml:space="preserve"> RICS Dashboard</v>
      </c>
      <c r="B103" s="145"/>
      <c r="C103" s="42">
        <f t="shared" ca="1" si="5"/>
        <v>46240</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xml:space="preserve"> MDWFP NRIS</v>
      </c>
      <c r="B104" s="145"/>
      <c r="C104" s="42">
        <f t="shared" ca="1" si="5"/>
        <v>46240</v>
      </c>
      <c r="D104" s="54">
        <f ca="1">INDIRECT("'" &amp; UPPER(LEFT(TEXT($D$3,"mmmm"),3)) &amp; "'!E17")</f>
        <v>0</v>
      </c>
      <c r="E104" s="153"/>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xml:space="preserve"> MSWIS MRVA 4 CLOSED</v>
      </c>
      <c r="B105" s="145"/>
      <c r="C105" s="42">
        <f t="shared" ca="1" si="5"/>
        <v>46240</v>
      </c>
      <c r="D105" s="54">
        <f ca="1">INDIRECT("'" &amp; UPPER(LEFT(TEXT($D$3,"mmmm"),3)) &amp; "'!E18")</f>
        <v>0</v>
      </c>
      <c r="E105" s="147"/>
      <c r="F105" s="148"/>
      <c r="G105" s="148"/>
      <c r="H105" s="148"/>
      <c r="I105" s="148"/>
      <c r="J105" s="148"/>
      <c r="K105" s="148"/>
      <c r="L105" s="148"/>
      <c r="M105" s="148"/>
      <c r="N105" s="148"/>
      <c r="O105" s="148"/>
      <c r="P105" s="149"/>
    </row>
    <row r="106" spans="1:16" ht="15" customHeight="1" x14ac:dyDescent="0.25">
      <c r="A106" s="44" t="str">
        <f ca="1">IF(MONTH(C106)=MONTH(D$3),RIGHT('Yearly Info'!A$22,LEN('Yearly Info'!A$22)-4),"")</f>
        <v xml:space="preserve"> Tackett</v>
      </c>
      <c r="B106" s="145"/>
      <c r="C106" s="42">
        <f t="shared" ca="1" si="5"/>
        <v>46240</v>
      </c>
      <c r="D106" s="54">
        <f ca="1">INDIRECT("'" &amp; UPPER(LEFT(TEXT($D$3,"mmmm"),3)) &amp; "'!E19")</f>
        <v>0</v>
      </c>
      <c r="E106" s="147"/>
      <c r="F106" s="148"/>
      <c r="G106" s="148"/>
      <c r="H106" s="148"/>
      <c r="I106" s="148"/>
      <c r="J106" s="148"/>
      <c r="K106" s="148"/>
      <c r="L106" s="148"/>
      <c r="M106" s="148"/>
      <c r="N106" s="148"/>
      <c r="O106" s="148"/>
      <c r="P106" s="149"/>
    </row>
    <row r="107" spans="1:16" ht="15" customHeight="1" x14ac:dyDescent="0.25">
      <c r="A107" s="44" t="e">
        <f ca="1">IF(MONTH(C107)=MONTH(D$3),RIGHT('Yearly Info'!A$23,LEN('Yearly Info'!A$23)-4),"")</f>
        <v>#VALUE!</v>
      </c>
      <c r="B107" s="145"/>
      <c r="C107" s="42">
        <f t="shared" ca="1" si="5"/>
        <v>46240</v>
      </c>
      <c r="D107" s="54">
        <f ca="1">INDIRECT("'" &amp; UPPER(LEFT(TEXT($D$3,"mmmm"),3)) &amp; "'!E20")</f>
        <v>0</v>
      </c>
      <c r="E107" s="147"/>
      <c r="F107" s="148"/>
      <c r="G107" s="148"/>
      <c r="H107" s="148"/>
      <c r="I107" s="148"/>
      <c r="J107" s="148"/>
      <c r="K107" s="148"/>
      <c r="L107" s="148"/>
      <c r="M107" s="148"/>
      <c r="N107" s="148"/>
      <c r="O107" s="148"/>
      <c r="P107" s="149"/>
    </row>
    <row r="108" spans="1:16" ht="15" customHeight="1" x14ac:dyDescent="0.25">
      <c r="A108" s="44" t="e">
        <f ca="1">IF(MONTH(C108)=MONTH(D$3),RIGHT('Yearly Info'!A$24,LEN('Yearly Info'!A$24)-4),"")</f>
        <v>#VALUE!</v>
      </c>
      <c r="B108" s="145"/>
      <c r="C108" s="42">
        <f t="shared" ca="1" si="5"/>
        <v>46240</v>
      </c>
      <c r="D108" s="54">
        <f ca="1">INDIRECT("'" &amp; UPPER(LEFT(TEXT($D$3,"mmmm"),3)) &amp; "'!E21")</f>
        <v>0</v>
      </c>
      <c r="E108" s="147"/>
      <c r="F108" s="148"/>
      <c r="G108" s="148"/>
      <c r="H108" s="148"/>
      <c r="I108" s="148"/>
      <c r="J108" s="148"/>
      <c r="K108" s="148"/>
      <c r="L108" s="148"/>
      <c r="M108" s="148"/>
      <c r="N108" s="148"/>
      <c r="O108" s="148"/>
      <c r="P108" s="149"/>
    </row>
    <row r="109" spans="1:16" ht="15" customHeight="1" x14ac:dyDescent="0.25">
      <c r="A109" s="44" t="e">
        <f ca="1">IF(MONTH(C109)=MONTH(D$3),RIGHT('Yearly Info'!A$25,LEN('Yearly Info'!A$25)-4),"")</f>
        <v>#VALUE!</v>
      </c>
      <c r="B109" s="145"/>
      <c r="C109" s="42">
        <f t="shared" ca="1" si="5"/>
        <v>46240</v>
      </c>
      <c r="D109" s="54">
        <f ca="1">INDIRECT("'" &amp; UPPER(LEFT(TEXT($D$3,"mmmm"),3)) &amp; "'!E22")</f>
        <v>0</v>
      </c>
      <c r="E109" s="147"/>
      <c r="F109" s="148"/>
      <c r="G109" s="148"/>
      <c r="H109" s="148"/>
      <c r="I109" s="148"/>
      <c r="J109" s="148"/>
      <c r="K109" s="148"/>
      <c r="L109" s="148"/>
      <c r="M109" s="148"/>
      <c r="N109" s="148"/>
      <c r="O109" s="148"/>
      <c r="P109" s="149"/>
    </row>
    <row r="110" spans="1:16" ht="15" customHeight="1" x14ac:dyDescent="0.25">
      <c r="A110" s="44" t="e">
        <f ca="1">IF(MONTH(C110)=MONTH(D$3),RIGHT('Yearly Info'!A$26,LEN('Yearly Info'!A$26)-4),"")</f>
        <v>#VALUE!</v>
      </c>
      <c r="B110" s="145"/>
      <c r="C110" s="42">
        <f t="shared" ca="1" si="5"/>
        <v>46240</v>
      </c>
      <c r="D110" s="54">
        <f ca="1">INDIRECT("'" &amp; UPPER(LEFT(TEXT($D$3,"mmmm"),3)) &amp; "'!E23")</f>
        <v>0</v>
      </c>
      <c r="E110" s="147"/>
      <c r="F110" s="148"/>
      <c r="G110" s="148"/>
      <c r="H110" s="148"/>
      <c r="I110" s="148"/>
      <c r="J110" s="148"/>
      <c r="K110" s="148"/>
      <c r="L110" s="148"/>
      <c r="M110" s="148"/>
      <c r="N110" s="148"/>
      <c r="O110" s="148"/>
      <c r="P110" s="149"/>
    </row>
    <row r="111" spans="1:16" ht="15" customHeight="1" x14ac:dyDescent="0.25">
      <c r="A111" s="44" t="e">
        <f ca="1">IF(MONTH(C111)=MONTH(D$3),RIGHT('Yearly Info'!A$27,LEN('Yearly Info'!A$27)-4),"")</f>
        <v>#VALUE!</v>
      </c>
      <c r="B111" s="145"/>
      <c r="C111" s="42">
        <f t="shared" ca="1" si="5"/>
        <v>46240</v>
      </c>
      <c r="D111" s="54">
        <f ca="1">INDIRECT("'" &amp; UPPER(LEFT(TEXT($D$3,"mmmm"),3)) &amp; "'!E24")</f>
        <v>0</v>
      </c>
      <c r="E111" s="147"/>
      <c r="F111" s="148"/>
      <c r="G111" s="148"/>
      <c r="H111" s="148"/>
      <c r="I111" s="148"/>
      <c r="J111" s="148"/>
      <c r="K111" s="148"/>
      <c r="L111" s="148"/>
      <c r="M111" s="148"/>
      <c r="N111" s="148"/>
      <c r="O111" s="148"/>
      <c r="P111" s="149"/>
    </row>
    <row r="112" spans="1:16" ht="15" customHeight="1" x14ac:dyDescent="0.25">
      <c r="A112" s="44" t="e">
        <f ca="1">IF(MONTH(C112)=MONTH(D$3),RIGHT('Yearly Info'!A$28,LEN('Yearly Info'!A$28)-4),"")</f>
        <v>#VALUE!</v>
      </c>
      <c r="B112" s="145"/>
      <c r="C112" s="42">
        <f t="shared" ca="1" si="5"/>
        <v>46240</v>
      </c>
      <c r="D112" s="54">
        <f ca="1">INDIRECT("'" &amp; UPPER(LEFT(TEXT($D$3,"mmmm"),3)) &amp; "'!E25")</f>
        <v>0</v>
      </c>
      <c r="E112" s="147"/>
      <c r="F112" s="148"/>
      <c r="G112" s="148"/>
      <c r="H112" s="148"/>
      <c r="I112" s="148"/>
      <c r="J112" s="148"/>
      <c r="K112" s="148"/>
      <c r="L112" s="148"/>
      <c r="M112" s="148"/>
      <c r="N112" s="148"/>
      <c r="O112" s="148"/>
      <c r="P112" s="149"/>
    </row>
    <row r="113" spans="1:16" ht="15" customHeight="1" x14ac:dyDescent="0.25">
      <c r="A113" s="44" t="e">
        <f ca="1">IF(MONTH(C113)=MONTH(D$3),RIGHT('Yearly Info'!A$29,LEN('Yearly Info'!A$29)-4),"")</f>
        <v>#VALUE!</v>
      </c>
      <c r="B113" s="145"/>
      <c r="C113" s="42">
        <f t="shared" ca="1" si="5"/>
        <v>46240</v>
      </c>
      <c r="D113" s="54">
        <f ca="1">INDIRECT("'" &amp; UPPER(LEFT(TEXT($D$3,"mmmm"),3)) &amp; "'!E26")</f>
        <v>0</v>
      </c>
      <c r="E113" s="147"/>
      <c r="F113" s="148"/>
      <c r="G113" s="148"/>
      <c r="H113" s="148"/>
      <c r="I113" s="148"/>
      <c r="J113" s="148"/>
      <c r="K113" s="148"/>
      <c r="L113" s="148"/>
      <c r="M113" s="148"/>
      <c r="N113" s="148"/>
      <c r="O113" s="148"/>
      <c r="P113" s="149"/>
    </row>
    <row r="114" spans="1:16" ht="15" customHeight="1" x14ac:dyDescent="0.25">
      <c r="A114" s="44" t="e">
        <f ca="1">IF(MONTH(C114)=MONTH(D$3),RIGHT('Yearly Info'!A$30,LEN('Yearly Info'!A$30)-4),"")</f>
        <v>#VALUE!</v>
      </c>
      <c r="B114" s="145"/>
      <c r="C114" s="42">
        <f t="shared" ca="1" si="5"/>
        <v>46240</v>
      </c>
      <c r="D114" s="54">
        <f ca="1">INDIRECT("'" &amp; UPPER(LEFT(TEXT($D$3,"mmmm"),3)) &amp; "'!E27")</f>
        <v>0</v>
      </c>
      <c r="E114" s="147"/>
      <c r="F114" s="148"/>
      <c r="G114" s="148"/>
      <c r="H114" s="148"/>
      <c r="I114" s="148"/>
      <c r="J114" s="148"/>
      <c r="K114" s="148"/>
      <c r="L114" s="148"/>
      <c r="M114" s="148"/>
      <c r="N114" s="148"/>
      <c r="O114" s="148"/>
      <c r="P114" s="149"/>
    </row>
    <row r="115" spans="1:16" ht="15" customHeight="1" x14ac:dyDescent="0.25">
      <c r="A115" s="44" t="e">
        <f ca="1">IF(MONTH(C115)=MONTH(D$3),RIGHT('Yearly Info'!A$31,LEN('Yearly Info'!A$31)-4),"")</f>
        <v>#VALUE!</v>
      </c>
      <c r="B115" s="145"/>
      <c r="C115" s="42">
        <f t="shared" ca="1" si="5"/>
        <v>46240</v>
      </c>
      <c r="D115" s="54">
        <f ca="1">INDIRECT("'" &amp; UPPER(LEFT(TEXT($D$3,"mmmm"),3)) &amp; "'!E28")</f>
        <v>0</v>
      </c>
      <c r="E115" s="147"/>
      <c r="F115" s="148"/>
      <c r="G115" s="148"/>
      <c r="H115" s="148"/>
      <c r="I115" s="148"/>
      <c r="J115" s="148"/>
      <c r="K115" s="148"/>
      <c r="L115" s="148"/>
      <c r="M115" s="148"/>
      <c r="N115" s="148"/>
      <c r="O115" s="148"/>
      <c r="P115" s="149"/>
    </row>
    <row r="116" spans="1:16" ht="15" customHeight="1" x14ac:dyDescent="0.25">
      <c r="A116" s="44" t="e">
        <f ca="1">IF(MONTH(C116)=MONTH(D$3),RIGHT('Yearly Info'!A$32,LEN('Yearly Info'!A$32)-4),"")</f>
        <v>#VALUE!</v>
      </c>
      <c r="B116" s="145"/>
      <c r="C116" s="42">
        <f t="shared" ca="1" si="5"/>
        <v>46240</v>
      </c>
      <c r="D116" s="54">
        <f ca="1">INDIRECT("'" &amp; UPPER(LEFT(TEXT($D$3,"mmmm"),3)) &amp; "'!E29")</f>
        <v>0</v>
      </c>
      <c r="E116" s="147"/>
      <c r="F116" s="148"/>
      <c r="G116" s="148"/>
      <c r="H116" s="148"/>
      <c r="I116" s="148"/>
      <c r="J116" s="148"/>
      <c r="K116" s="148"/>
      <c r="L116" s="148"/>
      <c r="M116" s="148"/>
      <c r="N116" s="148"/>
      <c r="O116" s="148"/>
      <c r="P116" s="149"/>
    </row>
    <row r="117" spans="1:16" ht="15" customHeight="1" x14ac:dyDescent="0.25">
      <c r="A117" s="44" t="e">
        <f ca="1">IF(MONTH(C117)=MONTH(D$3),RIGHT('Yearly Info'!A$33,LEN('Yearly Info'!A$33)-4),"")</f>
        <v>#VALUE!</v>
      </c>
      <c r="B117" s="145"/>
      <c r="C117" s="42">
        <f t="shared" ca="1" si="5"/>
        <v>46240</v>
      </c>
      <c r="D117" s="54">
        <f ca="1">INDIRECT("'" &amp; UPPER(LEFT(TEXT($D$3,"mmmm"),3)) &amp; "'!E30")</f>
        <v>0</v>
      </c>
      <c r="E117" s="147"/>
      <c r="F117" s="148"/>
      <c r="G117" s="148"/>
      <c r="H117" s="148"/>
      <c r="I117" s="148"/>
      <c r="J117" s="148"/>
      <c r="K117" s="148"/>
      <c r="L117" s="148"/>
      <c r="M117" s="148"/>
      <c r="N117" s="148"/>
      <c r="O117" s="148"/>
      <c r="P117" s="149"/>
    </row>
    <row r="118" spans="1:16" ht="15" customHeight="1" x14ac:dyDescent="0.25">
      <c r="A118" s="44" t="e">
        <f ca="1">IF(MONTH(C118)=MONTH(D$3),RIGHT('Yearly Info'!A$34,LEN('Yearly Info'!A$34)-4),"")</f>
        <v>#VALUE!</v>
      </c>
      <c r="B118" s="145"/>
      <c r="C118" s="42">
        <f t="shared" ca="1" si="5"/>
        <v>46240</v>
      </c>
      <c r="D118" s="54">
        <f ca="1">INDIRECT("'" &amp; UPPER(LEFT(TEXT($D$3,"mmmm"),3)) &amp; "'!E31")</f>
        <v>0</v>
      </c>
      <c r="E118" s="147"/>
      <c r="F118" s="148"/>
      <c r="G118" s="148"/>
      <c r="H118" s="148"/>
      <c r="I118" s="148"/>
      <c r="J118" s="148"/>
      <c r="K118" s="148"/>
      <c r="L118" s="148"/>
      <c r="M118" s="148"/>
      <c r="N118" s="148"/>
      <c r="O118" s="148"/>
      <c r="P118" s="149"/>
    </row>
    <row r="119" spans="1:16" ht="15" customHeight="1" x14ac:dyDescent="0.25">
      <c r="A119" s="44" t="e">
        <f ca="1">IF(MONTH(C119)=MONTH(D$3),RIGHT('Yearly Info'!A$35,LEN('Yearly Info'!A$35)-4),"")</f>
        <v>#VALUE!</v>
      </c>
      <c r="B119" s="145"/>
      <c r="C119" s="42">
        <f t="shared" ca="1" si="5"/>
        <v>46240</v>
      </c>
      <c r="D119" s="100">
        <f ca="1">INDIRECT("'" &amp; UPPER(LEFT(TEXT($D$3,"mmmm"),3)) &amp; "'!E32")</f>
        <v>0</v>
      </c>
      <c r="E119" s="147"/>
      <c r="F119" s="148"/>
      <c r="G119" s="148"/>
      <c r="H119" s="148"/>
      <c r="I119" s="148"/>
      <c r="J119" s="148"/>
      <c r="K119" s="148"/>
      <c r="L119" s="148"/>
      <c r="M119" s="148"/>
      <c r="N119" s="148"/>
      <c r="O119" s="148"/>
      <c r="P119" s="149"/>
    </row>
    <row r="120" spans="1:16" ht="15" customHeight="1" x14ac:dyDescent="0.25">
      <c r="A120" s="44" t="e">
        <f ca="1">IF(MONTH(C120)=MONTH(D$3),RIGHT('Yearly Info'!A$36,LEN('Yearly Info'!A$36)-4),"")</f>
        <v>#VALUE!</v>
      </c>
      <c r="B120" s="145"/>
      <c r="C120" s="42">
        <f t="shared" ca="1" si="5"/>
        <v>46240</v>
      </c>
      <c r="D120" s="100">
        <f ca="1">INDIRECT("'" &amp; UPPER(LEFT(TEXT($D$3,"mmmm"),3)) &amp; "'!E33")</f>
        <v>0</v>
      </c>
      <c r="E120" s="147"/>
      <c r="F120" s="148"/>
      <c r="G120" s="148"/>
      <c r="H120" s="148"/>
      <c r="I120" s="148"/>
      <c r="J120" s="148"/>
      <c r="K120" s="148"/>
      <c r="L120" s="148"/>
      <c r="M120" s="148"/>
      <c r="N120" s="148"/>
      <c r="O120" s="148"/>
      <c r="P120" s="149"/>
    </row>
    <row r="121" spans="1:16" ht="15" customHeight="1" x14ac:dyDescent="0.25">
      <c r="A121" s="44" t="e">
        <f ca="1">IF(MONTH(C121)=MONTH(D$3),RIGHT('Yearly Info'!A$37,LEN('Yearly Info'!A$37)-4),"")</f>
        <v>#VALUE!</v>
      </c>
      <c r="B121" s="145"/>
      <c r="C121" s="42">
        <f t="shared" ca="1" si="5"/>
        <v>46240</v>
      </c>
      <c r="D121" s="100">
        <f ca="1">INDIRECT("'" &amp; UPPER(LEFT(TEXT($D$3,"mmmm"),3)) &amp; "'!E34")</f>
        <v>0</v>
      </c>
      <c r="E121" s="147"/>
      <c r="F121" s="148"/>
      <c r="G121" s="148"/>
      <c r="H121" s="148"/>
      <c r="I121" s="148"/>
      <c r="J121" s="148"/>
      <c r="K121" s="148"/>
      <c r="L121" s="148"/>
      <c r="M121" s="148"/>
      <c r="N121" s="148"/>
      <c r="O121" s="148"/>
      <c r="P121" s="149"/>
    </row>
    <row r="122" spans="1:16" ht="15" customHeight="1" x14ac:dyDescent="0.25">
      <c r="A122" s="44" t="e">
        <f ca="1">IF(MONTH(C122)=MONTH(D$3),RIGHT('Yearly Info'!A$38,LEN('Yearly Info'!A$38)-4),"")</f>
        <v>#VALUE!</v>
      </c>
      <c r="B122" s="145"/>
      <c r="C122" s="42">
        <f t="shared" ca="1" si="5"/>
        <v>46240</v>
      </c>
      <c r="D122" s="100">
        <f ca="1">INDIRECT("'" &amp; UPPER(LEFT(TEXT($D$3,"mmmm"),3)) &amp; "'!E35")</f>
        <v>0</v>
      </c>
      <c r="E122" s="147"/>
      <c r="F122" s="148"/>
      <c r="G122" s="148"/>
      <c r="H122" s="148"/>
      <c r="I122" s="148"/>
      <c r="J122" s="148"/>
      <c r="K122" s="148"/>
      <c r="L122" s="148"/>
      <c r="M122" s="148"/>
      <c r="N122" s="148"/>
      <c r="O122" s="148"/>
      <c r="P122" s="149"/>
    </row>
    <row r="123" spans="1:16" ht="15" customHeight="1" x14ac:dyDescent="0.25">
      <c r="A123" s="44" t="e">
        <f ca="1">IF(MONTH(C123)=MONTH(D$3),RIGHT('Yearly Info'!A$39,LEN('Yearly Info'!A$39)-4),"")</f>
        <v>#VALUE!</v>
      </c>
      <c r="B123" s="145"/>
      <c r="C123" s="42">
        <f t="shared" ca="1" si="5"/>
        <v>46240</v>
      </c>
      <c r="D123" s="100">
        <f ca="1">INDIRECT("'" &amp; UPPER(LEFT(TEXT($D$3,"mmmm"),3)) &amp; "'!E36")</f>
        <v>0</v>
      </c>
      <c r="E123" s="147"/>
      <c r="F123" s="148"/>
      <c r="G123" s="148"/>
      <c r="H123" s="148"/>
      <c r="I123" s="148"/>
      <c r="J123" s="148"/>
      <c r="K123" s="148"/>
      <c r="L123" s="148"/>
      <c r="M123" s="148"/>
      <c r="N123" s="148"/>
      <c r="O123" s="148"/>
      <c r="P123" s="149"/>
    </row>
    <row r="124" spans="1:16" ht="15" customHeight="1" thickBot="1" x14ac:dyDescent="0.3">
      <c r="A124" s="45" t="e">
        <f ca="1">IF(MONTH(C124)=MONTH(D$3),RIGHT('Yearly Info'!A$40,LEN('Yearly Info'!A$40)-4),"")</f>
        <v>#VALUE!</v>
      </c>
      <c r="B124" s="145"/>
      <c r="C124" s="42">
        <f t="shared" ca="1" si="5"/>
        <v>46240</v>
      </c>
      <c r="D124" s="100">
        <f ca="1">INDIRECT("'" &amp; UPPER(LEFT(TEXT($D$3,"mmmm"),3)) &amp; "'!E37")</f>
        <v>0</v>
      </c>
      <c r="E124" s="147"/>
      <c r="F124" s="148"/>
      <c r="G124" s="148"/>
      <c r="H124" s="148"/>
      <c r="I124" s="148"/>
      <c r="J124" s="148"/>
      <c r="K124" s="148"/>
      <c r="L124" s="148"/>
      <c r="M124" s="148"/>
      <c r="N124" s="148"/>
      <c r="O124" s="148"/>
      <c r="P124" s="149"/>
    </row>
    <row r="125" spans="1:16" ht="15" customHeight="1" thickBot="1" x14ac:dyDescent="0.3">
      <c r="A125" s="45" t="str">
        <f ca="1">IF(MONTH(C125)=MONTH(D$3),RIGHT('Yearly Info'!A$41,LEN('Yearly Info'!A$41)-4),"")</f>
        <v xml:space="preserve"> </v>
      </c>
      <c r="B125" s="145"/>
      <c r="C125" s="42">
        <f t="shared" ca="1" si="5"/>
        <v>46240</v>
      </c>
      <c r="D125" s="100">
        <f ca="1">INDIRECT("'" &amp; UPPER(LEFT(TEXT($D$3,"mmmm"),3)) &amp; "'!E38")</f>
        <v>0</v>
      </c>
      <c r="E125" s="147"/>
      <c r="F125" s="148"/>
      <c r="G125" s="148"/>
      <c r="H125" s="148"/>
      <c r="I125" s="148"/>
      <c r="J125" s="148"/>
      <c r="K125" s="148"/>
      <c r="L125" s="148"/>
      <c r="M125" s="148"/>
      <c r="N125" s="148"/>
      <c r="O125" s="148"/>
      <c r="P125" s="149"/>
    </row>
    <row r="126" spans="1:16" ht="15" customHeight="1" thickBot="1" x14ac:dyDescent="0.3">
      <c r="A126" s="45" t="str">
        <f ca="1">IF(MONTH(C126)=MONTH(D$3),RIGHT('Yearly Info'!A$42,LEN('Yearly Info'!A$42)-4),"")</f>
        <v xml:space="preserve"> </v>
      </c>
      <c r="B126" s="145"/>
      <c r="C126" s="42">
        <f t="shared" ca="1" si="5"/>
        <v>46240</v>
      </c>
      <c r="D126" s="100">
        <f ca="1">INDIRECT("'" &amp; UPPER(LEFT(TEXT($D$3,"mmmm"),3)) &amp; "'!E39")</f>
        <v>0</v>
      </c>
      <c r="E126" s="147"/>
      <c r="F126" s="148"/>
      <c r="G126" s="148"/>
      <c r="H126" s="148"/>
      <c r="I126" s="148"/>
      <c r="J126" s="148"/>
      <c r="K126" s="148"/>
      <c r="L126" s="148"/>
      <c r="M126" s="148"/>
      <c r="N126" s="148"/>
      <c r="O126" s="148"/>
      <c r="P126" s="149"/>
    </row>
    <row r="127" spans="1:16" ht="15" customHeight="1" thickBot="1" x14ac:dyDescent="0.3">
      <c r="A127" s="45" t="str">
        <f ca="1">IF(MONTH(C127)=MONTH(D$3),RIGHT('Yearly Info'!A$43,LEN('Yearly Info'!A$43)-4),"")</f>
        <v xml:space="preserve"> </v>
      </c>
      <c r="B127" s="146"/>
      <c r="C127" s="95">
        <f ca="1">C118</f>
        <v>46240</v>
      </c>
      <c r="D127" s="55">
        <f ca="1">INDIRECT("'" &amp; UPPER(LEFT(TEXT($D$3,"mmmm"),3)) &amp; "'!E40")</f>
        <v>0</v>
      </c>
      <c r="E127" s="150"/>
      <c r="F127" s="151"/>
      <c r="G127" s="151"/>
      <c r="H127" s="151"/>
      <c r="I127" s="151"/>
      <c r="J127" s="151"/>
      <c r="K127" s="151"/>
      <c r="L127" s="151"/>
      <c r="M127" s="151"/>
      <c r="N127" s="151"/>
      <c r="O127" s="151"/>
      <c r="P127" s="152"/>
    </row>
    <row r="128" spans="1:16" ht="15" customHeight="1" x14ac:dyDescent="0.25">
      <c r="A128" s="44" t="str">
        <f ca="1">IF(MONTH(C128)=MONTH(D$3),RIGHT('Yearly Info'!A$14,LEN('Yearly Info'!A$14)-4),"")</f>
        <v xml:space="preserve"> RICS Support for MDEQ</v>
      </c>
      <c r="B128" s="145" t="str">
        <f ca="1">TEXT(C128,"dddd")</f>
        <v>Friday</v>
      </c>
      <c r="C128" s="94">
        <f ca="1">C98+1</f>
        <v>46241</v>
      </c>
      <c r="D128" s="54">
        <f ca="1">INDIRECT("'" &amp; UPPER(LEFT(TEXT($D$3,"mmmm"),3)) &amp; "'!F11")</f>
        <v>0</v>
      </c>
      <c r="E128" s="147"/>
      <c r="F128" s="148"/>
      <c r="G128" s="148"/>
      <c r="H128" s="148"/>
      <c r="I128" s="148"/>
      <c r="J128" s="148"/>
      <c r="K128" s="148"/>
      <c r="L128" s="148"/>
      <c r="M128" s="148"/>
      <c r="N128" s="148"/>
      <c r="O128" s="148"/>
      <c r="P128" s="149"/>
    </row>
    <row r="129" spans="1:16" ht="15" customHeight="1" x14ac:dyDescent="0.25">
      <c r="A129" s="44" t="str">
        <f ca="1">IF(MONTH(C129)=MONTH(D$3),RIGHT('Yearly Info'!A$15,LEN('Yearly Info'!A$15)-4),"")</f>
        <v xml:space="preserve"> MDEQ</v>
      </c>
      <c r="B129" s="145"/>
      <c r="C129" s="42">
        <f ca="1">C128</f>
        <v>46241</v>
      </c>
      <c r="D129" s="54">
        <f ca="1">INDIRECT("'" &amp; UPPER(LEFT(TEXT($D$3,"mmmm"),3)) &amp; "'!F12")</f>
        <v>0</v>
      </c>
      <c r="E129" s="147"/>
      <c r="F129" s="148"/>
      <c r="G129" s="148"/>
      <c r="H129" s="148"/>
      <c r="I129" s="148"/>
      <c r="J129" s="148"/>
      <c r="K129" s="148"/>
      <c r="L129" s="148"/>
      <c r="M129" s="148"/>
      <c r="N129" s="148"/>
      <c r="O129" s="148"/>
      <c r="P129" s="149"/>
    </row>
    <row r="130" spans="1:16" ht="15" customHeight="1" x14ac:dyDescent="0.25">
      <c r="A130" s="44" t="str">
        <f ca="1">IF(MONTH(C130)=MONTH(D$3),RIGHT('Yearly Info'!A$16,LEN('Yearly Info'!A$16)-4),"")</f>
        <v xml:space="preserve"> RICS Idea Portal</v>
      </c>
      <c r="B130" s="145"/>
      <c r="C130" s="42">
        <f t="shared" ref="C130:C157" ca="1" si="6">C129</f>
        <v>46241</v>
      </c>
      <c r="D130" s="54">
        <f ca="1">INDIRECT("'" &amp; UPPER(LEFT(TEXT($D$3,"mmmm"),3)) &amp; "'!F13")</f>
        <v>0</v>
      </c>
      <c r="E130" s="147"/>
      <c r="F130" s="148"/>
      <c r="G130" s="148"/>
      <c r="H130" s="148"/>
      <c r="I130" s="148"/>
      <c r="J130" s="148"/>
      <c r="K130" s="148"/>
      <c r="L130" s="148"/>
      <c r="M130" s="148"/>
      <c r="N130" s="148"/>
      <c r="O130" s="148"/>
      <c r="P130" s="149"/>
    </row>
    <row r="131" spans="1:16" ht="15" customHeight="1" x14ac:dyDescent="0.25">
      <c r="A131" s="44" t="str">
        <f ca="1">IF(MONTH(C131)=MONTH(D$3),RIGHT('Yearly Info'!A$17,LEN('Yearly Info'!A$17)-4),"")</f>
        <v xml:space="preserve"> MSWIS</v>
      </c>
      <c r="B131" s="145"/>
      <c r="C131" s="42">
        <f t="shared" ca="1" si="6"/>
        <v>46241</v>
      </c>
      <c r="D131" s="54">
        <f ca="1">INDIRECT("'" &amp; UPPER(LEFT(TEXT($D$3,"mmmm"),3)) &amp; "'!F14")</f>
        <v>0</v>
      </c>
      <c r="E131" s="147"/>
      <c r="F131" s="148"/>
      <c r="G131" s="148"/>
      <c r="H131" s="148"/>
      <c r="I131" s="148"/>
      <c r="J131" s="148"/>
      <c r="K131" s="148"/>
      <c r="L131" s="148"/>
      <c r="M131" s="148"/>
      <c r="N131" s="148"/>
      <c r="O131" s="148"/>
      <c r="P131" s="149"/>
    </row>
    <row r="132" spans="1:16" ht="15" customHeight="1" x14ac:dyDescent="0.25">
      <c r="A132" s="44" t="str">
        <f ca="1">IF(MONTH(C132)=MONTH(D$3),RIGHT('Yearly Info'!A$18,LEN('Yearly Info'!A$18)-4),"")</f>
        <v xml:space="preserve"> GeoSpatial</v>
      </c>
      <c r="B132" s="145"/>
      <c r="C132" s="42">
        <f t="shared" ca="1" si="6"/>
        <v>46241</v>
      </c>
      <c r="D132" s="54">
        <f ca="1">INDIRECT("'" &amp; UPPER(LEFT(TEXT($D$3,"mmmm"),3)) &amp; "'!F15")</f>
        <v>0</v>
      </c>
      <c r="E132" s="147"/>
      <c r="F132" s="148"/>
      <c r="G132" s="148"/>
      <c r="H132" s="148"/>
      <c r="I132" s="148"/>
      <c r="J132" s="148"/>
      <c r="K132" s="148"/>
      <c r="L132" s="148"/>
      <c r="M132" s="148"/>
      <c r="N132" s="148"/>
      <c r="O132" s="148"/>
      <c r="P132" s="149"/>
    </row>
    <row r="133" spans="1:16" ht="15" customHeight="1" x14ac:dyDescent="0.25">
      <c r="A133" s="44" t="str">
        <f ca="1">IF(MONTH(C133)=MONTH(D$3),RIGHT('Yearly Info'!A$19,LEN('Yearly Info'!A$19)-4),"")</f>
        <v xml:space="preserve"> RICS Dashboard</v>
      </c>
      <c r="B133" s="145"/>
      <c r="C133" s="42">
        <f t="shared" ca="1" si="6"/>
        <v>46241</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MDWFP NRIS</v>
      </c>
      <c r="B134" s="145"/>
      <c r="C134" s="42">
        <f t="shared" ca="1" si="6"/>
        <v>46241</v>
      </c>
      <c r="D134" s="54">
        <f ca="1">INDIRECT("'" &amp; UPPER(LEFT(TEXT($D$3,"mmmm"),3)) &amp; "'!F17")</f>
        <v>0</v>
      </c>
      <c r="E134" s="153"/>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 MRVA 4 CLOSED</v>
      </c>
      <c r="B135" s="145"/>
      <c r="C135" s="42">
        <f t="shared" ca="1" si="6"/>
        <v>46241</v>
      </c>
      <c r="D135" s="54">
        <f ca="1">INDIRECT("'" &amp; UPPER(LEFT(TEXT($D$3,"mmmm"),3)) &amp; "'!F18")</f>
        <v>0</v>
      </c>
      <c r="E135" s="147"/>
      <c r="F135" s="148"/>
      <c r="G135" s="148"/>
      <c r="H135" s="148"/>
      <c r="I135" s="148"/>
      <c r="J135" s="148"/>
      <c r="K135" s="148"/>
      <c r="L135" s="148"/>
      <c r="M135" s="148"/>
      <c r="N135" s="148"/>
      <c r="O135" s="148"/>
      <c r="P135" s="149"/>
    </row>
    <row r="136" spans="1:16" ht="15" customHeight="1" x14ac:dyDescent="0.25">
      <c r="A136" s="44" t="str">
        <f ca="1">IF(MONTH(C136)=MONTH(D$3),RIGHT('Yearly Info'!A$22,LEN('Yearly Info'!A$22)-4),"")</f>
        <v xml:space="preserve"> Tackett</v>
      </c>
      <c r="B136" s="145"/>
      <c r="C136" s="42">
        <f t="shared" ca="1" si="6"/>
        <v>46241</v>
      </c>
      <c r="D136" s="54">
        <f ca="1">INDIRECT("'" &amp; UPPER(LEFT(TEXT($D$3,"mmmm"),3)) &amp; "'!F19")</f>
        <v>0</v>
      </c>
      <c r="E136" s="147"/>
      <c r="F136" s="148"/>
      <c r="G136" s="148"/>
      <c r="H136" s="148"/>
      <c r="I136" s="148"/>
      <c r="J136" s="148"/>
      <c r="K136" s="148"/>
      <c r="L136" s="148"/>
      <c r="M136" s="148"/>
      <c r="N136" s="148"/>
      <c r="O136" s="148"/>
      <c r="P136" s="149"/>
    </row>
    <row r="137" spans="1:16" ht="15" customHeight="1" x14ac:dyDescent="0.25">
      <c r="A137" s="44" t="e">
        <f ca="1">IF(MONTH(C137)=MONTH(D$3),RIGHT('Yearly Info'!A$23,LEN('Yearly Info'!A$23)-4),"")</f>
        <v>#VALUE!</v>
      </c>
      <c r="B137" s="145"/>
      <c r="C137" s="42">
        <f t="shared" ca="1" si="6"/>
        <v>46241</v>
      </c>
      <c r="D137" s="54">
        <f ca="1">INDIRECT("'" &amp; UPPER(LEFT(TEXT($D$3,"mmmm"),3)) &amp; "'!F20")</f>
        <v>0</v>
      </c>
      <c r="E137" s="147"/>
      <c r="F137" s="148"/>
      <c r="G137" s="148"/>
      <c r="H137" s="148"/>
      <c r="I137" s="148"/>
      <c r="J137" s="148"/>
      <c r="K137" s="148"/>
      <c r="L137" s="148"/>
      <c r="M137" s="148"/>
      <c r="N137" s="148"/>
      <c r="O137" s="148"/>
      <c r="P137" s="149"/>
    </row>
    <row r="138" spans="1:16" ht="15" customHeight="1" x14ac:dyDescent="0.25">
      <c r="A138" s="44" t="e">
        <f ca="1">IF(MONTH(C138)=MONTH(D$3),RIGHT('Yearly Info'!A$24,LEN('Yearly Info'!A$24)-4),"")</f>
        <v>#VALUE!</v>
      </c>
      <c r="B138" s="145"/>
      <c r="C138" s="42">
        <f t="shared" ca="1" si="6"/>
        <v>46241</v>
      </c>
      <c r="D138" s="54">
        <f ca="1">INDIRECT("'" &amp; UPPER(LEFT(TEXT($D$3,"mmmm"),3)) &amp; "'!F21")</f>
        <v>0</v>
      </c>
      <c r="E138" s="147"/>
      <c r="F138" s="148"/>
      <c r="G138" s="148"/>
      <c r="H138" s="148"/>
      <c r="I138" s="148"/>
      <c r="J138" s="148"/>
      <c r="K138" s="148"/>
      <c r="L138" s="148"/>
      <c r="M138" s="148"/>
      <c r="N138" s="148"/>
      <c r="O138" s="148"/>
      <c r="P138" s="149"/>
    </row>
    <row r="139" spans="1:16" ht="15" customHeight="1" x14ac:dyDescent="0.25">
      <c r="A139" s="44" t="e">
        <f ca="1">IF(MONTH(C139)=MONTH(D$3),RIGHT('Yearly Info'!A$25,LEN('Yearly Info'!A$25)-4),"")</f>
        <v>#VALUE!</v>
      </c>
      <c r="B139" s="145"/>
      <c r="C139" s="42">
        <f t="shared" ca="1" si="6"/>
        <v>46241</v>
      </c>
      <c r="D139" s="54">
        <f ca="1">INDIRECT("'" &amp; UPPER(LEFT(TEXT($D$3,"mmmm"),3)) &amp; "'!F22")</f>
        <v>0</v>
      </c>
      <c r="E139" s="147"/>
      <c r="F139" s="148"/>
      <c r="G139" s="148"/>
      <c r="H139" s="148"/>
      <c r="I139" s="148"/>
      <c r="J139" s="148"/>
      <c r="K139" s="148"/>
      <c r="L139" s="148"/>
      <c r="M139" s="148"/>
      <c r="N139" s="148"/>
      <c r="O139" s="148"/>
      <c r="P139" s="149"/>
    </row>
    <row r="140" spans="1:16" ht="15" customHeight="1" x14ac:dyDescent="0.25">
      <c r="A140" s="44" t="e">
        <f ca="1">IF(MONTH(C140)=MONTH(D$3),RIGHT('Yearly Info'!A$26,LEN('Yearly Info'!A$26)-4),"")</f>
        <v>#VALUE!</v>
      </c>
      <c r="B140" s="145"/>
      <c r="C140" s="42">
        <f t="shared" ca="1" si="6"/>
        <v>46241</v>
      </c>
      <c r="D140" s="54">
        <f ca="1">INDIRECT("'" &amp; UPPER(LEFT(TEXT($D$3,"mmmm"),3)) &amp; "'!F23")</f>
        <v>0</v>
      </c>
      <c r="E140" s="147"/>
      <c r="F140" s="148"/>
      <c r="G140" s="148"/>
      <c r="H140" s="148"/>
      <c r="I140" s="148"/>
      <c r="J140" s="148"/>
      <c r="K140" s="148"/>
      <c r="L140" s="148"/>
      <c r="M140" s="148"/>
      <c r="N140" s="148"/>
      <c r="O140" s="148"/>
      <c r="P140" s="149"/>
    </row>
    <row r="141" spans="1:16" ht="15" customHeight="1" x14ac:dyDescent="0.25">
      <c r="A141" s="44" t="e">
        <f ca="1">IF(MONTH(C141)=MONTH(D$3),RIGHT('Yearly Info'!A$27,LEN('Yearly Info'!A$27)-4),"")</f>
        <v>#VALUE!</v>
      </c>
      <c r="B141" s="145"/>
      <c r="C141" s="42">
        <f t="shared" ca="1" si="6"/>
        <v>46241</v>
      </c>
      <c r="D141" s="54">
        <f ca="1">INDIRECT("'" &amp; UPPER(LEFT(TEXT($D$3,"mmmm"),3)) &amp; "'!F24")</f>
        <v>0</v>
      </c>
      <c r="E141" s="147"/>
      <c r="F141" s="148"/>
      <c r="G141" s="148"/>
      <c r="H141" s="148"/>
      <c r="I141" s="148"/>
      <c r="J141" s="148"/>
      <c r="K141" s="148"/>
      <c r="L141" s="148"/>
      <c r="M141" s="148"/>
      <c r="N141" s="148"/>
      <c r="O141" s="148"/>
      <c r="P141" s="149"/>
    </row>
    <row r="142" spans="1:16" ht="15" customHeight="1" x14ac:dyDescent="0.25">
      <c r="A142" s="44" t="e">
        <f ca="1">IF(MONTH(C142)=MONTH(D$3),RIGHT('Yearly Info'!A$28,LEN('Yearly Info'!A$28)-4),"")</f>
        <v>#VALUE!</v>
      </c>
      <c r="B142" s="145"/>
      <c r="C142" s="42">
        <f t="shared" ca="1" si="6"/>
        <v>46241</v>
      </c>
      <c r="D142" s="54">
        <f ca="1">INDIRECT("'" &amp; UPPER(LEFT(TEXT($D$3,"mmmm"),3)) &amp; "'!F25")</f>
        <v>0</v>
      </c>
      <c r="E142" s="147"/>
      <c r="F142" s="148"/>
      <c r="G142" s="148"/>
      <c r="H142" s="148"/>
      <c r="I142" s="148"/>
      <c r="J142" s="148"/>
      <c r="K142" s="148"/>
      <c r="L142" s="148"/>
      <c r="M142" s="148"/>
      <c r="N142" s="148"/>
      <c r="O142" s="148"/>
      <c r="P142" s="149"/>
    </row>
    <row r="143" spans="1:16" ht="15" customHeight="1" x14ac:dyDescent="0.25">
      <c r="A143" s="44" t="e">
        <f ca="1">IF(MONTH(C143)=MONTH(D$3),RIGHT('Yearly Info'!A$29,LEN('Yearly Info'!A$29)-4),"")</f>
        <v>#VALUE!</v>
      </c>
      <c r="B143" s="145"/>
      <c r="C143" s="42">
        <f t="shared" ca="1" si="6"/>
        <v>46241</v>
      </c>
      <c r="D143" s="54">
        <f ca="1">INDIRECT("'" &amp; UPPER(LEFT(TEXT($D$3,"mmmm"),3)) &amp; "'!F26")</f>
        <v>0</v>
      </c>
      <c r="E143" s="147"/>
      <c r="F143" s="148"/>
      <c r="G143" s="148"/>
      <c r="H143" s="148"/>
      <c r="I143" s="148"/>
      <c r="J143" s="148"/>
      <c r="K143" s="148"/>
      <c r="L143" s="148"/>
      <c r="M143" s="148"/>
      <c r="N143" s="148"/>
      <c r="O143" s="148"/>
      <c r="P143" s="149"/>
    </row>
    <row r="144" spans="1:16" ht="15" customHeight="1" x14ac:dyDescent="0.25">
      <c r="A144" s="44" t="e">
        <f ca="1">IF(MONTH(C144)=MONTH(D$3),RIGHT('Yearly Info'!A$30,LEN('Yearly Info'!A$30)-4),"")</f>
        <v>#VALUE!</v>
      </c>
      <c r="B144" s="145"/>
      <c r="C144" s="42">
        <f t="shared" ca="1" si="6"/>
        <v>46241</v>
      </c>
      <c r="D144" s="54">
        <f ca="1">INDIRECT("'" &amp; UPPER(LEFT(TEXT($D$3,"mmmm"),3)) &amp; "'!F27")</f>
        <v>0</v>
      </c>
      <c r="E144" s="147"/>
      <c r="F144" s="148"/>
      <c r="G144" s="148"/>
      <c r="H144" s="148"/>
      <c r="I144" s="148"/>
      <c r="J144" s="148"/>
      <c r="K144" s="148"/>
      <c r="L144" s="148"/>
      <c r="M144" s="148"/>
      <c r="N144" s="148"/>
      <c r="O144" s="148"/>
      <c r="P144" s="149"/>
    </row>
    <row r="145" spans="1:16" ht="15" customHeight="1" x14ac:dyDescent="0.25">
      <c r="A145" s="44" t="e">
        <f ca="1">IF(MONTH(C145)=MONTH(D$3),RIGHT('Yearly Info'!A$31,LEN('Yearly Info'!A$31)-4),"")</f>
        <v>#VALUE!</v>
      </c>
      <c r="B145" s="145"/>
      <c r="C145" s="42">
        <f t="shared" ca="1" si="6"/>
        <v>46241</v>
      </c>
      <c r="D145" s="54">
        <f ca="1">INDIRECT("'" &amp; UPPER(LEFT(TEXT($D$3,"mmmm"),3)) &amp; "'!F28")</f>
        <v>0</v>
      </c>
      <c r="E145" s="147"/>
      <c r="F145" s="148"/>
      <c r="G145" s="148"/>
      <c r="H145" s="148"/>
      <c r="I145" s="148"/>
      <c r="J145" s="148"/>
      <c r="K145" s="148"/>
      <c r="L145" s="148"/>
      <c r="M145" s="148"/>
      <c r="N145" s="148"/>
      <c r="O145" s="148"/>
      <c r="P145" s="149"/>
    </row>
    <row r="146" spans="1:16" ht="15" customHeight="1" x14ac:dyDescent="0.25">
      <c r="A146" s="44" t="e">
        <f ca="1">IF(MONTH(C146)=MONTH(D$3),RIGHT('Yearly Info'!A$32,LEN('Yearly Info'!A$32)-4),"")</f>
        <v>#VALUE!</v>
      </c>
      <c r="B146" s="145"/>
      <c r="C146" s="42">
        <f t="shared" ca="1" si="6"/>
        <v>46241</v>
      </c>
      <c r="D146" s="54">
        <f ca="1">INDIRECT("'" &amp; UPPER(LEFT(TEXT($D$3,"mmmm"),3)) &amp; "'!F29")</f>
        <v>0</v>
      </c>
      <c r="E146" s="147"/>
      <c r="F146" s="148"/>
      <c r="G146" s="148"/>
      <c r="H146" s="148"/>
      <c r="I146" s="148"/>
      <c r="J146" s="148"/>
      <c r="K146" s="148"/>
      <c r="L146" s="148"/>
      <c r="M146" s="148"/>
      <c r="N146" s="148"/>
      <c r="O146" s="148"/>
      <c r="P146" s="149"/>
    </row>
    <row r="147" spans="1:16" ht="15" customHeight="1" x14ac:dyDescent="0.25">
      <c r="A147" s="44" t="e">
        <f ca="1">IF(MONTH(C147)=MONTH(D$3),RIGHT('Yearly Info'!A$33,LEN('Yearly Info'!A$33)-4),"")</f>
        <v>#VALUE!</v>
      </c>
      <c r="B147" s="145"/>
      <c r="C147" s="42">
        <f t="shared" ca="1" si="6"/>
        <v>46241</v>
      </c>
      <c r="D147" s="54">
        <f ca="1">INDIRECT("'" &amp; UPPER(LEFT(TEXT($D$3,"mmmm"),3)) &amp; "'!F30")</f>
        <v>0</v>
      </c>
      <c r="E147" s="147"/>
      <c r="F147" s="148"/>
      <c r="G147" s="148"/>
      <c r="H147" s="148"/>
      <c r="I147" s="148"/>
      <c r="J147" s="148"/>
      <c r="K147" s="148"/>
      <c r="L147" s="148"/>
      <c r="M147" s="148"/>
      <c r="N147" s="148"/>
      <c r="O147" s="148"/>
      <c r="P147" s="149"/>
    </row>
    <row r="148" spans="1:16" ht="15" customHeight="1" x14ac:dyDescent="0.25">
      <c r="A148" s="44" t="e">
        <f ca="1">IF(MONTH(C148)=MONTH(D$3),RIGHT('Yearly Info'!A$34,LEN('Yearly Info'!A$34)-4),"")</f>
        <v>#VALUE!</v>
      </c>
      <c r="B148" s="145"/>
      <c r="C148" s="42">
        <f t="shared" ca="1" si="6"/>
        <v>46241</v>
      </c>
      <c r="D148" s="54">
        <f ca="1">INDIRECT("'" &amp; UPPER(LEFT(TEXT($D$3,"mmmm"),3)) &amp; "'!F31")</f>
        <v>0</v>
      </c>
      <c r="E148" s="147"/>
      <c r="F148" s="148"/>
      <c r="G148" s="148"/>
      <c r="H148" s="148"/>
      <c r="I148" s="148"/>
      <c r="J148" s="148"/>
      <c r="K148" s="148"/>
      <c r="L148" s="148"/>
      <c r="M148" s="148"/>
      <c r="N148" s="148"/>
      <c r="O148" s="148"/>
      <c r="P148" s="149"/>
    </row>
    <row r="149" spans="1:16" ht="15" customHeight="1" x14ac:dyDescent="0.25">
      <c r="A149" s="44" t="e">
        <f ca="1">IF(MONTH(C149)=MONTH(D$3),RIGHT('Yearly Info'!A$35,LEN('Yearly Info'!A$35)-4),"")</f>
        <v>#VALUE!</v>
      </c>
      <c r="B149" s="145"/>
      <c r="C149" s="42">
        <f t="shared" ca="1" si="6"/>
        <v>46241</v>
      </c>
      <c r="D149" s="54">
        <f ca="1">INDIRECT("'" &amp; UPPER(LEFT(TEXT($D$3,"mmmm"),3)) &amp; "'!F32")</f>
        <v>0</v>
      </c>
      <c r="E149" s="147"/>
      <c r="F149" s="148"/>
      <c r="G149" s="148"/>
      <c r="H149" s="148"/>
      <c r="I149" s="148"/>
      <c r="J149" s="148"/>
      <c r="K149" s="148"/>
      <c r="L149" s="148"/>
      <c r="M149" s="148"/>
      <c r="N149" s="148"/>
      <c r="O149" s="148"/>
      <c r="P149" s="149"/>
    </row>
    <row r="150" spans="1:16" ht="15" customHeight="1" x14ac:dyDescent="0.25">
      <c r="A150" s="44" t="e">
        <f ca="1">IF(MONTH(C150)=MONTH(D$3),RIGHT('Yearly Info'!A$36,LEN('Yearly Info'!A$36)-4),"")</f>
        <v>#VALUE!</v>
      </c>
      <c r="B150" s="145"/>
      <c r="C150" s="42">
        <f t="shared" ca="1" si="6"/>
        <v>46241</v>
      </c>
      <c r="D150" s="54">
        <f ca="1">INDIRECT("'" &amp; UPPER(LEFT(TEXT($D$3,"mmmm"),3)) &amp; "'!F33")</f>
        <v>0</v>
      </c>
      <c r="E150" s="147"/>
      <c r="F150" s="148"/>
      <c r="G150" s="148"/>
      <c r="H150" s="148"/>
      <c r="I150" s="148"/>
      <c r="J150" s="148"/>
      <c r="K150" s="148"/>
      <c r="L150" s="148"/>
      <c r="M150" s="148"/>
      <c r="N150" s="148"/>
      <c r="O150" s="148"/>
      <c r="P150" s="149"/>
    </row>
    <row r="151" spans="1:16" ht="15" customHeight="1" x14ac:dyDescent="0.25">
      <c r="A151" s="44" t="e">
        <f ca="1">IF(MONTH(C151)=MONTH(D$3),RIGHT('Yearly Info'!A$37,LEN('Yearly Info'!A$37)-4),"")</f>
        <v>#VALUE!</v>
      </c>
      <c r="B151" s="145"/>
      <c r="C151" s="42">
        <f t="shared" ca="1" si="6"/>
        <v>46241</v>
      </c>
      <c r="D151" s="54">
        <f ca="1">INDIRECT("'" &amp; UPPER(LEFT(TEXT($D$3,"mmmm"),3)) &amp; "'!F34")</f>
        <v>0</v>
      </c>
      <c r="E151" s="147"/>
      <c r="F151" s="148"/>
      <c r="G151" s="148"/>
      <c r="H151" s="148"/>
      <c r="I151" s="148"/>
      <c r="J151" s="148"/>
      <c r="K151" s="148"/>
      <c r="L151" s="148"/>
      <c r="M151" s="148"/>
      <c r="N151" s="148"/>
      <c r="O151" s="148"/>
      <c r="P151" s="149"/>
    </row>
    <row r="152" spans="1:16" ht="15" customHeight="1" x14ac:dyDescent="0.25">
      <c r="A152" s="44" t="e">
        <f ca="1">IF(MONTH(C152)=MONTH(D$3),RIGHT('Yearly Info'!A$38,LEN('Yearly Info'!A$38)-4),"")</f>
        <v>#VALUE!</v>
      </c>
      <c r="B152" s="145"/>
      <c r="C152" s="42">
        <f t="shared" ca="1" si="6"/>
        <v>46241</v>
      </c>
      <c r="D152" s="54">
        <f ca="1">INDIRECT("'" &amp; UPPER(LEFT(TEXT($D$3,"mmmm"),3)) &amp; "'!F35")</f>
        <v>0</v>
      </c>
      <c r="E152" s="147"/>
      <c r="F152" s="148"/>
      <c r="G152" s="148"/>
      <c r="H152" s="148"/>
      <c r="I152" s="148"/>
      <c r="J152" s="148"/>
      <c r="K152" s="148"/>
      <c r="L152" s="148"/>
      <c r="M152" s="148"/>
      <c r="N152" s="148"/>
      <c r="O152" s="148"/>
      <c r="P152" s="149"/>
    </row>
    <row r="153" spans="1:16" ht="15" customHeight="1" x14ac:dyDescent="0.25">
      <c r="A153" s="44" t="e">
        <f ca="1">IF(MONTH(C153)=MONTH(D$3),RIGHT('Yearly Info'!A$39,LEN('Yearly Info'!A$39)-4),"")</f>
        <v>#VALUE!</v>
      </c>
      <c r="B153" s="145"/>
      <c r="C153" s="42">
        <f t="shared" ca="1" si="6"/>
        <v>46241</v>
      </c>
      <c r="D153" s="54">
        <f ca="1">INDIRECT("'" &amp; UPPER(LEFT(TEXT($D$3,"mmmm"),3)) &amp; "'!F36")</f>
        <v>0</v>
      </c>
      <c r="E153" s="147"/>
      <c r="F153" s="148"/>
      <c r="G153" s="148"/>
      <c r="H153" s="148"/>
      <c r="I153" s="148"/>
      <c r="J153" s="148"/>
      <c r="K153" s="148"/>
      <c r="L153" s="148"/>
      <c r="M153" s="148"/>
      <c r="N153" s="148"/>
      <c r="O153" s="148"/>
      <c r="P153" s="149"/>
    </row>
    <row r="154" spans="1:16" ht="15" customHeight="1" thickBot="1" x14ac:dyDescent="0.3">
      <c r="A154" s="45" t="e">
        <f ca="1">IF(MONTH(C154)=MONTH(D$3),RIGHT('Yearly Info'!A$40,LEN('Yearly Info'!A$40)-4),"")</f>
        <v>#VALUE!</v>
      </c>
      <c r="B154" s="145"/>
      <c r="C154" s="42">
        <f t="shared" ca="1" si="6"/>
        <v>46241</v>
      </c>
      <c r="D154" s="54">
        <f ca="1">INDIRECT("'" &amp; UPPER(LEFT(TEXT($D$3,"mmmm"),3)) &amp; "'!F37")</f>
        <v>0</v>
      </c>
      <c r="E154" s="147"/>
      <c r="F154" s="148"/>
      <c r="G154" s="148"/>
      <c r="H154" s="148"/>
      <c r="I154" s="148"/>
      <c r="J154" s="148"/>
      <c r="K154" s="148"/>
      <c r="L154" s="148"/>
      <c r="M154" s="148"/>
      <c r="N154" s="148"/>
      <c r="O154" s="148"/>
      <c r="P154" s="149"/>
    </row>
    <row r="155" spans="1:16" ht="15" customHeight="1" thickBot="1" x14ac:dyDescent="0.3">
      <c r="A155" s="45" t="str">
        <f ca="1">IF(MONTH(C155)=MONTH(D$3),RIGHT('Yearly Info'!A$41,LEN('Yearly Info'!A$41)-4),"")</f>
        <v xml:space="preserve"> </v>
      </c>
      <c r="B155" s="145"/>
      <c r="C155" s="42">
        <f t="shared" ca="1" si="6"/>
        <v>46241</v>
      </c>
      <c r="D155" s="54">
        <f ca="1">INDIRECT("'" &amp; UPPER(LEFT(TEXT($D$3,"mmmm"),3)) &amp; "'!F38")</f>
        <v>0</v>
      </c>
      <c r="E155" s="147"/>
      <c r="F155" s="148"/>
      <c r="G155" s="148"/>
      <c r="H155" s="148"/>
      <c r="I155" s="148"/>
      <c r="J155" s="148"/>
      <c r="K155" s="148"/>
      <c r="L155" s="148"/>
      <c r="M155" s="148"/>
      <c r="N155" s="148"/>
      <c r="O155" s="148"/>
      <c r="P155" s="149"/>
    </row>
    <row r="156" spans="1:16" ht="15" customHeight="1" thickBot="1" x14ac:dyDescent="0.3">
      <c r="A156" s="45" t="str">
        <f ca="1">IF(MONTH(C156)=MONTH(D$3),RIGHT('Yearly Info'!A$42,LEN('Yearly Info'!A$42)-4),"")</f>
        <v xml:space="preserve"> </v>
      </c>
      <c r="B156" s="145"/>
      <c r="C156" s="42">
        <f ca="1">C155</f>
        <v>46241</v>
      </c>
      <c r="D156" s="114">
        <f ca="1">INDIRECT("'" &amp; UPPER(LEFT(TEXT($D$3,"mmmm"),3)) &amp; "'!F39")</f>
        <v>0</v>
      </c>
      <c r="E156" s="147"/>
      <c r="F156" s="148"/>
      <c r="G156" s="148"/>
      <c r="H156" s="148"/>
      <c r="I156" s="148"/>
      <c r="J156" s="148"/>
      <c r="K156" s="148"/>
      <c r="L156" s="148"/>
      <c r="M156" s="148"/>
      <c r="N156" s="148"/>
      <c r="O156" s="148"/>
      <c r="P156" s="149"/>
    </row>
    <row r="157" spans="1:16" ht="15" customHeight="1" thickBot="1" x14ac:dyDescent="0.3">
      <c r="A157" s="45" t="str">
        <f ca="1">IF(MONTH(C157)=MONTH(D$3),RIGHT('Yearly Info'!A$43,LEN('Yearly Info'!A$43)-4),"")</f>
        <v xml:space="preserve"> </v>
      </c>
      <c r="B157" s="146"/>
      <c r="C157" s="95">
        <f t="shared" ca="1" si="6"/>
        <v>46241</v>
      </c>
      <c r="D157" s="115">
        <f ca="1">INDIRECT("'" &amp; UPPER(LEFT(TEXT($D$3,"mmmm"),3)) &amp; "'!F40")</f>
        <v>0</v>
      </c>
      <c r="E157" s="150"/>
      <c r="F157" s="151"/>
      <c r="G157" s="151"/>
      <c r="H157" s="151"/>
      <c r="I157" s="151"/>
      <c r="J157" s="151"/>
      <c r="K157" s="151"/>
      <c r="L157" s="151"/>
      <c r="M157" s="151"/>
      <c r="N157" s="151"/>
      <c r="O157" s="151"/>
      <c r="P157" s="152"/>
    </row>
    <row r="158" spans="1:16" ht="15" customHeight="1" x14ac:dyDescent="0.25">
      <c r="A158" s="44" t="str">
        <f ca="1">IF(MONTH(C158)=MONTH(D$3),RIGHT('Yearly Info'!A$14,LEN('Yearly Info'!A$14)-4),"")</f>
        <v xml:space="preserve"> RICS Support for MDEQ</v>
      </c>
      <c r="B158" s="157" t="str">
        <f ca="1">TEXT(C158,"dddd")</f>
        <v>Saturday</v>
      </c>
      <c r="C158" s="102">
        <f ca="1">C128+1</f>
        <v>46242</v>
      </c>
      <c r="D158" s="112">
        <f ca="1">INDIRECT("'" &amp; UPPER(LEFT(TEXT($D$3,"mmmm"),3)) &amp; "'!G11")</f>
        <v>0</v>
      </c>
      <c r="E158" s="103"/>
      <c r="F158" s="104"/>
      <c r="G158" s="104"/>
      <c r="H158" s="104"/>
      <c r="I158" s="104"/>
      <c r="J158" s="104"/>
      <c r="K158" s="104"/>
      <c r="L158" s="104"/>
      <c r="M158" s="104"/>
      <c r="N158" s="104"/>
      <c r="O158" s="104"/>
      <c r="P158" s="105"/>
    </row>
    <row r="159" spans="1:16" ht="15" customHeight="1" x14ac:dyDescent="0.25">
      <c r="A159" s="44" t="str">
        <f ca="1">IF(MONTH(C159)=MONTH(D$3),RIGHT('Yearly Info'!A$15,LEN('Yearly Info'!A$15)-4),"")</f>
        <v xml:space="preserve"> MDEQ</v>
      </c>
      <c r="B159" s="158"/>
      <c r="C159" s="102">
        <f ca="1">C158</f>
        <v>46242</v>
      </c>
      <c r="D159" s="112">
        <f ca="1">INDIRECT("'" &amp; UPPER(LEFT(TEXT($D$3,"mmmm"),3)) &amp; "'!G12")</f>
        <v>0</v>
      </c>
      <c r="E159" s="103"/>
      <c r="F159" s="104"/>
      <c r="G159" s="104"/>
      <c r="H159" s="104"/>
      <c r="I159" s="104"/>
      <c r="J159" s="104"/>
      <c r="K159" s="104"/>
      <c r="L159" s="104"/>
      <c r="M159" s="104"/>
      <c r="N159" s="104"/>
      <c r="O159" s="104"/>
      <c r="P159" s="105"/>
    </row>
    <row r="160" spans="1:16" ht="15" customHeight="1" x14ac:dyDescent="0.25">
      <c r="A160" s="44" t="str">
        <f ca="1">IF(MONTH(C160)=MONTH(D$3),RIGHT('Yearly Info'!A$16,LEN('Yearly Info'!A$16)-4),"")</f>
        <v xml:space="preserve"> RICS Idea Portal</v>
      </c>
      <c r="B160" s="158"/>
      <c r="C160" s="102">
        <f ca="1">C159</f>
        <v>46242</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v>
      </c>
      <c r="B161" s="158"/>
      <c r="C161" s="102">
        <f t="shared" ref="C161:C187" ca="1" si="7">C160</f>
        <v>46242</v>
      </c>
      <c r="D161" s="112">
        <f ca="1">INDIRECT("'" &amp; UPPER(LEFT(TEXT($D$3,"mmmm"),3)) &amp; "'!G14")</f>
        <v>0</v>
      </c>
      <c r="E161" s="103"/>
      <c r="F161" s="104"/>
      <c r="G161" s="104"/>
      <c r="H161" s="104"/>
      <c r="I161" s="104"/>
      <c r="J161" s="104"/>
      <c r="K161" s="104"/>
      <c r="L161" s="104"/>
      <c r="M161" s="104"/>
      <c r="N161" s="104"/>
      <c r="O161" s="104"/>
      <c r="P161" s="105"/>
    </row>
    <row r="162" spans="1:16" ht="15" customHeight="1" x14ac:dyDescent="0.25">
      <c r="A162" s="44" t="str">
        <f ca="1">IF(MONTH(C162)=MONTH(D$3),RIGHT('Yearly Info'!A$18,LEN('Yearly Info'!A$18)-4),"")</f>
        <v xml:space="preserve"> GeoSpatial</v>
      </c>
      <c r="B162" s="158"/>
      <c r="C162" s="102">
        <f t="shared" ca="1" si="7"/>
        <v>46242</v>
      </c>
      <c r="D162" s="112">
        <f ca="1">INDIRECT("'" &amp; UPPER(LEFT(TEXT($D$3,"mmmm"),3)) &amp; "'!G15")</f>
        <v>0</v>
      </c>
      <c r="E162" s="103"/>
      <c r="F162" s="104"/>
      <c r="G162" s="104"/>
      <c r="H162" s="104"/>
      <c r="I162" s="104"/>
      <c r="J162" s="104"/>
      <c r="K162" s="104"/>
      <c r="L162" s="104"/>
      <c r="M162" s="104"/>
      <c r="N162" s="104"/>
      <c r="O162" s="104"/>
      <c r="P162" s="105"/>
    </row>
    <row r="163" spans="1:16" ht="15" customHeight="1" x14ac:dyDescent="0.25">
      <c r="A163" s="44" t="str">
        <f ca="1">IF(MONTH(C163)=MONTH(D$3),RIGHT('Yearly Info'!A$19,LEN('Yearly Info'!A$19)-4),"")</f>
        <v xml:space="preserve"> RICS Dashboard</v>
      </c>
      <c r="B163" s="158"/>
      <c r="C163" s="102">
        <f t="shared" ca="1" si="7"/>
        <v>46242</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MDWFP NRIS</v>
      </c>
      <c r="B164" s="158"/>
      <c r="C164" s="102">
        <f t="shared" ca="1" si="7"/>
        <v>46242</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 MRVA 4 CLOSED</v>
      </c>
      <c r="B165" s="158"/>
      <c r="C165" s="102">
        <f t="shared" ca="1" si="7"/>
        <v>46242</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v>
      </c>
      <c r="B166" s="158"/>
      <c r="C166" s="102">
        <f t="shared" ca="1" si="7"/>
        <v>46242</v>
      </c>
      <c r="D166" s="112">
        <f ca="1">INDIRECT("'" &amp; UPPER(LEFT(TEXT($D$3,"mmmm"),3)) &amp; "'!G19")</f>
        <v>0</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#VALUE!</v>
      </c>
      <c r="B167" s="158"/>
      <c r="C167" s="102">
        <f t="shared" ca="1" si="7"/>
        <v>46242</v>
      </c>
      <c r="D167" s="112">
        <f ca="1">INDIRECT("'" &amp; UPPER(LEFT(TEXT($D$3,"mmmm"),3)) &amp; "'!G20")</f>
        <v>0</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#VALUE!</v>
      </c>
      <c r="B168" s="158"/>
      <c r="C168" s="102">
        <f t="shared" ca="1" si="7"/>
        <v>46242</v>
      </c>
      <c r="D168" s="112">
        <f ca="1">INDIRECT("'" &amp; UPPER(LEFT(TEXT($D$3,"mmmm"),3)) &amp; "'!G21")</f>
        <v>0</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#VALUE!</v>
      </c>
      <c r="B169" s="158"/>
      <c r="C169" s="102">
        <f t="shared" ca="1" si="7"/>
        <v>46242</v>
      </c>
      <c r="D169" s="112">
        <f ca="1">INDIRECT("'" &amp; UPPER(LEFT(TEXT($D$3,"mmmm"),3)) &amp; "'!G22")</f>
        <v>0</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#VALUE!</v>
      </c>
      <c r="B170" s="158"/>
      <c r="C170" s="102">
        <f t="shared" ca="1" si="7"/>
        <v>46242</v>
      </c>
      <c r="D170" s="112">
        <f ca="1">INDIRECT("'" &amp; UPPER(LEFT(TEXT($D$3,"mmmm"),3)) &amp; "'!G23")</f>
        <v>0</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#VALUE!</v>
      </c>
      <c r="B171" s="158"/>
      <c r="C171" s="102">
        <f t="shared" ca="1" si="7"/>
        <v>46242</v>
      </c>
      <c r="D171" s="112">
        <f ca="1">INDIRECT("'" &amp; UPPER(LEFT(TEXT($D$3,"mmmm"),3)) &amp; "'!G24")</f>
        <v>0</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#VALUE!</v>
      </c>
      <c r="B172" s="158"/>
      <c r="C172" s="102">
        <f t="shared" ca="1" si="7"/>
        <v>46242</v>
      </c>
      <c r="D172" s="112">
        <f ca="1">INDIRECT("'" &amp; UPPER(LEFT(TEXT($D$3,"mmmm"),3)) &amp; "'!G25")</f>
        <v>0</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#VALUE!</v>
      </c>
      <c r="B173" s="158"/>
      <c r="C173" s="102">
        <f t="shared" ca="1" si="7"/>
        <v>46242</v>
      </c>
      <c r="D173" s="112">
        <f ca="1">INDIRECT("'" &amp; UPPER(LEFT(TEXT($D$3,"mmmm"),3)) &amp; "'!G26")</f>
        <v>0</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#VALUE!</v>
      </c>
      <c r="B174" s="158"/>
      <c r="C174" s="102">
        <f t="shared" ca="1" si="7"/>
        <v>46242</v>
      </c>
      <c r="D174" s="112">
        <f ca="1">INDIRECT("'" &amp; UPPER(LEFT(TEXT($D$3,"mmmm"),3)) &amp; "'!G27")</f>
        <v>0</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#VALUE!</v>
      </c>
      <c r="B175" s="158"/>
      <c r="C175" s="102">
        <f t="shared" ca="1" si="7"/>
        <v>46242</v>
      </c>
      <c r="D175" s="112">
        <f ca="1">INDIRECT("'" &amp; UPPER(LEFT(TEXT($D$3,"mmmm"),3)) &amp; "'!G28")</f>
        <v>0</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#VALUE!</v>
      </c>
      <c r="B176" s="158"/>
      <c r="C176" s="102">
        <f t="shared" ca="1" si="7"/>
        <v>46242</v>
      </c>
      <c r="D176" s="112">
        <f ca="1">INDIRECT("'" &amp; UPPER(LEFT(TEXT($D$3,"mmmm"),3)) &amp; "'!G29")</f>
        <v>0</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#VALUE!</v>
      </c>
      <c r="B177" s="158"/>
      <c r="C177" s="102">
        <f t="shared" ca="1" si="7"/>
        <v>46242</v>
      </c>
      <c r="D177" s="112">
        <f ca="1">INDIRECT("'" &amp; UPPER(LEFT(TEXT($D$3,"mmmm"),3)) &amp; "'!G30")</f>
        <v>0</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#VALUE!</v>
      </c>
      <c r="B178" s="158"/>
      <c r="C178" s="102">
        <f t="shared" ca="1" si="7"/>
        <v>46242</v>
      </c>
      <c r="D178" s="112">
        <f ca="1">INDIRECT("'" &amp; UPPER(LEFT(TEXT($D$3,"mmmm"),3)) &amp; "'!G31")</f>
        <v>0</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#VALUE!</v>
      </c>
      <c r="B179" s="158"/>
      <c r="C179" s="102">
        <f t="shared" ca="1" si="7"/>
        <v>46242</v>
      </c>
      <c r="D179" s="112">
        <f ca="1">INDIRECT("'" &amp; UPPER(LEFT(TEXT($D$3,"mmmm"),3)) &amp; "'!G32")</f>
        <v>0</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#VALUE!</v>
      </c>
      <c r="B180" s="158"/>
      <c r="C180" s="102">
        <f t="shared" ca="1" si="7"/>
        <v>46242</v>
      </c>
      <c r="D180" s="112">
        <f ca="1">INDIRECT("'" &amp; UPPER(LEFT(TEXT($D$3,"mmmm"),3)) &amp; "'!G33")</f>
        <v>0</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#VALUE!</v>
      </c>
      <c r="B181" s="158"/>
      <c r="C181" s="102">
        <f t="shared" ca="1" si="7"/>
        <v>46242</v>
      </c>
      <c r="D181" s="112">
        <f ca="1">INDIRECT("'" &amp; UPPER(LEFT(TEXT($D$3,"mmmm"),3)) &amp; "'!G34")</f>
        <v>0</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#VALUE!</v>
      </c>
      <c r="B182" s="158"/>
      <c r="C182" s="102">
        <f t="shared" ca="1" si="7"/>
        <v>46242</v>
      </c>
      <c r="D182" s="112">
        <f ca="1">INDIRECT("'" &amp; UPPER(LEFT(TEXT($D$3,"mmmm"),3)) &amp; "'!G35")</f>
        <v>0</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#VALUE!</v>
      </c>
      <c r="B183" s="158"/>
      <c r="C183" s="102">
        <f t="shared" ca="1" si="7"/>
        <v>46242</v>
      </c>
      <c r="D183" s="112">
        <f ca="1">INDIRECT("'" &amp; UPPER(LEFT(TEXT($D$3,"mmmm"),3)) &amp; "'!G36")</f>
        <v>0</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#VALUE!</v>
      </c>
      <c r="B184" s="158"/>
      <c r="C184" s="102">
        <f t="shared" ca="1" si="7"/>
        <v>46242</v>
      </c>
      <c r="D184" s="112">
        <f ca="1">INDIRECT("'" &amp; UPPER(LEFT(TEXT($D$3,"mmmm"),3)) &amp; "'!G37")</f>
        <v>0</v>
      </c>
      <c r="E184" s="103"/>
      <c r="F184" s="104"/>
      <c r="G184" s="104"/>
      <c r="H184" s="104"/>
      <c r="I184" s="104"/>
      <c r="J184" s="104"/>
      <c r="K184" s="104"/>
      <c r="L184" s="104"/>
      <c r="M184" s="104"/>
      <c r="N184" s="104"/>
      <c r="O184" s="104"/>
      <c r="P184" s="105"/>
    </row>
    <row r="185" spans="1:16" ht="15" customHeight="1" thickBot="1" x14ac:dyDescent="0.3">
      <c r="A185" s="45" t="str">
        <f ca="1">IF(MONTH(C185)=MONTH(D$3),RIGHT('Yearly Info'!A$41,LEN('Yearly Info'!A$41)-4),"")</f>
        <v xml:space="preserve"> </v>
      </c>
      <c r="B185" s="158"/>
      <c r="C185" s="102">
        <f t="shared" ca="1" si="7"/>
        <v>46242</v>
      </c>
      <c r="D185" s="112">
        <f ca="1">INDIRECT("'" &amp; UPPER(LEFT(TEXT($D$3,"mmmm"),3)) &amp; "'!G38")</f>
        <v>0</v>
      </c>
      <c r="E185" s="103"/>
      <c r="F185" s="104"/>
      <c r="G185" s="104"/>
      <c r="H185" s="104"/>
      <c r="I185" s="104"/>
      <c r="J185" s="104"/>
      <c r="K185" s="104"/>
      <c r="L185" s="104"/>
      <c r="M185" s="104"/>
      <c r="N185" s="104"/>
      <c r="O185" s="104"/>
      <c r="P185" s="105"/>
    </row>
    <row r="186" spans="1:16" ht="15" customHeight="1" thickBot="1" x14ac:dyDescent="0.3">
      <c r="A186" s="45" t="str">
        <f ca="1">IF(MONTH(C186)=MONTH(D$3),RIGHT('Yearly Info'!A$42,LEN('Yearly Info'!A$42)-4),"")</f>
        <v xml:space="preserve"> </v>
      </c>
      <c r="B186" s="158"/>
      <c r="C186" s="102">
        <f t="shared" ca="1" si="7"/>
        <v>46242</v>
      </c>
      <c r="D186" s="112">
        <f ca="1">INDIRECT("'" &amp; UPPER(LEFT(TEXT($D$3,"mmmm"),3)) &amp; "'!G39")</f>
        <v>0</v>
      </c>
      <c r="E186" s="103"/>
      <c r="F186" s="104"/>
      <c r="G186" s="104"/>
      <c r="H186" s="104"/>
      <c r="I186" s="104"/>
      <c r="J186" s="104"/>
      <c r="K186" s="104"/>
      <c r="L186" s="104"/>
      <c r="M186" s="104"/>
      <c r="N186" s="104"/>
      <c r="O186" s="104"/>
      <c r="P186" s="105"/>
    </row>
    <row r="187" spans="1:16" ht="15" customHeight="1" thickBot="1" x14ac:dyDescent="0.3">
      <c r="A187" s="45" t="str">
        <f ca="1">IF(MONTH(C187)=MONTH(D$3),RIGHT('Yearly Info'!A$43,LEN('Yearly Info'!A$43)-4),"")</f>
        <v xml:space="preserve"> </v>
      </c>
      <c r="B187" s="158"/>
      <c r="C187" s="102">
        <f t="shared" ca="1" si="7"/>
        <v>46242</v>
      </c>
      <c r="D187" s="113">
        <f ca="1">INDIRECT("'" &amp; UPPER(LEFT(TEXT($D$3,"mmmm"),3)) &amp; "'!G40")</f>
        <v>0</v>
      </c>
      <c r="E187" s="103"/>
      <c r="F187" s="104"/>
      <c r="G187" s="104"/>
      <c r="H187" s="104"/>
      <c r="I187" s="104"/>
      <c r="J187" s="104"/>
      <c r="K187" s="104"/>
      <c r="L187" s="104"/>
      <c r="M187" s="104"/>
      <c r="N187" s="104"/>
      <c r="O187" s="104"/>
      <c r="P187" s="105"/>
    </row>
    <row r="188" spans="1:16" ht="15" customHeight="1" x14ac:dyDescent="0.25">
      <c r="A188" s="44" t="str">
        <f ca="1">IF(MONTH(C188)=MONTH(D$3),RIGHT('Yearly Info'!A$14,LEN('Yearly Info'!A$14)-4),"")</f>
        <v xml:space="preserve"> RICS Support for MDEQ</v>
      </c>
      <c r="B188" s="158" t="str">
        <f ca="1">TEXT(C188,"dddd")</f>
        <v>Sunday</v>
      </c>
      <c r="C188" s="102">
        <f ca="1">C158+1</f>
        <v>46243</v>
      </c>
      <c r="D188" s="112">
        <f ca="1">INDIRECT("'" &amp; UPPER(LEFT(TEXT($D$3,"mmmm"),3)) &amp; "'!H11")</f>
        <v>0</v>
      </c>
      <c r="E188" s="103"/>
      <c r="F188" s="104"/>
      <c r="G188" s="104"/>
      <c r="H188" s="104"/>
      <c r="I188" s="104"/>
      <c r="J188" s="104"/>
      <c r="K188" s="104"/>
      <c r="L188" s="104"/>
      <c r="M188" s="104"/>
      <c r="N188" s="104"/>
      <c r="O188" s="104"/>
      <c r="P188" s="105"/>
    </row>
    <row r="189" spans="1:16" ht="15" customHeight="1" x14ac:dyDescent="0.25">
      <c r="A189" s="44" t="str">
        <f ca="1">IF(MONTH(C189)=MONTH(D$3),RIGHT('Yearly Info'!A$15,LEN('Yearly Info'!A$15)-4),"")</f>
        <v xml:space="preserve"> MDEQ</v>
      </c>
      <c r="B189" s="158"/>
      <c r="C189" s="102">
        <f ca="1">C188</f>
        <v>46243</v>
      </c>
      <c r="D189" s="112">
        <f ca="1">INDIRECT("'" &amp; UPPER(LEFT(TEXT($D$3,"mmmm"),3)) &amp; "'!H12")</f>
        <v>0</v>
      </c>
      <c r="E189" s="103"/>
      <c r="F189" s="104"/>
      <c r="G189" s="104"/>
      <c r="H189" s="104"/>
      <c r="I189" s="104"/>
      <c r="J189" s="104"/>
      <c r="K189" s="104"/>
      <c r="L189" s="104"/>
      <c r="M189" s="104"/>
      <c r="N189" s="104"/>
      <c r="O189" s="104"/>
      <c r="P189" s="105"/>
    </row>
    <row r="190" spans="1:16" ht="15" customHeight="1" x14ac:dyDescent="0.25">
      <c r="A190" s="44" t="str">
        <f ca="1">IF(MONTH(C190)=MONTH(D$3),RIGHT('Yearly Info'!A$16,LEN('Yearly Info'!A$16)-4),"")</f>
        <v xml:space="preserve"> RICS Idea Portal</v>
      </c>
      <c r="B190" s="158"/>
      <c r="C190" s="102">
        <f ca="1">C189</f>
        <v>46243</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v>
      </c>
      <c r="B191" s="158"/>
      <c r="C191" s="102">
        <f t="shared" ref="C191:C217" ca="1" si="8">C190</f>
        <v>46243</v>
      </c>
      <c r="D191" s="112">
        <f ca="1">INDIRECT("'" &amp; UPPER(LEFT(TEXT($D$3,"mmmm"),3)) &amp; "'!H14")</f>
        <v>0</v>
      </c>
      <c r="E191" s="103"/>
      <c r="F191" s="104"/>
      <c r="G191" s="104"/>
      <c r="H191" s="104"/>
      <c r="I191" s="104"/>
      <c r="J191" s="104"/>
      <c r="K191" s="104"/>
      <c r="L191" s="104"/>
      <c r="M191" s="104"/>
      <c r="N191" s="104"/>
      <c r="O191" s="104"/>
      <c r="P191" s="105"/>
    </row>
    <row r="192" spans="1:16" ht="15" customHeight="1" x14ac:dyDescent="0.25">
      <c r="A192" s="44" t="str">
        <f ca="1">IF(MONTH(C192)=MONTH(D$3),RIGHT('Yearly Info'!A$18,LEN('Yearly Info'!A$18)-4),"")</f>
        <v xml:space="preserve"> GeoSpatial</v>
      </c>
      <c r="B192" s="158"/>
      <c r="C192" s="102">
        <f t="shared" ca="1" si="8"/>
        <v>46243</v>
      </c>
      <c r="D192" s="112">
        <f ca="1">INDIRECT("'" &amp; UPPER(LEFT(TEXT($D$3,"mmmm"),3)) &amp; "'!H15")</f>
        <v>0</v>
      </c>
      <c r="E192" s="103"/>
      <c r="F192" s="104"/>
      <c r="G192" s="104"/>
      <c r="H192" s="104"/>
      <c r="I192" s="104"/>
      <c r="J192" s="104"/>
      <c r="K192" s="104"/>
      <c r="L192" s="104"/>
      <c r="M192" s="104"/>
      <c r="N192" s="104"/>
      <c r="O192" s="104"/>
      <c r="P192" s="105"/>
    </row>
    <row r="193" spans="1:16" ht="15" customHeight="1" x14ac:dyDescent="0.25">
      <c r="A193" s="44" t="str">
        <f ca="1">IF(MONTH(C193)=MONTH(D$3),RIGHT('Yearly Info'!A$19,LEN('Yearly Info'!A$19)-4),"")</f>
        <v xml:space="preserve"> RICS Dashboard</v>
      </c>
      <c r="B193" s="158"/>
      <c r="C193" s="102">
        <f t="shared" ca="1" si="8"/>
        <v>46243</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MDWFP NRIS</v>
      </c>
      <c r="B194" s="158"/>
      <c r="C194" s="102">
        <f t="shared" ca="1" si="8"/>
        <v>46243</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 MRVA 4 CLOSED</v>
      </c>
      <c r="B195" s="158"/>
      <c r="C195" s="102">
        <f t="shared" ca="1" si="8"/>
        <v>46243</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v>
      </c>
      <c r="B196" s="158"/>
      <c r="C196" s="102">
        <f t="shared" ca="1" si="8"/>
        <v>46243</v>
      </c>
      <c r="D196" s="112">
        <f ca="1">INDIRECT("'" &amp; UPPER(LEFT(TEXT($D$3,"mmmm"),3)) &amp; "'!H19")</f>
        <v>0</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#VALUE!</v>
      </c>
      <c r="B197" s="158"/>
      <c r="C197" s="102">
        <f t="shared" ca="1" si="8"/>
        <v>46243</v>
      </c>
      <c r="D197" s="112">
        <f ca="1">INDIRECT("'" &amp; UPPER(LEFT(TEXT($D$3,"mmmm"),3)) &amp; "'!H20")</f>
        <v>0</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#VALUE!</v>
      </c>
      <c r="B198" s="158"/>
      <c r="C198" s="102">
        <f t="shared" ca="1" si="8"/>
        <v>46243</v>
      </c>
      <c r="D198" s="112">
        <f ca="1">INDIRECT("'" &amp; UPPER(LEFT(TEXT($D$3,"mmmm"),3)) &amp; "'!H21")</f>
        <v>0</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#VALUE!</v>
      </c>
      <c r="B199" s="158"/>
      <c r="C199" s="102">
        <f t="shared" ca="1" si="8"/>
        <v>46243</v>
      </c>
      <c r="D199" s="112">
        <f ca="1">INDIRECT("'" &amp; UPPER(LEFT(TEXT($D$3,"mmmm"),3)) &amp; "'!H22")</f>
        <v>0</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#VALUE!</v>
      </c>
      <c r="B200" s="158"/>
      <c r="C200" s="102">
        <f t="shared" ca="1" si="8"/>
        <v>46243</v>
      </c>
      <c r="D200" s="112">
        <f ca="1">INDIRECT("'" &amp; UPPER(LEFT(TEXT($D$3,"mmmm"),3)) &amp; "'!H23")</f>
        <v>0</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#VALUE!</v>
      </c>
      <c r="B201" s="158"/>
      <c r="C201" s="102">
        <f t="shared" ca="1" si="8"/>
        <v>46243</v>
      </c>
      <c r="D201" s="112">
        <f ca="1">INDIRECT("'" &amp; UPPER(LEFT(TEXT($D$3,"mmmm"),3)) &amp; "'!H24")</f>
        <v>0</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#VALUE!</v>
      </c>
      <c r="B202" s="158"/>
      <c r="C202" s="102">
        <f t="shared" ca="1" si="8"/>
        <v>46243</v>
      </c>
      <c r="D202" s="112">
        <f ca="1">INDIRECT("'" &amp; UPPER(LEFT(TEXT($D$3,"mmmm"),3)) &amp; "'!H25")</f>
        <v>0</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#VALUE!</v>
      </c>
      <c r="B203" s="158"/>
      <c r="C203" s="102">
        <f t="shared" ca="1" si="8"/>
        <v>46243</v>
      </c>
      <c r="D203" s="112">
        <f ca="1">INDIRECT("'" &amp; UPPER(LEFT(TEXT($D$3,"mmmm"),3)) &amp; "'!H26")</f>
        <v>0</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#VALUE!</v>
      </c>
      <c r="B204" s="158"/>
      <c r="C204" s="102">
        <f t="shared" ca="1" si="8"/>
        <v>46243</v>
      </c>
      <c r="D204" s="112">
        <f ca="1">INDIRECT("'" &amp; UPPER(LEFT(TEXT($D$3,"mmmm"),3)) &amp; "'!H27")</f>
        <v>0</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#VALUE!</v>
      </c>
      <c r="B205" s="158"/>
      <c r="C205" s="102">
        <f t="shared" ca="1" si="8"/>
        <v>46243</v>
      </c>
      <c r="D205" s="112">
        <f ca="1">INDIRECT("'" &amp; UPPER(LEFT(TEXT($D$3,"mmmm"),3)) &amp; "'!H28")</f>
        <v>0</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#VALUE!</v>
      </c>
      <c r="B206" s="158"/>
      <c r="C206" s="102">
        <f t="shared" ca="1" si="8"/>
        <v>46243</v>
      </c>
      <c r="D206" s="112">
        <f ca="1">INDIRECT("'" &amp; UPPER(LEFT(TEXT($D$3,"mmmm"),3)) &amp; "'!H29")</f>
        <v>0</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#VALUE!</v>
      </c>
      <c r="B207" s="158"/>
      <c r="C207" s="102">
        <f t="shared" ca="1" si="8"/>
        <v>46243</v>
      </c>
      <c r="D207" s="112">
        <f ca="1">INDIRECT("'" &amp; UPPER(LEFT(TEXT($D$3,"mmmm"),3)) &amp; "'!H30")</f>
        <v>0</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#VALUE!</v>
      </c>
      <c r="B208" s="158"/>
      <c r="C208" s="102">
        <f t="shared" ca="1" si="8"/>
        <v>46243</v>
      </c>
      <c r="D208" s="112">
        <f ca="1">INDIRECT("'" &amp; UPPER(LEFT(TEXT($D$3,"mmmm"),3)) &amp; "'!H31")</f>
        <v>0</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#VALUE!</v>
      </c>
      <c r="B209" s="158"/>
      <c r="C209" s="102">
        <f t="shared" ca="1" si="8"/>
        <v>46243</v>
      </c>
      <c r="D209" s="112">
        <f ca="1">INDIRECT("'" &amp; UPPER(LEFT(TEXT($D$3,"mmmm"),3)) &amp; "'!H32")</f>
        <v>0</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#VALUE!</v>
      </c>
      <c r="B210" s="158"/>
      <c r="C210" s="102">
        <f t="shared" ca="1" si="8"/>
        <v>46243</v>
      </c>
      <c r="D210" s="112">
        <f ca="1">INDIRECT("'" &amp; UPPER(LEFT(TEXT($D$3,"mmmm"),3)) &amp; "'!H33")</f>
        <v>0</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#VALUE!</v>
      </c>
      <c r="B211" s="158"/>
      <c r="C211" s="102">
        <f t="shared" ca="1" si="8"/>
        <v>46243</v>
      </c>
      <c r="D211" s="112">
        <f ca="1">INDIRECT("'" &amp; UPPER(LEFT(TEXT($D$3,"mmmm"),3)) &amp; "'!H34")</f>
        <v>0</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#VALUE!</v>
      </c>
      <c r="B212" s="158"/>
      <c r="C212" s="102">
        <f t="shared" ca="1" si="8"/>
        <v>46243</v>
      </c>
      <c r="D212" s="112">
        <f ca="1">INDIRECT("'" &amp; UPPER(LEFT(TEXT($D$3,"mmmm"),3)) &amp; "'!H35")</f>
        <v>0</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#VALUE!</v>
      </c>
      <c r="B213" s="158"/>
      <c r="C213" s="102">
        <f t="shared" ca="1" si="8"/>
        <v>46243</v>
      </c>
      <c r="D213" s="112">
        <f ca="1">INDIRECT("'" &amp; UPPER(LEFT(TEXT($D$3,"mmmm"),3)) &amp; "'!H36")</f>
        <v>0</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#VALUE!</v>
      </c>
      <c r="B214" s="158"/>
      <c r="C214" s="102">
        <f t="shared" ca="1" si="8"/>
        <v>46243</v>
      </c>
      <c r="D214" s="112">
        <f ca="1">INDIRECT("'" &amp; UPPER(LEFT(TEXT($D$3,"mmmm"),3)) &amp; "'!H37")</f>
        <v>0</v>
      </c>
      <c r="E214" s="103"/>
      <c r="F214" s="104"/>
      <c r="G214" s="104"/>
      <c r="H214" s="104"/>
      <c r="I214" s="104"/>
      <c r="J214" s="104"/>
      <c r="K214" s="104"/>
      <c r="L214" s="104"/>
      <c r="M214" s="104"/>
      <c r="N214" s="104"/>
      <c r="O214" s="104"/>
      <c r="P214" s="105"/>
    </row>
    <row r="215" spans="1:16" ht="15" customHeight="1" thickBot="1" x14ac:dyDescent="0.3">
      <c r="A215" s="45" t="str">
        <f ca="1">IF(MONTH(C215)=MONTH(D$3),RIGHT('Yearly Info'!A$41,LEN('Yearly Info'!A$41)-4),"")</f>
        <v xml:space="preserve"> </v>
      </c>
      <c r="B215" s="158"/>
      <c r="C215" s="102">
        <f t="shared" ca="1" si="8"/>
        <v>46243</v>
      </c>
      <c r="D215" s="112">
        <f ca="1">INDIRECT("'" &amp; UPPER(LEFT(TEXT($D$3,"mmmm"),3)) &amp; "'!H38")</f>
        <v>0</v>
      </c>
      <c r="E215" s="103"/>
      <c r="F215" s="104"/>
      <c r="G215" s="104"/>
      <c r="H215" s="104"/>
      <c r="I215" s="104"/>
      <c r="J215" s="104"/>
      <c r="K215" s="104"/>
      <c r="L215" s="104"/>
      <c r="M215" s="104"/>
      <c r="N215" s="104"/>
      <c r="O215" s="104"/>
      <c r="P215" s="105"/>
    </row>
    <row r="216" spans="1:16" ht="15" customHeight="1" thickBot="1" x14ac:dyDescent="0.3">
      <c r="A216" s="45" t="str">
        <f ca="1">IF(MONTH(C216)=MONTH(D$3),RIGHT('Yearly Info'!A$42,LEN('Yearly Info'!A$42)-4),"")</f>
        <v xml:space="preserve"> </v>
      </c>
      <c r="B216" s="158"/>
      <c r="C216" s="102">
        <f t="shared" ca="1" si="8"/>
        <v>46243</v>
      </c>
      <c r="D216" s="112">
        <f ca="1">INDIRECT("'" &amp; UPPER(LEFT(TEXT($D$3,"mmmm"),3)) &amp; "'!H39")</f>
        <v>0</v>
      </c>
      <c r="E216" s="103"/>
      <c r="F216" s="104"/>
      <c r="G216" s="104"/>
      <c r="H216" s="104"/>
      <c r="I216" s="104"/>
      <c r="J216" s="104"/>
      <c r="K216" s="104"/>
      <c r="L216" s="104"/>
      <c r="M216" s="104"/>
      <c r="N216" s="104"/>
      <c r="O216" s="104"/>
      <c r="P216" s="105"/>
    </row>
    <row r="217" spans="1:16" ht="15" customHeight="1" thickBot="1" x14ac:dyDescent="0.3">
      <c r="A217" s="45" t="str">
        <f ca="1">IF(MONTH(C217)=MONTH(D$3),RIGHT('Yearly Info'!A$43,LEN('Yearly Info'!A$43)-4),"")</f>
        <v xml:space="preserve"> </v>
      </c>
      <c r="B217" s="158"/>
      <c r="C217" s="102">
        <f t="shared" ca="1" si="8"/>
        <v>46243</v>
      </c>
      <c r="D217" s="112">
        <f ca="1">INDIRECT("'" &amp; UPPER(LEFT(TEXT($D$3,"mmmm"),3)) &amp; "'!H40")</f>
        <v>0</v>
      </c>
      <c r="E217" s="103"/>
      <c r="F217" s="104"/>
      <c r="G217" s="104"/>
      <c r="H217" s="104"/>
      <c r="I217" s="104"/>
      <c r="J217" s="104"/>
      <c r="K217" s="104"/>
      <c r="L217" s="104"/>
      <c r="M217" s="104"/>
      <c r="N217" s="104"/>
      <c r="O217" s="104"/>
      <c r="P217" s="105"/>
    </row>
    <row r="218" spans="1:16" ht="15" customHeight="1" x14ac:dyDescent="0.25">
      <c r="A218" s="44" t="str">
        <f ca="1">IF(MONTH(C218)=MONTH(D$3),RIGHT('Yearly Info'!A$14,LEN('Yearly Info'!A$14)-4),"")</f>
        <v xml:space="preserve"> RICS Support for MDEQ</v>
      </c>
      <c r="B218" s="145" t="str">
        <f ca="1">TEXT(C218,"dddd")</f>
        <v>Monday</v>
      </c>
      <c r="C218" s="94">
        <f ca="1">C128+3</f>
        <v>46244</v>
      </c>
      <c r="D218" s="114">
        <f ca="1">INDIRECT("'" &amp; UPPER(LEFT(TEXT($D$3,"mmmm"),3)) &amp; "'!I11")</f>
        <v>0</v>
      </c>
      <c r="E218" s="147"/>
      <c r="F218" s="148"/>
      <c r="G218" s="148"/>
      <c r="H218" s="148"/>
      <c r="I218" s="148"/>
      <c r="J218" s="148"/>
      <c r="K218" s="148"/>
      <c r="L218" s="148"/>
      <c r="M218" s="148"/>
      <c r="N218" s="148"/>
      <c r="O218" s="148"/>
      <c r="P218" s="149"/>
    </row>
    <row r="219" spans="1:16" ht="15" customHeight="1" x14ac:dyDescent="0.25">
      <c r="A219" s="44" t="str">
        <f ca="1">IF(MONTH(C219)=MONTH(D$3),RIGHT('Yearly Info'!A$15,LEN('Yearly Info'!A$15)-4),"")</f>
        <v xml:space="preserve"> MDEQ</v>
      </c>
      <c r="B219" s="145"/>
      <c r="C219" s="42">
        <f ca="1">C218</f>
        <v>46244</v>
      </c>
      <c r="D219" s="114">
        <f ca="1">INDIRECT("'" &amp; UPPER(LEFT(TEXT($D$3,"mmmm"),3)) &amp; "'!I12")</f>
        <v>0</v>
      </c>
      <c r="E219" s="147"/>
      <c r="F219" s="148"/>
      <c r="G219" s="148"/>
      <c r="H219" s="148"/>
      <c r="I219" s="148"/>
      <c r="J219" s="148"/>
      <c r="K219" s="148"/>
      <c r="L219" s="148"/>
      <c r="M219" s="148"/>
      <c r="N219" s="148"/>
      <c r="O219" s="148"/>
      <c r="P219" s="149"/>
    </row>
    <row r="220" spans="1:16" ht="15" customHeight="1" x14ac:dyDescent="0.25">
      <c r="A220" s="44" t="str">
        <f ca="1">IF(MONTH(C220)=MONTH(D$3),RIGHT('Yearly Info'!A$16,LEN('Yearly Info'!A$16)-4),"")</f>
        <v xml:space="preserve"> RICS Idea Portal</v>
      </c>
      <c r="B220" s="145"/>
      <c r="C220" s="42">
        <f t="shared" ref="C220:C247" ca="1" si="9">C219</f>
        <v>46244</v>
      </c>
      <c r="D220" s="114">
        <f ca="1">INDIRECT("'" &amp; UPPER(LEFT(TEXT($D$3,"mmmm"),3)) &amp; "'!I13")</f>
        <v>0</v>
      </c>
      <c r="E220" s="147"/>
      <c r="F220" s="148"/>
      <c r="G220" s="148"/>
      <c r="H220" s="148"/>
      <c r="I220" s="148"/>
      <c r="J220" s="148"/>
      <c r="K220" s="148"/>
      <c r="L220" s="148"/>
      <c r="M220" s="148"/>
      <c r="N220" s="148"/>
      <c r="O220" s="148"/>
      <c r="P220" s="149"/>
    </row>
    <row r="221" spans="1:16" ht="15" customHeight="1" x14ac:dyDescent="0.25">
      <c r="A221" s="44" t="str">
        <f ca="1">IF(MONTH(C221)=MONTH(D$3),RIGHT('Yearly Info'!A$17,LEN('Yearly Info'!A$17)-4),"")</f>
        <v xml:space="preserve"> MSWIS</v>
      </c>
      <c r="B221" s="145"/>
      <c r="C221" s="42">
        <f t="shared" ca="1" si="9"/>
        <v>46244</v>
      </c>
      <c r="D221" s="114">
        <f ca="1">INDIRECT("'" &amp; UPPER(LEFT(TEXT($D$3,"mmmm"),3)) &amp; "'!I14")</f>
        <v>0</v>
      </c>
      <c r="E221" s="147"/>
      <c r="F221" s="148"/>
      <c r="G221" s="148"/>
      <c r="H221" s="148"/>
      <c r="I221" s="148"/>
      <c r="J221" s="148"/>
      <c r="K221" s="148"/>
      <c r="L221" s="148"/>
      <c r="M221" s="148"/>
      <c r="N221" s="148"/>
      <c r="O221" s="148"/>
      <c r="P221" s="149"/>
    </row>
    <row r="222" spans="1:16" ht="15" customHeight="1" x14ac:dyDescent="0.25">
      <c r="A222" s="44" t="str">
        <f ca="1">IF(MONTH(C222)=MONTH(D$3),RIGHT('Yearly Info'!A$18,LEN('Yearly Info'!A$18)-4),"")</f>
        <v xml:space="preserve"> GeoSpatial</v>
      </c>
      <c r="B222" s="145"/>
      <c r="C222" s="42">
        <f t="shared" ca="1" si="9"/>
        <v>46244</v>
      </c>
      <c r="D222" s="114">
        <f ca="1">INDIRECT("'" &amp; UPPER(LEFT(TEXT($D$3,"mmmm"),3)) &amp; "'!I15")</f>
        <v>0</v>
      </c>
      <c r="E222" s="147"/>
      <c r="F222" s="148"/>
      <c r="G222" s="148"/>
      <c r="H222" s="148"/>
      <c r="I222" s="148"/>
      <c r="J222" s="148"/>
      <c r="K222" s="148"/>
      <c r="L222" s="148"/>
      <c r="M222" s="148"/>
      <c r="N222" s="148"/>
      <c r="O222" s="148"/>
      <c r="P222" s="149"/>
    </row>
    <row r="223" spans="1:16" ht="15" customHeight="1" x14ac:dyDescent="0.25">
      <c r="A223" s="44" t="str">
        <f ca="1">IF(MONTH(C223)=MONTH(D$3),RIGHT('Yearly Info'!A$19,LEN('Yearly Info'!A$19)-4),"")</f>
        <v xml:space="preserve"> RICS Dashboard</v>
      </c>
      <c r="B223" s="145"/>
      <c r="C223" s="42">
        <f t="shared" ca="1" si="9"/>
        <v>46244</v>
      </c>
      <c r="D223" s="114">
        <f ca="1">INDIRECT("'" &amp; UPPER(LEFT(TEXT($D$3,"mmmm"),3)) &amp; "'!I16")</f>
        <v>0</v>
      </c>
      <c r="E223" s="147"/>
      <c r="F223" s="148"/>
      <c r="G223" s="148"/>
      <c r="H223" s="148"/>
      <c r="I223" s="148"/>
      <c r="J223" s="148"/>
      <c r="K223" s="148"/>
      <c r="L223" s="148"/>
      <c r="M223" s="148"/>
      <c r="N223" s="148"/>
      <c r="O223" s="148"/>
      <c r="P223" s="149"/>
    </row>
    <row r="224" spans="1:16" ht="15" customHeight="1" x14ac:dyDescent="0.25">
      <c r="A224" s="44" t="str">
        <f ca="1">IF(MONTH(C224)=MONTH(D$3),RIGHT('Yearly Info'!A$20,LEN('Yearly Info'!A$20)-4),"")</f>
        <v xml:space="preserve"> MDWFP NRIS</v>
      </c>
      <c r="B224" s="145"/>
      <c r="C224" s="42">
        <f t="shared" ca="1" si="9"/>
        <v>46244</v>
      </c>
      <c r="D224" s="114">
        <f ca="1">INDIRECT("'" &amp; UPPER(LEFT(TEXT($D$3,"mmmm"),3)) &amp; "'!I17")</f>
        <v>0</v>
      </c>
      <c r="E224" s="147"/>
      <c r="F224" s="148"/>
      <c r="G224" s="148"/>
      <c r="H224" s="148"/>
      <c r="I224" s="148"/>
      <c r="J224" s="148"/>
      <c r="K224" s="148"/>
      <c r="L224" s="148"/>
      <c r="M224" s="148"/>
      <c r="N224" s="148"/>
      <c r="O224" s="148"/>
      <c r="P224" s="149"/>
    </row>
    <row r="225" spans="1:16" ht="15" customHeight="1" x14ac:dyDescent="0.25">
      <c r="A225" s="44" t="str">
        <f ca="1">IF(MONTH(C225)=MONTH(D$3),RIGHT('Yearly Info'!A$21,LEN('Yearly Info'!A$21)-4),"")</f>
        <v xml:space="preserve"> MSWIS MRVA 4 CLOSED</v>
      </c>
      <c r="B225" s="145"/>
      <c r="C225" s="42">
        <f t="shared" ca="1" si="9"/>
        <v>46244</v>
      </c>
      <c r="D225" s="114">
        <f ca="1">INDIRECT("'" &amp; UPPER(LEFT(TEXT($D$3,"mmmm"),3)) &amp; "'!I18")</f>
        <v>0</v>
      </c>
      <c r="E225" s="147"/>
      <c r="F225" s="148"/>
      <c r="G225" s="148"/>
      <c r="H225" s="148"/>
      <c r="I225" s="148"/>
      <c r="J225" s="148"/>
      <c r="K225" s="148"/>
      <c r="L225" s="148"/>
      <c r="M225" s="148"/>
      <c r="N225" s="148"/>
      <c r="O225" s="148"/>
      <c r="P225" s="149"/>
    </row>
    <row r="226" spans="1:16" ht="15" customHeight="1" x14ac:dyDescent="0.25">
      <c r="A226" s="44" t="str">
        <f ca="1">IF(MONTH(C226)=MONTH(D$3),RIGHT('Yearly Info'!A$22,LEN('Yearly Info'!A$22)-4),"")</f>
        <v xml:space="preserve"> Tackett</v>
      </c>
      <c r="B226" s="145"/>
      <c r="C226" s="42">
        <f t="shared" ca="1" si="9"/>
        <v>46244</v>
      </c>
      <c r="D226" s="114">
        <f ca="1">INDIRECT("'" &amp; UPPER(LEFT(TEXT($D$3,"mmmm"),3)) &amp; "'!I19")</f>
        <v>0</v>
      </c>
      <c r="E226" s="147"/>
      <c r="F226" s="148"/>
      <c r="G226" s="148"/>
      <c r="H226" s="148"/>
      <c r="I226" s="148"/>
      <c r="J226" s="148"/>
      <c r="K226" s="148"/>
      <c r="L226" s="148"/>
      <c r="M226" s="148"/>
      <c r="N226" s="148"/>
      <c r="O226" s="148"/>
      <c r="P226" s="149"/>
    </row>
    <row r="227" spans="1:16" ht="15" customHeight="1" x14ac:dyDescent="0.25">
      <c r="A227" s="44" t="e">
        <f ca="1">IF(MONTH(C227)=MONTH(D$3),RIGHT('Yearly Info'!A$23,LEN('Yearly Info'!A$23)-4),"")</f>
        <v>#VALUE!</v>
      </c>
      <c r="B227" s="145"/>
      <c r="C227" s="42">
        <f t="shared" ca="1" si="9"/>
        <v>46244</v>
      </c>
      <c r="D227" s="114">
        <f ca="1">INDIRECT("'" &amp; UPPER(LEFT(TEXT($D$3,"mmmm"),3)) &amp; "'!I20")</f>
        <v>0</v>
      </c>
      <c r="E227" s="147"/>
      <c r="F227" s="148"/>
      <c r="G227" s="148"/>
      <c r="H227" s="148"/>
      <c r="I227" s="148"/>
      <c r="J227" s="148"/>
      <c r="K227" s="148"/>
      <c r="L227" s="148"/>
      <c r="M227" s="148"/>
      <c r="N227" s="148"/>
      <c r="O227" s="148"/>
      <c r="P227" s="149"/>
    </row>
    <row r="228" spans="1:16" ht="15" customHeight="1" x14ac:dyDescent="0.25">
      <c r="A228" s="44" t="e">
        <f ca="1">IF(MONTH(C228)=MONTH(D$3),RIGHT('Yearly Info'!A$24,LEN('Yearly Info'!A$24)-4),"")</f>
        <v>#VALUE!</v>
      </c>
      <c r="B228" s="145"/>
      <c r="C228" s="42">
        <f t="shared" ca="1" si="9"/>
        <v>46244</v>
      </c>
      <c r="D228" s="114">
        <f ca="1">INDIRECT("'" &amp; UPPER(LEFT(TEXT($D$3,"mmmm"),3)) &amp; "'!I21")</f>
        <v>0</v>
      </c>
      <c r="E228" s="147"/>
      <c r="F228" s="148"/>
      <c r="G228" s="148"/>
      <c r="H228" s="148"/>
      <c r="I228" s="148"/>
      <c r="J228" s="148"/>
      <c r="K228" s="148"/>
      <c r="L228" s="148"/>
      <c r="M228" s="148"/>
      <c r="N228" s="148"/>
      <c r="O228" s="148"/>
      <c r="P228" s="149"/>
    </row>
    <row r="229" spans="1:16" ht="15" customHeight="1" x14ac:dyDescent="0.25">
      <c r="A229" s="44" t="e">
        <f ca="1">IF(MONTH(C229)=MONTH(D$3),RIGHT('Yearly Info'!A$25,LEN('Yearly Info'!A$25)-4),"")</f>
        <v>#VALUE!</v>
      </c>
      <c r="B229" s="145"/>
      <c r="C229" s="42">
        <f t="shared" ca="1" si="9"/>
        <v>46244</v>
      </c>
      <c r="D229" s="114">
        <f ca="1">INDIRECT("'" &amp; UPPER(LEFT(TEXT($D$3,"mmmm"),3)) &amp; "'!I22")</f>
        <v>0</v>
      </c>
      <c r="E229" s="147"/>
      <c r="F229" s="148"/>
      <c r="G229" s="148"/>
      <c r="H229" s="148"/>
      <c r="I229" s="148"/>
      <c r="J229" s="148"/>
      <c r="K229" s="148"/>
      <c r="L229" s="148"/>
      <c r="M229" s="148"/>
      <c r="N229" s="148"/>
      <c r="O229" s="148"/>
      <c r="P229" s="149"/>
    </row>
    <row r="230" spans="1:16" ht="15" customHeight="1" x14ac:dyDescent="0.25">
      <c r="A230" s="44" t="e">
        <f ca="1">IF(MONTH(C230)=MONTH(D$3),RIGHT('Yearly Info'!A$26,LEN('Yearly Info'!A$26)-4),"")</f>
        <v>#VALUE!</v>
      </c>
      <c r="B230" s="145"/>
      <c r="C230" s="42">
        <f t="shared" ca="1" si="9"/>
        <v>46244</v>
      </c>
      <c r="D230" s="114">
        <f ca="1">INDIRECT("'" &amp; UPPER(LEFT(TEXT($D$3,"mmmm"),3)) &amp; "'!I23")</f>
        <v>0</v>
      </c>
      <c r="E230" s="147"/>
      <c r="F230" s="148"/>
      <c r="G230" s="148"/>
      <c r="H230" s="148"/>
      <c r="I230" s="148"/>
      <c r="J230" s="148"/>
      <c r="K230" s="148"/>
      <c r="L230" s="148"/>
      <c r="M230" s="148"/>
      <c r="N230" s="148"/>
      <c r="O230" s="148"/>
      <c r="P230" s="149"/>
    </row>
    <row r="231" spans="1:16" ht="15" customHeight="1" x14ac:dyDescent="0.25">
      <c r="A231" s="44" t="e">
        <f ca="1">IF(MONTH(C231)=MONTH(D$3),RIGHT('Yearly Info'!A$27,LEN('Yearly Info'!A$27)-4),"")</f>
        <v>#VALUE!</v>
      </c>
      <c r="B231" s="145"/>
      <c r="C231" s="42">
        <f t="shared" ca="1" si="9"/>
        <v>46244</v>
      </c>
      <c r="D231" s="114">
        <f ca="1">INDIRECT("'" &amp; UPPER(LEFT(TEXT($D$3,"mmmm"),3)) &amp; "'!I24")</f>
        <v>0</v>
      </c>
      <c r="E231" s="147"/>
      <c r="F231" s="148"/>
      <c r="G231" s="148"/>
      <c r="H231" s="148"/>
      <c r="I231" s="148"/>
      <c r="J231" s="148"/>
      <c r="K231" s="148"/>
      <c r="L231" s="148"/>
      <c r="M231" s="148"/>
      <c r="N231" s="148"/>
      <c r="O231" s="148"/>
      <c r="P231" s="149"/>
    </row>
    <row r="232" spans="1:16" ht="15" customHeight="1" x14ac:dyDescent="0.25">
      <c r="A232" s="44" t="e">
        <f ca="1">IF(MONTH(C232)=MONTH(D$3),RIGHT('Yearly Info'!A$28,LEN('Yearly Info'!A$28)-4),"")</f>
        <v>#VALUE!</v>
      </c>
      <c r="B232" s="145"/>
      <c r="C232" s="42">
        <f t="shared" ca="1" si="9"/>
        <v>46244</v>
      </c>
      <c r="D232" s="114">
        <f ca="1">INDIRECT("'" &amp; UPPER(LEFT(TEXT($D$3,"mmmm"),3)) &amp; "'!I25")</f>
        <v>0</v>
      </c>
      <c r="E232" s="147"/>
      <c r="F232" s="148"/>
      <c r="G232" s="148"/>
      <c r="H232" s="148"/>
      <c r="I232" s="148"/>
      <c r="J232" s="148"/>
      <c r="K232" s="148"/>
      <c r="L232" s="148"/>
      <c r="M232" s="148"/>
      <c r="N232" s="148"/>
      <c r="O232" s="148"/>
      <c r="P232" s="149"/>
    </row>
    <row r="233" spans="1:16" ht="15" customHeight="1" x14ac:dyDescent="0.25">
      <c r="A233" s="44" t="e">
        <f ca="1">IF(MONTH(C233)=MONTH(D$3),RIGHT('Yearly Info'!A$29,LEN('Yearly Info'!A$29)-4),"")</f>
        <v>#VALUE!</v>
      </c>
      <c r="B233" s="145"/>
      <c r="C233" s="42">
        <f t="shared" ca="1" si="9"/>
        <v>46244</v>
      </c>
      <c r="D233" s="114">
        <f ca="1">INDIRECT("'" &amp; UPPER(LEFT(TEXT($D$3,"mmmm"),3)) &amp; "'!I26")</f>
        <v>0</v>
      </c>
      <c r="E233" s="147"/>
      <c r="F233" s="148"/>
      <c r="G233" s="148"/>
      <c r="H233" s="148"/>
      <c r="I233" s="148"/>
      <c r="J233" s="148"/>
      <c r="K233" s="148"/>
      <c r="L233" s="148"/>
      <c r="M233" s="148"/>
      <c r="N233" s="148"/>
      <c r="O233" s="148"/>
      <c r="P233" s="149"/>
    </row>
    <row r="234" spans="1:16" ht="15" customHeight="1" x14ac:dyDescent="0.25">
      <c r="A234" s="44" t="e">
        <f ca="1">IF(MONTH(C234)=MONTH(D$3),RIGHT('Yearly Info'!A$30,LEN('Yearly Info'!A$30)-4),"")</f>
        <v>#VALUE!</v>
      </c>
      <c r="B234" s="145"/>
      <c r="C234" s="42">
        <f t="shared" ca="1" si="9"/>
        <v>46244</v>
      </c>
      <c r="D234" s="114">
        <f ca="1">INDIRECT("'" &amp; UPPER(LEFT(TEXT($D$3,"mmmm"),3)) &amp; "'!I27")</f>
        <v>0</v>
      </c>
      <c r="E234" s="147"/>
      <c r="F234" s="148"/>
      <c r="G234" s="148"/>
      <c r="H234" s="148"/>
      <c r="I234" s="148"/>
      <c r="J234" s="148"/>
      <c r="K234" s="148"/>
      <c r="L234" s="148"/>
      <c r="M234" s="148"/>
      <c r="N234" s="148"/>
      <c r="O234" s="148"/>
      <c r="P234" s="149"/>
    </row>
    <row r="235" spans="1:16" ht="15" customHeight="1" x14ac:dyDescent="0.25">
      <c r="A235" s="44" t="e">
        <f ca="1">IF(MONTH(C235)=MONTH(D$3),RIGHT('Yearly Info'!A$31,LEN('Yearly Info'!A$31)-4),"")</f>
        <v>#VALUE!</v>
      </c>
      <c r="B235" s="145"/>
      <c r="C235" s="42">
        <f t="shared" ca="1" si="9"/>
        <v>46244</v>
      </c>
      <c r="D235" s="114">
        <f ca="1">INDIRECT("'" &amp; UPPER(LEFT(TEXT($D$3,"mmmm"),3)) &amp; "'!I28")</f>
        <v>0</v>
      </c>
      <c r="E235" s="147"/>
      <c r="F235" s="148"/>
      <c r="G235" s="148"/>
      <c r="H235" s="148"/>
      <c r="I235" s="148"/>
      <c r="J235" s="148"/>
      <c r="K235" s="148"/>
      <c r="L235" s="148"/>
      <c r="M235" s="148"/>
      <c r="N235" s="148"/>
      <c r="O235" s="148"/>
      <c r="P235" s="149"/>
    </row>
    <row r="236" spans="1:16" ht="15" customHeight="1" x14ac:dyDescent="0.25">
      <c r="A236" s="44" t="e">
        <f ca="1">IF(MONTH(C236)=MONTH(D$3),RIGHT('Yearly Info'!A$32,LEN('Yearly Info'!A$32)-4),"")</f>
        <v>#VALUE!</v>
      </c>
      <c r="B236" s="145"/>
      <c r="C236" s="42">
        <f t="shared" ca="1" si="9"/>
        <v>46244</v>
      </c>
      <c r="D236" s="114">
        <f ca="1">INDIRECT("'" &amp; UPPER(LEFT(TEXT($D$3,"mmmm"),3)) &amp; "'!I29")</f>
        <v>0</v>
      </c>
      <c r="E236" s="147"/>
      <c r="F236" s="148"/>
      <c r="G236" s="148"/>
      <c r="H236" s="148"/>
      <c r="I236" s="148"/>
      <c r="J236" s="148"/>
      <c r="K236" s="148"/>
      <c r="L236" s="148"/>
      <c r="M236" s="148"/>
      <c r="N236" s="148"/>
      <c r="O236" s="148"/>
      <c r="P236" s="149"/>
    </row>
    <row r="237" spans="1:16" ht="15" customHeight="1" x14ac:dyDescent="0.25">
      <c r="A237" s="44" t="e">
        <f ca="1">IF(MONTH(C237)=MONTH(D$3),RIGHT('Yearly Info'!A$33,LEN('Yearly Info'!A$33)-4),"")</f>
        <v>#VALUE!</v>
      </c>
      <c r="B237" s="145"/>
      <c r="C237" s="42">
        <f t="shared" ca="1" si="9"/>
        <v>46244</v>
      </c>
      <c r="D237" s="114">
        <f ca="1">INDIRECT("'" &amp; UPPER(LEFT(TEXT($D$3,"mmmm"),3)) &amp; "'!I30")</f>
        <v>0</v>
      </c>
      <c r="E237" s="147"/>
      <c r="F237" s="148"/>
      <c r="G237" s="148"/>
      <c r="H237" s="148"/>
      <c r="I237" s="148"/>
      <c r="J237" s="148"/>
      <c r="K237" s="148"/>
      <c r="L237" s="148"/>
      <c r="M237" s="148"/>
      <c r="N237" s="148"/>
      <c r="O237" s="148"/>
      <c r="P237" s="149"/>
    </row>
    <row r="238" spans="1:16" ht="15" customHeight="1" x14ac:dyDescent="0.25">
      <c r="A238" s="44" t="e">
        <f ca="1">IF(MONTH(C238)=MONTH(D$3),RIGHT('Yearly Info'!A$34,LEN('Yearly Info'!A$34)-4),"")</f>
        <v>#VALUE!</v>
      </c>
      <c r="B238" s="145"/>
      <c r="C238" s="42">
        <f t="shared" ca="1" si="9"/>
        <v>46244</v>
      </c>
      <c r="D238" s="114">
        <f ca="1">INDIRECT("'" &amp; UPPER(LEFT(TEXT($D$3,"mmmm"),3)) &amp; "'!I31")</f>
        <v>0</v>
      </c>
      <c r="E238" s="147"/>
      <c r="F238" s="148"/>
      <c r="G238" s="148"/>
      <c r="H238" s="148"/>
      <c r="I238" s="148"/>
      <c r="J238" s="148"/>
      <c r="K238" s="148"/>
      <c r="L238" s="148"/>
      <c r="M238" s="148"/>
      <c r="N238" s="148"/>
      <c r="O238" s="148"/>
      <c r="P238" s="149"/>
    </row>
    <row r="239" spans="1:16" ht="15" customHeight="1" x14ac:dyDescent="0.25">
      <c r="A239" s="44" t="e">
        <f ca="1">IF(MONTH(C239)=MONTH(D$3),RIGHT('Yearly Info'!A$35,LEN('Yearly Info'!A$35)-4),"")</f>
        <v>#VALUE!</v>
      </c>
      <c r="B239" s="145"/>
      <c r="C239" s="42">
        <f t="shared" ca="1" si="9"/>
        <v>46244</v>
      </c>
      <c r="D239" s="114">
        <f ca="1">INDIRECT("'" &amp; UPPER(LEFT(TEXT($D$3,"mmmm"),3)) &amp; "'!I32")</f>
        <v>0</v>
      </c>
      <c r="E239" s="147"/>
      <c r="F239" s="148"/>
      <c r="G239" s="148"/>
      <c r="H239" s="148"/>
      <c r="I239" s="148"/>
      <c r="J239" s="148"/>
      <c r="K239" s="148"/>
      <c r="L239" s="148"/>
      <c r="M239" s="148"/>
      <c r="N239" s="148"/>
      <c r="O239" s="148"/>
      <c r="P239" s="149"/>
    </row>
    <row r="240" spans="1:16" ht="15" customHeight="1" x14ac:dyDescent="0.25">
      <c r="A240" s="44" t="e">
        <f ca="1">IF(MONTH(C240)=MONTH(D$3),RIGHT('Yearly Info'!A$36,LEN('Yearly Info'!A$36)-4),"")</f>
        <v>#VALUE!</v>
      </c>
      <c r="B240" s="145"/>
      <c r="C240" s="42">
        <f t="shared" ca="1" si="9"/>
        <v>46244</v>
      </c>
      <c r="D240" s="114">
        <f ca="1">INDIRECT("'" &amp; UPPER(LEFT(TEXT($D$3,"mmmm"),3)) &amp; "'!I33")</f>
        <v>0</v>
      </c>
      <c r="E240" s="147"/>
      <c r="F240" s="148"/>
      <c r="G240" s="148"/>
      <c r="H240" s="148"/>
      <c r="I240" s="148"/>
      <c r="J240" s="148"/>
      <c r="K240" s="148"/>
      <c r="L240" s="148"/>
      <c r="M240" s="148"/>
      <c r="N240" s="148"/>
      <c r="O240" s="148"/>
      <c r="P240" s="149"/>
    </row>
    <row r="241" spans="1:16" ht="15" customHeight="1" x14ac:dyDescent="0.25">
      <c r="A241" s="44" t="e">
        <f ca="1">IF(MONTH(C241)=MONTH(D$3),RIGHT('Yearly Info'!A$37,LEN('Yearly Info'!A$37)-4),"")</f>
        <v>#VALUE!</v>
      </c>
      <c r="B241" s="145"/>
      <c r="C241" s="42">
        <f t="shared" ca="1" si="9"/>
        <v>46244</v>
      </c>
      <c r="D241" s="114">
        <f ca="1">INDIRECT("'" &amp; UPPER(LEFT(TEXT($D$3,"mmmm"),3)) &amp; "'!I34")</f>
        <v>0</v>
      </c>
      <c r="E241" s="147"/>
      <c r="F241" s="148"/>
      <c r="G241" s="148"/>
      <c r="H241" s="148"/>
      <c r="I241" s="148"/>
      <c r="J241" s="148"/>
      <c r="K241" s="148"/>
      <c r="L241" s="148"/>
      <c r="M241" s="148"/>
      <c r="N241" s="148"/>
      <c r="O241" s="148"/>
      <c r="P241" s="149"/>
    </row>
    <row r="242" spans="1:16" ht="15" customHeight="1" x14ac:dyDescent="0.25">
      <c r="A242" s="44" t="e">
        <f ca="1">IF(MONTH(C242)=MONTH(D$3),RIGHT('Yearly Info'!A$38,LEN('Yearly Info'!A$38)-4),"")</f>
        <v>#VALUE!</v>
      </c>
      <c r="B242" s="145"/>
      <c r="C242" s="42">
        <f ca="1">C233</f>
        <v>46244</v>
      </c>
      <c r="D242" s="114">
        <f ca="1">INDIRECT("'" &amp; UPPER(LEFT(TEXT($D$3,"mmmm"),3)) &amp; "'!I35")</f>
        <v>0</v>
      </c>
      <c r="E242" s="147"/>
      <c r="F242" s="148"/>
      <c r="G242" s="148"/>
      <c r="H242" s="148"/>
      <c r="I242" s="148"/>
      <c r="J242" s="148"/>
      <c r="K242" s="148"/>
      <c r="L242" s="148"/>
      <c r="M242" s="148"/>
      <c r="N242" s="148"/>
      <c r="O242" s="148"/>
      <c r="P242" s="149"/>
    </row>
    <row r="243" spans="1:16" ht="15" customHeight="1" x14ac:dyDescent="0.25">
      <c r="A243" s="44" t="e">
        <f ca="1">IF(MONTH(C243)=MONTH(D$3),RIGHT('Yearly Info'!A$39,LEN('Yearly Info'!A$39)-4),"")</f>
        <v>#VALUE!</v>
      </c>
      <c r="B243" s="145"/>
      <c r="C243" s="42">
        <f t="shared" ca="1" si="9"/>
        <v>46244</v>
      </c>
      <c r="D243" s="114">
        <f ca="1">INDIRECT("'" &amp; UPPER(LEFT(TEXT($D$3,"mmmm"),3)) &amp; "'!I36")</f>
        <v>0</v>
      </c>
      <c r="E243" s="147"/>
      <c r="F243" s="148"/>
      <c r="G243" s="148"/>
      <c r="H243" s="148"/>
      <c r="I243" s="148"/>
      <c r="J243" s="148"/>
      <c r="K243" s="148"/>
      <c r="L243" s="148"/>
      <c r="M243" s="148"/>
      <c r="N243" s="148"/>
      <c r="O243" s="148"/>
      <c r="P243" s="149"/>
    </row>
    <row r="244" spans="1:16" ht="15" customHeight="1" thickBot="1" x14ac:dyDescent="0.3">
      <c r="A244" s="45" t="e">
        <f ca="1">IF(MONTH(C244)=MONTH(D$3),RIGHT('Yearly Info'!A$40,LEN('Yearly Info'!A$40)-4),"")</f>
        <v>#VALUE!</v>
      </c>
      <c r="B244" s="145"/>
      <c r="C244" s="42">
        <f t="shared" ca="1" si="9"/>
        <v>46244</v>
      </c>
      <c r="D244" s="114">
        <f ca="1">INDIRECT("'" &amp; UPPER(LEFT(TEXT($D$3,"mmmm"),3)) &amp; "'!I37")</f>
        <v>0</v>
      </c>
      <c r="E244" s="147"/>
      <c r="F244" s="148"/>
      <c r="G244" s="148"/>
      <c r="H244" s="148"/>
      <c r="I244" s="148"/>
      <c r="J244" s="148"/>
      <c r="K244" s="148"/>
      <c r="L244" s="148"/>
      <c r="M244" s="148"/>
      <c r="N244" s="148"/>
      <c r="O244" s="148"/>
      <c r="P244" s="149"/>
    </row>
    <row r="245" spans="1:16" ht="15" customHeight="1" thickBot="1" x14ac:dyDescent="0.3">
      <c r="A245" s="45" t="str">
        <f ca="1">IF(MONTH(C245)=MONTH(D$3),RIGHT('Yearly Info'!A$41,LEN('Yearly Info'!A$41)-4),"")</f>
        <v xml:space="preserve"> </v>
      </c>
      <c r="B245" s="145"/>
      <c r="C245" s="42">
        <f t="shared" ca="1" si="9"/>
        <v>46244</v>
      </c>
      <c r="D245" s="114">
        <f ca="1">INDIRECT("'" &amp; UPPER(LEFT(TEXT($D$3,"mmmm"),3)) &amp; "'!I38")</f>
        <v>0</v>
      </c>
      <c r="E245" s="147"/>
      <c r="F245" s="148"/>
      <c r="G245" s="148"/>
      <c r="H245" s="148"/>
      <c r="I245" s="148"/>
      <c r="J245" s="148"/>
      <c r="K245" s="148"/>
      <c r="L245" s="148"/>
      <c r="M245" s="148"/>
      <c r="N245" s="148"/>
      <c r="O245" s="148"/>
      <c r="P245" s="149"/>
    </row>
    <row r="246" spans="1:16" ht="15" customHeight="1" thickBot="1" x14ac:dyDescent="0.3">
      <c r="A246" s="45" t="str">
        <f ca="1">IF(MONTH(C246)=MONTH(D$3),RIGHT('Yearly Info'!A$42,LEN('Yearly Info'!A$42)-4),"")</f>
        <v xml:space="preserve"> </v>
      </c>
      <c r="B246" s="145"/>
      <c r="C246" s="42">
        <f t="shared" ca="1" si="9"/>
        <v>46244</v>
      </c>
      <c r="D246" s="114">
        <f ca="1">INDIRECT("'" &amp; UPPER(LEFT(TEXT($D$3,"mmmm"),3)) &amp; "'!I39")</f>
        <v>0</v>
      </c>
      <c r="E246" s="147"/>
      <c r="F246" s="148"/>
      <c r="G246" s="148"/>
      <c r="H246" s="148"/>
      <c r="I246" s="148"/>
      <c r="J246" s="148"/>
      <c r="K246" s="148"/>
      <c r="L246" s="148"/>
      <c r="M246" s="148"/>
      <c r="N246" s="148"/>
      <c r="O246" s="148"/>
      <c r="P246" s="149"/>
    </row>
    <row r="247" spans="1:16" ht="15" customHeight="1" thickBot="1" x14ac:dyDescent="0.3">
      <c r="A247" s="45" t="str">
        <f ca="1">IF(MONTH(C247)=MONTH(D$3),RIGHT('Yearly Info'!A$43,LEN('Yearly Info'!A$43)-4),"")</f>
        <v xml:space="preserve"> </v>
      </c>
      <c r="B247" s="146"/>
      <c r="C247" s="95">
        <f t="shared" ca="1" si="9"/>
        <v>46244</v>
      </c>
      <c r="D247" s="115">
        <f ca="1">INDIRECT("'" &amp; UPPER(LEFT(TEXT($D$3,"mmmm"),3)) &amp; "'!I40")</f>
        <v>0</v>
      </c>
      <c r="E247" s="150"/>
      <c r="F247" s="151"/>
      <c r="G247" s="151"/>
      <c r="H247" s="151"/>
      <c r="I247" s="151"/>
      <c r="J247" s="151"/>
      <c r="K247" s="151"/>
      <c r="L247" s="151"/>
      <c r="M247" s="151"/>
      <c r="N247" s="151"/>
      <c r="O247" s="151"/>
      <c r="P247" s="152"/>
    </row>
    <row r="248" spans="1:16" ht="15" customHeight="1" x14ac:dyDescent="0.25">
      <c r="A248" s="44" t="str">
        <f ca="1">IF(MONTH(C248)=MONTH(D$3),RIGHT('Yearly Info'!A$14,LEN('Yearly Info'!A$14)-4),"")</f>
        <v xml:space="preserve"> RICS Support for MDEQ</v>
      </c>
      <c r="B248" s="159" t="str">
        <f ca="1">TEXT(C248,"dddd")</f>
        <v>Tuesday</v>
      </c>
      <c r="C248" s="96">
        <f ca="1">C218+1</f>
        <v>46245</v>
      </c>
      <c r="D248" s="54">
        <f ca="1">INDIRECT("'" &amp; UPPER(LEFT(TEXT($D$3,"mmmm"),3)) &amp; "'!J11")</f>
        <v>0</v>
      </c>
      <c r="E248" s="147"/>
      <c r="F248" s="148"/>
      <c r="G248" s="148"/>
      <c r="H248" s="148"/>
      <c r="I248" s="148"/>
      <c r="J248" s="148"/>
      <c r="K248" s="148"/>
      <c r="L248" s="148"/>
      <c r="M248" s="148"/>
      <c r="N248" s="148"/>
      <c r="O248" s="148"/>
      <c r="P248" s="149"/>
    </row>
    <row r="249" spans="1:16" ht="15" customHeight="1" x14ac:dyDescent="0.25">
      <c r="A249" s="44" t="str">
        <f ca="1">IF(MONTH(C249)=MONTH(D$3),RIGHT('Yearly Info'!A$15,LEN('Yearly Info'!A$15)-4),"")</f>
        <v xml:space="preserve"> MDEQ</v>
      </c>
      <c r="B249" s="145"/>
      <c r="C249" s="42">
        <f ca="1">C248</f>
        <v>46245</v>
      </c>
      <c r="D249" s="54">
        <f ca="1">INDIRECT("'" &amp; UPPER(LEFT(TEXT($D$3,"mmmm"),3)) &amp; "'!J12")</f>
        <v>0</v>
      </c>
      <c r="E249" s="153"/>
      <c r="F249" s="154"/>
      <c r="G249" s="154"/>
      <c r="H249" s="154"/>
      <c r="I249" s="154"/>
      <c r="J249" s="154"/>
      <c r="K249" s="154"/>
      <c r="L249" s="154"/>
      <c r="M249" s="154"/>
      <c r="N249" s="154"/>
      <c r="O249" s="154"/>
      <c r="P249" s="155"/>
    </row>
    <row r="250" spans="1:16" ht="15" customHeight="1" x14ac:dyDescent="0.25">
      <c r="A250" s="44" t="str">
        <f ca="1">IF(MONTH(C250)=MONTH(D$3),RIGHT('Yearly Info'!A$16,LEN('Yearly Info'!A$16)-4),"")</f>
        <v xml:space="preserve"> RICS Idea Portal</v>
      </c>
      <c r="B250" s="145"/>
      <c r="C250" s="42">
        <f t="shared" ref="C250:C277" ca="1" si="10">C249</f>
        <v>46245</v>
      </c>
      <c r="D250" s="54">
        <f ca="1">INDIRECT("'" &amp; UPPER(LEFT(TEXT($D$3,"mmmm"),3)) &amp; "'!J13")</f>
        <v>0</v>
      </c>
      <c r="E250" s="147"/>
      <c r="F250" s="148"/>
      <c r="G250" s="148"/>
      <c r="H250" s="148"/>
      <c r="I250" s="148"/>
      <c r="J250" s="148"/>
      <c r="K250" s="148"/>
      <c r="L250" s="148"/>
      <c r="M250" s="148"/>
      <c r="N250" s="148"/>
      <c r="O250" s="148"/>
      <c r="P250" s="149"/>
    </row>
    <row r="251" spans="1:16" ht="15" customHeight="1" x14ac:dyDescent="0.25">
      <c r="A251" s="44" t="str">
        <f ca="1">IF(MONTH(C251)=MONTH(D$3),RIGHT('Yearly Info'!A$17,LEN('Yearly Info'!A$17)-4),"")</f>
        <v xml:space="preserve"> MSWIS</v>
      </c>
      <c r="B251" s="145"/>
      <c r="C251" s="42">
        <f t="shared" ca="1" si="10"/>
        <v>46245</v>
      </c>
      <c r="D251" s="54">
        <f ca="1">INDIRECT("'" &amp; UPPER(LEFT(TEXT($D$3,"mmmm"),3)) &amp; "'!J14")</f>
        <v>0</v>
      </c>
      <c r="E251" s="147"/>
      <c r="F251" s="148"/>
      <c r="G251" s="148"/>
      <c r="H251" s="148"/>
      <c r="I251" s="148"/>
      <c r="J251" s="148"/>
      <c r="K251" s="148"/>
      <c r="L251" s="148"/>
      <c r="M251" s="148"/>
      <c r="N251" s="148"/>
      <c r="O251" s="148"/>
      <c r="P251" s="149"/>
    </row>
    <row r="252" spans="1:16" ht="15" customHeight="1" x14ac:dyDescent="0.25">
      <c r="A252" s="44" t="str">
        <f ca="1">IF(MONTH(C252)=MONTH(D$3),RIGHT('Yearly Info'!A$18,LEN('Yearly Info'!A$18)-4),"")</f>
        <v xml:space="preserve"> GeoSpatial</v>
      </c>
      <c r="B252" s="145"/>
      <c r="C252" s="42">
        <f t="shared" ca="1" si="10"/>
        <v>46245</v>
      </c>
      <c r="D252" s="54">
        <f ca="1">INDIRECT("'" &amp; UPPER(LEFT(TEXT($D$3,"mmmm"),3)) &amp; "'!J15")</f>
        <v>0</v>
      </c>
      <c r="E252" s="147"/>
      <c r="F252" s="148"/>
      <c r="G252" s="148"/>
      <c r="H252" s="148"/>
      <c r="I252" s="148"/>
      <c r="J252" s="148"/>
      <c r="K252" s="148"/>
      <c r="L252" s="148"/>
      <c r="M252" s="148"/>
      <c r="N252" s="148"/>
      <c r="O252" s="148"/>
      <c r="P252" s="149"/>
    </row>
    <row r="253" spans="1:16" ht="15" customHeight="1" x14ac:dyDescent="0.25">
      <c r="A253" s="44" t="str">
        <f ca="1">IF(MONTH(C253)=MONTH(D$3),RIGHT('Yearly Info'!A$19,LEN('Yearly Info'!A$19)-4),"")</f>
        <v xml:space="preserve"> RICS Dashboard</v>
      </c>
      <c r="B253" s="145"/>
      <c r="C253" s="42">
        <f t="shared" ca="1" si="10"/>
        <v>46245</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MDWFP NRIS</v>
      </c>
      <c r="B254" s="145"/>
      <c r="C254" s="42">
        <f t="shared" ca="1" si="10"/>
        <v>46245</v>
      </c>
      <c r="D254" s="54">
        <f ca="1">INDIRECT("'" &amp; UPPER(LEFT(TEXT($D$3,"mmmm"),3)) &amp; "'!J17")</f>
        <v>0</v>
      </c>
      <c r="E254" s="153"/>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 MRVA 4 CLOSED</v>
      </c>
      <c r="B255" s="145"/>
      <c r="C255" s="42">
        <f t="shared" ca="1" si="10"/>
        <v>46245</v>
      </c>
      <c r="D255" s="54">
        <f ca="1">INDIRECT("'" &amp; UPPER(LEFT(TEXT($D$3,"mmmm"),3)) &amp; "'!J18")</f>
        <v>0</v>
      </c>
      <c r="E255" s="147"/>
      <c r="F255" s="148"/>
      <c r="G255" s="148"/>
      <c r="H255" s="148"/>
      <c r="I255" s="148"/>
      <c r="J255" s="148"/>
      <c r="K255" s="148"/>
      <c r="L255" s="148"/>
      <c r="M255" s="148"/>
      <c r="N255" s="148"/>
      <c r="O255" s="148"/>
      <c r="P255" s="149"/>
    </row>
    <row r="256" spans="1:16" ht="15" customHeight="1" x14ac:dyDescent="0.25">
      <c r="A256" s="44" t="str">
        <f ca="1">IF(MONTH(C256)=MONTH(D$3),RIGHT('Yearly Info'!A$22,LEN('Yearly Info'!A$22)-4),"")</f>
        <v xml:space="preserve"> Tackett</v>
      </c>
      <c r="B256" s="145"/>
      <c r="C256" s="42">
        <f t="shared" ca="1" si="10"/>
        <v>46245</v>
      </c>
      <c r="D256" s="54">
        <f ca="1">INDIRECT("'" &amp; UPPER(LEFT(TEXT($D$3,"mmmm"),3)) &amp; "'!J19")</f>
        <v>0</v>
      </c>
      <c r="E256" s="147"/>
      <c r="F256" s="148"/>
      <c r="G256" s="148"/>
      <c r="H256" s="148"/>
      <c r="I256" s="148"/>
      <c r="J256" s="148"/>
      <c r="K256" s="148"/>
      <c r="L256" s="148"/>
      <c r="M256" s="148"/>
      <c r="N256" s="148"/>
      <c r="O256" s="148"/>
      <c r="P256" s="149"/>
    </row>
    <row r="257" spans="1:16" ht="15" customHeight="1" x14ac:dyDescent="0.25">
      <c r="A257" s="44" t="e">
        <f ca="1">IF(MONTH(C257)=MONTH(D$3),RIGHT('Yearly Info'!A$23,LEN('Yearly Info'!A$23)-4),"")</f>
        <v>#VALUE!</v>
      </c>
      <c r="B257" s="145"/>
      <c r="C257" s="42">
        <f t="shared" ca="1" si="10"/>
        <v>46245</v>
      </c>
      <c r="D257" s="54">
        <f ca="1">INDIRECT("'" &amp; UPPER(LEFT(TEXT($D$3,"mmmm"),3)) &amp; "'!J20")</f>
        <v>0</v>
      </c>
      <c r="E257" s="147"/>
      <c r="F257" s="148"/>
      <c r="G257" s="148"/>
      <c r="H257" s="148"/>
      <c r="I257" s="148"/>
      <c r="J257" s="148"/>
      <c r="K257" s="148"/>
      <c r="L257" s="148"/>
      <c r="M257" s="148"/>
      <c r="N257" s="148"/>
      <c r="O257" s="148"/>
      <c r="P257" s="149"/>
    </row>
    <row r="258" spans="1:16" ht="15" customHeight="1" x14ac:dyDescent="0.25">
      <c r="A258" s="44" t="e">
        <f ca="1">IF(MONTH(C258)=MONTH(D$3),RIGHT('Yearly Info'!A$24,LEN('Yearly Info'!A$24)-4),"")</f>
        <v>#VALUE!</v>
      </c>
      <c r="B258" s="145"/>
      <c r="C258" s="42">
        <f t="shared" ca="1" si="10"/>
        <v>46245</v>
      </c>
      <c r="D258" s="54">
        <f ca="1">INDIRECT("'" &amp; UPPER(LEFT(TEXT($D$3,"mmmm"),3)) &amp; "'!J21")</f>
        <v>0</v>
      </c>
      <c r="E258" s="147"/>
      <c r="F258" s="148"/>
      <c r="G258" s="148"/>
      <c r="H258" s="148"/>
      <c r="I258" s="148"/>
      <c r="J258" s="148"/>
      <c r="K258" s="148"/>
      <c r="L258" s="148"/>
      <c r="M258" s="148"/>
      <c r="N258" s="148"/>
      <c r="O258" s="148"/>
      <c r="P258" s="149"/>
    </row>
    <row r="259" spans="1:16" ht="15" customHeight="1" x14ac:dyDescent="0.25">
      <c r="A259" s="44" t="e">
        <f ca="1">IF(MONTH(C259)=MONTH(D$3),RIGHT('Yearly Info'!A$25,LEN('Yearly Info'!A$25)-4),"")</f>
        <v>#VALUE!</v>
      </c>
      <c r="B259" s="145"/>
      <c r="C259" s="42">
        <f t="shared" ca="1" si="10"/>
        <v>46245</v>
      </c>
      <c r="D259" s="54">
        <f ca="1">INDIRECT("'" &amp; UPPER(LEFT(TEXT($D$3,"mmmm"),3)) &amp; "'!J22")</f>
        <v>0</v>
      </c>
      <c r="E259" s="147"/>
      <c r="F259" s="148"/>
      <c r="G259" s="148"/>
      <c r="H259" s="148"/>
      <c r="I259" s="148"/>
      <c r="J259" s="148"/>
      <c r="K259" s="148"/>
      <c r="L259" s="148"/>
      <c r="M259" s="148"/>
      <c r="N259" s="148"/>
      <c r="O259" s="148"/>
      <c r="P259" s="149"/>
    </row>
    <row r="260" spans="1:16" ht="15" customHeight="1" x14ac:dyDescent="0.25">
      <c r="A260" s="44" t="e">
        <f ca="1">IF(MONTH(C260)=MONTH(D$3),RIGHT('Yearly Info'!A$26,LEN('Yearly Info'!A$26)-4),"")</f>
        <v>#VALUE!</v>
      </c>
      <c r="B260" s="145"/>
      <c r="C260" s="42">
        <f t="shared" ca="1" si="10"/>
        <v>46245</v>
      </c>
      <c r="D260" s="54">
        <f ca="1">INDIRECT("'" &amp; UPPER(LEFT(TEXT($D$3,"mmmm"),3)) &amp; "'!J23")</f>
        <v>0</v>
      </c>
      <c r="E260" s="147"/>
      <c r="F260" s="148"/>
      <c r="G260" s="148"/>
      <c r="H260" s="148"/>
      <c r="I260" s="148"/>
      <c r="J260" s="148"/>
      <c r="K260" s="148"/>
      <c r="L260" s="148"/>
      <c r="M260" s="148"/>
      <c r="N260" s="148"/>
      <c r="O260" s="148"/>
      <c r="P260" s="149"/>
    </row>
    <row r="261" spans="1:16" ht="15" customHeight="1" x14ac:dyDescent="0.25">
      <c r="A261" s="44" t="e">
        <f ca="1">IF(MONTH(C261)=MONTH(D$3),RIGHT('Yearly Info'!A$27,LEN('Yearly Info'!A$27)-4),"")</f>
        <v>#VALUE!</v>
      </c>
      <c r="B261" s="145"/>
      <c r="C261" s="42">
        <f t="shared" ca="1" si="10"/>
        <v>46245</v>
      </c>
      <c r="D261" s="54">
        <f ca="1">INDIRECT("'" &amp; UPPER(LEFT(TEXT($D$3,"mmmm"),3)) &amp; "'!J24")</f>
        <v>0</v>
      </c>
      <c r="E261" s="147"/>
      <c r="F261" s="148"/>
      <c r="G261" s="148"/>
      <c r="H261" s="148"/>
      <c r="I261" s="148"/>
      <c r="J261" s="148"/>
      <c r="K261" s="148"/>
      <c r="L261" s="148"/>
      <c r="M261" s="148"/>
      <c r="N261" s="148"/>
      <c r="O261" s="148"/>
      <c r="P261" s="149"/>
    </row>
    <row r="262" spans="1:16" ht="15" customHeight="1" x14ac:dyDescent="0.25">
      <c r="A262" s="44" t="e">
        <f ca="1">IF(MONTH(C262)=MONTH(D$3),RIGHT('Yearly Info'!A$28,LEN('Yearly Info'!A$28)-4),"")</f>
        <v>#VALUE!</v>
      </c>
      <c r="B262" s="145"/>
      <c r="C262" s="42">
        <f t="shared" ca="1" si="10"/>
        <v>46245</v>
      </c>
      <c r="D262" s="54">
        <f ca="1">INDIRECT("'" &amp; UPPER(LEFT(TEXT($D$3,"mmmm"),3)) &amp; "'!J25")</f>
        <v>0</v>
      </c>
      <c r="E262" s="147"/>
      <c r="F262" s="148"/>
      <c r="G262" s="148"/>
      <c r="H262" s="148"/>
      <c r="I262" s="148"/>
      <c r="J262" s="148"/>
      <c r="K262" s="148"/>
      <c r="L262" s="148"/>
      <c r="M262" s="148"/>
      <c r="N262" s="148"/>
      <c r="O262" s="148"/>
      <c r="P262" s="149"/>
    </row>
    <row r="263" spans="1:16" ht="15" customHeight="1" x14ac:dyDescent="0.25">
      <c r="A263" s="44" t="e">
        <f ca="1">IF(MONTH(C263)=MONTH(D$3),RIGHT('Yearly Info'!A$29,LEN('Yearly Info'!A$29)-4),"")</f>
        <v>#VALUE!</v>
      </c>
      <c r="B263" s="145"/>
      <c r="C263" s="42">
        <f t="shared" ca="1" si="10"/>
        <v>46245</v>
      </c>
      <c r="D263" s="54">
        <f ca="1">INDIRECT("'" &amp; UPPER(LEFT(TEXT($D$3,"mmmm"),3)) &amp; "'!J26")</f>
        <v>0</v>
      </c>
      <c r="E263" s="147"/>
      <c r="F263" s="148"/>
      <c r="G263" s="148"/>
      <c r="H263" s="148"/>
      <c r="I263" s="148"/>
      <c r="J263" s="148"/>
      <c r="K263" s="148"/>
      <c r="L263" s="148"/>
      <c r="M263" s="148"/>
      <c r="N263" s="148"/>
      <c r="O263" s="148"/>
      <c r="P263" s="149"/>
    </row>
    <row r="264" spans="1:16" ht="15" customHeight="1" x14ac:dyDescent="0.25">
      <c r="A264" s="44" t="e">
        <f ca="1">IF(MONTH(C264)=MONTH(D$3),RIGHT('Yearly Info'!A$30,LEN('Yearly Info'!A$30)-4),"")</f>
        <v>#VALUE!</v>
      </c>
      <c r="B264" s="145"/>
      <c r="C264" s="42">
        <f t="shared" ca="1" si="10"/>
        <v>46245</v>
      </c>
      <c r="D264" s="54">
        <f ca="1">INDIRECT("'" &amp; UPPER(LEFT(TEXT($D$3,"mmmm"),3)) &amp; "'!J27")</f>
        <v>0</v>
      </c>
      <c r="E264" s="147"/>
      <c r="F264" s="148"/>
      <c r="G264" s="148"/>
      <c r="H264" s="148"/>
      <c r="I264" s="148"/>
      <c r="J264" s="148"/>
      <c r="K264" s="148"/>
      <c r="L264" s="148"/>
      <c r="M264" s="148"/>
      <c r="N264" s="148"/>
      <c r="O264" s="148"/>
      <c r="P264" s="149"/>
    </row>
    <row r="265" spans="1:16" ht="15" customHeight="1" x14ac:dyDescent="0.25">
      <c r="A265" s="44" t="e">
        <f ca="1">IF(MONTH(C265)=MONTH(D$3),RIGHT('Yearly Info'!A$31,LEN('Yearly Info'!A$31)-4),"")</f>
        <v>#VALUE!</v>
      </c>
      <c r="B265" s="145"/>
      <c r="C265" s="42">
        <f t="shared" ca="1" si="10"/>
        <v>46245</v>
      </c>
      <c r="D265" s="54">
        <f ca="1">INDIRECT("'" &amp; UPPER(LEFT(TEXT($D$3,"mmmm"),3)) &amp; "'!J28")</f>
        <v>0</v>
      </c>
      <c r="E265" s="147"/>
      <c r="F265" s="148"/>
      <c r="G265" s="148"/>
      <c r="H265" s="148"/>
      <c r="I265" s="148"/>
      <c r="J265" s="148"/>
      <c r="K265" s="148"/>
      <c r="L265" s="148"/>
      <c r="M265" s="148"/>
      <c r="N265" s="148"/>
      <c r="O265" s="148"/>
      <c r="P265" s="149"/>
    </row>
    <row r="266" spans="1:16" ht="15" customHeight="1" x14ac:dyDescent="0.25">
      <c r="A266" s="44" t="e">
        <f ca="1">IF(MONTH(C266)=MONTH(D$3),RIGHT('Yearly Info'!A$32,LEN('Yearly Info'!A$32)-4),"")</f>
        <v>#VALUE!</v>
      </c>
      <c r="B266" s="145"/>
      <c r="C266" s="42">
        <f t="shared" ca="1" si="10"/>
        <v>46245</v>
      </c>
      <c r="D266" s="54">
        <f ca="1">INDIRECT("'" &amp; UPPER(LEFT(TEXT($D$3,"mmmm"),3)) &amp; "'!J29")</f>
        <v>0</v>
      </c>
      <c r="E266" s="147"/>
      <c r="F266" s="148"/>
      <c r="G266" s="148"/>
      <c r="H266" s="148"/>
      <c r="I266" s="148"/>
      <c r="J266" s="148"/>
      <c r="K266" s="148"/>
      <c r="L266" s="148"/>
      <c r="M266" s="148"/>
      <c r="N266" s="148"/>
      <c r="O266" s="148"/>
      <c r="P266" s="149"/>
    </row>
    <row r="267" spans="1:16" ht="15" customHeight="1" x14ac:dyDescent="0.25">
      <c r="A267" s="44" t="e">
        <f ca="1">IF(MONTH(C267)=MONTH(D$3),RIGHT('Yearly Info'!A$33,LEN('Yearly Info'!A$33)-4),"")</f>
        <v>#VALUE!</v>
      </c>
      <c r="B267" s="145"/>
      <c r="C267" s="42">
        <f t="shared" ca="1" si="10"/>
        <v>46245</v>
      </c>
      <c r="D267" s="54">
        <f ca="1">INDIRECT("'" &amp; UPPER(LEFT(TEXT($D$3,"mmmm"),3)) &amp; "'!J30")</f>
        <v>0</v>
      </c>
      <c r="E267" s="147"/>
      <c r="F267" s="148"/>
      <c r="G267" s="148"/>
      <c r="H267" s="148"/>
      <c r="I267" s="148"/>
      <c r="J267" s="148"/>
      <c r="K267" s="148"/>
      <c r="L267" s="148"/>
      <c r="M267" s="148"/>
      <c r="N267" s="148"/>
      <c r="O267" s="148"/>
      <c r="P267" s="149"/>
    </row>
    <row r="268" spans="1:16" ht="15" customHeight="1" x14ac:dyDescent="0.25">
      <c r="A268" s="44" t="e">
        <f ca="1">IF(MONTH(C268)=MONTH(D$3),RIGHT('Yearly Info'!A$34,LEN('Yearly Info'!A$34)-4),"")</f>
        <v>#VALUE!</v>
      </c>
      <c r="B268" s="145"/>
      <c r="C268" s="42">
        <f t="shared" ca="1" si="10"/>
        <v>46245</v>
      </c>
      <c r="D268" s="54">
        <f ca="1">INDIRECT("'" &amp; UPPER(LEFT(TEXT($D$3,"mmmm"),3)) &amp; "'!J31")</f>
        <v>0</v>
      </c>
      <c r="E268" s="147"/>
      <c r="F268" s="148"/>
      <c r="G268" s="148"/>
      <c r="H268" s="148"/>
      <c r="I268" s="148"/>
      <c r="J268" s="148"/>
      <c r="K268" s="148"/>
      <c r="L268" s="148"/>
      <c r="M268" s="148"/>
      <c r="N268" s="148"/>
      <c r="O268" s="148"/>
      <c r="P268" s="149"/>
    </row>
    <row r="269" spans="1:16" ht="15" customHeight="1" thickBot="1" x14ac:dyDescent="0.3">
      <c r="A269" s="44" t="e">
        <f ca="1">IF(MONTH(C269)=MONTH(D$3),RIGHT('Yearly Info'!A$35,LEN('Yearly Info'!A$35)-4),"")</f>
        <v>#VALUE!</v>
      </c>
      <c r="B269" s="145"/>
      <c r="C269" s="42">
        <f t="shared" ca="1" si="10"/>
        <v>46245</v>
      </c>
      <c r="D269" s="55">
        <f ca="1">INDIRECT("'" &amp; UPPER(LEFT(TEXT($D$3,"mmmm"),3)) &amp; "'!J32")</f>
        <v>0</v>
      </c>
      <c r="E269" s="147"/>
      <c r="F269" s="148"/>
      <c r="G269" s="148"/>
      <c r="H269" s="148"/>
      <c r="I269" s="148"/>
      <c r="J269" s="148"/>
      <c r="K269" s="148"/>
      <c r="L269" s="148"/>
      <c r="M269" s="148"/>
      <c r="N269" s="148"/>
      <c r="O269" s="148"/>
      <c r="P269" s="149"/>
    </row>
    <row r="270" spans="1:16" ht="15" customHeight="1" x14ac:dyDescent="0.25">
      <c r="A270" s="44" t="e">
        <f ca="1">IF(MONTH(C270)=MONTH(D$3),RIGHT('Yearly Info'!A$36,LEN('Yearly Info'!A$36)-4),"")</f>
        <v>#VALUE!</v>
      </c>
      <c r="B270" s="145"/>
      <c r="C270" s="42">
        <f t="shared" ca="1" si="10"/>
        <v>46245</v>
      </c>
      <c r="D270" s="54">
        <f ca="1">INDIRECT("'" &amp; UPPER(LEFT(TEXT($D$3,"mmmm"),3)) &amp; "'!J33")</f>
        <v>0</v>
      </c>
      <c r="E270" s="147"/>
      <c r="F270" s="148"/>
      <c r="G270" s="148"/>
      <c r="H270" s="148"/>
      <c r="I270" s="148"/>
      <c r="J270" s="148"/>
      <c r="K270" s="148"/>
      <c r="L270" s="148"/>
      <c r="M270" s="148"/>
      <c r="N270" s="148"/>
      <c r="O270" s="148"/>
      <c r="P270" s="149"/>
    </row>
    <row r="271" spans="1:16" ht="15" customHeight="1" x14ac:dyDescent="0.25">
      <c r="A271" s="44" t="e">
        <f ca="1">IF(MONTH(C271)=MONTH(D$3),RIGHT('Yearly Info'!A$37,LEN('Yearly Info'!A$37)-4),"")</f>
        <v>#VALUE!</v>
      </c>
      <c r="B271" s="145"/>
      <c r="C271" s="42">
        <f t="shared" ca="1" si="10"/>
        <v>46245</v>
      </c>
      <c r="D271" s="54">
        <f ca="1">INDIRECT("'" &amp; UPPER(LEFT(TEXT($D$3,"mmmm"),3)) &amp; "'!J34")</f>
        <v>0</v>
      </c>
      <c r="E271" s="147"/>
      <c r="F271" s="148"/>
      <c r="G271" s="148"/>
      <c r="H271" s="148"/>
      <c r="I271" s="148"/>
      <c r="J271" s="148"/>
      <c r="K271" s="148"/>
      <c r="L271" s="148"/>
      <c r="M271" s="148"/>
      <c r="N271" s="148"/>
      <c r="O271" s="148"/>
      <c r="P271" s="149"/>
    </row>
    <row r="272" spans="1:16" ht="15" customHeight="1" x14ac:dyDescent="0.25">
      <c r="A272" s="44" t="e">
        <f ca="1">IF(MONTH(C272)=MONTH(D$3),RIGHT('Yearly Info'!A$38,LEN('Yearly Info'!A$38)-4),"")</f>
        <v>#VALUE!</v>
      </c>
      <c r="B272" s="145"/>
      <c r="C272" s="42">
        <f t="shared" ca="1" si="10"/>
        <v>46245</v>
      </c>
      <c r="D272" s="54">
        <f ca="1">INDIRECT("'" &amp; UPPER(LEFT(TEXT($D$3,"mmmm"),3)) &amp; "'!J35")</f>
        <v>0</v>
      </c>
      <c r="E272" s="147"/>
      <c r="F272" s="148"/>
      <c r="G272" s="148"/>
      <c r="H272" s="148"/>
      <c r="I272" s="148"/>
      <c r="J272" s="148"/>
      <c r="K272" s="148"/>
      <c r="L272" s="148"/>
      <c r="M272" s="148"/>
      <c r="N272" s="148"/>
      <c r="O272" s="148"/>
      <c r="P272" s="149"/>
    </row>
    <row r="273" spans="1:16" ht="15" customHeight="1" x14ac:dyDescent="0.25">
      <c r="A273" s="44" t="e">
        <f ca="1">IF(MONTH(C273)=MONTH(D$3),RIGHT('Yearly Info'!A$39,LEN('Yearly Info'!A$39)-4),"")</f>
        <v>#VALUE!</v>
      </c>
      <c r="B273" s="145"/>
      <c r="C273" s="42">
        <f t="shared" ca="1" si="10"/>
        <v>46245</v>
      </c>
      <c r="D273" s="54">
        <f ca="1">INDIRECT("'" &amp; UPPER(LEFT(TEXT($D$3,"mmmm"),3)) &amp; "'!J36")</f>
        <v>0</v>
      </c>
      <c r="E273" s="147"/>
      <c r="F273" s="148"/>
      <c r="G273" s="148"/>
      <c r="H273" s="148"/>
      <c r="I273" s="148"/>
      <c r="J273" s="148"/>
      <c r="K273" s="148"/>
      <c r="L273" s="148"/>
      <c r="M273" s="148"/>
      <c r="N273" s="148"/>
      <c r="O273" s="148"/>
      <c r="P273" s="149"/>
    </row>
    <row r="274" spans="1:16" ht="15" customHeight="1" thickBot="1" x14ac:dyDescent="0.3">
      <c r="A274" s="45" t="e">
        <f ca="1">IF(MONTH(C274)=MONTH(D$3),RIGHT('Yearly Info'!A$40,LEN('Yearly Info'!A$40)-4),"")</f>
        <v>#VALUE!</v>
      </c>
      <c r="B274" s="145"/>
      <c r="C274" s="42">
        <f t="shared" ca="1" si="10"/>
        <v>46245</v>
      </c>
      <c r="D274" s="54">
        <f ca="1">INDIRECT("'" &amp; UPPER(LEFT(TEXT($D$3,"mmmm"),3)) &amp; "'!J37")</f>
        <v>0</v>
      </c>
      <c r="E274" s="147"/>
      <c r="F274" s="148"/>
      <c r="G274" s="148"/>
      <c r="H274" s="148"/>
      <c r="I274" s="148"/>
      <c r="J274" s="148"/>
      <c r="K274" s="148"/>
      <c r="L274" s="148"/>
      <c r="M274" s="148"/>
      <c r="N274" s="148"/>
      <c r="O274" s="148"/>
      <c r="P274" s="149"/>
    </row>
    <row r="275" spans="1:16" ht="15" customHeight="1" thickBot="1" x14ac:dyDescent="0.3">
      <c r="A275" s="45" t="str">
        <f ca="1">IF(MONTH(C275)=MONTH(D$3),RIGHT('Yearly Info'!A$41,LEN('Yearly Info'!A$41)-4),"")</f>
        <v xml:space="preserve"> </v>
      </c>
      <c r="B275" s="145"/>
      <c r="C275" s="42">
        <f t="shared" ca="1" si="10"/>
        <v>46245</v>
      </c>
      <c r="D275" s="54">
        <f ca="1">INDIRECT("'" &amp; UPPER(LEFT(TEXT($D$3,"mmmm"),3)) &amp; "'!J38")</f>
        <v>0</v>
      </c>
      <c r="E275" s="147"/>
      <c r="F275" s="148"/>
      <c r="G275" s="148"/>
      <c r="H275" s="148"/>
      <c r="I275" s="148"/>
      <c r="J275" s="148"/>
      <c r="K275" s="148"/>
      <c r="L275" s="148"/>
      <c r="M275" s="148"/>
      <c r="N275" s="148"/>
      <c r="O275" s="148"/>
      <c r="P275" s="149"/>
    </row>
    <row r="276" spans="1:16" ht="15" customHeight="1" thickBot="1" x14ac:dyDescent="0.3">
      <c r="A276" s="45" t="str">
        <f ca="1">IF(MONTH(C276)=MONTH(D$3),RIGHT('Yearly Info'!A$42,LEN('Yearly Info'!A$42)-4),"")</f>
        <v xml:space="preserve"> </v>
      </c>
      <c r="B276" s="145"/>
      <c r="C276" s="42">
        <f t="shared" ca="1" si="10"/>
        <v>46245</v>
      </c>
      <c r="D276" s="54">
        <f ca="1">INDIRECT("'" &amp; UPPER(LEFT(TEXT($D$3,"mmmm"),3)) &amp; "'!J39")</f>
        <v>0</v>
      </c>
      <c r="E276" s="147"/>
      <c r="F276" s="148"/>
      <c r="G276" s="148"/>
      <c r="H276" s="148"/>
      <c r="I276" s="148"/>
      <c r="J276" s="148"/>
      <c r="K276" s="148"/>
      <c r="L276" s="148"/>
      <c r="M276" s="148"/>
      <c r="N276" s="148"/>
      <c r="O276" s="148"/>
      <c r="P276" s="149"/>
    </row>
    <row r="277" spans="1:16" ht="15" customHeight="1" thickBot="1" x14ac:dyDescent="0.3">
      <c r="A277" s="45" t="str">
        <f ca="1">IF(MONTH(C277)=MONTH(D$3),RIGHT('Yearly Info'!A$43,LEN('Yearly Info'!A$43)-4),"")</f>
        <v xml:space="preserve"> </v>
      </c>
      <c r="B277" s="146"/>
      <c r="C277" s="42">
        <f t="shared" ca="1" si="10"/>
        <v>46245</v>
      </c>
      <c r="D277" s="55">
        <f ca="1">INDIRECT("'" &amp; UPPER(LEFT(TEXT($D$3,"mmmm"),3)) &amp; "'!J40")</f>
        <v>0</v>
      </c>
      <c r="E277" s="150"/>
      <c r="F277" s="151"/>
      <c r="G277" s="151"/>
      <c r="H277" s="151"/>
      <c r="I277" s="151"/>
      <c r="J277" s="151"/>
      <c r="K277" s="151"/>
      <c r="L277" s="151"/>
      <c r="M277" s="151"/>
      <c r="N277" s="151"/>
      <c r="O277" s="151"/>
      <c r="P277" s="152"/>
    </row>
    <row r="278" spans="1:16" ht="15" customHeight="1" x14ac:dyDescent="0.25">
      <c r="A278" s="44" t="str">
        <f ca="1">IF(MONTH(C278)=MONTH(D$3),RIGHT('Yearly Info'!A$14,LEN('Yearly Info'!A$14)-4),"")</f>
        <v xml:space="preserve"> RICS Support for MDEQ</v>
      </c>
      <c r="B278" s="159" t="str">
        <f ca="1">TEXT(C278,"dddd")</f>
        <v>Wednesday</v>
      </c>
      <c r="C278" s="96">
        <f ca="1">C248+1</f>
        <v>46246</v>
      </c>
      <c r="D278" s="54">
        <f ca="1">INDIRECT("'" &amp; UPPER(LEFT(TEXT($D$3,"mmmm"),3)) &amp; "'!K11")</f>
        <v>0</v>
      </c>
      <c r="E278" s="147"/>
      <c r="F278" s="148"/>
      <c r="G278" s="148"/>
      <c r="H278" s="148"/>
      <c r="I278" s="148"/>
      <c r="J278" s="148"/>
      <c r="K278" s="148"/>
      <c r="L278" s="148"/>
      <c r="M278" s="148"/>
      <c r="N278" s="148"/>
      <c r="O278" s="148"/>
      <c r="P278" s="149"/>
    </row>
    <row r="279" spans="1:16" ht="15" customHeight="1" x14ac:dyDescent="0.25">
      <c r="A279" s="44" t="str">
        <f ca="1">IF(MONTH(C279)=MONTH(D$3),RIGHT('Yearly Info'!A$15,LEN('Yearly Info'!A$15)-4),"")</f>
        <v xml:space="preserve"> MDEQ</v>
      </c>
      <c r="B279" s="145"/>
      <c r="C279" s="42">
        <f ca="1">C278</f>
        <v>46246</v>
      </c>
      <c r="D279" s="54">
        <f ca="1">INDIRECT("'" &amp; UPPER(LEFT(TEXT($D$3,"mmmm"),3)) &amp; "'!K12")</f>
        <v>0</v>
      </c>
      <c r="E279" s="147"/>
      <c r="F279" s="148"/>
      <c r="G279" s="148"/>
      <c r="H279" s="148"/>
      <c r="I279" s="148"/>
      <c r="J279" s="148"/>
      <c r="K279" s="148"/>
      <c r="L279" s="148"/>
      <c r="M279" s="148"/>
      <c r="N279" s="148"/>
      <c r="O279" s="148"/>
      <c r="P279" s="149"/>
    </row>
    <row r="280" spans="1:16" ht="15" customHeight="1" x14ac:dyDescent="0.25">
      <c r="A280" s="44" t="str">
        <f ca="1">IF(MONTH(C280)=MONTH(D$3),RIGHT('Yearly Info'!A$16,LEN('Yearly Info'!A$16)-4),"")</f>
        <v xml:space="preserve"> RICS Idea Portal</v>
      </c>
      <c r="B280" s="145"/>
      <c r="C280" s="42">
        <f t="shared" ref="C280:C307" ca="1" si="11">C279</f>
        <v>46246</v>
      </c>
      <c r="D280" s="54">
        <f ca="1">INDIRECT("'" &amp; UPPER(LEFT(TEXT($D$3,"mmmm"),3)) &amp; "'!K13")</f>
        <v>0</v>
      </c>
      <c r="E280" s="147"/>
      <c r="F280" s="148"/>
      <c r="G280" s="148"/>
      <c r="H280" s="148"/>
      <c r="I280" s="148"/>
      <c r="J280" s="148"/>
      <c r="K280" s="148"/>
      <c r="L280" s="148"/>
      <c r="M280" s="148"/>
      <c r="N280" s="148"/>
      <c r="O280" s="148"/>
      <c r="P280" s="149"/>
    </row>
    <row r="281" spans="1:16" ht="15" customHeight="1" x14ac:dyDescent="0.25">
      <c r="A281" s="44" t="str">
        <f ca="1">IF(MONTH(C281)=MONTH(D$3),RIGHT('Yearly Info'!A$17,LEN('Yearly Info'!A$17)-4),"")</f>
        <v xml:space="preserve"> MSWIS</v>
      </c>
      <c r="B281" s="145"/>
      <c r="C281" s="42">
        <f t="shared" ca="1" si="11"/>
        <v>46246</v>
      </c>
      <c r="D281" s="54">
        <f ca="1">INDIRECT("'" &amp; UPPER(LEFT(TEXT($D$3,"mmmm"),3)) &amp; "'!K14")</f>
        <v>0</v>
      </c>
      <c r="E281" s="147"/>
      <c r="F281" s="148"/>
      <c r="G281" s="148"/>
      <c r="H281" s="148"/>
      <c r="I281" s="148"/>
      <c r="J281" s="148"/>
      <c r="K281" s="148"/>
      <c r="L281" s="148"/>
      <c r="M281" s="148"/>
      <c r="N281" s="148"/>
      <c r="O281" s="148"/>
      <c r="P281" s="149"/>
    </row>
    <row r="282" spans="1:16" ht="15" customHeight="1" x14ac:dyDescent="0.25">
      <c r="A282" s="44" t="str">
        <f ca="1">IF(MONTH(C282)=MONTH(D$3),RIGHT('Yearly Info'!A$18,LEN('Yearly Info'!A$18)-4),"")</f>
        <v xml:space="preserve"> GeoSpatial</v>
      </c>
      <c r="B282" s="145"/>
      <c r="C282" s="42">
        <f t="shared" ca="1" si="11"/>
        <v>46246</v>
      </c>
      <c r="D282" s="54">
        <f ca="1">INDIRECT("'" &amp; UPPER(LEFT(TEXT($D$3,"mmmm"),3)) &amp; "'!K15")</f>
        <v>0</v>
      </c>
      <c r="E282" s="147"/>
      <c r="F282" s="148"/>
      <c r="G282" s="148"/>
      <c r="H282" s="148"/>
      <c r="I282" s="148"/>
      <c r="J282" s="148"/>
      <c r="K282" s="148"/>
      <c r="L282" s="148"/>
      <c r="M282" s="148"/>
      <c r="N282" s="148"/>
      <c r="O282" s="148"/>
      <c r="P282" s="149"/>
    </row>
    <row r="283" spans="1:16" ht="15" customHeight="1" x14ac:dyDescent="0.25">
      <c r="A283" s="44" t="str">
        <f ca="1">IF(MONTH(C283)=MONTH(D$3),RIGHT('Yearly Info'!A$19,LEN('Yearly Info'!A$19)-4),"")</f>
        <v xml:space="preserve"> RICS Dashboard</v>
      </c>
      <c r="B283" s="145"/>
      <c r="C283" s="42">
        <f t="shared" ca="1" si="11"/>
        <v>46246</v>
      </c>
      <c r="D283" s="54">
        <f ca="1">INDIRECT("'" &amp; UPPER(LEFT(TEXT($D$3,"mmmm"),3)) &amp; "'!K16")</f>
        <v>0</v>
      </c>
      <c r="E283" s="147"/>
      <c r="F283" s="148"/>
      <c r="G283" s="148"/>
      <c r="H283" s="148"/>
      <c r="I283" s="148"/>
      <c r="J283" s="148"/>
      <c r="K283" s="148"/>
      <c r="L283" s="148"/>
      <c r="M283" s="148"/>
      <c r="N283" s="148"/>
      <c r="O283" s="148"/>
      <c r="P283" s="149"/>
    </row>
    <row r="284" spans="1:16" ht="15" customHeight="1" x14ac:dyDescent="0.25">
      <c r="A284" s="44" t="str">
        <f ca="1">IF(MONTH(C284)=MONTH(D$3),RIGHT('Yearly Info'!A$20,LEN('Yearly Info'!A$20)-4),"")</f>
        <v xml:space="preserve"> MDWFP NRIS</v>
      </c>
      <c r="B284" s="145"/>
      <c r="C284" s="42">
        <f t="shared" ca="1" si="11"/>
        <v>46246</v>
      </c>
      <c r="D284" s="54">
        <f ca="1">INDIRECT("'" &amp; UPPER(LEFT(TEXT($D$3,"mmmm"),3)) &amp; "'!K17")</f>
        <v>0</v>
      </c>
      <c r="E284" s="153"/>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 MRVA 4 CLOSED</v>
      </c>
      <c r="B285" s="145"/>
      <c r="C285" s="42">
        <f t="shared" ca="1" si="11"/>
        <v>46246</v>
      </c>
      <c r="D285" s="54">
        <f ca="1">INDIRECT("'" &amp; UPPER(LEFT(TEXT($D$3,"mmmm"),3)) &amp; "'!K18")</f>
        <v>0</v>
      </c>
      <c r="E285" s="147"/>
      <c r="F285" s="148"/>
      <c r="G285" s="148"/>
      <c r="H285" s="148"/>
      <c r="I285" s="148"/>
      <c r="J285" s="148"/>
      <c r="K285" s="148"/>
      <c r="L285" s="148"/>
      <c r="M285" s="148"/>
      <c r="N285" s="148"/>
      <c r="O285" s="148"/>
      <c r="P285" s="149"/>
    </row>
    <row r="286" spans="1:16" ht="15" customHeight="1" x14ac:dyDescent="0.25">
      <c r="A286" s="44" t="str">
        <f ca="1">IF(MONTH(C286)=MONTH(D$3),RIGHT('Yearly Info'!A$22,LEN('Yearly Info'!A$22)-4),"")</f>
        <v xml:space="preserve"> Tackett</v>
      </c>
      <c r="B286" s="145"/>
      <c r="C286" s="42">
        <f t="shared" ca="1" si="11"/>
        <v>46246</v>
      </c>
      <c r="D286" s="54">
        <f ca="1">INDIRECT("'" &amp; UPPER(LEFT(TEXT($D$3,"mmmm"),3)) &amp; "'!K19")</f>
        <v>0</v>
      </c>
      <c r="E286" s="147"/>
      <c r="F286" s="148"/>
      <c r="G286" s="148"/>
      <c r="H286" s="148"/>
      <c r="I286" s="148"/>
      <c r="J286" s="148"/>
      <c r="K286" s="148"/>
      <c r="L286" s="148"/>
      <c r="M286" s="148"/>
      <c r="N286" s="148"/>
      <c r="O286" s="148"/>
      <c r="P286" s="149"/>
    </row>
    <row r="287" spans="1:16" ht="15" customHeight="1" x14ac:dyDescent="0.25">
      <c r="A287" s="44" t="e">
        <f ca="1">IF(MONTH(C287)=MONTH(D$3),RIGHT('Yearly Info'!A$23,LEN('Yearly Info'!A$23)-4),"")</f>
        <v>#VALUE!</v>
      </c>
      <c r="B287" s="145"/>
      <c r="C287" s="42">
        <f t="shared" ca="1" si="11"/>
        <v>46246</v>
      </c>
      <c r="D287" s="54">
        <f ca="1">INDIRECT("'" &amp; UPPER(LEFT(TEXT($D$3,"mmmm"),3)) &amp; "'!K20")</f>
        <v>0</v>
      </c>
      <c r="E287" s="160"/>
      <c r="F287" s="148"/>
      <c r="G287" s="148"/>
      <c r="H287" s="148"/>
      <c r="I287" s="148"/>
      <c r="J287" s="148"/>
      <c r="K287" s="148"/>
      <c r="L287" s="148"/>
      <c r="M287" s="148"/>
      <c r="N287" s="148"/>
      <c r="O287" s="148"/>
      <c r="P287" s="149"/>
    </row>
    <row r="288" spans="1:16" ht="15" customHeight="1" x14ac:dyDescent="0.25">
      <c r="A288" s="44" t="e">
        <f ca="1">IF(MONTH(C288)=MONTH(D$3),RIGHT('Yearly Info'!A$24,LEN('Yearly Info'!A$24)-4),"")</f>
        <v>#VALUE!</v>
      </c>
      <c r="B288" s="145"/>
      <c r="C288" s="42">
        <f t="shared" ca="1" si="11"/>
        <v>46246</v>
      </c>
      <c r="D288" s="54">
        <f ca="1">INDIRECT("'" &amp; UPPER(LEFT(TEXT($D$3,"mmmm"),3)) &amp; "'!K21")</f>
        <v>0</v>
      </c>
      <c r="E288" s="147"/>
      <c r="F288" s="148"/>
      <c r="G288" s="148"/>
      <c r="H288" s="148"/>
      <c r="I288" s="148"/>
      <c r="J288" s="148"/>
      <c r="K288" s="148"/>
      <c r="L288" s="148"/>
      <c r="M288" s="148"/>
      <c r="N288" s="148"/>
      <c r="O288" s="148"/>
      <c r="P288" s="149"/>
    </row>
    <row r="289" spans="1:16" ht="15" customHeight="1" x14ac:dyDescent="0.25">
      <c r="A289" s="44" t="e">
        <f ca="1">IF(MONTH(C289)=MONTH(D$3),RIGHT('Yearly Info'!A$25,LEN('Yearly Info'!A$25)-4),"")</f>
        <v>#VALUE!</v>
      </c>
      <c r="B289" s="145"/>
      <c r="C289" s="42">
        <f t="shared" ca="1" si="11"/>
        <v>46246</v>
      </c>
      <c r="D289" s="54">
        <f ca="1">INDIRECT("'" &amp; UPPER(LEFT(TEXT($D$3,"mmmm"),3)) &amp; "'!K22")</f>
        <v>0</v>
      </c>
      <c r="E289" s="147"/>
      <c r="F289" s="148"/>
      <c r="G289" s="148"/>
      <c r="H289" s="148"/>
      <c r="I289" s="148"/>
      <c r="J289" s="148"/>
      <c r="K289" s="148"/>
      <c r="L289" s="148"/>
      <c r="M289" s="148"/>
      <c r="N289" s="148"/>
      <c r="O289" s="148"/>
      <c r="P289" s="149"/>
    </row>
    <row r="290" spans="1:16" ht="15" customHeight="1" x14ac:dyDescent="0.25">
      <c r="A290" s="44" t="e">
        <f ca="1">IF(MONTH(C290)=MONTH(D$3),RIGHT('Yearly Info'!A$26,LEN('Yearly Info'!A$26)-4),"")</f>
        <v>#VALUE!</v>
      </c>
      <c r="B290" s="145"/>
      <c r="C290" s="42">
        <f t="shared" ca="1" si="11"/>
        <v>46246</v>
      </c>
      <c r="D290" s="54">
        <f ca="1">INDIRECT("'" &amp; UPPER(LEFT(TEXT($D$3,"mmmm"),3)) &amp; "'!K23")</f>
        <v>0</v>
      </c>
      <c r="E290" s="147"/>
      <c r="F290" s="148"/>
      <c r="G290" s="148"/>
      <c r="H290" s="148"/>
      <c r="I290" s="148"/>
      <c r="J290" s="148"/>
      <c r="K290" s="148"/>
      <c r="L290" s="148"/>
      <c r="M290" s="148"/>
      <c r="N290" s="148"/>
      <c r="O290" s="148"/>
      <c r="P290" s="149"/>
    </row>
    <row r="291" spans="1:16" ht="15" customHeight="1" x14ac:dyDescent="0.25">
      <c r="A291" s="44" t="e">
        <f ca="1">IF(MONTH(C291)=MONTH(D$3),RIGHT('Yearly Info'!A$27,LEN('Yearly Info'!A$27)-4),"")</f>
        <v>#VALUE!</v>
      </c>
      <c r="B291" s="145"/>
      <c r="C291" s="42">
        <f t="shared" ca="1" si="11"/>
        <v>46246</v>
      </c>
      <c r="D291" s="54">
        <f ca="1">INDIRECT("'" &amp; UPPER(LEFT(TEXT($D$3,"mmmm"),3)) &amp; "'!K24")</f>
        <v>0</v>
      </c>
      <c r="E291" s="147"/>
      <c r="F291" s="148"/>
      <c r="G291" s="148"/>
      <c r="H291" s="148"/>
      <c r="I291" s="148"/>
      <c r="J291" s="148"/>
      <c r="K291" s="148"/>
      <c r="L291" s="148"/>
      <c r="M291" s="148"/>
      <c r="N291" s="148"/>
      <c r="O291" s="148"/>
      <c r="P291" s="149"/>
    </row>
    <row r="292" spans="1:16" ht="15" customHeight="1" x14ac:dyDescent="0.25">
      <c r="A292" s="44" t="e">
        <f ca="1">IF(MONTH(C292)=MONTH(D$3),RIGHT('Yearly Info'!A$28,LEN('Yearly Info'!A$28)-4),"")</f>
        <v>#VALUE!</v>
      </c>
      <c r="B292" s="145"/>
      <c r="C292" s="42">
        <f t="shared" ca="1" si="11"/>
        <v>46246</v>
      </c>
      <c r="D292" s="54">
        <f ca="1">INDIRECT("'" &amp; UPPER(LEFT(TEXT($D$3,"mmmm"),3)) &amp; "'!K25")</f>
        <v>0</v>
      </c>
      <c r="E292" s="147"/>
      <c r="F292" s="148"/>
      <c r="G292" s="148"/>
      <c r="H292" s="148"/>
      <c r="I292" s="148"/>
      <c r="J292" s="148"/>
      <c r="K292" s="148"/>
      <c r="L292" s="148"/>
      <c r="M292" s="148"/>
      <c r="N292" s="148"/>
      <c r="O292" s="148"/>
      <c r="P292" s="149"/>
    </row>
    <row r="293" spans="1:16" ht="15" customHeight="1" x14ac:dyDescent="0.25">
      <c r="A293" s="44" t="e">
        <f ca="1">IF(MONTH(C293)=MONTH(D$3),RIGHT('Yearly Info'!A$29,LEN('Yearly Info'!A$29)-4),"")</f>
        <v>#VALUE!</v>
      </c>
      <c r="B293" s="145"/>
      <c r="C293" s="42">
        <f t="shared" ca="1" si="11"/>
        <v>46246</v>
      </c>
      <c r="D293" s="54">
        <f ca="1">INDIRECT("'" &amp; UPPER(LEFT(TEXT($D$3,"mmmm"),3)) &amp; "'!K26")</f>
        <v>0</v>
      </c>
      <c r="E293" s="147"/>
      <c r="F293" s="148"/>
      <c r="G293" s="148"/>
      <c r="H293" s="148"/>
      <c r="I293" s="148"/>
      <c r="J293" s="148"/>
      <c r="K293" s="148"/>
      <c r="L293" s="148"/>
      <c r="M293" s="148"/>
      <c r="N293" s="148"/>
      <c r="O293" s="148"/>
      <c r="P293" s="149"/>
    </row>
    <row r="294" spans="1:16" ht="15" customHeight="1" x14ac:dyDescent="0.25">
      <c r="A294" s="44" t="e">
        <f ca="1">IF(MONTH(C294)=MONTH(D$3),RIGHT('Yearly Info'!A$30,LEN('Yearly Info'!A$30)-4),"")</f>
        <v>#VALUE!</v>
      </c>
      <c r="B294" s="145"/>
      <c r="C294" s="42">
        <f t="shared" ca="1" si="11"/>
        <v>46246</v>
      </c>
      <c r="D294" s="54">
        <f ca="1">INDIRECT("'" &amp; UPPER(LEFT(TEXT($D$3,"mmmm"),3)) &amp; "'!K27")</f>
        <v>0</v>
      </c>
      <c r="E294" s="147"/>
      <c r="F294" s="148"/>
      <c r="G294" s="148"/>
      <c r="H294" s="148"/>
      <c r="I294" s="148"/>
      <c r="J294" s="148"/>
      <c r="K294" s="148"/>
      <c r="L294" s="148"/>
      <c r="M294" s="148"/>
      <c r="N294" s="148"/>
      <c r="O294" s="148"/>
      <c r="P294" s="149"/>
    </row>
    <row r="295" spans="1:16" ht="15" customHeight="1" x14ac:dyDescent="0.25">
      <c r="A295" s="44" t="e">
        <f ca="1">IF(MONTH(C295)=MONTH(D$3),RIGHT('Yearly Info'!A$31,LEN('Yearly Info'!A$31)-4),"")</f>
        <v>#VALUE!</v>
      </c>
      <c r="B295" s="145"/>
      <c r="C295" s="42">
        <f t="shared" ca="1" si="11"/>
        <v>46246</v>
      </c>
      <c r="D295" s="54">
        <f ca="1">INDIRECT("'" &amp; UPPER(LEFT(TEXT($D$3,"mmmm"),3)) &amp; "'!K28")</f>
        <v>0</v>
      </c>
      <c r="E295" s="147"/>
      <c r="F295" s="148"/>
      <c r="G295" s="148"/>
      <c r="H295" s="148"/>
      <c r="I295" s="148"/>
      <c r="J295" s="148"/>
      <c r="K295" s="148"/>
      <c r="L295" s="148"/>
      <c r="M295" s="148"/>
      <c r="N295" s="148"/>
      <c r="O295" s="148"/>
      <c r="P295" s="149"/>
    </row>
    <row r="296" spans="1:16" ht="15" customHeight="1" x14ac:dyDescent="0.25">
      <c r="A296" s="44" t="e">
        <f ca="1">IF(MONTH(C296)=MONTH(D$3),RIGHT('Yearly Info'!A$32,LEN('Yearly Info'!A$32)-4),"")</f>
        <v>#VALUE!</v>
      </c>
      <c r="B296" s="145"/>
      <c r="C296" s="42">
        <f t="shared" ca="1" si="11"/>
        <v>46246</v>
      </c>
      <c r="D296" s="54">
        <f ca="1">INDIRECT("'" &amp; UPPER(LEFT(TEXT($D$3,"mmmm"),3)) &amp; "'!K29")</f>
        <v>0</v>
      </c>
      <c r="E296" s="147"/>
      <c r="F296" s="148"/>
      <c r="G296" s="148"/>
      <c r="H296" s="148"/>
      <c r="I296" s="148"/>
      <c r="J296" s="148"/>
      <c r="K296" s="148"/>
      <c r="L296" s="148"/>
      <c r="M296" s="148"/>
      <c r="N296" s="148"/>
      <c r="O296" s="148"/>
      <c r="P296" s="149"/>
    </row>
    <row r="297" spans="1:16" ht="15" customHeight="1" x14ac:dyDescent="0.25">
      <c r="A297" s="44" t="e">
        <f ca="1">IF(MONTH(C297)=MONTH(D$3),RIGHT('Yearly Info'!A$33,LEN('Yearly Info'!A$33)-4),"")</f>
        <v>#VALUE!</v>
      </c>
      <c r="B297" s="145"/>
      <c r="C297" s="42">
        <f t="shared" ca="1" si="11"/>
        <v>46246</v>
      </c>
      <c r="D297" s="54">
        <f ca="1">INDIRECT("'" &amp; UPPER(LEFT(TEXT($D$3,"mmmm"),3)) &amp; "'!K30")</f>
        <v>0</v>
      </c>
      <c r="E297" s="147"/>
      <c r="F297" s="148"/>
      <c r="G297" s="148"/>
      <c r="H297" s="148"/>
      <c r="I297" s="148"/>
      <c r="J297" s="148"/>
      <c r="K297" s="148"/>
      <c r="L297" s="148"/>
      <c r="M297" s="148"/>
      <c r="N297" s="148"/>
      <c r="O297" s="148"/>
      <c r="P297" s="149"/>
    </row>
    <row r="298" spans="1:16" ht="15" customHeight="1" x14ac:dyDescent="0.25">
      <c r="A298" s="44" t="e">
        <f ca="1">IF(MONTH(C298)=MONTH(D$3),RIGHT('Yearly Info'!A$34,LEN('Yearly Info'!A$34)-4),"")</f>
        <v>#VALUE!</v>
      </c>
      <c r="B298" s="145"/>
      <c r="C298" s="42">
        <f t="shared" ca="1" si="11"/>
        <v>46246</v>
      </c>
      <c r="D298" s="54">
        <f ca="1">INDIRECT("'" &amp; UPPER(LEFT(TEXT($D$3,"mmmm"),3)) &amp; "'!K31")</f>
        <v>0</v>
      </c>
      <c r="E298" s="147"/>
      <c r="F298" s="148"/>
      <c r="G298" s="148"/>
      <c r="H298" s="148"/>
      <c r="I298" s="148"/>
      <c r="J298" s="148"/>
      <c r="K298" s="148"/>
      <c r="L298" s="148"/>
      <c r="M298" s="148"/>
      <c r="N298" s="148"/>
      <c r="O298" s="148"/>
      <c r="P298" s="149"/>
    </row>
    <row r="299" spans="1:16" ht="15" customHeight="1" thickBot="1" x14ac:dyDescent="0.3">
      <c r="A299" s="44" t="e">
        <f ca="1">IF(MONTH(C299)=MONTH(D$3),RIGHT('Yearly Info'!A$35,LEN('Yearly Info'!A$35)-4),"")</f>
        <v>#VALUE!</v>
      </c>
      <c r="B299" s="145"/>
      <c r="C299" s="42">
        <f t="shared" ca="1" si="11"/>
        <v>46246</v>
      </c>
      <c r="D299" s="55">
        <f ca="1">INDIRECT("'" &amp; UPPER(LEFT(TEXT($D$3,"mmmm"),3)) &amp; "'!K32")</f>
        <v>0</v>
      </c>
      <c r="E299" s="147"/>
      <c r="F299" s="148"/>
      <c r="G299" s="148"/>
      <c r="H299" s="148"/>
      <c r="I299" s="148"/>
      <c r="J299" s="148"/>
      <c r="K299" s="148"/>
      <c r="L299" s="148"/>
      <c r="M299" s="148"/>
      <c r="N299" s="148"/>
      <c r="O299" s="148"/>
      <c r="P299" s="149"/>
    </row>
    <row r="300" spans="1:16" ht="15" customHeight="1" x14ac:dyDescent="0.25">
      <c r="A300" s="44" t="e">
        <f ca="1">IF(MONTH(C300)=MONTH(D$3),RIGHT('Yearly Info'!A$36,LEN('Yearly Info'!A$36)-4),"")</f>
        <v>#VALUE!</v>
      </c>
      <c r="B300" s="145"/>
      <c r="C300" s="42">
        <f t="shared" ca="1" si="11"/>
        <v>46246</v>
      </c>
      <c r="D300" s="54">
        <f ca="1">INDIRECT("'" &amp; UPPER(LEFT(TEXT($D$3,"mmmm"),3)) &amp; "'!K33")</f>
        <v>0</v>
      </c>
      <c r="E300" s="147"/>
      <c r="F300" s="148"/>
      <c r="G300" s="148"/>
      <c r="H300" s="148"/>
      <c r="I300" s="148"/>
      <c r="J300" s="148"/>
      <c r="K300" s="148"/>
      <c r="L300" s="148"/>
      <c r="M300" s="148"/>
      <c r="N300" s="148"/>
      <c r="O300" s="148"/>
      <c r="P300" s="149"/>
    </row>
    <row r="301" spans="1:16" ht="15" customHeight="1" x14ac:dyDescent="0.25">
      <c r="A301" s="44" t="e">
        <f ca="1">IF(MONTH(C301)=MONTH(D$3),RIGHT('Yearly Info'!A$37,LEN('Yearly Info'!A$37)-4),"")</f>
        <v>#VALUE!</v>
      </c>
      <c r="B301" s="145"/>
      <c r="C301" s="42">
        <f t="shared" ca="1" si="11"/>
        <v>46246</v>
      </c>
      <c r="D301" s="54">
        <f ca="1">INDIRECT("'" &amp; UPPER(LEFT(TEXT($D$3,"mmmm"),3)) &amp; "'!K34")</f>
        <v>0</v>
      </c>
      <c r="E301" s="147"/>
      <c r="F301" s="148"/>
      <c r="G301" s="148"/>
      <c r="H301" s="148"/>
      <c r="I301" s="148"/>
      <c r="J301" s="148"/>
      <c r="K301" s="148"/>
      <c r="L301" s="148"/>
      <c r="M301" s="148"/>
      <c r="N301" s="148"/>
      <c r="O301" s="148"/>
      <c r="P301" s="149"/>
    </row>
    <row r="302" spans="1:16" ht="15" customHeight="1" x14ac:dyDescent="0.25">
      <c r="A302" s="44" t="e">
        <f ca="1">IF(MONTH(C302)=MONTH(D$3),RIGHT('Yearly Info'!A$38,LEN('Yearly Info'!A$38)-4),"")</f>
        <v>#VALUE!</v>
      </c>
      <c r="B302" s="145"/>
      <c r="C302" s="42">
        <f t="shared" ca="1" si="11"/>
        <v>46246</v>
      </c>
      <c r="D302" s="54">
        <f ca="1">INDIRECT("'" &amp; UPPER(LEFT(TEXT($D$3,"mmmm"),3)) &amp; "'!K35")</f>
        <v>0</v>
      </c>
      <c r="E302" s="147"/>
      <c r="F302" s="148"/>
      <c r="G302" s="148"/>
      <c r="H302" s="148"/>
      <c r="I302" s="148"/>
      <c r="J302" s="148"/>
      <c r="K302" s="148"/>
      <c r="L302" s="148"/>
      <c r="M302" s="148"/>
      <c r="N302" s="148"/>
      <c r="O302" s="148"/>
      <c r="P302" s="149"/>
    </row>
    <row r="303" spans="1:16" ht="15" customHeight="1" x14ac:dyDescent="0.25">
      <c r="A303" s="44" t="e">
        <f ca="1">IF(MONTH(C303)=MONTH(D$3),RIGHT('Yearly Info'!A$39,LEN('Yearly Info'!A$39)-4),"")</f>
        <v>#VALUE!</v>
      </c>
      <c r="B303" s="145"/>
      <c r="C303" s="42">
        <f t="shared" ca="1" si="11"/>
        <v>46246</v>
      </c>
      <c r="D303" s="54">
        <f ca="1">INDIRECT("'" &amp; UPPER(LEFT(TEXT($D$3,"mmmm"),3)) &amp; "'!K36")</f>
        <v>0</v>
      </c>
      <c r="E303" s="147"/>
      <c r="F303" s="148"/>
      <c r="G303" s="148"/>
      <c r="H303" s="148"/>
      <c r="I303" s="148"/>
      <c r="J303" s="148"/>
      <c r="K303" s="148"/>
      <c r="L303" s="148"/>
      <c r="M303" s="148"/>
      <c r="N303" s="148"/>
      <c r="O303" s="148"/>
      <c r="P303" s="149"/>
    </row>
    <row r="304" spans="1:16" ht="15" customHeight="1" thickBot="1" x14ac:dyDescent="0.3">
      <c r="A304" s="45" t="e">
        <f ca="1">IF(MONTH(C304)=MONTH(D$3),RIGHT('Yearly Info'!A$40,LEN('Yearly Info'!A$40)-4),"")</f>
        <v>#VALUE!</v>
      </c>
      <c r="B304" s="145"/>
      <c r="C304" s="42">
        <f t="shared" ca="1" si="11"/>
        <v>46246</v>
      </c>
      <c r="D304" s="54">
        <f ca="1">INDIRECT("'" &amp; UPPER(LEFT(TEXT($D$3,"mmmm"),3)) &amp; "'!K37")</f>
        <v>0</v>
      </c>
      <c r="E304" s="147"/>
      <c r="F304" s="148"/>
      <c r="G304" s="148"/>
      <c r="H304" s="148"/>
      <c r="I304" s="148"/>
      <c r="J304" s="148"/>
      <c r="K304" s="148"/>
      <c r="L304" s="148"/>
      <c r="M304" s="148"/>
      <c r="N304" s="148"/>
      <c r="O304" s="148"/>
      <c r="P304" s="149"/>
    </row>
    <row r="305" spans="1:16" ht="15" customHeight="1" thickBot="1" x14ac:dyDescent="0.3">
      <c r="A305" s="45" t="str">
        <f ca="1">IF(MONTH(C305)=MONTH(D$3),RIGHT('Yearly Info'!A$41,LEN('Yearly Info'!A$41)-4),"")</f>
        <v xml:space="preserve"> </v>
      </c>
      <c r="B305" s="145"/>
      <c r="C305" s="42">
        <f t="shared" ca="1" si="11"/>
        <v>46246</v>
      </c>
      <c r="D305" s="54">
        <f ca="1">INDIRECT("'" &amp; UPPER(LEFT(TEXT($D$3,"mmmm"),3)) &amp; "'!K38")</f>
        <v>0</v>
      </c>
      <c r="E305" s="147"/>
      <c r="F305" s="148"/>
      <c r="G305" s="148"/>
      <c r="H305" s="148"/>
      <c r="I305" s="148"/>
      <c r="J305" s="148"/>
      <c r="K305" s="148"/>
      <c r="L305" s="148"/>
      <c r="M305" s="148"/>
      <c r="N305" s="148"/>
      <c r="O305" s="148"/>
      <c r="P305" s="149"/>
    </row>
    <row r="306" spans="1:16" ht="15" customHeight="1" thickBot="1" x14ac:dyDescent="0.3">
      <c r="A306" s="45" t="str">
        <f ca="1">IF(MONTH(C306)=MONTH(D$3),RIGHT('Yearly Info'!A$42,LEN('Yearly Info'!A$42)-4),"")</f>
        <v xml:space="preserve"> </v>
      </c>
      <c r="B306" s="145"/>
      <c r="C306" s="42">
        <f t="shared" ca="1" si="11"/>
        <v>46246</v>
      </c>
      <c r="D306" s="54">
        <f ca="1">INDIRECT("'" &amp; UPPER(LEFT(TEXT($D$3,"mmmm"),3)) &amp; "'!K39")</f>
        <v>0</v>
      </c>
      <c r="E306" s="147"/>
      <c r="F306" s="148"/>
      <c r="G306" s="148"/>
      <c r="H306" s="148"/>
      <c r="I306" s="148"/>
      <c r="J306" s="148"/>
      <c r="K306" s="148"/>
      <c r="L306" s="148"/>
      <c r="M306" s="148"/>
      <c r="N306" s="148"/>
      <c r="O306" s="148"/>
      <c r="P306" s="149"/>
    </row>
    <row r="307" spans="1:16" ht="15" customHeight="1" thickBot="1" x14ac:dyDescent="0.3">
      <c r="A307" s="45" t="str">
        <f ca="1">IF(MONTH(C307)=MONTH(D$3),RIGHT('Yearly Info'!A$43,LEN('Yearly Info'!A$43)-4),"")</f>
        <v xml:space="preserve"> </v>
      </c>
      <c r="B307" s="146"/>
      <c r="C307" s="95">
        <f t="shared" ca="1" si="11"/>
        <v>46246</v>
      </c>
      <c r="D307" s="55">
        <f ca="1">INDIRECT("'" &amp; UPPER(LEFT(TEXT($D$3,"mmmm"),3)) &amp; "'!K40")</f>
        <v>0</v>
      </c>
      <c r="E307" s="150"/>
      <c r="F307" s="151"/>
      <c r="G307" s="151"/>
      <c r="H307" s="151"/>
      <c r="I307" s="151"/>
      <c r="J307" s="151"/>
      <c r="K307" s="151"/>
      <c r="L307" s="151"/>
      <c r="M307" s="151"/>
      <c r="N307" s="151"/>
      <c r="O307" s="151"/>
      <c r="P307" s="152"/>
    </row>
    <row r="308" spans="1:16" ht="15" customHeight="1" x14ac:dyDescent="0.25">
      <c r="A308" s="44" t="str">
        <f ca="1">IF(MONTH(C308)=MONTH(D$3),RIGHT('Yearly Info'!A$14,LEN('Yearly Info'!A$14)-4),"")</f>
        <v xml:space="preserve"> RICS Support for MDEQ</v>
      </c>
      <c r="B308" s="159" t="str">
        <f ca="1">TEXT(C308,"dddd")</f>
        <v>Thursday</v>
      </c>
      <c r="C308" s="96">
        <f ca="1">C278+1</f>
        <v>46247</v>
      </c>
      <c r="D308" s="54">
        <f ca="1">INDIRECT("'" &amp; UPPER(LEFT(TEXT($D$3,"mmmm"),3)) &amp; "'!L11")</f>
        <v>0</v>
      </c>
      <c r="E308" s="147"/>
      <c r="F308" s="148"/>
      <c r="G308" s="148"/>
      <c r="H308" s="148"/>
      <c r="I308" s="148"/>
      <c r="J308" s="148"/>
      <c r="K308" s="148"/>
      <c r="L308" s="148"/>
      <c r="M308" s="148"/>
      <c r="N308" s="148"/>
      <c r="O308" s="148"/>
      <c r="P308" s="149"/>
    </row>
    <row r="309" spans="1:16" ht="15" customHeight="1" x14ac:dyDescent="0.25">
      <c r="A309" s="44" t="str">
        <f ca="1">IF(MONTH(C309)=MONTH(D$3),RIGHT('Yearly Info'!A$15,LEN('Yearly Info'!A$15)-4),"")</f>
        <v xml:space="preserve"> MDEQ</v>
      </c>
      <c r="B309" s="145"/>
      <c r="C309" s="42">
        <f ca="1">C308</f>
        <v>46247</v>
      </c>
      <c r="D309" s="54">
        <f ca="1">INDIRECT("'" &amp; UPPER(LEFT(TEXT($D$3,"mmmm"),3)) &amp; "'!L12")</f>
        <v>0</v>
      </c>
      <c r="E309" s="147"/>
      <c r="F309" s="148"/>
      <c r="G309" s="148"/>
      <c r="H309" s="148"/>
      <c r="I309" s="148"/>
      <c r="J309" s="148"/>
      <c r="K309" s="148"/>
      <c r="L309" s="148"/>
      <c r="M309" s="148"/>
      <c r="N309" s="148"/>
      <c r="O309" s="148"/>
      <c r="P309" s="149"/>
    </row>
    <row r="310" spans="1:16" ht="15" customHeight="1" x14ac:dyDescent="0.25">
      <c r="A310" s="44" t="str">
        <f ca="1">IF(MONTH(C310)=MONTH(D$3),RIGHT('Yearly Info'!A$16,LEN('Yearly Info'!A$16)-4),"")</f>
        <v xml:space="preserve"> RICS Idea Portal</v>
      </c>
      <c r="B310" s="145"/>
      <c r="C310" s="42">
        <f t="shared" ref="C310:C337" ca="1" si="12">C309</f>
        <v>46247</v>
      </c>
      <c r="D310" s="54">
        <f ca="1">INDIRECT("'" &amp; UPPER(LEFT(TEXT($D$3,"mmmm"),3)) &amp; "'!L13")</f>
        <v>0</v>
      </c>
      <c r="E310" s="147"/>
      <c r="F310" s="148"/>
      <c r="G310" s="148"/>
      <c r="H310" s="148"/>
      <c r="I310" s="148"/>
      <c r="J310" s="148"/>
      <c r="K310" s="148"/>
      <c r="L310" s="148"/>
      <c r="M310" s="148"/>
      <c r="N310" s="148"/>
      <c r="O310" s="148"/>
      <c r="P310" s="149"/>
    </row>
    <row r="311" spans="1:16" ht="15" customHeight="1" x14ac:dyDescent="0.25">
      <c r="A311" s="44" t="str">
        <f ca="1">IF(MONTH(C311)=MONTH(D$3),RIGHT('Yearly Info'!A$17,LEN('Yearly Info'!A$17)-4),"")</f>
        <v xml:space="preserve"> MSWIS</v>
      </c>
      <c r="B311" s="145"/>
      <c r="C311" s="42">
        <f t="shared" ca="1" si="12"/>
        <v>46247</v>
      </c>
      <c r="D311" s="54">
        <f ca="1">INDIRECT("'" &amp; UPPER(LEFT(TEXT($D$3,"mmmm"),3)) &amp; "'!L14")</f>
        <v>0</v>
      </c>
      <c r="E311" s="153"/>
      <c r="F311" s="154"/>
      <c r="G311" s="154"/>
      <c r="H311" s="154"/>
      <c r="I311" s="154"/>
      <c r="J311" s="154"/>
      <c r="K311" s="154"/>
      <c r="L311" s="154"/>
      <c r="M311" s="154"/>
      <c r="N311" s="154"/>
      <c r="O311" s="154"/>
      <c r="P311" s="155"/>
    </row>
    <row r="312" spans="1:16" ht="15" customHeight="1" x14ac:dyDescent="0.25">
      <c r="A312" s="44" t="str">
        <f ca="1">IF(MONTH(C312)=MONTH(D$3),RIGHT('Yearly Info'!A$18,LEN('Yearly Info'!A$18)-4),"")</f>
        <v xml:space="preserve"> GeoSpatial</v>
      </c>
      <c r="B312" s="145"/>
      <c r="C312" s="42">
        <f t="shared" ca="1" si="12"/>
        <v>46247</v>
      </c>
      <c r="D312" s="54">
        <f ca="1">INDIRECT("'" &amp; UPPER(LEFT(TEXT($D$3,"mmmm"),3)) &amp; "'!L15")</f>
        <v>0</v>
      </c>
      <c r="E312" s="147"/>
      <c r="F312" s="148"/>
      <c r="G312" s="148"/>
      <c r="H312" s="148"/>
      <c r="I312" s="148"/>
      <c r="J312" s="148"/>
      <c r="K312" s="148"/>
      <c r="L312" s="148"/>
      <c r="M312" s="148"/>
      <c r="N312" s="148"/>
      <c r="O312" s="148"/>
      <c r="P312" s="149"/>
    </row>
    <row r="313" spans="1:16" ht="15" customHeight="1" x14ac:dyDescent="0.25">
      <c r="A313" s="44" t="str">
        <f ca="1">IF(MONTH(C313)=MONTH(D$3),RIGHT('Yearly Info'!A$19,LEN('Yearly Info'!A$19)-4),"")</f>
        <v xml:space="preserve"> RICS Dashboard</v>
      </c>
      <c r="B313" s="145"/>
      <c r="C313" s="42">
        <f t="shared" ca="1" si="12"/>
        <v>46247</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MDWFP NRIS</v>
      </c>
      <c r="B314" s="145"/>
      <c r="C314" s="42">
        <f t="shared" ca="1" si="12"/>
        <v>46247</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 MRVA 4 CLOSED</v>
      </c>
      <c r="B315" s="145"/>
      <c r="C315" s="42">
        <f t="shared" ca="1" si="12"/>
        <v>46247</v>
      </c>
      <c r="D315" s="54">
        <f ca="1">INDIRECT("'" &amp; UPPER(LEFT(TEXT($D$3,"mmmm"),3)) &amp; "'!L18")</f>
        <v>0</v>
      </c>
      <c r="E315" s="147"/>
      <c r="F315" s="148"/>
      <c r="G315" s="148"/>
      <c r="H315" s="148"/>
      <c r="I315" s="148"/>
      <c r="J315" s="148"/>
      <c r="K315" s="148"/>
      <c r="L315" s="148"/>
      <c r="M315" s="148"/>
      <c r="N315" s="148"/>
      <c r="O315" s="148"/>
      <c r="P315" s="149"/>
    </row>
    <row r="316" spans="1:16" ht="15" customHeight="1" x14ac:dyDescent="0.25">
      <c r="A316" s="44" t="str">
        <f ca="1">IF(MONTH(C316)=MONTH(D$3),RIGHT('Yearly Info'!A$22,LEN('Yearly Info'!A$22)-4),"")</f>
        <v xml:space="preserve"> Tackett</v>
      </c>
      <c r="B316" s="145"/>
      <c r="C316" s="42">
        <f t="shared" ca="1" si="12"/>
        <v>46247</v>
      </c>
      <c r="D316" s="54">
        <f ca="1">INDIRECT("'" &amp; UPPER(LEFT(TEXT($D$3,"mmmm"),3)) &amp; "'!L19")</f>
        <v>0</v>
      </c>
      <c r="E316" s="147"/>
      <c r="F316" s="148"/>
      <c r="G316" s="148"/>
      <c r="H316" s="148"/>
      <c r="I316" s="148"/>
      <c r="J316" s="148"/>
      <c r="K316" s="148"/>
      <c r="L316" s="148"/>
      <c r="M316" s="148"/>
      <c r="N316" s="148"/>
      <c r="O316" s="148"/>
      <c r="P316" s="149"/>
    </row>
    <row r="317" spans="1:16" ht="15" customHeight="1" x14ac:dyDescent="0.25">
      <c r="A317" s="44" t="e">
        <f ca="1">IF(MONTH(C317)=MONTH(D$3),RIGHT('Yearly Info'!A$23,LEN('Yearly Info'!A$23)-4),"")</f>
        <v>#VALUE!</v>
      </c>
      <c r="B317" s="145"/>
      <c r="C317" s="42">
        <f t="shared" ca="1" si="12"/>
        <v>46247</v>
      </c>
      <c r="D317" s="54">
        <f ca="1">INDIRECT("'" &amp; UPPER(LEFT(TEXT($D$3,"mmmm"),3)) &amp; "'!L20")</f>
        <v>0</v>
      </c>
      <c r="E317" s="147"/>
      <c r="F317" s="148"/>
      <c r="G317" s="148"/>
      <c r="H317" s="148"/>
      <c r="I317" s="148"/>
      <c r="J317" s="148"/>
      <c r="K317" s="148"/>
      <c r="L317" s="148"/>
      <c r="M317" s="148"/>
      <c r="N317" s="148"/>
      <c r="O317" s="148"/>
      <c r="P317" s="149"/>
    </row>
    <row r="318" spans="1:16" ht="15" customHeight="1" x14ac:dyDescent="0.25">
      <c r="A318" s="44" t="e">
        <f ca="1">IF(MONTH(C318)=MONTH(D$3),RIGHT('Yearly Info'!A$24,LEN('Yearly Info'!A$24)-4),"")</f>
        <v>#VALUE!</v>
      </c>
      <c r="B318" s="145"/>
      <c r="C318" s="42">
        <f t="shared" ca="1" si="12"/>
        <v>46247</v>
      </c>
      <c r="D318" s="54">
        <f ca="1">INDIRECT("'" &amp; UPPER(LEFT(TEXT($D$3,"mmmm"),3)) &amp; "'!L21")</f>
        <v>0</v>
      </c>
      <c r="E318" s="147"/>
      <c r="F318" s="148"/>
      <c r="G318" s="148"/>
      <c r="H318" s="148"/>
      <c r="I318" s="148"/>
      <c r="J318" s="148"/>
      <c r="K318" s="148"/>
      <c r="L318" s="148"/>
      <c r="M318" s="148"/>
      <c r="N318" s="148"/>
      <c r="O318" s="148"/>
      <c r="P318" s="149"/>
    </row>
    <row r="319" spans="1:16" ht="15" customHeight="1" x14ac:dyDescent="0.25">
      <c r="A319" s="44" t="e">
        <f ca="1">IF(MONTH(C319)=MONTH(D$3),RIGHT('Yearly Info'!A$25,LEN('Yearly Info'!A$25)-4),"")</f>
        <v>#VALUE!</v>
      </c>
      <c r="B319" s="145"/>
      <c r="C319" s="42">
        <f t="shared" ca="1" si="12"/>
        <v>46247</v>
      </c>
      <c r="D319" s="54">
        <f ca="1">INDIRECT("'" &amp; UPPER(LEFT(TEXT($D$3,"mmmm"),3)) &amp; "'!L22")</f>
        <v>0</v>
      </c>
      <c r="E319" s="147"/>
      <c r="F319" s="148"/>
      <c r="G319" s="148"/>
      <c r="H319" s="148"/>
      <c r="I319" s="148"/>
      <c r="J319" s="148"/>
      <c r="K319" s="148"/>
      <c r="L319" s="148"/>
      <c r="M319" s="148"/>
      <c r="N319" s="148"/>
      <c r="O319" s="148"/>
      <c r="P319" s="149"/>
    </row>
    <row r="320" spans="1:16" ht="15" customHeight="1" x14ac:dyDescent="0.25">
      <c r="A320" s="44" t="e">
        <f ca="1">IF(MONTH(C320)=MONTH(D$3),RIGHT('Yearly Info'!A$26,LEN('Yearly Info'!A$26)-4),"")</f>
        <v>#VALUE!</v>
      </c>
      <c r="B320" s="145"/>
      <c r="C320" s="42">
        <f t="shared" ca="1" si="12"/>
        <v>46247</v>
      </c>
      <c r="D320" s="54">
        <f ca="1">INDIRECT("'" &amp; UPPER(LEFT(TEXT($D$3,"mmmm"),3)) &amp; "'!L23")</f>
        <v>0</v>
      </c>
      <c r="E320" s="147"/>
      <c r="F320" s="148"/>
      <c r="G320" s="148"/>
      <c r="H320" s="148"/>
      <c r="I320" s="148"/>
      <c r="J320" s="148"/>
      <c r="K320" s="148"/>
      <c r="L320" s="148"/>
      <c r="M320" s="148"/>
      <c r="N320" s="148"/>
      <c r="O320" s="148"/>
      <c r="P320" s="149"/>
    </row>
    <row r="321" spans="1:16" ht="15" customHeight="1" x14ac:dyDescent="0.25">
      <c r="A321" s="44" t="e">
        <f ca="1">IF(MONTH(C321)=MONTH(D$3),RIGHT('Yearly Info'!A$27,LEN('Yearly Info'!A$27)-4),"")</f>
        <v>#VALUE!</v>
      </c>
      <c r="B321" s="145"/>
      <c r="C321" s="42">
        <f t="shared" ca="1" si="12"/>
        <v>46247</v>
      </c>
      <c r="D321" s="54">
        <f ca="1">INDIRECT("'" &amp; UPPER(LEFT(TEXT($D$3,"mmmm"),3)) &amp; "'!L24")</f>
        <v>0</v>
      </c>
      <c r="E321" s="147"/>
      <c r="F321" s="148"/>
      <c r="G321" s="148"/>
      <c r="H321" s="148"/>
      <c r="I321" s="148"/>
      <c r="J321" s="148"/>
      <c r="K321" s="148"/>
      <c r="L321" s="148"/>
      <c r="M321" s="148"/>
      <c r="N321" s="148"/>
      <c r="O321" s="148"/>
      <c r="P321" s="149"/>
    </row>
    <row r="322" spans="1:16" ht="15" customHeight="1" x14ac:dyDescent="0.25">
      <c r="A322" s="44" t="e">
        <f ca="1">IF(MONTH(C322)=MONTH(D$3),RIGHT('Yearly Info'!A$28,LEN('Yearly Info'!A$28)-4),"")</f>
        <v>#VALUE!</v>
      </c>
      <c r="B322" s="145"/>
      <c r="C322" s="42">
        <f t="shared" ca="1" si="12"/>
        <v>46247</v>
      </c>
      <c r="D322" s="54">
        <f ca="1">INDIRECT("'" &amp; UPPER(LEFT(TEXT($D$3,"mmmm"),3)) &amp; "'!L25")</f>
        <v>0</v>
      </c>
      <c r="E322" s="147"/>
      <c r="F322" s="148"/>
      <c r="G322" s="148"/>
      <c r="H322" s="148"/>
      <c r="I322" s="148"/>
      <c r="J322" s="148"/>
      <c r="K322" s="148"/>
      <c r="L322" s="148"/>
      <c r="M322" s="148"/>
      <c r="N322" s="148"/>
      <c r="O322" s="148"/>
      <c r="P322" s="149"/>
    </row>
    <row r="323" spans="1:16" ht="15" customHeight="1" x14ac:dyDescent="0.25">
      <c r="A323" s="44" t="e">
        <f ca="1">IF(MONTH(C323)=MONTH(D$3),RIGHT('Yearly Info'!A$29,LEN('Yearly Info'!A$29)-4),"")</f>
        <v>#VALUE!</v>
      </c>
      <c r="B323" s="145"/>
      <c r="C323" s="42">
        <f t="shared" ca="1" si="12"/>
        <v>46247</v>
      </c>
      <c r="D323" s="54">
        <f ca="1">INDIRECT("'" &amp; UPPER(LEFT(TEXT($D$3,"mmmm"),3)) &amp; "'!L26")</f>
        <v>0</v>
      </c>
      <c r="E323" s="147"/>
      <c r="F323" s="148"/>
      <c r="G323" s="148"/>
      <c r="H323" s="148"/>
      <c r="I323" s="148"/>
      <c r="J323" s="148"/>
      <c r="K323" s="148"/>
      <c r="L323" s="148"/>
      <c r="M323" s="148"/>
      <c r="N323" s="148"/>
      <c r="O323" s="148"/>
      <c r="P323" s="149"/>
    </row>
    <row r="324" spans="1:16" ht="15" customHeight="1" x14ac:dyDescent="0.25">
      <c r="A324" s="44" t="e">
        <f ca="1">IF(MONTH(C324)=MONTH(D$3),RIGHT('Yearly Info'!A$30,LEN('Yearly Info'!A$30)-4),"")</f>
        <v>#VALUE!</v>
      </c>
      <c r="B324" s="145"/>
      <c r="C324" s="42">
        <f t="shared" ca="1" si="12"/>
        <v>46247</v>
      </c>
      <c r="D324" s="54">
        <f ca="1">INDIRECT("'" &amp; UPPER(LEFT(TEXT($D$3,"mmmm"),3)) &amp; "'!L27")</f>
        <v>0</v>
      </c>
      <c r="E324" s="147"/>
      <c r="F324" s="148"/>
      <c r="G324" s="148"/>
      <c r="H324" s="148"/>
      <c r="I324" s="148"/>
      <c r="J324" s="148"/>
      <c r="K324" s="148"/>
      <c r="L324" s="148"/>
      <c r="M324" s="148"/>
      <c r="N324" s="148"/>
      <c r="O324" s="148"/>
      <c r="P324" s="149"/>
    </row>
    <row r="325" spans="1:16" ht="15" customHeight="1" x14ac:dyDescent="0.25">
      <c r="A325" s="44" t="e">
        <f ca="1">IF(MONTH(C325)=MONTH(D$3),RIGHT('Yearly Info'!A$31,LEN('Yearly Info'!A$31)-4),"")</f>
        <v>#VALUE!</v>
      </c>
      <c r="B325" s="145"/>
      <c r="C325" s="42">
        <f t="shared" ca="1" si="12"/>
        <v>46247</v>
      </c>
      <c r="D325" s="54">
        <f ca="1">INDIRECT("'" &amp; UPPER(LEFT(TEXT($D$3,"mmmm"),3)) &amp; "'!L28")</f>
        <v>0</v>
      </c>
      <c r="E325" s="147"/>
      <c r="F325" s="148"/>
      <c r="G325" s="148"/>
      <c r="H325" s="148"/>
      <c r="I325" s="148"/>
      <c r="J325" s="148"/>
      <c r="K325" s="148"/>
      <c r="L325" s="148"/>
      <c r="M325" s="148"/>
      <c r="N325" s="148"/>
      <c r="O325" s="148"/>
      <c r="P325" s="149"/>
    </row>
    <row r="326" spans="1:16" ht="15" customHeight="1" x14ac:dyDescent="0.25">
      <c r="A326" s="44" t="e">
        <f ca="1">IF(MONTH(C326)=MONTH(D$3),RIGHT('Yearly Info'!A$32,LEN('Yearly Info'!A$32)-4),"")</f>
        <v>#VALUE!</v>
      </c>
      <c r="B326" s="145"/>
      <c r="C326" s="42">
        <f t="shared" ca="1" si="12"/>
        <v>46247</v>
      </c>
      <c r="D326" s="54">
        <f ca="1">INDIRECT("'" &amp; UPPER(LEFT(TEXT($D$3,"mmmm"),3)) &amp; "'!L29")</f>
        <v>0</v>
      </c>
      <c r="E326" s="147"/>
      <c r="F326" s="148"/>
      <c r="G326" s="148"/>
      <c r="H326" s="148"/>
      <c r="I326" s="148"/>
      <c r="J326" s="148"/>
      <c r="K326" s="148"/>
      <c r="L326" s="148"/>
      <c r="M326" s="148"/>
      <c r="N326" s="148"/>
      <c r="O326" s="148"/>
      <c r="P326" s="149"/>
    </row>
    <row r="327" spans="1:16" ht="15" customHeight="1" x14ac:dyDescent="0.25">
      <c r="A327" s="44" t="e">
        <f ca="1">IF(MONTH(C327)=MONTH(D$3),RIGHT('Yearly Info'!A$33,LEN('Yearly Info'!A$33)-4),"")</f>
        <v>#VALUE!</v>
      </c>
      <c r="B327" s="145"/>
      <c r="C327" s="42">
        <f t="shared" ca="1" si="12"/>
        <v>46247</v>
      </c>
      <c r="D327" s="54">
        <f ca="1">INDIRECT("'" &amp; UPPER(LEFT(TEXT($D$3,"mmmm"),3)) &amp; "'!L30")</f>
        <v>0</v>
      </c>
      <c r="E327" s="147"/>
      <c r="F327" s="148"/>
      <c r="G327" s="148"/>
      <c r="H327" s="148"/>
      <c r="I327" s="148"/>
      <c r="J327" s="148"/>
      <c r="K327" s="148"/>
      <c r="L327" s="148"/>
      <c r="M327" s="148"/>
      <c r="N327" s="148"/>
      <c r="O327" s="148"/>
      <c r="P327" s="149"/>
    </row>
    <row r="328" spans="1:16" ht="15" customHeight="1" x14ac:dyDescent="0.25">
      <c r="A328" s="44" t="e">
        <f ca="1">IF(MONTH(C328)=MONTH(D$3),RIGHT('Yearly Info'!A$34,LEN('Yearly Info'!A$34)-4),"")</f>
        <v>#VALUE!</v>
      </c>
      <c r="B328" s="145"/>
      <c r="C328" s="42">
        <f t="shared" ca="1" si="12"/>
        <v>46247</v>
      </c>
      <c r="D328" s="54">
        <f ca="1">INDIRECT("'" &amp; UPPER(LEFT(TEXT($D$3,"mmmm"),3)) &amp; "'!L31")</f>
        <v>0</v>
      </c>
      <c r="E328" s="147"/>
      <c r="F328" s="148"/>
      <c r="G328" s="148"/>
      <c r="H328" s="148"/>
      <c r="I328" s="148"/>
      <c r="J328" s="148"/>
      <c r="K328" s="148"/>
      <c r="L328" s="148"/>
      <c r="M328" s="148"/>
      <c r="N328" s="148"/>
      <c r="O328" s="148"/>
      <c r="P328" s="149"/>
    </row>
    <row r="329" spans="1:16" ht="15" customHeight="1" thickBot="1" x14ac:dyDescent="0.3">
      <c r="A329" s="44" t="e">
        <f ca="1">IF(MONTH(C329)=MONTH(D$3),RIGHT('Yearly Info'!A$35,LEN('Yearly Info'!A$35)-4),"")</f>
        <v>#VALUE!</v>
      </c>
      <c r="B329" s="145"/>
      <c r="C329" s="42">
        <f t="shared" ca="1" si="12"/>
        <v>46247</v>
      </c>
      <c r="D329" s="55">
        <f ca="1">INDIRECT("'" &amp; UPPER(LEFT(TEXT($D$3,"mmmm"),3)) &amp; "'!L32")</f>
        <v>0</v>
      </c>
      <c r="E329" s="147"/>
      <c r="F329" s="148"/>
      <c r="G329" s="148"/>
      <c r="H329" s="148"/>
      <c r="I329" s="148"/>
      <c r="J329" s="148"/>
      <c r="K329" s="148"/>
      <c r="L329" s="148"/>
      <c r="M329" s="148"/>
      <c r="N329" s="148"/>
      <c r="O329" s="148"/>
      <c r="P329" s="149"/>
    </row>
    <row r="330" spans="1:16" ht="15" customHeight="1" x14ac:dyDescent="0.25">
      <c r="A330" s="44" t="e">
        <f ca="1">IF(MONTH(C330)=MONTH(D$3),RIGHT('Yearly Info'!A$36,LEN('Yearly Info'!A$36)-4),"")</f>
        <v>#VALUE!</v>
      </c>
      <c r="B330" s="145"/>
      <c r="C330" s="42">
        <f t="shared" ca="1" si="12"/>
        <v>46247</v>
      </c>
      <c r="D330" s="54">
        <f ca="1">INDIRECT("'" &amp; UPPER(LEFT(TEXT($D$3,"mmmm"),3)) &amp; "'!L33")</f>
        <v>0</v>
      </c>
      <c r="E330" s="147"/>
      <c r="F330" s="148"/>
      <c r="G330" s="148"/>
      <c r="H330" s="148"/>
      <c r="I330" s="148"/>
      <c r="J330" s="148"/>
      <c r="K330" s="148"/>
      <c r="L330" s="148"/>
      <c r="M330" s="148"/>
      <c r="N330" s="148"/>
      <c r="O330" s="148"/>
      <c r="P330" s="149"/>
    </row>
    <row r="331" spans="1:16" ht="15" customHeight="1" x14ac:dyDescent="0.25">
      <c r="A331" s="44" t="e">
        <f ca="1">IF(MONTH(C331)=MONTH(D$3),RIGHT('Yearly Info'!A$37,LEN('Yearly Info'!A$37)-4),"")</f>
        <v>#VALUE!</v>
      </c>
      <c r="B331" s="145"/>
      <c r="C331" s="42">
        <f t="shared" ca="1" si="12"/>
        <v>46247</v>
      </c>
      <c r="D331" s="54">
        <f ca="1">INDIRECT("'" &amp; UPPER(LEFT(TEXT($D$3,"mmmm"),3)) &amp; "'!L34")</f>
        <v>0</v>
      </c>
      <c r="E331" s="147"/>
      <c r="F331" s="148"/>
      <c r="G331" s="148"/>
      <c r="H331" s="148"/>
      <c r="I331" s="148"/>
      <c r="J331" s="148"/>
      <c r="K331" s="148"/>
      <c r="L331" s="148"/>
      <c r="M331" s="148"/>
      <c r="N331" s="148"/>
      <c r="O331" s="148"/>
      <c r="P331" s="149"/>
    </row>
    <row r="332" spans="1:16" ht="15" customHeight="1" x14ac:dyDescent="0.25">
      <c r="A332" s="44" t="e">
        <f ca="1">IF(MONTH(C332)=MONTH(D$3),RIGHT('Yearly Info'!A$38,LEN('Yearly Info'!A$38)-4),"")</f>
        <v>#VALUE!</v>
      </c>
      <c r="B332" s="145"/>
      <c r="C332" s="42">
        <f t="shared" ca="1" si="12"/>
        <v>46247</v>
      </c>
      <c r="D332" s="54">
        <f ca="1">INDIRECT("'" &amp; UPPER(LEFT(TEXT($D$3,"mmmm"),3)) &amp; "'!L35")</f>
        <v>0</v>
      </c>
      <c r="E332" s="147"/>
      <c r="F332" s="148"/>
      <c r="G332" s="148"/>
      <c r="H332" s="148"/>
      <c r="I332" s="148"/>
      <c r="J332" s="148"/>
      <c r="K332" s="148"/>
      <c r="L332" s="148"/>
      <c r="M332" s="148"/>
      <c r="N332" s="148"/>
      <c r="O332" s="148"/>
      <c r="P332" s="149"/>
    </row>
    <row r="333" spans="1:16" ht="15" customHeight="1" x14ac:dyDescent="0.25">
      <c r="A333" s="44" t="e">
        <f ca="1">IF(MONTH(C333)=MONTH(D$3),RIGHT('Yearly Info'!A$39,LEN('Yearly Info'!A$39)-4),"")</f>
        <v>#VALUE!</v>
      </c>
      <c r="B333" s="145"/>
      <c r="C333" s="42">
        <f t="shared" ca="1" si="12"/>
        <v>46247</v>
      </c>
      <c r="D333" s="54">
        <f ca="1">INDIRECT("'" &amp; UPPER(LEFT(TEXT($D$3,"mmmm"),3)) &amp; "'!L36")</f>
        <v>0</v>
      </c>
      <c r="E333" s="147"/>
      <c r="F333" s="148"/>
      <c r="G333" s="148"/>
      <c r="H333" s="148"/>
      <c r="I333" s="148"/>
      <c r="J333" s="148"/>
      <c r="K333" s="148"/>
      <c r="L333" s="148"/>
      <c r="M333" s="148"/>
      <c r="N333" s="148"/>
      <c r="O333" s="148"/>
      <c r="P333" s="149"/>
    </row>
    <row r="334" spans="1:16" ht="15" customHeight="1" thickBot="1" x14ac:dyDescent="0.3">
      <c r="A334" s="45" t="e">
        <f ca="1">IF(MONTH(C334)=MONTH(D$3),RIGHT('Yearly Info'!A$40,LEN('Yearly Info'!A$40)-4),"")</f>
        <v>#VALUE!</v>
      </c>
      <c r="B334" s="145"/>
      <c r="C334" s="42">
        <f t="shared" ca="1" si="12"/>
        <v>46247</v>
      </c>
      <c r="D334" s="54">
        <f ca="1">INDIRECT("'" &amp; UPPER(LEFT(TEXT($D$3,"mmmm"),3)) &amp; "'!L37")</f>
        <v>0</v>
      </c>
      <c r="E334" s="147"/>
      <c r="F334" s="148"/>
      <c r="G334" s="148"/>
      <c r="H334" s="148"/>
      <c r="I334" s="148"/>
      <c r="J334" s="148"/>
      <c r="K334" s="148"/>
      <c r="L334" s="148"/>
      <c r="M334" s="148"/>
      <c r="N334" s="148"/>
      <c r="O334" s="148"/>
      <c r="P334" s="149"/>
    </row>
    <row r="335" spans="1:16" ht="15" customHeight="1" thickBot="1" x14ac:dyDescent="0.3">
      <c r="A335" s="45" t="str">
        <f ca="1">IF(MONTH(C335)=MONTH(D$3),RIGHT('Yearly Info'!A$41,LEN('Yearly Info'!A$41)-4),"")</f>
        <v xml:space="preserve"> </v>
      </c>
      <c r="B335" s="145"/>
      <c r="C335" s="42">
        <f t="shared" ca="1" si="12"/>
        <v>46247</v>
      </c>
      <c r="D335" s="54">
        <f ca="1">INDIRECT("'" &amp; UPPER(LEFT(TEXT($D$3,"mmmm"),3)) &amp; "'!L38")</f>
        <v>0</v>
      </c>
      <c r="E335" s="147"/>
      <c r="F335" s="148"/>
      <c r="G335" s="148"/>
      <c r="H335" s="148"/>
      <c r="I335" s="148"/>
      <c r="J335" s="148"/>
      <c r="K335" s="148"/>
      <c r="L335" s="148"/>
      <c r="M335" s="148"/>
      <c r="N335" s="148"/>
      <c r="O335" s="148"/>
      <c r="P335" s="149"/>
    </row>
    <row r="336" spans="1:16" ht="15" customHeight="1" thickBot="1" x14ac:dyDescent="0.3">
      <c r="A336" s="45" t="str">
        <f ca="1">IF(MONTH(C336)=MONTH(D$3),RIGHT('Yearly Info'!A$42,LEN('Yearly Info'!A$42)-4),"")</f>
        <v xml:space="preserve"> </v>
      </c>
      <c r="B336" s="145"/>
      <c r="C336" s="42">
        <f t="shared" ca="1" si="12"/>
        <v>46247</v>
      </c>
      <c r="D336" s="54">
        <f ca="1">INDIRECT("'" &amp; UPPER(LEFT(TEXT($D$3,"mmmm"),3)) &amp; "'!L39")</f>
        <v>0</v>
      </c>
      <c r="E336" s="147"/>
      <c r="F336" s="148"/>
      <c r="G336" s="148"/>
      <c r="H336" s="148"/>
      <c r="I336" s="148"/>
      <c r="J336" s="148"/>
      <c r="K336" s="148"/>
      <c r="L336" s="148"/>
      <c r="M336" s="148"/>
      <c r="N336" s="148"/>
      <c r="O336" s="148"/>
      <c r="P336" s="149"/>
    </row>
    <row r="337" spans="1:16" ht="15" customHeight="1" thickBot="1" x14ac:dyDescent="0.3">
      <c r="A337" s="45" t="str">
        <f ca="1">IF(MONTH(C337)=MONTH(D$3),RIGHT('Yearly Info'!A$43,LEN('Yearly Info'!A$43)-4),"")</f>
        <v xml:space="preserve"> </v>
      </c>
      <c r="B337" s="146"/>
      <c r="C337" s="42">
        <f t="shared" ca="1" si="12"/>
        <v>46247</v>
      </c>
      <c r="D337" s="55">
        <f ca="1">INDIRECT("'" &amp; UPPER(LEFT(TEXT($D$3,"mmmm"),3)) &amp; "'!L40")</f>
        <v>0</v>
      </c>
      <c r="E337" s="150"/>
      <c r="F337" s="151"/>
      <c r="G337" s="151"/>
      <c r="H337" s="151"/>
      <c r="I337" s="151"/>
      <c r="J337" s="151"/>
      <c r="K337" s="151"/>
      <c r="L337" s="151"/>
      <c r="M337" s="151"/>
      <c r="N337" s="151"/>
      <c r="O337" s="151"/>
      <c r="P337" s="152"/>
    </row>
    <row r="338" spans="1:16" ht="15" customHeight="1" x14ac:dyDescent="0.25">
      <c r="A338" s="44" t="str">
        <f ca="1">IF(MONTH(C338)=MONTH(D$3),RIGHT('Yearly Info'!A$14,LEN('Yearly Info'!A$14)-4),"")</f>
        <v xml:space="preserve"> RICS Support for MDEQ</v>
      </c>
      <c r="B338" s="159" t="str">
        <f ca="1">TEXT(C338,"dddd")</f>
        <v>Friday</v>
      </c>
      <c r="C338" s="96">
        <f ca="1">C308+1</f>
        <v>46248</v>
      </c>
      <c r="D338" s="54">
        <f ca="1">INDIRECT("'" &amp; UPPER(LEFT(TEXT($D$3,"mmmm"),3)) &amp; "'!M11")</f>
        <v>0</v>
      </c>
      <c r="E338" s="161"/>
      <c r="F338" s="162"/>
      <c r="G338" s="162"/>
      <c r="H338" s="162"/>
      <c r="I338" s="162"/>
      <c r="J338" s="162"/>
      <c r="K338" s="162"/>
      <c r="L338" s="162"/>
      <c r="M338" s="162"/>
      <c r="N338" s="162"/>
      <c r="O338" s="162"/>
      <c r="P338" s="163"/>
    </row>
    <row r="339" spans="1:16" ht="15" customHeight="1" x14ac:dyDescent="0.25">
      <c r="A339" s="44" t="str">
        <f ca="1">IF(MONTH(C339)=MONTH(D$3),RIGHT('Yearly Info'!A$15,LEN('Yearly Info'!A$15)-4),"")</f>
        <v xml:space="preserve"> MDEQ</v>
      </c>
      <c r="B339" s="145"/>
      <c r="C339" s="42">
        <f ca="1">C338</f>
        <v>46248</v>
      </c>
      <c r="D339" s="54">
        <f ca="1">INDIRECT("'" &amp; UPPER(LEFT(TEXT($D$3,"mmmm"),3)) &amp; "'!M12")</f>
        <v>0</v>
      </c>
      <c r="E339" s="147"/>
      <c r="F339" s="148"/>
      <c r="G339" s="148"/>
      <c r="H339" s="148"/>
      <c r="I339" s="148"/>
      <c r="J339" s="148"/>
      <c r="K339" s="148"/>
      <c r="L339" s="148"/>
      <c r="M339" s="148"/>
      <c r="N339" s="148"/>
      <c r="O339" s="148"/>
      <c r="P339" s="149"/>
    </row>
    <row r="340" spans="1:16" ht="15" customHeight="1" x14ac:dyDescent="0.25">
      <c r="A340" s="44" t="str">
        <f ca="1">IF(MONTH(C340)=MONTH(D$3),RIGHT('Yearly Info'!A$16,LEN('Yearly Info'!A$16)-4),"")</f>
        <v xml:space="preserve"> RICS Idea Portal</v>
      </c>
      <c r="B340" s="145"/>
      <c r="C340" s="42">
        <f t="shared" ref="C340:C367" ca="1" si="13">C339</f>
        <v>46248</v>
      </c>
      <c r="D340" s="54">
        <f ca="1">INDIRECT("'" &amp; UPPER(LEFT(TEXT($D$3,"mmmm"),3)) &amp; "'!M13")</f>
        <v>0</v>
      </c>
      <c r="E340" s="147"/>
      <c r="F340" s="148"/>
      <c r="G340" s="148"/>
      <c r="H340" s="148"/>
      <c r="I340" s="148"/>
      <c r="J340" s="148"/>
      <c r="K340" s="148"/>
      <c r="L340" s="148"/>
      <c r="M340" s="148"/>
      <c r="N340" s="148"/>
      <c r="O340" s="148"/>
      <c r="P340" s="149"/>
    </row>
    <row r="341" spans="1:16" ht="15" customHeight="1" x14ac:dyDescent="0.25">
      <c r="A341" s="44" t="str">
        <f ca="1">IF(MONTH(C341)=MONTH(D$3),RIGHT('Yearly Info'!A$17,LEN('Yearly Info'!A$17)-4),"")</f>
        <v xml:space="preserve"> MSWIS</v>
      </c>
      <c r="B341" s="145"/>
      <c r="C341" s="42">
        <f t="shared" ca="1" si="13"/>
        <v>46248</v>
      </c>
      <c r="D341" s="54">
        <f ca="1">INDIRECT("'" &amp; UPPER(LEFT(TEXT($D$3,"mmmm"),3)) &amp; "'!M14")</f>
        <v>0</v>
      </c>
      <c r="E341" s="147"/>
      <c r="F341" s="148"/>
      <c r="G341" s="148"/>
      <c r="H341" s="148"/>
      <c r="I341" s="148"/>
      <c r="J341" s="148"/>
      <c r="K341" s="148"/>
      <c r="L341" s="148"/>
      <c r="M341" s="148"/>
      <c r="N341" s="148"/>
      <c r="O341" s="148"/>
      <c r="P341" s="149"/>
    </row>
    <row r="342" spans="1:16" ht="15" customHeight="1" x14ac:dyDescent="0.25">
      <c r="A342" s="44" t="str">
        <f ca="1">IF(MONTH(C342)=MONTH(D$3),RIGHT('Yearly Info'!A$18,LEN('Yearly Info'!A$18)-4),"")</f>
        <v xml:space="preserve"> GeoSpatial</v>
      </c>
      <c r="B342" s="145"/>
      <c r="C342" s="42">
        <f t="shared" ca="1" si="13"/>
        <v>46248</v>
      </c>
      <c r="D342" s="54">
        <f ca="1">INDIRECT("'" &amp; UPPER(LEFT(TEXT($D$3,"mmmm"),3)) &amp; "'!M15")</f>
        <v>0</v>
      </c>
      <c r="E342" s="147"/>
      <c r="F342" s="148"/>
      <c r="G342" s="148"/>
      <c r="H342" s="148"/>
      <c r="I342" s="148"/>
      <c r="J342" s="148"/>
      <c r="K342" s="148"/>
      <c r="L342" s="148"/>
      <c r="M342" s="148"/>
      <c r="N342" s="148"/>
      <c r="O342" s="148"/>
      <c r="P342" s="149"/>
    </row>
    <row r="343" spans="1:16" ht="15" customHeight="1" x14ac:dyDescent="0.25">
      <c r="A343" s="44" t="str">
        <f ca="1">IF(MONTH(C343)=MONTH(D$3),RIGHT('Yearly Info'!A$19,LEN('Yearly Info'!A$19)-4),"")</f>
        <v xml:space="preserve"> RICS Dashboard</v>
      </c>
      <c r="B343" s="145"/>
      <c r="C343" s="42">
        <f t="shared" ca="1" si="13"/>
        <v>46248</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MDWFP NRIS</v>
      </c>
      <c r="B344" s="145"/>
      <c r="C344" s="42">
        <f t="shared" ca="1" si="13"/>
        <v>46248</v>
      </c>
      <c r="D344" s="54">
        <f ca="1">INDIRECT("'" &amp; UPPER(LEFT(TEXT($D$3,"mmmm"),3)) &amp; "'!M17")</f>
        <v>0</v>
      </c>
      <c r="E344" s="153"/>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 MRVA 4 CLOSED</v>
      </c>
      <c r="B345" s="145"/>
      <c r="C345" s="42">
        <f t="shared" ca="1" si="13"/>
        <v>46248</v>
      </c>
      <c r="D345" s="54">
        <f ca="1">INDIRECT("'" &amp; UPPER(LEFT(TEXT($D$3,"mmmm"),3)) &amp; "'!M18")</f>
        <v>0</v>
      </c>
      <c r="E345" s="147"/>
      <c r="F345" s="148"/>
      <c r="G345" s="148"/>
      <c r="H345" s="148"/>
      <c r="I345" s="148"/>
      <c r="J345" s="148"/>
      <c r="K345" s="148"/>
      <c r="L345" s="148"/>
      <c r="M345" s="148"/>
      <c r="N345" s="148"/>
      <c r="O345" s="148"/>
      <c r="P345" s="149"/>
    </row>
    <row r="346" spans="1:16" ht="15" customHeight="1" x14ac:dyDescent="0.25">
      <c r="A346" s="44" t="str">
        <f ca="1">IF(MONTH(C346)=MONTH(D$3),RIGHT('Yearly Info'!A$22,LEN('Yearly Info'!A$22)-4),"")</f>
        <v xml:space="preserve"> Tackett</v>
      </c>
      <c r="B346" s="145"/>
      <c r="C346" s="42">
        <f t="shared" ca="1" si="13"/>
        <v>46248</v>
      </c>
      <c r="D346" s="54">
        <f ca="1">INDIRECT("'" &amp; UPPER(LEFT(TEXT($D$3,"mmmm"),3)) &amp; "'!M19")</f>
        <v>0</v>
      </c>
      <c r="E346" s="147"/>
      <c r="F346" s="148"/>
      <c r="G346" s="148"/>
      <c r="H346" s="148"/>
      <c r="I346" s="148"/>
      <c r="J346" s="148"/>
      <c r="K346" s="148"/>
      <c r="L346" s="148"/>
      <c r="M346" s="148"/>
      <c r="N346" s="148"/>
      <c r="O346" s="148"/>
      <c r="P346" s="149"/>
    </row>
    <row r="347" spans="1:16" ht="15" customHeight="1" x14ac:dyDescent="0.25">
      <c r="A347" s="44" t="e">
        <f ca="1">IF(MONTH(C347)=MONTH(D$3),RIGHT('Yearly Info'!A$23,LEN('Yearly Info'!A$23)-4),"")</f>
        <v>#VALUE!</v>
      </c>
      <c r="B347" s="145"/>
      <c r="C347" s="42">
        <f t="shared" ca="1" si="13"/>
        <v>46248</v>
      </c>
      <c r="D347" s="54">
        <f ca="1">INDIRECT("'" &amp; UPPER(LEFT(TEXT($D$3,"mmmm"),3)) &amp; "'!M20")</f>
        <v>0</v>
      </c>
      <c r="E347" s="147"/>
      <c r="F347" s="148"/>
      <c r="G347" s="148"/>
      <c r="H347" s="148"/>
      <c r="I347" s="148"/>
      <c r="J347" s="148"/>
      <c r="K347" s="148"/>
      <c r="L347" s="148"/>
      <c r="M347" s="148"/>
      <c r="N347" s="148"/>
      <c r="O347" s="148"/>
      <c r="P347" s="149"/>
    </row>
    <row r="348" spans="1:16" ht="15" customHeight="1" x14ac:dyDescent="0.25">
      <c r="A348" s="44" t="e">
        <f ca="1">IF(MONTH(C348)=MONTH(D$3),RIGHT('Yearly Info'!A$24,LEN('Yearly Info'!A$24)-4),"")</f>
        <v>#VALUE!</v>
      </c>
      <c r="B348" s="145"/>
      <c r="C348" s="42">
        <f t="shared" ca="1" si="13"/>
        <v>46248</v>
      </c>
      <c r="D348" s="54">
        <f ca="1">INDIRECT("'" &amp; UPPER(LEFT(TEXT($D$3,"mmmm"),3)) &amp; "'!M21")</f>
        <v>0</v>
      </c>
      <c r="E348" s="147"/>
      <c r="F348" s="148"/>
      <c r="G348" s="148"/>
      <c r="H348" s="148"/>
      <c r="I348" s="148"/>
      <c r="J348" s="148"/>
      <c r="K348" s="148"/>
      <c r="L348" s="148"/>
      <c r="M348" s="148"/>
      <c r="N348" s="148"/>
      <c r="O348" s="148"/>
      <c r="P348" s="149"/>
    </row>
    <row r="349" spans="1:16" ht="15" customHeight="1" x14ac:dyDescent="0.25">
      <c r="A349" s="44" t="e">
        <f ca="1">IF(MONTH(C349)=MONTH(D$3),RIGHT('Yearly Info'!A$25,LEN('Yearly Info'!A$25)-4),"")</f>
        <v>#VALUE!</v>
      </c>
      <c r="B349" s="145"/>
      <c r="C349" s="42">
        <f t="shared" ca="1" si="13"/>
        <v>46248</v>
      </c>
      <c r="D349" s="54">
        <f ca="1">INDIRECT("'" &amp; UPPER(LEFT(TEXT($D$3,"mmmm"),3)) &amp; "'!M22")</f>
        <v>0</v>
      </c>
      <c r="E349" s="147"/>
      <c r="F349" s="148"/>
      <c r="G349" s="148"/>
      <c r="H349" s="148"/>
      <c r="I349" s="148"/>
      <c r="J349" s="148"/>
      <c r="K349" s="148"/>
      <c r="L349" s="148"/>
      <c r="M349" s="148"/>
      <c r="N349" s="148"/>
      <c r="O349" s="148"/>
      <c r="P349" s="149"/>
    </row>
    <row r="350" spans="1:16" ht="15" customHeight="1" x14ac:dyDescent="0.25">
      <c r="A350" s="44" t="e">
        <f ca="1">IF(MONTH(C350)=MONTH(D$3),RIGHT('Yearly Info'!A$26,LEN('Yearly Info'!A$26)-4),"")</f>
        <v>#VALUE!</v>
      </c>
      <c r="B350" s="145"/>
      <c r="C350" s="42">
        <f t="shared" ca="1" si="13"/>
        <v>46248</v>
      </c>
      <c r="D350" s="54">
        <f ca="1">INDIRECT("'" &amp; UPPER(LEFT(TEXT($D$3,"mmmm"),3)) &amp; "'!M23")</f>
        <v>0</v>
      </c>
      <c r="E350" s="147"/>
      <c r="F350" s="148"/>
      <c r="G350" s="148"/>
      <c r="H350" s="148"/>
      <c r="I350" s="148"/>
      <c r="J350" s="148"/>
      <c r="K350" s="148"/>
      <c r="L350" s="148"/>
      <c r="M350" s="148"/>
      <c r="N350" s="148"/>
      <c r="O350" s="148"/>
      <c r="P350" s="149"/>
    </row>
    <row r="351" spans="1:16" ht="15" customHeight="1" x14ac:dyDescent="0.25">
      <c r="A351" s="44" t="e">
        <f ca="1">IF(MONTH(C351)=MONTH(D$3),RIGHT('Yearly Info'!A$27,LEN('Yearly Info'!A$27)-4),"")</f>
        <v>#VALUE!</v>
      </c>
      <c r="B351" s="145"/>
      <c r="C351" s="42">
        <f t="shared" ca="1" si="13"/>
        <v>46248</v>
      </c>
      <c r="D351" s="54">
        <f ca="1">INDIRECT("'" &amp; UPPER(LEFT(TEXT($D$3,"mmmm"),3)) &amp; "'!M24")</f>
        <v>0</v>
      </c>
      <c r="E351" s="147"/>
      <c r="F351" s="148"/>
      <c r="G351" s="148"/>
      <c r="H351" s="148"/>
      <c r="I351" s="148"/>
      <c r="J351" s="148"/>
      <c r="K351" s="148"/>
      <c r="L351" s="148"/>
      <c r="M351" s="148"/>
      <c r="N351" s="148"/>
      <c r="O351" s="148"/>
      <c r="P351" s="149"/>
    </row>
    <row r="352" spans="1:16" ht="15" customHeight="1" x14ac:dyDescent="0.25">
      <c r="A352" s="44" t="e">
        <f ca="1">IF(MONTH(C352)=MONTH(D$3),RIGHT('Yearly Info'!A$28,LEN('Yearly Info'!A$28)-4),"")</f>
        <v>#VALUE!</v>
      </c>
      <c r="B352" s="145"/>
      <c r="C352" s="42">
        <f t="shared" ca="1" si="13"/>
        <v>46248</v>
      </c>
      <c r="D352" s="54">
        <f ca="1">INDIRECT("'" &amp; UPPER(LEFT(TEXT($D$3,"mmmm"),3)) &amp; "'!M25")</f>
        <v>0</v>
      </c>
      <c r="E352" s="147"/>
      <c r="F352" s="148"/>
      <c r="G352" s="148"/>
      <c r="H352" s="148"/>
      <c r="I352" s="148"/>
      <c r="J352" s="148"/>
      <c r="K352" s="148"/>
      <c r="L352" s="148"/>
      <c r="M352" s="148"/>
      <c r="N352" s="148"/>
      <c r="O352" s="148"/>
      <c r="P352" s="149"/>
    </row>
    <row r="353" spans="1:16" ht="15" customHeight="1" x14ac:dyDescent="0.25">
      <c r="A353" s="44" t="e">
        <f ca="1">IF(MONTH(C353)=MONTH(D$3),RIGHT('Yearly Info'!A$29,LEN('Yearly Info'!A$29)-4),"")</f>
        <v>#VALUE!</v>
      </c>
      <c r="B353" s="145"/>
      <c r="C353" s="42">
        <f t="shared" ca="1" si="13"/>
        <v>46248</v>
      </c>
      <c r="D353" s="54">
        <f ca="1">INDIRECT("'" &amp; UPPER(LEFT(TEXT($D$3,"mmmm"),3)) &amp; "'!M26")</f>
        <v>0</v>
      </c>
      <c r="E353" s="147"/>
      <c r="F353" s="148"/>
      <c r="G353" s="148"/>
      <c r="H353" s="148"/>
      <c r="I353" s="148"/>
      <c r="J353" s="148"/>
      <c r="K353" s="148"/>
      <c r="L353" s="148"/>
      <c r="M353" s="148"/>
      <c r="N353" s="148"/>
      <c r="O353" s="148"/>
      <c r="P353" s="149"/>
    </row>
    <row r="354" spans="1:16" ht="15" customHeight="1" x14ac:dyDescent="0.25">
      <c r="A354" s="44" t="e">
        <f ca="1">IF(MONTH(C354)=MONTH(D$3),RIGHT('Yearly Info'!A$30,LEN('Yearly Info'!A$30)-4),"")</f>
        <v>#VALUE!</v>
      </c>
      <c r="B354" s="145"/>
      <c r="C354" s="42">
        <f t="shared" ca="1" si="13"/>
        <v>46248</v>
      </c>
      <c r="D354" s="54">
        <f ca="1">INDIRECT("'" &amp; UPPER(LEFT(TEXT($D$3,"mmmm"),3)) &amp; "'!M27")</f>
        <v>0</v>
      </c>
      <c r="E354" s="147"/>
      <c r="F354" s="148"/>
      <c r="G354" s="148"/>
      <c r="H354" s="148"/>
      <c r="I354" s="148"/>
      <c r="J354" s="148"/>
      <c r="K354" s="148"/>
      <c r="L354" s="148"/>
      <c r="M354" s="148"/>
      <c r="N354" s="148"/>
      <c r="O354" s="148"/>
      <c r="P354" s="149"/>
    </row>
    <row r="355" spans="1:16" ht="15" customHeight="1" x14ac:dyDescent="0.25">
      <c r="A355" s="44" t="e">
        <f ca="1">IF(MONTH(C355)=MONTH(D$3),RIGHT('Yearly Info'!A$31,LEN('Yearly Info'!A$31)-4),"")</f>
        <v>#VALUE!</v>
      </c>
      <c r="B355" s="145"/>
      <c r="C355" s="42">
        <f t="shared" ca="1" si="13"/>
        <v>46248</v>
      </c>
      <c r="D355" s="54">
        <f ca="1">INDIRECT("'" &amp; UPPER(LEFT(TEXT($D$3,"mmmm"),3)) &amp; "'!M28")</f>
        <v>0</v>
      </c>
      <c r="E355" s="147"/>
      <c r="F355" s="148"/>
      <c r="G355" s="148"/>
      <c r="H355" s="148"/>
      <c r="I355" s="148"/>
      <c r="J355" s="148"/>
      <c r="K355" s="148"/>
      <c r="L355" s="148"/>
      <c r="M355" s="148"/>
      <c r="N355" s="148"/>
      <c r="O355" s="148"/>
      <c r="P355" s="149"/>
    </row>
    <row r="356" spans="1:16" ht="15" customHeight="1" x14ac:dyDescent="0.25">
      <c r="A356" s="44" t="e">
        <f ca="1">IF(MONTH(C356)=MONTH(D$3),RIGHT('Yearly Info'!A$32,LEN('Yearly Info'!A$32)-4),"")</f>
        <v>#VALUE!</v>
      </c>
      <c r="B356" s="145"/>
      <c r="C356" s="42">
        <f t="shared" ca="1" si="13"/>
        <v>46248</v>
      </c>
      <c r="D356" s="54">
        <f ca="1">INDIRECT("'" &amp; UPPER(LEFT(TEXT($D$3,"mmmm"),3)) &amp; "'!M29")</f>
        <v>0</v>
      </c>
      <c r="E356" s="147"/>
      <c r="F356" s="148"/>
      <c r="G356" s="148"/>
      <c r="H356" s="148"/>
      <c r="I356" s="148"/>
      <c r="J356" s="148"/>
      <c r="K356" s="148"/>
      <c r="L356" s="148"/>
      <c r="M356" s="148"/>
      <c r="N356" s="148"/>
      <c r="O356" s="148"/>
      <c r="P356" s="149"/>
    </row>
    <row r="357" spans="1:16" ht="15" customHeight="1" x14ac:dyDescent="0.25">
      <c r="A357" s="44" t="e">
        <f ca="1">IF(MONTH(C357)=MONTH(D$3),RIGHT('Yearly Info'!A$33,LEN('Yearly Info'!A$33)-4),"")</f>
        <v>#VALUE!</v>
      </c>
      <c r="B357" s="145"/>
      <c r="C357" s="42">
        <f t="shared" ca="1" si="13"/>
        <v>46248</v>
      </c>
      <c r="D357" s="54">
        <f ca="1">INDIRECT("'" &amp; UPPER(LEFT(TEXT($D$3,"mmmm"),3)) &amp; "'!M30")</f>
        <v>0</v>
      </c>
      <c r="E357" s="147"/>
      <c r="F357" s="148"/>
      <c r="G357" s="148"/>
      <c r="H357" s="148"/>
      <c r="I357" s="148"/>
      <c r="J357" s="148"/>
      <c r="K357" s="148"/>
      <c r="L357" s="148"/>
      <c r="M357" s="148"/>
      <c r="N357" s="148"/>
      <c r="O357" s="148"/>
      <c r="P357" s="149"/>
    </row>
    <row r="358" spans="1:16" ht="15" customHeight="1" x14ac:dyDescent="0.25">
      <c r="A358" s="44" t="e">
        <f ca="1">IF(MONTH(C358)=MONTH(D$3),RIGHT('Yearly Info'!A$34,LEN('Yearly Info'!A$34)-4),"")</f>
        <v>#VALUE!</v>
      </c>
      <c r="B358" s="145"/>
      <c r="C358" s="42">
        <f t="shared" ca="1" si="13"/>
        <v>46248</v>
      </c>
      <c r="D358" s="54">
        <f ca="1">INDIRECT("'" &amp; UPPER(LEFT(TEXT($D$3,"mmmm"),3)) &amp; "'!M31")</f>
        <v>0</v>
      </c>
      <c r="E358" s="147"/>
      <c r="F358" s="148"/>
      <c r="G358" s="148"/>
      <c r="H358" s="148"/>
      <c r="I358" s="148"/>
      <c r="J358" s="148"/>
      <c r="K358" s="148"/>
      <c r="L358" s="148"/>
      <c r="M358" s="148"/>
      <c r="N358" s="148"/>
      <c r="O358" s="148"/>
      <c r="P358" s="149"/>
    </row>
    <row r="359" spans="1:16" ht="15" customHeight="1" x14ac:dyDescent="0.25">
      <c r="A359" s="44" t="e">
        <f ca="1">IF(MONTH(C359)=MONTH(D$3),RIGHT('Yearly Info'!A$35,LEN('Yearly Info'!A$35)-4),"")</f>
        <v>#VALUE!</v>
      </c>
      <c r="B359" s="145"/>
      <c r="C359" s="42">
        <f t="shared" ca="1" si="13"/>
        <v>46248</v>
      </c>
      <c r="D359" s="54">
        <f ca="1">INDIRECT("'" &amp; UPPER(LEFT(TEXT($D$3,"mmmm"),3)) &amp; "'!M32")</f>
        <v>0</v>
      </c>
      <c r="E359" s="147"/>
      <c r="F359" s="148"/>
      <c r="G359" s="148"/>
      <c r="H359" s="148"/>
      <c r="I359" s="148"/>
      <c r="J359" s="148"/>
      <c r="K359" s="148"/>
      <c r="L359" s="148"/>
      <c r="M359" s="148"/>
      <c r="N359" s="148"/>
      <c r="O359" s="148"/>
      <c r="P359" s="149"/>
    </row>
    <row r="360" spans="1:16" ht="15" customHeight="1" x14ac:dyDescent="0.25">
      <c r="A360" s="44" t="e">
        <f ca="1">IF(MONTH(C360)=MONTH(D$3),RIGHT('Yearly Info'!A$36,LEN('Yearly Info'!A$36)-4),"")</f>
        <v>#VALUE!</v>
      </c>
      <c r="B360" s="145"/>
      <c r="C360" s="42">
        <f t="shared" ca="1" si="13"/>
        <v>46248</v>
      </c>
      <c r="D360" s="54">
        <f ca="1">INDIRECT("'" &amp; UPPER(LEFT(TEXT($D$3,"mmmm"),3)) &amp; "'!M33")</f>
        <v>0</v>
      </c>
      <c r="E360" s="147"/>
      <c r="F360" s="148"/>
      <c r="G360" s="148"/>
      <c r="H360" s="148"/>
      <c r="I360" s="148"/>
      <c r="J360" s="148"/>
      <c r="K360" s="148"/>
      <c r="L360" s="148"/>
      <c r="M360" s="148"/>
      <c r="N360" s="148"/>
      <c r="O360" s="148"/>
      <c r="P360" s="149"/>
    </row>
    <row r="361" spans="1:16" ht="15" customHeight="1" x14ac:dyDescent="0.25">
      <c r="A361" s="44" t="e">
        <f ca="1">IF(MONTH(C361)=MONTH(D$3),RIGHT('Yearly Info'!A$37,LEN('Yearly Info'!A$37)-4),"")</f>
        <v>#VALUE!</v>
      </c>
      <c r="B361" s="145"/>
      <c r="C361" s="42">
        <f t="shared" ca="1" si="13"/>
        <v>46248</v>
      </c>
      <c r="D361" s="54">
        <f ca="1">INDIRECT("'" &amp; UPPER(LEFT(TEXT($D$3,"mmmm"),3)) &amp; "'!M34")</f>
        <v>0</v>
      </c>
      <c r="E361" s="147"/>
      <c r="F361" s="148"/>
      <c r="G361" s="148"/>
      <c r="H361" s="148"/>
      <c r="I361" s="148"/>
      <c r="J361" s="148"/>
      <c r="K361" s="148"/>
      <c r="L361" s="148"/>
      <c r="M361" s="148"/>
      <c r="N361" s="148"/>
      <c r="O361" s="148"/>
      <c r="P361" s="149"/>
    </row>
    <row r="362" spans="1:16" ht="15" customHeight="1" x14ac:dyDescent="0.25">
      <c r="A362" s="44" t="e">
        <f ca="1">IF(MONTH(C362)=MONTH(D$3),RIGHT('Yearly Info'!A$38,LEN('Yearly Info'!A$38)-4),"")</f>
        <v>#VALUE!</v>
      </c>
      <c r="B362" s="145"/>
      <c r="C362" s="42">
        <f t="shared" ca="1" si="13"/>
        <v>46248</v>
      </c>
      <c r="D362" s="54">
        <f ca="1">INDIRECT("'" &amp; UPPER(LEFT(TEXT($D$3,"mmmm"),3)) &amp; "'!M35")</f>
        <v>0</v>
      </c>
      <c r="E362" s="147"/>
      <c r="F362" s="148"/>
      <c r="G362" s="148"/>
      <c r="H362" s="148"/>
      <c r="I362" s="148"/>
      <c r="J362" s="148"/>
      <c r="K362" s="148"/>
      <c r="L362" s="148"/>
      <c r="M362" s="148"/>
      <c r="N362" s="148"/>
      <c r="O362" s="148"/>
      <c r="P362" s="149"/>
    </row>
    <row r="363" spans="1:16" ht="15" customHeight="1" x14ac:dyDescent="0.25">
      <c r="A363" s="44" t="e">
        <f ca="1">IF(MONTH(C363)=MONTH(D$3),RIGHT('Yearly Info'!A$39,LEN('Yearly Info'!A$39)-4),"")</f>
        <v>#VALUE!</v>
      </c>
      <c r="B363" s="145"/>
      <c r="C363" s="42">
        <f t="shared" ca="1" si="13"/>
        <v>46248</v>
      </c>
      <c r="D363" s="54">
        <f ca="1">INDIRECT("'" &amp; UPPER(LEFT(TEXT($D$3,"mmmm"),3)) &amp; "'!M36")</f>
        <v>0</v>
      </c>
      <c r="E363" s="147"/>
      <c r="F363" s="148"/>
      <c r="G363" s="148"/>
      <c r="H363" s="148"/>
      <c r="I363" s="148"/>
      <c r="J363" s="148"/>
      <c r="K363" s="148"/>
      <c r="L363" s="148"/>
      <c r="M363" s="148"/>
      <c r="N363" s="148"/>
      <c r="O363" s="148"/>
      <c r="P363" s="149"/>
    </row>
    <row r="364" spans="1:16" ht="15" customHeight="1" thickBot="1" x14ac:dyDescent="0.3">
      <c r="A364" s="45" t="e">
        <f ca="1">IF(MONTH(C364)=MONTH(D$3),RIGHT('Yearly Info'!A$40,LEN('Yearly Info'!A$40)-4),"")</f>
        <v>#VALUE!</v>
      </c>
      <c r="B364" s="145"/>
      <c r="C364" s="42">
        <f t="shared" ca="1" si="13"/>
        <v>46248</v>
      </c>
      <c r="D364" s="54">
        <f ca="1">INDIRECT("'" &amp; UPPER(LEFT(TEXT($D$3,"mmmm"),3)) &amp; "'!M37")</f>
        <v>0</v>
      </c>
      <c r="E364" s="147"/>
      <c r="F364" s="148"/>
      <c r="G364" s="148"/>
      <c r="H364" s="148"/>
      <c r="I364" s="148"/>
      <c r="J364" s="148"/>
      <c r="K364" s="148"/>
      <c r="L364" s="148"/>
      <c r="M364" s="148"/>
      <c r="N364" s="148"/>
      <c r="O364" s="148"/>
      <c r="P364" s="149"/>
    </row>
    <row r="365" spans="1:16" ht="15" customHeight="1" thickBot="1" x14ac:dyDescent="0.3">
      <c r="A365" s="45" t="str">
        <f ca="1">IF(MONTH(C365)=MONTH(D$3),RIGHT('Yearly Info'!A$41,LEN('Yearly Info'!A$41)-4),"")</f>
        <v xml:space="preserve"> </v>
      </c>
      <c r="B365" s="145"/>
      <c r="C365" s="42">
        <f t="shared" ca="1" si="13"/>
        <v>46248</v>
      </c>
      <c r="D365" s="54">
        <f ca="1">INDIRECT("'" &amp; UPPER(LEFT(TEXT($D$3,"mmmm"),3)) &amp; "'!M38")</f>
        <v>0</v>
      </c>
      <c r="E365" s="147"/>
      <c r="F365" s="148"/>
      <c r="G365" s="148"/>
      <c r="H365" s="148"/>
      <c r="I365" s="148"/>
      <c r="J365" s="148"/>
      <c r="K365" s="148"/>
      <c r="L365" s="148"/>
      <c r="M365" s="148"/>
      <c r="N365" s="148"/>
      <c r="O365" s="148"/>
      <c r="P365" s="149"/>
    </row>
    <row r="366" spans="1:16" ht="15" customHeight="1" thickBot="1" x14ac:dyDescent="0.3">
      <c r="A366" s="45" t="str">
        <f ca="1">IF(MONTH(C366)=MONTH(D$3),RIGHT('Yearly Info'!A$42,LEN('Yearly Info'!A$42)-4),"")</f>
        <v xml:space="preserve"> </v>
      </c>
      <c r="B366" s="145"/>
      <c r="C366" s="42">
        <f t="shared" ca="1" si="13"/>
        <v>46248</v>
      </c>
      <c r="D366" s="54">
        <f ca="1">INDIRECT("'" &amp; UPPER(LEFT(TEXT($D$3,"mmmm"),3)) &amp; "'!M39")</f>
        <v>0</v>
      </c>
      <c r="E366" s="147"/>
      <c r="F366" s="148"/>
      <c r="G366" s="148"/>
      <c r="H366" s="148"/>
      <c r="I366" s="148"/>
      <c r="J366" s="148"/>
      <c r="K366" s="148"/>
      <c r="L366" s="148"/>
      <c r="M366" s="148"/>
      <c r="N366" s="148"/>
      <c r="O366" s="148"/>
      <c r="P366" s="149"/>
    </row>
    <row r="367" spans="1:16" ht="15" customHeight="1" thickBot="1" x14ac:dyDescent="0.3">
      <c r="A367" s="45" t="str">
        <f ca="1">IF(MONTH(C367)=MONTH(D$3),RIGHT('Yearly Info'!A$43,LEN('Yearly Info'!A$43)-4),"")</f>
        <v xml:space="preserve"> </v>
      </c>
      <c r="B367" s="146"/>
      <c r="C367" s="42">
        <f t="shared" ca="1" si="13"/>
        <v>46248</v>
      </c>
      <c r="D367" s="55">
        <f ca="1">INDIRECT("'" &amp; UPPER(LEFT(TEXT($D$3,"mmmm"),3)) &amp; "'!M40")</f>
        <v>0</v>
      </c>
      <c r="E367" s="150"/>
      <c r="F367" s="151"/>
      <c r="G367" s="151"/>
      <c r="H367" s="151"/>
      <c r="I367" s="151"/>
      <c r="J367" s="151"/>
      <c r="K367" s="151"/>
      <c r="L367" s="151"/>
      <c r="M367" s="151"/>
      <c r="N367" s="151"/>
      <c r="O367" s="151"/>
      <c r="P367" s="152"/>
    </row>
    <row r="368" spans="1:16" ht="15" customHeight="1" x14ac:dyDescent="0.3">
      <c r="A368" s="44" t="str">
        <f ca="1">IF(MONTH(C368)=MONTH(D$3),RIGHT('Yearly Info'!A$14,LEN('Yearly Info'!A$14)-4),"")</f>
        <v xml:space="preserve"> RICS Support for MDEQ</v>
      </c>
      <c r="B368" s="145" t="str">
        <f ca="1">TEXT(C368,"dddd")</f>
        <v>Saturday</v>
      </c>
      <c r="C368" s="94">
        <f ca="1">C338+1</f>
        <v>46249</v>
      </c>
      <c r="D368" s="106">
        <f ca="1">INDIRECT("'" &amp; UPPER(LEFT(TEXT($D$3,"mmmm"),3)) &amp; "'!N11")</f>
        <v>0</v>
      </c>
      <c r="E368" s="164"/>
      <c r="F368" s="165"/>
      <c r="G368" s="165"/>
      <c r="H368" s="165"/>
      <c r="I368" s="165"/>
      <c r="J368" s="165"/>
      <c r="K368" s="165"/>
      <c r="L368" s="165"/>
      <c r="M368" s="165"/>
      <c r="N368" s="165"/>
      <c r="O368" s="165"/>
      <c r="P368" s="166"/>
    </row>
    <row r="369" spans="1:16" ht="15" customHeight="1" x14ac:dyDescent="0.3">
      <c r="A369" s="44" t="str">
        <f ca="1">IF(MONTH(C369)=MONTH(D$3),RIGHT('Yearly Info'!A$15,LEN('Yearly Info'!A$15)-4),"")</f>
        <v xml:space="preserve"> MDEQ</v>
      </c>
      <c r="B369" s="145"/>
      <c r="C369" s="42">
        <f ca="1">C368</f>
        <v>46249</v>
      </c>
      <c r="D369" s="106">
        <f ca="1">INDIRECT("'" &amp; UPPER(LEFT(TEXT($D$3,"mmmm"),3)) &amp; "'!N12")</f>
        <v>0</v>
      </c>
      <c r="E369" s="164"/>
      <c r="F369" s="165"/>
      <c r="G369" s="165"/>
      <c r="H369" s="165"/>
      <c r="I369" s="165"/>
      <c r="J369" s="165"/>
      <c r="K369" s="165"/>
      <c r="L369" s="165"/>
      <c r="M369" s="165"/>
      <c r="N369" s="165"/>
      <c r="O369" s="165"/>
      <c r="P369" s="166"/>
    </row>
    <row r="370" spans="1:16" ht="15" customHeight="1" x14ac:dyDescent="0.3">
      <c r="A370" s="44" t="str">
        <f ca="1">IF(MONTH(C370)=MONTH(D$3),RIGHT('Yearly Info'!A$16,LEN('Yearly Info'!A$16)-4),"")</f>
        <v xml:space="preserve"> RICS Idea Portal</v>
      </c>
      <c r="B370" s="145"/>
      <c r="C370" s="42">
        <f t="shared" ref="C370:C397" ca="1" si="14">C369</f>
        <v>46249</v>
      </c>
      <c r="D370" s="106">
        <f ca="1">INDIRECT("'" &amp; UPPER(LEFT(TEXT($D$3,"mmmm"),3)) &amp; "'!N13")</f>
        <v>0</v>
      </c>
      <c r="E370" s="164"/>
      <c r="F370" s="165"/>
      <c r="G370" s="165"/>
      <c r="H370" s="165"/>
      <c r="I370" s="165"/>
      <c r="J370" s="165"/>
      <c r="K370" s="165"/>
      <c r="L370" s="165"/>
      <c r="M370" s="165"/>
      <c r="N370" s="165"/>
      <c r="O370" s="165"/>
      <c r="P370" s="166"/>
    </row>
    <row r="371" spans="1:16" ht="15" customHeight="1" x14ac:dyDescent="0.3">
      <c r="A371" s="44" t="str">
        <f ca="1">IF(MONTH(C371)=MONTH(D$3),RIGHT('Yearly Info'!A$17,LEN('Yearly Info'!A$17)-4),"")</f>
        <v xml:space="preserve"> MSWIS</v>
      </c>
      <c r="B371" s="145"/>
      <c r="C371" s="42">
        <f t="shared" ca="1" si="14"/>
        <v>46249</v>
      </c>
      <c r="D371" s="106">
        <f ca="1">INDIRECT("'" &amp; UPPER(LEFT(TEXT($D$3,"mmmm"),3)) &amp; "'!N14")</f>
        <v>0</v>
      </c>
      <c r="E371" s="164"/>
      <c r="F371" s="165"/>
      <c r="G371" s="165"/>
      <c r="H371" s="165"/>
      <c r="I371" s="165"/>
      <c r="J371" s="165"/>
      <c r="K371" s="165"/>
      <c r="L371" s="165"/>
      <c r="M371" s="165"/>
      <c r="N371" s="165"/>
      <c r="O371" s="165"/>
      <c r="P371" s="166"/>
    </row>
    <row r="372" spans="1:16" ht="15" customHeight="1" x14ac:dyDescent="0.3">
      <c r="A372" s="44" t="str">
        <f ca="1">IF(MONTH(C372)=MONTH(D$3),RIGHT('Yearly Info'!A$18,LEN('Yearly Info'!A$18)-4),"")</f>
        <v xml:space="preserve"> GeoSpatial</v>
      </c>
      <c r="B372" s="145"/>
      <c r="C372" s="42">
        <f t="shared" ca="1" si="14"/>
        <v>46249</v>
      </c>
      <c r="D372" s="106">
        <f ca="1">INDIRECT("'" &amp; UPPER(LEFT(TEXT($D$3,"mmmm"),3)) &amp; "'!N15")</f>
        <v>0</v>
      </c>
      <c r="E372" s="164"/>
      <c r="F372" s="165"/>
      <c r="G372" s="165"/>
      <c r="H372" s="165"/>
      <c r="I372" s="165"/>
      <c r="J372" s="165"/>
      <c r="K372" s="165"/>
      <c r="L372" s="165"/>
      <c r="M372" s="165"/>
      <c r="N372" s="165"/>
      <c r="O372" s="165"/>
      <c r="P372" s="166"/>
    </row>
    <row r="373" spans="1:16" ht="15" customHeight="1" x14ac:dyDescent="0.3">
      <c r="A373" s="44" t="str">
        <f ca="1">IF(MONTH(C373)=MONTH(D$3),RIGHT('Yearly Info'!A$19,LEN('Yearly Info'!A$19)-4),"")</f>
        <v xml:space="preserve"> RICS Dashboard</v>
      </c>
      <c r="B373" s="145"/>
      <c r="C373" s="42">
        <f t="shared" ca="1" si="14"/>
        <v>46249</v>
      </c>
      <c r="D373" s="106">
        <f ca="1">INDIRECT("'" &amp; UPPER(LEFT(TEXT($D$3,"mmmm"),3)) &amp; "'!N16")</f>
        <v>0</v>
      </c>
      <c r="E373" s="167"/>
      <c r="F373" s="168"/>
      <c r="G373" s="168"/>
      <c r="H373" s="168"/>
      <c r="I373" s="168"/>
      <c r="J373" s="168"/>
      <c r="K373" s="168"/>
      <c r="L373" s="168"/>
      <c r="M373" s="168"/>
      <c r="N373" s="168"/>
      <c r="O373" s="168"/>
      <c r="P373" s="169"/>
    </row>
    <row r="374" spans="1:16" ht="15" customHeight="1" x14ac:dyDescent="0.3">
      <c r="A374" s="44" t="str">
        <f ca="1">IF(MONTH(C374)=MONTH(D$3),RIGHT('Yearly Info'!A$20,LEN('Yearly Info'!A$20)-4),"")</f>
        <v xml:space="preserve"> MDWFP NRIS</v>
      </c>
      <c r="B374" s="145"/>
      <c r="C374" s="42">
        <f t="shared" ca="1" si="14"/>
        <v>46249</v>
      </c>
      <c r="D374" s="106">
        <f ca="1">INDIRECT("'" &amp; UPPER(LEFT(TEXT($D$3,"mmmm"),3)) &amp; "'!N17")</f>
        <v>0</v>
      </c>
      <c r="E374" s="167"/>
      <c r="F374" s="168"/>
      <c r="G374" s="168"/>
      <c r="H374" s="168"/>
      <c r="I374" s="168"/>
      <c r="J374" s="168"/>
      <c r="K374" s="168"/>
      <c r="L374" s="168"/>
      <c r="M374" s="168"/>
      <c r="N374" s="168"/>
      <c r="O374" s="168"/>
      <c r="P374" s="169"/>
    </row>
    <row r="375" spans="1:16" ht="15" customHeight="1" x14ac:dyDescent="0.3">
      <c r="A375" s="44" t="str">
        <f ca="1">IF(MONTH(C375)=MONTH(D$3),RIGHT('Yearly Info'!A$21,LEN('Yearly Info'!A$21)-4),"")</f>
        <v xml:space="preserve"> MSWIS MRVA 4 CLOSED</v>
      </c>
      <c r="B375" s="145"/>
      <c r="C375" s="42">
        <f t="shared" ca="1" si="14"/>
        <v>46249</v>
      </c>
      <c r="D375" s="106">
        <f ca="1">INDIRECT("'" &amp; UPPER(LEFT(TEXT($D$3,"mmmm"),3)) &amp; "'!N18")</f>
        <v>0</v>
      </c>
      <c r="E375" s="164"/>
      <c r="F375" s="165"/>
      <c r="G375" s="165"/>
      <c r="H375" s="165"/>
      <c r="I375" s="165"/>
      <c r="J375" s="165"/>
      <c r="K375" s="165"/>
      <c r="L375" s="165"/>
      <c r="M375" s="165"/>
      <c r="N375" s="165"/>
      <c r="O375" s="165"/>
      <c r="P375" s="166"/>
    </row>
    <row r="376" spans="1:16" ht="15" customHeight="1" x14ac:dyDescent="0.3">
      <c r="A376" s="44" t="str">
        <f ca="1">IF(MONTH(C376)=MONTH(D$3),RIGHT('Yearly Info'!A$22,LEN('Yearly Info'!A$22)-4),"")</f>
        <v xml:space="preserve"> Tackett</v>
      </c>
      <c r="B376" s="145"/>
      <c r="C376" s="42">
        <f t="shared" ca="1" si="14"/>
        <v>46249</v>
      </c>
      <c r="D376" s="106">
        <f ca="1">INDIRECT("'" &amp; UPPER(LEFT(TEXT($D$3,"mmmm"),3)) &amp; "'!N19")</f>
        <v>0</v>
      </c>
      <c r="E376" s="164"/>
      <c r="F376" s="165"/>
      <c r="G376" s="165"/>
      <c r="H376" s="165"/>
      <c r="I376" s="165"/>
      <c r="J376" s="165"/>
      <c r="K376" s="165"/>
      <c r="L376" s="165"/>
      <c r="M376" s="165"/>
      <c r="N376" s="165"/>
      <c r="O376" s="165"/>
      <c r="P376" s="166"/>
    </row>
    <row r="377" spans="1:16" ht="15" customHeight="1" x14ac:dyDescent="0.3">
      <c r="A377" s="44" t="e">
        <f ca="1">IF(MONTH(C377)=MONTH(D$3),RIGHT('Yearly Info'!A$23,LEN('Yearly Info'!A$23)-4),"")</f>
        <v>#VALUE!</v>
      </c>
      <c r="B377" s="145"/>
      <c r="C377" s="42">
        <f t="shared" ca="1" si="14"/>
        <v>46249</v>
      </c>
      <c r="D377" s="106">
        <f ca="1">INDIRECT("'" &amp; UPPER(LEFT(TEXT($D$3,"mmmm"),3)) &amp; "'!N20")</f>
        <v>0</v>
      </c>
      <c r="E377" s="170"/>
      <c r="F377" s="165"/>
      <c r="G377" s="165"/>
      <c r="H377" s="165"/>
      <c r="I377" s="165"/>
      <c r="J377" s="165"/>
      <c r="K377" s="165"/>
      <c r="L377" s="165"/>
      <c r="M377" s="165"/>
      <c r="N377" s="165"/>
      <c r="O377" s="165"/>
      <c r="P377" s="166"/>
    </row>
    <row r="378" spans="1:16" ht="15" customHeight="1" x14ac:dyDescent="0.3">
      <c r="A378" s="44" t="e">
        <f ca="1">IF(MONTH(C378)=MONTH(D$3),RIGHT('Yearly Info'!A$24,LEN('Yearly Info'!A$24)-4),"")</f>
        <v>#VALUE!</v>
      </c>
      <c r="B378" s="145"/>
      <c r="C378" s="42">
        <f t="shared" ca="1" si="14"/>
        <v>46249</v>
      </c>
      <c r="D378" s="106">
        <f ca="1">INDIRECT("'" &amp; UPPER(LEFT(TEXT($D$3,"mmmm"),3)) &amp; "'!N21")</f>
        <v>0</v>
      </c>
      <c r="E378" s="164"/>
      <c r="F378" s="165"/>
      <c r="G378" s="165"/>
      <c r="H378" s="165"/>
      <c r="I378" s="165"/>
      <c r="J378" s="165"/>
      <c r="K378" s="165"/>
      <c r="L378" s="165"/>
      <c r="M378" s="165"/>
      <c r="N378" s="165"/>
      <c r="O378" s="165"/>
      <c r="P378" s="166"/>
    </row>
    <row r="379" spans="1:16" ht="15" customHeight="1" x14ac:dyDescent="0.3">
      <c r="A379" s="44" t="e">
        <f ca="1">IF(MONTH(C379)=MONTH(D$3),RIGHT('Yearly Info'!A$25,LEN('Yearly Info'!A$25)-4),"")</f>
        <v>#VALUE!</v>
      </c>
      <c r="B379" s="145"/>
      <c r="C379" s="42">
        <f t="shared" ca="1" si="14"/>
        <v>46249</v>
      </c>
      <c r="D379" s="106">
        <f ca="1">INDIRECT("'" &amp; UPPER(LEFT(TEXT($D$3,"mmmm"),3)) &amp; "'!N22")</f>
        <v>0</v>
      </c>
      <c r="E379" s="164"/>
      <c r="F379" s="165"/>
      <c r="G379" s="165"/>
      <c r="H379" s="165"/>
      <c r="I379" s="165"/>
      <c r="J379" s="165"/>
      <c r="K379" s="165"/>
      <c r="L379" s="165"/>
      <c r="M379" s="165"/>
      <c r="N379" s="165"/>
      <c r="O379" s="165"/>
      <c r="P379" s="166"/>
    </row>
    <row r="380" spans="1:16" ht="15" customHeight="1" x14ac:dyDescent="0.3">
      <c r="A380" s="44" t="e">
        <f ca="1">IF(MONTH(C380)=MONTH(D$3),RIGHT('Yearly Info'!A$26,LEN('Yearly Info'!A$26)-4),"")</f>
        <v>#VALUE!</v>
      </c>
      <c r="B380" s="145"/>
      <c r="C380" s="42">
        <f t="shared" ca="1" si="14"/>
        <v>46249</v>
      </c>
      <c r="D380" s="106">
        <f ca="1">INDIRECT("'" &amp; UPPER(LEFT(TEXT($D$3,"mmmm"),3)) &amp; "'!N23")</f>
        <v>0</v>
      </c>
      <c r="E380" s="164"/>
      <c r="F380" s="165"/>
      <c r="G380" s="165"/>
      <c r="H380" s="165"/>
      <c r="I380" s="165"/>
      <c r="J380" s="165"/>
      <c r="K380" s="165"/>
      <c r="L380" s="165"/>
      <c r="M380" s="165"/>
      <c r="N380" s="165"/>
      <c r="O380" s="165"/>
      <c r="P380" s="166"/>
    </row>
    <row r="381" spans="1:16" ht="15" customHeight="1" x14ac:dyDescent="0.3">
      <c r="A381" s="44" t="e">
        <f ca="1">IF(MONTH(C381)=MONTH(D$3),RIGHT('Yearly Info'!A$27,LEN('Yearly Info'!A$27)-4),"")</f>
        <v>#VALUE!</v>
      </c>
      <c r="B381" s="145"/>
      <c r="C381" s="42">
        <f t="shared" ca="1" si="14"/>
        <v>46249</v>
      </c>
      <c r="D381" s="106">
        <f ca="1">INDIRECT("'" &amp; UPPER(LEFT(TEXT($D$3,"mmmm"),3)) &amp; "'!N24")</f>
        <v>0</v>
      </c>
      <c r="E381" s="164"/>
      <c r="F381" s="165"/>
      <c r="G381" s="165"/>
      <c r="H381" s="165"/>
      <c r="I381" s="165"/>
      <c r="J381" s="165"/>
      <c r="K381" s="165"/>
      <c r="L381" s="165"/>
      <c r="M381" s="165"/>
      <c r="N381" s="165"/>
      <c r="O381" s="165"/>
      <c r="P381" s="166"/>
    </row>
    <row r="382" spans="1:16" ht="15" customHeight="1" x14ac:dyDescent="0.3">
      <c r="A382" s="44" t="e">
        <f ca="1">IF(MONTH(C382)=MONTH(D$3),RIGHT('Yearly Info'!A$28,LEN('Yearly Info'!A$28)-4),"")</f>
        <v>#VALUE!</v>
      </c>
      <c r="B382" s="145"/>
      <c r="C382" s="42">
        <f t="shared" ca="1" si="14"/>
        <v>46249</v>
      </c>
      <c r="D382" s="106">
        <f ca="1">INDIRECT("'" &amp; UPPER(LEFT(TEXT($D$3,"mmmm"),3)) &amp; "'!N25")</f>
        <v>0</v>
      </c>
      <c r="E382" s="164"/>
      <c r="F382" s="165"/>
      <c r="G382" s="165"/>
      <c r="H382" s="165"/>
      <c r="I382" s="165"/>
      <c r="J382" s="165"/>
      <c r="K382" s="165"/>
      <c r="L382" s="165"/>
      <c r="M382" s="165"/>
      <c r="N382" s="165"/>
      <c r="O382" s="165"/>
      <c r="P382" s="166"/>
    </row>
    <row r="383" spans="1:16" ht="15" customHeight="1" x14ac:dyDescent="0.3">
      <c r="A383" s="44" t="e">
        <f ca="1">IF(MONTH(C383)=MONTH(D$3),RIGHT('Yearly Info'!A$29,LEN('Yearly Info'!A$29)-4),"")</f>
        <v>#VALUE!</v>
      </c>
      <c r="B383" s="145"/>
      <c r="C383" s="42">
        <f t="shared" ca="1" si="14"/>
        <v>46249</v>
      </c>
      <c r="D383" s="106">
        <f ca="1">INDIRECT("'" &amp; UPPER(LEFT(TEXT($D$3,"mmmm"),3)) &amp; "'!N26")</f>
        <v>0</v>
      </c>
      <c r="E383" s="164"/>
      <c r="F383" s="165"/>
      <c r="G383" s="165"/>
      <c r="H383" s="165"/>
      <c r="I383" s="165"/>
      <c r="J383" s="165"/>
      <c r="K383" s="165"/>
      <c r="L383" s="165"/>
      <c r="M383" s="165"/>
      <c r="N383" s="165"/>
      <c r="O383" s="165"/>
      <c r="P383" s="166"/>
    </row>
    <row r="384" spans="1:16" ht="15" customHeight="1" x14ac:dyDescent="0.3">
      <c r="A384" s="44" t="e">
        <f ca="1">IF(MONTH(C384)=MONTH(D$3),RIGHT('Yearly Info'!A$30,LEN('Yearly Info'!A$30)-4),"")</f>
        <v>#VALUE!</v>
      </c>
      <c r="B384" s="145"/>
      <c r="C384" s="42">
        <f t="shared" ca="1" si="14"/>
        <v>46249</v>
      </c>
      <c r="D384" s="106">
        <f ca="1">INDIRECT("'" &amp; UPPER(LEFT(TEXT($D$3,"mmmm"),3)) &amp; "'!N27")</f>
        <v>0</v>
      </c>
      <c r="E384" s="164"/>
      <c r="F384" s="165"/>
      <c r="G384" s="165"/>
      <c r="H384" s="165"/>
      <c r="I384" s="165"/>
      <c r="J384" s="165"/>
      <c r="K384" s="165"/>
      <c r="L384" s="165"/>
      <c r="M384" s="165"/>
      <c r="N384" s="165"/>
      <c r="O384" s="165"/>
      <c r="P384" s="166"/>
    </row>
    <row r="385" spans="1:16" ht="15" customHeight="1" x14ac:dyDescent="0.3">
      <c r="A385" s="44" t="e">
        <f ca="1">IF(MONTH(C385)=MONTH(D$3),RIGHT('Yearly Info'!A$31,LEN('Yearly Info'!A$31)-4),"")</f>
        <v>#VALUE!</v>
      </c>
      <c r="B385" s="145"/>
      <c r="C385" s="42">
        <f t="shared" ca="1" si="14"/>
        <v>46249</v>
      </c>
      <c r="D385" s="106">
        <f ca="1">INDIRECT("'" &amp; UPPER(LEFT(TEXT($D$3,"mmmm"),3)) &amp; "'!N28")</f>
        <v>0</v>
      </c>
      <c r="E385" s="164"/>
      <c r="F385" s="165"/>
      <c r="G385" s="165"/>
      <c r="H385" s="165"/>
      <c r="I385" s="165"/>
      <c r="J385" s="165"/>
      <c r="K385" s="165"/>
      <c r="L385" s="165"/>
      <c r="M385" s="165"/>
      <c r="N385" s="165"/>
      <c r="O385" s="165"/>
      <c r="P385" s="166"/>
    </row>
    <row r="386" spans="1:16" ht="15" customHeight="1" x14ac:dyDescent="0.3">
      <c r="A386" s="44" t="e">
        <f ca="1">IF(MONTH(C386)=MONTH(D$3),RIGHT('Yearly Info'!A$32,LEN('Yearly Info'!A$32)-4),"")</f>
        <v>#VALUE!</v>
      </c>
      <c r="B386" s="145"/>
      <c r="C386" s="42">
        <f t="shared" ca="1" si="14"/>
        <v>46249</v>
      </c>
      <c r="D386" s="106">
        <f ca="1">INDIRECT("'" &amp; UPPER(LEFT(TEXT($D$3,"mmmm"),3)) &amp; "'!N29")</f>
        <v>0</v>
      </c>
      <c r="E386" s="164"/>
      <c r="F386" s="165"/>
      <c r="G386" s="165"/>
      <c r="H386" s="165"/>
      <c r="I386" s="165"/>
      <c r="J386" s="165"/>
      <c r="K386" s="165"/>
      <c r="L386" s="165"/>
      <c r="M386" s="165"/>
      <c r="N386" s="165"/>
      <c r="O386" s="165"/>
      <c r="P386" s="166"/>
    </row>
    <row r="387" spans="1:16" ht="15" customHeight="1" x14ac:dyDescent="0.3">
      <c r="A387" s="44" t="e">
        <f ca="1">IF(MONTH(C387)=MONTH(D$3),RIGHT('Yearly Info'!A$33,LEN('Yearly Info'!A$33)-4),"")</f>
        <v>#VALUE!</v>
      </c>
      <c r="B387" s="145"/>
      <c r="C387" s="42">
        <f t="shared" ca="1" si="14"/>
        <v>46249</v>
      </c>
      <c r="D387" s="106">
        <f ca="1">INDIRECT("'" &amp; UPPER(LEFT(TEXT($D$3,"mmmm"),3)) &amp; "'!N30")</f>
        <v>0</v>
      </c>
      <c r="E387" s="164"/>
      <c r="F387" s="165"/>
      <c r="G387" s="165"/>
      <c r="H387" s="165"/>
      <c r="I387" s="165"/>
      <c r="J387" s="165"/>
      <c r="K387" s="165"/>
      <c r="L387" s="165"/>
      <c r="M387" s="165"/>
      <c r="N387" s="165"/>
      <c r="O387" s="165"/>
      <c r="P387" s="166"/>
    </row>
    <row r="388" spans="1:16" ht="15" customHeight="1" x14ac:dyDescent="0.3">
      <c r="A388" s="44" t="e">
        <f ca="1">IF(MONTH(C388)=MONTH(D$3),RIGHT('Yearly Info'!A$34,LEN('Yearly Info'!A$34)-4),"")</f>
        <v>#VALUE!</v>
      </c>
      <c r="B388" s="145"/>
      <c r="C388" s="42">
        <f t="shared" ca="1" si="14"/>
        <v>46249</v>
      </c>
      <c r="D388" s="106">
        <f ca="1">INDIRECT("'" &amp; UPPER(LEFT(TEXT($D$3,"mmmm"),3)) &amp; "'!N31")</f>
        <v>0</v>
      </c>
      <c r="E388" s="164"/>
      <c r="F388" s="165"/>
      <c r="G388" s="165"/>
      <c r="H388" s="165"/>
      <c r="I388" s="165"/>
      <c r="J388" s="165"/>
      <c r="K388" s="165"/>
      <c r="L388" s="165"/>
      <c r="M388" s="165"/>
      <c r="N388" s="165"/>
      <c r="O388" s="165"/>
      <c r="P388" s="166"/>
    </row>
    <row r="389" spans="1:16" ht="15" customHeight="1" x14ac:dyDescent="0.3">
      <c r="A389" s="44" t="e">
        <f ca="1">IF(MONTH(C389)=MONTH(D$3),RIGHT('Yearly Info'!A$35,LEN('Yearly Info'!A$35)-4),"")</f>
        <v>#VALUE!</v>
      </c>
      <c r="B389" s="145"/>
      <c r="C389" s="42">
        <f t="shared" ca="1" si="14"/>
        <v>46249</v>
      </c>
      <c r="D389" s="106">
        <f ca="1">INDIRECT("'" &amp; UPPER(LEFT(TEXT($D$3,"mmmm"),3)) &amp; "'!N32")</f>
        <v>0</v>
      </c>
      <c r="E389" s="164"/>
      <c r="F389" s="165"/>
      <c r="G389" s="165"/>
      <c r="H389" s="165"/>
      <c r="I389" s="165"/>
      <c r="J389" s="165"/>
      <c r="K389" s="165"/>
      <c r="L389" s="165"/>
      <c r="M389" s="165"/>
      <c r="N389" s="165"/>
      <c r="O389" s="165"/>
      <c r="P389" s="166"/>
    </row>
    <row r="390" spans="1:16" ht="15" customHeight="1" x14ac:dyDescent="0.3">
      <c r="A390" s="44" t="e">
        <f ca="1">IF(MONTH(C390)=MONTH(D$3),RIGHT('Yearly Info'!A$36,LEN('Yearly Info'!A$36)-4),"")</f>
        <v>#VALUE!</v>
      </c>
      <c r="B390" s="145"/>
      <c r="C390" s="42">
        <f t="shared" ca="1" si="14"/>
        <v>46249</v>
      </c>
      <c r="D390" s="106">
        <f ca="1">INDIRECT("'" &amp; UPPER(LEFT(TEXT($D$3,"mmmm"),3)) &amp; "'!N33")</f>
        <v>0</v>
      </c>
      <c r="E390" s="167"/>
      <c r="F390" s="168"/>
      <c r="G390" s="168"/>
      <c r="H390" s="168"/>
      <c r="I390" s="168"/>
      <c r="J390" s="168"/>
      <c r="K390" s="168"/>
      <c r="L390" s="168"/>
      <c r="M390" s="168"/>
      <c r="N390" s="168"/>
      <c r="O390" s="168"/>
      <c r="P390" s="169"/>
    </row>
    <row r="391" spans="1:16" ht="15" customHeight="1" x14ac:dyDescent="0.3">
      <c r="A391" s="44" t="e">
        <f ca="1">IF(MONTH(C391)=MONTH(D$3),RIGHT('Yearly Info'!A$37,LEN('Yearly Info'!A$37)-4),"")</f>
        <v>#VALUE!</v>
      </c>
      <c r="B391" s="145"/>
      <c r="C391" s="42">
        <f t="shared" ca="1" si="14"/>
        <v>46249</v>
      </c>
      <c r="D391" s="106">
        <f ca="1">INDIRECT("'" &amp; UPPER(LEFT(TEXT($D$3,"mmmm"),3)) &amp; "'!N34")</f>
        <v>0</v>
      </c>
      <c r="E391" s="164"/>
      <c r="F391" s="165"/>
      <c r="G391" s="165"/>
      <c r="H391" s="165"/>
      <c r="I391" s="165"/>
      <c r="J391" s="165"/>
      <c r="K391" s="165"/>
      <c r="L391" s="165"/>
      <c r="M391" s="165"/>
      <c r="N391" s="165"/>
      <c r="O391" s="165"/>
      <c r="P391" s="166"/>
    </row>
    <row r="392" spans="1:16" ht="15" customHeight="1" x14ac:dyDescent="0.3">
      <c r="A392" s="44" t="e">
        <f ca="1">IF(MONTH(C392)=MONTH(D$3),RIGHT('Yearly Info'!A$38,LEN('Yearly Info'!A$38)-4),"")</f>
        <v>#VALUE!</v>
      </c>
      <c r="B392" s="145"/>
      <c r="C392" s="42">
        <f t="shared" ca="1" si="14"/>
        <v>46249</v>
      </c>
      <c r="D392" s="106">
        <f ca="1">INDIRECT("'" &amp; UPPER(LEFT(TEXT($D$3,"mmmm"),3)) &amp; "'!N35")</f>
        <v>0</v>
      </c>
      <c r="E392" s="164"/>
      <c r="F392" s="165"/>
      <c r="G392" s="165"/>
      <c r="H392" s="165"/>
      <c r="I392" s="165"/>
      <c r="J392" s="165"/>
      <c r="K392" s="165"/>
      <c r="L392" s="165"/>
      <c r="M392" s="165"/>
      <c r="N392" s="165"/>
      <c r="O392" s="165"/>
      <c r="P392" s="166"/>
    </row>
    <row r="393" spans="1:16" ht="15" customHeight="1" x14ac:dyDescent="0.3">
      <c r="A393" s="44" t="e">
        <f ca="1">IF(MONTH(C393)=MONTH(D$3),RIGHT('Yearly Info'!A$39,LEN('Yearly Info'!A$39)-4),"")</f>
        <v>#VALUE!</v>
      </c>
      <c r="B393" s="145"/>
      <c r="C393" s="42">
        <f t="shared" ca="1" si="14"/>
        <v>46249</v>
      </c>
      <c r="D393" s="106">
        <f ca="1">INDIRECT("'" &amp; UPPER(LEFT(TEXT($D$3,"mmmm"),3)) &amp; "'!N36")</f>
        <v>0</v>
      </c>
      <c r="E393" s="164"/>
      <c r="F393" s="165"/>
      <c r="G393" s="165"/>
      <c r="H393" s="165"/>
      <c r="I393" s="165"/>
      <c r="J393" s="165"/>
      <c r="K393" s="165"/>
      <c r="L393" s="165"/>
      <c r="M393" s="165"/>
      <c r="N393" s="165"/>
      <c r="O393" s="165"/>
      <c r="P393" s="166"/>
    </row>
    <row r="394" spans="1:16" ht="15" customHeight="1" thickBot="1" x14ac:dyDescent="0.35">
      <c r="A394" s="45" t="e">
        <f ca="1">IF(MONTH(C394)=MONTH(D$3),RIGHT('Yearly Info'!A$40,LEN('Yearly Info'!A$40)-4),"")</f>
        <v>#VALUE!</v>
      </c>
      <c r="B394" s="145"/>
      <c r="C394" s="42">
        <f t="shared" ca="1" si="14"/>
        <v>46249</v>
      </c>
      <c r="D394" s="106">
        <f ca="1">INDIRECT("'" &amp; UPPER(LEFT(TEXT($D$3,"mmmm"),3)) &amp; "'!N37")</f>
        <v>0</v>
      </c>
      <c r="E394" s="164"/>
      <c r="F394" s="165"/>
      <c r="G394" s="165"/>
      <c r="H394" s="165"/>
      <c r="I394" s="165"/>
      <c r="J394" s="165"/>
      <c r="K394" s="165"/>
      <c r="L394" s="165"/>
      <c r="M394" s="165"/>
      <c r="N394" s="165"/>
      <c r="O394" s="165"/>
      <c r="P394" s="166"/>
    </row>
    <row r="395" spans="1:16" ht="15" customHeight="1" thickBot="1" x14ac:dyDescent="0.35">
      <c r="A395" s="45" t="str">
        <f ca="1">IF(MONTH(C395)=MONTH(D$3),RIGHT('Yearly Info'!A$41,LEN('Yearly Info'!A$41)-4),"")</f>
        <v xml:space="preserve"> </v>
      </c>
      <c r="B395" s="145"/>
      <c r="C395" s="42">
        <f t="shared" ca="1" si="14"/>
        <v>46249</v>
      </c>
      <c r="D395" s="106">
        <f ca="1">INDIRECT("'" &amp; UPPER(LEFT(TEXT($D$3,"mmmm"),3)) &amp; "'!N38")</f>
        <v>0</v>
      </c>
      <c r="E395" s="164"/>
      <c r="F395" s="165"/>
      <c r="G395" s="165"/>
      <c r="H395" s="165"/>
      <c r="I395" s="165"/>
      <c r="J395" s="165"/>
      <c r="K395" s="165"/>
      <c r="L395" s="165"/>
      <c r="M395" s="165"/>
      <c r="N395" s="165"/>
      <c r="O395" s="165"/>
      <c r="P395" s="166"/>
    </row>
    <row r="396" spans="1:16" ht="15" customHeight="1" thickBot="1" x14ac:dyDescent="0.35">
      <c r="A396" s="45" t="str">
        <f ca="1">IF(MONTH(C396)=MONTH(D$3),RIGHT('Yearly Info'!A$42,LEN('Yearly Info'!A$42)-4),"")</f>
        <v xml:space="preserve"> </v>
      </c>
      <c r="B396" s="145"/>
      <c r="C396" s="42">
        <f t="shared" ca="1" si="14"/>
        <v>46249</v>
      </c>
      <c r="D396" s="106">
        <f ca="1">INDIRECT("'" &amp; UPPER(LEFT(TEXT($D$3,"mmmm"),3)) &amp; "'!N39")</f>
        <v>0</v>
      </c>
      <c r="E396" s="164"/>
      <c r="F396" s="165"/>
      <c r="G396" s="165"/>
      <c r="H396" s="165"/>
      <c r="I396" s="165"/>
      <c r="J396" s="165"/>
      <c r="K396" s="165"/>
      <c r="L396" s="165"/>
      <c r="M396" s="165"/>
      <c r="N396" s="165"/>
      <c r="O396" s="165"/>
      <c r="P396" s="166"/>
    </row>
    <row r="397" spans="1:16" ht="15" customHeight="1" thickBot="1" x14ac:dyDescent="0.35">
      <c r="A397" s="45" t="str">
        <f ca="1">IF(MONTH(C397)=MONTH(D$3),RIGHT('Yearly Info'!A$43,LEN('Yearly Info'!A$43)-4),"")</f>
        <v xml:space="preserve"> </v>
      </c>
      <c r="B397" s="146"/>
      <c r="C397" s="42">
        <f t="shared" ca="1" si="14"/>
        <v>46249</v>
      </c>
      <c r="D397" s="106">
        <f ca="1">INDIRECT("'" &amp; UPPER(LEFT(TEXT($D$3,"mmmm"),3)) &amp; "'!N40")</f>
        <v>0</v>
      </c>
      <c r="E397" s="171"/>
      <c r="F397" s="172"/>
      <c r="G397" s="172"/>
      <c r="H397" s="172"/>
      <c r="I397" s="172"/>
      <c r="J397" s="172"/>
      <c r="K397" s="172"/>
      <c r="L397" s="172"/>
      <c r="M397" s="172"/>
      <c r="N397" s="172"/>
      <c r="O397" s="172"/>
      <c r="P397" s="173"/>
    </row>
    <row r="398" spans="1:16" ht="15" customHeight="1" x14ac:dyDescent="0.25">
      <c r="A398" s="44" t="str">
        <f ca="1">IF(MONTH(C398)=MONTH(D$3),RIGHT('Yearly Info'!A$14,LEN('Yearly Info'!A$14)-4),"")</f>
        <v xml:space="preserve"> RICS Support for MDEQ</v>
      </c>
      <c r="B398" s="145" t="str">
        <f ca="1">TEXT(C398,"dddd")</f>
        <v>Sunday</v>
      </c>
      <c r="C398" s="94">
        <f ca="1">C368+1</f>
        <v>46250</v>
      </c>
      <c r="D398" s="107">
        <f ca="1">INDIRECT("'" &amp; UPPER(LEFT(TEXT($D$3,"mmmm"),3)) &amp; "'!O11")</f>
        <v>0</v>
      </c>
      <c r="E398" s="147"/>
      <c r="F398" s="148"/>
      <c r="G398" s="148"/>
      <c r="H398" s="148"/>
      <c r="I398" s="148"/>
      <c r="J398" s="148"/>
      <c r="K398" s="148"/>
      <c r="L398" s="148"/>
      <c r="M398" s="148"/>
      <c r="N398" s="148"/>
      <c r="O398" s="148"/>
      <c r="P398" s="149"/>
    </row>
    <row r="399" spans="1:16" ht="15" customHeight="1" x14ac:dyDescent="0.25">
      <c r="A399" s="44" t="str">
        <f ca="1">IF(MONTH(C399)=MONTH(D$3),RIGHT('Yearly Info'!A$15,LEN('Yearly Info'!A$15)-4),"")</f>
        <v xml:space="preserve"> MDEQ</v>
      </c>
      <c r="B399" s="145"/>
      <c r="C399" s="42">
        <f ca="1">C398</f>
        <v>46250</v>
      </c>
      <c r="D399" s="107">
        <f ca="1">INDIRECT("'" &amp; UPPER(LEFT(TEXT($D$3,"mmmm"),3)) &amp; "'!O12")</f>
        <v>0</v>
      </c>
      <c r="E399" s="147"/>
      <c r="F399" s="148"/>
      <c r="G399" s="148"/>
      <c r="H399" s="148"/>
      <c r="I399" s="148"/>
      <c r="J399" s="148"/>
      <c r="K399" s="148"/>
      <c r="L399" s="148"/>
      <c r="M399" s="148"/>
      <c r="N399" s="148"/>
      <c r="O399" s="148"/>
      <c r="P399" s="149"/>
    </row>
    <row r="400" spans="1:16" ht="15" customHeight="1" x14ac:dyDescent="0.25">
      <c r="A400" s="44" t="str">
        <f ca="1">IF(MONTH(C400)=MONTH(D$3),RIGHT('Yearly Info'!A$16,LEN('Yearly Info'!A$16)-4),"")</f>
        <v xml:space="preserve"> RICS Idea Portal</v>
      </c>
      <c r="B400" s="145"/>
      <c r="C400" s="42">
        <f t="shared" ref="C400:C427" ca="1" si="15">C399</f>
        <v>46250</v>
      </c>
      <c r="D400" s="107">
        <f ca="1">INDIRECT("'" &amp; UPPER(LEFT(TEXT($D$3,"mmmm"),3)) &amp; "'!O13")</f>
        <v>0</v>
      </c>
      <c r="E400" s="147"/>
      <c r="F400" s="148"/>
      <c r="G400" s="148"/>
      <c r="H400" s="148"/>
      <c r="I400" s="148"/>
      <c r="J400" s="148"/>
      <c r="K400" s="148"/>
      <c r="L400" s="148"/>
      <c r="M400" s="148"/>
      <c r="N400" s="148"/>
      <c r="O400" s="148"/>
      <c r="P400" s="149"/>
    </row>
    <row r="401" spans="1:16" ht="15" customHeight="1" x14ac:dyDescent="0.25">
      <c r="A401" s="44" t="str">
        <f ca="1">IF(MONTH(C401)=MONTH(D$3),RIGHT('Yearly Info'!A$17,LEN('Yearly Info'!A$17)-4),"")</f>
        <v xml:space="preserve"> MSWIS</v>
      </c>
      <c r="B401" s="145"/>
      <c r="C401" s="42">
        <f t="shared" ca="1" si="15"/>
        <v>46250</v>
      </c>
      <c r="D401" s="107">
        <f ca="1">INDIRECT("'" &amp; UPPER(LEFT(TEXT($D$3,"mmmm"),3)) &amp; "'!O14")</f>
        <v>0</v>
      </c>
      <c r="E401" s="147"/>
      <c r="F401" s="148"/>
      <c r="G401" s="148"/>
      <c r="H401" s="148"/>
      <c r="I401" s="148"/>
      <c r="J401" s="148"/>
      <c r="K401" s="148"/>
      <c r="L401" s="148"/>
      <c r="M401" s="148"/>
      <c r="N401" s="148"/>
      <c r="O401" s="148"/>
      <c r="P401" s="149"/>
    </row>
    <row r="402" spans="1:16" ht="15" customHeight="1" x14ac:dyDescent="0.25">
      <c r="A402" s="44" t="str">
        <f ca="1">IF(MONTH(C402)=MONTH(D$3),RIGHT('Yearly Info'!A$18,LEN('Yearly Info'!A$18)-4),"")</f>
        <v xml:space="preserve"> GeoSpatial</v>
      </c>
      <c r="B402" s="145"/>
      <c r="C402" s="42">
        <f t="shared" ca="1" si="15"/>
        <v>46250</v>
      </c>
      <c r="D402" s="107">
        <f ca="1">INDIRECT("'" &amp; UPPER(LEFT(TEXT($D$3,"mmmm"),3)) &amp; "'!O15")</f>
        <v>0</v>
      </c>
      <c r="E402" s="147"/>
      <c r="F402" s="148"/>
      <c r="G402" s="148"/>
      <c r="H402" s="148"/>
      <c r="I402" s="148"/>
      <c r="J402" s="148"/>
      <c r="K402" s="148"/>
      <c r="L402" s="148"/>
      <c r="M402" s="148"/>
      <c r="N402" s="148"/>
      <c r="O402" s="148"/>
      <c r="P402" s="149"/>
    </row>
    <row r="403" spans="1:16" ht="15" customHeight="1" x14ac:dyDescent="0.25">
      <c r="A403" s="44" t="str">
        <f ca="1">IF(MONTH(C403)=MONTH(D$3),RIGHT('Yearly Info'!A$19,LEN('Yearly Info'!A$19)-4),"")</f>
        <v xml:space="preserve"> RICS Dashboard</v>
      </c>
      <c r="B403" s="145"/>
      <c r="C403" s="42">
        <f t="shared" ca="1" si="15"/>
        <v>46250</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MDWFP NRIS</v>
      </c>
      <c r="B404" s="145"/>
      <c r="C404" s="42">
        <f t="shared" ca="1" si="15"/>
        <v>46250</v>
      </c>
      <c r="D404" s="107">
        <f ca="1">INDIRECT("'" &amp; UPPER(LEFT(TEXT($D$3,"mmmm"),3)) &amp; "'!O17")</f>
        <v>0</v>
      </c>
      <c r="E404" s="147"/>
      <c r="F404" s="148"/>
      <c r="G404" s="148"/>
      <c r="H404" s="148"/>
      <c r="I404" s="148"/>
      <c r="J404" s="148"/>
      <c r="K404" s="148"/>
      <c r="L404" s="148"/>
      <c r="M404" s="148"/>
      <c r="N404" s="148"/>
      <c r="O404" s="148"/>
      <c r="P404" s="149"/>
    </row>
    <row r="405" spans="1:16" ht="15" customHeight="1" x14ac:dyDescent="0.25">
      <c r="A405" s="44" t="str">
        <f ca="1">IF(MONTH(C405)=MONTH(D$3),RIGHT('Yearly Info'!A$21,LEN('Yearly Info'!A$21)-4),"")</f>
        <v xml:space="preserve"> MSWIS MRVA 4 CLOSED</v>
      </c>
      <c r="B405" s="145"/>
      <c r="C405" s="42">
        <f t="shared" ca="1" si="15"/>
        <v>46250</v>
      </c>
      <c r="D405" s="107">
        <f ca="1">INDIRECT("'" &amp; UPPER(LEFT(TEXT($D$3,"mmmm"),3)) &amp; "'!O18")</f>
        <v>0</v>
      </c>
      <c r="E405" s="147"/>
      <c r="F405" s="148"/>
      <c r="G405" s="148"/>
      <c r="H405" s="148"/>
      <c r="I405" s="148"/>
      <c r="J405" s="148"/>
      <c r="K405" s="148"/>
      <c r="L405" s="148"/>
      <c r="M405" s="148"/>
      <c r="N405" s="148"/>
      <c r="O405" s="148"/>
      <c r="P405" s="149"/>
    </row>
    <row r="406" spans="1:16" ht="15" customHeight="1" x14ac:dyDescent="0.25">
      <c r="A406" s="44" t="str">
        <f ca="1">IF(MONTH(C406)=MONTH(D$3),RIGHT('Yearly Info'!A$22,LEN('Yearly Info'!A$22)-4),"")</f>
        <v xml:space="preserve"> Tackett</v>
      </c>
      <c r="B406" s="145"/>
      <c r="C406" s="42">
        <f t="shared" ca="1" si="15"/>
        <v>46250</v>
      </c>
      <c r="D406" s="107">
        <f ca="1">INDIRECT("'" &amp; UPPER(LEFT(TEXT($D$3,"mmmm"),3)) &amp; "'!O19")</f>
        <v>0</v>
      </c>
      <c r="E406" s="147"/>
      <c r="F406" s="148"/>
      <c r="G406" s="148"/>
      <c r="H406" s="148"/>
      <c r="I406" s="148"/>
      <c r="J406" s="148"/>
      <c r="K406" s="148"/>
      <c r="L406" s="148"/>
      <c r="M406" s="148"/>
      <c r="N406" s="148"/>
      <c r="O406" s="148"/>
      <c r="P406" s="149"/>
    </row>
    <row r="407" spans="1:16" ht="15" customHeight="1" x14ac:dyDescent="0.25">
      <c r="A407" s="44" t="e">
        <f ca="1">IF(MONTH(C407)=MONTH(D$3),RIGHT('Yearly Info'!A$23,LEN('Yearly Info'!A$23)-4),"")</f>
        <v>#VALUE!</v>
      </c>
      <c r="B407" s="145"/>
      <c r="C407" s="42">
        <f t="shared" ca="1" si="15"/>
        <v>46250</v>
      </c>
      <c r="D407" s="107">
        <f ca="1">INDIRECT("'" &amp; UPPER(LEFT(TEXT($D$3,"mmmm"),3)) &amp; "'!O20")</f>
        <v>0</v>
      </c>
      <c r="E407" s="147"/>
      <c r="F407" s="148"/>
      <c r="G407" s="148"/>
      <c r="H407" s="148"/>
      <c r="I407" s="148"/>
      <c r="J407" s="148"/>
      <c r="K407" s="148"/>
      <c r="L407" s="148"/>
      <c r="M407" s="148"/>
      <c r="N407" s="148"/>
      <c r="O407" s="148"/>
      <c r="P407" s="149"/>
    </row>
    <row r="408" spans="1:16" ht="15" customHeight="1" x14ac:dyDescent="0.25">
      <c r="A408" s="44" t="e">
        <f ca="1">IF(MONTH(C408)=MONTH(D$3),RIGHT('Yearly Info'!A$24,LEN('Yearly Info'!A$24)-4),"")</f>
        <v>#VALUE!</v>
      </c>
      <c r="B408" s="145"/>
      <c r="C408" s="42">
        <f t="shared" ca="1" si="15"/>
        <v>46250</v>
      </c>
      <c r="D408" s="107">
        <f ca="1">INDIRECT("'" &amp; UPPER(LEFT(TEXT($D$3,"mmmm"),3)) &amp; "'!O21")</f>
        <v>0</v>
      </c>
      <c r="E408" s="147"/>
      <c r="F408" s="148"/>
      <c r="G408" s="148"/>
      <c r="H408" s="148"/>
      <c r="I408" s="148"/>
      <c r="J408" s="148"/>
      <c r="K408" s="148"/>
      <c r="L408" s="148"/>
      <c r="M408" s="148"/>
      <c r="N408" s="148"/>
      <c r="O408" s="148"/>
      <c r="P408" s="149"/>
    </row>
    <row r="409" spans="1:16" ht="15" customHeight="1" x14ac:dyDescent="0.25">
      <c r="A409" s="44" t="e">
        <f ca="1">IF(MONTH(C409)=MONTH(D$3),RIGHT('Yearly Info'!A$25,LEN('Yearly Info'!A$25)-4),"")</f>
        <v>#VALUE!</v>
      </c>
      <c r="B409" s="145"/>
      <c r="C409" s="42">
        <f t="shared" ca="1" si="15"/>
        <v>46250</v>
      </c>
      <c r="D409" s="107">
        <f ca="1">INDIRECT("'" &amp; UPPER(LEFT(TEXT($D$3,"mmmm"),3)) &amp; "'!O22")</f>
        <v>0</v>
      </c>
      <c r="E409" s="147"/>
      <c r="F409" s="148"/>
      <c r="G409" s="148"/>
      <c r="H409" s="148"/>
      <c r="I409" s="148"/>
      <c r="J409" s="148"/>
      <c r="K409" s="148"/>
      <c r="L409" s="148"/>
      <c r="M409" s="148"/>
      <c r="N409" s="148"/>
      <c r="O409" s="148"/>
      <c r="P409" s="149"/>
    </row>
    <row r="410" spans="1:16" ht="15" customHeight="1" x14ac:dyDescent="0.25">
      <c r="A410" s="44" t="e">
        <f ca="1">IF(MONTH(C410)=MONTH(D$3),RIGHT('Yearly Info'!A$26,LEN('Yearly Info'!A$26)-4),"")</f>
        <v>#VALUE!</v>
      </c>
      <c r="B410" s="145"/>
      <c r="C410" s="42">
        <f t="shared" ca="1" si="15"/>
        <v>46250</v>
      </c>
      <c r="D410" s="107">
        <f ca="1">INDIRECT("'" &amp; UPPER(LEFT(TEXT($D$3,"mmmm"),3)) &amp; "'!O23")</f>
        <v>0</v>
      </c>
      <c r="E410" s="147"/>
      <c r="F410" s="148"/>
      <c r="G410" s="148"/>
      <c r="H410" s="148"/>
      <c r="I410" s="148"/>
      <c r="J410" s="148"/>
      <c r="K410" s="148"/>
      <c r="L410" s="148"/>
      <c r="M410" s="148"/>
      <c r="N410" s="148"/>
      <c r="O410" s="148"/>
      <c r="P410" s="149"/>
    </row>
    <row r="411" spans="1:16" ht="15" customHeight="1" x14ac:dyDescent="0.25">
      <c r="A411" s="44" t="e">
        <f ca="1">IF(MONTH(C411)=MONTH(D$3),RIGHT('Yearly Info'!A$27,LEN('Yearly Info'!A$27)-4),"")</f>
        <v>#VALUE!</v>
      </c>
      <c r="B411" s="145"/>
      <c r="C411" s="42">
        <f t="shared" ca="1" si="15"/>
        <v>46250</v>
      </c>
      <c r="D411" s="107">
        <f ca="1">INDIRECT("'" &amp; UPPER(LEFT(TEXT($D$3,"mmmm"),3)) &amp; "'!O24")</f>
        <v>0</v>
      </c>
      <c r="E411" s="147"/>
      <c r="F411" s="148"/>
      <c r="G411" s="148"/>
      <c r="H411" s="148"/>
      <c r="I411" s="148"/>
      <c r="J411" s="148"/>
      <c r="K411" s="148"/>
      <c r="L411" s="148"/>
      <c r="M411" s="148"/>
      <c r="N411" s="148"/>
      <c r="O411" s="148"/>
      <c r="P411" s="149"/>
    </row>
    <row r="412" spans="1:16" ht="15" customHeight="1" x14ac:dyDescent="0.25">
      <c r="A412" s="44" t="e">
        <f ca="1">IF(MONTH(C412)=MONTH(D$3),RIGHT('Yearly Info'!A$28,LEN('Yearly Info'!A$28)-4),"")</f>
        <v>#VALUE!</v>
      </c>
      <c r="B412" s="145"/>
      <c r="C412" s="42">
        <f t="shared" ca="1" si="15"/>
        <v>46250</v>
      </c>
      <c r="D412" s="107">
        <f ca="1">INDIRECT("'" &amp; UPPER(LEFT(TEXT($D$3,"mmmm"),3)) &amp; "'!O25")</f>
        <v>0</v>
      </c>
      <c r="E412" s="147"/>
      <c r="F412" s="148"/>
      <c r="G412" s="148"/>
      <c r="H412" s="148"/>
      <c r="I412" s="148"/>
      <c r="J412" s="148"/>
      <c r="K412" s="148"/>
      <c r="L412" s="148"/>
      <c r="M412" s="148"/>
      <c r="N412" s="148"/>
      <c r="O412" s="148"/>
      <c r="P412" s="149"/>
    </row>
    <row r="413" spans="1:16" ht="15" customHeight="1" x14ac:dyDescent="0.25">
      <c r="A413" s="44" t="e">
        <f ca="1">IF(MONTH(C413)=MONTH(D$3),RIGHT('Yearly Info'!A$29,LEN('Yearly Info'!A$29)-4),"")</f>
        <v>#VALUE!</v>
      </c>
      <c r="B413" s="145"/>
      <c r="C413" s="42">
        <f t="shared" ca="1" si="15"/>
        <v>46250</v>
      </c>
      <c r="D413" s="107">
        <f ca="1">INDIRECT("'" &amp; UPPER(LEFT(TEXT($D$3,"mmmm"),3)) &amp; "'!O26")</f>
        <v>0</v>
      </c>
      <c r="E413" s="147"/>
      <c r="F413" s="148"/>
      <c r="G413" s="148"/>
      <c r="H413" s="148"/>
      <c r="I413" s="148"/>
      <c r="J413" s="148"/>
      <c r="K413" s="148"/>
      <c r="L413" s="148"/>
      <c r="M413" s="148"/>
      <c r="N413" s="148"/>
      <c r="O413" s="148"/>
      <c r="P413" s="149"/>
    </row>
    <row r="414" spans="1:16" ht="15" customHeight="1" x14ac:dyDescent="0.25">
      <c r="A414" s="44" t="e">
        <f ca="1">IF(MONTH(C414)=MONTH(D$3),RIGHT('Yearly Info'!A$30,LEN('Yearly Info'!A$30)-4),"")</f>
        <v>#VALUE!</v>
      </c>
      <c r="B414" s="145"/>
      <c r="C414" s="42">
        <f t="shared" ca="1" si="15"/>
        <v>46250</v>
      </c>
      <c r="D414" s="107">
        <f ca="1">INDIRECT("'" &amp; UPPER(LEFT(TEXT($D$3,"mmmm"),3)) &amp; "'!O27")</f>
        <v>0</v>
      </c>
      <c r="E414" s="147"/>
      <c r="F414" s="148"/>
      <c r="G414" s="148"/>
      <c r="H414" s="148"/>
      <c r="I414" s="148"/>
      <c r="J414" s="148"/>
      <c r="K414" s="148"/>
      <c r="L414" s="148"/>
      <c r="M414" s="148"/>
      <c r="N414" s="148"/>
      <c r="O414" s="148"/>
      <c r="P414" s="149"/>
    </row>
    <row r="415" spans="1:16" ht="15" customHeight="1" x14ac:dyDescent="0.25">
      <c r="A415" s="44" t="e">
        <f ca="1">IF(MONTH(C415)=MONTH(D$3),RIGHT('Yearly Info'!A$31,LEN('Yearly Info'!A$31)-4),"")</f>
        <v>#VALUE!</v>
      </c>
      <c r="B415" s="145"/>
      <c r="C415" s="42">
        <f t="shared" ca="1" si="15"/>
        <v>46250</v>
      </c>
      <c r="D415" s="107">
        <f ca="1">INDIRECT("'" &amp; UPPER(LEFT(TEXT($D$3,"mmmm"),3)) &amp; "'!O28")</f>
        <v>0</v>
      </c>
      <c r="E415" s="147"/>
      <c r="F415" s="148"/>
      <c r="G415" s="148"/>
      <c r="H415" s="148"/>
      <c r="I415" s="148"/>
      <c r="J415" s="148"/>
      <c r="K415" s="148"/>
      <c r="L415" s="148"/>
      <c r="M415" s="148"/>
      <c r="N415" s="148"/>
      <c r="O415" s="148"/>
      <c r="P415" s="149"/>
    </row>
    <row r="416" spans="1:16" ht="15" customHeight="1" x14ac:dyDescent="0.25">
      <c r="A416" s="44" t="e">
        <f ca="1">IF(MONTH(C416)=MONTH(D$3),RIGHT('Yearly Info'!A$32,LEN('Yearly Info'!A$32)-4),"")</f>
        <v>#VALUE!</v>
      </c>
      <c r="B416" s="145"/>
      <c r="C416" s="42">
        <f t="shared" ca="1" si="15"/>
        <v>46250</v>
      </c>
      <c r="D416" s="107">
        <f ca="1">INDIRECT("'" &amp; UPPER(LEFT(TEXT($D$3,"mmmm"),3)) &amp; "'!O29")</f>
        <v>0</v>
      </c>
      <c r="E416" s="147"/>
      <c r="F416" s="148"/>
      <c r="G416" s="148"/>
      <c r="H416" s="148"/>
      <c r="I416" s="148"/>
      <c r="J416" s="148"/>
      <c r="K416" s="148"/>
      <c r="L416" s="148"/>
      <c r="M416" s="148"/>
      <c r="N416" s="148"/>
      <c r="O416" s="148"/>
      <c r="P416" s="149"/>
    </row>
    <row r="417" spans="1:16" ht="15" customHeight="1" x14ac:dyDescent="0.25">
      <c r="A417" s="44" t="e">
        <f ca="1">IF(MONTH(C417)=MONTH(D$3),RIGHT('Yearly Info'!A$33,LEN('Yearly Info'!A$33)-4),"")</f>
        <v>#VALUE!</v>
      </c>
      <c r="B417" s="145"/>
      <c r="C417" s="42">
        <f t="shared" ca="1" si="15"/>
        <v>46250</v>
      </c>
      <c r="D417" s="107">
        <f ca="1">INDIRECT("'" &amp; UPPER(LEFT(TEXT($D$3,"mmmm"),3)) &amp; "'!O30")</f>
        <v>0</v>
      </c>
      <c r="E417" s="147"/>
      <c r="F417" s="148"/>
      <c r="G417" s="148"/>
      <c r="H417" s="148"/>
      <c r="I417" s="148"/>
      <c r="J417" s="148"/>
      <c r="K417" s="148"/>
      <c r="L417" s="148"/>
      <c r="M417" s="148"/>
      <c r="N417" s="148"/>
      <c r="O417" s="148"/>
      <c r="P417" s="149"/>
    </row>
    <row r="418" spans="1:16" ht="15" customHeight="1" x14ac:dyDescent="0.25">
      <c r="A418" s="44" t="e">
        <f ca="1">IF(MONTH(C418)=MONTH(D$3),RIGHT('Yearly Info'!A$34,LEN('Yearly Info'!A$34)-4),"")</f>
        <v>#VALUE!</v>
      </c>
      <c r="B418" s="145"/>
      <c r="C418" s="42">
        <f t="shared" ca="1" si="15"/>
        <v>46250</v>
      </c>
      <c r="D418" s="107">
        <f ca="1">INDIRECT("'" &amp; UPPER(LEFT(TEXT($D$3,"mmmm"),3)) &amp; "'!O31")</f>
        <v>0</v>
      </c>
      <c r="E418" s="147"/>
      <c r="F418" s="148"/>
      <c r="G418" s="148"/>
      <c r="H418" s="148"/>
      <c r="I418" s="148"/>
      <c r="J418" s="148"/>
      <c r="K418" s="148"/>
      <c r="L418" s="148"/>
      <c r="M418" s="148"/>
      <c r="N418" s="148"/>
      <c r="O418" s="148"/>
      <c r="P418" s="149"/>
    </row>
    <row r="419" spans="1:16" ht="15" customHeight="1" x14ac:dyDescent="0.25">
      <c r="A419" s="44" t="e">
        <f ca="1">IF(MONTH(C419)=MONTH(D$3),RIGHT('Yearly Info'!A$35,LEN('Yearly Info'!A$35)-4),"")</f>
        <v>#VALUE!</v>
      </c>
      <c r="B419" s="145"/>
      <c r="C419" s="42">
        <f t="shared" ca="1" si="15"/>
        <v>46250</v>
      </c>
      <c r="D419" s="107">
        <f ca="1">INDIRECT("'" &amp; UPPER(LEFT(TEXT($D$3,"mmmm"),3)) &amp; "'!O32")</f>
        <v>0</v>
      </c>
      <c r="E419" s="147"/>
      <c r="F419" s="148"/>
      <c r="G419" s="148"/>
      <c r="H419" s="148"/>
      <c r="I419" s="148"/>
      <c r="J419" s="148"/>
      <c r="K419" s="148"/>
      <c r="L419" s="148"/>
      <c r="M419" s="148"/>
      <c r="N419" s="148"/>
      <c r="O419" s="148"/>
      <c r="P419" s="149"/>
    </row>
    <row r="420" spans="1:16" ht="15" customHeight="1" x14ac:dyDescent="0.25">
      <c r="A420" s="44" t="e">
        <f ca="1">IF(MONTH(C420)=MONTH(D$3),RIGHT('Yearly Info'!A$36,LEN('Yearly Info'!A$36)-4),"")</f>
        <v>#VALUE!</v>
      </c>
      <c r="B420" s="145"/>
      <c r="C420" s="42">
        <f t="shared" ca="1" si="15"/>
        <v>46250</v>
      </c>
      <c r="D420" s="107">
        <f ca="1">INDIRECT("'" &amp; UPPER(LEFT(TEXT($D$3,"mmmm"),3)) &amp; "'!O33")</f>
        <v>0</v>
      </c>
      <c r="E420" s="147"/>
      <c r="F420" s="148"/>
      <c r="G420" s="148"/>
      <c r="H420" s="148"/>
      <c r="I420" s="148"/>
      <c r="J420" s="148"/>
      <c r="K420" s="148"/>
      <c r="L420" s="148"/>
      <c r="M420" s="148"/>
      <c r="N420" s="148"/>
      <c r="O420" s="148"/>
      <c r="P420" s="149"/>
    </row>
    <row r="421" spans="1:16" ht="15" customHeight="1" x14ac:dyDescent="0.25">
      <c r="A421" s="44" t="e">
        <f ca="1">IF(MONTH(C421)=MONTH(D$3),RIGHT('Yearly Info'!A$37,LEN('Yearly Info'!A$37)-4),"")</f>
        <v>#VALUE!</v>
      </c>
      <c r="B421" s="145"/>
      <c r="C421" s="42">
        <f t="shared" ca="1" si="15"/>
        <v>46250</v>
      </c>
      <c r="D421" s="107">
        <f ca="1">INDIRECT("'" &amp; UPPER(LEFT(TEXT($D$3,"mmmm"),3)) &amp; "'!O34")</f>
        <v>0</v>
      </c>
      <c r="E421" s="147"/>
      <c r="F421" s="148"/>
      <c r="G421" s="148"/>
      <c r="H421" s="148"/>
      <c r="I421" s="148"/>
      <c r="J421" s="148"/>
      <c r="K421" s="148"/>
      <c r="L421" s="148"/>
      <c r="M421" s="148"/>
      <c r="N421" s="148"/>
      <c r="O421" s="148"/>
      <c r="P421" s="149"/>
    </row>
    <row r="422" spans="1:16" ht="15" customHeight="1" x14ac:dyDescent="0.25">
      <c r="A422" s="44" t="e">
        <f ca="1">IF(MONTH(C422)=MONTH(D$3),RIGHT('Yearly Info'!A$38,LEN('Yearly Info'!A$38)-4),"")</f>
        <v>#VALUE!</v>
      </c>
      <c r="B422" s="145"/>
      <c r="C422" s="42">
        <f t="shared" ca="1" si="15"/>
        <v>46250</v>
      </c>
      <c r="D422" s="107">
        <f ca="1">INDIRECT("'" &amp; UPPER(LEFT(TEXT($D$3,"mmmm"),3)) &amp; "'!O35")</f>
        <v>0</v>
      </c>
      <c r="E422" s="147"/>
      <c r="F422" s="148"/>
      <c r="G422" s="148"/>
      <c r="H422" s="148"/>
      <c r="I422" s="148"/>
      <c r="J422" s="148"/>
      <c r="K422" s="148"/>
      <c r="L422" s="148"/>
      <c r="M422" s="148"/>
      <c r="N422" s="148"/>
      <c r="O422" s="148"/>
      <c r="P422" s="149"/>
    </row>
    <row r="423" spans="1:16" ht="15" customHeight="1" x14ac:dyDescent="0.25">
      <c r="A423" s="44" t="e">
        <f ca="1">IF(MONTH(C423)=MONTH(D$3),RIGHT('Yearly Info'!A$39,LEN('Yearly Info'!A$39)-4),"")</f>
        <v>#VALUE!</v>
      </c>
      <c r="B423" s="145"/>
      <c r="C423" s="42">
        <f t="shared" ca="1" si="15"/>
        <v>46250</v>
      </c>
      <c r="D423" s="107">
        <f ca="1">INDIRECT("'" &amp; UPPER(LEFT(TEXT($D$3,"mmmm"),3)) &amp; "'!O36")</f>
        <v>0</v>
      </c>
      <c r="E423" s="147"/>
      <c r="F423" s="148"/>
      <c r="G423" s="148"/>
      <c r="H423" s="148"/>
      <c r="I423" s="148"/>
      <c r="J423" s="148"/>
      <c r="K423" s="148"/>
      <c r="L423" s="148"/>
      <c r="M423" s="148"/>
      <c r="N423" s="148"/>
      <c r="O423" s="148"/>
      <c r="P423" s="149"/>
    </row>
    <row r="424" spans="1:16" ht="15" customHeight="1" thickBot="1" x14ac:dyDescent="0.3">
      <c r="A424" s="45" t="e">
        <f ca="1">IF(MONTH(C424)=MONTH(D$3),RIGHT('Yearly Info'!A$40,LEN('Yearly Info'!A$40)-4),"")</f>
        <v>#VALUE!</v>
      </c>
      <c r="B424" s="145"/>
      <c r="C424" s="42">
        <f t="shared" ca="1" si="15"/>
        <v>46250</v>
      </c>
      <c r="D424" s="107">
        <f ca="1">INDIRECT("'" &amp; UPPER(LEFT(TEXT($D$3,"mmmm"),3)) &amp; "'!O37")</f>
        <v>0</v>
      </c>
      <c r="E424" s="147"/>
      <c r="F424" s="148"/>
      <c r="G424" s="148"/>
      <c r="H424" s="148"/>
      <c r="I424" s="148"/>
      <c r="J424" s="148"/>
      <c r="K424" s="148"/>
      <c r="L424" s="148"/>
      <c r="M424" s="148"/>
      <c r="N424" s="148"/>
      <c r="O424" s="148"/>
      <c r="P424" s="149"/>
    </row>
    <row r="425" spans="1:16" ht="15" customHeight="1" thickBot="1" x14ac:dyDescent="0.3">
      <c r="A425" s="45" t="str">
        <f ca="1">IF(MONTH(C425)=MONTH(D$3),RIGHT('Yearly Info'!A$41,LEN('Yearly Info'!A$41)-4),"")</f>
        <v xml:space="preserve"> </v>
      </c>
      <c r="B425" s="145"/>
      <c r="C425" s="42">
        <f t="shared" ca="1" si="15"/>
        <v>46250</v>
      </c>
      <c r="D425" s="107">
        <f ca="1">INDIRECT("'" &amp; UPPER(LEFT(TEXT($D$3,"mmmm"),3)) &amp; "'!O38")</f>
        <v>0</v>
      </c>
      <c r="E425" s="147"/>
      <c r="F425" s="148"/>
      <c r="G425" s="148"/>
      <c r="H425" s="148"/>
      <c r="I425" s="148"/>
      <c r="J425" s="148"/>
      <c r="K425" s="148"/>
      <c r="L425" s="148"/>
      <c r="M425" s="148"/>
      <c r="N425" s="148"/>
      <c r="O425" s="148"/>
      <c r="P425" s="149"/>
    </row>
    <row r="426" spans="1:16" ht="15" customHeight="1" thickBot="1" x14ac:dyDescent="0.3">
      <c r="A426" s="45" t="str">
        <f ca="1">IF(MONTH(C426)=MONTH(D$3),RIGHT('Yearly Info'!A$42,LEN('Yearly Info'!A$42)-4),"")</f>
        <v xml:space="preserve"> </v>
      </c>
      <c r="B426" s="145"/>
      <c r="C426" s="42">
        <f t="shared" ca="1" si="15"/>
        <v>46250</v>
      </c>
      <c r="D426" s="107">
        <f ca="1">INDIRECT("'" &amp; UPPER(LEFT(TEXT($D$3,"mmmm"),3)) &amp; "'!O39")</f>
        <v>0</v>
      </c>
      <c r="E426" s="147"/>
      <c r="F426" s="148"/>
      <c r="G426" s="148"/>
      <c r="H426" s="148"/>
      <c r="I426" s="148"/>
      <c r="J426" s="148"/>
      <c r="K426" s="148"/>
      <c r="L426" s="148"/>
      <c r="M426" s="148"/>
      <c r="N426" s="148"/>
      <c r="O426" s="148"/>
      <c r="P426" s="149"/>
    </row>
    <row r="427" spans="1:16" ht="15" customHeight="1" thickBot="1" x14ac:dyDescent="0.3">
      <c r="A427" s="45" t="str">
        <f ca="1">IF(MONTH(C427)=MONTH(D$3),RIGHT('Yearly Info'!A$43,LEN('Yearly Info'!A$43)-4),"")</f>
        <v xml:space="preserve"> </v>
      </c>
      <c r="B427" s="146"/>
      <c r="C427" s="42">
        <f t="shared" ca="1" si="15"/>
        <v>46250</v>
      </c>
      <c r="D427" s="107">
        <f ca="1">INDIRECT("'" &amp; UPPER(LEFT(TEXT($D$3,"mmmm"),3)) &amp; "'!O40")</f>
        <v>0</v>
      </c>
      <c r="E427" s="150"/>
      <c r="F427" s="151"/>
      <c r="G427" s="151"/>
      <c r="H427" s="151"/>
      <c r="I427" s="151"/>
      <c r="J427" s="151"/>
      <c r="K427" s="151"/>
      <c r="L427" s="151"/>
      <c r="M427" s="151"/>
      <c r="N427" s="151"/>
      <c r="O427" s="151"/>
      <c r="P427" s="152"/>
    </row>
    <row r="428" spans="1:16" ht="15" customHeight="1" x14ac:dyDescent="0.25">
      <c r="A428" s="44" t="str">
        <f ca="1">IF(MONTH(C428)=MONTH(D$3),RIGHT('Yearly Info'!A$14,LEN('Yearly Info'!A$14)-4),"")</f>
        <v xml:space="preserve"> RICS Support for MDEQ</v>
      </c>
      <c r="B428" s="159" t="str">
        <f ca="1">TEXT(C428,"dddd")</f>
        <v>Monday</v>
      </c>
      <c r="C428" s="96">
        <f ca="1">C338+3</f>
        <v>46251</v>
      </c>
      <c r="D428" s="54">
        <f ca="1">INDIRECT("'" &amp; UPPER(LEFT(TEXT($D$3,"mmmm"),3)) &amp; "'!P11")</f>
        <v>0</v>
      </c>
      <c r="E428" s="147"/>
      <c r="F428" s="148"/>
      <c r="G428" s="148"/>
      <c r="H428" s="148"/>
      <c r="I428" s="148"/>
      <c r="J428" s="148"/>
      <c r="K428" s="148"/>
      <c r="L428" s="148"/>
      <c r="M428" s="148"/>
      <c r="N428" s="148"/>
      <c r="O428" s="148"/>
      <c r="P428" s="149"/>
    </row>
    <row r="429" spans="1:16" ht="15" customHeight="1" x14ac:dyDescent="0.25">
      <c r="A429" s="44" t="str">
        <f ca="1">IF(MONTH(C429)=MONTH(D$3),RIGHT('Yearly Info'!A$15,LEN('Yearly Info'!A$15)-4),"")</f>
        <v xml:space="preserve"> MDEQ</v>
      </c>
      <c r="B429" s="145"/>
      <c r="C429" s="42">
        <f ca="1">C428</f>
        <v>46251</v>
      </c>
      <c r="D429" s="54">
        <f ca="1">INDIRECT("'" &amp; UPPER(LEFT(TEXT($D$3,"mmmm"),3)) &amp; "'!P12")</f>
        <v>0</v>
      </c>
      <c r="E429" s="147"/>
      <c r="F429" s="148"/>
      <c r="G429" s="148"/>
      <c r="H429" s="148"/>
      <c r="I429" s="148"/>
      <c r="J429" s="148"/>
      <c r="K429" s="148"/>
      <c r="L429" s="148"/>
      <c r="M429" s="148"/>
      <c r="N429" s="148"/>
      <c r="O429" s="148"/>
      <c r="P429" s="149"/>
    </row>
    <row r="430" spans="1:16" ht="15" customHeight="1" x14ac:dyDescent="0.25">
      <c r="A430" s="44" t="str">
        <f ca="1">IF(MONTH(C430)=MONTH(D$3),RIGHT('Yearly Info'!A$16,LEN('Yearly Info'!A$16)-4),"")</f>
        <v xml:space="preserve"> RICS Idea Portal</v>
      </c>
      <c r="B430" s="145"/>
      <c r="C430" s="42">
        <f t="shared" ref="C430:C457" ca="1" si="16">C429</f>
        <v>46251</v>
      </c>
      <c r="D430" s="54">
        <f ca="1">INDIRECT("'" &amp; UPPER(LEFT(TEXT($D$3,"mmmm"),3)) &amp; "'!P13")</f>
        <v>0</v>
      </c>
      <c r="E430" s="147"/>
      <c r="F430" s="148"/>
      <c r="G430" s="148"/>
      <c r="H430" s="148"/>
      <c r="I430" s="148"/>
      <c r="J430" s="148"/>
      <c r="K430" s="148"/>
      <c r="L430" s="148"/>
      <c r="M430" s="148"/>
      <c r="N430" s="148"/>
      <c r="O430" s="148"/>
      <c r="P430" s="149"/>
    </row>
    <row r="431" spans="1:16" ht="15" customHeight="1" x14ac:dyDescent="0.25">
      <c r="A431" s="44" t="str">
        <f ca="1">IF(MONTH(C431)=MONTH(D$3),RIGHT('Yearly Info'!A$17,LEN('Yearly Info'!A$17)-4),"")</f>
        <v xml:space="preserve"> MSWIS</v>
      </c>
      <c r="B431" s="145"/>
      <c r="C431" s="42">
        <f t="shared" ca="1" si="16"/>
        <v>46251</v>
      </c>
      <c r="D431" s="54">
        <f ca="1">INDIRECT("'" &amp; UPPER(LEFT(TEXT($D$3,"mmmm"),3)) &amp; "'!P14")</f>
        <v>0</v>
      </c>
      <c r="E431" s="147"/>
      <c r="F431" s="148"/>
      <c r="G431" s="148"/>
      <c r="H431" s="148"/>
      <c r="I431" s="148"/>
      <c r="J431" s="148"/>
      <c r="K431" s="148"/>
      <c r="L431" s="148"/>
      <c r="M431" s="148"/>
      <c r="N431" s="148"/>
      <c r="O431" s="148"/>
      <c r="P431" s="149"/>
    </row>
    <row r="432" spans="1:16" ht="15" customHeight="1" x14ac:dyDescent="0.25">
      <c r="A432" s="44" t="str">
        <f ca="1">IF(MONTH(C432)=MONTH(D$3),RIGHT('Yearly Info'!A$18,LEN('Yearly Info'!A$18)-4),"")</f>
        <v xml:space="preserve"> GeoSpatial</v>
      </c>
      <c r="B432" s="145"/>
      <c r="C432" s="42">
        <f t="shared" ca="1" si="16"/>
        <v>46251</v>
      </c>
      <c r="D432" s="54">
        <f ca="1">INDIRECT("'" &amp; UPPER(LEFT(TEXT($D$3,"mmmm"),3)) &amp; "'!P15")</f>
        <v>0</v>
      </c>
      <c r="E432" s="147"/>
      <c r="F432" s="148"/>
      <c r="G432" s="148"/>
      <c r="H432" s="148"/>
      <c r="I432" s="148"/>
      <c r="J432" s="148"/>
      <c r="K432" s="148"/>
      <c r="L432" s="148"/>
      <c r="M432" s="148"/>
      <c r="N432" s="148"/>
      <c r="O432" s="148"/>
      <c r="P432" s="149"/>
    </row>
    <row r="433" spans="1:16" ht="15" customHeight="1" x14ac:dyDescent="0.25">
      <c r="A433" s="44" t="str">
        <f ca="1">IF(MONTH(C433)=MONTH(D$3),RIGHT('Yearly Info'!A$19,LEN('Yearly Info'!A$19)-4),"")</f>
        <v xml:space="preserve"> RICS Dashboard</v>
      </c>
      <c r="B433" s="145"/>
      <c r="C433" s="42">
        <f t="shared" ca="1" si="16"/>
        <v>46251</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MDWFP NRIS</v>
      </c>
      <c r="B434" s="145"/>
      <c r="C434" s="42">
        <f t="shared" ca="1" si="16"/>
        <v>46251</v>
      </c>
      <c r="D434" s="54">
        <f ca="1">INDIRECT("'" &amp; UPPER(LEFT(TEXT($D$3,"mmmm"),3)) &amp; "'!P17")</f>
        <v>0</v>
      </c>
      <c r="E434" s="153"/>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 MRVA 4 CLOSED</v>
      </c>
      <c r="B435" s="145"/>
      <c r="C435" s="42">
        <f t="shared" ca="1" si="16"/>
        <v>46251</v>
      </c>
      <c r="D435" s="54">
        <f ca="1">INDIRECT("'" &amp; UPPER(LEFT(TEXT($D$3,"mmmm"),3)) &amp; "'!P18")</f>
        <v>0</v>
      </c>
      <c r="E435" s="147"/>
      <c r="F435" s="148"/>
      <c r="G435" s="148"/>
      <c r="H435" s="148"/>
      <c r="I435" s="148"/>
      <c r="J435" s="148"/>
      <c r="K435" s="148"/>
      <c r="L435" s="148"/>
      <c r="M435" s="148"/>
      <c r="N435" s="148"/>
      <c r="O435" s="148"/>
      <c r="P435" s="149"/>
    </row>
    <row r="436" spans="1:16" ht="15" customHeight="1" x14ac:dyDescent="0.25">
      <c r="A436" s="44" t="str">
        <f ca="1">IF(MONTH(C436)=MONTH(D$3),RIGHT('Yearly Info'!A$22,LEN('Yearly Info'!A$22)-4),"")</f>
        <v xml:space="preserve"> Tackett</v>
      </c>
      <c r="B436" s="145"/>
      <c r="C436" s="42">
        <f t="shared" ca="1" si="16"/>
        <v>46251</v>
      </c>
      <c r="D436" s="54">
        <f ca="1">INDIRECT("'" &amp; UPPER(LEFT(TEXT($D$3,"mmmm"),3)) &amp; "'!P19")</f>
        <v>0</v>
      </c>
      <c r="E436" s="147"/>
      <c r="F436" s="148"/>
      <c r="G436" s="148"/>
      <c r="H436" s="148"/>
      <c r="I436" s="148"/>
      <c r="J436" s="148"/>
      <c r="K436" s="148"/>
      <c r="L436" s="148"/>
      <c r="M436" s="148"/>
      <c r="N436" s="148"/>
      <c r="O436" s="148"/>
      <c r="P436" s="149"/>
    </row>
    <row r="437" spans="1:16" ht="15" customHeight="1" x14ac:dyDescent="0.25">
      <c r="A437" s="44" t="e">
        <f ca="1">IF(MONTH(C437)=MONTH(D$3),RIGHT('Yearly Info'!A$23,LEN('Yearly Info'!A$23)-4),"")</f>
        <v>#VALUE!</v>
      </c>
      <c r="B437" s="145"/>
      <c r="C437" s="42">
        <f t="shared" ca="1" si="16"/>
        <v>46251</v>
      </c>
      <c r="D437" s="54">
        <f ca="1">INDIRECT("'" &amp; UPPER(LEFT(TEXT($D$3,"mmmm"),3)) &amp; "'!P20")</f>
        <v>0</v>
      </c>
      <c r="E437" s="147"/>
      <c r="F437" s="148"/>
      <c r="G437" s="148"/>
      <c r="H437" s="148"/>
      <c r="I437" s="148"/>
      <c r="J437" s="148"/>
      <c r="K437" s="148"/>
      <c r="L437" s="148"/>
      <c r="M437" s="148"/>
      <c r="N437" s="148"/>
      <c r="O437" s="148"/>
      <c r="P437" s="149"/>
    </row>
    <row r="438" spans="1:16" ht="15" customHeight="1" x14ac:dyDescent="0.25">
      <c r="A438" s="44" t="e">
        <f ca="1">IF(MONTH(C438)=MONTH(D$3),RIGHT('Yearly Info'!A$24,LEN('Yearly Info'!A$24)-4),"")</f>
        <v>#VALUE!</v>
      </c>
      <c r="B438" s="145"/>
      <c r="C438" s="42">
        <f t="shared" ca="1" si="16"/>
        <v>46251</v>
      </c>
      <c r="D438" s="54">
        <f ca="1">INDIRECT("'" &amp; UPPER(LEFT(TEXT($D$3,"mmmm"),3)) &amp; "'!P21")</f>
        <v>0</v>
      </c>
      <c r="E438" s="147"/>
      <c r="F438" s="148"/>
      <c r="G438" s="148"/>
      <c r="H438" s="148"/>
      <c r="I438" s="148"/>
      <c r="J438" s="148"/>
      <c r="K438" s="148"/>
      <c r="L438" s="148"/>
      <c r="M438" s="148"/>
      <c r="N438" s="148"/>
      <c r="O438" s="148"/>
      <c r="P438" s="149"/>
    </row>
    <row r="439" spans="1:16" ht="15" customHeight="1" x14ac:dyDescent="0.25">
      <c r="A439" s="44" t="e">
        <f ca="1">IF(MONTH(C439)=MONTH(D$3),RIGHT('Yearly Info'!A$25,LEN('Yearly Info'!A$25)-4),"")</f>
        <v>#VALUE!</v>
      </c>
      <c r="B439" s="145"/>
      <c r="C439" s="42">
        <f t="shared" ca="1" si="16"/>
        <v>46251</v>
      </c>
      <c r="D439" s="54">
        <f ca="1">INDIRECT("'" &amp; UPPER(LEFT(TEXT($D$3,"mmmm"),3)) &amp; "'!P22")</f>
        <v>0</v>
      </c>
      <c r="E439" s="147"/>
      <c r="F439" s="148"/>
      <c r="G439" s="148"/>
      <c r="H439" s="148"/>
      <c r="I439" s="148"/>
      <c r="J439" s="148"/>
      <c r="K439" s="148"/>
      <c r="L439" s="148"/>
      <c r="M439" s="148"/>
      <c r="N439" s="148"/>
      <c r="O439" s="148"/>
      <c r="P439" s="149"/>
    </row>
    <row r="440" spans="1:16" ht="15" customHeight="1" x14ac:dyDescent="0.25">
      <c r="A440" s="44" t="e">
        <f ca="1">IF(MONTH(C440)=MONTH(D$3),RIGHT('Yearly Info'!A$26,LEN('Yearly Info'!A$26)-4),"")</f>
        <v>#VALUE!</v>
      </c>
      <c r="B440" s="145"/>
      <c r="C440" s="42">
        <f t="shared" ca="1" si="16"/>
        <v>46251</v>
      </c>
      <c r="D440" s="54">
        <f ca="1">INDIRECT("'" &amp; UPPER(LEFT(TEXT($D$3,"mmmm"),3)) &amp; "'!P23")</f>
        <v>0</v>
      </c>
      <c r="E440" s="147"/>
      <c r="F440" s="148"/>
      <c r="G440" s="148"/>
      <c r="H440" s="148"/>
      <c r="I440" s="148"/>
      <c r="J440" s="148"/>
      <c r="K440" s="148"/>
      <c r="L440" s="148"/>
      <c r="M440" s="148"/>
      <c r="N440" s="148"/>
      <c r="O440" s="148"/>
      <c r="P440" s="149"/>
    </row>
    <row r="441" spans="1:16" ht="15" customHeight="1" x14ac:dyDescent="0.25">
      <c r="A441" s="44" t="e">
        <f ca="1">IF(MONTH(C441)=MONTH(D$3),RIGHT('Yearly Info'!A$27,LEN('Yearly Info'!A$27)-4),"")</f>
        <v>#VALUE!</v>
      </c>
      <c r="B441" s="145"/>
      <c r="C441" s="42">
        <f t="shared" ca="1" si="16"/>
        <v>46251</v>
      </c>
      <c r="D441" s="54">
        <f ca="1">INDIRECT("'" &amp; UPPER(LEFT(TEXT($D$3,"mmmm"),3)) &amp; "'!P24")</f>
        <v>0</v>
      </c>
      <c r="E441" s="147"/>
      <c r="F441" s="148"/>
      <c r="G441" s="148"/>
      <c r="H441" s="148"/>
      <c r="I441" s="148"/>
      <c r="J441" s="148"/>
      <c r="K441" s="148"/>
      <c r="L441" s="148"/>
      <c r="M441" s="148"/>
      <c r="N441" s="148"/>
      <c r="O441" s="148"/>
      <c r="P441" s="149"/>
    </row>
    <row r="442" spans="1:16" ht="15" customHeight="1" x14ac:dyDescent="0.25">
      <c r="A442" s="44" t="e">
        <f ca="1">IF(MONTH(C442)=MONTH(D$3),RIGHT('Yearly Info'!A$28,LEN('Yearly Info'!A$28)-4),"")</f>
        <v>#VALUE!</v>
      </c>
      <c r="B442" s="145"/>
      <c r="C442" s="42">
        <f t="shared" ca="1" si="16"/>
        <v>46251</v>
      </c>
      <c r="D442" s="54">
        <f ca="1">INDIRECT("'" &amp; UPPER(LEFT(TEXT($D$3,"mmmm"),3)) &amp; "'!P25")</f>
        <v>0</v>
      </c>
      <c r="E442" s="147"/>
      <c r="F442" s="148"/>
      <c r="G442" s="148"/>
      <c r="H442" s="148"/>
      <c r="I442" s="148"/>
      <c r="J442" s="148"/>
      <c r="K442" s="148"/>
      <c r="L442" s="148"/>
      <c r="M442" s="148"/>
      <c r="N442" s="148"/>
      <c r="O442" s="148"/>
      <c r="P442" s="149"/>
    </row>
    <row r="443" spans="1:16" ht="15" customHeight="1" x14ac:dyDescent="0.25">
      <c r="A443" s="44" t="e">
        <f ca="1">IF(MONTH(C443)=MONTH(D$3),RIGHT('Yearly Info'!A$29,LEN('Yearly Info'!A$29)-4),"")</f>
        <v>#VALUE!</v>
      </c>
      <c r="B443" s="145"/>
      <c r="C443" s="42">
        <f t="shared" ca="1" si="16"/>
        <v>46251</v>
      </c>
      <c r="D443" s="54">
        <f ca="1">INDIRECT("'" &amp; UPPER(LEFT(TEXT($D$3,"mmmm"),3)) &amp; "'!P26")</f>
        <v>0</v>
      </c>
      <c r="E443" s="147"/>
      <c r="F443" s="148"/>
      <c r="G443" s="148"/>
      <c r="H443" s="148"/>
      <c r="I443" s="148"/>
      <c r="J443" s="148"/>
      <c r="K443" s="148"/>
      <c r="L443" s="148"/>
      <c r="M443" s="148"/>
      <c r="N443" s="148"/>
      <c r="O443" s="148"/>
      <c r="P443" s="149"/>
    </row>
    <row r="444" spans="1:16" ht="15" customHeight="1" x14ac:dyDescent="0.25">
      <c r="A444" s="44" t="e">
        <f ca="1">IF(MONTH(C444)=MONTH(D$3),RIGHT('Yearly Info'!A$30,LEN('Yearly Info'!A$30)-4),"")</f>
        <v>#VALUE!</v>
      </c>
      <c r="B444" s="145"/>
      <c r="C444" s="42">
        <f t="shared" ca="1" si="16"/>
        <v>46251</v>
      </c>
      <c r="D444" s="54">
        <f ca="1">INDIRECT("'" &amp; UPPER(LEFT(TEXT($D$3,"mmmm"),3)) &amp; "'!P27")</f>
        <v>0</v>
      </c>
      <c r="E444" s="147"/>
      <c r="F444" s="148"/>
      <c r="G444" s="148"/>
      <c r="H444" s="148"/>
      <c r="I444" s="148"/>
      <c r="J444" s="148"/>
      <c r="K444" s="148"/>
      <c r="L444" s="148"/>
      <c r="M444" s="148"/>
      <c r="N444" s="148"/>
      <c r="O444" s="148"/>
      <c r="P444" s="149"/>
    </row>
    <row r="445" spans="1:16" ht="15" customHeight="1" x14ac:dyDescent="0.25">
      <c r="A445" s="44" t="e">
        <f ca="1">IF(MONTH(C445)=MONTH(D$3),RIGHT('Yearly Info'!A$31,LEN('Yearly Info'!A$31)-4),"")</f>
        <v>#VALUE!</v>
      </c>
      <c r="B445" s="145"/>
      <c r="C445" s="42">
        <f t="shared" ca="1" si="16"/>
        <v>46251</v>
      </c>
      <c r="D445" s="54">
        <f ca="1">INDIRECT("'" &amp; UPPER(LEFT(TEXT($D$3,"mmmm"),3)) &amp; "'!P28")</f>
        <v>0</v>
      </c>
      <c r="E445" s="147"/>
      <c r="F445" s="148"/>
      <c r="G445" s="148"/>
      <c r="H445" s="148"/>
      <c r="I445" s="148"/>
      <c r="J445" s="148"/>
      <c r="K445" s="148"/>
      <c r="L445" s="148"/>
      <c r="M445" s="148"/>
      <c r="N445" s="148"/>
      <c r="O445" s="148"/>
      <c r="P445" s="149"/>
    </row>
    <row r="446" spans="1:16" ht="15" customHeight="1" x14ac:dyDescent="0.25">
      <c r="A446" s="44" t="e">
        <f ca="1">IF(MONTH(C446)=MONTH(D$3),RIGHT('Yearly Info'!A$32,LEN('Yearly Info'!A$32)-4),"")</f>
        <v>#VALUE!</v>
      </c>
      <c r="B446" s="145"/>
      <c r="C446" s="42">
        <f t="shared" ca="1" si="16"/>
        <v>46251</v>
      </c>
      <c r="D446" s="54">
        <f ca="1">INDIRECT("'" &amp; UPPER(LEFT(TEXT($D$3,"mmmm"),3)) &amp; "'!P29")</f>
        <v>0</v>
      </c>
      <c r="E446" s="147"/>
      <c r="F446" s="148"/>
      <c r="G446" s="148"/>
      <c r="H446" s="148"/>
      <c r="I446" s="148"/>
      <c r="J446" s="148"/>
      <c r="K446" s="148"/>
      <c r="L446" s="148"/>
      <c r="M446" s="148"/>
      <c r="N446" s="148"/>
      <c r="O446" s="148"/>
      <c r="P446" s="149"/>
    </row>
    <row r="447" spans="1:16" ht="15" customHeight="1" x14ac:dyDescent="0.25">
      <c r="A447" s="44" t="e">
        <f ca="1">IF(MONTH(C447)=MONTH(D$3),RIGHT('Yearly Info'!A$33,LEN('Yearly Info'!A$33)-4),"")</f>
        <v>#VALUE!</v>
      </c>
      <c r="B447" s="145"/>
      <c r="C447" s="42">
        <f t="shared" ca="1" si="16"/>
        <v>46251</v>
      </c>
      <c r="D447" s="54">
        <f ca="1">INDIRECT("'" &amp; UPPER(LEFT(TEXT($D$3,"mmmm"),3)) &amp; "'!P30")</f>
        <v>0</v>
      </c>
      <c r="E447" s="147"/>
      <c r="F447" s="148"/>
      <c r="G447" s="148"/>
      <c r="H447" s="148"/>
      <c r="I447" s="148"/>
      <c r="J447" s="148"/>
      <c r="K447" s="148"/>
      <c r="L447" s="148"/>
      <c r="M447" s="148"/>
      <c r="N447" s="148"/>
      <c r="O447" s="148"/>
      <c r="P447" s="149"/>
    </row>
    <row r="448" spans="1:16" ht="15" customHeight="1" x14ac:dyDescent="0.25">
      <c r="A448" s="44" t="e">
        <f ca="1">IF(MONTH(C448)=MONTH(D$3),RIGHT('Yearly Info'!A$34,LEN('Yearly Info'!A$34)-4),"")</f>
        <v>#VALUE!</v>
      </c>
      <c r="B448" s="145"/>
      <c r="C448" s="42">
        <f t="shared" ca="1" si="16"/>
        <v>46251</v>
      </c>
      <c r="D448" s="54">
        <f ca="1">INDIRECT("'" &amp; UPPER(LEFT(TEXT($D$3,"mmmm"),3)) &amp; "'!P31")</f>
        <v>0</v>
      </c>
      <c r="E448" s="147"/>
      <c r="F448" s="148"/>
      <c r="G448" s="148"/>
      <c r="H448" s="148"/>
      <c r="I448" s="148"/>
      <c r="J448" s="148"/>
      <c r="K448" s="148"/>
      <c r="L448" s="148"/>
      <c r="M448" s="148"/>
      <c r="N448" s="148"/>
      <c r="O448" s="148"/>
      <c r="P448" s="149"/>
    </row>
    <row r="449" spans="1:16" ht="15" customHeight="1" x14ac:dyDescent="0.25">
      <c r="A449" s="44" t="e">
        <f ca="1">IF(MONTH(C449)=MONTH(D$3),RIGHT('Yearly Info'!A$35,LEN('Yearly Info'!A$35)-4),"")</f>
        <v>#VALUE!</v>
      </c>
      <c r="B449" s="145"/>
      <c r="C449" s="42">
        <f t="shared" ca="1" si="16"/>
        <v>46251</v>
      </c>
      <c r="D449" s="54">
        <f ca="1">INDIRECT("'" &amp; UPPER(LEFT(TEXT($D$3,"mmmm"),3)) &amp; "'!P32")</f>
        <v>0</v>
      </c>
      <c r="E449" s="147"/>
      <c r="F449" s="148"/>
      <c r="G449" s="148"/>
      <c r="H449" s="148"/>
      <c r="I449" s="148"/>
      <c r="J449" s="148"/>
      <c r="K449" s="148"/>
      <c r="L449" s="148"/>
      <c r="M449" s="148"/>
      <c r="N449" s="148"/>
      <c r="O449" s="148"/>
      <c r="P449" s="149"/>
    </row>
    <row r="450" spans="1:16" ht="15" customHeight="1" x14ac:dyDescent="0.25">
      <c r="A450" s="44" t="e">
        <f ca="1">IF(MONTH(C450)=MONTH(D$3),RIGHT('Yearly Info'!A$36,LEN('Yearly Info'!A$36)-4),"")</f>
        <v>#VALUE!</v>
      </c>
      <c r="B450" s="145"/>
      <c r="C450" s="42">
        <f t="shared" ca="1" si="16"/>
        <v>46251</v>
      </c>
      <c r="D450" s="54">
        <f ca="1">INDIRECT("'" &amp; UPPER(LEFT(TEXT($D$3,"mmmm"),3)) &amp; "'!P33")</f>
        <v>0</v>
      </c>
      <c r="E450" s="147"/>
      <c r="F450" s="148"/>
      <c r="G450" s="148"/>
      <c r="H450" s="148"/>
      <c r="I450" s="148"/>
      <c r="J450" s="148"/>
      <c r="K450" s="148"/>
      <c r="L450" s="148"/>
      <c r="M450" s="148"/>
      <c r="N450" s="148"/>
      <c r="O450" s="148"/>
      <c r="P450" s="149"/>
    </row>
    <row r="451" spans="1:16" ht="15" customHeight="1" x14ac:dyDescent="0.25">
      <c r="A451" s="44" t="e">
        <f ca="1">IF(MONTH(C451)=MONTH(D$3),RIGHT('Yearly Info'!A$37,LEN('Yearly Info'!A$37)-4),"")</f>
        <v>#VALUE!</v>
      </c>
      <c r="B451" s="145"/>
      <c r="C451" s="42">
        <f t="shared" ca="1" si="16"/>
        <v>46251</v>
      </c>
      <c r="D451" s="54">
        <f ca="1">INDIRECT("'" &amp; UPPER(LEFT(TEXT($D$3,"mmmm"),3)) &amp; "'!P34")</f>
        <v>0</v>
      </c>
      <c r="E451" s="147"/>
      <c r="F451" s="148"/>
      <c r="G451" s="148"/>
      <c r="H451" s="148"/>
      <c r="I451" s="148"/>
      <c r="J451" s="148"/>
      <c r="K451" s="148"/>
      <c r="L451" s="148"/>
      <c r="M451" s="148"/>
      <c r="N451" s="148"/>
      <c r="O451" s="148"/>
      <c r="P451" s="149"/>
    </row>
    <row r="452" spans="1:16" ht="15" customHeight="1" x14ac:dyDescent="0.25">
      <c r="A452" s="44" t="e">
        <f ca="1">IF(MONTH(C452)=MONTH(D$3),RIGHT('Yearly Info'!A$38,LEN('Yearly Info'!A$38)-4),"")</f>
        <v>#VALUE!</v>
      </c>
      <c r="B452" s="145"/>
      <c r="C452" s="42">
        <f t="shared" ca="1" si="16"/>
        <v>46251</v>
      </c>
      <c r="D452" s="54">
        <f ca="1">INDIRECT("'" &amp; UPPER(LEFT(TEXT($D$3,"mmmm"),3)) &amp; "'!P35")</f>
        <v>0</v>
      </c>
      <c r="E452" s="147"/>
      <c r="F452" s="148"/>
      <c r="G452" s="148"/>
      <c r="H452" s="148"/>
      <c r="I452" s="148"/>
      <c r="J452" s="148"/>
      <c r="K452" s="148"/>
      <c r="L452" s="148"/>
      <c r="M452" s="148"/>
      <c r="N452" s="148"/>
      <c r="O452" s="148"/>
      <c r="P452" s="149"/>
    </row>
    <row r="453" spans="1:16" ht="15" customHeight="1" x14ac:dyDescent="0.25">
      <c r="A453" s="44" t="e">
        <f ca="1">IF(MONTH(C453)=MONTH(D$3),RIGHT('Yearly Info'!A$39,LEN('Yearly Info'!A$39)-4),"")</f>
        <v>#VALUE!</v>
      </c>
      <c r="B453" s="145"/>
      <c r="C453" s="42">
        <f t="shared" ca="1" si="16"/>
        <v>46251</v>
      </c>
      <c r="D453" s="54">
        <f ca="1">INDIRECT("'" &amp; UPPER(LEFT(TEXT($D$3,"mmmm"),3)) &amp; "'!P36")</f>
        <v>0</v>
      </c>
      <c r="E453" s="147"/>
      <c r="F453" s="148"/>
      <c r="G453" s="148"/>
      <c r="H453" s="148"/>
      <c r="I453" s="148"/>
      <c r="J453" s="148"/>
      <c r="K453" s="148"/>
      <c r="L453" s="148"/>
      <c r="M453" s="148"/>
      <c r="N453" s="148"/>
      <c r="O453" s="148"/>
      <c r="P453" s="149"/>
    </row>
    <row r="454" spans="1:16" ht="15" customHeight="1" thickBot="1" x14ac:dyDescent="0.3">
      <c r="A454" s="45" t="e">
        <f ca="1">IF(MONTH(C454)=MONTH(D$3),RIGHT('Yearly Info'!A$40,LEN('Yearly Info'!A$40)-4),"")</f>
        <v>#VALUE!</v>
      </c>
      <c r="B454" s="145"/>
      <c r="C454" s="42">
        <f t="shared" ca="1" si="16"/>
        <v>46251</v>
      </c>
      <c r="D454" s="54">
        <f ca="1">INDIRECT("'" &amp; UPPER(LEFT(TEXT($D$3,"mmmm"),3)) &amp; "'!P37")</f>
        <v>0</v>
      </c>
      <c r="E454" s="147"/>
      <c r="F454" s="148"/>
      <c r="G454" s="148"/>
      <c r="H454" s="148"/>
      <c r="I454" s="148"/>
      <c r="J454" s="148"/>
      <c r="K454" s="148"/>
      <c r="L454" s="148"/>
      <c r="M454" s="148"/>
      <c r="N454" s="148"/>
      <c r="O454" s="148"/>
      <c r="P454" s="149"/>
    </row>
    <row r="455" spans="1:16" ht="15" customHeight="1" thickBot="1" x14ac:dyDescent="0.3">
      <c r="A455" s="45" t="str">
        <f ca="1">IF(MONTH(C455)=MONTH(D$3),RIGHT('Yearly Info'!A$41,LEN('Yearly Info'!A$41)-4),"")</f>
        <v xml:space="preserve"> </v>
      </c>
      <c r="B455" s="145"/>
      <c r="C455" s="42">
        <f t="shared" ca="1" si="16"/>
        <v>46251</v>
      </c>
      <c r="D455" s="54">
        <f ca="1">INDIRECT("'" &amp; UPPER(LEFT(TEXT($D$3,"mmmm"),3)) &amp; "'!P38")</f>
        <v>0</v>
      </c>
      <c r="E455" s="147"/>
      <c r="F455" s="148"/>
      <c r="G455" s="148"/>
      <c r="H455" s="148"/>
      <c r="I455" s="148"/>
      <c r="J455" s="148"/>
      <c r="K455" s="148"/>
      <c r="L455" s="148"/>
      <c r="M455" s="148"/>
      <c r="N455" s="148"/>
      <c r="O455" s="148"/>
      <c r="P455" s="149"/>
    </row>
    <row r="456" spans="1:16" ht="15" customHeight="1" thickBot="1" x14ac:dyDescent="0.3">
      <c r="A456" s="45" t="str">
        <f ca="1">IF(MONTH(C456)=MONTH(D$3),RIGHT('Yearly Info'!A$42,LEN('Yearly Info'!A$42)-4),"")</f>
        <v xml:space="preserve"> </v>
      </c>
      <c r="B456" s="145"/>
      <c r="C456" s="42">
        <f t="shared" ca="1" si="16"/>
        <v>46251</v>
      </c>
      <c r="D456" s="54">
        <f ca="1">INDIRECT("'" &amp; UPPER(LEFT(TEXT($D$3,"mmmm"),3)) &amp; "'!P39")</f>
        <v>0</v>
      </c>
      <c r="E456" s="147"/>
      <c r="F456" s="148"/>
      <c r="G456" s="148"/>
      <c r="H456" s="148"/>
      <c r="I456" s="148"/>
      <c r="J456" s="148"/>
      <c r="K456" s="148"/>
      <c r="L456" s="148"/>
      <c r="M456" s="148"/>
      <c r="N456" s="148"/>
      <c r="O456" s="148"/>
      <c r="P456" s="149"/>
    </row>
    <row r="457" spans="1:16" ht="15" customHeight="1" thickBot="1" x14ac:dyDescent="0.3">
      <c r="A457" s="45" t="str">
        <f ca="1">IF(MONTH(C457)=MONTH(D$3),RIGHT('Yearly Info'!A$43,LEN('Yearly Info'!A$43)-4),"")</f>
        <v xml:space="preserve"> </v>
      </c>
      <c r="B457" s="146"/>
      <c r="C457" s="42">
        <f t="shared" ca="1" si="16"/>
        <v>46251</v>
      </c>
      <c r="D457" s="55">
        <f ca="1">INDIRECT("'" &amp; UPPER(LEFT(TEXT($D$3,"mmmm"),3)) &amp; "'!P40")</f>
        <v>0</v>
      </c>
      <c r="E457" s="150"/>
      <c r="F457" s="151"/>
      <c r="G457" s="151"/>
      <c r="H457" s="151"/>
      <c r="I457" s="151"/>
      <c r="J457" s="151"/>
      <c r="K457" s="151"/>
      <c r="L457" s="151"/>
      <c r="M457" s="151"/>
      <c r="N457" s="151"/>
      <c r="O457" s="151"/>
      <c r="P457" s="152"/>
    </row>
    <row r="458" spans="1:16" ht="15" customHeight="1" x14ac:dyDescent="0.25">
      <c r="A458" s="44" t="str">
        <f ca="1">IF(MONTH(C458)=MONTH(D$3),RIGHT('Yearly Info'!A$14,LEN('Yearly Info'!A$14)-4),"")</f>
        <v xml:space="preserve"> RICS Support for MDEQ</v>
      </c>
      <c r="B458" s="159" t="str">
        <f ca="1">TEXT(C458,"dddd")</f>
        <v>Tuesday</v>
      </c>
      <c r="C458" s="96">
        <f ca="1">C428+1</f>
        <v>46252</v>
      </c>
      <c r="D458" s="54">
        <f ca="1">INDIRECT("'" &amp; UPPER(LEFT(TEXT($D$3,"mmmm"),3)) &amp; "'!Q11")</f>
        <v>0</v>
      </c>
      <c r="E458" s="147"/>
      <c r="F458" s="148"/>
      <c r="G458" s="148"/>
      <c r="H458" s="148"/>
      <c r="I458" s="148"/>
      <c r="J458" s="148"/>
      <c r="K458" s="148"/>
      <c r="L458" s="148"/>
      <c r="M458" s="148"/>
      <c r="N458" s="148"/>
      <c r="O458" s="148"/>
      <c r="P458" s="149"/>
    </row>
    <row r="459" spans="1:16" ht="15" customHeight="1" x14ac:dyDescent="0.25">
      <c r="A459" s="44" t="str">
        <f ca="1">IF(MONTH(C459)=MONTH(D$3),RIGHT('Yearly Info'!A$15,LEN('Yearly Info'!A$15)-4),"")</f>
        <v xml:space="preserve"> MDEQ</v>
      </c>
      <c r="B459" s="145"/>
      <c r="C459" s="42">
        <f ca="1">C458</f>
        <v>46252</v>
      </c>
      <c r="D459" s="54">
        <f ca="1">INDIRECT("'" &amp; UPPER(LEFT(TEXT($D$3,"mmmm"),3)) &amp; "'!Q12")</f>
        <v>0</v>
      </c>
      <c r="E459" s="147"/>
      <c r="F459" s="148"/>
      <c r="G459" s="148"/>
      <c r="H459" s="148"/>
      <c r="I459" s="148"/>
      <c r="J459" s="148"/>
      <c r="K459" s="148"/>
      <c r="L459" s="148"/>
      <c r="M459" s="148"/>
      <c r="N459" s="148"/>
      <c r="O459" s="148"/>
      <c r="P459" s="149"/>
    </row>
    <row r="460" spans="1:16" ht="15" customHeight="1" x14ac:dyDescent="0.25">
      <c r="A460" s="44" t="str">
        <f ca="1">IF(MONTH(C460)=MONTH(D$3),RIGHT('Yearly Info'!A$16,LEN('Yearly Info'!A$16)-4),"")</f>
        <v xml:space="preserve"> RICS Idea Portal</v>
      </c>
      <c r="B460" s="145"/>
      <c r="C460" s="42">
        <f t="shared" ref="C460:C487" ca="1" si="17">C459</f>
        <v>46252</v>
      </c>
      <c r="D460" s="54">
        <f ca="1">INDIRECT("'" &amp; UPPER(LEFT(TEXT($D$3,"mmmm"),3)) &amp; "'!Q13")</f>
        <v>0</v>
      </c>
      <c r="E460" s="147"/>
      <c r="F460" s="148"/>
      <c r="G460" s="148"/>
      <c r="H460" s="148"/>
      <c r="I460" s="148"/>
      <c r="J460" s="148"/>
      <c r="K460" s="148"/>
      <c r="L460" s="148"/>
      <c r="M460" s="148"/>
      <c r="N460" s="148"/>
      <c r="O460" s="148"/>
      <c r="P460" s="149"/>
    </row>
    <row r="461" spans="1:16" ht="15" customHeight="1" x14ac:dyDescent="0.25">
      <c r="A461" s="44" t="str">
        <f ca="1">IF(MONTH(C461)=MONTH(D$3),RIGHT('Yearly Info'!A$17,LEN('Yearly Info'!A$17)-4),"")</f>
        <v xml:space="preserve"> MSWIS</v>
      </c>
      <c r="B461" s="145"/>
      <c r="C461" s="42">
        <f t="shared" ca="1" si="17"/>
        <v>46252</v>
      </c>
      <c r="D461" s="54">
        <f ca="1">INDIRECT("'" &amp; UPPER(LEFT(TEXT($D$3,"mmmm"),3)) &amp; "'!Q14")</f>
        <v>0</v>
      </c>
      <c r="E461" s="147"/>
      <c r="F461" s="148"/>
      <c r="G461" s="148"/>
      <c r="H461" s="148"/>
      <c r="I461" s="148"/>
      <c r="J461" s="148"/>
      <c r="K461" s="148"/>
      <c r="L461" s="148"/>
      <c r="M461" s="148"/>
      <c r="N461" s="148"/>
      <c r="O461" s="148"/>
      <c r="P461" s="149"/>
    </row>
    <row r="462" spans="1:16" ht="15" customHeight="1" x14ac:dyDescent="0.25">
      <c r="A462" s="44" t="str">
        <f ca="1">IF(MONTH(C462)=MONTH(D$3),RIGHT('Yearly Info'!A$18,LEN('Yearly Info'!A$18)-4),"")</f>
        <v xml:space="preserve"> GeoSpatial</v>
      </c>
      <c r="B462" s="145"/>
      <c r="C462" s="42">
        <f t="shared" ca="1" si="17"/>
        <v>46252</v>
      </c>
      <c r="D462" s="54">
        <f ca="1">INDIRECT("'" &amp; UPPER(LEFT(TEXT($D$3,"mmmm"),3)) &amp; "'!Q15")</f>
        <v>0</v>
      </c>
      <c r="E462" s="147"/>
      <c r="F462" s="148"/>
      <c r="G462" s="148"/>
      <c r="H462" s="148"/>
      <c r="I462" s="148"/>
      <c r="J462" s="148"/>
      <c r="K462" s="148"/>
      <c r="L462" s="148"/>
      <c r="M462" s="148"/>
      <c r="N462" s="148"/>
      <c r="O462" s="148"/>
      <c r="P462" s="149"/>
    </row>
    <row r="463" spans="1:16" ht="15" customHeight="1" x14ac:dyDescent="0.25">
      <c r="A463" s="44" t="str">
        <f ca="1">IF(MONTH(C463)=MONTH(D$3),RIGHT('Yearly Info'!A$19,LEN('Yearly Info'!A$19)-4),"")</f>
        <v xml:space="preserve"> RICS Dashboard</v>
      </c>
      <c r="B463" s="145"/>
      <c r="C463" s="42">
        <f t="shared" ca="1" si="17"/>
        <v>46252</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MDWFP NRIS</v>
      </c>
      <c r="B464" s="145"/>
      <c r="C464" s="42">
        <f t="shared" ca="1" si="17"/>
        <v>46252</v>
      </c>
      <c r="D464" s="54">
        <f ca="1">INDIRECT("'" &amp; UPPER(LEFT(TEXT($D$3,"mmmm"),3)) &amp; "'!Q17")</f>
        <v>0</v>
      </c>
      <c r="E464" s="153"/>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 MRVA 4 CLOSED</v>
      </c>
      <c r="B465" s="145"/>
      <c r="C465" s="42">
        <f t="shared" ca="1" si="17"/>
        <v>46252</v>
      </c>
      <c r="D465" s="54">
        <f ca="1">INDIRECT("'" &amp; UPPER(LEFT(TEXT($D$3,"mmmm"),3)) &amp; "'!Q18")</f>
        <v>0</v>
      </c>
      <c r="E465" s="147"/>
      <c r="F465" s="148"/>
      <c r="G465" s="148"/>
      <c r="H465" s="148"/>
      <c r="I465" s="148"/>
      <c r="J465" s="148"/>
      <c r="K465" s="148"/>
      <c r="L465" s="148"/>
      <c r="M465" s="148"/>
      <c r="N465" s="148"/>
      <c r="O465" s="148"/>
      <c r="P465" s="149"/>
    </row>
    <row r="466" spans="1:16" ht="15" customHeight="1" x14ac:dyDescent="0.25">
      <c r="A466" s="44" t="str">
        <f ca="1">IF(MONTH(C466)=MONTH(D$3),RIGHT('Yearly Info'!A$22,LEN('Yearly Info'!A$22)-4),"")</f>
        <v xml:space="preserve"> Tackett</v>
      </c>
      <c r="B466" s="145"/>
      <c r="C466" s="42">
        <f t="shared" ca="1" si="17"/>
        <v>46252</v>
      </c>
      <c r="D466" s="54">
        <f ca="1">INDIRECT("'" &amp; UPPER(LEFT(TEXT($D$3,"mmmm"),3)) &amp; "'!Q19")</f>
        <v>0</v>
      </c>
      <c r="E466" s="147"/>
      <c r="F466" s="148"/>
      <c r="G466" s="148"/>
      <c r="H466" s="148"/>
      <c r="I466" s="148"/>
      <c r="J466" s="148"/>
      <c r="K466" s="148"/>
      <c r="L466" s="148"/>
      <c r="M466" s="148"/>
      <c r="N466" s="148"/>
      <c r="O466" s="148"/>
      <c r="P466" s="149"/>
    </row>
    <row r="467" spans="1:16" ht="15" customHeight="1" x14ac:dyDescent="0.25">
      <c r="A467" s="44" t="e">
        <f ca="1">IF(MONTH(C467)=MONTH(D$3),RIGHT('Yearly Info'!A$23,LEN('Yearly Info'!A$23)-4),"")</f>
        <v>#VALUE!</v>
      </c>
      <c r="B467" s="145"/>
      <c r="C467" s="42">
        <f t="shared" ca="1" si="17"/>
        <v>46252</v>
      </c>
      <c r="D467" s="54">
        <f ca="1">INDIRECT("'" &amp; UPPER(LEFT(TEXT($D$3,"mmmm"),3)) &amp; "'!Q20")</f>
        <v>0</v>
      </c>
      <c r="E467" s="147"/>
      <c r="F467" s="148"/>
      <c r="G467" s="148"/>
      <c r="H467" s="148"/>
      <c r="I467" s="148"/>
      <c r="J467" s="148"/>
      <c r="K467" s="148"/>
      <c r="L467" s="148"/>
      <c r="M467" s="148"/>
      <c r="N467" s="148"/>
      <c r="O467" s="148"/>
      <c r="P467" s="149"/>
    </row>
    <row r="468" spans="1:16" ht="15" customHeight="1" x14ac:dyDescent="0.25">
      <c r="A468" s="44" t="e">
        <f ca="1">IF(MONTH(C468)=MONTH(D$3),RIGHT('Yearly Info'!A$24,LEN('Yearly Info'!A$24)-4),"")</f>
        <v>#VALUE!</v>
      </c>
      <c r="B468" s="145"/>
      <c r="C468" s="42">
        <f t="shared" ca="1" si="17"/>
        <v>46252</v>
      </c>
      <c r="D468" s="54">
        <f ca="1">INDIRECT("'" &amp; UPPER(LEFT(TEXT($D$3,"mmmm"),3)) &amp; "'!Q21")</f>
        <v>0</v>
      </c>
      <c r="E468" s="147"/>
      <c r="F468" s="148"/>
      <c r="G468" s="148"/>
      <c r="H468" s="148"/>
      <c r="I468" s="148"/>
      <c r="J468" s="148"/>
      <c r="K468" s="148"/>
      <c r="L468" s="148"/>
      <c r="M468" s="148"/>
      <c r="N468" s="148"/>
      <c r="O468" s="148"/>
      <c r="P468" s="149"/>
    </row>
    <row r="469" spans="1:16" ht="15" customHeight="1" x14ac:dyDescent="0.25">
      <c r="A469" s="44" t="e">
        <f ca="1">IF(MONTH(C469)=MONTH(D$3),RIGHT('Yearly Info'!A$25,LEN('Yearly Info'!A$25)-4),"")</f>
        <v>#VALUE!</v>
      </c>
      <c r="B469" s="145"/>
      <c r="C469" s="42">
        <f t="shared" ca="1" si="17"/>
        <v>46252</v>
      </c>
      <c r="D469" s="54">
        <f ca="1">INDIRECT("'" &amp; UPPER(LEFT(TEXT($D$3,"mmmm"),3)) &amp; "'!Q22")</f>
        <v>0</v>
      </c>
      <c r="E469" s="147"/>
      <c r="F469" s="148"/>
      <c r="G469" s="148"/>
      <c r="H469" s="148"/>
      <c r="I469" s="148"/>
      <c r="J469" s="148"/>
      <c r="K469" s="148"/>
      <c r="L469" s="148"/>
      <c r="M469" s="148"/>
      <c r="N469" s="148"/>
      <c r="O469" s="148"/>
      <c r="P469" s="149"/>
    </row>
    <row r="470" spans="1:16" ht="15" customHeight="1" x14ac:dyDescent="0.25">
      <c r="A470" s="44" t="e">
        <f ca="1">IF(MONTH(C470)=MONTH(D$3),RIGHT('Yearly Info'!A$26,LEN('Yearly Info'!A$26)-4),"")</f>
        <v>#VALUE!</v>
      </c>
      <c r="B470" s="145"/>
      <c r="C470" s="42">
        <f t="shared" ca="1" si="17"/>
        <v>46252</v>
      </c>
      <c r="D470" s="54">
        <f ca="1">INDIRECT("'" &amp; UPPER(LEFT(TEXT($D$3,"mmmm"),3)) &amp; "'!Q23")</f>
        <v>0</v>
      </c>
      <c r="E470" s="147"/>
      <c r="F470" s="148"/>
      <c r="G470" s="148"/>
      <c r="H470" s="148"/>
      <c r="I470" s="148"/>
      <c r="J470" s="148"/>
      <c r="K470" s="148"/>
      <c r="L470" s="148"/>
      <c r="M470" s="148"/>
      <c r="N470" s="148"/>
      <c r="O470" s="148"/>
      <c r="P470" s="149"/>
    </row>
    <row r="471" spans="1:16" ht="15" customHeight="1" x14ac:dyDescent="0.25">
      <c r="A471" s="44" t="e">
        <f ca="1">IF(MONTH(C471)=MONTH(D$3),RIGHT('Yearly Info'!A$27,LEN('Yearly Info'!A$27)-4),"")</f>
        <v>#VALUE!</v>
      </c>
      <c r="B471" s="145"/>
      <c r="C471" s="42">
        <f t="shared" ca="1" si="17"/>
        <v>46252</v>
      </c>
      <c r="D471" s="54">
        <f ca="1">INDIRECT("'" &amp; UPPER(LEFT(TEXT($D$3,"mmmm"),3)) &amp; "'!Q24")</f>
        <v>0</v>
      </c>
      <c r="E471" s="147"/>
      <c r="F471" s="148"/>
      <c r="G471" s="148"/>
      <c r="H471" s="148"/>
      <c r="I471" s="148"/>
      <c r="J471" s="148"/>
      <c r="K471" s="148"/>
      <c r="L471" s="148"/>
      <c r="M471" s="148"/>
      <c r="N471" s="148"/>
      <c r="O471" s="148"/>
      <c r="P471" s="149"/>
    </row>
    <row r="472" spans="1:16" ht="15" customHeight="1" x14ac:dyDescent="0.25">
      <c r="A472" s="44" t="e">
        <f ca="1">IF(MONTH(C472)=MONTH(D$3),RIGHT('Yearly Info'!A$28,LEN('Yearly Info'!A$28)-4),"")</f>
        <v>#VALUE!</v>
      </c>
      <c r="B472" s="145"/>
      <c r="C472" s="42">
        <f t="shared" ca="1" si="17"/>
        <v>46252</v>
      </c>
      <c r="D472" s="54">
        <f ca="1">INDIRECT("'" &amp; UPPER(LEFT(TEXT($D$3,"mmmm"),3)) &amp; "'!Q25")</f>
        <v>0</v>
      </c>
      <c r="E472" s="147"/>
      <c r="F472" s="148"/>
      <c r="G472" s="148"/>
      <c r="H472" s="148"/>
      <c r="I472" s="148"/>
      <c r="J472" s="148"/>
      <c r="K472" s="148"/>
      <c r="L472" s="148"/>
      <c r="M472" s="148"/>
      <c r="N472" s="148"/>
      <c r="O472" s="148"/>
      <c r="P472" s="149"/>
    </row>
    <row r="473" spans="1:16" ht="15" customHeight="1" x14ac:dyDescent="0.25">
      <c r="A473" s="44" t="e">
        <f ca="1">IF(MONTH(C473)=MONTH(D$3),RIGHT('Yearly Info'!A$29,LEN('Yearly Info'!A$29)-4),"")</f>
        <v>#VALUE!</v>
      </c>
      <c r="B473" s="145"/>
      <c r="C473" s="42">
        <f t="shared" ca="1" si="17"/>
        <v>46252</v>
      </c>
      <c r="D473" s="54">
        <f ca="1">INDIRECT("'" &amp; UPPER(LEFT(TEXT($D$3,"mmmm"),3)) &amp; "'!Q26")</f>
        <v>0</v>
      </c>
      <c r="E473" s="147"/>
      <c r="F473" s="148"/>
      <c r="G473" s="148"/>
      <c r="H473" s="148"/>
      <c r="I473" s="148"/>
      <c r="J473" s="148"/>
      <c r="K473" s="148"/>
      <c r="L473" s="148"/>
      <c r="M473" s="148"/>
      <c r="N473" s="148"/>
      <c r="O473" s="148"/>
      <c r="P473" s="149"/>
    </row>
    <row r="474" spans="1:16" ht="15" customHeight="1" x14ac:dyDescent="0.25">
      <c r="A474" s="44" t="e">
        <f ca="1">IF(MONTH(C474)=MONTH(D$3),RIGHT('Yearly Info'!A$30,LEN('Yearly Info'!A$30)-4),"")</f>
        <v>#VALUE!</v>
      </c>
      <c r="B474" s="145"/>
      <c r="C474" s="42">
        <f t="shared" ca="1" si="17"/>
        <v>46252</v>
      </c>
      <c r="D474" s="54">
        <f ca="1">INDIRECT("'" &amp; UPPER(LEFT(TEXT($D$3,"mmmm"),3)) &amp; "'!Q27")</f>
        <v>0</v>
      </c>
      <c r="E474" s="147"/>
      <c r="F474" s="148"/>
      <c r="G474" s="148"/>
      <c r="H474" s="148"/>
      <c r="I474" s="148"/>
      <c r="J474" s="148"/>
      <c r="K474" s="148"/>
      <c r="L474" s="148"/>
      <c r="M474" s="148"/>
      <c r="N474" s="148"/>
      <c r="O474" s="148"/>
      <c r="P474" s="149"/>
    </row>
    <row r="475" spans="1:16" ht="15" customHeight="1" x14ac:dyDescent="0.25">
      <c r="A475" s="44" t="e">
        <f ca="1">IF(MONTH(C475)=MONTH(D$3),RIGHT('Yearly Info'!A$31,LEN('Yearly Info'!A$31)-4),"")</f>
        <v>#VALUE!</v>
      </c>
      <c r="B475" s="145"/>
      <c r="C475" s="42">
        <f t="shared" ca="1" si="17"/>
        <v>46252</v>
      </c>
      <c r="D475" s="54">
        <f ca="1">INDIRECT("'" &amp; UPPER(LEFT(TEXT($D$3,"mmmm"),3)) &amp; "'!Q28")</f>
        <v>0</v>
      </c>
      <c r="E475" s="147"/>
      <c r="F475" s="148"/>
      <c r="G475" s="148"/>
      <c r="H475" s="148"/>
      <c r="I475" s="148"/>
      <c r="J475" s="148"/>
      <c r="K475" s="148"/>
      <c r="L475" s="148"/>
      <c r="M475" s="148"/>
      <c r="N475" s="148"/>
      <c r="O475" s="148"/>
      <c r="P475" s="149"/>
    </row>
    <row r="476" spans="1:16" ht="15" customHeight="1" x14ac:dyDescent="0.25">
      <c r="A476" s="44" t="e">
        <f ca="1">IF(MONTH(C476)=MONTH(D$3),RIGHT('Yearly Info'!A$32,LEN('Yearly Info'!A$32)-4),"")</f>
        <v>#VALUE!</v>
      </c>
      <c r="B476" s="145"/>
      <c r="C476" s="42">
        <f t="shared" ca="1" si="17"/>
        <v>46252</v>
      </c>
      <c r="D476" s="54">
        <f ca="1">INDIRECT("'" &amp; UPPER(LEFT(TEXT($D$3,"mmmm"),3)) &amp; "'!Q29")</f>
        <v>0</v>
      </c>
      <c r="E476" s="147"/>
      <c r="F476" s="148"/>
      <c r="G476" s="148"/>
      <c r="H476" s="148"/>
      <c r="I476" s="148"/>
      <c r="J476" s="148"/>
      <c r="K476" s="148"/>
      <c r="L476" s="148"/>
      <c r="M476" s="148"/>
      <c r="N476" s="148"/>
      <c r="O476" s="148"/>
      <c r="P476" s="149"/>
    </row>
    <row r="477" spans="1:16" ht="15" customHeight="1" x14ac:dyDescent="0.25">
      <c r="A477" s="44" t="e">
        <f ca="1">IF(MONTH(C477)=MONTH(D$3),RIGHT('Yearly Info'!A$33,LEN('Yearly Info'!A$33)-4),"")</f>
        <v>#VALUE!</v>
      </c>
      <c r="B477" s="145"/>
      <c r="C477" s="42">
        <f t="shared" ca="1" si="17"/>
        <v>46252</v>
      </c>
      <c r="D477" s="54">
        <f ca="1">INDIRECT("'" &amp; UPPER(LEFT(TEXT($D$3,"mmmm"),3)) &amp; "'!Q30")</f>
        <v>0</v>
      </c>
      <c r="E477" s="147"/>
      <c r="F477" s="148"/>
      <c r="G477" s="148"/>
      <c r="H477" s="148"/>
      <c r="I477" s="148"/>
      <c r="J477" s="148"/>
      <c r="K477" s="148"/>
      <c r="L477" s="148"/>
      <c r="M477" s="148"/>
      <c r="N477" s="148"/>
      <c r="O477" s="148"/>
      <c r="P477" s="149"/>
    </row>
    <row r="478" spans="1:16" ht="15" customHeight="1" x14ac:dyDescent="0.25">
      <c r="A478" s="44" t="e">
        <f ca="1">IF(MONTH(C478)=MONTH(D$3),RIGHT('Yearly Info'!A$34,LEN('Yearly Info'!A$34)-4),"")</f>
        <v>#VALUE!</v>
      </c>
      <c r="B478" s="145"/>
      <c r="C478" s="42">
        <f t="shared" ca="1" si="17"/>
        <v>46252</v>
      </c>
      <c r="D478" s="54">
        <f ca="1">INDIRECT("'" &amp; UPPER(LEFT(TEXT($D$3,"mmmm"),3)) &amp; "'!Q31")</f>
        <v>0</v>
      </c>
      <c r="E478" s="147"/>
      <c r="F478" s="148"/>
      <c r="G478" s="148"/>
      <c r="H478" s="148"/>
      <c r="I478" s="148"/>
      <c r="J478" s="148"/>
      <c r="K478" s="148"/>
      <c r="L478" s="148"/>
      <c r="M478" s="148"/>
      <c r="N478" s="148"/>
      <c r="O478" s="148"/>
      <c r="P478" s="149"/>
    </row>
    <row r="479" spans="1:16" ht="15" customHeight="1" x14ac:dyDescent="0.25">
      <c r="A479" s="44" t="e">
        <f ca="1">IF(MONTH(C479)=MONTH(D$3),RIGHT('Yearly Info'!A$35,LEN('Yearly Info'!A$35)-4),"")</f>
        <v>#VALUE!</v>
      </c>
      <c r="B479" s="145"/>
      <c r="C479" s="42">
        <f t="shared" ca="1" si="17"/>
        <v>46252</v>
      </c>
      <c r="D479" s="54">
        <f ca="1">INDIRECT("'" &amp; UPPER(LEFT(TEXT($D$3,"mmmm"),3)) &amp; "'!Q32")</f>
        <v>0</v>
      </c>
      <c r="E479" s="147"/>
      <c r="F479" s="148"/>
      <c r="G479" s="148"/>
      <c r="H479" s="148"/>
      <c r="I479" s="148"/>
      <c r="J479" s="148"/>
      <c r="K479" s="148"/>
      <c r="L479" s="148"/>
      <c r="M479" s="148"/>
      <c r="N479" s="148"/>
      <c r="O479" s="148"/>
      <c r="P479" s="149"/>
    </row>
    <row r="480" spans="1:16" ht="15" customHeight="1" x14ac:dyDescent="0.25">
      <c r="A480" s="44" t="e">
        <f ca="1">IF(MONTH(C480)=MONTH(D$3),RIGHT('Yearly Info'!A$36,LEN('Yearly Info'!A$36)-4),"")</f>
        <v>#VALUE!</v>
      </c>
      <c r="B480" s="145"/>
      <c r="C480" s="42">
        <f t="shared" ca="1" si="17"/>
        <v>46252</v>
      </c>
      <c r="D480" s="54">
        <f ca="1">INDIRECT("'" &amp; UPPER(LEFT(TEXT($D$3,"mmmm"),3)) &amp; "'!Q33")</f>
        <v>0</v>
      </c>
      <c r="E480" s="147"/>
      <c r="F480" s="148"/>
      <c r="G480" s="148"/>
      <c r="H480" s="148"/>
      <c r="I480" s="148"/>
      <c r="J480" s="148"/>
      <c r="K480" s="148"/>
      <c r="L480" s="148"/>
      <c r="M480" s="148"/>
      <c r="N480" s="148"/>
      <c r="O480" s="148"/>
      <c r="P480" s="149"/>
    </row>
    <row r="481" spans="1:16" ht="15" customHeight="1" x14ac:dyDescent="0.25">
      <c r="A481" s="44" t="e">
        <f ca="1">IF(MONTH(C481)=MONTH(D$3),RIGHT('Yearly Info'!A$37,LEN('Yearly Info'!A$37)-4),"")</f>
        <v>#VALUE!</v>
      </c>
      <c r="B481" s="145"/>
      <c r="C481" s="42">
        <f t="shared" ca="1" si="17"/>
        <v>46252</v>
      </c>
      <c r="D481" s="54">
        <f ca="1">INDIRECT("'" &amp; UPPER(LEFT(TEXT($D$3,"mmmm"),3)) &amp; "'!Q34")</f>
        <v>0</v>
      </c>
      <c r="E481" s="147"/>
      <c r="F481" s="148"/>
      <c r="G481" s="148"/>
      <c r="H481" s="148"/>
      <c r="I481" s="148"/>
      <c r="J481" s="148"/>
      <c r="K481" s="148"/>
      <c r="L481" s="148"/>
      <c r="M481" s="148"/>
      <c r="N481" s="148"/>
      <c r="O481" s="148"/>
      <c r="P481" s="149"/>
    </row>
    <row r="482" spans="1:16" ht="15" customHeight="1" x14ac:dyDescent="0.25">
      <c r="A482" s="44" t="e">
        <f ca="1">IF(MONTH(C482)=MONTH(D$3),RIGHT('Yearly Info'!A$38,LEN('Yearly Info'!A$38)-4),"")</f>
        <v>#VALUE!</v>
      </c>
      <c r="B482" s="145"/>
      <c r="C482" s="42">
        <f t="shared" ca="1" si="17"/>
        <v>46252</v>
      </c>
      <c r="D482" s="54">
        <f ca="1">INDIRECT("'" &amp; UPPER(LEFT(TEXT($D$3,"mmmm"),3)) &amp; "'!Q35")</f>
        <v>0</v>
      </c>
      <c r="E482" s="147"/>
      <c r="F482" s="148"/>
      <c r="G482" s="148"/>
      <c r="H482" s="148"/>
      <c r="I482" s="148"/>
      <c r="J482" s="148"/>
      <c r="K482" s="148"/>
      <c r="L482" s="148"/>
      <c r="M482" s="148"/>
      <c r="N482" s="148"/>
      <c r="O482" s="148"/>
      <c r="P482" s="149"/>
    </row>
    <row r="483" spans="1:16" ht="15" customHeight="1" x14ac:dyDescent="0.25">
      <c r="A483" s="44" t="e">
        <f ca="1">IF(MONTH(C483)=MONTH(D$3),RIGHT('Yearly Info'!A$39,LEN('Yearly Info'!A$39)-4),"")</f>
        <v>#VALUE!</v>
      </c>
      <c r="B483" s="145"/>
      <c r="C483" s="42">
        <f t="shared" ca="1" si="17"/>
        <v>46252</v>
      </c>
      <c r="D483" s="54">
        <f ca="1">INDIRECT("'" &amp; UPPER(LEFT(TEXT($D$3,"mmmm"),3)) &amp; "'!Q36")</f>
        <v>0</v>
      </c>
      <c r="E483" s="147"/>
      <c r="F483" s="148"/>
      <c r="G483" s="148"/>
      <c r="H483" s="148"/>
      <c r="I483" s="148"/>
      <c r="J483" s="148"/>
      <c r="K483" s="148"/>
      <c r="L483" s="148"/>
      <c r="M483" s="148"/>
      <c r="N483" s="148"/>
      <c r="O483" s="148"/>
      <c r="P483" s="149"/>
    </row>
    <row r="484" spans="1:16" ht="15" customHeight="1" thickBot="1" x14ac:dyDescent="0.3">
      <c r="A484" s="45" t="e">
        <f ca="1">IF(MONTH(C484)=MONTH(D$3),RIGHT('Yearly Info'!A$40,LEN('Yearly Info'!A$40)-4),"")</f>
        <v>#VALUE!</v>
      </c>
      <c r="B484" s="145"/>
      <c r="C484" s="42">
        <f t="shared" ca="1" si="17"/>
        <v>46252</v>
      </c>
      <c r="D484" s="54">
        <f ca="1">INDIRECT("'" &amp; UPPER(LEFT(TEXT($D$3,"mmmm"),3)) &amp; "'!Q37")</f>
        <v>0</v>
      </c>
      <c r="E484" s="147"/>
      <c r="F484" s="148"/>
      <c r="G484" s="148"/>
      <c r="H484" s="148"/>
      <c r="I484" s="148"/>
      <c r="J484" s="148"/>
      <c r="K484" s="148"/>
      <c r="L484" s="148"/>
      <c r="M484" s="148"/>
      <c r="N484" s="148"/>
      <c r="O484" s="148"/>
      <c r="P484" s="149"/>
    </row>
    <row r="485" spans="1:16" ht="15" customHeight="1" thickBot="1" x14ac:dyDescent="0.3">
      <c r="A485" s="45" t="str">
        <f ca="1">IF(MONTH(C485)=MONTH(D$3),RIGHT('Yearly Info'!A$41,LEN('Yearly Info'!A$41)-4),"")</f>
        <v xml:space="preserve"> </v>
      </c>
      <c r="B485" s="145"/>
      <c r="C485" s="42">
        <f t="shared" ca="1" si="17"/>
        <v>46252</v>
      </c>
      <c r="D485" s="54">
        <f ca="1">INDIRECT("'" &amp; UPPER(LEFT(TEXT($D$3,"mmmm"),3)) &amp; "'!Q38")</f>
        <v>0</v>
      </c>
      <c r="E485" s="147"/>
      <c r="F485" s="148"/>
      <c r="G485" s="148"/>
      <c r="H485" s="148"/>
      <c r="I485" s="148"/>
      <c r="J485" s="148"/>
      <c r="K485" s="148"/>
      <c r="L485" s="148"/>
      <c r="M485" s="148"/>
      <c r="N485" s="148"/>
      <c r="O485" s="148"/>
      <c r="P485" s="149"/>
    </row>
    <row r="486" spans="1:16" ht="15" customHeight="1" thickBot="1" x14ac:dyDescent="0.3">
      <c r="A486" s="45" t="str">
        <f ca="1">IF(MONTH(C486)=MONTH(D$3),RIGHT('Yearly Info'!A$42,LEN('Yearly Info'!A$42)-4),"")</f>
        <v xml:space="preserve"> </v>
      </c>
      <c r="B486" s="145"/>
      <c r="C486" s="42">
        <f t="shared" ca="1" si="17"/>
        <v>46252</v>
      </c>
      <c r="D486" s="54">
        <f ca="1">INDIRECT("'" &amp; UPPER(LEFT(TEXT($D$3,"mmmm"),3)) &amp; "'!Q39")</f>
        <v>0</v>
      </c>
      <c r="E486" s="147"/>
      <c r="F486" s="148"/>
      <c r="G486" s="148"/>
      <c r="H486" s="148"/>
      <c r="I486" s="148"/>
      <c r="J486" s="148"/>
      <c r="K486" s="148"/>
      <c r="L486" s="148"/>
      <c r="M486" s="148"/>
      <c r="N486" s="148"/>
      <c r="O486" s="148"/>
      <c r="P486" s="149"/>
    </row>
    <row r="487" spans="1:16" ht="15" customHeight="1" thickBot="1" x14ac:dyDescent="0.3">
      <c r="A487" s="45" t="str">
        <f ca="1">IF(MONTH(C487)=MONTH(D$3),RIGHT('Yearly Info'!A$43,LEN('Yearly Info'!A$43)-4),"")</f>
        <v xml:space="preserve"> </v>
      </c>
      <c r="B487" s="146"/>
      <c r="C487" s="42">
        <f t="shared" ca="1" si="17"/>
        <v>46252</v>
      </c>
      <c r="D487" s="55">
        <f ca="1">INDIRECT("'" &amp; UPPER(LEFT(TEXT($D$3,"mmmm"),3)) &amp; "'!Q40")</f>
        <v>0</v>
      </c>
      <c r="E487" s="150"/>
      <c r="F487" s="151"/>
      <c r="G487" s="151"/>
      <c r="H487" s="151"/>
      <c r="I487" s="151"/>
      <c r="J487" s="151"/>
      <c r="K487" s="151"/>
      <c r="L487" s="151"/>
      <c r="M487" s="151"/>
      <c r="N487" s="151"/>
      <c r="O487" s="151"/>
      <c r="P487" s="152"/>
    </row>
    <row r="488" spans="1:16" ht="15" customHeight="1" x14ac:dyDescent="0.25">
      <c r="A488" s="44" t="str">
        <f ca="1">IF(MONTH(C488)=MONTH(D$3),RIGHT('Yearly Info'!A$14,LEN('Yearly Info'!A$14)-4),"")</f>
        <v xml:space="preserve"> RICS Support for MDEQ</v>
      </c>
      <c r="B488" s="159" t="str">
        <f ca="1">TEXT(C488,"dddd")</f>
        <v>Wednesday</v>
      </c>
      <c r="C488" s="96">
        <f ca="1">C458+1</f>
        <v>46253</v>
      </c>
      <c r="D488" s="54">
        <f ca="1">INDIRECT("'" &amp; UPPER(LEFT(TEXT($D$3,"mmmm"),3)) &amp; "'!R11")</f>
        <v>0</v>
      </c>
      <c r="E488" s="147"/>
      <c r="F488" s="148"/>
      <c r="G488" s="148"/>
      <c r="H488" s="148"/>
      <c r="I488" s="148"/>
      <c r="J488" s="148"/>
      <c r="K488" s="148"/>
      <c r="L488" s="148"/>
      <c r="M488" s="148"/>
      <c r="N488" s="148"/>
      <c r="O488" s="148"/>
      <c r="P488" s="149"/>
    </row>
    <row r="489" spans="1:16" ht="15" customHeight="1" x14ac:dyDescent="0.25">
      <c r="A489" s="44" t="str">
        <f ca="1">IF(MONTH(C489)=MONTH(D$3),RIGHT('Yearly Info'!A$15,LEN('Yearly Info'!A$15)-4),"")</f>
        <v xml:space="preserve"> MDEQ</v>
      </c>
      <c r="B489" s="145"/>
      <c r="C489" s="42">
        <f ca="1">C488</f>
        <v>46253</v>
      </c>
      <c r="D489" s="54">
        <f ca="1">INDIRECT("'" &amp; UPPER(LEFT(TEXT($D$3,"mmmm"),3)) &amp; "'!R12")</f>
        <v>0</v>
      </c>
      <c r="E489" s="147"/>
      <c r="F489" s="148"/>
      <c r="G489" s="148"/>
      <c r="H489" s="148"/>
      <c r="I489" s="148"/>
      <c r="J489" s="148"/>
      <c r="K489" s="148"/>
      <c r="L489" s="148"/>
      <c r="M489" s="148"/>
      <c r="N489" s="148"/>
      <c r="O489" s="148"/>
      <c r="P489" s="149"/>
    </row>
    <row r="490" spans="1:16" ht="15" customHeight="1" x14ac:dyDescent="0.25">
      <c r="A490" s="44" t="str">
        <f ca="1">IF(MONTH(C490)=MONTH(D$3),RIGHT('Yearly Info'!A$16,LEN('Yearly Info'!A$16)-4),"")</f>
        <v xml:space="preserve"> RICS Idea Portal</v>
      </c>
      <c r="B490" s="145"/>
      <c r="C490" s="42">
        <f t="shared" ref="C490:C517" ca="1" si="18">C489</f>
        <v>46253</v>
      </c>
      <c r="D490" s="54">
        <f ca="1">INDIRECT("'" &amp; UPPER(LEFT(TEXT($D$3,"mmmm"),3)) &amp; "'!R13")</f>
        <v>0</v>
      </c>
      <c r="E490" s="147"/>
      <c r="F490" s="148"/>
      <c r="G490" s="148"/>
      <c r="H490" s="148"/>
      <c r="I490" s="148"/>
      <c r="J490" s="148"/>
      <c r="K490" s="148"/>
      <c r="L490" s="148"/>
      <c r="M490" s="148"/>
      <c r="N490" s="148"/>
      <c r="O490" s="148"/>
      <c r="P490" s="149"/>
    </row>
    <row r="491" spans="1:16" ht="15" customHeight="1" x14ac:dyDescent="0.25">
      <c r="A491" s="44" t="str">
        <f ca="1">IF(MONTH(C491)=MONTH(D$3),RIGHT('Yearly Info'!A$17,LEN('Yearly Info'!A$17)-4),"")</f>
        <v xml:space="preserve"> MSWIS</v>
      </c>
      <c r="B491" s="145"/>
      <c r="C491" s="42">
        <f t="shared" ca="1" si="18"/>
        <v>46253</v>
      </c>
      <c r="D491" s="54">
        <f ca="1">INDIRECT("'" &amp; UPPER(LEFT(TEXT($D$3,"mmmm"),3)) &amp; "'!R14")</f>
        <v>0</v>
      </c>
      <c r="E491" s="147"/>
      <c r="F491" s="148"/>
      <c r="G491" s="148"/>
      <c r="H491" s="148"/>
      <c r="I491" s="148"/>
      <c r="J491" s="148"/>
      <c r="K491" s="148"/>
      <c r="L491" s="148"/>
      <c r="M491" s="148"/>
      <c r="N491" s="148"/>
      <c r="O491" s="148"/>
      <c r="P491" s="149"/>
    </row>
    <row r="492" spans="1:16" ht="15" customHeight="1" x14ac:dyDescent="0.25">
      <c r="A492" s="44" t="str">
        <f ca="1">IF(MONTH(C492)=MONTH(D$3),RIGHT('Yearly Info'!A$18,LEN('Yearly Info'!A$18)-4),"")</f>
        <v xml:space="preserve"> GeoSpatial</v>
      </c>
      <c r="B492" s="145"/>
      <c r="C492" s="42">
        <f t="shared" ca="1" si="18"/>
        <v>46253</v>
      </c>
      <c r="D492" s="54">
        <f ca="1">INDIRECT("'" &amp; UPPER(LEFT(TEXT($D$3,"mmmm"),3)) &amp; "'!R15")</f>
        <v>0</v>
      </c>
      <c r="E492" s="147"/>
      <c r="F492" s="148"/>
      <c r="G492" s="148"/>
      <c r="H492" s="148"/>
      <c r="I492" s="148"/>
      <c r="J492" s="148"/>
      <c r="K492" s="148"/>
      <c r="L492" s="148"/>
      <c r="M492" s="148"/>
      <c r="N492" s="148"/>
      <c r="O492" s="148"/>
      <c r="P492" s="149"/>
    </row>
    <row r="493" spans="1:16" ht="15" customHeight="1" x14ac:dyDescent="0.25">
      <c r="A493" s="44" t="str">
        <f ca="1">IF(MONTH(C493)=MONTH(D$3),RIGHT('Yearly Info'!A$19,LEN('Yearly Info'!A$19)-4),"")</f>
        <v xml:space="preserve"> RICS Dashboard</v>
      </c>
      <c r="B493" s="145"/>
      <c r="C493" s="42">
        <f t="shared" ca="1" si="18"/>
        <v>46253</v>
      </c>
      <c r="D493" s="54">
        <f ca="1">INDIRECT("'" &amp; UPPER(LEFT(TEXT($D$3,"mmmm"),3)) &amp; "'!R16")</f>
        <v>0</v>
      </c>
      <c r="E493" s="147"/>
      <c r="F493" s="148"/>
      <c r="G493" s="148"/>
      <c r="H493" s="148"/>
      <c r="I493" s="148"/>
      <c r="J493" s="148"/>
      <c r="K493" s="148"/>
      <c r="L493" s="148"/>
      <c r="M493" s="148"/>
      <c r="N493" s="148"/>
      <c r="O493" s="148"/>
      <c r="P493" s="149"/>
    </row>
    <row r="494" spans="1:16" ht="15" customHeight="1" x14ac:dyDescent="0.25">
      <c r="A494" s="44" t="str">
        <f ca="1">IF(MONTH(C494)=MONTH(D$3),RIGHT('Yearly Info'!A$20,LEN('Yearly Info'!A$20)-4),"")</f>
        <v xml:space="preserve"> MDWFP NRIS</v>
      </c>
      <c r="B494" s="145"/>
      <c r="C494" s="42">
        <f t="shared" ca="1" si="18"/>
        <v>46253</v>
      </c>
      <c r="D494" s="54">
        <f ca="1">INDIRECT("'" &amp; UPPER(LEFT(TEXT($D$3,"mmmm"),3)) &amp; "'!R17")</f>
        <v>0</v>
      </c>
      <c r="E494" s="153"/>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 MRVA 4 CLOSED</v>
      </c>
      <c r="B495" s="145"/>
      <c r="C495" s="42">
        <f t="shared" ca="1" si="18"/>
        <v>46253</v>
      </c>
      <c r="D495" s="54">
        <f ca="1">INDIRECT("'" &amp; UPPER(LEFT(TEXT($D$3,"mmmm"),3)) &amp; "'!R18")</f>
        <v>0</v>
      </c>
      <c r="E495" s="147"/>
      <c r="F495" s="148"/>
      <c r="G495" s="148"/>
      <c r="H495" s="148"/>
      <c r="I495" s="148"/>
      <c r="J495" s="148"/>
      <c r="K495" s="148"/>
      <c r="L495" s="148"/>
      <c r="M495" s="148"/>
      <c r="N495" s="148"/>
      <c r="O495" s="148"/>
      <c r="P495" s="149"/>
    </row>
    <row r="496" spans="1:16" ht="15" customHeight="1" x14ac:dyDescent="0.25">
      <c r="A496" s="44" t="str">
        <f ca="1">IF(MONTH(C496)=MONTH(D$3),RIGHT('Yearly Info'!A$22,LEN('Yearly Info'!A$22)-4),"")</f>
        <v xml:space="preserve"> Tackett</v>
      </c>
      <c r="B496" s="145"/>
      <c r="C496" s="42">
        <f t="shared" ca="1" si="18"/>
        <v>46253</v>
      </c>
      <c r="D496" s="54">
        <f ca="1">INDIRECT("'" &amp; UPPER(LEFT(TEXT($D$3,"mmmm"),3)) &amp; "'!R19")</f>
        <v>0</v>
      </c>
      <c r="E496" s="147"/>
      <c r="F496" s="148"/>
      <c r="G496" s="148"/>
      <c r="H496" s="148"/>
      <c r="I496" s="148"/>
      <c r="J496" s="148"/>
      <c r="K496" s="148"/>
      <c r="L496" s="148"/>
      <c r="M496" s="148"/>
      <c r="N496" s="148"/>
      <c r="O496" s="148"/>
      <c r="P496" s="149"/>
    </row>
    <row r="497" spans="1:16" ht="15" customHeight="1" x14ac:dyDescent="0.25">
      <c r="A497" s="44" t="e">
        <f ca="1">IF(MONTH(C497)=MONTH(D$3),RIGHT('Yearly Info'!A$23,LEN('Yearly Info'!A$23)-4),"")</f>
        <v>#VALUE!</v>
      </c>
      <c r="B497" s="145"/>
      <c r="C497" s="42">
        <f t="shared" ca="1" si="18"/>
        <v>46253</v>
      </c>
      <c r="D497" s="54">
        <f ca="1">INDIRECT("'" &amp; UPPER(LEFT(TEXT($D$3,"mmmm"),3)) &amp; "'!R20")</f>
        <v>0</v>
      </c>
      <c r="E497" s="147"/>
      <c r="F497" s="148"/>
      <c r="G497" s="148"/>
      <c r="H497" s="148"/>
      <c r="I497" s="148"/>
      <c r="J497" s="148"/>
      <c r="K497" s="148"/>
      <c r="L497" s="148"/>
      <c r="M497" s="148"/>
      <c r="N497" s="148"/>
      <c r="O497" s="148"/>
      <c r="P497" s="149"/>
    </row>
    <row r="498" spans="1:16" ht="15" customHeight="1" x14ac:dyDescent="0.25">
      <c r="A498" s="44" t="e">
        <f ca="1">IF(MONTH(C498)=MONTH(D$3),RIGHT('Yearly Info'!A$24,LEN('Yearly Info'!A$24)-4),"")</f>
        <v>#VALUE!</v>
      </c>
      <c r="B498" s="145"/>
      <c r="C498" s="42">
        <f t="shared" ca="1" si="18"/>
        <v>46253</v>
      </c>
      <c r="D498" s="54">
        <f ca="1">INDIRECT("'" &amp; UPPER(LEFT(TEXT($D$3,"mmmm"),3)) &amp; "'!R21")</f>
        <v>0</v>
      </c>
      <c r="E498" s="147"/>
      <c r="F498" s="148"/>
      <c r="G498" s="148"/>
      <c r="H498" s="148"/>
      <c r="I498" s="148"/>
      <c r="J498" s="148"/>
      <c r="K498" s="148"/>
      <c r="L498" s="148"/>
      <c r="M498" s="148"/>
      <c r="N498" s="148"/>
      <c r="O498" s="148"/>
      <c r="P498" s="149"/>
    </row>
    <row r="499" spans="1:16" ht="15" customHeight="1" x14ac:dyDescent="0.25">
      <c r="A499" s="44" t="e">
        <f ca="1">IF(MONTH(C499)=MONTH(D$3),RIGHT('Yearly Info'!A$25,LEN('Yearly Info'!A$25)-4),"")</f>
        <v>#VALUE!</v>
      </c>
      <c r="B499" s="145"/>
      <c r="C499" s="42">
        <f t="shared" ca="1" si="18"/>
        <v>46253</v>
      </c>
      <c r="D499" s="54">
        <f ca="1">INDIRECT("'" &amp; UPPER(LEFT(TEXT($D$3,"mmmm"),3)) &amp; "'!R22")</f>
        <v>0</v>
      </c>
      <c r="E499" s="147"/>
      <c r="F499" s="148"/>
      <c r="G499" s="148"/>
      <c r="H499" s="148"/>
      <c r="I499" s="148"/>
      <c r="J499" s="148"/>
      <c r="K499" s="148"/>
      <c r="L499" s="148"/>
      <c r="M499" s="148"/>
      <c r="N499" s="148"/>
      <c r="O499" s="148"/>
      <c r="P499" s="149"/>
    </row>
    <row r="500" spans="1:16" ht="15" customHeight="1" x14ac:dyDescent="0.25">
      <c r="A500" s="44" t="e">
        <f ca="1">IF(MONTH(C500)=MONTH(D$3),RIGHT('Yearly Info'!A$26,LEN('Yearly Info'!A$26)-4),"")</f>
        <v>#VALUE!</v>
      </c>
      <c r="B500" s="145"/>
      <c r="C500" s="42">
        <f t="shared" ca="1" si="18"/>
        <v>46253</v>
      </c>
      <c r="D500" s="54">
        <f ca="1">INDIRECT("'" &amp; UPPER(LEFT(TEXT($D$3,"mmmm"),3)) &amp; "'!R23")</f>
        <v>0</v>
      </c>
      <c r="E500" s="147"/>
      <c r="F500" s="148"/>
      <c r="G500" s="148"/>
      <c r="H500" s="148"/>
      <c r="I500" s="148"/>
      <c r="J500" s="148"/>
      <c r="K500" s="148"/>
      <c r="L500" s="148"/>
      <c r="M500" s="148"/>
      <c r="N500" s="148"/>
      <c r="O500" s="148"/>
      <c r="P500" s="149"/>
    </row>
    <row r="501" spans="1:16" ht="15" customHeight="1" x14ac:dyDescent="0.25">
      <c r="A501" s="44" t="e">
        <f ca="1">IF(MONTH(C501)=MONTH(D$3),RIGHT('Yearly Info'!A$27,LEN('Yearly Info'!A$27)-4),"")</f>
        <v>#VALUE!</v>
      </c>
      <c r="B501" s="145"/>
      <c r="C501" s="42">
        <f t="shared" ca="1" si="18"/>
        <v>46253</v>
      </c>
      <c r="D501" s="54">
        <f ca="1">INDIRECT("'" &amp; UPPER(LEFT(TEXT($D$3,"mmmm"),3)) &amp; "'!R24")</f>
        <v>0</v>
      </c>
      <c r="E501" s="147"/>
      <c r="F501" s="148"/>
      <c r="G501" s="148"/>
      <c r="H501" s="148"/>
      <c r="I501" s="148"/>
      <c r="J501" s="148"/>
      <c r="K501" s="148"/>
      <c r="L501" s="148"/>
      <c r="M501" s="148"/>
      <c r="N501" s="148"/>
      <c r="O501" s="148"/>
      <c r="P501" s="149"/>
    </row>
    <row r="502" spans="1:16" ht="15" customHeight="1" x14ac:dyDescent="0.25">
      <c r="A502" s="44" t="e">
        <f ca="1">IF(MONTH(C502)=MONTH(D$3),RIGHT('Yearly Info'!A$28,LEN('Yearly Info'!A$28)-4),"")</f>
        <v>#VALUE!</v>
      </c>
      <c r="B502" s="145"/>
      <c r="C502" s="42">
        <f t="shared" ca="1" si="18"/>
        <v>46253</v>
      </c>
      <c r="D502" s="54">
        <f ca="1">INDIRECT("'" &amp; UPPER(LEFT(TEXT($D$3,"mmmm"),3)) &amp; "'!R25")</f>
        <v>0</v>
      </c>
      <c r="E502" s="147"/>
      <c r="F502" s="148"/>
      <c r="G502" s="148"/>
      <c r="H502" s="148"/>
      <c r="I502" s="148"/>
      <c r="J502" s="148"/>
      <c r="K502" s="148"/>
      <c r="L502" s="148"/>
      <c r="M502" s="148"/>
      <c r="N502" s="148"/>
      <c r="O502" s="148"/>
      <c r="P502" s="149"/>
    </row>
    <row r="503" spans="1:16" ht="15" customHeight="1" x14ac:dyDescent="0.25">
      <c r="A503" s="44" t="e">
        <f ca="1">IF(MONTH(C503)=MONTH(D$3),RIGHT('Yearly Info'!A$29,LEN('Yearly Info'!A$29)-4),"")</f>
        <v>#VALUE!</v>
      </c>
      <c r="B503" s="145"/>
      <c r="C503" s="42">
        <f t="shared" ca="1" si="18"/>
        <v>46253</v>
      </c>
      <c r="D503" s="54">
        <f ca="1">INDIRECT("'" &amp; UPPER(LEFT(TEXT($D$3,"mmmm"),3)) &amp; "'!R26")</f>
        <v>0</v>
      </c>
      <c r="E503" s="147"/>
      <c r="F503" s="148"/>
      <c r="G503" s="148"/>
      <c r="H503" s="148"/>
      <c r="I503" s="148"/>
      <c r="J503" s="148"/>
      <c r="K503" s="148"/>
      <c r="L503" s="148"/>
      <c r="M503" s="148"/>
      <c r="N503" s="148"/>
      <c r="O503" s="148"/>
      <c r="P503" s="149"/>
    </row>
    <row r="504" spans="1:16" ht="15" customHeight="1" x14ac:dyDescent="0.25">
      <c r="A504" s="44" t="e">
        <f ca="1">IF(MONTH(C504)=MONTH(D$3),RIGHT('Yearly Info'!A$30,LEN('Yearly Info'!A$30)-4),"")</f>
        <v>#VALUE!</v>
      </c>
      <c r="B504" s="145"/>
      <c r="C504" s="42">
        <f t="shared" ca="1" si="18"/>
        <v>46253</v>
      </c>
      <c r="D504" s="54">
        <f ca="1">INDIRECT("'" &amp; UPPER(LEFT(TEXT($D$3,"mmmm"),3)) &amp; "'!R27")</f>
        <v>0</v>
      </c>
      <c r="E504" s="147"/>
      <c r="F504" s="148"/>
      <c r="G504" s="148"/>
      <c r="H504" s="148"/>
      <c r="I504" s="148"/>
      <c r="J504" s="148"/>
      <c r="K504" s="148"/>
      <c r="L504" s="148"/>
      <c r="M504" s="148"/>
      <c r="N504" s="148"/>
      <c r="O504" s="148"/>
      <c r="P504" s="149"/>
    </row>
    <row r="505" spans="1:16" ht="15" customHeight="1" x14ac:dyDescent="0.25">
      <c r="A505" s="44" t="e">
        <f ca="1">IF(MONTH(C505)=MONTH(D$3),RIGHT('Yearly Info'!A$31,LEN('Yearly Info'!A$31)-4),"")</f>
        <v>#VALUE!</v>
      </c>
      <c r="B505" s="145"/>
      <c r="C505" s="42">
        <f t="shared" ca="1" si="18"/>
        <v>46253</v>
      </c>
      <c r="D505" s="54">
        <f ca="1">INDIRECT("'" &amp; UPPER(LEFT(TEXT($D$3,"mmmm"),3)) &amp; "'!R28")</f>
        <v>0</v>
      </c>
      <c r="E505" s="147"/>
      <c r="F505" s="148"/>
      <c r="G505" s="148"/>
      <c r="H505" s="148"/>
      <c r="I505" s="148"/>
      <c r="J505" s="148"/>
      <c r="K505" s="148"/>
      <c r="L505" s="148"/>
      <c r="M505" s="148"/>
      <c r="N505" s="148"/>
      <c r="O505" s="148"/>
      <c r="P505" s="149"/>
    </row>
    <row r="506" spans="1:16" ht="15" customHeight="1" x14ac:dyDescent="0.25">
      <c r="A506" s="44" t="e">
        <f ca="1">IF(MONTH(C506)=MONTH(D$3),RIGHT('Yearly Info'!A$32,LEN('Yearly Info'!A$32)-4),"")</f>
        <v>#VALUE!</v>
      </c>
      <c r="B506" s="145"/>
      <c r="C506" s="42">
        <f t="shared" ca="1" si="18"/>
        <v>46253</v>
      </c>
      <c r="D506" s="54">
        <f ca="1">INDIRECT("'" &amp; UPPER(LEFT(TEXT($D$3,"mmmm"),3)) &amp; "'!R29")</f>
        <v>0</v>
      </c>
      <c r="E506" s="147"/>
      <c r="F506" s="148"/>
      <c r="G506" s="148"/>
      <c r="H506" s="148"/>
      <c r="I506" s="148"/>
      <c r="J506" s="148"/>
      <c r="K506" s="148"/>
      <c r="L506" s="148"/>
      <c r="M506" s="148"/>
      <c r="N506" s="148"/>
      <c r="O506" s="148"/>
      <c r="P506" s="149"/>
    </row>
    <row r="507" spans="1:16" ht="15" customHeight="1" x14ac:dyDescent="0.25">
      <c r="A507" s="44" t="e">
        <f ca="1">IF(MONTH(C507)=MONTH(D$3),RIGHT('Yearly Info'!A$33,LEN('Yearly Info'!A$33)-4),"")</f>
        <v>#VALUE!</v>
      </c>
      <c r="B507" s="145"/>
      <c r="C507" s="42">
        <f t="shared" ca="1" si="18"/>
        <v>46253</v>
      </c>
      <c r="D507" s="54">
        <f ca="1">INDIRECT("'" &amp; UPPER(LEFT(TEXT($D$3,"mmmm"),3)) &amp; "'!R30")</f>
        <v>0</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#VALUE!</v>
      </c>
      <c r="B508" s="145"/>
      <c r="C508" s="42">
        <f t="shared" ca="1" si="18"/>
        <v>46253</v>
      </c>
      <c r="D508" s="54">
        <f ca="1">INDIRECT("'" &amp; UPPER(LEFT(TEXT($D$3,"mmmm"),3)) &amp; "'!R31")</f>
        <v>0</v>
      </c>
      <c r="E508" s="147"/>
      <c r="F508" s="148"/>
      <c r="G508" s="148"/>
      <c r="H508" s="148"/>
      <c r="I508" s="148"/>
      <c r="J508" s="148"/>
      <c r="K508" s="148"/>
      <c r="L508" s="148"/>
      <c r="M508" s="148"/>
      <c r="N508" s="148"/>
      <c r="O508" s="148"/>
      <c r="P508" s="149"/>
    </row>
    <row r="509" spans="1:16" ht="15" customHeight="1" x14ac:dyDescent="0.25">
      <c r="A509" s="44" t="e">
        <f ca="1">IF(MONTH(C509)=MONTH(D$3),RIGHT('Yearly Info'!A$35,LEN('Yearly Info'!A$35)-4),"")</f>
        <v>#VALUE!</v>
      </c>
      <c r="B509" s="145"/>
      <c r="C509" s="42">
        <f t="shared" ca="1" si="18"/>
        <v>46253</v>
      </c>
      <c r="D509" s="54">
        <f ca="1">INDIRECT("'" &amp; UPPER(LEFT(TEXT($D$3,"mmmm"),3)) &amp; "'!R32")</f>
        <v>0</v>
      </c>
      <c r="E509" s="147"/>
      <c r="F509" s="148"/>
      <c r="G509" s="148"/>
      <c r="H509" s="148"/>
      <c r="I509" s="148"/>
      <c r="J509" s="148"/>
      <c r="K509" s="148"/>
      <c r="L509" s="148"/>
      <c r="M509" s="148"/>
      <c r="N509" s="148"/>
      <c r="O509" s="148"/>
      <c r="P509" s="149"/>
    </row>
    <row r="510" spans="1:16" ht="15" customHeight="1" x14ac:dyDescent="0.25">
      <c r="A510" s="44" t="e">
        <f ca="1">IF(MONTH(C510)=MONTH(D$3),RIGHT('Yearly Info'!A$36,LEN('Yearly Info'!A$36)-4),"")</f>
        <v>#VALUE!</v>
      </c>
      <c r="B510" s="145"/>
      <c r="C510" s="42">
        <f t="shared" ca="1" si="18"/>
        <v>46253</v>
      </c>
      <c r="D510" s="54">
        <f ca="1">INDIRECT("'" &amp; UPPER(LEFT(TEXT($D$3,"mmmm"),3)) &amp; "'!R33")</f>
        <v>0</v>
      </c>
      <c r="E510" s="147"/>
      <c r="F510" s="148"/>
      <c r="G510" s="148"/>
      <c r="H510" s="148"/>
      <c r="I510" s="148"/>
      <c r="J510" s="148"/>
      <c r="K510" s="148"/>
      <c r="L510" s="148"/>
      <c r="M510" s="148"/>
      <c r="N510" s="148"/>
      <c r="O510" s="148"/>
      <c r="P510" s="149"/>
    </row>
    <row r="511" spans="1:16" ht="15" customHeight="1" x14ac:dyDescent="0.25">
      <c r="A511" s="44" t="e">
        <f ca="1">IF(MONTH(C511)=MONTH(D$3),RIGHT('Yearly Info'!A$37,LEN('Yearly Info'!A$37)-4),"")</f>
        <v>#VALUE!</v>
      </c>
      <c r="B511" s="145"/>
      <c r="C511" s="42">
        <f t="shared" ca="1" si="18"/>
        <v>46253</v>
      </c>
      <c r="D511" s="54">
        <f ca="1">INDIRECT("'" &amp; UPPER(LEFT(TEXT($D$3,"mmmm"),3)) &amp; "'!R34")</f>
        <v>0</v>
      </c>
      <c r="E511" s="147"/>
      <c r="F511" s="148"/>
      <c r="G511" s="148"/>
      <c r="H511" s="148"/>
      <c r="I511" s="148"/>
      <c r="J511" s="148"/>
      <c r="K511" s="148"/>
      <c r="L511" s="148"/>
      <c r="M511" s="148"/>
      <c r="N511" s="148"/>
      <c r="O511" s="148"/>
      <c r="P511" s="149"/>
    </row>
    <row r="512" spans="1:16" ht="15" customHeight="1" x14ac:dyDescent="0.25">
      <c r="A512" s="44" t="e">
        <f ca="1">IF(MONTH(C512)=MONTH(D$3),RIGHT('Yearly Info'!A$38,LEN('Yearly Info'!A$38)-4),"")</f>
        <v>#VALUE!</v>
      </c>
      <c r="B512" s="145"/>
      <c r="C512" s="42">
        <f t="shared" ca="1" si="18"/>
        <v>46253</v>
      </c>
      <c r="D512" s="54">
        <f ca="1">INDIRECT("'" &amp; UPPER(LEFT(TEXT($D$3,"mmmm"),3)) &amp; "'!R35")</f>
        <v>0</v>
      </c>
      <c r="E512" s="147"/>
      <c r="F512" s="148"/>
      <c r="G512" s="148"/>
      <c r="H512" s="148"/>
      <c r="I512" s="148"/>
      <c r="J512" s="148"/>
      <c r="K512" s="148"/>
      <c r="L512" s="148"/>
      <c r="M512" s="148"/>
      <c r="N512" s="148"/>
      <c r="O512" s="148"/>
      <c r="P512" s="149"/>
    </row>
    <row r="513" spans="1:16" ht="15" customHeight="1" x14ac:dyDescent="0.25">
      <c r="A513" s="44" t="e">
        <f ca="1">IF(MONTH(C513)=MONTH(D$3),RIGHT('Yearly Info'!A$39,LEN('Yearly Info'!A$39)-4),"")</f>
        <v>#VALUE!</v>
      </c>
      <c r="B513" s="145"/>
      <c r="C513" s="42">
        <f t="shared" ca="1" si="18"/>
        <v>46253</v>
      </c>
      <c r="D513" s="54">
        <f ca="1">INDIRECT("'" &amp; UPPER(LEFT(TEXT($D$3,"mmmm"),3)) &amp; "'!R36")</f>
        <v>0</v>
      </c>
      <c r="E513" s="147"/>
      <c r="F513" s="148"/>
      <c r="G513" s="148"/>
      <c r="H513" s="148"/>
      <c r="I513" s="148"/>
      <c r="J513" s="148"/>
      <c r="K513" s="148"/>
      <c r="L513" s="148"/>
      <c r="M513" s="148"/>
      <c r="N513" s="148"/>
      <c r="O513" s="148"/>
      <c r="P513" s="149"/>
    </row>
    <row r="514" spans="1:16" ht="15" customHeight="1" thickBot="1" x14ac:dyDescent="0.3">
      <c r="A514" s="45" t="e">
        <f ca="1">IF(MONTH(C514)=MONTH(D$3),RIGHT('Yearly Info'!A$40,LEN('Yearly Info'!A$40)-4),"")</f>
        <v>#VALUE!</v>
      </c>
      <c r="B514" s="145"/>
      <c r="C514" s="42">
        <f t="shared" ca="1" si="18"/>
        <v>46253</v>
      </c>
      <c r="D514" s="54">
        <f ca="1">INDIRECT("'" &amp; UPPER(LEFT(TEXT($D$3,"mmmm"),3)) &amp; "'!R37")</f>
        <v>0</v>
      </c>
      <c r="E514" s="147"/>
      <c r="F514" s="148"/>
      <c r="G514" s="148"/>
      <c r="H514" s="148"/>
      <c r="I514" s="148"/>
      <c r="J514" s="148"/>
      <c r="K514" s="148"/>
      <c r="L514" s="148"/>
      <c r="M514" s="148"/>
      <c r="N514" s="148"/>
      <c r="O514" s="148"/>
      <c r="P514" s="149"/>
    </row>
    <row r="515" spans="1:16" ht="15" customHeight="1" thickBot="1" x14ac:dyDescent="0.3">
      <c r="A515" s="45" t="str">
        <f ca="1">IF(MONTH(C515)=MONTH(D$3),RIGHT('Yearly Info'!A$41,LEN('Yearly Info'!A$41)-4),"")</f>
        <v xml:space="preserve"> </v>
      </c>
      <c r="B515" s="145"/>
      <c r="C515" s="42">
        <f t="shared" ca="1" si="18"/>
        <v>46253</v>
      </c>
      <c r="D515" s="101">
        <f ca="1">INDIRECT("'" &amp; UPPER(LEFT(TEXT($D$3,"mmmm"),3)) &amp; "'!R38")</f>
        <v>0</v>
      </c>
      <c r="E515" s="147"/>
      <c r="F515" s="148"/>
      <c r="G515" s="148"/>
      <c r="H515" s="148"/>
      <c r="I515" s="148"/>
      <c r="J515" s="148"/>
      <c r="K515" s="148"/>
      <c r="L515" s="148"/>
      <c r="M515" s="148"/>
      <c r="N515" s="148"/>
      <c r="O515" s="148"/>
      <c r="P515" s="149"/>
    </row>
    <row r="516" spans="1:16" ht="15" customHeight="1" thickBot="1" x14ac:dyDescent="0.3">
      <c r="A516" s="45" t="str">
        <f ca="1">IF(MONTH(C516)=MONTH(D$3),RIGHT('Yearly Info'!A$42,LEN('Yearly Info'!A$42)-4),"")</f>
        <v xml:space="preserve"> </v>
      </c>
      <c r="B516" s="145"/>
      <c r="C516" s="42">
        <f t="shared" ca="1" si="18"/>
        <v>46253</v>
      </c>
      <c r="D516" s="54">
        <f ca="1">INDIRECT("'" &amp; UPPER(LEFT(TEXT($D$3,"mmmm"),3)) &amp; "'!R39")</f>
        <v>0</v>
      </c>
      <c r="E516" s="147"/>
      <c r="F516" s="148"/>
      <c r="G516" s="148"/>
      <c r="H516" s="148"/>
      <c r="I516" s="148"/>
      <c r="J516" s="148"/>
      <c r="K516" s="148"/>
      <c r="L516" s="148"/>
      <c r="M516" s="148"/>
      <c r="N516" s="148"/>
      <c r="O516" s="148"/>
      <c r="P516" s="149"/>
    </row>
    <row r="517" spans="1:16" ht="15" customHeight="1" thickBot="1" x14ac:dyDescent="0.3">
      <c r="A517" s="45" t="str">
        <f ca="1">IF(MONTH(C517)=MONTH(D$3),RIGHT('Yearly Info'!A$43,LEN('Yearly Info'!A$43)-4),"")</f>
        <v xml:space="preserve"> </v>
      </c>
      <c r="B517" s="146"/>
      <c r="C517" s="42">
        <f t="shared" ca="1" si="18"/>
        <v>46253</v>
      </c>
      <c r="D517" s="55">
        <f ca="1">INDIRECT("'" &amp; UPPER(LEFT(TEXT($D$3,"mmmm"),3)) &amp; "'!R40")</f>
        <v>0</v>
      </c>
      <c r="E517" s="150"/>
      <c r="F517" s="151"/>
      <c r="G517" s="151"/>
      <c r="H517" s="151"/>
      <c r="I517" s="151"/>
      <c r="J517" s="151"/>
      <c r="K517" s="151"/>
      <c r="L517" s="151"/>
      <c r="M517" s="151"/>
      <c r="N517" s="151"/>
      <c r="O517" s="151"/>
      <c r="P517" s="152"/>
    </row>
    <row r="518" spans="1:16" ht="15" customHeight="1" x14ac:dyDescent="0.25">
      <c r="A518" s="44" t="str">
        <f ca="1">IF(MONTH(C518)=MONTH(D$3),RIGHT('Yearly Info'!A$14,LEN('Yearly Info'!A$14)-4),"")</f>
        <v xml:space="preserve"> RICS Support for MDEQ</v>
      </c>
      <c r="B518" s="159" t="str">
        <f ca="1">TEXT(C518,"dddd")</f>
        <v>Thursday</v>
      </c>
      <c r="C518" s="96">
        <f ca="1">C488+1</f>
        <v>46254</v>
      </c>
      <c r="D518" s="54">
        <f ca="1">INDIRECT("'" &amp; UPPER(LEFT(TEXT($D$3,"mmmm"),3)) &amp; "'!S11")</f>
        <v>0</v>
      </c>
      <c r="E518" s="153"/>
      <c r="F518" s="154"/>
      <c r="G518" s="154"/>
      <c r="H518" s="154"/>
      <c r="I518" s="154"/>
      <c r="J518" s="154"/>
      <c r="K518" s="154"/>
      <c r="L518" s="154"/>
      <c r="M518" s="154"/>
      <c r="N518" s="154"/>
      <c r="O518" s="154"/>
      <c r="P518" s="155"/>
    </row>
    <row r="519" spans="1:16" ht="15" customHeight="1" x14ac:dyDescent="0.25">
      <c r="A519" s="44" t="str">
        <f ca="1">IF(MONTH(C519)=MONTH(D$3),RIGHT('Yearly Info'!A$15,LEN('Yearly Info'!A$15)-4),"")</f>
        <v xml:space="preserve"> MDEQ</v>
      </c>
      <c r="B519" s="145"/>
      <c r="C519" s="42">
        <f ca="1">C518</f>
        <v>46254</v>
      </c>
      <c r="D519" s="54">
        <f ca="1">INDIRECT("'" &amp; UPPER(LEFT(TEXT($D$3,"mmmm"),3)) &amp; "'!S12")</f>
        <v>0</v>
      </c>
      <c r="E519" s="147"/>
      <c r="F519" s="148"/>
      <c r="G519" s="148"/>
      <c r="H519" s="148"/>
      <c r="I519" s="148"/>
      <c r="J519" s="148"/>
      <c r="K519" s="148"/>
      <c r="L519" s="148"/>
      <c r="M519" s="148"/>
      <c r="N519" s="148"/>
      <c r="O519" s="148"/>
      <c r="P519" s="149"/>
    </row>
    <row r="520" spans="1:16" ht="15" customHeight="1" x14ac:dyDescent="0.25">
      <c r="A520" s="44" t="str">
        <f ca="1">IF(MONTH(C520)=MONTH(D$3),RIGHT('Yearly Info'!A$16,LEN('Yearly Info'!A$16)-4),"")</f>
        <v xml:space="preserve"> RICS Idea Portal</v>
      </c>
      <c r="B520" s="145"/>
      <c r="C520" s="42">
        <f t="shared" ref="C520:C547" ca="1" si="19">C519</f>
        <v>46254</v>
      </c>
      <c r="D520" s="54">
        <f ca="1">INDIRECT("'" &amp; UPPER(LEFT(TEXT($D$3,"mmmm"),3)) &amp; "'!S13")</f>
        <v>0</v>
      </c>
      <c r="E520" s="147"/>
      <c r="F520" s="148"/>
      <c r="G520" s="148"/>
      <c r="H520" s="148"/>
      <c r="I520" s="148"/>
      <c r="J520" s="148"/>
      <c r="K520" s="148"/>
      <c r="L520" s="148"/>
      <c r="M520" s="148"/>
      <c r="N520" s="148"/>
      <c r="O520" s="148"/>
      <c r="P520" s="149"/>
    </row>
    <row r="521" spans="1:16" ht="15" customHeight="1" x14ac:dyDescent="0.25">
      <c r="A521" s="44" t="str">
        <f ca="1">IF(MONTH(C521)=MONTH(D$3),RIGHT('Yearly Info'!A$17,LEN('Yearly Info'!A$17)-4),"")</f>
        <v xml:space="preserve"> MSWIS</v>
      </c>
      <c r="B521" s="145"/>
      <c r="C521" s="42">
        <f t="shared" ca="1" si="19"/>
        <v>46254</v>
      </c>
      <c r="D521" s="54">
        <f ca="1">INDIRECT("'" &amp; UPPER(LEFT(TEXT($D$3,"mmmm"),3)) &amp; "'!S14")</f>
        <v>0</v>
      </c>
      <c r="E521" s="147"/>
      <c r="F521" s="148"/>
      <c r="G521" s="148"/>
      <c r="H521" s="148"/>
      <c r="I521" s="148"/>
      <c r="J521" s="148"/>
      <c r="K521" s="148"/>
      <c r="L521" s="148"/>
      <c r="M521" s="148"/>
      <c r="N521" s="148"/>
      <c r="O521" s="148"/>
      <c r="P521" s="149"/>
    </row>
    <row r="522" spans="1:16" ht="15" customHeight="1" x14ac:dyDescent="0.25">
      <c r="A522" s="44" t="str">
        <f ca="1">IF(MONTH(C522)=MONTH(D$3),RIGHT('Yearly Info'!A$18,LEN('Yearly Info'!A$18)-4),"")</f>
        <v xml:space="preserve"> GeoSpatial</v>
      </c>
      <c r="B522" s="145"/>
      <c r="C522" s="42">
        <f t="shared" ca="1" si="19"/>
        <v>46254</v>
      </c>
      <c r="D522" s="54">
        <f ca="1">INDIRECT("'" &amp; UPPER(LEFT(TEXT($D$3,"mmmm"),3)) &amp; "'!S15")</f>
        <v>0</v>
      </c>
      <c r="E522" s="147"/>
      <c r="F522" s="148"/>
      <c r="G522" s="148"/>
      <c r="H522" s="148"/>
      <c r="I522" s="148"/>
      <c r="J522" s="148"/>
      <c r="K522" s="148"/>
      <c r="L522" s="148"/>
      <c r="M522" s="148"/>
      <c r="N522" s="148"/>
      <c r="O522" s="148"/>
      <c r="P522" s="149"/>
    </row>
    <row r="523" spans="1:16" ht="15" customHeight="1" x14ac:dyDescent="0.25">
      <c r="A523" s="44" t="str">
        <f ca="1">IF(MONTH(C523)=MONTH(D$3),RIGHT('Yearly Info'!A$19,LEN('Yearly Info'!A$19)-4),"")</f>
        <v xml:space="preserve"> RICS Dashboard</v>
      </c>
      <c r="B523" s="145"/>
      <c r="C523" s="42">
        <f t="shared" ca="1" si="19"/>
        <v>46254</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MDWFP NRIS</v>
      </c>
      <c r="B524" s="145"/>
      <c r="C524" s="42">
        <f t="shared" ca="1" si="19"/>
        <v>46254</v>
      </c>
      <c r="D524" s="54">
        <f ca="1">INDIRECT("'" &amp; UPPER(LEFT(TEXT($D$3,"mmmm"),3)) &amp; "'!S17")</f>
        <v>0</v>
      </c>
      <c r="E524" s="153"/>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 MRVA 4 CLOSED</v>
      </c>
      <c r="B525" s="145"/>
      <c r="C525" s="42">
        <f t="shared" ca="1" si="19"/>
        <v>46254</v>
      </c>
      <c r="D525" s="54">
        <f ca="1">INDIRECT("'" &amp; UPPER(LEFT(TEXT($D$3,"mmmm"),3)) &amp; "'!S18")</f>
        <v>0</v>
      </c>
      <c r="E525" s="147"/>
      <c r="F525" s="148"/>
      <c r="G525" s="148"/>
      <c r="H525" s="148"/>
      <c r="I525" s="148"/>
      <c r="J525" s="148"/>
      <c r="K525" s="148"/>
      <c r="L525" s="148"/>
      <c r="M525" s="148"/>
      <c r="N525" s="148"/>
      <c r="O525" s="148"/>
      <c r="P525" s="149"/>
    </row>
    <row r="526" spans="1:16" ht="15" customHeight="1" x14ac:dyDescent="0.25">
      <c r="A526" s="44" t="str">
        <f ca="1">IF(MONTH(C526)=MONTH(D$3),RIGHT('Yearly Info'!A$22,LEN('Yearly Info'!A$22)-4),"")</f>
        <v xml:space="preserve"> Tackett</v>
      </c>
      <c r="B526" s="145"/>
      <c r="C526" s="42">
        <f t="shared" ca="1" si="19"/>
        <v>46254</v>
      </c>
      <c r="D526" s="54">
        <f ca="1">INDIRECT("'" &amp; UPPER(LEFT(TEXT($D$3,"mmmm"),3)) &amp; "'!S19")</f>
        <v>0</v>
      </c>
      <c r="E526" s="147"/>
      <c r="F526" s="148"/>
      <c r="G526" s="148"/>
      <c r="H526" s="148"/>
      <c r="I526" s="148"/>
      <c r="J526" s="148"/>
      <c r="K526" s="148"/>
      <c r="L526" s="148"/>
      <c r="M526" s="148"/>
      <c r="N526" s="148"/>
      <c r="O526" s="148"/>
      <c r="P526" s="149"/>
    </row>
    <row r="527" spans="1:16" ht="15" customHeight="1" x14ac:dyDescent="0.25">
      <c r="A527" s="44" t="e">
        <f ca="1">IF(MONTH(C527)=MONTH(D$3),RIGHT('Yearly Info'!A$23,LEN('Yearly Info'!A$23)-4),"")</f>
        <v>#VALUE!</v>
      </c>
      <c r="B527" s="145"/>
      <c r="C527" s="42">
        <f t="shared" ca="1" si="19"/>
        <v>46254</v>
      </c>
      <c r="D527" s="54">
        <f ca="1">INDIRECT("'" &amp; UPPER(LEFT(TEXT($D$3,"mmmm"),3)) &amp; "'!S20")</f>
        <v>0</v>
      </c>
      <c r="E527" s="147"/>
      <c r="F527" s="148"/>
      <c r="G527" s="148"/>
      <c r="H527" s="148"/>
      <c r="I527" s="148"/>
      <c r="J527" s="148"/>
      <c r="K527" s="148"/>
      <c r="L527" s="148"/>
      <c r="M527" s="148"/>
      <c r="N527" s="148"/>
      <c r="O527" s="148"/>
      <c r="P527" s="149"/>
    </row>
    <row r="528" spans="1:16" ht="15" customHeight="1" x14ac:dyDescent="0.25">
      <c r="A528" s="44" t="e">
        <f ca="1">IF(MONTH(C528)=MONTH(D$3),RIGHT('Yearly Info'!A$24,LEN('Yearly Info'!A$24)-4),"")</f>
        <v>#VALUE!</v>
      </c>
      <c r="B528" s="145"/>
      <c r="C528" s="42">
        <f t="shared" ca="1" si="19"/>
        <v>46254</v>
      </c>
      <c r="D528" s="54">
        <f ca="1">INDIRECT("'" &amp; UPPER(LEFT(TEXT($D$3,"mmmm"),3)) &amp; "'!S21")</f>
        <v>0</v>
      </c>
      <c r="E528" s="147"/>
      <c r="F528" s="148"/>
      <c r="G528" s="148"/>
      <c r="H528" s="148"/>
      <c r="I528" s="148"/>
      <c r="J528" s="148"/>
      <c r="K528" s="148"/>
      <c r="L528" s="148"/>
      <c r="M528" s="148"/>
      <c r="N528" s="148"/>
      <c r="O528" s="148"/>
      <c r="P528" s="149"/>
    </row>
    <row r="529" spans="1:16" ht="15" customHeight="1" x14ac:dyDescent="0.25">
      <c r="A529" s="44" t="e">
        <f ca="1">IF(MONTH(C529)=MONTH(D$3),RIGHT('Yearly Info'!A$25,LEN('Yearly Info'!A$25)-4),"")</f>
        <v>#VALUE!</v>
      </c>
      <c r="B529" s="145"/>
      <c r="C529" s="42">
        <f t="shared" ca="1" si="19"/>
        <v>46254</v>
      </c>
      <c r="D529" s="54">
        <f ca="1">INDIRECT("'" &amp; UPPER(LEFT(TEXT($D$3,"mmmm"),3)) &amp; "'!S22")</f>
        <v>0</v>
      </c>
      <c r="E529" s="147"/>
      <c r="F529" s="148"/>
      <c r="G529" s="148"/>
      <c r="H529" s="148"/>
      <c r="I529" s="148"/>
      <c r="J529" s="148"/>
      <c r="K529" s="148"/>
      <c r="L529" s="148"/>
      <c r="M529" s="148"/>
      <c r="N529" s="148"/>
      <c r="O529" s="148"/>
      <c r="P529" s="149"/>
    </row>
    <row r="530" spans="1:16" ht="15" customHeight="1" x14ac:dyDescent="0.25">
      <c r="A530" s="44" t="e">
        <f ca="1">IF(MONTH(C530)=MONTH(D$3),RIGHT('Yearly Info'!A$26,LEN('Yearly Info'!A$26)-4),"")</f>
        <v>#VALUE!</v>
      </c>
      <c r="B530" s="145"/>
      <c r="C530" s="42">
        <f t="shared" ca="1" si="19"/>
        <v>46254</v>
      </c>
      <c r="D530" s="54">
        <f ca="1">INDIRECT("'" &amp; UPPER(LEFT(TEXT($D$3,"mmmm"),3)) &amp; "'!S23")</f>
        <v>0</v>
      </c>
      <c r="E530" s="147"/>
      <c r="F530" s="148"/>
      <c r="G530" s="148"/>
      <c r="H530" s="148"/>
      <c r="I530" s="148"/>
      <c r="J530" s="148"/>
      <c r="K530" s="148"/>
      <c r="L530" s="148"/>
      <c r="M530" s="148"/>
      <c r="N530" s="148"/>
      <c r="O530" s="148"/>
      <c r="P530" s="149"/>
    </row>
    <row r="531" spans="1:16" ht="15" customHeight="1" x14ac:dyDescent="0.25">
      <c r="A531" s="44" t="e">
        <f ca="1">IF(MONTH(C531)=MONTH(D$3),RIGHT('Yearly Info'!A$27,LEN('Yearly Info'!A$27)-4),"")</f>
        <v>#VALUE!</v>
      </c>
      <c r="B531" s="145"/>
      <c r="C531" s="42">
        <f t="shared" ca="1" si="19"/>
        <v>46254</v>
      </c>
      <c r="D531" s="54">
        <f ca="1">INDIRECT("'" &amp; UPPER(LEFT(TEXT($D$3,"mmmm"),3)) &amp; "'!S24")</f>
        <v>0</v>
      </c>
      <c r="E531" s="147"/>
      <c r="F531" s="148"/>
      <c r="G531" s="148"/>
      <c r="H531" s="148"/>
      <c r="I531" s="148"/>
      <c r="J531" s="148"/>
      <c r="K531" s="148"/>
      <c r="L531" s="148"/>
      <c r="M531" s="148"/>
      <c r="N531" s="148"/>
      <c r="O531" s="148"/>
      <c r="P531" s="149"/>
    </row>
    <row r="532" spans="1:16" ht="15" customHeight="1" x14ac:dyDescent="0.25">
      <c r="A532" s="44" t="e">
        <f ca="1">IF(MONTH(C532)=MONTH(D$3),RIGHT('Yearly Info'!A$28,LEN('Yearly Info'!A$28)-4),"")</f>
        <v>#VALUE!</v>
      </c>
      <c r="B532" s="145"/>
      <c r="C532" s="42">
        <f t="shared" ca="1" si="19"/>
        <v>46254</v>
      </c>
      <c r="D532" s="54">
        <f ca="1">INDIRECT("'" &amp; UPPER(LEFT(TEXT($D$3,"mmmm"),3)) &amp; "'!S25")</f>
        <v>0</v>
      </c>
      <c r="E532" s="147"/>
      <c r="F532" s="148"/>
      <c r="G532" s="148"/>
      <c r="H532" s="148"/>
      <c r="I532" s="148"/>
      <c r="J532" s="148"/>
      <c r="K532" s="148"/>
      <c r="L532" s="148"/>
      <c r="M532" s="148"/>
      <c r="N532" s="148"/>
      <c r="O532" s="148"/>
      <c r="P532" s="149"/>
    </row>
    <row r="533" spans="1:16" ht="15" customHeight="1" x14ac:dyDescent="0.25">
      <c r="A533" s="44" t="e">
        <f ca="1">IF(MONTH(C533)=MONTH(D$3),RIGHT('Yearly Info'!A$29,LEN('Yearly Info'!A$29)-4),"")</f>
        <v>#VALUE!</v>
      </c>
      <c r="B533" s="145"/>
      <c r="C533" s="42">
        <f t="shared" ca="1" si="19"/>
        <v>46254</v>
      </c>
      <c r="D533" s="54">
        <f ca="1">INDIRECT("'" &amp; UPPER(LEFT(TEXT($D$3,"mmmm"),3)) &amp; "'!S26")</f>
        <v>0</v>
      </c>
      <c r="E533" s="147"/>
      <c r="F533" s="148"/>
      <c r="G533" s="148"/>
      <c r="H533" s="148"/>
      <c r="I533" s="148"/>
      <c r="J533" s="148"/>
      <c r="K533" s="148"/>
      <c r="L533" s="148"/>
      <c r="M533" s="148"/>
      <c r="N533" s="148"/>
      <c r="O533" s="148"/>
      <c r="P533" s="149"/>
    </row>
    <row r="534" spans="1:16" ht="15" customHeight="1" x14ac:dyDescent="0.25">
      <c r="A534" s="44" t="e">
        <f ca="1">IF(MONTH(C534)=MONTH(D$3),RIGHT('Yearly Info'!A$30,LEN('Yearly Info'!A$30)-4),"")</f>
        <v>#VALUE!</v>
      </c>
      <c r="B534" s="145"/>
      <c r="C534" s="42">
        <f t="shared" ca="1" si="19"/>
        <v>46254</v>
      </c>
      <c r="D534" s="54">
        <f ca="1">INDIRECT("'" &amp; UPPER(LEFT(TEXT($D$3,"mmmm"),3)) &amp; "'!S27")</f>
        <v>0</v>
      </c>
      <c r="E534" s="147"/>
      <c r="F534" s="148"/>
      <c r="G534" s="148"/>
      <c r="H534" s="148"/>
      <c r="I534" s="148"/>
      <c r="J534" s="148"/>
      <c r="K534" s="148"/>
      <c r="L534" s="148"/>
      <c r="M534" s="148"/>
      <c r="N534" s="148"/>
      <c r="O534" s="148"/>
      <c r="P534" s="149"/>
    </row>
    <row r="535" spans="1:16" ht="15" customHeight="1" x14ac:dyDescent="0.25">
      <c r="A535" s="44" t="e">
        <f ca="1">IF(MONTH(C535)=MONTH(D$3),RIGHT('Yearly Info'!A$31,LEN('Yearly Info'!A$31)-4),"")</f>
        <v>#VALUE!</v>
      </c>
      <c r="B535" s="145"/>
      <c r="C535" s="42">
        <f t="shared" ca="1" si="19"/>
        <v>46254</v>
      </c>
      <c r="D535" s="54">
        <f ca="1">INDIRECT("'" &amp; UPPER(LEFT(TEXT($D$3,"mmmm"),3)) &amp; "'!S28")</f>
        <v>0</v>
      </c>
      <c r="E535" s="147"/>
      <c r="F535" s="148"/>
      <c r="G535" s="148"/>
      <c r="H535" s="148"/>
      <c r="I535" s="148"/>
      <c r="J535" s="148"/>
      <c r="K535" s="148"/>
      <c r="L535" s="148"/>
      <c r="M535" s="148"/>
      <c r="N535" s="148"/>
      <c r="O535" s="148"/>
      <c r="P535" s="149"/>
    </row>
    <row r="536" spans="1:16" ht="15" customHeight="1" x14ac:dyDescent="0.25">
      <c r="A536" s="44" t="e">
        <f ca="1">IF(MONTH(C536)=MONTH(D$3),RIGHT('Yearly Info'!A$32,LEN('Yearly Info'!A$32)-4),"")</f>
        <v>#VALUE!</v>
      </c>
      <c r="B536" s="145"/>
      <c r="C536" s="42">
        <f t="shared" ca="1" si="19"/>
        <v>46254</v>
      </c>
      <c r="D536" s="54">
        <f ca="1">INDIRECT("'" &amp; UPPER(LEFT(TEXT($D$3,"mmmm"),3)) &amp; "'!S29")</f>
        <v>0</v>
      </c>
      <c r="E536" s="147"/>
      <c r="F536" s="148"/>
      <c r="G536" s="148"/>
      <c r="H536" s="148"/>
      <c r="I536" s="148"/>
      <c r="J536" s="148"/>
      <c r="K536" s="148"/>
      <c r="L536" s="148"/>
      <c r="M536" s="148"/>
      <c r="N536" s="148"/>
      <c r="O536" s="148"/>
      <c r="P536" s="149"/>
    </row>
    <row r="537" spans="1:16" ht="15" customHeight="1" x14ac:dyDescent="0.25">
      <c r="A537" s="44" t="e">
        <f ca="1">IF(MONTH(C537)=MONTH(D$3),RIGHT('Yearly Info'!A$33,LEN('Yearly Info'!A$33)-4),"")</f>
        <v>#VALUE!</v>
      </c>
      <c r="B537" s="145"/>
      <c r="C537" s="42">
        <f t="shared" ca="1" si="19"/>
        <v>46254</v>
      </c>
      <c r="D537" s="54">
        <f ca="1">INDIRECT("'" &amp; UPPER(LEFT(TEXT($D$3,"mmmm"),3)) &amp; "'!S30")</f>
        <v>0</v>
      </c>
      <c r="E537" s="147"/>
      <c r="F537" s="148"/>
      <c r="G537" s="148"/>
      <c r="H537" s="148"/>
      <c r="I537" s="148"/>
      <c r="J537" s="148"/>
      <c r="K537" s="148"/>
      <c r="L537" s="148"/>
      <c r="M537" s="148"/>
      <c r="N537" s="148"/>
      <c r="O537" s="148"/>
      <c r="P537" s="149"/>
    </row>
    <row r="538" spans="1:16" ht="15" customHeight="1" x14ac:dyDescent="0.25">
      <c r="A538" s="44" t="e">
        <f ca="1">IF(MONTH(C538)=MONTH(D$3),RIGHT('Yearly Info'!A$34,LEN('Yearly Info'!A$34)-4),"")</f>
        <v>#VALUE!</v>
      </c>
      <c r="B538" s="145"/>
      <c r="C538" s="42">
        <f t="shared" ca="1" si="19"/>
        <v>46254</v>
      </c>
      <c r="D538" s="54">
        <f ca="1">INDIRECT("'" &amp; UPPER(LEFT(TEXT($D$3,"mmmm"),3)) &amp; "'!S31")</f>
        <v>0</v>
      </c>
      <c r="E538" s="147"/>
      <c r="F538" s="148"/>
      <c r="G538" s="148"/>
      <c r="H538" s="148"/>
      <c r="I538" s="148"/>
      <c r="J538" s="148"/>
      <c r="K538" s="148"/>
      <c r="L538" s="148"/>
      <c r="M538" s="148"/>
      <c r="N538" s="148"/>
      <c r="O538" s="148"/>
      <c r="P538" s="149"/>
    </row>
    <row r="539" spans="1:16" ht="15" customHeight="1" x14ac:dyDescent="0.25">
      <c r="A539" s="44" t="e">
        <f ca="1">IF(MONTH(C539)=MONTH(D$3),RIGHT('Yearly Info'!A$35,LEN('Yearly Info'!A$35)-4),"")</f>
        <v>#VALUE!</v>
      </c>
      <c r="B539" s="145"/>
      <c r="C539" s="42">
        <f t="shared" ca="1" si="19"/>
        <v>46254</v>
      </c>
      <c r="D539" s="54">
        <f ca="1">INDIRECT("'" &amp; UPPER(LEFT(TEXT($D$3,"mmmm"),3)) &amp; "'!S32")</f>
        <v>0</v>
      </c>
      <c r="E539" s="147"/>
      <c r="F539" s="148"/>
      <c r="G539" s="148"/>
      <c r="H539" s="148"/>
      <c r="I539" s="148"/>
      <c r="J539" s="148"/>
      <c r="K539" s="148"/>
      <c r="L539" s="148"/>
      <c r="M539" s="148"/>
      <c r="N539" s="148"/>
      <c r="O539" s="148"/>
      <c r="P539" s="149"/>
    </row>
    <row r="540" spans="1:16" ht="15" customHeight="1" x14ac:dyDescent="0.25">
      <c r="A540" s="44" t="e">
        <f ca="1">IF(MONTH(C540)=MONTH(D$3),RIGHT('Yearly Info'!A$36,LEN('Yearly Info'!A$36)-4),"")</f>
        <v>#VALUE!</v>
      </c>
      <c r="B540" s="145"/>
      <c r="C540" s="42">
        <f t="shared" ca="1" si="19"/>
        <v>46254</v>
      </c>
      <c r="D540" s="54">
        <f ca="1">INDIRECT("'" &amp; UPPER(LEFT(TEXT($D$3,"mmmm"),3)) &amp; "'!S33")</f>
        <v>0</v>
      </c>
      <c r="E540" s="147"/>
      <c r="F540" s="148"/>
      <c r="G540" s="148"/>
      <c r="H540" s="148"/>
      <c r="I540" s="148"/>
      <c r="J540" s="148"/>
      <c r="K540" s="148"/>
      <c r="L540" s="148"/>
      <c r="M540" s="148"/>
      <c r="N540" s="148"/>
      <c r="O540" s="148"/>
      <c r="P540" s="149"/>
    </row>
    <row r="541" spans="1:16" ht="15" customHeight="1" x14ac:dyDescent="0.25">
      <c r="A541" s="44" t="e">
        <f ca="1">IF(MONTH(C541)=MONTH(D$3),RIGHT('Yearly Info'!A$37,LEN('Yearly Info'!A$37)-4),"")</f>
        <v>#VALUE!</v>
      </c>
      <c r="B541" s="145"/>
      <c r="C541" s="42">
        <f t="shared" ca="1" si="19"/>
        <v>46254</v>
      </c>
      <c r="D541" s="54">
        <f ca="1">INDIRECT("'" &amp; UPPER(LEFT(TEXT($D$3,"mmmm"),3)) &amp; "'!S34")</f>
        <v>0</v>
      </c>
      <c r="E541" s="147"/>
      <c r="F541" s="148"/>
      <c r="G541" s="148"/>
      <c r="H541" s="148"/>
      <c r="I541" s="148"/>
      <c r="J541" s="148"/>
      <c r="K541" s="148"/>
      <c r="L541" s="148"/>
      <c r="M541" s="148"/>
      <c r="N541" s="148"/>
      <c r="O541" s="148"/>
      <c r="P541" s="149"/>
    </row>
    <row r="542" spans="1:16" ht="15" customHeight="1" x14ac:dyDescent="0.25">
      <c r="A542" s="44" t="e">
        <f ca="1">IF(MONTH(C542)=MONTH(D$3),RIGHT('Yearly Info'!A$38,LEN('Yearly Info'!A$38)-4),"")</f>
        <v>#VALUE!</v>
      </c>
      <c r="B542" s="145"/>
      <c r="C542" s="42">
        <f t="shared" ca="1" si="19"/>
        <v>46254</v>
      </c>
      <c r="D542" s="54">
        <f ca="1">INDIRECT("'" &amp; UPPER(LEFT(TEXT($D$3,"mmmm"),3)) &amp; "'!S35")</f>
        <v>0</v>
      </c>
      <c r="E542" s="147"/>
      <c r="F542" s="148"/>
      <c r="G542" s="148"/>
      <c r="H542" s="148"/>
      <c r="I542" s="148"/>
      <c r="J542" s="148"/>
      <c r="K542" s="148"/>
      <c r="L542" s="148"/>
      <c r="M542" s="148"/>
      <c r="N542" s="148"/>
      <c r="O542" s="148"/>
      <c r="P542" s="149"/>
    </row>
    <row r="543" spans="1:16" ht="15" customHeight="1" x14ac:dyDescent="0.25">
      <c r="A543" s="44" t="e">
        <f ca="1">IF(MONTH(C543)=MONTH(D$3),RIGHT('Yearly Info'!A$39,LEN('Yearly Info'!A$39)-4),"")</f>
        <v>#VALUE!</v>
      </c>
      <c r="B543" s="145"/>
      <c r="C543" s="42">
        <f t="shared" ca="1" si="19"/>
        <v>46254</v>
      </c>
      <c r="D543" s="54">
        <f ca="1">INDIRECT("'" &amp; UPPER(LEFT(TEXT($D$3,"mmmm"),3)) &amp; "'!S36")</f>
        <v>0</v>
      </c>
      <c r="E543" s="147"/>
      <c r="F543" s="148"/>
      <c r="G543" s="148"/>
      <c r="H543" s="148"/>
      <c r="I543" s="148"/>
      <c r="J543" s="148"/>
      <c r="K543" s="148"/>
      <c r="L543" s="148"/>
      <c r="M543" s="148"/>
      <c r="N543" s="148"/>
      <c r="O543" s="148"/>
      <c r="P543" s="149"/>
    </row>
    <row r="544" spans="1:16" ht="15" customHeight="1" thickBot="1" x14ac:dyDescent="0.3">
      <c r="A544" s="45" t="e">
        <f ca="1">IF(MONTH(C544)=MONTH(D$3),RIGHT('Yearly Info'!A$40,LEN('Yearly Info'!A$40)-4),"")</f>
        <v>#VALUE!</v>
      </c>
      <c r="B544" s="145"/>
      <c r="C544" s="42">
        <f t="shared" ca="1" si="19"/>
        <v>46254</v>
      </c>
      <c r="D544" s="54">
        <f ca="1">INDIRECT("'" &amp; UPPER(LEFT(TEXT($D$3,"mmmm"),3)) &amp; "'!S37")</f>
        <v>0</v>
      </c>
      <c r="E544" s="147"/>
      <c r="F544" s="148"/>
      <c r="G544" s="148"/>
      <c r="H544" s="148"/>
      <c r="I544" s="148"/>
      <c r="J544" s="148"/>
      <c r="K544" s="148"/>
      <c r="L544" s="148"/>
      <c r="M544" s="148"/>
      <c r="N544" s="148"/>
      <c r="O544" s="148"/>
      <c r="P544" s="149"/>
    </row>
    <row r="545" spans="1:16" ht="15" customHeight="1" thickBot="1" x14ac:dyDescent="0.3">
      <c r="A545" s="45" t="str">
        <f ca="1">IF(MONTH(C545)=MONTH(D$3),RIGHT('Yearly Info'!A$41,LEN('Yearly Info'!A$41)-4),"")</f>
        <v xml:space="preserve"> </v>
      </c>
      <c r="B545" s="145"/>
      <c r="C545" s="42">
        <f t="shared" ca="1" si="19"/>
        <v>46254</v>
      </c>
      <c r="D545" s="54">
        <f ca="1">INDIRECT("'" &amp; UPPER(LEFT(TEXT($D$3,"mmmm"),3)) &amp; "'!S38")</f>
        <v>0</v>
      </c>
      <c r="E545" s="147"/>
      <c r="F545" s="148"/>
      <c r="G545" s="148"/>
      <c r="H545" s="148"/>
      <c r="I545" s="148"/>
      <c r="J545" s="148"/>
      <c r="K545" s="148"/>
      <c r="L545" s="148"/>
      <c r="M545" s="148"/>
      <c r="N545" s="148"/>
      <c r="O545" s="148"/>
      <c r="P545" s="149"/>
    </row>
    <row r="546" spans="1:16" ht="15" customHeight="1" thickBot="1" x14ac:dyDescent="0.3">
      <c r="A546" s="45" t="str">
        <f ca="1">IF(MONTH(C546)=MONTH(D$3),RIGHT('Yearly Info'!A$42,LEN('Yearly Info'!A$42)-4),"")</f>
        <v xml:space="preserve"> </v>
      </c>
      <c r="B546" s="145"/>
      <c r="C546" s="42">
        <f t="shared" ca="1" si="19"/>
        <v>46254</v>
      </c>
      <c r="D546" s="54">
        <f ca="1">INDIRECT("'" &amp; UPPER(LEFT(TEXT($D$3,"mmmm"),3)) &amp; "'!S39")</f>
        <v>0</v>
      </c>
      <c r="E546" s="147"/>
      <c r="F546" s="148"/>
      <c r="G546" s="148"/>
      <c r="H546" s="148"/>
      <c r="I546" s="148"/>
      <c r="J546" s="148"/>
      <c r="K546" s="148"/>
      <c r="L546" s="148"/>
      <c r="M546" s="148"/>
      <c r="N546" s="148"/>
      <c r="O546" s="148"/>
      <c r="P546" s="149"/>
    </row>
    <row r="547" spans="1:16" ht="15" customHeight="1" thickBot="1" x14ac:dyDescent="0.3">
      <c r="A547" s="45" t="str">
        <f ca="1">IF(MONTH(C547)=MONTH(D$3),RIGHT('Yearly Info'!A$43,LEN('Yearly Info'!A$43)-4),"")</f>
        <v xml:space="preserve"> </v>
      </c>
      <c r="B547" s="146"/>
      <c r="C547" s="42">
        <f t="shared" ca="1" si="19"/>
        <v>46254</v>
      </c>
      <c r="D547" s="55">
        <f ca="1">INDIRECT("'" &amp; UPPER(LEFT(TEXT($D$3,"mmmm"),3)) &amp; "'!S40")</f>
        <v>0</v>
      </c>
      <c r="E547" s="150"/>
      <c r="F547" s="151"/>
      <c r="G547" s="151"/>
      <c r="H547" s="151"/>
      <c r="I547" s="151"/>
      <c r="J547" s="151"/>
      <c r="K547" s="151"/>
      <c r="L547" s="151"/>
      <c r="M547" s="151"/>
      <c r="N547" s="151"/>
      <c r="O547" s="151"/>
      <c r="P547" s="152"/>
    </row>
    <row r="548" spans="1:16" ht="15" customHeight="1" x14ac:dyDescent="0.25">
      <c r="A548" s="44" t="str">
        <f ca="1">IF(MONTH(C548)=MONTH(D$3),RIGHT('Yearly Info'!A$14,LEN('Yearly Info'!A$14)-4),"")</f>
        <v xml:space="preserve"> RICS Support for MDEQ</v>
      </c>
      <c r="B548" s="159" t="str">
        <f ca="1">TEXT(C548,"dddd")</f>
        <v>Friday</v>
      </c>
      <c r="C548" s="96">
        <f ca="1">C518+1</f>
        <v>46255</v>
      </c>
      <c r="D548" s="54">
        <f ca="1">INDIRECT("'" &amp; UPPER(LEFT(TEXT($D$3,"mmmm"),3)) &amp; "'!T11")</f>
        <v>0</v>
      </c>
      <c r="E548" s="147"/>
      <c r="F548" s="148"/>
      <c r="G548" s="148"/>
      <c r="H548" s="148"/>
      <c r="I548" s="148"/>
      <c r="J548" s="148"/>
      <c r="K548" s="148"/>
      <c r="L548" s="148"/>
      <c r="M548" s="148"/>
      <c r="N548" s="148"/>
      <c r="O548" s="148"/>
      <c r="P548" s="149"/>
    </row>
    <row r="549" spans="1:16" ht="15" customHeight="1" x14ac:dyDescent="0.25">
      <c r="A549" s="44" t="str">
        <f ca="1">IF(MONTH(C549)=MONTH(D$3),RIGHT('Yearly Info'!A$15,LEN('Yearly Info'!A$15)-4),"")</f>
        <v xml:space="preserve"> MDEQ</v>
      </c>
      <c r="B549" s="145"/>
      <c r="C549" s="42">
        <f ca="1">C548</f>
        <v>46255</v>
      </c>
      <c r="D549" s="54">
        <f ca="1">INDIRECT("'" &amp; UPPER(LEFT(TEXT($D$3,"mmmm"),3)) &amp; "'!T12")</f>
        <v>0</v>
      </c>
      <c r="E549" s="147"/>
      <c r="F549" s="148"/>
      <c r="G549" s="148"/>
      <c r="H549" s="148"/>
      <c r="I549" s="148"/>
      <c r="J549" s="148"/>
      <c r="K549" s="148"/>
      <c r="L549" s="148"/>
      <c r="M549" s="148"/>
      <c r="N549" s="148"/>
      <c r="O549" s="148"/>
      <c r="P549" s="149"/>
    </row>
    <row r="550" spans="1:16" ht="15" customHeight="1" x14ac:dyDescent="0.25">
      <c r="A550" s="44" t="str">
        <f ca="1">IF(MONTH(C550)=MONTH(D$3),RIGHT('Yearly Info'!A$16,LEN('Yearly Info'!A$16)-4),"")</f>
        <v xml:space="preserve"> RICS Idea Portal</v>
      </c>
      <c r="B550" s="145"/>
      <c r="C550" s="42">
        <f t="shared" ref="C550:C577" ca="1" si="20">C549</f>
        <v>46255</v>
      </c>
      <c r="D550" s="54">
        <f ca="1">INDIRECT("'" &amp; UPPER(LEFT(TEXT($D$3,"mmmm"),3)) &amp; "'!T13")</f>
        <v>0</v>
      </c>
      <c r="E550" s="147"/>
      <c r="F550" s="148"/>
      <c r="G550" s="148"/>
      <c r="H550" s="148"/>
      <c r="I550" s="148"/>
      <c r="J550" s="148"/>
      <c r="K550" s="148"/>
      <c r="L550" s="148"/>
      <c r="M550" s="148"/>
      <c r="N550" s="148"/>
      <c r="O550" s="148"/>
      <c r="P550" s="149"/>
    </row>
    <row r="551" spans="1:16" ht="15" customHeight="1" x14ac:dyDescent="0.25">
      <c r="A551" s="44" t="str">
        <f ca="1">IF(MONTH(C551)=MONTH(D$3),RIGHT('Yearly Info'!A$17,LEN('Yearly Info'!A$17)-4),"")</f>
        <v xml:space="preserve"> MSWIS</v>
      </c>
      <c r="B551" s="145"/>
      <c r="C551" s="42">
        <f t="shared" ca="1" si="20"/>
        <v>46255</v>
      </c>
      <c r="D551" s="54">
        <f ca="1">INDIRECT("'" &amp; UPPER(LEFT(TEXT($D$3,"mmmm"),3)) &amp; "'!T14")</f>
        <v>0</v>
      </c>
      <c r="E551" s="147"/>
      <c r="F551" s="148"/>
      <c r="G551" s="148"/>
      <c r="H551" s="148"/>
      <c r="I551" s="148"/>
      <c r="J551" s="148"/>
      <c r="K551" s="148"/>
      <c r="L551" s="148"/>
      <c r="M551" s="148"/>
      <c r="N551" s="148"/>
      <c r="O551" s="148"/>
      <c r="P551" s="149"/>
    </row>
    <row r="552" spans="1:16" ht="15" customHeight="1" x14ac:dyDescent="0.25">
      <c r="A552" s="44" t="str">
        <f ca="1">IF(MONTH(C552)=MONTH(D$3),RIGHT('Yearly Info'!A$18,LEN('Yearly Info'!A$18)-4),"")</f>
        <v xml:space="preserve"> GeoSpatial</v>
      </c>
      <c r="B552" s="145"/>
      <c r="C552" s="42">
        <f t="shared" ca="1" si="20"/>
        <v>46255</v>
      </c>
      <c r="D552" s="54">
        <f ca="1">INDIRECT("'" &amp; UPPER(LEFT(TEXT($D$3,"mmmm"),3)) &amp; "'!T15")</f>
        <v>0</v>
      </c>
      <c r="E552" s="147"/>
      <c r="F552" s="148"/>
      <c r="G552" s="148"/>
      <c r="H552" s="148"/>
      <c r="I552" s="148"/>
      <c r="J552" s="148"/>
      <c r="K552" s="148"/>
      <c r="L552" s="148"/>
      <c r="M552" s="148"/>
      <c r="N552" s="148"/>
      <c r="O552" s="148"/>
      <c r="P552" s="149"/>
    </row>
    <row r="553" spans="1:16" ht="15" customHeight="1" x14ac:dyDescent="0.25">
      <c r="A553" s="44" t="str">
        <f ca="1">IF(MONTH(C553)=MONTH(D$3),RIGHT('Yearly Info'!A$19,LEN('Yearly Info'!A$19)-4),"")</f>
        <v xml:space="preserve"> RICS Dashboard</v>
      </c>
      <c r="B553" s="145"/>
      <c r="C553" s="42">
        <f t="shared" ca="1" si="20"/>
        <v>46255</v>
      </c>
      <c r="D553" s="54">
        <f ca="1">INDIRECT("'" &amp; UPPER(LEFT(TEXT($D$3,"mmmm"),3)) &amp; "'!T16")</f>
        <v>0</v>
      </c>
      <c r="E553" s="147"/>
      <c r="F553" s="148"/>
      <c r="G553" s="148"/>
      <c r="H553" s="148"/>
      <c r="I553" s="148"/>
      <c r="J553" s="148"/>
      <c r="K553" s="148"/>
      <c r="L553" s="148"/>
      <c r="M553" s="148"/>
      <c r="N553" s="148"/>
      <c r="O553" s="148"/>
      <c r="P553" s="149"/>
    </row>
    <row r="554" spans="1:16" ht="15" customHeight="1" x14ac:dyDescent="0.25">
      <c r="A554" s="44" t="str">
        <f ca="1">IF(MONTH(C554)=MONTH(D$3),RIGHT('Yearly Info'!A$20,LEN('Yearly Info'!A$20)-4),"")</f>
        <v xml:space="preserve"> MDWFP NRIS</v>
      </c>
      <c r="B554" s="145"/>
      <c r="C554" s="42">
        <f t="shared" ca="1" si="20"/>
        <v>46255</v>
      </c>
      <c r="D554" s="54">
        <f ca="1">INDIRECT("'" &amp; UPPER(LEFT(TEXT($D$3,"mmmm"),3)) &amp; "'!T17")</f>
        <v>0</v>
      </c>
      <c r="E554" s="153"/>
      <c r="F554" s="154"/>
      <c r="G554" s="154"/>
      <c r="H554" s="154"/>
      <c r="I554" s="154"/>
      <c r="J554" s="154"/>
      <c r="K554" s="154"/>
      <c r="L554" s="154"/>
      <c r="M554" s="154"/>
      <c r="N554" s="154"/>
      <c r="O554" s="154"/>
      <c r="P554" s="155"/>
    </row>
    <row r="555" spans="1:16" ht="15" customHeight="1" x14ac:dyDescent="0.25">
      <c r="A555" s="44" t="str">
        <f ca="1">IF(MONTH(C555)=MONTH(D$3),RIGHT('Yearly Info'!A$21,LEN('Yearly Info'!A$21)-4),"")</f>
        <v xml:space="preserve"> MSWIS MRVA 4 CLOSED</v>
      </c>
      <c r="B555" s="145"/>
      <c r="C555" s="42">
        <f t="shared" ca="1" si="20"/>
        <v>46255</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v>
      </c>
      <c r="B556" s="145"/>
      <c r="C556" s="42">
        <f t="shared" ca="1" si="20"/>
        <v>46255</v>
      </c>
      <c r="D556" s="54">
        <f ca="1">INDIRECT("'" &amp; UPPER(LEFT(TEXT($D$3,"mmmm"),3)) &amp; "'!T19")</f>
        <v>0</v>
      </c>
      <c r="E556" s="147"/>
      <c r="F556" s="148"/>
      <c r="G556" s="148"/>
      <c r="H556" s="148"/>
      <c r="I556" s="148"/>
      <c r="J556" s="148"/>
      <c r="K556" s="148"/>
      <c r="L556" s="148"/>
      <c r="M556" s="148"/>
      <c r="N556" s="148"/>
      <c r="O556" s="148"/>
      <c r="P556" s="149"/>
    </row>
    <row r="557" spans="1:16" ht="15" customHeight="1" x14ac:dyDescent="0.25">
      <c r="A557" s="44" t="e">
        <f ca="1">IF(MONTH(C557)=MONTH(D$3),RIGHT('Yearly Info'!A$23,LEN('Yearly Info'!A$23)-4),"")</f>
        <v>#VALUE!</v>
      </c>
      <c r="B557" s="145"/>
      <c r="C557" s="42">
        <f t="shared" ca="1" si="20"/>
        <v>46255</v>
      </c>
      <c r="D557" s="54">
        <f ca="1">INDIRECT("'" &amp; UPPER(LEFT(TEXT($D$3,"mmmm"),3)) &amp; "'!T20")</f>
        <v>0</v>
      </c>
      <c r="E557" s="147"/>
      <c r="F557" s="148"/>
      <c r="G557" s="148"/>
      <c r="H557" s="148"/>
      <c r="I557" s="148"/>
      <c r="J557" s="148"/>
      <c r="K557" s="148"/>
      <c r="L557" s="148"/>
      <c r="M557" s="148"/>
      <c r="N557" s="148"/>
      <c r="O557" s="148"/>
      <c r="P557" s="149"/>
    </row>
    <row r="558" spans="1:16" ht="15" customHeight="1" x14ac:dyDescent="0.25">
      <c r="A558" s="44" t="e">
        <f ca="1">IF(MONTH(C558)=MONTH(D$3),RIGHT('Yearly Info'!A$24,LEN('Yearly Info'!A$24)-4),"")</f>
        <v>#VALUE!</v>
      </c>
      <c r="B558" s="145"/>
      <c r="C558" s="42">
        <f t="shared" ca="1" si="20"/>
        <v>46255</v>
      </c>
      <c r="D558" s="54">
        <f ca="1">INDIRECT("'" &amp; UPPER(LEFT(TEXT($D$3,"mmmm"),3)) &amp; "'!T21")</f>
        <v>0</v>
      </c>
      <c r="E558" s="147"/>
      <c r="F558" s="148"/>
      <c r="G558" s="148"/>
      <c r="H558" s="148"/>
      <c r="I558" s="148"/>
      <c r="J558" s="148"/>
      <c r="K558" s="148"/>
      <c r="L558" s="148"/>
      <c r="M558" s="148"/>
      <c r="N558" s="148"/>
      <c r="O558" s="148"/>
      <c r="P558" s="149"/>
    </row>
    <row r="559" spans="1:16" ht="15" customHeight="1" x14ac:dyDescent="0.25">
      <c r="A559" s="44" t="e">
        <f ca="1">IF(MONTH(C559)=MONTH(D$3),RIGHT('Yearly Info'!A$25,LEN('Yearly Info'!A$25)-4),"")</f>
        <v>#VALUE!</v>
      </c>
      <c r="B559" s="145"/>
      <c r="C559" s="42">
        <f t="shared" ca="1" si="20"/>
        <v>46255</v>
      </c>
      <c r="D559" s="54">
        <f ca="1">INDIRECT("'" &amp; UPPER(LEFT(TEXT($D$3,"mmmm"),3)) &amp; "'!T22")</f>
        <v>0</v>
      </c>
      <c r="E559" s="147"/>
      <c r="F559" s="148"/>
      <c r="G559" s="148"/>
      <c r="H559" s="148"/>
      <c r="I559" s="148"/>
      <c r="J559" s="148"/>
      <c r="K559" s="148"/>
      <c r="L559" s="148"/>
      <c r="M559" s="148"/>
      <c r="N559" s="148"/>
      <c r="O559" s="148"/>
      <c r="P559" s="149"/>
    </row>
    <row r="560" spans="1:16" ht="15" customHeight="1" x14ac:dyDescent="0.25">
      <c r="A560" s="44" t="e">
        <f ca="1">IF(MONTH(C560)=MONTH(D$3),RIGHT('Yearly Info'!A$26,LEN('Yearly Info'!A$26)-4),"")</f>
        <v>#VALUE!</v>
      </c>
      <c r="B560" s="145"/>
      <c r="C560" s="42">
        <f t="shared" ca="1" si="20"/>
        <v>46255</v>
      </c>
      <c r="D560" s="54">
        <f ca="1">INDIRECT("'" &amp; UPPER(LEFT(TEXT($D$3,"mmmm"),3)) &amp; "'!T23")</f>
        <v>0</v>
      </c>
      <c r="E560" s="147"/>
      <c r="F560" s="148"/>
      <c r="G560" s="148"/>
      <c r="H560" s="148"/>
      <c r="I560" s="148"/>
      <c r="J560" s="148"/>
      <c r="K560" s="148"/>
      <c r="L560" s="148"/>
      <c r="M560" s="148"/>
      <c r="N560" s="148"/>
      <c r="O560" s="148"/>
      <c r="P560" s="149"/>
    </row>
    <row r="561" spans="1:16" ht="15" customHeight="1" x14ac:dyDescent="0.25">
      <c r="A561" s="44" t="e">
        <f ca="1">IF(MONTH(C561)=MONTH(D$3),RIGHT('Yearly Info'!A$27,LEN('Yearly Info'!A$27)-4),"")</f>
        <v>#VALUE!</v>
      </c>
      <c r="B561" s="145"/>
      <c r="C561" s="42">
        <f t="shared" ca="1" si="20"/>
        <v>46255</v>
      </c>
      <c r="D561" s="54">
        <f ca="1">INDIRECT("'" &amp; UPPER(LEFT(TEXT($D$3,"mmmm"),3)) &amp; "'!T24")</f>
        <v>0</v>
      </c>
      <c r="E561" s="147"/>
      <c r="F561" s="148"/>
      <c r="G561" s="148"/>
      <c r="H561" s="148"/>
      <c r="I561" s="148"/>
      <c r="J561" s="148"/>
      <c r="K561" s="148"/>
      <c r="L561" s="148"/>
      <c r="M561" s="148"/>
      <c r="N561" s="148"/>
      <c r="O561" s="148"/>
      <c r="P561" s="149"/>
    </row>
    <row r="562" spans="1:16" ht="15" customHeight="1" x14ac:dyDescent="0.25">
      <c r="A562" s="44" t="e">
        <f ca="1">IF(MONTH(C562)=MONTH(D$3),RIGHT('Yearly Info'!A$28,LEN('Yearly Info'!A$28)-4),"")</f>
        <v>#VALUE!</v>
      </c>
      <c r="B562" s="145"/>
      <c r="C562" s="42">
        <f t="shared" ca="1" si="20"/>
        <v>46255</v>
      </c>
      <c r="D562" s="54">
        <f ca="1">INDIRECT("'" &amp; UPPER(LEFT(TEXT($D$3,"mmmm"),3)) &amp; "'!T25")</f>
        <v>0</v>
      </c>
      <c r="E562" s="147"/>
      <c r="F562" s="148"/>
      <c r="G562" s="148"/>
      <c r="H562" s="148"/>
      <c r="I562" s="148"/>
      <c r="J562" s="148"/>
      <c r="K562" s="148"/>
      <c r="L562" s="148"/>
      <c r="M562" s="148"/>
      <c r="N562" s="148"/>
      <c r="O562" s="148"/>
      <c r="P562" s="149"/>
    </row>
    <row r="563" spans="1:16" ht="15" customHeight="1" x14ac:dyDescent="0.25">
      <c r="A563" s="44" t="e">
        <f ca="1">IF(MONTH(C563)=MONTH(D$3),RIGHT('Yearly Info'!A$29,LEN('Yearly Info'!A$29)-4),"")</f>
        <v>#VALUE!</v>
      </c>
      <c r="B563" s="145"/>
      <c r="C563" s="42">
        <f t="shared" ca="1" si="20"/>
        <v>46255</v>
      </c>
      <c r="D563" s="54">
        <f ca="1">INDIRECT("'" &amp; UPPER(LEFT(TEXT($D$3,"mmmm"),3)) &amp; "'!T26")</f>
        <v>0</v>
      </c>
      <c r="E563" s="147"/>
      <c r="F563" s="148"/>
      <c r="G563" s="148"/>
      <c r="H563" s="148"/>
      <c r="I563" s="148"/>
      <c r="J563" s="148"/>
      <c r="K563" s="148"/>
      <c r="L563" s="148"/>
      <c r="M563" s="148"/>
      <c r="N563" s="148"/>
      <c r="O563" s="148"/>
      <c r="P563" s="149"/>
    </row>
    <row r="564" spans="1:16" ht="15" customHeight="1" x14ac:dyDescent="0.25">
      <c r="A564" s="44" t="e">
        <f ca="1">IF(MONTH(C564)=MONTH(D$3),RIGHT('Yearly Info'!A$30,LEN('Yearly Info'!A$30)-4),"")</f>
        <v>#VALUE!</v>
      </c>
      <c r="B564" s="145"/>
      <c r="C564" s="42">
        <f t="shared" ca="1" si="20"/>
        <v>46255</v>
      </c>
      <c r="D564" s="54">
        <f ca="1">INDIRECT("'" &amp; UPPER(LEFT(TEXT($D$3,"mmmm"),3)) &amp; "'!T27")</f>
        <v>0</v>
      </c>
      <c r="E564" s="147"/>
      <c r="F564" s="148"/>
      <c r="G564" s="148"/>
      <c r="H564" s="148"/>
      <c r="I564" s="148"/>
      <c r="J564" s="148"/>
      <c r="K564" s="148"/>
      <c r="L564" s="148"/>
      <c r="M564" s="148"/>
      <c r="N564" s="148"/>
      <c r="O564" s="148"/>
      <c r="P564" s="149"/>
    </row>
    <row r="565" spans="1:16" ht="15" customHeight="1" x14ac:dyDescent="0.25">
      <c r="A565" s="44" t="e">
        <f ca="1">IF(MONTH(C565)=MONTH(D$3),RIGHT('Yearly Info'!A$31,LEN('Yearly Info'!A$31)-4),"")</f>
        <v>#VALUE!</v>
      </c>
      <c r="B565" s="145"/>
      <c r="C565" s="42">
        <f t="shared" ca="1" si="20"/>
        <v>46255</v>
      </c>
      <c r="D565" s="54">
        <f ca="1">INDIRECT("'" &amp; UPPER(LEFT(TEXT($D$3,"mmmm"),3)) &amp; "'!T28")</f>
        <v>0</v>
      </c>
      <c r="E565" s="147"/>
      <c r="F565" s="148"/>
      <c r="G565" s="148"/>
      <c r="H565" s="148"/>
      <c r="I565" s="148"/>
      <c r="J565" s="148"/>
      <c r="K565" s="148"/>
      <c r="L565" s="148"/>
      <c r="M565" s="148"/>
      <c r="N565" s="148"/>
      <c r="O565" s="148"/>
      <c r="P565" s="149"/>
    </row>
    <row r="566" spans="1:16" ht="15" customHeight="1" x14ac:dyDescent="0.25">
      <c r="A566" s="44" t="e">
        <f ca="1">IF(MONTH(C566)=MONTH(D$3),RIGHT('Yearly Info'!A$32,LEN('Yearly Info'!A$32)-4),"")</f>
        <v>#VALUE!</v>
      </c>
      <c r="B566" s="145"/>
      <c r="C566" s="42">
        <f t="shared" ca="1" si="20"/>
        <v>46255</v>
      </c>
      <c r="D566" s="54">
        <f ca="1">INDIRECT("'" &amp; UPPER(LEFT(TEXT($D$3,"mmmm"),3)) &amp; "'!T29")</f>
        <v>0</v>
      </c>
      <c r="E566" s="147"/>
      <c r="F566" s="148"/>
      <c r="G566" s="148"/>
      <c r="H566" s="148"/>
      <c r="I566" s="148"/>
      <c r="J566" s="148"/>
      <c r="K566" s="148"/>
      <c r="L566" s="148"/>
      <c r="M566" s="148"/>
      <c r="N566" s="148"/>
      <c r="O566" s="148"/>
      <c r="P566" s="149"/>
    </row>
    <row r="567" spans="1:16" ht="15" customHeight="1" x14ac:dyDescent="0.25">
      <c r="A567" s="44" t="e">
        <f ca="1">IF(MONTH(C567)=MONTH(D$3),RIGHT('Yearly Info'!A$33,LEN('Yearly Info'!A$33)-4),"")</f>
        <v>#VALUE!</v>
      </c>
      <c r="B567" s="145"/>
      <c r="C567" s="42">
        <f t="shared" ca="1" si="20"/>
        <v>46255</v>
      </c>
      <c r="D567" s="54">
        <f ca="1">INDIRECT("'" &amp; UPPER(LEFT(TEXT($D$3,"mmmm"),3)) &amp; "'!T30")</f>
        <v>0</v>
      </c>
      <c r="E567" s="147"/>
      <c r="F567" s="148"/>
      <c r="G567" s="148"/>
      <c r="H567" s="148"/>
      <c r="I567" s="148"/>
      <c r="J567" s="148"/>
      <c r="K567" s="148"/>
      <c r="L567" s="148"/>
      <c r="M567" s="148"/>
      <c r="N567" s="148"/>
      <c r="O567" s="148"/>
      <c r="P567" s="149"/>
    </row>
    <row r="568" spans="1:16" ht="15" customHeight="1" x14ac:dyDescent="0.25">
      <c r="A568" s="44" t="e">
        <f ca="1">IF(MONTH(C568)=MONTH(D$3),RIGHT('Yearly Info'!A$34,LEN('Yearly Info'!A$34)-4),"")</f>
        <v>#VALUE!</v>
      </c>
      <c r="B568" s="145"/>
      <c r="C568" s="42">
        <f t="shared" ca="1" si="20"/>
        <v>46255</v>
      </c>
      <c r="D568" s="54">
        <f ca="1">INDIRECT("'" &amp; UPPER(LEFT(TEXT($D$3,"mmmm"),3)) &amp; "'!T31")</f>
        <v>0</v>
      </c>
      <c r="E568" s="147"/>
      <c r="F568" s="148"/>
      <c r="G568" s="148"/>
      <c r="H568" s="148"/>
      <c r="I568" s="148"/>
      <c r="J568" s="148"/>
      <c r="K568" s="148"/>
      <c r="L568" s="148"/>
      <c r="M568" s="148"/>
      <c r="N568" s="148"/>
      <c r="O568" s="148"/>
      <c r="P568" s="149"/>
    </row>
    <row r="569" spans="1:16" ht="15" customHeight="1" x14ac:dyDescent="0.25">
      <c r="A569" s="44" t="e">
        <f ca="1">IF(MONTH(C569)=MONTH(D$3),RIGHT('Yearly Info'!A$35,LEN('Yearly Info'!A$35)-4),"")</f>
        <v>#VALUE!</v>
      </c>
      <c r="B569" s="145"/>
      <c r="C569" s="42">
        <f t="shared" ca="1" si="20"/>
        <v>46255</v>
      </c>
      <c r="D569" s="54">
        <f ca="1">INDIRECT("'" &amp; UPPER(LEFT(TEXT($D$3,"mmmm"),3)) &amp; "'!T32")</f>
        <v>0</v>
      </c>
      <c r="E569" s="147"/>
      <c r="F569" s="148"/>
      <c r="G569" s="148"/>
      <c r="H569" s="148"/>
      <c r="I569" s="148"/>
      <c r="J569" s="148"/>
      <c r="K569" s="148"/>
      <c r="L569" s="148"/>
      <c r="M569" s="148"/>
      <c r="N569" s="148"/>
      <c r="O569" s="148"/>
      <c r="P569" s="149"/>
    </row>
    <row r="570" spans="1:16" ht="15" customHeight="1" x14ac:dyDescent="0.25">
      <c r="A570" s="44" t="e">
        <f ca="1">IF(MONTH(C570)=MONTH(D$3),RIGHT('Yearly Info'!A$36,LEN('Yearly Info'!A$36)-4),"")</f>
        <v>#VALUE!</v>
      </c>
      <c r="B570" s="145"/>
      <c r="C570" s="42">
        <f t="shared" ca="1" si="20"/>
        <v>46255</v>
      </c>
      <c r="D570" s="54">
        <f ca="1">INDIRECT("'" &amp; UPPER(LEFT(TEXT($D$3,"mmmm"),3)) &amp; "'!T33")</f>
        <v>0</v>
      </c>
      <c r="E570" s="147"/>
      <c r="F570" s="148"/>
      <c r="G570" s="148"/>
      <c r="H570" s="148"/>
      <c r="I570" s="148"/>
      <c r="J570" s="148"/>
      <c r="K570" s="148"/>
      <c r="L570" s="148"/>
      <c r="M570" s="148"/>
      <c r="N570" s="148"/>
      <c r="O570" s="148"/>
      <c r="P570" s="149"/>
    </row>
    <row r="571" spans="1:16" ht="15" customHeight="1" x14ac:dyDescent="0.25">
      <c r="A571" s="44" t="e">
        <f ca="1">IF(MONTH(C571)=MONTH(D$3),RIGHT('Yearly Info'!A$37,LEN('Yearly Info'!A$37)-4),"")</f>
        <v>#VALUE!</v>
      </c>
      <c r="B571" s="145"/>
      <c r="C571" s="42">
        <f t="shared" ca="1" si="20"/>
        <v>46255</v>
      </c>
      <c r="D571" s="54">
        <f ca="1">INDIRECT("'" &amp; UPPER(LEFT(TEXT($D$3,"mmmm"),3)) &amp; "'!T34")</f>
        <v>0</v>
      </c>
      <c r="E571" s="147"/>
      <c r="F571" s="148"/>
      <c r="G571" s="148"/>
      <c r="H571" s="148"/>
      <c r="I571" s="148"/>
      <c r="J571" s="148"/>
      <c r="K571" s="148"/>
      <c r="L571" s="148"/>
      <c r="M571" s="148"/>
      <c r="N571" s="148"/>
      <c r="O571" s="148"/>
      <c r="P571" s="149"/>
    </row>
    <row r="572" spans="1:16" ht="15" customHeight="1" x14ac:dyDescent="0.25">
      <c r="A572" s="44" t="e">
        <f ca="1">IF(MONTH(C572)=MONTH(D$3),RIGHT('Yearly Info'!A$38,LEN('Yearly Info'!A$38)-4),"")</f>
        <v>#VALUE!</v>
      </c>
      <c r="B572" s="145"/>
      <c r="C572" s="42">
        <f t="shared" ca="1" si="20"/>
        <v>46255</v>
      </c>
      <c r="D572" s="54">
        <f ca="1">INDIRECT("'" &amp; UPPER(LEFT(TEXT($D$3,"mmmm"),3)) &amp; "'!T35")</f>
        <v>0</v>
      </c>
      <c r="E572" s="147"/>
      <c r="F572" s="148"/>
      <c r="G572" s="148"/>
      <c r="H572" s="148"/>
      <c r="I572" s="148"/>
      <c r="J572" s="148"/>
      <c r="K572" s="148"/>
      <c r="L572" s="148"/>
      <c r="M572" s="148"/>
      <c r="N572" s="148"/>
      <c r="O572" s="148"/>
      <c r="P572" s="149"/>
    </row>
    <row r="573" spans="1:16" ht="15" customHeight="1" x14ac:dyDescent="0.25">
      <c r="A573" s="44" t="e">
        <f ca="1">IF(MONTH(C573)=MONTH(D$3),RIGHT('Yearly Info'!A$39,LEN('Yearly Info'!A$39)-4),"")</f>
        <v>#VALUE!</v>
      </c>
      <c r="B573" s="145"/>
      <c r="C573" s="42">
        <f t="shared" ca="1" si="20"/>
        <v>46255</v>
      </c>
      <c r="D573" s="54">
        <f ca="1">INDIRECT("'" &amp; UPPER(LEFT(TEXT($D$3,"mmmm"),3)) &amp; "'!T36")</f>
        <v>0</v>
      </c>
      <c r="E573" s="147"/>
      <c r="F573" s="148"/>
      <c r="G573" s="148"/>
      <c r="H573" s="148"/>
      <c r="I573" s="148"/>
      <c r="J573" s="148"/>
      <c r="K573" s="148"/>
      <c r="L573" s="148"/>
      <c r="M573" s="148"/>
      <c r="N573" s="148"/>
      <c r="O573" s="148"/>
      <c r="P573" s="149"/>
    </row>
    <row r="574" spans="1:16" ht="15" customHeight="1" thickBot="1" x14ac:dyDescent="0.3">
      <c r="A574" s="45" t="e">
        <f ca="1">IF(MONTH(C574)=MONTH(D$3),RIGHT('Yearly Info'!A$40,LEN('Yearly Info'!A$40)-4),"")</f>
        <v>#VALUE!</v>
      </c>
      <c r="B574" s="145"/>
      <c r="C574" s="42">
        <f t="shared" ca="1" si="20"/>
        <v>46255</v>
      </c>
      <c r="D574" s="54">
        <f ca="1">INDIRECT("'" &amp; UPPER(LEFT(TEXT($D$3,"mmmm"),3)) &amp; "'!T37")</f>
        <v>0</v>
      </c>
      <c r="E574" s="147"/>
      <c r="F574" s="148"/>
      <c r="G574" s="148"/>
      <c r="H574" s="148"/>
      <c r="I574" s="148"/>
      <c r="J574" s="148"/>
      <c r="K574" s="148"/>
      <c r="L574" s="148"/>
      <c r="M574" s="148"/>
      <c r="N574" s="148"/>
      <c r="O574" s="148"/>
      <c r="P574" s="149"/>
    </row>
    <row r="575" spans="1:16" ht="15" customHeight="1" thickBot="1" x14ac:dyDescent="0.3">
      <c r="A575" s="45" t="str">
        <f ca="1">IF(MONTH(C575)=MONTH(D$3),RIGHT('Yearly Info'!A$41,LEN('Yearly Info'!A$41)-4),"")</f>
        <v xml:space="preserve"> </v>
      </c>
      <c r="B575" s="145"/>
      <c r="C575" s="42">
        <f t="shared" ca="1" si="20"/>
        <v>46255</v>
      </c>
      <c r="D575" s="54">
        <f ca="1">INDIRECT("'" &amp; UPPER(LEFT(TEXT($D$3,"mmmm"),3)) &amp; "'!T38")</f>
        <v>0</v>
      </c>
      <c r="E575" s="147"/>
      <c r="F575" s="148"/>
      <c r="G575" s="148"/>
      <c r="H575" s="148"/>
      <c r="I575" s="148"/>
      <c r="J575" s="148"/>
      <c r="K575" s="148"/>
      <c r="L575" s="148"/>
      <c r="M575" s="148"/>
      <c r="N575" s="148"/>
      <c r="O575" s="148"/>
      <c r="P575" s="149"/>
    </row>
    <row r="576" spans="1:16" ht="15" customHeight="1" thickBot="1" x14ac:dyDescent="0.3">
      <c r="A576" s="45" t="str">
        <f ca="1">IF(MONTH(C576)=MONTH(D$3),RIGHT('Yearly Info'!A$42,LEN('Yearly Info'!A$42)-4),"")</f>
        <v xml:space="preserve"> </v>
      </c>
      <c r="B576" s="145"/>
      <c r="C576" s="42">
        <f t="shared" ca="1" si="20"/>
        <v>46255</v>
      </c>
      <c r="D576" s="54">
        <f ca="1">INDIRECT("'" &amp; UPPER(LEFT(TEXT($D$3,"mmmm"),3)) &amp; "'!T39")</f>
        <v>0</v>
      </c>
      <c r="E576" s="147"/>
      <c r="F576" s="148"/>
      <c r="G576" s="148"/>
      <c r="H576" s="148"/>
      <c r="I576" s="148"/>
      <c r="J576" s="148"/>
      <c r="K576" s="148"/>
      <c r="L576" s="148"/>
      <c r="M576" s="148"/>
      <c r="N576" s="148"/>
      <c r="O576" s="148"/>
      <c r="P576" s="149"/>
    </row>
    <row r="577" spans="1:16" ht="15" customHeight="1" thickBot="1" x14ac:dyDescent="0.3">
      <c r="A577" s="45" t="str">
        <f ca="1">IF(MONTH(C577)=MONTH(D$3),RIGHT('Yearly Info'!A$43,LEN('Yearly Info'!A$43)-4),"")</f>
        <v xml:space="preserve"> </v>
      </c>
      <c r="B577" s="146"/>
      <c r="C577" s="42">
        <f t="shared" ca="1" si="20"/>
        <v>46255</v>
      </c>
      <c r="D577" s="55">
        <f ca="1">INDIRECT("'" &amp; UPPER(LEFT(TEXT($D$3,"mmmm"),3)) &amp; "'!T40")</f>
        <v>0</v>
      </c>
      <c r="E577" s="150"/>
      <c r="F577" s="151"/>
      <c r="G577" s="151"/>
      <c r="H577" s="151"/>
      <c r="I577" s="151"/>
      <c r="J577" s="151"/>
      <c r="K577" s="151"/>
      <c r="L577" s="151"/>
      <c r="M577" s="151"/>
      <c r="N577" s="151"/>
      <c r="O577" s="151"/>
      <c r="P577" s="152"/>
    </row>
    <row r="578" spans="1:16" ht="15" customHeight="1" x14ac:dyDescent="0.25">
      <c r="A578" s="44" t="str">
        <f ca="1">IF(MONTH(C578)=MONTH(D$3),RIGHT('Yearly Info'!A$14,LEN('Yearly Info'!A$14)-4),"")</f>
        <v xml:space="preserve"> RICS Support for MDEQ</v>
      </c>
      <c r="B578" s="145" t="str">
        <f ca="1">TEXT(C578,"dddd")</f>
        <v>Saturday</v>
      </c>
      <c r="C578" s="94">
        <f ca="1">C548+1</f>
        <v>46256</v>
      </c>
      <c r="D578" s="107">
        <f ca="1">INDIRECT("'" &amp; UPPER(LEFT(TEXT($D$3,"mmmm"),3)) &amp; "'!U11")</f>
        <v>0</v>
      </c>
      <c r="E578" s="147"/>
      <c r="F578" s="148"/>
      <c r="G578" s="148"/>
      <c r="H578" s="148"/>
      <c r="I578" s="148"/>
      <c r="J578" s="148"/>
      <c r="K578" s="148"/>
      <c r="L578" s="148"/>
      <c r="M578" s="148"/>
      <c r="N578" s="148"/>
      <c r="O578" s="148"/>
      <c r="P578" s="149"/>
    </row>
    <row r="579" spans="1:16" ht="15" customHeight="1" x14ac:dyDescent="0.25">
      <c r="A579" s="44" t="str">
        <f ca="1">IF(MONTH(C579)=MONTH(D$3),RIGHT('Yearly Info'!A$15,LEN('Yearly Info'!A$15)-4),"")</f>
        <v xml:space="preserve"> MDEQ</v>
      </c>
      <c r="B579" s="145"/>
      <c r="C579" s="42">
        <f ca="1">C578</f>
        <v>46256</v>
      </c>
      <c r="D579" s="107">
        <f ca="1">INDIRECT("'" &amp; UPPER(LEFT(TEXT($D$3,"mmmm"),3)) &amp; "'!U12")</f>
        <v>0</v>
      </c>
      <c r="E579" s="147"/>
      <c r="F579" s="148"/>
      <c r="G579" s="148"/>
      <c r="H579" s="148"/>
      <c r="I579" s="148"/>
      <c r="J579" s="148"/>
      <c r="K579" s="148"/>
      <c r="L579" s="148"/>
      <c r="M579" s="148"/>
      <c r="N579" s="148"/>
      <c r="O579" s="148"/>
      <c r="P579" s="149"/>
    </row>
    <row r="580" spans="1:16" ht="15" customHeight="1" x14ac:dyDescent="0.25">
      <c r="A580" s="44" t="str">
        <f ca="1">IF(MONTH(C580)=MONTH(D$3),RIGHT('Yearly Info'!A$16,LEN('Yearly Info'!A$16)-4),"")</f>
        <v xml:space="preserve"> RICS Idea Portal</v>
      </c>
      <c r="B580" s="145"/>
      <c r="C580" s="42">
        <f t="shared" ref="C580:C607" ca="1" si="21">C579</f>
        <v>46256</v>
      </c>
      <c r="D580" s="107">
        <f ca="1">INDIRECT("'" &amp; UPPER(LEFT(TEXT($D$3,"mmmm"),3)) &amp; "'!U13")</f>
        <v>0</v>
      </c>
      <c r="E580" s="147"/>
      <c r="F580" s="148"/>
      <c r="G580" s="148"/>
      <c r="H580" s="148"/>
      <c r="I580" s="148"/>
      <c r="J580" s="148"/>
      <c r="K580" s="148"/>
      <c r="L580" s="148"/>
      <c r="M580" s="148"/>
      <c r="N580" s="148"/>
      <c r="O580" s="148"/>
      <c r="P580" s="149"/>
    </row>
    <row r="581" spans="1:16" ht="15" customHeight="1" x14ac:dyDescent="0.25">
      <c r="A581" s="44" t="str">
        <f ca="1">IF(MONTH(C581)=MONTH(D$3),RIGHT('Yearly Info'!A$17,LEN('Yearly Info'!A$17)-4),"")</f>
        <v xml:space="preserve"> MSWIS</v>
      </c>
      <c r="B581" s="145"/>
      <c r="C581" s="42">
        <f t="shared" ca="1" si="21"/>
        <v>46256</v>
      </c>
      <c r="D581" s="107">
        <f ca="1">INDIRECT("'" &amp; UPPER(LEFT(TEXT($D$3,"mmmm"),3)) &amp; "'!U14")</f>
        <v>0</v>
      </c>
      <c r="E581" s="147"/>
      <c r="F581" s="148"/>
      <c r="G581" s="148"/>
      <c r="H581" s="148"/>
      <c r="I581" s="148"/>
      <c r="J581" s="148"/>
      <c r="K581" s="148"/>
      <c r="L581" s="148"/>
      <c r="M581" s="148"/>
      <c r="N581" s="148"/>
      <c r="O581" s="148"/>
      <c r="P581" s="149"/>
    </row>
    <row r="582" spans="1:16" ht="15" customHeight="1" x14ac:dyDescent="0.25">
      <c r="A582" s="44" t="str">
        <f ca="1">IF(MONTH(C582)=MONTH(D$3),RIGHT('Yearly Info'!A$18,LEN('Yearly Info'!A$18)-4),"")</f>
        <v xml:space="preserve"> GeoSpatial</v>
      </c>
      <c r="B582" s="145"/>
      <c r="C582" s="42">
        <f t="shared" ca="1" si="21"/>
        <v>46256</v>
      </c>
      <c r="D582" s="107">
        <f ca="1">INDIRECT("'" &amp; UPPER(LEFT(TEXT($D$3,"mmmm"),3)) &amp; "'!U15")</f>
        <v>0</v>
      </c>
      <c r="E582" s="147"/>
      <c r="F582" s="148"/>
      <c r="G582" s="148"/>
      <c r="H582" s="148"/>
      <c r="I582" s="148"/>
      <c r="J582" s="148"/>
      <c r="K582" s="148"/>
      <c r="L582" s="148"/>
      <c r="M582" s="148"/>
      <c r="N582" s="148"/>
      <c r="O582" s="148"/>
      <c r="P582" s="149"/>
    </row>
    <row r="583" spans="1:16" ht="15" customHeight="1" x14ac:dyDescent="0.25">
      <c r="A583" s="44" t="str">
        <f ca="1">IF(MONTH(C583)=MONTH(D$3),RIGHT('Yearly Info'!A$19,LEN('Yearly Info'!A$19)-4),"")</f>
        <v xml:space="preserve"> RICS Dashboard</v>
      </c>
      <c r="B583" s="145"/>
      <c r="C583" s="42">
        <f t="shared" ca="1" si="21"/>
        <v>46256</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MDWFP NRIS</v>
      </c>
      <c r="B584" s="145"/>
      <c r="C584" s="42">
        <f t="shared" ca="1" si="21"/>
        <v>46256</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 MRVA 4 CLOSED</v>
      </c>
      <c r="B585" s="145"/>
      <c r="C585" s="42">
        <f t="shared" ca="1" si="21"/>
        <v>46256</v>
      </c>
      <c r="D585" s="107">
        <f ca="1">INDIRECT("'" &amp; UPPER(LEFT(TEXT($D$3,"mmmm"),3)) &amp; "'!U18")</f>
        <v>0</v>
      </c>
      <c r="E585" s="147"/>
      <c r="F585" s="148"/>
      <c r="G585" s="148"/>
      <c r="H585" s="148"/>
      <c r="I585" s="148"/>
      <c r="J585" s="148"/>
      <c r="K585" s="148"/>
      <c r="L585" s="148"/>
      <c r="M585" s="148"/>
      <c r="N585" s="148"/>
      <c r="O585" s="148"/>
      <c r="P585" s="149"/>
    </row>
    <row r="586" spans="1:16" ht="15" customHeight="1" x14ac:dyDescent="0.25">
      <c r="A586" s="44" t="str">
        <f ca="1">IF(MONTH(C586)=MONTH(D$3),RIGHT('Yearly Info'!A$22,LEN('Yearly Info'!A$22)-4),"")</f>
        <v xml:space="preserve"> Tackett</v>
      </c>
      <c r="B586" s="145"/>
      <c r="C586" s="42">
        <f t="shared" ca="1" si="21"/>
        <v>46256</v>
      </c>
      <c r="D586" s="107">
        <f ca="1">INDIRECT("'" &amp; UPPER(LEFT(TEXT($D$3,"mmmm"),3)) &amp; "'!U19")</f>
        <v>0</v>
      </c>
      <c r="E586" s="147"/>
      <c r="F586" s="148"/>
      <c r="G586" s="148"/>
      <c r="H586" s="148"/>
      <c r="I586" s="148"/>
      <c r="J586" s="148"/>
      <c r="K586" s="148"/>
      <c r="L586" s="148"/>
      <c r="M586" s="148"/>
      <c r="N586" s="148"/>
      <c r="O586" s="148"/>
      <c r="P586" s="149"/>
    </row>
    <row r="587" spans="1:16" ht="15" customHeight="1" x14ac:dyDescent="0.25">
      <c r="A587" s="44" t="e">
        <f ca="1">IF(MONTH(C587)=MONTH(D$3),RIGHT('Yearly Info'!A$23,LEN('Yearly Info'!A$23)-4),"")</f>
        <v>#VALUE!</v>
      </c>
      <c r="B587" s="145"/>
      <c r="C587" s="42">
        <f t="shared" ca="1" si="21"/>
        <v>46256</v>
      </c>
      <c r="D587" s="107">
        <f ca="1">INDIRECT("'" &amp; UPPER(LEFT(TEXT($D$3,"mmmm"),3)) &amp; "'!U20")</f>
        <v>0</v>
      </c>
      <c r="E587" s="160"/>
      <c r="F587" s="148"/>
      <c r="G587" s="148"/>
      <c r="H587" s="148"/>
      <c r="I587" s="148"/>
      <c r="J587" s="148"/>
      <c r="K587" s="148"/>
      <c r="L587" s="148"/>
      <c r="M587" s="148"/>
      <c r="N587" s="148"/>
      <c r="O587" s="148"/>
      <c r="P587" s="149"/>
    </row>
    <row r="588" spans="1:16" ht="15" customHeight="1" x14ac:dyDescent="0.25">
      <c r="A588" s="44" t="e">
        <f ca="1">IF(MONTH(C588)=MONTH(D$3),RIGHT('Yearly Info'!A$24,LEN('Yearly Info'!A$24)-4),"")</f>
        <v>#VALUE!</v>
      </c>
      <c r="B588" s="145"/>
      <c r="C588" s="42">
        <f t="shared" ca="1" si="21"/>
        <v>46256</v>
      </c>
      <c r="D588" s="107">
        <f ca="1">INDIRECT("'" &amp; UPPER(LEFT(TEXT($D$3,"mmmm"),3)) &amp; "'!U21")</f>
        <v>0</v>
      </c>
      <c r="E588" s="147"/>
      <c r="F588" s="148"/>
      <c r="G588" s="148"/>
      <c r="H588" s="148"/>
      <c r="I588" s="148"/>
      <c r="J588" s="148"/>
      <c r="K588" s="148"/>
      <c r="L588" s="148"/>
      <c r="M588" s="148"/>
      <c r="N588" s="148"/>
      <c r="O588" s="148"/>
      <c r="P588" s="149"/>
    </row>
    <row r="589" spans="1:16" ht="15" customHeight="1" x14ac:dyDescent="0.25">
      <c r="A589" s="44" t="e">
        <f ca="1">IF(MONTH(C589)=MONTH(D$3),RIGHT('Yearly Info'!A$25,LEN('Yearly Info'!A$25)-4),"")</f>
        <v>#VALUE!</v>
      </c>
      <c r="B589" s="145"/>
      <c r="C589" s="42">
        <f t="shared" ca="1" si="21"/>
        <v>46256</v>
      </c>
      <c r="D589" s="107">
        <f ca="1">INDIRECT("'" &amp; UPPER(LEFT(TEXT($D$3,"mmmm"),3)) &amp; "'!U22")</f>
        <v>0</v>
      </c>
      <c r="E589" s="147"/>
      <c r="F589" s="148"/>
      <c r="G589" s="148"/>
      <c r="H589" s="148"/>
      <c r="I589" s="148"/>
      <c r="J589" s="148"/>
      <c r="K589" s="148"/>
      <c r="L589" s="148"/>
      <c r="M589" s="148"/>
      <c r="N589" s="148"/>
      <c r="O589" s="148"/>
      <c r="P589" s="149"/>
    </row>
    <row r="590" spans="1:16" ht="15" customHeight="1" x14ac:dyDescent="0.25">
      <c r="A590" s="44" t="e">
        <f ca="1">IF(MONTH(C590)=MONTH(D$3),RIGHT('Yearly Info'!A$26,LEN('Yearly Info'!A$26)-4),"")</f>
        <v>#VALUE!</v>
      </c>
      <c r="B590" s="145"/>
      <c r="C590" s="42">
        <f t="shared" ca="1" si="21"/>
        <v>46256</v>
      </c>
      <c r="D590" s="107">
        <f ca="1">INDIRECT("'" &amp; UPPER(LEFT(TEXT($D$3,"mmmm"),3)) &amp; "'!U23")</f>
        <v>0</v>
      </c>
      <c r="E590" s="147"/>
      <c r="F590" s="148"/>
      <c r="G590" s="148"/>
      <c r="H590" s="148"/>
      <c r="I590" s="148"/>
      <c r="J590" s="148"/>
      <c r="K590" s="148"/>
      <c r="L590" s="148"/>
      <c r="M590" s="148"/>
      <c r="N590" s="148"/>
      <c r="O590" s="148"/>
      <c r="P590" s="149"/>
    </row>
    <row r="591" spans="1:16" ht="15" customHeight="1" x14ac:dyDescent="0.25">
      <c r="A591" s="44" t="e">
        <f ca="1">IF(MONTH(C591)=MONTH(D$3),RIGHT('Yearly Info'!A$27,LEN('Yearly Info'!A$27)-4),"")</f>
        <v>#VALUE!</v>
      </c>
      <c r="B591" s="145"/>
      <c r="C591" s="42">
        <f t="shared" ca="1" si="21"/>
        <v>46256</v>
      </c>
      <c r="D591" s="107">
        <f ca="1">INDIRECT("'" &amp; UPPER(LEFT(TEXT($D$3,"mmmm"),3)) &amp; "'!U24")</f>
        <v>0</v>
      </c>
      <c r="E591" s="147"/>
      <c r="F591" s="148"/>
      <c r="G591" s="148"/>
      <c r="H591" s="148"/>
      <c r="I591" s="148"/>
      <c r="J591" s="148"/>
      <c r="K591" s="148"/>
      <c r="L591" s="148"/>
      <c r="M591" s="148"/>
      <c r="N591" s="148"/>
      <c r="O591" s="148"/>
      <c r="P591" s="149"/>
    </row>
    <row r="592" spans="1:16" ht="15" customHeight="1" x14ac:dyDescent="0.25">
      <c r="A592" s="44" t="e">
        <f ca="1">IF(MONTH(C592)=MONTH(D$3),RIGHT('Yearly Info'!A$28,LEN('Yearly Info'!A$28)-4),"")</f>
        <v>#VALUE!</v>
      </c>
      <c r="B592" s="145"/>
      <c r="C592" s="42">
        <f t="shared" ca="1" si="21"/>
        <v>46256</v>
      </c>
      <c r="D592" s="107">
        <f ca="1">INDIRECT("'" &amp; UPPER(LEFT(TEXT($D$3,"mmmm"),3)) &amp; "'!U25")</f>
        <v>0</v>
      </c>
      <c r="E592" s="147"/>
      <c r="F592" s="148"/>
      <c r="G592" s="148"/>
      <c r="H592" s="148"/>
      <c r="I592" s="148"/>
      <c r="J592" s="148"/>
      <c r="K592" s="148"/>
      <c r="L592" s="148"/>
      <c r="M592" s="148"/>
      <c r="N592" s="148"/>
      <c r="O592" s="148"/>
      <c r="P592" s="149"/>
    </row>
    <row r="593" spans="1:16" ht="15" customHeight="1" x14ac:dyDescent="0.25">
      <c r="A593" s="44" t="e">
        <f ca="1">IF(MONTH(C593)=MONTH(D$3),RIGHT('Yearly Info'!A$29,LEN('Yearly Info'!A$29)-4),"")</f>
        <v>#VALUE!</v>
      </c>
      <c r="B593" s="145"/>
      <c r="C593" s="42">
        <f t="shared" ca="1" si="21"/>
        <v>46256</v>
      </c>
      <c r="D593" s="107">
        <f ca="1">INDIRECT("'" &amp; UPPER(LEFT(TEXT($D$3,"mmmm"),3)) &amp; "'!U26")</f>
        <v>0</v>
      </c>
      <c r="E593" s="147"/>
      <c r="F593" s="148"/>
      <c r="G593" s="148"/>
      <c r="H593" s="148"/>
      <c r="I593" s="148"/>
      <c r="J593" s="148"/>
      <c r="K593" s="148"/>
      <c r="L593" s="148"/>
      <c r="M593" s="148"/>
      <c r="N593" s="148"/>
      <c r="O593" s="148"/>
      <c r="P593" s="149"/>
    </row>
    <row r="594" spans="1:16" ht="15" customHeight="1" x14ac:dyDescent="0.25">
      <c r="A594" s="44" t="e">
        <f ca="1">IF(MONTH(C594)=MONTH(D$3),RIGHT('Yearly Info'!A$30,LEN('Yearly Info'!A$30)-4),"")</f>
        <v>#VALUE!</v>
      </c>
      <c r="B594" s="145"/>
      <c r="C594" s="42">
        <f t="shared" ca="1" si="21"/>
        <v>46256</v>
      </c>
      <c r="D594" s="107">
        <f ca="1">INDIRECT("'" &amp; UPPER(LEFT(TEXT($D$3,"mmmm"),3)) &amp; "'!U27")</f>
        <v>0</v>
      </c>
      <c r="E594" s="147"/>
      <c r="F594" s="148"/>
      <c r="G594" s="148"/>
      <c r="H594" s="148"/>
      <c r="I594" s="148"/>
      <c r="J594" s="148"/>
      <c r="K594" s="148"/>
      <c r="L594" s="148"/>
      <c r="M594" s="148"/>
      <c r="N594" s="148"/>
      <c r="O594" s="148"/>
      <c r="P594" s="149"/>
    </row>
    <row r="595" spans="1:16" ht="15" customHeight="1" x14ac:dyDescent="0.25">
      <c r="A595" s="44" t="e">
        <f ca="1">IF(MONTH(C595)=MONTH(D$3),RIGHT('Yearly Info'!A$31,LEN('Yearly Info'!A$31)-4),"")</f>
        <v>#VALUE!</v>
      </c>
      <c r="B595" s="145"/>
      <c r="C595" s="42">
        <f t="shared" ca="1" si="21"/>
        <v>46256</v>
      </c>
      <c r="D595" s="107">
        <f ca="1">INDIRECT("'" &amp; UPPER(LEFT(TEXT($D$3,"mmmm"),3)) &amp; "'!U28")</f>
        <v>0</v>
      </c>
      <c r="E595" s="147"/>
      <c r="F595" s="148"/>
      <c r="G595" s="148"/>
      <c r="H595" s="148"/>
      <c r="I595" s="148"/>
      <c r="J595" s="148"/>
      <c r="K595" s="148"/>
      <c r="L595" s="148"/>
      <c r="M595" s="148"/>
      <c r="N595" s="148"/>
      <c r="O595" s="148"/>
      <c r="P595" s="149"/>
    </row>
    <row r="596" spans="1:16" ht="15" customHeight="1" x14ac:dyDescent="0.25">
      <c r="A596" s="44" t="e">
        <f ca="1">IF(MONTH(C596)=MONTH(D$3),RIGHT('Yearly Info'!A$32,LEN('Yearly Info'!A$32)-4),"")</f>
        <v>#VALUE!</v>
      </c>
      <c r="B596" s="145"/>
      <c r="C596" s="42">
        <f t="shared" ca="1" si="21"/>
        <v>46256</v>
      </c>
      <c r="D596" s="107">
        <f ca="1">INDIRECT("'" &amp; UPPER(LEFT(TEXT($D$3,"mmmm"),3)) &amp; "'!U29")</f>
        <v>0</v>
      </c>
      <c r="E596" s="147"/>
      <c r="F596" s="148"/>
      <c r="G596" s="148"/>
      <c r="H596" s="148"/>
      <c r="I596" s="148"/>
      <c r="J596" s="148"/>
      <c r="K596" s="148"/>
      <c r="L596" s="148"/>
      <c r="M596" s="148"/>
      <c r="N596" s="148"/>
      <c r="O596" s="148"/>
      <c r="P596" s="149"/>
    </row>
    <row r="597" spans="1:16" ht="15" customHeight="1" x14ac:dyDescent="0.25">
      <c r="A597" s="44" t="e">
        <f ca="1">IF(MONTH(C597)=MONTH(D$3),RIGHT('Yearly Info'!A$33,LEN('Yearly Info'!A$33)-4),"")</f>
        <v>#VALUE!</v>
      </c>
      <c r="B597" s="145"/>
      <c r="C597" s="42">
        <f t="shared" ca="1" si="21"/>
        <v>46256</v>
      </c>
      <c r="D597" s="107">
        <f ca="1">INDIRECT("'" &amp; UPPER(LEFT(TEXT($D$3,"mmmm"),3)) &amp; "'!U30")</f>
        <v>0</v>
      </c>
      <c r="E597" s="147"/>
      <c r="F597" s="148"/>
      <c r="G597" s="148"/>
      <c r="H597" s="148"/>
      <c r="I597" s="148"/>
      <c r="J597" s="148"/>
      <c r="K597" s="148"/>
      <c r="L597" s="148"/>
      <c r="M597" s="148"/>
      <c r="N597" s="148"/>
      <c r="O597" s="148"/>
      <c r="P597" s="149"/>
    </row>
    <row r="598" spans="1:16" ht="15" customHeight="1" x14ac:dyDescent="0.25">
      <c r="A598" s="44" t="e">
        <f ca="1">IF(MONTH(C598)=MONTH(D$3),RIGHT('Yearly Info'!A$34,LEN('Yearly Info'!A$34)-4),"")</f>
        <v>#VALUE!</v>
      </c>
      <c r="B598" s="145"/>
      <c r="C598" s="42">
        <f t="shared" ca="1" si="21"/>
        <v>46256</v>
      </c>
      <c r="D598" s="107">
        <f ca="1">INDIRECT("'" &amp; UPPER(LEFT(TEXT($D$3,"mmmm"),3)) &amp; "'!U31")</f>
        <v>0</v>
      </c>
      <c r="E598" s="147"/>
      <c r="F598" s="148"/>
      <c r="G598" s="148"/>
      <c r="H598" s="148"/>
      <c r="I598" s="148"/>
      <c r="J598" s="148"/>
      <c r="K598" s="148"/>
      <c r="L598" s="148"/>
      <c r="M598" s="148"/>
      <c r="N598" s="148"/>
      <c r="O598" s="148"/>
      <c r="P598" s="149"/>
    </row>
    <row r="599" spans="1:16" ht="15" customHeight="1" x14ac:dyDescent="0.25">
      <c r="A599" s="44" t="e">
        <f ca="1">IF(MONTH(C599)=MONTH(D$3),RIGHT('Yearly Info'!A$35,LEN('Yearly Info'!A$35)-4),"")</f>
        <v>#VALUE!</v>
      </c>
      <c r="B599" s="145"/>
      <c r="C599" s="42">
        <f t="shared" ca="1" si="21"/>
        <v>46256</v>
      </c>
      <c r="D599" s="107">
        <f ca="1">INDIRECT("'" &amp; UPPER(LEFT(TEXT($D$3,"mmmm"),3)) &amp; "'!U32")</f>
        <v>0</v>
      </c>
      <c r="E599" s="147"/>
      <c r="F599" s="148"/>
      <c r="G599" s="148"/>
      <c r="H599" s="148"/>
      <c r="I599" s="148"/>
      <c r="J599" s="148"/>
      <c r="K599" s="148"/>
      <c r="L599" s="148"/>
      <c r="M599" s="148"/>
      <c r="N599" s="148"/>
      <c r="O599" s="148"/>
      <c r="P599" s="149"/>
    </row>
    <row r="600" spans="1:16" ht="15" customHeight="1" x14ac:dyDescent="0.25">
      <c r="A600" s="44" t="e">
        <f ca="1">IF(MONTH(C600)=MONTH(D$3),RIGHT('Yearly Info'!A$36,LEN('Yearly Info'!A$36)-4),"")</f>
        <v>#VALUE!</v>
      </c>
      <c r="B600" s="145"/>
      <c r="C600" s="42">
        <f t="shared" ca="1" si="21"/>
        <v>46256</v>
      </c>
      <c r="D600" s="107">
        <f ca="1">INDIRECT("'" &amp; UPPER(LEFT(TEXT($D$3,"mmmm"),3)) &amp; "'!U33")</f>
        <v>0</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#VALUE!</v>
      </c>
      <c r="B601" s="145"/>
      <c r="C601" s="42">
        <f t="shared" ca="1" si="21"/>
        <v>46256</v>
      </c>
      <c r="D601" s="107">
        <f ca="1">INDIRECT("'" &amp; UPPER(LEFT(TEXT($D$3,"mmmm"),3)) &amp; "'!U34")</f>
        <v>0</v>
      </c>
      <c r="E601" s="147"/>
      <c r="F601" s="148"/>
      <c r="G601" s="148"/>
      <c r="H601" s="148"/>
      <c r="I601" s="148"/>
      <c r="J601" s="148"/>
      <c r="K601" s="148"/>
      <c r="L601" s="148"/>
      <c r="M601" s="148"/>
      <c r="N601" s="148"/>
      <c r="O601" s="148"/>
      <c r="P601" s="149"/>
    </row>
    <row r="602" spans="1:16" ht="15" customHeight="1" x14ac:dyDescent="0.25">
      <c r="A602" s="44" t="e">
        <f ca="1">IF(MONTH(C602)=MONTH(D$3),RIGHT('Yearly Info'!A$38,LEN('Yearly Info'!A$38)-4),"")</f>
        <v>#VALUE!</v>
      </c>
      <c r="B602" s="145"/>
      <c r="C602" s="42">
        <f t="shared" ca="1" si="21"/>
        <v>46256</v>
      </c>
      <c r="D602" s="107">
        <f ca="1">INDIRECT("'" &amp; UPPER(LEFT(TEXT($D$3,"mmmm"),3)) &amp; "'!U35")</f>
        <v>0</v>
      </c>
      <c r="E602" s="147"/>
      <c r="F602" s="148"/>
      <c r="G602" s="148"/>
      <c r="H602" s="148"/>
      <c r="I602" s="148"/>
      <c r="J602" s="148"/>
      <c r="K602" s="148"/>
      <c r="L602" s="148"/>
      <c r="M602" s="148"/>
      <c r="N602" s="148"/>
      <c r="O602" s="148"/>
      <c r="P602" s="149"/>
    </row>
    <row r="603" spans="1:16" ht="15" customHeight="1" x14ac:dyDescent="0.25">
      <c r="A603" s="44" t="e">
        <f ca="1">IF(MONTH(C603)=MONTH(D$3),RIGHT('Yearly Info'!A$39,LEN('Yearly Info'!A$39)-4),"")</f>
        <v>#VALUE!</v>
      </c>
      <c r="B603" s="145"/>
      <c r="C603" s="42">
        <f t="shared" ca="1" si="21"/>
        <v>46256</v>
      </c>
      <c r="D603" s="107">
        <f ca="1">INDIRECT("'" &amp; UPPER(LEFT(TEXT($D$3,"mmmm"),3)) &amp; "'!U36")</f>
        <v>0</v>
      </c>
      <c r="E603" s="147"/>
      <c r="F603" s="148"/>
      <c r="G603" s="148"/>
      <c r="H603" s="148"/>
      <c r="I603" s="148"/>
      <c r="J603" s="148"/>
      <c r="K603" s="148"/>
      <c r="L603" s="148"/>
      <c r="M603" s="148"/>
      <c r="N603" s="148"/>
      <c r="O603" s="148"/>
      <c r="P603" s="149"/>
    </row>
    <row r="604" spans="1:16" ht="15" customHeight="1" thickBot="1" x14ac:dyDescent="0.3">
      <c r="A604" s="45" t="e">
        <f ca="1">IF(MONTH(C604)=MONTH(D$3),RIGHT('Yearly Info'!A$40,LEN('Yearly Info'!A$40)-4),"")</f>
        <v>#VALUE!</v>
      </c>
      <c r="B604" s="145"/>
      <c r="C604" s="42">
        <f t="shared" ca="1" si="21"/>
        <v>46256</v>
      </c>
      <c r="D604" s="107">
        <f ca="1">INDIRECT("'" &amp; UPPER(LEFT(TEXT($D$3,"mmmm"),3)) &amp; "'!U37")</f>
        <v>0</v>
      </c>
      <c r="E604" s="147"/>
      <c r="F604" s="148"/>
      <c r="G604" s="148"/>
      <c r="H604" s="148"/>
      <c r="I604" s="148"/>
      <c r="J604" s="148"/>
      <c r="K604" s="148"/>
      <c r="L604" s="148"/>
      <c r="M604" s="148"/>
      <c r="N604" s="148"/>
      <c r="O604" s="148"/>
      <c r="P604" s="149"/>
    </row>
    <row r="605" spans="1:16" ht="15" customHeight="1" thickBot="1" x14ac:dyDescent="0.3">
      <c r="A605" s="45" t="str">
        <f ca="1">IF(MONTH(C605)=MONTH(D$3),RIGHT('Yearly Info'!A$41,LEN('Yearly Info'!A$41)-4),"")</f>
        <v xml:space="preserve"> </v>
      </c>
      <c r="B605" s="145"/>
      <c r="C605" s="42">
        <f t="shared" ca="1" si="21"/>
        <v>46256</v>
      </c>
      <c r="D605" s="107">
        <f ca="1">INDIRECT("'" &amp; UPPER(LEFT(TEXT($D$3,"mmmm"),3)) &amp; "'!U38")</f>
        <v>0</v>
      </c>
      <c r="E605" s="147"/>
      <c r="F605" s="148"/>
      <c r="G605" s="148"/>
      <c r="H605" s="148"/>
      <c r="I605" s="148"/>
      <c r="J605" s="148"/>
      <c r="K605" s="148"/>
      <c r="L605" s="148"/>
      <c r="M605" s="148"/>
      <c r="N605" s="148"/>
      <c r="O605" s="148"/>
      <c r="P605" s="149"/>
    </row>
    <row r="606" spans="1:16" ht="15" customHeight="1" thickBot="1" x14ac:dyDescent="0.3">
      <c r="A606" s="45" t="str">
        <f ca="1">IF(MONTH(C606)=MONTH(D$3),RIGHT('Yearly Info'!A$42,LEN('Yearly Info'!A$42)-4),"")</f>
        <v xml:space="preserve"> </v>
      </c>
      <c r="B606" s="145"/>
      <c r="C606" s="42">
        <f t="shared" ca="1" si="21"/>
        <v>46256</v>
      </c>
      <c r="D606" s="107">
        <f ca="1">INDIRECT("'" &amp; UPPER(LEFT(TEXT($D$3,"mmmm"),3)) &amp; "'!U39")</f>
        <v>0</v>
      </c>
      <c r="E606" s="147"/>
      <c r="F606" s="148"/>
      <c r="G606" s="148"/>
      <c r="H606" s="148"/>
      <c r="I606" s="148"/>
      <c r="J606" s="148"/>
      <c r="K606" s="148"/>
      <c r="L606" s="148"/>
      <c r="M606" s="148"/>
      <c r="N606" s="148"/>
      <c r="O606" s="148"/>
      <c r="P606" s="149"/>
    </row>
    <row r="607" spans="1:16" ht="15" customHeight="1" thickBot="1" x14ac:dyDescent="0.3">
      <c r="A607" s="45" t="str">
        <f ca="1">IF(MONTH(C607)=MONTH(D$3),RIGHT('Yearly Info'!A$43,LEN('Yearly Info'!A$43)-4),"")</f>
        <v xml:space="preserve"> </v>
      </c>
      <c r="B607" s="146"/>
      <c r="C607" s="42">
        <f t="shared" ca="1" si="21"/>
        <v>46256</v>
      </c>
      <c r="D607" s="107">
        <f ca="1">INDIRECT("'" &amp; UPPER(LEFT(TEXT($D$3,"mmmm"),3)) &amp; "'!U40")</f>
        <v>0</v>
      </c>
      <c r="E607" s="150"/>
      <c r="F607" s="151"/>
      <c r="G607" s="151"/>
      <c r="H607" s="151"/>
      <c r="I607" s="151"/>
      <c r="J607" s="151"/>
      <c r="K607" s="151"/>
      <c r="L607" s="151"/>
      <c r="M607" s="151"/>
      <c r="N607" s="151"/>
      <c r="O607" s="151"/>
      <c r="P607" s="152"/>
    </row>
    <row r="608" spans="1:16" ht="15" customHeight="1" x14ac:dyDescent="0.25">
      <c r="A608" s="44" t="str">
        <f ca="1">IF(MONTH(C608)=MONTH(D$3),RIGHT('Yearly Info'!A$14,LEN('Yearly Info'!A$14)-4),"")</f>
        <v xml:space="preserve"> RICS Support for MDEQ</v>
      </c>
      <c r="B608" s="145" t="str">
        <f ca="1">TEXT(C608,"dddd")</f>
        <v>Sunday</v>
      </c>
      <c r="C608" s="94">
        <f ca="1">C578+1</f>
        <v>46257</v>
      </c>
      <c r="D608" s="107">
        <f ca="1">INDIRECT("'" &amp; UPPER(LEFT(TEXT($D$3,"mmmm"),3)) &amp; "'!V11")</f>
        <v>0</v>
      </c>
      <c r="E608" s="147"/>
      <c r="F608" s="148"/>
      <c r="G608" s="148"/>
      <c r="H608" s="148"/>
      <c r="I608" s="148"/>
      <c r="J608" s="148"/>
      <c r="K608" s="148"/>
      <c r="L608" s="148"/>
      <c r="M608" s="148"/>
      <c r="N608" s="148"/>
      <c r="O608" s="148"/>
      <c r="P608" s="149"/>
    </row>
    <row r="609" spans="1:16" ht="15" customHeight="1" x14ac:dyDescent="0.25">
      <c r="A609" s="44" t="str">
        <f ca="1">IF(MONTH(C609)=MONTH(D$3),RIGHT('Yearly Info'!A$15,LEN('Yearly Info'!A$15)-4),"")</f>
        <v xml:space="preserve"> MDEQ</v>
      </c>
      <c r="B609" s="145"/>
      <c r="C609" s="42">
        <f ca="1">C608</f>
        <v>46257</v>
      </c>
      <c r="D609" s="107">
        <f ca="1">INDIRECT("'" &amp; UPPER(LEFT(TEXT($D$3,"mmmm"),3)) &amp; "'!V12")</f>
        <v>0</v>
      </c>
      <c r="E609" s="147"/>
      <c r="F609" s="148"/>
      <c r="G609" s="148"/>
      <c r="H609" s="148"/>
      <c r="I609" s="148"/>
      <c r="J609" s="148"/>
      <c r="K609" s="148"/>
      <c r="L609" s="148"/>
      <c r="M609" s="148"/>
      <c r="N609" s="148"/>
      <c r="O609" s="148"/>
      <c r="P609" s="149"/>
    </row>
    <row r="610" spans="1:16" ht="15" customHeight="1" x14ac:dyDescent="0.25">
      <c r="A610" s="44" t="str">
        <f ca="1">IF(MONTH(C610)=MONTH(D$3),RIGHT('Yearly Info'!A$16,LEN('Yearly Info'!A$16)-4),"")</f>
        <v xml:space="preserve"> RICS Idea Portal</v>
      </c>
      <c r="B610" s="145"/>
      <c r="C610" s="42">
        <f t="shared" ref="C610:C637" ca="1" si="22">C609</f>
        <v>46257</v>
      </c>
      <c r="D610" s="107">
        <f ca="1">INDIRECT("'" &amp; UPPER(LEFT(TEXT($D$3,"mmmm"),3)) &amp; "'!V13")</f>
        <v>0</v>
      </c>
      <c r="E610" s="147"/>
      <c r="F610" s="148"/>
      <c r="G610" s="148"/>
      <c r="H610" s="148"/>
      <c r="I610" s="148"/>
      <c r="J610" s="148"/>
      <c r="K610" s="148"/>
      <c r="L610" s="148"/>
      <c r="M610" s="148"/>
      <c r="N610" s="148"/>
      <c r="O610" s="148"/>
      <c r="P610" s="149"/>
    </row>
    <row r="611" spans="1:16" ht="15" customHeight="1" x14ac:dyDescent="0.25">
      <c r="A611" s="44" t="str">
        <f ca="1">IF(MONTH(C611)=MONTH(D$3),RIGHT('Yearly Info'!A$17,LEN('Yearly Info'!A$17)-4),"")</f>
        <v xml:space="preserve"> MSWIS</v>
      </c>
      <c r="B611" s="145"/>
      <c r="C611" s="42">
        <f t="shared" ca="1" si="22"/>
        <v>46257</v>
      </c>
      <c r="D611" s="107">
        <f ca="1">INDIRECT("'" &amp; UPPER(LEFT(TEXT($D$3,"mmmm"),3)) &amp; "'!V14")</f>
        <v>0</v>
      </c>
      <c r="E611" s="147"/>
      <c r="F611" s="148"/>
      <c r="G611" s="148"/>
      <c r="H611" s="148"/>
      <c r="I611" s="148"/>
      <c r="J611" s="148"/>
      <c r="K611" s="148"/>
      <c r="L611" s="148"/>
      <c r="M611" s="148"/>
      <c r="N611" s="148"/>
      <c r="O611" s="148"/>
      <c r="P611" s="149"/>
    </row>
    <row r="612" spans="1:16" ht="15" customHeight="1" x14ac:dyDescent="0.25">
      <c r="A612" s="44" t="str">
        <f ca="1">IF(MONTH(C612)=MONTH(D$3),RIGHT('Yearly Info'!A$18,LEN('Yearly Info'!A$18)-4),"")</f>
        <v xml:space="preserve"> GeoSpatial</v>
      </c>
      <c r="B612" s="145"/>
      <c r="C612" s="42">
        <f t="shared" ca="1" si="22"/>
        <v>46257</v>
      </c>
      <c r="D612" s="107">
        <f ca="1">INDIRECT("'" &amp; UPPER(LEFT(TEXT($D$3,"mmmm"),3)) &amp; "'!V15")</f>
        <v>0</v>
      </c>
      <c r="E612" s="147"/>
      <c r="F612" s="148"/>
      <c r="G612" s="148"/>
      <c r="H612" s="148"/>
      <c r="I612" s="148"/>
      <c r="J612" s="148"/>
      <c r="K612" s="148"/>
      <c r="L612" s="148"/>
      <c r="M612" s="148"/>
      <c r="N612" s="148"/>
      <c r="O612" s="148"/>
      <c r="P612" s="149"/>
    </row>
    <row r="613" spans="1:16" ht="15" customHeight="1" x14ac:dyDescent="0.25">
      <c r="A613" s="44" t="str">
        <f ca="1">IF(MONTH(C613)=MONTH(D$3),RIGHT('Yearly Info'!A$19,LEN('Yearly Info'!A$19)-4),"")</f>
        <v xml:space="preserve"> RICS Dashboard</v>
      </c>
      <c r="B613" s="145"/>
      <c r="C613" s="42">
        <f t="shared" ca="1" si="22"/>
        <v>46257</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MDWFP NRIS</v>
      </c>
      <c r="B614" s="145"/>
      <c r="C614" s="42">
        <f t="shared" ca="1" si="22"/>
        <v>46257</v>
      </c>
      <c r="D614" s="107">
        <f ca="1">INDIRECT("'" &amp; UPPER(LEFT(TEXT($D$3,"mmmm"),3)) &amp; "'!V17")</f>
        <v>0</v>
      </c>
      <c r="E614" s="147"/>
      <c r="F614" s="148"/>
      <c r="G614" s="148"/>
      <c r="H614" s="148"/>
      <c r="I614" s="148"/>
      <c r="J614" s="148"/>
      <c r="K614" s="148"/>
      <c r="L614" s="148"/>
      <c r="M614" s="148"/>
      <c r="N614" s="148"/>
      <c r="O614" s="148"/>
      <c r="P614" s="149"/>
    </row>
    <row r="615" spans="1:16" ht="15" customHeight="1" x14ac:dyDescent="0.25">
      <c r="A615" s="44" t="str">
        <f ca="1">IF(MONTH(C615)=MONTH(D$3),RIGHT('Yearly Info'!A$21,LEN('Yearly Info'!A$21)-4),"")</f>
        <v xml:space="preserve"> MSWIS MRVA 4 CLOSED</v>
      </c>
      <c r="B615" s="145"/>
      <c r="C615" s="42">
        <f t="shared" ca="1" si="22"/>
        <v>46257</v>
      </c>
      <c r="D615" s="107">
        <f ca="1">INDIRECT("'" &amp; UPPER(LEFT(TEXT($D$3,"mmmm"),3)) &amp; "'!V18")</f>
        <v>0</v>
      </c>
      <c r="E615" s="147"/>
      <c r="F615" s="148"/>
      <c r="G615" s="148"/>
      <c r="H615" s="148"/>
      <c r="I615" s="148"/>
      <c r="J615" s="148"/>
      <c r="K615" s="148"/>
      <c r="L615" s="148"/>
      <c r="M615" s="148"/>
      <c r="N615" s="148"/>
      <c r="O615" s="148"/>
      <c r="P615" s="149"/>
    </row>
    <row r="616" spans="1:16" ht="15" customHeight="1" x14ac:dyDescent="0.25">
      <c r="A616" s="44" t="str">
        <f ca="1">IF(MONTH(C616)=MONTH(D$3),RIGHT('Yearly Info'!A$22,LEN('Yearly Info'!A$22)-4),"")</f>
        <v xml:space="preserve"> Tackett</v>
      </c>
      <c r="B616" s="145"/>
      <c r="C616" s="42">
        <f t="shared" ca="1" si="22"/>
        <v>46257</v>
      </c>
      <c r="D616" s="107">
        <f ca="1">INDIRECT("'" &amp; UPPER(LEFT(TEXT($D$3,"mmmm"),3)) &amp; "'!V19")</f>
        <v>0</v>
      </c>
      <c r="E616" s="147"/>
      <c r="F616" s="148"/>
      <c r="G616" s="148"/>
      <c r="H616" s="148"/>
      <c r="I616" s="148"/>
      <c r="J616" s="148"/>
      <c r="K616" s="148"/>
      <c r="L616" s="148"/>
      <c r="M616" s="148"/>
      <c r="N616" s="148"/>
      <c r="O616" s="148"/>
      <c r="P616" s="149"/>
    </row>
    <row r="617" spans="1:16" ht="15" customHeight="1" x14ac:dyDescent="0.25">
      <c r="A617" s="44" t="e">
        <f ca="1">IF(MONTH(C617)=MONTH(D$3),RIGHT('Yearly Info'!A$23,LEN('Yearly Info'!A$23)-4),"")</f>
        <v>#VALUE!</v>
      </c>
      <c r="B617" s="145"/>
      <c r="C617" s="42">
        <f t="shared" ca="1" si="22"/>
        <v>46257</v>
      </c>
      <c r="D617" s="107">
        <f ca="1">INDIRECT("'" &amp; UPPER(LEFT(TEXT($D$3,"mmmm"),3)) &amp; "'!V20")</f>
        <v>0</v>
      </c>
      <c r="E617" s="147"/>
      <c r="F617" s="148"/>
      <c r="G617" s="148"/>
      <c r="H617" s="148"/>
      <c r="I617" s="148"/>
      <c r="J617" s="148"/>
      <c r="K617" s="148"/>
      <c r="L617" s="148"/>
      <c r="M617" s="148"/>
      <c r="N617" s="148"/>
      <c r="O617" s="148"/>
      <c r="P617" s="149"/>
    </row>
    <row r="618" spans="1:16" ht="15" customHeight="1" x14ac:dyDescent="0.25">
      <c r="A618" s="44" t="e">
        <f ca="1">IF(MONTH(C618)=MONTH(D$3),RIGHT('Yearly Info'!A$24,LEN('Yearly Info'!A$24)-4),"")</f>
        <v>#VALUE!</v>
      </c>
      <c r="B618" s="145"/>
      <c r="C618" s="42">
        <f t="shared" ca="1" si="22"/>
        <v>46257</v>
      </c>
      <c r="D618" s="107">
        <f ca="1">INDIRECT("'" &amp; UPPER(LEFT(TEXT($D$3,"mmmm"),3)) &amp; "'!V21")</f>
        <v>0</v>
      </c>
      <c r="E618" s="147"/>
      <c r="F618" s="148"/>
      <c r="G618" s="148"/>
      <c r="H618" s="148"/>
      <c r="I618" s="148"/>
      <c r="J618" s="148"/>
      <c r="K618" s="148"/>
      <c r="L618" s="148"/>
      <c r="M618" s="148"/>
      <c r="N618" s="148"/>
      <c r="O618" s="148"/>
      <c r="P618" s="149"/>
    </row>
    <row r="619" spans="1:16" ht="15" customHeight="1" x14ac:dyDescent="0.25">
      <c r="A619" s="44" t="e">
        <f ca="1">IF(MONTH(C619)=MONTH(D$3),RIGHT('Yearly Info'!A$25,LEN('Yearly Info'!A$25)-4),"")</f>
        <v>#VALUE!</v>
      </c>
      <c r="B619" s="145"/>
      <c r="C619" s="42">
        <f t="shared" ca="1" si="22"/>
        <v>46257</v>
      </c>
      <c r="D619" s="107">
        <f ca="1">INDIRECT("'" &amp; UPPER(LEFT(TEXT($D$3,"mmmm"),3)) &amp; "'!V22")</f>
        <v>0</v>
      </c>
      <c r="E619" s="147"/>
      <c r="F619" s="148"/>
      <c r="G619" s="148"/>
      <c r="H619" s="148"/>
      <c r="I619" s="148"/>
      <c r="J619" s="148"/>
      <c r="K619" s="148"/>
      <c r="L619" s="148"/>
      <c r="M619" s="148"/>
      <c r="N619" s="148"/>
      <c r="O619" s="148"/>
      <c r="P619" s="149"/>
    </row>
    <row r="620" spans="1:16" ht="15" customHeight="1" x14ac:dyDescent="0.25">
      <c r="A620" s="44" t="e">
        <f ca="1">IF(MONTH(C620)=MONTH(D$3),RIGHT('Yearly Info'!A$26,LEN('Yearly Info'!A$26)-4),"")</f>
        <v>#VALUE!</v>
      </c>
      <c r="B620" s="145"/>
      <c r="C620" s="42">
        <f t="shared" ca="1" si="22"/>
        <v>46257</v>
      </c>
      <c r="D620" s="107">
        <f ca="1">INDIRECT("'" &amp; UPPER(LEFT(TEXT($D$3,"mmmm"),3)) &amp; "'!V23")</f>
        <v>0</v>
      </c>
      <c r="E620" s="147"/>
      <c r="F620" s="148"/>
      <c r="G620" s="148"/>
      <c r="H620" s="148"/>
      <c r="I620" s="148"/>
      <c r="J620" s="148"/>
      <c r="K620" s="148"/>
      <c r="L620" s="148"/>
      <c r="M620" s="148"/>
      <c r="N620" s="148"/>
      <c r="O620" s="148"/>
      <c r="P620" s="149"/>
    </row>
    <row r="621" spans="1:16" ht="15" customHeight="1" x14ac:dyDescent="0.25">
      <c r="A621" s="44" t="e">
        <f ca="1">IF(MONTH(C621)=MONTH(D$3),RIGHT('Yearly Info'!A$27,LEN('Yearly Info'!A$27)-4),"")</f>
        <v>#VALUE!</v>
      </c>
      <c r="B621" s="145"/>
      <c r="C621" s="42">
        <f t="shared" ca="1" si="22"/>
        <v>46257</v>
      </c>
      <c r="D621" s="107">
        <f ca="1">INDIRECT("'" &amp; UPPER(LEFT(TEXT($D$3,"mmmm"),3)) &amp; "'!V24")</f>
        <v>0</v>
      </c>
      <c r="E621" s="147"/>
      <c r="F621" s="148"/>
      <c r="G621" s="148"/>
      <c r="H621" s="148"/>
      <c r="I621" s="148"/>
      <c r="J621" s="148"/>
      <c r="K621" s="148"/>
      <c r="L621" s="148"/>
      <c r="M621" s="148"/>
      <c r="N621" s="148"/>
      <c r="O621" s="148"/>
      <c r="P621" s="149"/>
    </row>
    <row r="622" spans="1:16" ht="15" customHeight="1" x14ac:dyDescent="0.25">
      <c r="A622" s="44" t="e">
        <f ca="1">IF(MONTH(C622)=MONTH(D$3),RIGHT('Yearly Info'!A$28,LEN('Yearly Info'!A$28)-4),"")</f>
        <v>#VALUE!</v>
      </c>
      <c r="B622" s="145"/>
      <c r="C622" s="42">
        <f t="shared" ca="1" si="22"/>
        <v>46257</v>
      </c>
      <c r="D622" s="107">
        <f ca="1">INDIRECT("'" &amp; UPPER(LEFT(TEXT($D$3,"mmmm"),3)) &amp; "'!V25")</f>
        <v>0</v>
      </c>
      <c r="E622" s="147"/>
      <c r="F622" s="148"/>
      <c r="G622" s="148"/>
      <c r="H622" s="148"/>
      <c r="I622" s="148"/>
      <c r="J622" s="148"/>
      <c r="K622" s="148"/>
      <c r="L622" s="148"/>
      <c r="M622" s="148"/>
      <c r="N622" s="148"/>
      <c r="O622" s="148"/>
      <c r="P622" s="149"/>
    </row>
    <row r="623" spans="1:16" ht="15" customHeight="1" x14ac:dyDescent="0.25">
      <c r="A623" s="44" t="e">
        <f ca="1">IF(MONTH(C623)=MONTH(D$3),RIGHT('Yearly Info'!A$29,LEN('Yearly Info'!A$29)-4),"")</f>
        <v>#VALUE!</v>
      </c>
      <c r="B623" s="145"/>
      <c r="C623" s="42">
        <f t="shared" ca="1" si="22"/>
        <v>46257</v>
      </c>
      <c r="D623" s="107">
        <f ca="1">INDIRECT("'" &amp; UPPER(LEFT(TEXT($D$3,"mmmm"),3)) &amp; "'!V26")</f>
        <v>0</v>
      </c>
      <c r="E623" s="147"/>
      <c r="F623" s="148"/>
      <c r="G623" s="148"/>
      <c r="H623" s="148"/>
      <c r="I623" s="148"/>
      <c r="J623" s="148"/>
      <c r="K623" s="148"/>
      <c r="L623" s="148"/>
      <c r="M623" s="148"/>
      <c r="N623" s="148"/>
      <c r="O623" s="148"/>
      <c r="P623" s="149"/>
    </row>
    <row r="624" spans="1:16" ht="15" customHeight="1" x14ac:dyDescent="0.25">
      <c r="A624" s="44" t="e">
        <f ca="1">IF(MONTH(C624)=MONTH(D$3),RIGHT('Yearly Info'!A$30,LEN('Yearly Info'!A$30)-4),"")</f>
        <v>#VALUE!</v>
      </c>
      <c r="B624" s="145"/>
      <c r="C624" s="42">
        <f t="shared" ca="1" si="22"/>
        <v>46257</v>
      </c>
      <c r="D624" s="107">
        <f ca="1">INDIRECT("'" &amp; UPPER(LEFT(TEXT($D$3,"mmmm"),3)) &amp; "'!V27")</f>
        <v>0</v>
      </c>
      <c r="E624" s="147"/>
      <c r="F624" s="148"/>
      <c r="G624" s="148"/>
      <c r="H624" s="148"/>
      <c r="I624" s="148"/>
      <c r="J624" s="148"/>
      <c r="K624" s="148"/>
      <c r="L624" s="148"/>
      <c r="M624" s="148"/>
      <c r="N624" s="148"/>
      <c r="O624" s="148"/>
      <c r="P624" s="149"/>
    </row>
    <row r="625" spans="1:16" ht="15" customHeight="1" x14ac:dyDescent="0.25">
      <c r="A625" s="44" t="e">
        <f ca="1">IF(MONTH(C625)=MONTH(D$3),RIGHT('Yearly Info'!A$31,LEN('Yearly Info'!A$31)-4),"")</f>
        <v>#VALUE!</v>
      </c>
      <c r="B625" s="145"/>
      <c r="C625" s="42">
        <f t="shared" ca="1" si="22"/>
        <v>46257</v>
      </c>
      <c r="D625" s="107">
        <f ca="1">INDIRECT("'" &amp; UPPER(LEFT(TEXT($D$3,"mmmm"),3)) &amp; "'!V28")</f>
        <v>0</v>
      </c>
      <c r="E625" s="147"/>
      <c r="F625" s="148"/>
      <c r="G625" s="148"/>
      <c r="H625" s="148"/>
      <c r="I625" s="148"/>
      <c r="J625" s="148"/>
      <c r="K625" s="148"/>
      <c r="L625" s="148"/>
      <c r="M625" s="148"/>
      <c r="N625" s="148"/>
      <c r="O625" s="148"/>
      <c r="P625" s="149"/>
    </row>
    <row r="626" spans="1:16" ht="15" customHeight="1" x14ac:dyDescent="0.25">
      <c r="A626" s="44" t="e">
        <f ca="1">IF(MONTH(C626)=MONTH(D$3),RIGHT('Yearly Info'!A$32,LEN('Yearly Info'!A$32)-4),"")</f>
        <v>#VALUE!</v>
      </c>
      <c r="B626" s="145"/>
      <c r="C626" s="42">
        <f t="shared" ca="1" si="22"/>
        <v>46257</v>
      </c>
      <c r="D626" s="107">
        <f ca="1">INDIRECT("'" &amp; UPPER(LEFT(TEXT($D$3,"mmmm"),3)) &amp; "'!V29")</f>
        <v>0</v>
      </c>
      <c r="E626" s="147"/>
      <c r="F626" s="148"/>
      <c r="G626" s="148"/>
      <c r="H626" s="148"/>
      <c r="I626" s="148"/>
      <c r="J626" s="148"/>
      <c r="K626" s="148"/>
      <c r="L626" s="148"/>
      <c r="M626" s="148"/>
      <c r="N626" s="148"/>
      <c r="O626" s="148"/>
      <c r="P626" s="149"/>
    </row>
    <row r="627" spans="1:16" ht="15" customHeight="1" x14ac:dyDescent="0.25">
      <c r="A627" s="44" t="e">
        <f ca="1">IF(MONTH(C627)=MONTH(D$3),RIGHT('Yearly Info'!A$33,LEN('Yearly Info'!A$33)-4),"")</f>
        <v>#VALUE!</v>
      </c>
      <c r="B627" s="145"/>
      <c r="C627" s="42">
        <f t="shared" ca="1" si="22"/>
        <v>46257</v>
      </c>
      <c r="D627" s="107">
        <f ca="1">INDIRECT("'" &amp; UPPER(LEFT(TEXT($D$3,"mmmm"),3)) &amp; "'!V30")</f>
        <v>0</v>
      </c>
      <c r="E627" s="147"/>
      <c r="F627" s="148"/>
      <c r="G627" s="148"/>
      <c r="H627" s="148"/>
      <c r="I627" s="148"/>
      <c r="J627" s="148"/>
      <c r="K627" s="148"/>
      <c r="L627" s="148"/>
      <c r="M627" s="148"/>
      <c r="N627" s="148"/>
      <c r="O627" s="148"/>
      <c r="P627" s="149"/>
    </row>
    <row r="628" spans="1:16" ht="15" customHeight="1" x14ac:dyDescent="0.25">
      <c r="A628" s="44" t="e">
        <f ca="1">IF(MONTH(C628)=MONTH(D$3),RIGHT('Yearly Info'!A$34,LEN('Yearly Info'!A$34)-4),"")</f>
        <v>#VALUE!</v>
      </c>
      <c r="B628" s="145"/>
      <c r="C628" s="42">
        <f t="shared" ca="1" si="22"/>
        <v>46257</v>
      </c>
      <c r="D628" s="107">
        <f ca="1">INDIRECT("'" &amp; UPPER(LEFT(TEXT($D$3,"mmmm"),3)) &amp; "'!V31")</f>
        <v>0</v>
      </c>
      <c r="E628" s="147"/>
      <c r="F628" s="148"/>
      <c r="G628" s="148"/>
      <c r="H628" s="148"/>
      <c r="I628" s="148"/>
      <c r="J628" s="148"/>
      <c r="K628" s="148"/>
      <c r="L628" s="148"/>
      <c r="M628" s="148"/>
      <c r="N628" s="148"/>
      <c r="O628" s="148"/>
      <c r="P628" s="149"/>
    </row>
    <row r="629" spans="1:16" ht="15" customHeight="1" x14ac:dyDescent="0.25">
      <c r="A629" s="44" t="e">
        <f ca="1">IF(MONTH(C629)=MONTH(D$3),RIGHT('Yearly Info'!A$35,LEN('Yearly Info'!A$35)-4),"")</f>
        <v>#VALUE!</v>
      </c>
      <c r="B629" s="145"/>
      <c r="C629" s="42">
        <f t="shared" ca="1" si="22"/>
        <v>46257</v>
      </c>
      <c r="D629" s="107">
        <f ca="1">INDIRECT("'" &amp; UPPER(LEFT(TEXT($D$3,"mmmm"),3)) &amp; "'!V32")</f>
        <v>0</v>
      </c>
      <c r="E629" s="147"/>
      <c r="F629" s="148"/>
      <c r="G629" s="148"/>
      <c r="H629" s="148"/>
      <c r="I629" s="148"/>
      <c r="J629" s="148"/>
      <c r="K629" s="148"/>
      <c r="L629" s="148"/>
      <c r="M629" s="148"/>
      <c r="N629" s="148"/>
      <c r="O629" s="148"/>
      <c r="P629" s="149"/>
    </row>
    <row r="630" spans="1:16" ht="15" customHeight="1" x14ac:dyDescent="0.25">
      <c r="A630" s="44" t="e">
        <f ca="1">IF(MONTH(C630)=MONTH(D$3),RIGHT('Yearly Info'!A$36,LEN('Yearly Info'!A$36)-4),"")</f>
        <v>#VALUE!</v>
      </c>
      <c r="B630" s="145"/>
      <c r="C630" s="42">
        <f t="shared" ca="1" si="22"/>
        <v>46257</v>
      </c>
      <c r="D630" s="107">
        <f ca="1">INDIRECT("'" &amp; UPPER(LEFT(TEXT($D$3,"mmmm"),3)) &amp; "'!V33")</f>
        <v>0</v>
      </c>
      <c r="E630" s="147"/>
      <c r="F630" s="148"/>
      <c r="G630" s="148"/>
      <c r="H630" s="148"/>
      <c r="I630" s="148"/>
      <c r="J630" s="148"/>
      <c r="K630" s="148"/>
      <c r="L630" s="148"/>
      <c r="M630" s="148"/>
      <c r="N630" s="148"/>
      <c r="O630" s="148"/>
      <c r="P630" s="149"/>
    </row>
    <row r="631" spans="1:16" ht="15" customHeight="1" x14ac:dyDescent="0.25">
      <c r="A631" s="44" t="e">
        <f ca="1">IF(MONTH(C631)=MONTH(D$3),RIGHT('Yearly Info'!A$37,LEN('Yearly Info'!A$37)-4),"")</f>
        <v>#VALUE!</v>
      </c>
      <c r="B631" s="145"/>
      <c r="C631" s="42">
        <f t="shared" ca="1" si="22"/>
        <v>46257</v>
      </c>
      <c r="D631" s="107">
        <f ca="1">INDIRECT("'" &amp; UPPER(LEFT(TEXT($D$3,"mmmm"),3)) &amp; "'!V34")</f>
        <v>0</v>
      </c>
      <c r="E631" s="147"/>
      <c r="F631" s="148"/>
      <c r="G631" s="148"/>
      <c r="H631" s="148"/>
      <c r="I631" s="148"/>
      <c r="J631" s="148"/>
      <c r="K631" s="148"/>
      <c r="L631" s="148"/>
      <c r="M631" s="148"/>
      <c r="N631" s="148"/>
      <c r="O631" s="148"/>
      <c r="P631" s="149"/>
    </row>
    <row r="632" spans="1:16" ht="15" customHeight="1" x14ac:dyDescent="0.25">
      <c r="A632" s="44" t="e">
        <f ca="1">IF(MONTH(C632)=MONTH(D$3),RIGHT('Yearly Info'!A$38,LEN('Yearly Info'!A$38)-4),"")</f>
        <v>#VALUE!</v>
      </c>
      <c r="B632" s="145"/>
      <c r="C632" s="42">
        <f t="shared" ca="1" si="22"/>
        <v>46257</v>
      </c>
      <c r="D632" s="107">
        <f ca="1">INDIRECT("'" &amp; UPPER(LEFT(TEXT($D$3,"mmmm"),3)) &amp; "'!V35")</f>
        <v>0</v>
      </c>
      <c r="E632" s="147"/>
      <c r="F632" s="148"/>
      <c r="G632" s="148"/>
      <c r="H632" s="148"/>
      <c r="I632" s="148"/>
      <c r="J632" s="148"/>
      <c r="K632" s="148"/>
      <c r="L632" s="148"/>
      <c r="M632" s="148"/>
      <c r="N632" s="148"/>
      <c r="O632" s="148"/>
      <c r="P632" s="149"/>
    </row>
    <row r="633" spans="1:16" ht="15" customHeight="1" x14ac:dyDescent="0.25">
      <c r="A633" s="44" t="e">
        <f ca="1">IF(MONTH(C633)=MONTH(D$3),RIGHT('Yearly Info'!A$39,LEN('Yearly Info'!A$39)-4),"")</f>
        <v>#VALUE!</v>
      </c>
      <c r="B633" s="145"/>
      <c r="C633" s="42">
        <f t="shared" ca="1" si="22"/>
        <v>46257</v>
      </c>
      <c r="D633" s="107">
        <f ca="1">INDIRECT("'" &amp; UPPER(LEFT(TEXT($D$3,"mmmm"),3)) &amp; "'!V36")</f>
        <v>0</v>
      </c>
      <c r="E633" s="147"/>
      <c r="F633" s="148"/>
      <c r="G633" s="148"/>
      <c r="H633" s="148"/>
      <c r="I633" s="148"/>
      <c r="J633" s="148"/>
      <c r="K633" s="148"/>
      <c r="L633" s="148"/>
      <c r="M633" s="148"/>
      <c r="N633" s="148"/>
      <c r="O633" s="148"/>
      <c r="P633" s="149"/>
    </row>
    <row r="634" spans="1:16" ht="15" customHeight="1" thickBot="1" x14ac:dyDescent="0.3">
      <c r="A634" s="45" t="e">
        <f ca="1">IF(MONTH(C634)=MONTH(D$3),RIGHT('Yearly Info'!A$40,LEN('Yearly Info'!A$40)-4),"")</f>
        <v>#VALUE!</v>
      </c>
      <c r="B634" s="145"/>
      <c r="C634" s="42">
        <f t="shared" ca="1" si="22"/>
        <v>46257</v>
      </c>
      <c r="D634" s="107">
        <f ca="1">INDIRECT("'" &amp; UPPER(LEFT(TEXT($D$3,"mmmm"),3)) &amp; "'!V37")</f>
        <v>0</v>
      </c>
      <c r="E634" s="147"/>
      <c r="F634" s="148"/>
      <c r="G634" s="148"/>
      <c r="H634" s="148"/>
      <c r="I634" s="148"/>
      <c r="J634" s="148"/>
      <c r="K634" s="148"/>
      <c r="L634" s="148"/>
      <c r="M634" s="148"/>
      <c r="N634" s="148"/>
      <c r="O634" s="148"/>
      <c r="P634" s="149"/>
    </row>
    <row r="635" spans="1:16" ht="15" customHeight="1" thickBot="1" x14ac:dyDescent="0.3">
      <c r="A635" s="45" t="str">
        <f ca="1">IF(MONTH(C635)=MONTH(D$3),RIGHT('Yearly Info'!A$41,LEN('Yearly Info'!A$41)-4),"")</f>
        <v xml:space="preserve"> </v>
      </c>
      <c r="B635" s="145"/>
      <c r="C635" s="42">
        <f t="shared" ca="1" si="22"/>
        <v>46257</v>
      </c>
      <c r="D635" s="107">
        <f ca="1">INDIRECT("'" &amp; UPPER(LEFT(TEXT($D$3,"mmmm"),3)) &amp; "'!V38")</f>
        <v>0</v>
      </c>
      <c r="E635" s="147"/>
      <c r="F635" s="148"/>
      <c r="G635" s="148"/>
      <c r="H635" s="148"/>
      <c r="I635" s="148"/>
      <c r="J635" s="148"/>
      <c r="K635" s="148"/>
      <c r="L635" s="148"/>
      <c r="M635" s="148"/>
      <c r="N635" s="148"/>
      <c r="O635" s="148"/>
      <c r="P635" s="149"/>
    </row>
    <row r="636" spans="1:16" ht="15" customHeight="1" thickBot="1" x14ac:dyDescent="0.3">
      <c r="A636" s="45" t="str">
        <f ca="1">IF(MONTH(C636)=MONTH(D$3),RIGHT('Yearly Info'!A$42,LEN('Yearly Info'!A$42)-4),"")</f>
        <v xml:space="preserve"> </v>
      </c>
      <c r="B636" s="145"/>
      <c r="C636" s="42">
        <f t="shared" ca="1" si="22"/>
        <v>46257</v>
      </c>
      <c r="D636" s="107">
        <f ca="1">INDIRECT("'" &amp; UPPER(LEFT(TEXT($D$3,"mmmm"),3)) &amp; "'!V39")</f>
        <v>0</v>
      </c>
      <c r="E636" s="147"/>
      <c r="F636" s="148"/>
      <c r="G636" s="148"/>
      <c r="H636" s="148"/>
      <c r="I636" s="148"/>
      <c r="J636" s="148"/>
      <c r="K636" s="148"/>
      <c r="L636" s="148"/>
      <c r="M636" s="148"/>
      <c r="N636" s="148"/>
      <c r="O636" s="148"/>
      <c r="P636" s="149"/>
    </row>
    <row r="637" spans="1:16" ht="15" customHeight="1" thickBot="1" x14ac:dyDescent="0.3">
      <c r="A637" s="45" t="str">
        <f ca="1">IF(MONTH(C637)=MONTH(D$3),RIGHT('Yearly Info'!A$43,LEN('Yearly Info'!A$43)-4),"")</f>
        <v xml:space="preserve"> </v>
      </c>
      <c r="B637" s="146"/>
      <c r="C637" s="42">
        <f t="shared" ca="1" si="22"/>
        <v>46257</v>
      </c>
      <c r="D637" s="107">
        <f ca="1">INDIRECT("'" &amp; UPPER(LEFT(TEXT($D$3,"mmmm"),3)) &amp; "'!V40")</f>
        <v>0</v>
      </c>
      <c r="E637" s="150"/>
      <c r="F637" s="151"/>
      <c r="G637" s="151"/>
      <c r="H637" s="151"/>
      <c r="I637" s="151"/>
      <c r="J637" s="151"/>
      <c r="K637" s="151"/>
      <c r="L637" s="151"/>
      <c r="M637" s="151"/>
      <c r="N637" s="151"/>
      <c r="O637" s="151"/>
      <c r="P637" s="152"/>
    </row>
    <row r="638" spans="1:16" ht="15" customHeight="1" x14ac:dyDescent="0.25">
      <c r="A638" s="44" t="str">
        <f ca="1">IF(MONTH(C638)=MONTH(D$3),RIGHT('Yearly Info'!A$14,LEN('Yearly Info'!A$14)-4),"")</f>
        <v xml:space="preserve"> RICS Support for MDEQ</v>
      </c>
      <c r="B638" s="159" t="str">
        <f ca="1">TEXT(C638,"dddd")</f>
        <v>Monday</v>
      </c>
      <c r="C638" s="96">
        <f ca="1">C548+3</f>
        <v>46258</v>
      </c>
      <c r="D638" s="54">
        <f ca="1">INDIRECT("'" &amp; UPPER(LEFT(TEXT($D$3,"mmmm"),3)) &amp; "'!W11")</f>
        <v>0</v>
      </c>
      <c r="E638" s="147"/>
      <c r="F638" s="148"/>
      <c r="G638" s="148"/>
      <c r="H638" s="148"/>
      <c r="I638" s="148"/>
      <c r="J638" s="148"/>
      <c r="K638" s="148"/>
      <c r="L638" s="148"/>
      <c r="M638" s="148"/>
      <c r="N638" s="148"/>
      <c r="O638" s="148"/>
      <c r="P638" s="149"/>
    </row>
    <row r="639" spans="1:16" ht="15" customHeight="1" x14ac:dyDescent="0.25">
      <c r="A639" s="44" t="str">
        <f ca="1">IF(MONTH(C639)=MONTH(D$3),RIGHT('Yearly Info'!A$15,LEN('Yearly Info'!A$15)-4),"")</f>
        <v xml:space="preserve"> MDEQ</v>
      </c>
      <c r="B639" s="145"/>
      <c r="C639" s="42">
        <f ca="1">C638</f>
        <v>46258</v>
      </c>
      <c r="D639" s="54">
        <f ca="1">INDIRECT("'" &amp; UPPER(LEFT(TEXT($D$3,"mmmm"),3)) &amp; "'!W12")</f>
        <v>0</v>
      </c>
      <c r="E639" s="147"/>
      <c r="F639" s="148"/>
      <c r="G639" s="148"/>
      <c r="H639" s="148"/>
      <c r="I639" s="148"/>
      <c r="J639" s="148"/>
      <c r="K639" s="148"/>
      <c r="L639" s="148"/>
      <c r="M639" s="148"/>
      <c r="N639" s="148"/>
      <c r="O639" s="148"/>
      <c r="P639" s="149"/>
    </row>
    <row r="640" spans="1:16" ht="15" customHeight="1" x14ac:dyDescent="0.25">
      <c r="A640" s="44" t="str">
        <f ca="1">IF(MONTH(C640)=MONTH(D$3),RIGHT('Yearly Info'!A$16,LEN('Yearly Info'!A$16)-4),"")</f>
        <v xml:space="preserve"> RICS Idea Portal</v>
      </c>
      <c r="B640" s="145"/>
      <c r="C640" s="42">
        <f t="shared" ref="C640:C667" ca="1" si="23">C639</f>
        <v>46258</v>
      </c>
      <c r="D640" s="54">
        <f ca="1">INDIRECT("'" &amp; UPPER(LEFT(TEXT($D$3,"mmmm"),3)) &amp; "'!W13")</f>
        <v>0</v>
      </c>
      <c r="E640" s="147"/>
      <c r="F640" s="148"/>
      <c r="G640" s="148"/>
      <c r="H640" s="148"/>
      <c r="I640" s="148"/>
      <c r="J640" s="148"/>
      <c r="K640" s="148"/>
      <c r="L640" s="148"/>
      <c r="M640" s="148"/>
      <c r="N640" s="148"/>
      <c r="O640" s="148"/>
      <c r="P640" s="149"/>
    </row>
    <row r="641" spans="1:16" ht="15" customHeight="1" x14ac:dyDescent="0.25">
      <c r="A641" s="44" t="str">
        <f ca="1">IF(MONTH(C641)=MONTH(D$3),RIGHT('Yearly Info'!A$17,LEN('Yearly Info'!A$17)-4),"")</f>
        <v xml:space="preserve"> MSWIS</v>
      </c>
      <c r="B641" s="145"/>
      <c r="C641" s="42">
        <f t="shared" ca="1" si="23"/>
        <v>46258</v>
      </c>
      <c r="D641" s="54">
        <f ca="1">INDIRECT("'" &amp; UPPER(LEFT(TEXT($D$3,"mmmm"),3)) &amp; "'!W14")</f>
        <v>0</v>
      </c>
      <c r="E641" s="147"/>
      <c r="F641" s="148"/>
      <c r="G641" s="148"/>
      <c r="H641" s="148"/>
      <c r="I641" s="148"/>
      <c r="J641" s="148"/>
      <c r="K641" s="148"/>
      <c r="L641" s="148"/>
      <c r="M641" s="148"/>
      <c r="N641" s="148"/>
      <c r="O641" s="148"/>
      <c r="P641" s="149"/>
    </row>
    <row r="642" spans="1:16" ht="15" customHeight="1" x14ac:dyDescent="0.25">
      <c r="A642" s="44" t="str">
        <f ca="1">IF(MONTH(C642)=MONTH(D$3),RIGHT('Yearly Info'!A$18,LEN('Yearly Info'!A$18)-4),"")</f>
        <v xml:space="preserve"> GeoSpatial</v>
      </c>
      <c r="B642" s="145"/>
      <c r="C642" s="42">
        <f t="shared" ca="1" si="23"/>
        <v>46258</v>
      </c>
      <c r="D642" s="54">
        <f ca="1">INDIRECT("'" &amp; UPPER(LEFT(TEXT($D$3,"mmmm"),3)) &amp; "'!W15")</f>
        <v>0</v>
      </c>
      <c r="E642" s="153"/>
      <c r="F642" s="154"/>
      <c r="G642" s="154"/>
      <c r="H642" s="154"/>
      <c r="I642" s="154"/>
      <c r="J642" s="154"/>
      <c r="K642" s="154"/>
      <c r="L642" s="154"/>
      <c r="M642" s="154"/>
      <c r="N642" s="154"/>
      <c r="O642" s="154"/>
      <c r="P642" s="155"/>
    </row>
    <row r="643" spans="1:16" ht="15" customHeight="1" x14ac:dyDescent="0.25">
      <c r="A643" s="44" t="str">
        <f ca="1">IF(MONTH(C643)=MONTH(D$3),RIGHT('Yearly Info'!A$19,LEN('Yearly Info'!A$19)-4),"")</f>
        <v xml:space="preserve"> RICS Dashboard</v>
      </c>
      <c r="B643" s="145"/>
      <c r="C643" s="42">
        <f t="shared" ca="1" si="23"/>
        <v>46258</v>
      </c>
      <c r="D643" s="54">
        <f ca="1">INDIRECT("'" &amp; UPPER(LEFT(TEXT($D$3,"mmmm"),3)) &amp; "'!W16")</f>
        <v>0</v>
      </c>
      <c r="E643" s="153"/>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MDWFP NRIS</v>
      </c>
      <c r="B644" s="145"/>
      <c r="C644" s="42">
        <f t="shared" ca="1" si="23"/>
        <v>46258</v>
      </c>
      <c r="D644" s="54">
        <f ca="1">INDIRECT("'" &amp; UPPER(LEFT(TEXT($D$3,"mmmm"),3)) &amp; "'!W17")</f>
        <v>0</v>
      </c>
      <c r="E644" s="153"/>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 MRVA 4 CLOSED</v>
      </c>
      <c r="B645" s="145"/>
      <c r="C645" s="42">
        <f t="shared" ca="1" si="23"/>
        <v>46258</v>
      </c>
      <c r="D645" s="54">
        <f ca="1">INDIRECT("'" &amp; UPPER(LEFT(TEXT($D$3,"mmmm"),3)) &amp; "'!W18")</f>
        <v>0</v>
      </c>
      <c r="E645" s="147"/>
      <c r="F645" s="148"/>
      <c r="G645" s="148"/>
      <c r="H645" s="148"/>
      <c r="I645" s="148"/>
      <c r="J645" s="148"/>
      <c r="K645" s="148"/>
      <c r="L645" s="148"/>
      <c r="M645" s="148"/>
      <c r="N645" s="148"/>
      <c r="O645" s="148"/>
      <c r="P645" s="149"/>
    </row>
    <row r="646" spans="1:16" ht="15" customHeight="1" x14ac:dyDescent="0.25">
      <c r="A646" s="44" t="str">
        <f ca="1">IF(MONTH(C646)=MONTH(D$3),RIGHT('Yearly Info'!A$22,LEN('Yearly Info'!A$22)-4),"")</f>
        <v xml:space="preserve"> Tackett</v>
      </c>
      <c r="B646" s="145"/>
      <c r="C646" s="42">
        <f t="shared" ca="1" si="23"/>
        <v>46258</v>
      </c>
      <c r="D646" s="54">
        <f ca="1">INDIRECT("'" &amp; UPPER(LEFT(TEXT($D$3,"mmmm"),3)) &amp; "'!W19")</f>
        <v>0</v>
      </c>
      <c r="E646" s="147"/>
      <c r="F646" s="148"/>
      <c r="G646" s="148"/>
      <c r="H646" s="148"/>
      <c r="I646" s="148"/>
      <c r="J646" s="148"/>
      <c r="K646" s="148"/>
      <c r="L646" s="148"/>
      <c r="M646" s="148"/>
      <c r="N646" s="148"/>
      <c r="O646" s="148"/>
      <c r="P646" s="149"/>
    </row>
    <row r="647" spans="1:16" ht="15" customHeight="1" x14ac:dyDescent="0.25">
      <c r="A647" s="44" t="e">
        <f ca="1">IF(MONTH(C647)=MONTH(D$3),RIGHT('Yearly Info'!A$23,LEN('Yearly Info'!A$23)-4),"")</f>
        <v>#VALUE!</v>
      </c>
      <c r="B647" s="145"/>
      <c r="C647" s="42">
        <f t="shared" ca="1" si="23"/>
        <v>46258</v>
      </c>
      <c r="D647" s="54">
        <f ca="1">INDIRECT("'" &amp; UPPER(LEFT(TEXT($D$3,"mmmm"),3)) &amp; "'!W20")</f>
        <v>0</v>
      </c>
      <c r="E647" s="147"/>
      <c r="F647" s="148"/>
      <c r="G647" s="148"/>
      <c r="H647" s="148"/>
      <c r="I647" s="148"/>
      <c r="J647" s="148"/>
      <c r="K647" s="148"/>
      <c r="L647" s="148"/>
      <c r="M647" s="148"/>
      <c r="N647" s="148"/>
      <c r="O647" s="148"/>
      <c r="P647" s="149"/>
    </row>
    <row r="648" spans="1:16" ht="15" customHeight="1" x14ac:dyDescent="0.25">
      <c r="A648" s="44" t="e">
        <f ca="1">IF(MONTH(C648)=MONTH(D$3),RIGHT('Yearly Info'!A$24,LEN('Yearly Info'!A$24)-4),"")</f>
        <v>#VALUE!</v>
      </c>
      <c r="B648" s="145"/>
      <c r="C648" s="42">
        <f t="shared" ca="1" si="23"/>
        <v>46258</v>
      </c>
      <c r="D648" s="54">
        <f ca="1">INDIRECT("'" &amp; UPPER(LEFT(TEXT($D$3,"mmmm"),3)) &amp; "'!W21")</f>
        <v>0</v>
      </c>
      <c r="E648" s="147"/>
      <c r="F648" s="148"/>
      <c r="G648" s="148"/>
      <c r="H648" s="148"/>
      <c r="I648" s="148"/>
      <c r="J648" s="148"/>
      <c r="K648" s="148"/>
      <c r="L648" s="148"/>
      <c r="M648" s="148"/>
      <c r="N648" s="148"/>
      <c r="O648" s="148"/>
      <c r="P648" s="149"/>
    </row>
    <row r="649" spans="1:16" ht="15" customHeight="1" x14ac:dyDescent="0.25">
      <c r="A649" s="44" t="e">
        <f ca="1">IF(MONTH(C649)=MONTH(D$3),RIGHT('Yearly Info'!A$25,LEN('Yearly Info'!A$25)-4),"")</f>
        <v>#VALUE!</v>
      </c>
      <c r="B649" s="145"/>
      <c r="C649" s="42">
        <f t="shared" ca="1" si="23"/>
        <v>46258</v>
      </c>
      <c r="D649" s="54">
        <f ca="1">INDIRECT("'" &amp; UPPER(LEFT(TEXT($D$3,"mmmm"),3)) &amp; "'!W22")</f>
        <v>0</v>
      </c>
      <c r="E649" s="147"/>
      <c r="F649" s="148"/>
      <c r="G649" s="148"/>
      <c r="H649" s="148"/>
      <c r="I649" s="148"/>
      <c r="J649" s="148"/>
      <c r="K649" s="148"/>
      <c r="L649" s="148"/>
      <c r="M649" s="148"/>
      <c r="N649" s="148"/>
      <c r="O649" s="148"/>
      <c r="P649" s="149"/>
    </row>
    <row r="650" spans="1:16" ht="15" customHeight="1" x14ac:dyDescent="0.25">
      <c r="A650" s="44" t="e">
        <f ca="1">IF(MONTH(C650)=MONTH(D$3),RIGHT('Yearly Info'!A$26,LEN('Yearly Info'!A$26)-4),"")</f>
        <v>#VALUE!</v>
      </c>
      <c r="B650" s="145"/>
      <c r="C650" s="42">
        <f t="shared" ca="1" si="23"/>
        <v>46258</v>
      </c>
      <c r="D650" s="54">
        <f ca="1">INDIRECT("'" &amp; UPPER(LEFT(TEXT($D$3,"mmmm"),3)) &amp; "'!W23")</f>
        <v>0</v>
      </c>
      <c r="E650" s="147"/>
      <c r="F650" s="148"/>
      <c r="G650" s="148"/>
      <c r="H650" s="148"/>
      <c r="I650" s="148"/>
      <c r="J650" s="148"/>
      <c r="K650" s="148"/>
      <c r="L650" s="148"/>
      <c r="M650" s="148"/>
      <c r="N650" s="148"/>
      <c r="O650" s="148"/>
      <c r="P650" s="149"/>
    </row>
    <row r="651" spans="1:16" ht="15" customHeight="1" x14ac:dyDescent="0.25">
      <c r="A651" s="44" t="e">
        <f ca="1">IF(MONTH(C651)=MONTH(D$3),RIGHT('Yearly Info'!A$27,LEN('Yearly Info'!A$27)-4),"")</f>
        <v>#VALUE!</v>
      </c>
      <c r="B651" s="145"/>
      <c r="C651" s="42">
        <f t="shared" ca="1" si="23"/>
        <v>46258</v>
      </c>
      <c r="D651" s="54">
        <f ca="1">INDIRECT("'" &amp; UPPER(LEFT(TEXT($D$3,"mmmm"),3)) &amp; "'!W24")</f>
        <v>0</v>
      </c>
      <c r="E651" s="147"/>
      <c r="F651" s="148"/>
      <c r="G651" s="148"/>
      <c r="H651" s="148"/>
      <c r="I651" s="148"/>
      <c r="J651" s="148"/>
      <c r="K651" s="148"/>
      <c r="L651" s="148"/>
      <c r="M651" s="148"/>
      <c r="N651" s="148"/>
      <c r="O651" s="148"/>
      <c r="P651" s="149"/>
    </row>
    <row r="652" spans="1:16" ht="15" customHeight="1" x14ac:dyDescent="0.25">
      <c r="A652" s="44" t="e">
        <f ca="1">IF(MONTH(C652)=MONTH(D$3),RIGHT('Yearly Info'!A$28,LEN('Yearly Info'!A$28)-4),"")</f>
        <v>#VALUE!</v>
      </c>
      <c r="B652" s="145"/>
      <c r="C652" s="42">
        <f t="shared" ca="1" si="23"/>
        <v>46258</v>
      </c>
      <c r="D652" s="54">
        <f ca="1">INDIRECT("'" &amp; UPPER(LEFT(TEXT($D$3,"mmmm"),3)) &amp; "'!W25")</f>
        <v>0</v>
      </c>
      <c r="E652" s="147"/>
      <c r="F652" s="148"/>
      <c r="G652" s="148"/>
      <c r="H652" s="148"/>
      <c r="I652" s="148"/>
      <c r="J652" s="148"/>
      <c r="K652" s="148"/>
      <c r="L652" s="148"/>
      <c r="M652" s="148"/>
      <c r="N652" s="148"/>
      <c r="O652" s="148"/>
      <c r="P652" s="149"/>
    </row>
    <row r="653" spans="1:16" ht="15" customHeight="1" x14ac:dyDescent="0.25">
      <c r="A653" s="44" t="e">
        <f ca="1">IF(MONTH(C653)=MONTH(D$3),RIGHT('Yearly Info'!A$29,LEN('Yearly Info'!A$29)-4),"")</f>
        <v>#VALUE!</v>
      </c>
      <c r="B653" s="145"/>
      <c r="C653" s="42">
        <f t="shared" ca="1" si="23"/>
        <v>46258</v>
      </c>
      <c r="D653" s="54">
        <f ca="1">INDIRECT("'" &amp; UPPER(LEFT(TEXT($D$3,"mmmm"),3)) &amp; "'!W26")</f>
        <v>0</v>
      </c>
      <c r="E653" s="147"/>
      <c r="F653" s="148"/>
      <c r="G653" s="148"/>
      <c r="H653" s="148"/>
      <c r="I653" s="148"/>
      <c r="J653" s="148"/>
      <c r="K653" s="148"/>
      <c r="L653" s="148"/>
      <c r="M653" s="148"/>
      <c r="N653" s="148"/>
      <c r="O653" s="148"/>
      <c r="P653" s="149"/>
    </row>
    <row r="654" spans="1:16" ht="15" customHeight="1" x14ac:dyDescent="0.25">
      <c r="A654" s="44" t="e">
        <f ca="1">IF(MONTH(C654)=MONTH(D$3),RIGHT('Yearly Info'!A$30,LEN('Yearly Info'!A$30)-4),"")</f>
        <v>#VALUE!</v>
      </c>
      <c r="B654" s="145"/>
      <c r="C654" s="42">
        <f t="shared" ca="1" si="23"/>
        <v>46258</v>
      </c>
      <c r="D654" s="54">
        <f ca="1">INDIRECT("'" &amp; UPPER(LEFT(TEXT($D$3,"mmmm"),3)) &amp; "'!W27")</f>
        <v>0</v>
      </c>
      <c r="E654" s="147"/>
      <c r="F654" s="148"/>
      <c r="G654" s="148"/>
      <c r="H654" s="148"/>
      <c r="I654" s="148"/>
      <c r="J654" s="148"/>
      <c r="K654" s="148"/>
      <c r="L654" s="148"/>
      <c r="M654" s="148"/>
      <c r="N654" s="148"/>
      <c r="O654" s="148"/>
      <c r="P654" s="149"/>
    </row>
    <row r="655" spans="1:16" ht="15" customHeight="1" x14ac:dyDescent="0.25">
      <c r="A655" s="44" t="e">
        <f ca="1">IF(MONTH(C655)=MONTH(D$3),RIGHT('Yearly Info'!A$31,LEN('Yearly Info'!A$31)-4),"")</f>
        <v>#VALUE!</v>
      </c>
      <c r="B655" s="145"/>
      <c r="C655" s="42">
        <f t="shared" ca="1" si="23"/>
        <v>46258</v>
      </c>
      <c r="D655" s="54">
        <f ca="1">INDIRECT("'" &amp; UPPER(LEFT(TEXT($D$3,"mmmm"),3)) &amp; "'!W28")</f>
        <v>0</v>
      </c>
      <c r="E655" s="147"/>
      <c r="F655" s="148"/>
      <c r="G655" s="148"/>
      <c r="H655" s="148"/>
      <c r="I655" s="148"/>
      <c r="J655" s="148"/>
      <c r="K655" s="148"/>
      <c r="L655" s="148"/>
      <c r="M655" s="148"/>
      <c r="N655" s="148"/>
      <c r="O655" s="148"/>
      <c r="P655" s="149"/>
    </row>
    <row r="656" spans="1:16" ht="15" customHeight="1" x14ac:dyDescent="0.25">
      <c r="A656" s="44" t="e">
        <f ca="1">IF(MONTH(C656)=MONTH(D$3),RIGHT('Yearly Info'!A$32,LEN('Yearly Info'!A$32)-4),"")</f>
        <v>#VALUE!</v>
      </c>
      <c r="B656" s="145"/>
      <c r="C656" s="42">
        <f t="shared" ca="1" si="23"/>
        <v>46258</v>
      </c>
      <c r="D656" s="54">
        <f ca="1">INDIRECT("'" &amp; UPPER(LEFT(TEXT($D$3,"mmmm"),3)) &amp; "'!W29")</f>
        <v>0</v>
      </c>
      <c r="E656" s="147"/>
      <c r="F656" s="148"/>
      <c r="G656" s="148"/>
      <c r="H656" s="148"/>
      <c r="I656" s="148"/>
      <c r="J656" s="148"/>
      <c r="K656" s="148"/>
      <c r="L656" s="148"/>
      <c r="M656" s="148"/>
      <c r="N656" s="148"/>
      <c r="O656" s="148"/>
      <c r="P656" s="149"/>
    </row>
    <row r="657" spans="1:16" ht="15" customHeight="1" x14ac:dyDescent="0.25">
      <c r="A657" s="44" t="e">
        <f ca="1">IF(MONTH(C657)=MONTH(D$3),RIGHT('Yearly Info'!A$33,LEN('Yearly Info'!A$33)-4),"")</f>
        <v>#VALUE!</v>
      </c>
      <c r="B657" s="145"/>
      <c r="C657" s="42">
        <f t="shared" ca="1" si="23"/>
        <v>46258</v>
      </c>
      <c r="D657" s="54">
        <f ca="1">INDIRECT("'" &amp; UPPER(LEFT(TEXT($D$3,"mmmm"),3)) &amp; "'!W30")</f>
        <v>0</v>
      </c>
      <c r="E657" s="147"/>
      <c r="F657" s="148"/>
      <c r="G657" s="148"/>
      <c r="H657" s="148"/>
      <c r="I657" s="148"/>
      <c r="J657" s="148"/>
      <c r="K657" s="148"/>
      <c r="L657" s="148"/>
      <c r="M657" s="148"/>
      <c r="N657" s="148"/>
      <c r="O657" s="148"/>
      <c r="P657" s="149"/>
    </row>
    <row r="658" spans="1:16" ht="15" customHeight="1" x14ac:dyDescent="0.25">
      <c r="A658" s="44" t="e">
        <f ca="1">IF(MONTH(C658)=MONTH(D$3),RIGHT('Yearly Info'!A$34,LEN('Yearly Info'!A$34)-4),"")</f>
        <v>#VALUE!</v>
      </c>
      <c r="B658" s="145"/>
      <c r="C658" s="42">
        <f t="shared" ca="1" si="23"/>
        <v>46258</v>
      </c>
      <c r="D658" s="54">
        <f ca="1">INDIRECT("'" &amp; UPPER(LEFT(TEXT($D$3,"mmmm"),3)) &amp; "'!W31")</f>
        <v>0</v>
      </c>
      <c r="E658" s="147"/>
      <c r="F658" s="148"/>
      <c r="G658" s="148"/>
      <c r="H658" s="148"/>
      <c r="I658" s="148"/>
      <c r="J658" s="148"/>
      <c r="K658" s="148"/>
      <c r="L658" s="148"/>
      <c r="M658" s="148"/>
      <c r="N658" s="148"/>
      <c r="O658" s="148"/>
      <c r="P658" s="149"/>
    </row>
    <row r="659" spans="1:16" ht="15" customHeight="1" thickBot="1" x14ac:dyDescent="0.3">
      <c r="A659" s="44" t="e">
        <f ca="1">IF(MONTH(C659)=MONTH(D$3),RIGHT('Yearly Info'!A$35,LEN('Yearly Info'!A$35)-4),"")</f>
        <v>#VALUE!</v>
      </c>
      <c r="B659" s="145"/>
      <c r="C659" s="42">
        <f t="shared" ca="1" si="23"/>
        <v>46258</v>
      </c>
      <c r="D659" s="55">
        <f ca="1">INDIRECT("'" &amp; UPPER(LEFT(TEXT($D$3,"mmmm"),3)) &amp; "'!W32")</f>
        <v>0</v>
      </c>
      <c r="E659" s="147"/>
      <c r="F659" s="148"/>
      <c r="G659" s="148"/>
      <c r="H659" s="148"/>
      <c r="I659" s="148"/>
      <c r="J659" s="148"/>
      <c r="K659" s="148"/>
      <c r="L659" s="148"/>
      <c r="M659" s="148"/>
      <c r="N659" s="148"/>
      <c r="O659" s="148"/>
      <c r="P659" s="149"/>
    </row>
    <row r="660" spans="1:16" ht="15" customHeight="1" x14ac:dyDescent="0.25">
      <c r="A660" s="44" t="e">
        <f ca="1">IF(MONTH(C660)=MONTH(D$3),RIGHT('Yearly Info'!A$36,LEN('Yearly Info'!A$36)-4),"")</f>
        <v>#VALUE!</v>
      </c>
      <c r="B660" s="145"/>
      <c r="C660" s="42">
        <f t="shared" ca="1" si="23"/>
        <v>46258</v>
      </c>
      <c r="D660" s="54">
        <f ca="1">INDIRECT("'" &amp; UPPER(LEFT(TEXT($D$3,"mmmm"),3)) &amp; "'!W33")</f>
        <v>0</v>
      </c>
      <c r="E660" s="147"/>
      <c r="F660" s="148"/>
      <c r="G660" s="148"/>
      <c r="H660" s="148"/>
      <c r="I660" s="148"/>
      <c r="J660" s="148"/>
      <c r="K660" s="148"/>
      <c r="L660" s="148"/>
      <c r="M660" s="148"/>
      <c r="N660" s="148"/>
      <c r="O660" s="148"/>
      <c r="P660" s="149"/>
    </row>
    <row r="661" spans="1:16" ht="15" customHeight="1" x14ac:dyDescent="0.25">
      <c r="A661" s="44" t="e">
        <f ca="1">IF(MONTH(C661)=MONTH(D$3),RIGHT('Yearly Info'!A$37,LEN('Yearly Info'!A$37)-4),"")</f>
        <v>#VALUE!</v>
      </c>
      <c r="B661" s="145"/>
      <c r="C661" s="42">
        <f t="shared" ca="1" si="23"/>
        <v>46258</v>
      </c>
      <c r="D661" s="54">
        <f ca="1">INDIRECT("'" &amp; UPPER(LEFT(TEXT($D$3,"mmmm"),3)) &amp; "'!W34")</f>
        <v>0</v>
      </c>
      <c r="E661" s="147"/>
      <c r="F661" s="148"/>
      <c r="G661" s="148"/>
      <c r="H661" s="148"/>
      <c r="I661" s="148"/>
      <c r="J661" s="148"/>
      <c r="K661" s="148"/>
      <c r="L661" s="148"/>
      <c r="M661" s="148"/>
      <c r="N661" s="148"/>
      <c r="O661" s="148"/>
      <c r="P661" s="149"/>
    </row>
    <row r="662" spans="1:16" ht="15" customHeight="1" x14ac:dyDescent="0.25">
      <c r="A662" s="44" t="e">
        <f ca="1">IF(MONTH(C662)=MONTH(D$3),RIGHT('Yearly Info'!A$38,LEN('Yearly Info'!A$38)-4),"")</f>
        <v>#VALUE!</v>
      </c>
      <c r="B662" s="145"/>
      <c r="C662" s="42">
        <f t="shared" ca="1" si="23"/>
        <v>46258</v>
      </c>
      <c r="D662" s="54">
        <f ca="1">INDIRECT("'" &amp; UPPER(LEFT(TEXT($D$3,"mmmm"),3)) &amp; "'!W35")</f>
        <v>0</v>
      </c>
      <c r="E662" s="147"/>
      <c r="F662" s="148"/>
      <c r="G662" s="148"/>
      <c r="H662" s="148"/>
      <c r="I662" s="148"/>
      <c r="J662" s="148"/>
      <c r="K662" s="148"/>
      <c r="L662" s="148"/>
      <c r="M662" s="148"/>
      <c r="N662" s="148"/>
      <c r="O662" s="148"/>
      <c r="P662" s="149"/>
    </row>
    <row r="663" spans="1:16" ht="15" customHeight="1" x14ac:dyDescent="0.25">
      <c r="A663" s="44" t="e">
        <f ca="1">IF(MONTH(C663)=MONTH(D$3),RIGHT('Yearly Info'!A$39,LEN('Yearly Info'!A$39)-4),"")</f>
        <v>#VALUE!</v>
      </c>
      <c r="B663" s="145"/>
      <c r="C663" s="42">
        <f t="shared" ca="1" si="23"/>
        <v>46258</v>
      </c>
      <c r="D663" s="54">
        <f ca="1">INDIRECT("'" &amp; UPPER(LEFT(TEXT($D$3,"mmmm"),3)) &amp; "'!W36")</f>
        <v>0</v>
      </c>
      <c r="E663" s="147"/>
      <c r="F663" s="148"/>
      <c r="G663" s="148"/>
      <c r="H663" s="148"/>
      <c r="I663" s="148"/>
      <c r="J663" s="148"/>
      <c r="K663" s="148"/>
      <c r="L663" s="148"/>
      <c r="M663" s="148"/>
      <c r="N663" s="148"/>
      <c r="O663" s="148"/>
      <c r="P663" s="149"/>
    </row>
    <row r="664" spans="1:16" ht="15" customHeight="1" thickBot="1" x14ac:dyDescent="0.3">
      <c r="A664" s="45" t="e">
        <f ca="1">IF(MONTH(C664)=MONTH(D$3),RIGHT('Yearly Info'!A$40,LEN('Yearly Info'!A$40)-4),"")</f>
        <v>#VALUE!</v>
      </c>
      <c r="B664" s="145"/>
      <c r="C664" s="42">
        <f t="shared" ca="1" si="23"/>
        <v>46258</v>
      </c>
      <c r="D664" s="54">
        <f ca="1">INDIRECT("'" &amp; UPPER(LEFT(TEXT($D$3,"mmmm"),3)) &amp; "'!W38")</f>
        <v>0</v>
      </c>
      <c r="E664" s="147"/>
      <c r="F664" s="148"/>
      <c r="G664" s="148"/>
      <c r="H664" s="148"/>
      <c r="I664" s="148"/>
      <c r="J664" s="148"/>
      <c r="K664" s="148"/>
      <c r="L664" s="148"/>
      <c r="M664" s="148"/>
      <c r="N664" s="148"/>
      <c r="O664" s="148"/>
      <c r="P664" s="149"/>
    </row>
    <row r="665" spans="1:16" ht="15" customHeight="1" thickBot="1" x14ac:dyDescent="0.3">
      <c r="A665" s="45" t="str">
        <f ca="1">IF(MONTH(C665)=MONTH(D$3),RIGHT('Yearly Info'!A$41,LEN('Yearly Info'!A$41)-4),"")</f>
        <v xml:space="preserve"> </v>
      </c>
      <c r="B665" s="145"/>
      <c r="C665" s="42">
        <f t="shared" ca="1" si="23"/>
        <v>46258</v>
      </c>
      <c r="D665" s="54">
        <f ca="1">INDIRECT("'" &amp; UPPER(LEFT(TEXT($D$3,"mmmm"),3)) &amp; "'!W39")</f>
        <v>0</v>
      </c>
      <c r="E665" s="147"/>
      <c r="F665" s="148"/>
      <c r="G665" s="148"/>
      <c r="H665" s="148"/>
      <c r="I665" s="148"/>
      <c r="J665" s="148"/>
      <c r="K665" s="148"/>
      <c r="L665" s="148"/>
      <c r="M665" s="148"/>
      <c r="N665" s="148"/>
      <c r="O665" s="148"/>
      <c r="P665" s="149"/>
    </row>
    <row r="666" spans="1:16" ht="15" customHeight="1" thickBot="1" x14ac:dyDescent="0.3">
      <c r="A666" s="45" t="str">
        <f ca="1">IF(MONTH(C666)=MONTH(D$3),RIGHT('Yearly Info'!A$42,LEN('Yearly Info'!A$42)-4),"")</f>
        <v xml:space="preserve"> </v>
      </c>
      <c r="B666" s="145"/>
      <c r="C666" s="42">
        <f t="shared" ca="1" si="23"/>
        <v>46258</v>
      </c>
      <c r="D666" s="54">
        <f ca="1">INDIRECT("'" &amp; UPPER(LEFT(TEXT($D$3,"mmmm"),3)) &amp; "'!W39")</f>
        <v>0</v>
      </c>
      <c r="E666" s="147"/>
      <c r="F666" s="148"/>
      <c r="G666" s="148"/>
      <c r="H666" s="148"/>
      <c r="I666" s="148"/>
      <c r="J666" s="148"/>
      <c r="K666" s="148"/>
      <c r="L666" s="148"/>
      <c r="M666" s="148"/>
      <c r="N666" s="148"/>
      <c r="O666" s="148"/>
      <c r="P666" s="149"/>
    </row>
    <row r="667" spans="1:16" ht="15" customHeight="1" thickBot="1" x14ac:dyDescent="0.3">
      <c r="A667" s="45" t="str">
        <f ca="1">IF(MONTH(C667)=MONTH(D$3),RIGHT('Yearly Info'!A$43,LEN('Yearly Info'!A$43)-4),"")</f>
        <v xml:space="preserve"> </v>
      </c>
      <c r="B667" s="146"/>
      <c r="C667" s="42">
        <f t="shared" ca="1" si="23"/>
        <v>46258</v>
      </c>
      <c r="D667" s="55">
        <f ca="1">INDIRECT("'" &amp; UPPER(LEFT(TEXT($D$3,"mmmm"),3)) &amp; "'!W40")</f>
        <v>0</v>
      </c>
      <c r="E667" s="150"/>
      <c r="F667" s="151"/>
      <c r="G667" s="151"/>
      <c r="H667" s="151"/>
      <c r="I667" s="151"/>
      <c r="J667" s="151"/>
      <c r="K667" s="151"/>
      <c r="L667" s="151"/>
      <c r="M667" s="151"/>
      <c r="N667" s="151"/>
      <c r="O667" s="151"/>
      <c r="P667" s="152"/>
    </row>
    <row r="668" spans="1:16" ht="15" customHeight="1" x14ac:dyDescent="0.25">
      <c r="A668" s="44" t="str">
        <f ca="1">IF(MONTH(C668)=MONTH(D$3),RIGHT('Yearly Info'!A$14,LEN('Yearly Info'!A$14)-4),"")</f>
        <v xml:space="preserve"> RICS Support for MDEQ</v>
      </c>
      <c r="B668" s="159" t="str">
        <f ca="1">TEXT(C668,"dddd")</f>
        <v>Tuesday</v>
      </c>
      <c r="C668" s="96">
        <f ca="1">C638+1</f>
        <v>46259</v>
      </c>
      <c r="D668" s="54">
        <f ca="1">INDIRECT("'" &amp; UPPER(LEFT(TEXT($D$3,"mmmm"),3)) &amp; "'!X11")</f>
        <v>0</v>
      </c>
      <c r="E668" s="147"/>
      <c r="F668" s="148"/>
      <c r="G668" s="148"/>
      <c r="H668" s="148"/>
      <c r="I668" s="148"/>
      <c r="J668" s="148"/>
      <c r="K668" s="148"/>
      <c r="L668" s="148"/>
      <c r="M668" s="148"/>
      <c r="N668" s="148"/>
      <c r="O668" s="148"/>
      <c r="P668" s="149"/>
    </row>
    <row r="669" spans="1:16" ht="15" customHeight="1" x14ac:dyDescent="0.25">
      <c r="A669" s="44" t="str">
        <f ca="1">IF(MONTH(C669)=MONTH(D$3),RIGHT('Yearly Info'!A$15,LEN('Yearly Info'!A$15)-4),"")</f>
        <v xml:space="preserve"> MDEQ</v>
      </c>
      <c r="B669" s="145"/>
      <c r="C669" s="42">
        <f ca="1">C668</f>
        <v>46259</v>
      </c>
      <c r="D669" s="54">
        <f ca="1">INDIRECT("'" &amp; UPPER(LEFT(TEXT($D$3,"mmmm"),3)) &amp; "'!X12")</f>
        <v>0</v>
      </c>
      <c r="E669" s="147"/>
      <c r="F669" s="148"/>
      <c r="G669" s="148"/>
      <c r="H669" s="148"/>
      <c r="I669" s="148"/>
      <c r="J669" s="148"/>
      <c r="K669" s="148"/>
      <c r="L669" s="148"/>
      <c r="M669" s="148"/>
      <c r="N669" s="148"/>
      <c r="O669" s="148"/>
      <c r="P669" s="149"/>
    </row>
    <row r="670" spans="1:16" ht="15" customHeight="1" x14ac:dyDescent="0.25">
      <c r="A670" s="44" t="str">
        <f ca="1">IF(MONTH(C670)=MONTH(D$3),RIGHT('Yearly Info'!A$16,LEN('Yearly Info'!A$16)-4),"")</f>
        <v xml:space="preserve"> RICS Idea Portal</v>
      </c>
      <c r="B670" s="145"/>
      <c r="C670" s="42">
        <f t="shared" ref="C670:C697" ca="1" si="24">C669</f>
        <v>46259</v>
      </c>
      <c r="D670" s="54">
        <f ca="1">INDIRECT("'" &amp; UPPER(LEFT(TEXT($D$3,"mmmm"),3)) &amp; "'!X13")</f>
        <v>0</v>
      </c>
      <c r="E670" s="147"/>
      <c r="F670" s="148"/>
      <c r="G670" s="148"/>
      <c r="H670" s="148"/>
      <c r="I670" s="148"/>
      <c r="J670" s="148"/>
      <c r="K670" s="148"/>
      <c r="L670" s="148"/>
      <c r="M670" s="148"/>
      <c r="N670" s="148"/>
      <c r="O670" s="148"/>
      <c r="P670" s="149"/>
    </row>
    <row r="671" spans="1:16" ht="15" customHeight="1" x14ac:dyDescent="0.25">
      <c r="A671" s="44" t="str">
        <f ca="1">IF(MONTH(C671)=MONTH(D$3),RIGHT('Yearly Info'!A$17,LEN('Yearly Info'!A$17)-4),"")</f>
        <v xml:space="preserve"> MSWIS</v>
      </c>
      <c r="B671" s="145"/>
      <c r="C671" s="42">
        <f t="shared" ca="1" si="24"/>
        <v>46259</v>
      </c>
      <c r="D671" s="54">
        <f ca="1">INDIRECT("'" &amp; UPPER(LEFT(TEXT($D$3,"mmmm"),3)) &amp; "'!X14")</f>
        <v>0</v>
      </c>
      <c r="E671" s="147"/>
      <c r="F671" s="148"/>
      <c r="G671" s="148"/>
      <c r="H671" s="148"/>
      <c r="I671" s="148"/>
      <c r="J671" s="148"/>
      <c r="K671" s="148"/>
      <c r="L671" s="148"/>
      <c r="M671" s="148"/>
      <c r="N671" s="148"/>
      <c r="O671" s="148"/>
      <c r="P671" s="149"/>
    </row>
    <row r="672" spans="1:16" ht="15" customHeight="1" x14ac:dyDescent="0.25">
      <c r="A672" s="44" t="str">
        <f ca="1">IF(MONTH(C672)=MONTH(D$3),RIGHT('Yearly Info'!A$18,LEN('Yearly Info'!A$18)-4),"")</f>
        <v xml:space="preserve"> GeoSpatial</v>
      </c>
      <c r="B672" s="145"/>
      <c r="C672" s="42">
        <f t="shared" ca="1" si="24"/>
        <v>46259</v>
      </c>
      <c r="D672" s="54">
        <f ca="1">INDIRECT("'" &amp; UPPER(LEFT(TEXT($D$3,"mmmm"),3)) &amp; "'!X15")</f>
        <v>0</v>
      </c>
      <c r="E672" s="147"/>
      <c r="F672" s="148"/>
      <c r="G672" s="148"/>
      <c r="H672" s="148"/>
      <c r="I672" s="148"/>
      <c r="J672" s="148"/>
      <c r="K672" s="148"/>
      <c r="L672" s="148"/>
      <c r="M672" s="148"/>
      <c r="N672" s="148"/>
      <c r="O672" s="148"/>
      <c r="P672" s="149"/>
    </row>
    <row r="673" spans="1:16" ht="15" customHeight="1" x14ac:dyDescent="0.25">
      <c r="A673" s="44" t="str">
        <f ca="1">IF(MONTH(C673)=MONTH(D$3),RIGHT('Yearly Info'!A$19,LEN('Yearly Info'!A$19)-4),"")</f>
        <v xml:space="preserve"> RICS Dashboard</v>
      </c>
      <c r="B673" s="145"/>
      <c r="C673" s="42">
        <f t="shared" ca="1" si="24"/>
        <v>46259</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MDWFP NRIS</v>
      </c>
      <c r="B674" s="145"/>
      <c r="C674" s="42">
        <f t="shared" ca="1" si="24"/>
        <v>46259</v>
      </c>
      <c r="D674" s="54">
        <f ca="1">INDIRECT("'" &amp; UPPER(LEFT(TEXT($D$3,"mmmm"),3)) &amp; "'!X17")</f>
        <v>0</v>
      </c>
      <c r="E674" s="153"/>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 MRVA 4 CLOSED</v>
      </c>
      <c r="B675" s="145"/>
      <c r="C675" s="42">
        <f t="shared" ca="1" si="24"/>
        <v>46259</v>
      </c>
      <c r="D675" s="54">
        <f ca="1">INDIRECT("'" &amp; UPPER(LEFT(TEXT($D$3,"mmmm"),3)) &amp; "'!X18")</f>
        <v>0</v>
      </c>
      <c r="E675" s="156"/>
      <c r="F675" s="148"/>
      <c r="G675" s="148"/>
      <c r="H675" s="148"/>
      <c r="I675" s="148"/>
      <c r="J675" s="148"/>
      <c r="K675" s="148"/>
      <c r="L675" s="148"/>
      <c r="M675" s="148"/>
      <c r="N675" s="148"/>
      <c r="O675" s="148"/>
      <c r="P675" s="149"/>
    </row>
    <row r="676" spans="1:16" ht="15" customHeight="1" x14ac:dyDescent="0.25">
      <c r="A676" s="44" t="str">
        <f ca="1">IF(MONTH(C676)=MONTH(D$3),RIGHT('Yearly Info'!A$22,LEN('Yearly Info'!A$22)-4),"")</f>
        <v xml:space="preserve"> Tackett</v>
      </c>
      <c r="B676" s="145"/>
      <c r="C676" s="42">
        <f t="shared" ca="1" si="24"/>
        <v>46259</v>
      </c>
      <c r="D676" s="54">
        <f ca="1">INDIRECT("'" &amp; UPPER(LEFT(TEXT($D$3,"mmmm"),3)) &amp; "'!X19")</f>
        <v>0</v>
      </c>
      <c r="E676" s="147"/>
      <c r="F676" s="148"/>
      <c r="G676" s="148"/>
      <c r="H676" s="148"/>
      <c r="I676" s="148"/>
      <c r="J676" s="148"/>
      <c r="K676" s="148"/>
      <c r="L676" s="148"/>
      <c r="M676" s="148"/>
      <c r="N676" s="148"/>
      <c r="O676" s="148"/>
      <c r="P676" s="149"/>
    </row>
    <row r="677" spans="1:16" ht="15" customHeight="1" x14ac:dyDescent="0.25">
      <c r="A677" s="44" t="e">
        <f ca="1">IF(MONTH(C677)=MONTH(D$3),RIGHT('Yearly Info'!A$23,LEN('Yearly Info'!A$23)-4),"")</f>
        <v>#VALUE!</v>
      </c>
      <c r="B677" s="145"/>
      <c r="C677" s="42">
        <f t="shared" ca="1" si="24"/>
        <v>46259</v>
      </c>
      <c r="D677" s="54">
        <f ca="1">INDIRECT("'" &amp; UPPER(LEFT(TEXT($D$3,"mmmm"),3)) &amp; "'!X20")</f>
        <v>0</v>
      </c>
      <c r="E677" s="160"/>
      <c r="F677" s="148"/>
      <c r="G677" s="148"/>
      <c r="H677" s="148"/>
      <c r="I677" s="148"/>
      <c r="J677" s="148"/>
      <c r="K677" s="148"/>
      <c r="L677" s="148"/>
      <c r="M677" s="148"/>
      <c r="N677" s="148"/>
      <c r="O677" s="148"/>
      <c r="P677" s="149"/>
    </row>
    <row r="678" spans="1:16" ht="15" customHeight="1" x14ac:dyDescent="0.25">
      <c r="A678" s="44" t="e">
        <f ca="1">IF(MONTH(C678)=MONTH(D$3),RIGHT('Yearly Info'!A$24,LEN('Yearly Info'!A$24)-4),"")</f>
        <v>#VALUE!</v>
      </c>
      <c r="B678" s="145"/>
      <c r="C678" s="42">
        <f t="shared" ca="1" si="24"/>
        <v>46259</v>
      </c>
      <c r="D678" s="54">
        <f ca="1">INDIRECT("'" &amp; UPPER(LEFT(TEXT($D$3,"mmmm"),3)) &amp; "'!X21")</f>
        <v>0</v>
      </c>
      <c r="E678" s="147"/>
      <c r="F678" s="148"/>
      <c r="G678" s="148"/>
      <c r="H678" s="148"/>
      <c r="I678" s="148"/>
      <c r="J678" s="148"/>
      <c r="K678" s="148"/>
      <c r="L678" s="148"/>
      <c r="M678" s="148"/>
      <c r="N678" s="148"/>
      <c r="O678" s="148"/>
      <c r="P678" s="149"/>
    </row>
    <row r="679" spans="1:16" ht="15" customHeight="1" x14ac:dyDescent="0.25">
      <c r="A679" s="44" t="e">
        <f ca="1">IF(MONTH(C679)=MONTH(D$3),RIGHT('Yearly Info'!A$25,LEN('Yearly Info'!A$25)-4),"")</f>
        <v>#VALUE!</v>
      </c>
      <c r="B679" s="145"/>
      <c r="C679" s="42">
        <f t="shared" ca="1" si="24"/>
        <v>46259</v>
      </c>
      <c r="D679" s="54">
        <f ca="1">INDIRECT("'" &amp; UPPER(LEFT(TEXT($D$3,"mmmm"),3)) &amp; "'!X22")</f>
        <v>0</v>
      </c>
      <c r="E679" s="147"/>
      <c r="F679" s="148"/>
      <c r="G679" s="148"/>
      <c r="H679" s="148"/>
      <c r="I679" s="148"/>
      <c r="J679" s="148"/>
      <c r="K679" s="148"/>
      <c r="L679" s="148"/>
      <c r="M679" s="148"/>
      <c r="N679" s="148"/>
      <c r="O679" s="148"/>
      <c r="P679" s="149"/>
    </row>
    <row r="680" spans="1:16" ht="15" customHeight="1" x14ac:dyDescent="0.25">
      <c r="A680" s="44" t="e">
        <f ca="1">IF(MONTH(C680)=MONTH(D$3),RIGHT('Yearly Info'!A$26,LEN('Yearly Info'!A$26)-4),"")</f>
        <v>#VALUE!</v>
      </c>
      <c r="B680" s="145"/>
      <c r="C680" s="42">
        <f t="shared" ca="1" si="24"/>
        <v>46259</v>
      </c>
      <c r="D680" s="54">
        <f ca="1">INDIRECT("'" &amp; UPPER(LEFT(TEXT($D$3,"mmmm"),3)) &amp; "'!X23")</f>
        <v>0</v>
      </c>
      <c r="E680" s="147"/>
      <c r="F680" s="148"/>
      <c r="G680" s="148"/>
      <c r="H680" s="148"/>
      <c r="I680" s="148"/>
      <c r="J680" s="148"/>
      <c r="K680" s="148"/>
      <c r="L680" s="148"/>
      <c r="M680" s="148"/>
      <c r="N680" s="148"/>
      <c r="O680" s="148"/>
      <c r="P680" s="149"/>
    </row>
    <row r="681" spans="1:16" ht="15" customHeight="1" x14ac:dyDescent="0.25">
      <c r="A681" s="44" t="e">
        <f ca="1">IF(MONTH(C681)=MONTH(D$3),RIGHT('Yearly Info'!A$27,LEN('Yearly Info'!A$27)-4),"")</f>
        <v>#VALUE!</v>
      </c>
      <c r="B681" s="145"/>
      <c r="C681" s="42">
        <f t="shared" ca="1" si="24"/>
        <v>46259</v>
      </c>
      <c r="D681" s="54">
        <f ca="1">INDIRECT("'" &amp; UPPER(LEFT(TEXT($D$3,"mmmm"),3)) &amp; "'!X24")</f>
        <v>0</v>
      </c>
      <c r="E681" s="147"/>
      <c r="F681" s="148"/>
      <c r="G681" s="148"/>
      <c r="H681" s="148"/>
      <c r="I681" s="148"/>
      <c r="J681" s="148"/>
      <c r="K681" s="148"/>
      <c r="L681" s="148"/>
      <c r="M681" s="148"/>
      <c r="N681" s="148"/>
      <c r="O681" s="148"/>
      <c r="P681" s="149"/>
    </row>
    <row r="682" spans="1:16" ht="15" customHeight="1" x14ac:dyDescent="0.25">
      <c r="A682" s="44" t="e">
        <f ca="1">IF(MONTH(C682)=MONTH(D$3),RIGHT('Yearly Info'!A$28,LEN('Yearly Info'!A$28)-4),"")</f>
        <v>#VALUE!</v>
      </c>
      <c r="B682" s="145"/>
      <c r="C682" s="42">
        <f t="shared" ca="1" si="24"/>
        <v>46259</v>
      </c>
      <c r="D682" s="54">
        <f ca="1">INDIRECT("'" &amp; UPPER(LEFT(TEXT($D$3,"mmmm"),3)) &amp; "'!X25")</f>
        <v>0</v>
      </c>
      <c r="E682" s="147"/>
      <c r="F682" s="148"/>
      <c r="G682" s="148"/>
      <c r="H682" s="148"/>
      <c r="I682" s="148"/>
      <c r="J682" s="148"/>
      <c r="K682" s="148"/>
      <c r="L682" s="148"/>
      <c r="M682" s="148"/>
      <c r="N682" s="148"/>
      <c r="O682" s="148"/>
      <c r="P682" s="149"/>
    </row>
    <row r="683" spans="1:16" ht="15" customHeight="1" x14ac:dyDescent="0.25">
      <c r="A683" s="44" t="e">
        <f ca="1">IF(MONTH(C683)=MONTH(D$3),RIGHT('Yearly Info'!A$29,LEN('Yearly Info'!A$29)-4),"")</f>
        <v>#VALUE!</v>
      </c>
      <c r="B683" s="145"/>
      <c r="C683" s="42">
        <f t="shared" ca="1" si="24"/>
        <v>46259</v>
      </c>
      <c r="D683" s="54">
        <f ca="1">INDIRECT("'" &amp; UPPER(LEFT(TEXT($D$3,"mmmm"),3)) &amp; "'!X26")</f>
        <v>0</v>
      </c>
      <c r="E683" s="147"/>
      <c r="F683" s="148"/>
      <c r="G683" s="148"/>
      <c r="H683" s="148"/>
      <c r="I683" s="148"/>
      <c r="J683" s="148"/>
      <c r="K683" s="148"/>
      <c r="L683" s="148"/>
      <c r="M683" s="148"/>
      <c r="N683" s="148"/>
      <c r="O683" s="148"/>
      <c r="P683" s="149"/>
    </row>
    <row r="684" spans="1:16" ht="15" customHeight="1" x14ac:dyDescent="0.25">
      <c r="A684" s="44" t="e">
        <f ca="1">IF(MONTH(C684)=MONTH(D$3),RIGHT('Yearly Info'!A$30,LEN('Yearly Info'!A$30)-4),"")</f>
        <v>#VALUE!</v>
      </c>
      <c r="B684" s="145"/>
      <c r="C684" s="42">
        <f t="shared" ca="1" si="24"/>
        <v>46259</v>
      </c>
      <c r="D684" s="54">
        <f ca="1">INDIRECT("'" &amp; UPPER(LEFT(TEXT($D$3,"mmmm"),3)) &amp; "'!X27")</f>
        <v>0</v>
      </c>
      <c r="E684" s="147"/>
      <c r="F684" s="148"/>
      <c r="G684" s="148"/>
      <c r="H684" s="148"/>
      <c r="I684" s="148"/>
      <c r="J684" s="148"/>
      <c r="K684" s="148"/>
      <c r="L684" s="148"/>
      <c r="M684" s="148"/>
      <c r="N684" s="148"/>
      <c r="O684" s="148"/>
      <c r="P684" s="149"/>
    </row>
    <row r="685" spans="1:16" ht="15" customHeight="1" x14ac:dyDescent="0.25">
      <c r="A685" s="44" t="e">
        <f ca="1">IF(MONTH(C685)=MONTH(D$3),RIGHT('Yearly Info'!A$31,LEN('Yearly Info'!A$31)-4),"")</f>
        <v>#VALUE!</v>
      </c>
      <c r="B685" s="145"/>
      <c r="C685" s="42">
        <f t="shared" ca="1" si="24"/>
        <v>46259</v>
      </c>
      <c r="D685" s="54">
        <f ca="1">INDIRECT("'" &amp; UPPER(LEFT(TEXT($D$3,"mmmm"),3)) &amp; "'!X28")</f>
        <v>0</v>
      </c>
      <c r="E685" s="147"/>
      <c r="F685" s="148"/>
      <c r="G685" s="148"/>
      <c r="H685" s="148"/>
      <c r="I685" s="148"/>
      <c r="J685" s="148"/>
      <c r="K685" s="148"/>
      <c r="L685" s="148"/>
      <c r="M685" s="148"/>
      <c r="N685" s="148"/>
      <c r="O685" s="148"/>
      <c r="P685" s="149"/>
    </row>
    <row r="686" spans="1:16" ht="15" customHeight="1" x14ac:dyDescent="0.25">
      <c r="A686" s="44" t="e">
        <f ca="1">IF(MONTH(C686)=MONTH(D$3),RIGHT('Yearly Info'!A$32,LEN('Yearly Info'!A$32)-4),"")</f>
        <v>#VALUE!</v>
      </c>
      <c r="B686" s="145"/>
      <c r="C686" s="42">
        <f t="shared" ca="1" si="24"/>
        <v>46259</v>
      </c>
      <c r="D686" s="54">
        <f ca="1">INDIRECT("'" &amp; UPPER(LEFT(TEXT($D$3,"mmmm"),3)) &amp; "'!X29")</f>
        <v>0</v>
      </c>
      <c r="E686" s="147"/>
      <c r="F686" s="148"/>
      <c r="G686" s="148"/>
      <c r="H686" s="148"/>
      <c r="I686" s="148"/>
      <c r="J686" s="148"/>
      <c r="K686" s="148"/>
      <c r="L686" s="148"/>
      <c r="M686" s="148"/>
      <c r="N686" s="148"/>
      <c r="O686" s="148"/>
      <c r="P686" s="149"/>
    </row>
    <row r="687" spans="1:16" ht="15" customHeight="1" x14ac:dyDescent="0.25">
      <c r="A687" s="44" t="e">
        <f ca="1">IF(MONTH(C687)=MONTH(D$3),RIGHT('Yearly Info'!A$33,LEN('Yearly Info'!A$33)-4),"")</f>
        <v>#VALUE!</v>
      </c>
      <c r="B687" s="145"/>
      <c r="C687" s="42">
        <f t="shared" ca="1" si="24"/>
        <v>46259</v>
      </c>
      <c r="D687" s="54">
        <f ca="1">INDIRECT("'" &amp; UPPER(LEFT(TEXT($D$3,"mmmm"),3)) &amp; "'!X30")</f>
        <v>0</v>
      </c>
      <c r="E687" s="147"/>
      <c r="F687" s="148"/>
      <c r="G687" s="148"/>
      <c r="H687" s="148"/>
      <c r="I687" s="148"/>
      <c r="J687" s="148"/>
      <c r="K687" s="148"/>
      <c r="L687" s="148"/>
      <c r="M687" s="148"/>
      <c r="N687" s="148"/>
      <c r="O687" s="148"/>
      <c r="P687" s="149"/>
    </row>
    <row r="688" spans="1:16" ht="15" customHeight="1" x14ac:dyDescent="0.25">
      <c r="A688" s="44" t="e">
        <f ca="1">IF(MONTH(C688)=MONTH(D$3),RIGHT('Yearly Info'!A$34,LEN('Yearly Info'!A$34)-4),"")</f>
        <v>#VALUE!</v>
      </c>
      <c r="B688" s="145"/>
      <c r="C688" s="42">
        <f t="shared" ca="1" si="24"/>
        <v>46259</v>
      </c>
      <c r="D688" s="54">
        <f ca="1">INDIRECT("'" &amp; UPPER(LEFT(TEXT($D$3,"mmmm"),3)) &amp; "'!X31")</f>
        <v>0</v>
      </c>
      <c r="E688" s="147"/>
      <c r="F688" s="148"/>
      <c r="G688" s="148"/>
      <c r="H688" s="148"/>
      <c r="I688" s="148"/>
      <c r="J688" s="148"/>
      <c r="K688" s="148"/>
      <c r="L688" s="148"/>
      <c r="M688" s="148"/>
      <c r="N688" s="148"/>
      <c r="O688" s="148"/>
      <c r="P688" s="149"/>
    </row>
    <row r="689" spans="1:16" ht="15" customHeight="1" x14ac:dyDescent="0.25">
      <c r="A689" s="44" t="e">
        <f ca="1">IF(MONTH(C689)=MONTH(D$3),RIGHT('Yearly Info'!A$35,LEN('Yearly Info'!A$35)-4),"")</f>
        <v>#VALUE!</v>
      </c>
      <c r="B689" s="145"/>
      <c r="C689" s="42">
        <f t="shared" ca="1" si="24"/>
        <v>46259</v>
      </c>
      <c r="D689" s="54">
        <f ca="1">INDIRECT("'" &amp; UPPER(LEFT(TEXT($D$3,"mmmm"),3)) &amp; "'!X32")</f>
        <v>0</v>
      </c>
      <c r="E689" s="147"/>
      <c r="F689" s="148"/>
      <c r="G689" s="148"/>
      <c r="H689" s="148"/>
      <c r="I689" s="148"/>
      <c r="J689" s="148"/>
      <c r="K689" s="148"/>
      <c r="L689" s="148"/>
      <c r="M689" s="148"/>
      <c r="N689" s="148"/>
      <c r="O689" s="148"/>
      <c r="P689" s="149"/>
    </row>
    <row r="690" spans="1:16" ht="15" customHeight="1" x14ac:dyDescent="0.25">
      <c r="A690" s="44" t="e">
        <f ca="1">IF(MONTH(C690)=MONTH(D$3),RIGHT('Yearly Info'!A$36,LEN('Yearly Info'!A$36)-4),"")</f>
        <v>#VALUE!</v>
      </c>
      <c r="B690" s="145"/>
      <c r="C690" s="42">
        <f t="shared" ca="1" si="24"/>
        <v>46259</v>
      </c>
      <c r="D690" s="54">
        <f ca="1">INDIRECT("'" &amp; UPPER(LEFT(TEXT($D$3,"mmmm"),3)) &amp; "'!X33")</f>
        <v>0</v>
      </c>
      <c r="E690" s="147"/>
      <c r="F690" s="148"/>
      <c r="G690" s="148"/>
      <c r="H690" s="148"/>
      <c r="I690" s="148"/>
      <c r="J690" s="148"/>
      <c r="K690" s="148"/>
      <c r="L690" s="148"/>
      <c r="M690" s="148"/>
      <c r="N690" s="148"/>
      <c r="O690" s="148"/>
      <c r="P690" s="149"/>
    </row>
    <row r="691" spans="1:16" ht="15" customHeight="1" x14ac:dyDescent="0.25">
      <c r="A691" s="44" t="e">
        <f ca="1">IF(MONTH(C691)=MONTH(D$3),RIGHT('Yearly Info'!A$37,LEN('Yearly Info'!A$37)-4),"")</f>
        <v>#VALUE!</v>
      </c>
      <c r="B691" s="145"/>
      <c r="C691" s="42">
        <f t="shared" ca="1" si="24"/>
        <v>46259</v>
      </c>
      <c r="D691" s="54">
        <f ca="1">INDIRECT("'" &amp; UPPER(LEFT(TEXT($D$3,"mmmm"),3)) &amp; "'!X34")</f>
        <v>0</v>
      </c>
      <c r="E691" s="147"/>
      <c r="F691" s="148"/>
      <c r="G691" s="148"/>
      <c r="H691" s="148"/>
      <c r="I691" s="148"/>
      <c r="J691" s="148"/>
      <c r="K691" s="148"/>
      <c r="L691" s="148"/>
      <c r="M691" s="148"/>
      <c r="N691" s="148"/>
      <c r="O691" s="148"/>
      <c r="P691" s="149"/>
    </row>
    <row r="692" spans="1:16" ht="15" customHeight="1" x14ac:dyDescent="0.25">
      <c r="A692" s="44" t="e">
        <f ca="1">IF(MONTH(C692)=MONTH(D$3),RIGHT('Yearly Info'!A$38,LEN('Yearly Info'!A$38)-4),"")</f>
        <v>#VALUE!</v>
      </c>
      <c r="B692" s="145"/>
      <c r="C692" s="42">
        <f t="shared" ca="1" si="24"/>
        <v>46259</v>
      </c>
      <c r="D692" s="54">
        <f ca="1">INDIRECT("'" &amp; UPPER(LEFT(TEXT($D$3,"mmmm"),3)) &amp; "'!X35")</f>
        <v>0</v>
      </c>
      <c r="E692" s="147"/>
      <c r="F692" s="148"/>
      <c r="G692" s="148"/>
      <c r="H692" s="148"/>
      <c r="I692" s="148"/>
      <c r="J692" s="148"/>
      <c r="K692" s="148"/>
      <c r="L692" s="148"/>
      <c r="M692" s="148"/>
      <c r="N692" s="148"/>
      <c r="O692" s="148"/>
      <c r="P692" s="149"/>
    </row>
    <row r="693" spans="1:16" ht="15" customHeight="1" x14ac:dyDescent="0.25">
      <c r="A693" s="44" t="e">
        <f ca="1">IF(MONTH(C693)=MONTH(D$3),RIGHT('Yearly Info'!A$39,LEN('Yearly Info'!A$39)-4),"")</f>
        <v>#VALUE!</v>
      </c>
      <c r="B693" s="145"/>
      <c r="C693" s="42">
        <f t="shared" ca="1" si="24"/>
        <v>46259</v>
      </c>
      <c r="D693" s="54">
        <f ca="1">INDIRECT("'" &amp; UPPER(LEFT(TEXT($D$3,"mmmm"),3)) &amp; "'!X36")</f>
        <v>0</v>
      </c>
      <c r="E693" s="147"/>
      <c r="F693" s="148"/>
      <c r="G693" s="148"/>
      <c r="H693" s="148"/>
      <c r="I693" s="148"/>
      <c r="J693" s="148"/>
      <c r="K693" s="148"/>
      <c r="L693" s="148"/>
      <c r="M693" s="148"/>
      <c r="N693" s="148"/>
      <c r="O693" s="148"/>
      <c r="P693" s="149"/>
    </row>
    <row r="694" spans="1:16" ht="15" customHeight="1" thickBot="1" x14ac:dyDescent="0.3">
      <c r="A694" s="45" t="e">
        <f ca="1">IF(MONTH(C694)=MONTH(D$3),RIGHT('Yearly Info'!A$40,LEN('Yearly Info'!A$40)-4),"")</f>
        <v>#VALUE!</v>
      </c>
      <c r="B694" s="145"/>
      <c r="C694" s="42">
        <f t="shared" ca="1" si="24"/>
        <v>46259</v>
      </c>
      <c r="D694" s="54">
        <f ca="1">INDIRECT("'" &amp; UPPER(LEFT(TEXT($D$3,"mmmm"),3)) &amp; "'!X37")</f>
        <v>0</v>
      </c>
      <c r="E694" s="147"/>
      <c r="F694" s="148"/>
      <c r="G694" s="148"/>
      <c r="H694" s="148"/>
      <c r="I694" s="148"/>
      <c r="J694" s="148"/>
      <c r="K694" s="148"/>
      <c r="L694" s="148"/>
      <c r="M694" s="148"/>
      <c r="N694" s="148"/>
      <c r="O694" s="148"/>
      <c r="P694" s="149"/>
    </row>
    <row r="695" spans="1:16" ht="15" customHeight="1" thickBot="1" x14ac:dyDescent="0.3">
      <c r="A695" s="45" t="str">
        <f ca="1">IF(MONTH(C695)=MONTH(D$3),RIGHT('Yearly Info'!A$41,LEN('Yearly Info'!A$41)-4),"")</f>
        <v xml:space="preserve"> </v>
      </c>
      <c r="B695" s="145"/>
      <c r="C695" s="42">
        <f t="shared" ca="1" si="24"/>
        <v>46259</v>
      </c>
      <c r="D695" s="54">
        <f ca="1">INDIRECT("'" &amp; UPPER(LEFT(TEXT($D$3,"mmmm"),3)) &amp; "'!X38")</f>
        <v>0</v>
      </c>
      <c r="E695" s="147"/>
      <c r="F695" s="148"/>
      <c r="G695" s="148"/>
      <c r="H695" s="148"/>
      <c r="I695" s="148"/>
      <c r="J695" s="148"/>
      <c r="K695" s="148"/>
      <c r="L695" s="148"/>
      <c r="M695" s="148"/>
      <c r="N695" s="148"/>
      <c r="O695" s="148"/>
      <c r="P695" s="149"/>
    </row>
    <row r="696" spans="1:16" ht="15" customHeight="1" thickBot="1" x14ac:dyDescent="0.3">
      <c r="A696" s="45" t="str">
        <f ca="1">IF(MONTH(C696)=MONTH(D$3),RIGHT('Yearly Info'!A$42,LEN('Yearly Info'!A$42)-4),"")</f>
        <v xml:space="preserve"> </v>
      </c>
      <c r="B696" s="145"/>
      <c r="C696" s="42">
        <f t="shared" ca="1" si="24"/>
        <v>46259</v>
      </c>
      <c r="D696" s="54">
        <f ca="1">INDIRECT("'" &amp; UPPER(LEFT(TEXT($D$3,"mmmm"),3)) &amp; "'!X39")</f>
        <v>0</v>
      </c>
      <c r="E696" s="147"/>
      <c r="F696" s="148"/>
      <c r="G696" s="148"/>
      <c r="H696" s="148"/>
      <c r="I696" s="148"/>
      <c r="J696" s="148"/>
      <c r="K696" s="148"/>
      <c r="L696" s="148"/>
      <c r="M696" s="148"/>
      <c r="N696" s="148"/>
      <c r="O696" s="148"/>
      <c r="P696" s="149"/>
    </row>
    <row r="697" spans="1:16" ht="15" customHeight="1" thickBot="1" x14ac:dyDescent="0.3">
      <c r="A697" s="45" t="str">
        <f ca="1">IF(MONTH(C697)=MONTH(D$3),RIGHT('Yearly Info'!A$43,LEN('Yearly Info'!A$43)-4),"")</f>
        <v xml:space="preserve"> </v>
      </c>
      <c r="B697" s="146"/>
      <c r="C697" s="42">
        <f t="shared" ca="1" si="24"/>
        <v>46259</v>
      </c>
      <c r="D697" s="55">
        <f ca="1">INDIRECT("'" &amp; UPPER(LEFT(TEXT($D$3,"mmmm"),3)) &amp; "'!X40")</f>
        <v>0</v>
      </c>
      <c r="E697" s="150"/>
      <c r="F697" s="151"/>
      <c r="G697" s="151"/>
      <c r="H697" s="151"/>
      <c r="I697" s="151"/>
      <c r="J697" s="151"/>
      <c r="K697" s="151"/>
      <c r="L697" s="151"/>
      <c r="M697" s="151"/>
      <c r="N697" s="151"/>
      <c r="O697" s="151"/>
      <c r="P697" s="152"/>
    </row>
    <row r="698" spans="1:16" ht="15" customHeight="1" x14ac:dyDescent="0.25">
      <c r="A698" s="44" t="str">
        <f ca="1">IF(MONTH(C698)=MONTH(D$3),RIGHT('Yearly Info'!A$14,LEN('Yearly Info'!A$14)-4),"")</f>
        <v xml:space="preserve"> RICS Support for MDEQ</v>
      </c>
      <c r="B698" s="145" t="str">
        <f ca="1">TEXT(C698,"dddd")</f>
        <v>Wednesday</v>
      </c>
      <c r="C698" s="94">
        <f ca="1">C668+1</f>
        <v>46260</v>
      </c>
      <c r="D698" s="54">
        <f ca="1">INDIRECT("'" &amp; UPPER(LEFT(TEXT($D$3,"mmmm"),3)) &amp; "'!Y11")</f>
        <v>0</v>
      </c>
      <c r="E698" s="147"/>
      <c r="F698" s="148"/>
      <c r="G698" s="148"/>
      <c r="H698" s="148"/>
      <c r="I698" s="148"/>
      <c r="J698" s="148"/>
      <c r="K698" s="148"/>
      <c r="L698" s="148"/>
      <c r="M698" s="148"/>
      <c r="N698" s="148"/>
      <c r="O698" s="148"/>
      <c r="P698" s="149"/>
    </row>
    <row r="699" spans="1:16" ht="15" customHeight="1" x14ac:dyDescent="0.25">
      <c r="A699" s="44" t="str">
        <f ca="1">IF(MONTH(C699)=MONTH(D$3),RIGHT('Yearly Info'!A$15,LEN('Yearly Info'!A$15)-4),"")</f>
        <v xml:space="preserve"> MDEQ</v>
      </c>
      <c r="B699" s="145"/>
      <c r="C699" s="42">
        <f ca="1">C698</f>
        <v>46260</v>
      </c>
      <c r="D699" s="54">
        <f ca="1">INDIRECT("'" &amp; UPPER(LEFT(TEXT($D$3,"mmmm"),3)) &amp; "'!Y12")</f>
        <v>0</v>
      </c>
      <c r="E699" s="147"/>
      <c r="F699" s="148"/>
      <c r="G699" s="148"/>
      <c r="H699" s="148"/>
      <c r="I699" s="148"/>
      <c r="J699" s="148"/>
      <c r="K699" s="148"/>
      <c r="L699" s="148"/>
      <c r="M699" s="148"/>
      <c r="N699" s="148"/>
      <c r="O699" s="148"/>
      <c r="P699" s="149"/>
    </row>
    <row r="700" spans="1:16" ht="15" customHeight="1" x14ac:dyDescent="0.25">
      <c r="A700" s="44" t="str">
        <f ca="1">IF(MONTH(C700)=MONTH(D$3),RIGHT('Yearly Info'!A$16,LEN('Yearly Info'!A$16)-4),"")</f>
        <v xml:space="preserve"> RICS Idea Portal</v>
      </c>
      <c r="B700" s="145"/>
      <c r="C700" s="42">
        <f t="shared" ref="C700:C727" ca="1" si="25">C699</f>
        <v>46260</v>
      </c>
      <c r="D700" s="54">
        <f ca="1">INDIRECT("'" &amp; UPPER(LEFT(TEXT($D$3,"mmmm"),3)) &amp; "'!Y13")</f>
        <v>0</v>
      </c>
      <c r="E700" s="147"/>
      <c r="F700" s="148"/>
      <c r="G700" s="148"/>
      <c r="H700" s="148"/>
      <c r="I700" s="148"/>
      <c r="J700" s="148"/>
      <c r="K700" s="148"/>
      <c r="L700" s="148"/>
      <c r="M700" s="148"/>
      <c r="N700" s="148"/>
      <c r="O700" s="148"/>
      <c r="P700" s="149"/>
    </row>
    <row r="701" spans="1:16" ht="15" customHeight="1" x14ac:dyDescent="0.25">
      <c r="A701" s="44" t="str">
        <f ca="1">IF(MONTH(C701)=MONTH(D$3),RIGHT('Yearly Info'!A$17,LEN('Yearly Info'!A$17)-4),"")</f>
        <v xml:space="preserve"> MSWIS</v>
      </c>
      <c r="B701" s="145"/>
      <c r="C701" s="42">
        <f t="shared" ca="1" si="25"/>
        <v>46260</v>
      </c>
      <c r="D701" s="54">
        <f ca="1">INDIRECT("'" &amp; UPPER(LEFT(TEXT($D$3,"mmmm"),3)) &amp; "'!Y14")</f>
        <v>0</v>
      </c>
      <c r="E701" s="147"/>
      <c r="F701" s="148"/>
      <c r="G701" s="148"/>
      <c r="H701" s="148"/>
      <c r="I701" s="148"/>
      <c r="J701" s="148"/>
      <c r="K701" s="148"/>
      <c r="L701" s="148"/>
      <c r="M701" s="148"/>
      <c r="N701" s="148"/>
      <c r="O701" s="148"/>
      <c r="P701" s="149"/>
    </row>
    <row r="702" spans="1:16" ht="15" customHeight="1" x14ac:dyDescent="0.25">
      <c r="A702" s="44" t="str">
        <f ca="1">IF(MONTH(C702)=MONTH(D$3),RIGHT('Yearly Info'!A$18,LEN('Yearly Info'!A$18)-4),"")</f>
        <v xml:space="preserve"> GeoSpatial</v>
      </c>
      <c r="B702" s="145"/>
      <c r="C702" s="42">
        <f t="shared" ca="1" si="25"/>
        <v>46260</v>
      </c>
      <c r="D702" s="54">
        <f ca="1">INDIRECT("'" &amp; UPPER(LEFT(TEXT($D$3,"mmmm"),3)) &amp; "'!Y15")</f>
        <v>0</v>
      </c>
      <c r="E702" s="147"/>
      <c r="F702" s="148"/>
      <c r="G702" s="148"/>
      <c r="H702" s="148"/>
      <c r="I702" s="148"/>
      <c r="J702" s="148"/>
      <c r="K702" s="148"/>
      <c r="L702" s="148"/>
      <c r="M702" s="148"/>
      <c r="N702" s="148"/>
      <c r="O702" s="148"/>
      <c r="P702" s="149"/>
    </row>
    <row r="703" spans="1:16" ht="15" customHeight="1" x14ac:dyDescent="0.25">
      <c r="A703" s="44" t="str">
        <f ca="1">IF(MONTH(C703)=MONTH(D$3),RIGHT('Yearly Info'!A$19,LEN('Yearly Info'!A$19)-4),"")</f>
        <v xml:space="preserve"> RICS Dashboard</v>
      </c>
      <c r="B703" s="145"/>
      <c r="C703" s="42">
        <f t="shared" ca="1" si="25"/>
        <v>46260</v>
      </c>
      <c r="D703" s="54">
        <f ca="1">INDIRECT("'" &amp; UPPER(LEFT(TEXT($D$3,"mmmm"),3)) &amp; "'!Y16")</f>
        <v>0</v>
      </c>
      <c r="E703" s="147"/>
      <c r="F703" s="148"/>
      <c r="G703" s="148"/>
      <c r="H703" s="148"/>
      <c r="I703" s="148"/>
      <c r="J703" s="148"/>
      <c r="K703" s="148"/>
      <c r="L703" s="148"/>
      <c r="M703" s="148"/>
      <c r="N703" s="148"/>
      <c r="O703" s="148"/>
      <c r="P703" s="149"/>
    </row>
    <row r="704" spans="1:16" ht="15" customHeight="1" x14ac:dyDescent="0.25">
      <c r="A704" s="44" t="str">
        <f ca="1">IF(MONTH(C704)=MONTH(D$3),RIGHT('Yearly Info'!A$20,LEN('Yearly Info'!A$20)-4),"")</f>
        <v xml:space="preserve"> MDWFP NRIS</v>
      </c>
      <c r="B704" s="145"/>
      <c r="C704" s="42">
        <f t="shared" ca="1" si="25"/>
        <v>46260</v>
      </c>
      <c r="D704" s="54">
        <f ca="1">INDIRECT("'" &amp; UPPER(LEFT(TEXT($D$3,"mmmm"),3)) &amp; "'!Y17")</f>
        <v>0</v>
      </c>
      <c r="E704" s="153"/>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 MRVA 4 CLOSED</v>
      </c>
      <c r="B705" s="145"/>
      <c r="C705" s="42">
        <f t="shared" ca="1" si="25"/>
        <v>46260</v>
      </c>
      <c r="D705" s="54">
        <f ca="1">INDIRECT("'" &amp; UPPER(LEFT(TEXT($D$3,"mmmm"),3)) &amp; "'!Y18")</f>
        <v>0</v>
      </c>
      <c r="E705" s="147"/>
      <c r="F705" s="148"/>
      <c r="G705" s="148"/>
      <c r="H705" s="148"/>
      <c r="I705" s="148"/>
      <c r="J705" s="148"/>
      <c r="K705" s="148"/>
      <c r="L705" s="148"/>
      <c r="M705" s="148"/>
      <c r="N705" s="148"/>
      <c r="O705" s="148"/>
      <c r="P705" s="149"/>
    </row>
    <row r="706" spans="1:16" ht="15" customHeight="1" x14ac:dyDescent="0.25">
      <c r="A706" s="44" t="str">
        <f ca="1">IF(MONTH(C706)=MONTH(D$3),RIGHT('Yearly Info'!A$22,LEN('Yearly Info'!A$22)-4),"")</f>
        <v xml:space="preserve"> Tackett</v>
      </c>
      <c r="B706" s="145"/>
      <c r="C706" s="42">
        <f t="shared" ca="1" si="25"/>
        <v>46260</v>
      </c>
      <c r="D706" s="54">
        <f ca="1">INDIRECT("'" &amp; UPPER(LEFT(TEXT($D$3,"mmmm"),3)) &amp; "'!Y19")</f>
        <v>0</v>
      </c>
      <c r="E706" s="147"/>
      <c r="F706" s="148"/>
      <c r="G706" s="148"/>
      <c r="H706" s="148"/>
      <c r="I706" s="148"/>
      <c r="J706" s="148"/>
      <c r="K706" s="148"/>
      <c r="L706" s="148"/>
      <c r="M706" s="148"/>
      <c r="N706" s="148"/>
      <c r="O706" s="148"/>
      <c r="P706" s="149"/>
    </row>
    <row r="707" spans="1:16" ht="15" customHeight="1" x14ac:dyDescent="0.25">
      <c r="A707" s="44" t="e">
        <f ca="1">IF(MONTH(C707)=MONTH(D$3),RIGHT('Yearly Info'!A$23,LEN('Yearly Info'!A$23)-4),"")</f>
        <v>#VALUE!</v>
      </c>
      <c r="B707" s="145"/>
      <c r="C707" s="42">
        <f t="shared" ca="1" si="25"/>
        <v>46260</v>
      </c>
      <c r="D707" s="54">
        <f ca="1">INDIRECT("'" &amp; UPPER(LEFT(TEXT($D$3,"mmmm"),3)) &amp; "'!Y20")</f>
        <v>0</v>
      </c>
      <c r="E707" s="174"/>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#VALUE!</v>
      </c>
      <c r="B708" s="145"/>
      <c r="C708" s="42">
        <f t="shared" ca="1" si="25"/>
        <v>46260</v>
      </c>
      <c r="D708" s="54">
        <f ca="1">INDIRECT("'" &amp; UPPER(LEFT(TEXT($D$3,"mmmm"),3)) &amp; "'!Y21")</f>
        <v>0</v>
      </c>
      <c r="E708" s="147"/>
      <c r="F708" s="148"/>
      <c r="G708" s="148"/>
      <c r="H708" s="148"/>
      <c r="I708" s="148"/>
      <c r="J708" s="148"/>
      <c r="K708" s="148"/>
      <c r="L708" s="148"/>
      <c r="M708" s="148"/>
      <c r="N708" s="148"/>
      <c r="O708" s="148"/>
      <c r="P708" s="149"/>
    </row>
    <row r="709" spans="1:16" ht="15" customHeight="1" x14ac:dyDescent="0.25">
      <c r="A709" s="44" t="e">
        <f ca="1">IF(MONTH(C709)=MONTH(D$3),RIGHT('Yearly Info'!A$25,LEN('Yearly Info'!A$25)-4),"")</f>
        <v>#VALUE!</v>
      </c>
      <c r="B709" s="145"/>
      <c r="C709" s="42">
        <f t="shared" ca="1" si="25"/>
        <v>46260</v>
      </c>
      <c r="D709" s="54">
        <f ca="1">INDIRECT("'" &amp; UPPER(LEFT(TEXT($D$3,"mmmm"),3)) &amp; "'!Y22")</f>
        <v>0</v>
      </c>
      <c r="E709" s="147"/>
      <c r="F709" s="148"/>
      <c r="G709" s="148"/>
      <c r="H709" s="148"/>
      <c r="I709" s="148"/>
      <c r="J709" s="148"/>
      <c r="K709" s="148"/>
      <c r="L709" s="148"/>
      <c r="M709" s="148"/>
      <c r="N709" s="148"/>
      <c r="O709" s="148"/>
      <c r="P709" s="149"/>
    </row>
    <row r="710" spans="1:16" ht="15" customHeight="1" x14ac:dyDescent="0.25">
      <c r="A710" s="44" t="e">
        <f ca="1">IF(MONTH(C710)=MONTH(D$3),RIGHT('Yearly Info'!A$26,LEN('Yearly Info'!A$26)-4),"")</f>
        <v>#VALUE!</v>
      </c>
      <c r="B710" s="145"/>
      <c r="C710" s="42">
        <f t="shared" ca="1" si="25"/>
        <v>46260</v>
      </c>
      <c r="D710" s="54">
        <f ca="1">INDIRECT("'" &amp; UPPER(LEFT(TEXT($D$3,"mmmm"),3)) &amp; "'!Y23")</f>
        <v>0</v>
      </c>
      <c r="E710" s="147"/>
      <c r="F710" s="148"/>
      <c r="G710" s="148"/>
      <c r="H710" s="148"/>
      <c r="I710" s="148"/>
      <c r="J710" s="148"/>
      <c r="K710" s="148"/>
      <c r="L710" s="148"/>
      <c r="M710" s="148"/>
      <c r="N710" s="148"/>
      <c r="O710" s="148"/>
      <c r="P710" s="149"/>
    </row>
    <row r="711" spans="1:16" ht="15" customHeight="1" x14ac:dyDescent="0.25">
      <c r="A711" s="44" t="e">
        <f ca="1">IF(MONTH(C711)=MONTH(D$3),RIGHT('Yearly Info'!A$27,LEN('Yearly Info'!A$27)-4),"")</f>
        <v>#VALUE!</v>
      </c>
      <c r="B711" s="145"/>
      <c r="C711" s="42">
        <f t="shared" ca="1" si="25"/>
        <v>46260</v>
      </c>
      <c r="D711" s="54">
        <f ca="1">INDIRECT("'" &amp; UPPER(LEFT(TEXT($D$3,"mmmm"),3)) &amp; "'!Y24")</f>
        <v>0</v>
      </c>
      <c r="E711" s="147"/>
      <c r="F711" s="148"/>
      <c r="G711" s="148"/>
      <c r="H711" s="148"/>
      <c r="I711" s="148"/>
      <c r="J711" s="148"/>
      <c r="K711" s="148"/>
      <c r="L711" s="148"/>
      <c r="M711" s="148"/>
      <c r="N711" s="148"/>
      <c r="O711" s="148"/>
      <c r="P711" s="149"/>
    </row>
    <row r="712" spans="1:16" ht="15" customHeight="1" x14ac:dyDescent="0.25">
      <c r="A712" s="44" t="e">
        <f ca="1">IF(MONTH(C712)=MONTH(D$3),RIGHT('Yearly Info'!A$28,LEN('Yearly Info'!A$28)-4),"")</f>
        <v>#VALUE!</v>
      </c>
      <c r="B712" s="145"/>
      <c r="C712" s="42">
        <f t="shared" ca="1" si="25"/>
        <v>46260</v>
      </c>
      <c r="D712" s="54">
        <f ca="1">INDIRECT("'" &amp; UPPER(LEFT(TEXT($D$3,"mmmm"),3)) &amp; "'!Y25")</f>
        <v>0</v>
      </c>
      <c r="E712" s="147"/>
      <c r="F712" s="148"/>
      <c r="G712" s="148"/>
      <c r="H712" s="148"/>
      <c r="I712" s="148"/>
      <c r="J712" s="148"/>
      <c r="K712" s="148"/>
      <c r="L712" s="148"/>
      <c r="M712" s="148"/>
      <c r="N712" s="148"/>
      <c r="O712" s="148"/>
      <c r="P712" s="149"/>
    </row>
    <row r="713" spans="1:16" ht="15" customHeight="1" x14ac:dyDescent="0.25">
      <c r="A713" s="44" t="e">
        <f ca="1">IF(MONTH(C713)=MONTH(D$3),RIGHT('Yearly Info'!A$29,LEN('Yearly Info'!A$29)-4),"")</f>
        <v>#VALUE!</v>
      </c>
      <c r="B713" s="145"/>
      <c r="C713" s="42">
        <f t="shared" ca="1" si="25"/>
        <v>46260</v>
      </c>
      <c r="D713" s="54">
        <f ca="1">INDIRECT("'" &amp; UPPER(LEFT(TEXT($D$3,"mmmm"),3)) &amp; "'!Y26")</f>
        <v>0</v>
      </c>
      <c r="E713" s="147"/>
      <c r="F713" s="148"/>
      <c r="G713" s="148"/>
      <c r="H713" s="148"/>
      <c r="I713" s="148"/>
      <c r="J713" s="148"/>
      <c r="K713" s="148"/>
      <c r="L713" s="148"/>
      <c r="M713" s="148"/>
      <c r="N713" s="148"/>
      <c r="O713" s="148"/>
      <c r="P713" s="149"/>
    </row>
    <row r="714" spans="1:16" ht="15" customHeight="1" x14ac:dyDescent="0.25">
      <c r="A714" s="44" t="e">
        <f ca="1">IF(MONTH(C714)=MONTH(D$3),RIGHT('Yearly Info'!A$30,LEN('Yearly Info'!A$30)-4),"")</f>
        <v>#VALUE!</v>
      </c>
      <c r="B714" s="145"/>
      <c r="C714" s="42">
        <f t="shared" ca="1" si="25"/>
        <v>46260</v>
      </c>
      <c r="D714" s="54">
        <f ca="1">INDIRECT("'" &amp; UPPER(LEFT(TEXT($D$3,"mmmm"),3)) &amp; "'!Y27")</f>
        <v>0</v>
      </c>
      <c r="E714" s="147"/>
      <c r="F714" s="148"/>
      <c r="G714" s="148"/>
      <c r="H714" s="148"/>
      <c r="I714" s="148"/>
      <c r="J714" s="148"/>
      <c r="K714" s="148"/>
      <c r="L714" s="148"/>
      <c r="M714" s="148"/>
      <c r="N714" s="148"/>
      <c r="O714" s="148"/>
      <c r="P714" s="149"/>
    </row>
    <row r="715" spans="1:16" ht="15" customHeight="1" x14ac:dyDescent="0.25">
      <c r="A715" s="44" t="e">
        <f ca="1">IF(MONTH(C715)=MONTH(D$3),RIGHT('Yearly Info'!A$31,LEN('Yearly Info'!A$31)-4),"")</f>
        <v>#VALUE!</v>
      </c>
      <c r="B715" s="145"/>
      <c r="C715" s="42">
        <f t="shared" ca="1" si="25"/>
        <v>46260</v>
      </c>
      <c r="D715" s="54">
        <f ca="1">INDIRECT("'" &amp; UPPER(LEFT(TEXT($D$3,"mmmm"),3)) &amp; "'!Y28")</f>
        <v>0</v>
      </c>
      <c r="E715" s="147"/>
      <c r="F715" s="148"/>
      <c r="G715" s="148"/>
      <c r="H715" s="148"/>
      <c r="I715" s="148"/>
      <c r="J715" s="148"/>
      <c r="K715" s="148"/>
      <c r="L715" s="148"/>
      <c r="M715" s="148"/>
      <c r="N715" s="148"/>
      <c r="O715" s="148"/>
      <c r="P715" s="149"/>
    </row>
    <row r="716" spans="1:16" ht="15" customHeight="1" x14ac:dyDescent="0.25">
      <c r="A716" s="44" t="e">
        <f ca="1">IF(MONTH(C716)=MONTH(D$3),RIGHT('Yearly Info'!A$32,LEN('Yearly Info'!A$32)-4),"")</f>
        <v>#VALUE!</v>
      </c>
      <c r="B716" s="145"/>
      <c r="C716" s="42">
        <f t="shared" ca="1" si="25"/>
        <v>46260</v>
      </c>
      <c r="D716" s="54">
        <f ca="1">INDIRECT("'" &amp; UPPER(LEFT(TEXT($D$3,"mmmm"),3)) &amp; "'!Y29")</f>
        <v>0</v>
      </c>
      <c r="E716" s="147"/>
      <c r="F716" s="148"/>
      <c r="G716" s="148"/>
      <c r="H716" s="148"/>
      <c r="I716" s="148"/>
      <c r="J716" s="148"/>
      <c r="K716" s="148"/>
      <c r="L716" s="148"/>
      <c r="M716" s="148"/>
      <c r="N716" s="148"/>
      <c r="O716" s="148"/>
      <c r="P716" s="149"/>
    </row>
    <row r="717" spans="1:16" ht="15" customHeight="1" x14ac:dyDescent="0.25">
      <c r="A717" s="44" t="e">
        <f ca="1">IF(MONTH(C717)=MONTH(D$3),RIGHT('Yearly Info'!A$33,LEN('Yearly Info'!A$33)-4),"")</f>
        <v>#VALUE!</v>
      </c>
      <c r="B717" s="145"/>
      <c r="C717" s="42">
        <f t="shared" ca="1" si="25"/>
        <v>46260</v>
      </c>
      <c r="D717" s="54">
        <f ca="1">INDIRECT("'" &amp; UPPER(LEFT(TEXT($D$3,"mmmm"),3)) &amp; "'!Y30")</f>
        <v>0</v>
      </c>
      <c r="E717" s="147"/>
      <c r="F717" s="148"/>
      <c r="G717" s="148"/>
      <c r="H717" s="148"/>
      <c r="I717" s="148"/>
      <c r="J717" s="148"/>
      <c r="K717" s="148"/>
      <c r="L717" s="148"/>
      <c r="M717" s="148"/>
      <c r="N717" s="148"/>
      <c r="O717" s="148"/>
      <c r="P717" s="149"/>
    </row>
    <row r="718" spans="1:16" ht="15" customHeight="1" x14ac:dyDescent="0.25">
      <c r="A718" s="44" t="e">
        <f ca="1">IF(MONTH(C718)=MONTH(D$3),RIGHT('Yearly Info'!A$34,LEN('Yearly Info'!A$34)-4),"")</f>
        <v>#VALUE!</v>
      </c>
      <c r="B718" s="145"/>
      <c r="C718" s="42">
        <f t="shared" ca="1" si="25"/>
        <v>46260</v>
      </c>
      <c r="D718" s="54">
        <f ca="1">INDIRECT("'" &amp; UPPER(LEFT(TEXT($D$3,"mmmm"),3)) &amp; "'!Y31")</f>
        <v>0</v>
      </c>
      <c r="E718" s="147"/>
      <c r="F718" s="148"/>
      <c r="G718" s="148"/>
      <c r="H718" s="148"/>
      <c r="I718" s="148"/>
      <c r="J718" s="148"/>
      <c r="K718" s="148"/>
      <c r="L718" s="148"/>
      <c r="M718" s="148"/>
      <c r="N718" s="148"/>
      <c r="O718" s="148"/>
      <c r="P718" s="149"/>
    </row>
    <row r="719" spans="1:16" ht="15" customHeight="1" x14ac:dyDescent="0.25">
      <c r="A719" s="44" t="e">
        <f ca="1">IF(MONTH(C719)=MONTH(D$3),RIGHT('Yearly Info'!A$35,LEN('Yearly Info'!A$35)-4),"")</f>
        <v>#VALUE!</v>
      </c>
      <c r="B719" s="145"/>
      <c r="C719" s="42">
        <f t="shared" ca="1" si="25"/>
        <v>46260</v>
      </c>
      <c r="D719" s="54">
        <f ca="1">INDIRECT("'" &amp; UPPER(LEFT(TEXT($D$3,"mmmm"),3)) &amp; "'!Y32")</f>
        <v>0</v>
      </c>
      <c r="E719" s="147"/>
      <c r="F719" s="148"/>
      <c r="G719" s="148"/>
      <c r="H719" s="148"/>
      <c r="I719" s="148"/>
      <c r="J719" s="148"/>
      <c r="K719" s="148"/>
      <c r="L719" s="148"/>
      <c r="M719" s="148"/>
      <c r="N719" s="148"/>
      <c r="O719" s="148"/>
      <c r="P719" s="149"/>
    </row>
    <row r="720" spans="1:16" ht="15" customHeight="1" x14ac:dyDescent="0.25">
      <c r="A720" s="44" t="e">
        <f ca="1">IF(MONTH(C720)=MONTH(D$3),RIGHT('Yearly Info'!A$36,LEN('Yearly Info'!A$36)-4),"")</f>
        <v>#VALUE!</v>
      </c>
      <c r="B720" s="145"/>
      <c r="C720" s="42">
        <f t="shared" ca="1" si="25"/>
        <v>46260</v>
      </c>
      <c r="D720" s="54">
        <f ca="1">INDIRECT("'" &amp; UPPER(LEFT(TEXT($D$3,"mmmm"),3)) &amp; "'!Y33")</f>
        <v>0</v>
      </c>
      <c r="E720" s="147"/>
      <c r="F720" s="148"/>
      <c r="G720" s="148"/>
      <c r="H720" s="148"/>
      <c r="I720" s="148"/>
      <c r="J720" s="148"/>
      <c r="K720" s="148"/>
      <c r="L720" s="148"/>
      <c r="M720" s="148"/>
      <c r="N720" s="148"/>
      <c r="O720" s="148"/>
      <c r="P720" s="149"/>
    </row>
    <row r="721" spans="1:16" ht="15" customHeight="1" x14ac:dyDescent="0.25">
      <c r="A721" s="44" t="e">
        <f ca="1">IF(MONTH(C721)=MONTH(D$3),RIGHT('Yearly Info'!A$37,LEN('Yearly Info'!A$37)-4),"")</f>
        <v>#VALUE!</v>
      </c>
      <c r="B721" s="145"/>
      <c r="C721" s="42">
        <f t="shared" ca="1" si="25"/>
        <v>46260</v>
      </c>
      <c r="D721" s="54">
        <f ca="1">INDIRECT("'" &amp; UPPER(LEFT(TEXT($D$3,"mmmm"),3)) &amp; "'!Y34")</f>
        <v>0</v>
      </c>
      <c r="E721" s="147"/>
      <c r="F721" s="148"/>
      <c r="G721" s="148"/>
      <c r="H721" s="148"/>
      <c r="I721" s="148"/>
      <c r="J721" s="148"/>
      <c r="K721" s="148"/>
      <c r="L721" s="148"/>
      <c r="M721" s="148"/>
      <c r="N721" s="148"/>
      <c r="O721" s="148"/>
      <c r="P721" s="149"/>
    </row>
    <row r="722" spans="1:16" ht="15" customHeight="1" x14ac:dyDescent="0.25">
      <c r="A722" s="44" t="e">
        <f ca="1">IF(MONTH(C722)=MONTH(D$3),RIGHT('Yearly Info'!A$38,LEN('Yearly Info'!A$38)-4),"")</f>
        <v>#VALUE!</v>
      </c>
      <c r="B722" s="145"/>
      <c r="C722" s="42">
        <f t="shared" ca="1" si="25"/>
        <v>46260</v>
      </c>
      <c r="D722" s="54">
        <f ca="1">INDIRECT("'" &amp; UPPER(LEFT(TEXT($D$3,"mmmm"),3)) &amp; "'!Y35")</f>
        <v>0</v>
      </c>
      <c r="E722" s="147"/>
      <c r="F722" s="148"/>
      <c r="G722" s="148"/>
      <c r="H722" s="148"/>
      <c r="I722" s="148"/>
      <c r="J722" s="148"/>
      <c r="K722" s="148"/>
      <c r="L722" s="148"/>
      <c r="M722" s="148"/>
      <c r="N722" s="148"/>
      <c r="O722" s="148"/>
      <c r="P722" s="149"/>
    </row>
    <row r="723" spans="1:16" ht="15" customHeight="1" x14ac:dyDescent="0.25">
      <c r="A723" s="44" t="e">
        <f ca="1">IF(MONTH(C723)=MONTH(D$3),RIGHT('Yearly Info'!A$39,LEN('Yearly Info'!A$39)-4),"")</f>
        <v>#VALUE!</v>
      </c>
      <c r="B723" s="145"/>
      <c r="C723" s="42">
        <f t="shared" ca="1" si="25"/>
        <v>46260</v>
      </c>
      <c r="D723" s="54">
        <f ca="1">INDIRECT("'" &amp; UPPER(LEFT(TEXT($D$3,"mmmm"),3)) &amp; "'!Y36")</f>
        <v>0</v>
      </c>
      <c r="E723" s="147"/>
      <c r="F723" s="148"/>
      <c r="G723" s="148"/>
      <c r="H723" s="148"/>
      <c r="I723" s="148"/>
      <c r="J723" s="148"/>
      <c r="K723" s="148"/>
      <c r="L723" s="148"/>
      <c r="M723" s="148"/>
      <c r="N723" s="148"/>
      <c r="O723" s="148"/>
      <c r="P723" s="149"/>
    </row>
    <row r="724" spans="1:16" ht="15" customHeight="1" thickBot="1" x14ac:dyDescent="0.3">
      <c r="A724" s="45" t="e">
        <f ca="1">IF(MONTH(C724)=MONTH(D$3),RIGHT('Yearly Info'!A$40,LEN('Yearly Info'!A$40)-4),"")</f>
        <v>#VALUE!</v>
      </c>
      <c r="B724" s="145"/>
      <c r="C724" s="42">
        <f t="shared" ca="1" si="25"/>
        <v>46260</v>
      </c>
      <c r="D724" s="54">
        <f ca="1">INDIRECT("'" &amp; UPPER(LEFT(TEXT($D$3,"mmmm"),3)) &amp; "'!Y37")</f>
        <v>0</v>
      </c>
      <c r="E724" s="147"/>
      <c r="F724" s="148"/>
      <c r="G724" s="148"/>
      <c r="H724" s="148"/>
      <c r="I724" s="148"/>
      <c r="J724" s="148"/>
      <c r="K724" s="148"/>
      <c r="L724" s="148"/>
      <c r="M724" s="148"/>
      <c r="N724" s="148"/>
      <c r="O724" s="148"/>
      <c r="P724" s="149"/>
    </row>
    <row r="725" spans="1:16" ht="15" customHeight="1" thickBot="1" x14ac:dyDescent="0.3">
      <c r="A725" s="45" t="str">
        <f ca="1">IF(MONTH(C725)=MONTH(D$3),RIGHT('Yearly Info'!A$41,LEN('Yearly Info'!A$41)-4),"")</f>
        <v xml:space="preserve"> </v>
      </c>
      <c r="B725" s="145"/>
      <c r="C725" s="42">
        <f t="shared" ca="1" si="25"/>
        <v>46260</v>
      </c>
      <c r="D725" s="54">
        <f ca="1">INDIRECT("'" &amp; UPPER(LEFT(TEXT($D$3,"mmmm"),3)) &amp; "'!Y38")</f>
        <v>0</v>
      </c>
      <c r="E725" s="147"/>
      <c r="F725" s="148"/>
      <c r="G725" s="148"/>
      <c r="H725" s="148"/>
      <c r="I725" s="148"/>
      <c r="J725" s="148"/>
      <c r="K725" s="148"/>
      <c r="L725" s="148"/>
      <c r="M725" s="148"/>
      <c r="N725" s="148"/>
      <c r="O725" s="148"/>
      <c r="P725" s="149"/>
    </row>
    <row r="726" spans="1:16" ht="15" customHeight="1" thickBot="1" x14ac:dyDescent="0.3">
      <c r="A726" s="45" t="str">
        <f ca="1">IF(MONTH(C726)=MONTH(D$3),RIGHT('Yearly Info'!A$42,LEN('Yearly Info'!A$42)-4),"")</f>
        <v xml:space="preserve"> </v>
      </c>
      <c r="B726" s="145"/>
      <c r="C726" s="42">
        <f t="shared" ca="1" si="25"/>
        <v>46260</v>
      </c>
      <c r="D726" s="54">
        <f ca="1">INDIRECT("'" &amp; UPPER(LEFT(TEXT($D$3,"mmmm"),3)) &amp; "'!Y39")</f>
        <v>0</v>
      </c>
      <c r="E726" s="147"/>
      <c r="F726" s="148"/>
      <c r="G726" s="148"/>
      <c r="H726" s="148"/>
      <c r="I726" s="148"/>
      <c r="J726" s="148"/>
      <c r="K726" s="148"/>
      <c r="L726" s="148"/>
      <c r="M726" s="148"/>
      <c r="N726" s="148"/>
      <c r="O726" s="148"/>
      <c r="P726" s="149"/>
    </row>
    <row r="727" spans="1:16" ht="15" customHeight="1" thickBot="1" x14ac:dyDescent="0.3">
      <c r="A727" s="45" t="str">
        <f ca="1">IF(MONTH(C727)=MONTH(D$3),RIGHT('Yearly Info'!A$43,LEN('Yearly Info'!A$43)-4),"")</f>
        <v xml:space="preserve"> </v>
      </c>
      <c r="B727" s="146"/>
      <c r="C727" s="42">
        <f t="shared" ca="1" si="25"/>
        <v>46260</v>
      </c>
      <c r="D727" s="55">
        <f ca="1">INDIRECT("'" &amp; UPPER(LEFT(TEXT($D$3,"mmmm"),3)) &amp; "'!Y40")</f>
        <v>0</v>
      </c>
      <c r="E727" s="150"/>
      <c r="F727" s="151"/>
      <c r="G727" s="151"/>
      <c r="H727" s="151"/>
      <c r="I727" s="151"/>
      <c r="J727" s="151"/>
      <c r="K727" s="151"/>
      <c r="L727" s="151"/>
      <c r="M727" s="151"/>
      <c r="N727" s="151"/>
      <c r="O727" s="151"/>
      <c r="P727" s="152"/>
    </row>
    <row r="728" spans="1:16" ht="15" customHeight="1" x14ac:dyDescent="0.25">
      <c r="A728" s="44" t="str">
        <f ca="1">IF(MONTH(C728)=MONTH(D$3),RIGHT('Yearly Info'!A$14,LEN('Yearly Info'!A$14)-4),"")</f>
        <v xml:space="preserve"> RICS Support for MDEQ</v>
      </c>
      <c r="B728" s="145" t="str">
        <f ca="1">TEXT(C728,"dddd")</f>
        <v>Thursday</v>
      </c>
      <c r="C728" s="94">
        <f ca="1">C698+1</f>
        <v>46261</v>
      </c>
      <c r="D728" s="54">
        <f ca="1">INDIRECT("'" &amp; UPPER(LEFT(TEXT($D$3,"mmmm"),3)) &amp; "'!Z11")</f>
        <v>0</v>
      </c>
      <c r="E728" s="147"/>
      <c r="F728" s="148"/>
      <c r="G728" s="148"/>
      <c r="H728" s="148"/>
      <c r="I728" s="148"/>
      <c r="J728" s="148"/>
      <c r="K728" s="148"/>
      <c r="L728" s="148"/>
      <c r="M728" s="148"/>
      <c r="N728" s="148"/>
      <c r="O728" s="148"/>
      <c r="P728" s="149"/>
    </row>
    <row r="729" spans="1:16" ht="15" customHeight="1" x14ac:dyDescent="0.25">
      <c r="A729" s="44" t="str">
        <f ca="1">IF(MONTH(C729)=MONTH(D$3),RIGHT('Yearly Info'!A$15,LEN('Yearly Info'!A$15)-4),"")</f>
        <v xml:space="preserve"> MDEQ</v>
      </c>
      <c r="B729" s="145"/>
      <c r="C729" s="42">
        <f ca="1">C728</f>
        <v>46261</v>
      </c>
      <c r="D729" s="54">
        <f ca="1">INDIRECT("'" &amp; UPPER(LEFT(TEXT($D$3,"mmmm"),3)) &amp; "'!Z12")</f>
        <v>0</v>
      </c>
      <c r="E729" s="147"/>
      <c r="F729" s="148"/>
      <c r="G729" s="148"/>
      <c r="H729" s="148"/>
      <c r="I729" s="148"/>
      <c r="J729" s="148"/>
      <c r="K729" s="148"/>
      <c r="L729" s="148"/>
      <c r="M729" s="148"/>
      <c r="N729" s="148"/>
      <c r="O729" s="148"/>
      <c r="P729" s="149"/>
    </row>
    <row r="730" spans="1:16" ht="15" customHeight="1" x14ac:dyDescent="0.25">
      <c r="A730" s="44" t="str">
        <f ca="1">IF(MONTH(C730)=MONTH(D$3),RIGHT('Yearly Info'!A$16,LEN('Yearly Info'!A$16)-4),"")</f>
        <v xml:space="preserve"> RICS Idea Portal</v>
      </c>
      <c r="B730" s="145"/>
      <c r="C730" s="42">
        <f t="shared" ref="C730:C757" ca="1" si="26">C729</f>
        <v>46261</v>
      </c>
      <c r="D730" s="54">
        <f ca="1">INDIRECT("'" &amp; UPPER(LEFT(TEXT($D$3,"mmmm"),3)) &amp; "'!Z13")</f>
        <v>0</v>
      </c>
      <c r="E730" s="147"/>
      <c r="F730" s="148"/>
      <c r="G730" s="148"/>
      <c r="H730" s="148"/>
      <c r="I730" s="148"/>
      <c r="J730" s="148"/>
      <c r="K730" s="148"/>
      <c r="L730" s="148"/>
      <c r="M730" s="148"/>
      <c r="N730" s="148"/>
      <c r="O730" s="148"/>
      <c r="P730" s="149"/>
    </row>
    <row r="731" spans="1:16" ht="15" customHeight="1" x14ac:dyDescent="0.25">
      <c r="A731" s="44" t="str">
        <f ca="1">IF(MONTH(C731)=MONTH(D$3),RIGHT('Yearly Info'!A$17,LEN('Yearly Info'!A$17)-4),"")</f>
        <v xml:space="preserve"> MSWIS</v>
      </c>
      <c r="B731" s="145"/>
      <c r="C731" s="42">
        <f t="shared" ca="1" si="26"/>
        <v>46261</v>
      </c>
      <c r="D731" s="54">
        <f ca="1">INDIRECT("'" &amp; UPPER(LEFT(TEXT($D$3,"mmmm"),3)) &amp; "'!Z14")</f>
        <v>0</v>
      </c>
      <c r="E731" s="147"/>
      <c r="F731" s="148"/>
      <c r="G731" s="148"/>
      <c r="H731" s="148"/>
      <c r="I731" s="148"/>
      <c r="J731" s="148"/>
      <c r="K731" s="148"/>
      <c r="L731" s="148"/>
      <c r="M731" s="148"/>
      <c r="N731" s="148"/>
      <c r="O731" s="148"/>
      <c r="P731" s="149"/>
    </row>
    <row r="732" spans="1:16" ht="15" customHeight="1" x14ac:dyDescent="0.25">
      <c r="A732" s="44" t="str">
        <f ca="1">IF(MONTH(C732)=MONTH(D$3),RIGHT('Yearly Info'!A$18,LEN('Yearly Info'!A$18)-4),"")</f>
        <v xml:space="preserve"> GeoSpatial</v>
      </c>
      <c r="B732" s="145"/>
      <c r="C732" s="42">
        <f t="shared" ca="1" si="26"/>
        <v>46261</v>
      </c>
      <c r="D732" s="54">
        <f ca="1">INDIRECT("'" &amp; UPPER(LEFT(TEXT($D$3,"mmmm"),3)) &amp; "'!Z15")</f>
        <v>0</v>
      </c>
      <c r="E732" s="147"/>
      <c r="F732" s="148"/>
      <c r="G732" s="148"/>
      <c r="H732" s="148"/>
      <c r="I732" s="148"/>
      <c r="J732" s="148"/>
      <c r="K732" s="148"/>
      <c r="L732" s="148"/>
      <c r="M732" s="148"/>
      <c r="N732" s="148"/>
      <c r="O732" s="148"/>
      <c r="P732" s="149"/>
    </row>
    <row r="733" spans="1:16" ht="15" customHeight="1" x14ac:dyDescent="0.25">
      <c r="A733" s="44" t="str">
        <f ca="1">IF(MONTH(C733)=MONTH(D$3),RIGHT('Yearly Info'!A$19,LEN('Yearly Info'!A$19)-4),"")</f>
        <v xml:space="preserve"> RICS Dashboard</v>
      </c>
      <c r="B733" s="145"/>
      <c r="C733" s="42">
        <f t="shared" ca="1" si="26"/>
        <v>46261</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MDWFP NRIS</v>
      </c>
      <c r="B734" s="145"/>
      <c r="C734" s="42">
        <f t="shared" ca="1" si="26"/>
        <v>46261</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 MRVA 4 CLOSED</v>
      </c>
      <c r="B735" s="145"/>
      <c r="C735" s="42">
        <f t="shared" ca="1" si="26"/>
        <v>46261</v>
      </c>
      <c r="D735" s="54">
        <f ca="1">INDIRECT("'" &amp; UPPER(LEFT(TEXT($D$3,"mmmm"),3)) &amp; "'!Z18")</f>
        <v>0</v>
      </c>
      <c r="E735" s="147"/>
      <c r="F735" s="148"/>
      <c r="G735" s="148"/>
      <c r="H735" s="148"/>
      <c r="I735" s="148"/>
      <c r="J735" s="148"/>
      <c r="K735" s="148"/>
      <c r="L735" s="148"/>
      <c r="M735" s="148"/>
      <c r="N735" s="148"/>
      <c r="O735" s="148"/>
      <c r="P735" s="149"/>
    </row>
    <row r="736" spans="1:16" ht="15" customHeight="1" x14ac:dyDescent="0.25">
      <c r="A736" s="44" t="str">
        <f ca="1">IF(MONTH(C736)=MONTH(D$3),RIGHT('Yearly Info'!A$22,LEN('Yearly Info'!A$22)-4),"")</f>
        <v xml:space="preserve"> Tackett</v>
      </c>
      <c r="B736" s="145"/>
      <c r="C736" s="42">
        <f t="shared" ca="1" si="26"/>
        <v>46261</v>
      </c>
      <c r="D736" s="54">
        <f ca="1">INDIRECT("'" &amp; UPPER(LEFT(TEXT($D$3,"mmmm"),3)) &amp; "'!Z19")</f>
        <v>0</v>
      </c>
      <c r="E736" s="147"/>
      <c r="F736" s="148"/>
      <c r="G736" s="148"/>
      <c r="H736" s="148"/>
      <c r="I736" s="148"/>
      <c r="J736" s="148"/>
      <c r="K736" s="148"/>
      <c r="L736" s="148"/>
      <c r="M736" s="148"/>
      <c r="N736" s="148"/>
      <c r="O736" s="148"/>
      <c r="P736" s="149"/>
    </row>
    <row r="737" spans="1:16" ht="15" customHeight="1" x14ac:dyDescent="0.25">
      <c r="A737" s="44" t="e">
        <f ca="1">IF(MONTH(C737)=MONTH(D$3),RIGHT('Yearly Info'!A$23,LEN('Yearly Info'!A$23)-4),"")</f>
        <v>#VALUE!</v>
      </c>
      <c r="B737" s="145"/>
      <c r="C737" s="42">
        <f t="shared" ca="1" si="26"/>
        <v>46261</v>
      </c>
      <c r="D737" s="54">
        <f ca="1">INDIRECT("'" &amp; UPPER(LEFT(TEXT($D$3,"mmmm"),3)) &amp; "'!Z20")</f>
        <v>0</v>
      </c>
      <c r="E737" s="160"/>
      <c r="F737" s="148"/>
      <c r="G737" s="148"/>
      <c r="H737" s="148"/>
      <c r="I737" s="148"/>
      <c r="J737" s="148"/>
      <c r="K737" s="148"/>
      <c r="L737" s="148"/>
      <c r="M737" s="148"/>
      <c r="N737" s="148"/>
      <c r="O737" s="148"/>
      <c r="P737" s="149"/>
    </row>
    <row r="738" spans="1:16" ht="15" customHeight="1" x14ac:dyDescent="0.25">
      <c r="A738" s="44" t="e">
        <f ca="1">IF(MONTH(C738)=MONTH(D$3),RIGHT('Yearly Info'!A$24,LEN('Yearly Info'!A$24)-4),"")</f>
        <v>#VALUE!</v>
      </c>
      <c r="B738" s="145"/>
      <c r="C738" s="42">
        <f t="shared" ca="1" si="26"/>
        <v>46261</v>
      </c>
      <c r="D738" s="54">
        <f ca="1">INDIRECT("'" &amp; UPPER(LEFT(TEXT($D$3,"mmmm"),3)) &amp; "'!Z21")</f>
        <v>0</v>
      </c>
      <c r="E738" s="147"/>
      <c r="F738" s="148"/>
      <c r="G738" s="148"/>
      <c r="H738" s="148"/>
      <c r="I738" s="148"/>
      <c r="J738" s="148"/>
      <c r="K738" s="148"/>
      <c r="L738" s="148"/>
      <c r="M738" s="148"/>
      <c r="N738" s="148"/>
      <c r="O738" s="148"/>
      <c r="P738" s="149"/>
    </row>
    <row r="739" spans="1:16" ht="15" customHeight="1" x14ac:dyDescent="0.25">
      <c r="A739" s="44" t="e">
        <f ca="1">IF(MONTH(C739)=MONTH(D$3),RIGHT('Yearly Info'!A$25,LEN('Yearly Info'!A$25)-4),"")</f>
        <v>#VALUE!</v>
      </c>
      <c r="B739" s="145"/>
      <c r="C739" s="42">
        <f t="shared" ca="1" si="26"/>
        <v>46261</v>
      </c>
      <c r="D739" s="54">
        <f ca="1">INDIRECT("'" &amp; UPPER(LEFT(TEXT($D$3,"mmmm"),3)) &amp; "'!Z22")</f>
        <v>0</v>
      </c>
      <c r="E739" s="147"/>
      <c r="F739" s="148"/>
      <c r="G739" s="148"/>
      <c r="H739" s="148"/>
      <c r="I739" s="148"/>
      <c r="J739" s="148"/>
      <c r="K739" s="148"/>
      <c r="L739" s="148"/>
      <c r="M739" s="148"/>
      <c r="N739" s="148"/>
      <c r="O739" s="148"/>
      <c r="P739" s="149"/>
    </row>
    <row r="740" spans="1:16" ht="15" customHeight="1" x14ac:dyDescent="0.25">
      <c r="A740" s="44" t="e">
        <f ca="1">IF(MONTH(C740)=MONTH(D$3),RIGHT('Yearly Info'!A$26,LEN('Yearly Info'!A$26)-4),"")</f>
        <v>#VALUE!</v>
      </c>
      <c r="B740" s="145"/>
      <c r="C740" s="42">
        <f t="shared" ca="1" si="26"/>
        <v>46261</v>
      </c>
      <c r="D740" s="54">
        <f ca="1">INDIRECT("'" &amp; UPPER(LEFT(TEXT($D$3,"mmmm"),3)) &amp; "'!Z23")</f>
        <v>0</v>
      </c>
      <c r="E740" s="147"/>
      <c r="F740" s="148"/>
      <c r="G740" s="148"/>
      <c r="H740" s="148"/>
      <c r="I740" s="148"/>
      <c r="J740" s="148"/>
      <c r="K740" s="148"/>
      <c r="L740" s="148"/>
      <c r="M740" s="148"/>
      <c r="N740" s="148"/>
      <c r="O740" s="148"/>
      <c r="P740" s="149"/>
    </row>
    <row r="741" spans="1:16" ht="15" customHeight="1" x14ac:dyDescent="0.25">
      <c r="A741" s="44" t="e">
        <f ca="1">IF(MONTH(C741)=MONTH(D$3),RIGHT('Yearly Info'!A$27,LEN('Yearly Info'!A$27)-4),"")</f>
        <v>#VALUE!</v>
      </c>
      <c r="B741" s="145"/>
      <c r="C741" s="42">
        <f t="shared" ca="1" si="26"/>
        <v>46261</v>
      </c>
      <c r="D741" s="54">
        <f ca="1">INDIRECT("'" &amp; UPPER(LEFT(TEXT($D$3,"mmmm"),3)) &amp; "'!Z24")</f>
        <v>0</v>
      </c>
      <c r="E741" s="147"/>
      <c r="F741" s="148"/>
      <c r="G741" s="148"/>
      <c r="H741" s="148"/>
      <c r="I741" s="148"/>
      <c r="J741" s="148"/>
      <c r="K741" s="148"/>
      <c r="L741" s="148"/>
      <c r="M741" s="148"/>
      <c r="N741" s="148"/>
      <c r="O741" s="148"/>
      <c r="P741" s="149"/>
    </row>
    <row r="742" spans="1:16" ht="15" customHeight="1" x14ac:dyDescent="0.25">
      <c r="A742" s="44" t="e">
        <f ca="1">IF(MONTH(C742)=MONTH(D$3),RIGHT('Yearly Info'!A$28,LEN('Yearly Info'!A$28)-4),"")</f>
        <v>#VALUE!</v>
      </c>
      <c r="B742" s="145"/>
      <c r="C742" s="42">
        <f t="shared" ca="1" si="26"/>
        <v>46261</v>
      </c>
      <c r="D742" s="54">
        <f ca="1">INDIRECT("'" &amp; UPPER(LEFT(TEXT($D$3,"mmmm"),3)) &amp; "'!Z25")</f>
        <v>0</v>
      </c>
      <c r="E742" s="147"/>
      <c r="F742" s="148"/>
      <c r="G742" s="148"/>
      <c r="H742" s="148"/>
      <c r="I742" s="148"/>
      <c r="J742" s="148"/>
      <c r="K742" s="148"/>
      <c r="L742" s="148"/>
      <c r="M742" s="148"/>
      <c r="N742" s="148"/>
      <c r="O742" s="148"/>
      <c r="P742" s="149"/>
    </row>
    <row r="743" spans="1:16" ht="15" customHeight="1" x14ac:dyDescent="0.25">
      <c r="A743" s="44" t="e">
        <f ca="1">IF(MONTH(C743)=MONTH(D$3),RIGHT('Yearly Info'!A$29,LEN('Yearly Info'!A$29)-4),"")</f>
        <v>#VALUE!</v>
      </c>
      <c r="B743" s="145"/>
      <c r="C743" s="42">
        <f t="shared" ca="1" si="26"/>
        <v>46261</v>
      </c>
      <c r="D743" s="54">
        <f ca="1">INDIRECT("'" &amp; UPPER(LEFT(TEXT($D$3,"mmmm"),3)) &amp; "'!Z26")</f>
        <v>0</v>
      </c>
      <c r="E743" s="147"/>
      <c r="F743" s="148"/>
      <c r="G743" s="148"/>
      <c r="H743" s="148"/>
      <c r="I743" s="148"/>
      <c r="J743" s="148"/>
      <c r="K743" s="148"/>
      <c r="L743" s="148"/>
      <c r="M743" s="148"/>
      <c r="N743" s="148"/>
      <c r="O743" s="148"/>
      <c r="P743" s="149"/>
    </row>
    <row r="744" spans="1:16" ht="15" customHeight="1" x14ac:dyDescent="0.25">
      <c r="A744" s="44" t="e">
        <f ca="1">IF(MONTH(C744)=MONTH(D$3),RIGHT('Yearly Info'!A$30,LEN('Yearly Info'!A$30)-4),"")</f>
        <v>#VALUE!</v>
      </c>
      <c r="B744" s="145"/>
      <c r="C744" s="42">
        <f t="shared" ca="1" si="26"/>
        <v>46261</v>
      </c>
      <c r="D744" s="54">
        <f ca="1">INDIRECT("'" &amp; UPPER(LEFT(TEXT($D$3,"mmmm"),3)) &amp; "'!Z27")</f>
        <v>0</v>
      </c>
      <c r="E744" s="147"/>
      <c r="F744" s="148"/>
      <c r="G744" s="148"/>
      <c r="H744" s="148"/>
      <c r="I744" s="148"/>
      <c r="J744" s="148"/>
      <c r="K744" s="148"/>
      <c r="L744" s="148"/>
      <c r="M744" s="148"/>
      <c r="N744" s="148"/>
      <c r="O744" s="148"/>
      <c r="P744" s="149"/>
    </row>
    <row r="745" spans="1:16" ht="15" customHeight="1" x14ac:dyDescent="0.25">
      <c r="A745" s="44" t="e">
        <f ca="1">IF(MONTH(C745)=MONTH(D$3),RIGHT('Yearly Info'!A$31,LEN('Yearly Info'!A$31)-4),"")</f>
        <v>#VALUE!</v>
      </c>
      <c r="B745" s="145"/>
      <c r="C745" s="42">
        <f t="shared" ca="1" si="26"/>
        <v>46261</v>
      </c>
      <c r="D745" s="54">
        <f ca="1">INDIRECT("'" &amp; UPPER(LEFT(TEXT($D$3,"mmmm"),3)) &amp; "'!Z28")</f>
        <v>0</v>
      </c>
      <c r="E745" s="147"/>
      <c r="F745" s="148"/>
      <c r="G745" s="148"/>
      <c r="H745" s="148"/>
      <c r="I745" s="148"/>
      <c r="J745" s="148"/>
      <c r="K745" s="148"/>
      <c r="L745" s="148"/>
      <c r="M745" s="148"/>
      <c r="N745" s="148"/>
      <c r="O745" s="148"/>
      <c r="P745" s="149"/>
    </row>
    <row r="746" spans="1:16" ht="15" customHeight="1" x14ac:dyDescent="0.25">
      <c r="A746" s="44" t="e">
        <f ca="1">IF(MONTH(C746)=MONTH(D$3),RIGHT('Yearly Info'!A$32,LEN('Yearly Info'!A$32)-4),"")</f>
        <v>#VALUE!</v>
      </c>
      <c r="B746" s="145"/>
      <c r="C746" s="42">
        <f t="shared" ca="1" si="26"/>
        <v>46261</v>
      </c>
      <c r="D746" s="54">
        <f ca="1">INDIRECT("'" &amp; UPPER(LEFT(TEXT($D$3,"mmmm"),3)) &amp; "'!Z29")</f>
        <v>0</v>
      </c>
      <c r="E746" s="147"/>
      <c r="F746" s="148"/>
      <c r="G746" s="148"/>
      <c r="H746" s="148"/>
      <c r="I746" s="148"/>
      <c r="J746" s="148"/>
      <c r="K746" s="148"/>
      <c r="L746" s="148"/>
      <c r="M746" s="148"/>
      <c r="N746" s="148"/>
      <c r="O746" s="148"/>
      <c r="P746" s="149"/>
    </row>
    <row r="747" spans="1:16" ht="15" customHeight="1" x14ac:dyDescent="0.25">
      <c r="A747" s="44" t="e">
        <f ca="1">IF(MONTH(C747)=MONTH(D$3),RIGHT('Yearly Info'!A$33,LEN('Yearly Info'!A$33)-4),"")</f>
        <v>#VALUE!</v>
      </c>
      <c r="B747" s="145"/>
      <c r="C747" s="42">
        <f t="shared" ca="1" si="26"/>
        <v>46261</v>
      </c>
      <c r="D747" s="54">
        <f ca="1">INDIRECT("'" &amp; UPPER(LEFT(TEXT($D$3,"mmmm"),3)) &amp; "'!Z30")</f>
        <v>0</v>
      </c>
      <c r="E747" s="147"/>
      <c r="F747" s="148"/>
      <c r="G747" s="148"/>
      <c r="H747" s="148"/>
      <c r="I747" s="148"/>
      <c r="J747" s="148"/>
      <c r="K747" s="148"/>
      <c r="L747" s="148"/>
      <c r="M747" s="148"/>
      <c r="N747" s="148"/>
      <c r="O747" s="148"/>
      <c r="P747" s="149"/>
    </row>
    <row r="748" spans="1:16" ht="15" customHeight="1" x14ac:dyDescent="0.25">
      <c r="A748" s="44" t="e">
        <f ca="1">IF(MONTH(C748)=MONTH(D$3),RIGHT('Yearly Info'!A$34,LEN('Yearly Info'!A$34)-4),"")</f>
        <v>#VALUE!</v>
      </c>
      <c r="B748" s="145"/>
      <c r="C748" s="42">
        <f t="shared" ca="1" si="26"/>
        <v>46261</v>
      </c>
      <c r="D748" s="54">
        <f ca="1">INDIRECT("'" &amp; UPPER(LEFT(TEXT($D$3,"mmmm"),3)) &amp; "'!Z31")</f>
        <v>0</v>
      </c>
      <c r="E748" s="147"/>
      <c r="F748" s="148"/>
      <c r="G748" s="148"/>
      <c r="H748" s="148"/>
      <c r="I748" s="148"/>
      <c r="J748" s="148"/>
      <c r="K748" s="148"/>
      <c r="L748" s="148"/>
      <c r="M748" s="148"/>
      <c r="N748" s="148"/>
      <c r="O748" s="148"/>
      <c r="P748" s="149"/>
    </row>
    <row r="749" spans="1:16" ht="15" customHeight="1" x14ac:dyDescent="0.25">
      <c r="A749" s="44" t="e">
        <f ca="1">IF(MONTH(C749)=MONTH(D$3),RIGHT('Yearly Info'!A$35,LEN('Yearly Info'!A$35)-4),"")</f>
        <v>#VALUE!</v>
      </c>
      <c r="B749" s="145"/>
      <c r="C749" s="42">
        <f t="shared" ca="1" si="26"/>
        <v>46261</v>
      </c>
      <c r="D749" s="54">
        <f ca="1">INDIRECT("'" &amp; UPPER(LEFT(TEXT($D$3,"mmmm"),3)) &amp; "'!Z32")</f>
        <v>0</v>
      </c>
      <c r="E749" s="147"/>
      <c r="F749" s="148"/>
      <c r="G749" s="148"/>
      <c r="H749" s="148"/>
      <c r="I749" s="148"/>
      <c r="J749" s="148"/>
      <c r="K749" s="148"/>
      <c r="L749" s="148"/>
      <c r="M749" s="148"/>
      <c r="N749" s="148"/>
      <c r="O749" s="148"/>
      <c r="P749" s="149"/>
    </row>
    <row r="750" spans="1:16" ht="15" customHeight="1" x14ac:dyDescent="0.25">
      <c r="A750" s="44" t="e">
        <f ca="1">IF(MONTH(C750)=MONTH(D$3),RIGHT('Yearly Info'!A$36,LEN('Yearly Info'!A$36)-4),"")</f>
        <v>#VALUE!</v>
      </c>
      <c r="B750" s="145"/>
      <c r="C750" s="42">
        <f t="shared" ca="1" si="26"/>
        <v>46261</v>
      </c>
      <c r="D750" s="54">
        <f ca="1">INDIRECT("'" &amp; UPPER(LEFT(TEXT($D$3,"mmmm"),3)) &amp; "'!Z33")</f>
        <v>0</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#VALUE!</v>
      </c>
      <c r="B751" s="145"/>
      <c r="C751" s="42">
        <f t="shared" ca="1" si="26"/>
        <v>46261</v>
      </c>
      <c r="D751" s="54">
        <f ca="1">INDIRECT("'" &amp; UPPER(LEFT(TEXT($D$3,"mmmm"),3)) &amp; "'!Z34")</f>
        <v>0</v>
      </c>
      <c r="E751" s="147"/>
      <c r="F751" s="148"/>
      <c r="G751" s="148"/>
      <c r="H751" s="148"/>
      <c r="I751" s="148"/>
      <c r="J751" s="148"/>
      <c r="K751" s="148"/>
      <c r="L751" s="148"/>
      <c r="M751" s="148"/>
      <c r="N751" s="148"/>
      <c r="O751" s="148"/>
      <c r="P751" s="149"/>
    </row>
    <row r="752" spans="1:16" ht="15" customHeight="1" x14ac:dyDescent="0.25">
      <c r="A752" s="44" t="e">
        <f ca="1">IF(MONTH(C752)=MONTH(D$3),RIGHT('Yearly Info'!A$38,LEN('Yearly Info'!A$38)-4),"")</f>
        <v>#VALUE!</v>
      </c>
      <c r="B752" s="145"/>
      <c r="C752" s="42">
        <f t="shared" ca="1" si="26"/>
        <v>46261</v>
      </c>
      <c r="D752" s="54">
        <f ca="1">INDIRECT("'" &amp; UPPER(LEFT(TEXT($D$3,"mmmm"),3)) &amp; "'!Z35")</f>
        <v>0</v>
      </c>
      <c r="E752" s="147"/>
      <c r="F752" s="148"/>
      <c r="G752" s="148"/>
      <c r="H752" s="148"/>
      <c r="I752" s="148"/>
      <c r="J752" s="148"/>
      <c r="K752" s="148"/>
      <c r="L752" s="148"/>
      <c r="M752" s="148"/>
      <c r="N752" s="148"/>
      <c r="O752" s="148"/>
      <c r="P752" s="149"/>
    </row>
    <row r="753" spans="1:16" ht="15" customHeight="1" x14ac:dyDescent="0.25">
      <c r="A753" s="44" t="e">
        <f ca="1">IF(MONTH(C753)=MONTH(D$3),RIGHT('Yearly Info'!A$39,LEN('Yearly Info'!A$39)-4),"")</f>
        <v>#VALUE!</v>
      </c>
      <c r="B753" s="145"/>
      <c r="C753" s="42">
        <f t="shared" ca="1" si="26"/>
        <v>46261</v>
      </c>
      <c r="D753" s="54">
        <f ca="1">INDIRECT("'" &amp; UPPER(LEFT(TEXT($D$3,"mmmm"),3)) &amp; "'!Z36")</f>
        <v>0</v>
      </c>
      <c r="E753" s="147"/>
      <c r="F753" s="148"/>
      <c r="G753" s="148"/>
      <c r="H753" s="148"/>
      <c r="I753" s="148"/>
      <c r="J753" s="148"/>
      <c r="K753" s="148"/>
      <c r="L753" s="148"/>
      <c r="M753" s="148"/>
      <c r="N753" s="148"/>
      <c r="O753" s="148"/>
      <c r="P753" s="149"/>
    </row>
    <row r="754" spans="1:16" ht="15" customHeight="1" thickBot="1" x14ac:dyDescent="0.3">
      <c r="A754" s="45" t="e">
        <f ca="1">IF(MONTH(C754)=MONTH(D$3),RIGHT('Yearly Info'!A$40,LEN('Yearly Info'!A$40)-4),"")</f>
        <v>#VALUE!</v>
      </c>
      <c r="B754" s="145"/>
      <c r="C754" s="42">
        <f t="shared" ca="1" si="26"/>
        <v>46261</v>
      </c>
      <c r="D754" s="54">
        <f ca="1">INDIRECT("'" &amp; UPPER(LEFT(TEXT($D$3,"mmmm"),3)) &amp; "'!Z37")</f>
        <v>0</v>
      </c>
      <c r="E754" s="147"/>
      <c r="F754" s="148"/>
      <c r="G754" s="148"/>
      <c r="H754" s="148"/>
      <c r="I754" s="148"/>
      <c r="J754" s="148"/>
      <c r="K754" s="148"/>
      <c r="L754" s="148"/>
      <c r="M754" s="148"/>
      <c r="N754" s="148"/>
      <c r="O754" s="148"/>
      <c r="P754" s="149"/>
    </row>
    <row r="755" spans="1:16" ht="15" customHeight="1" thickBot="1" x14ac:dyDescent="0.3">
      <c r="A755" s="45" t="str">
        <f ca="1">IF(MONTH(C755)=MONTH(D$3),RIGHT('Yearly Info'!A$41,LEN('Yearly Info'!A$41)-4),"")</f>
        <v xml:space="preserve"> </v>
      </c>
      <c r="B755" s="145"/>
      <c r="C755" s="42">
        <f t="shared" ca="1" si="26"/>
        <v>46261</v>
      </c>
      <c r="D755" s="54">
        <f ca="1">INDIRECT("'" &amp; UPPER(LEFT(TEXT($D$3,"mmmm"),3)) &amp; "'!Z38")</f>
        <v>0</v>
      </c>
      <c r="E755" s="147"/>
      <c r="F755" s="148"/>
      <c r="G755" s="148"/>
      <c r="H755" s="148"/>
      <c r="I755" s="148"/>
      <c r="J755" s="148"/>
      <c r="K755" s="148"/>
      <c r="L755" s="148"/>
      <c r="M755" s="148"/>
      <c r="N755" s="148"/>
      <c r="O755" s="148"/>
      <c r="P755" s="149"/>
    </row>
    <row r="756" spans="1:16" ht="15" customHeight="1" thickBot="1" x14ac:dyDescent="0.3">
      <c r="A756" s="45" t="str">
        <f ca="1">IF(MONTH(C756)=MONTH(D$3),RIGHT('Yearly Info'!A$42,LEN('Yearly Info'!A$42)-4),"")</f>
        <v xml:space="preserve"> </v>
      </c>
      <c r="B756" s="145"/>
      <c r="C756" s="42">
        <f t="shared" ca="1" si="26"/>
        <v>46261</v>
      </c>
      <c r="D756" s="54">
        <f ca="1">INDIRECT("'" &amp; UPPER(LEFT(TEXT($D$3,"mmmm"),3)) &amp; "'!Z39")</f>
        <v>0</v>
      </c>
      <c r="E756" s="147"/>
      <c r="F756" s="148"/>
      <c r="G756" s="148"/>
      <c r="H756" s="148"/>
      <c r="I756" s="148"/>
      <c r="J756" s="148"/>
      <c r="K756" s="148"/>
      <c r="L756" s="148"/>
      <c r="M756" s="148"/>
      <c r="N756" s="148"/>
      <c r="O756" s="148"/>
      <c r="P756" s="149"/>
    </row>
    <row r="757" spans="1:16" ht="15" customHeight="1" thickBot="1" x14ac:dyDescent="0.3">
      <c r="A757" s="45" t="str">
        <f ca="1">IF(MONTH(C757)=MONTH(D$3),RIGHT('Yearly Info'!A$43,LEN('Yearly Info'!A$43)-4),"")</f>
        <v xml:space="preserve"> </v>
      </c>
      <c r="B757" s="146"/>
      <c r="C757" s="42">
        <f t="shared" ca="1" si="26"/>
        <v>46261</v>
      </c>
      <c r="D757" s="55">
        <f ca="1">INDIRECT("'" &amp; UPPER(LEFT(TEXT($D$3,"mmmm"),3)) &amp; "'!Z40")</f>
        <v>0</v>
      </c>
      <c r="E757" s="150"/>
      <c r="F757" s="151"/>
      <c r="G757" s="151"/>
      <c r="H757" s="151"/>
      <c r="I757" s="151"/>
      <c r="J757" s="151"/>
      <c r="K757" s="151"/>
      <c r="L757" s="151"/>
      <c r="M757" s="151"/>
      <c r="N757" s="151"/>
      <c r="O757" s="151"/>
      <c r="P757" s="152"/>
    </row>
    <row r="758" spans="1:16" ht="15" customHeight="1" x14ac:dyDescent="0.25">
      <c r="A758" s="44" t="str">
        <f ca="1">IF(MONTH(C758)=MONTH(D$3),RIGHT('Yearly Info'!A$14,LEN('Yearly Info'!A$14)-4),"")</f>
        <v xml:space="preserve"> RICS Support for MDEQ</v>
      </c>
      <c r="B758" s="145" t="str">
        <f ca="1">TEXT(C758,"dddd")</f>
        <v>Friday</v>
      </c>
      <c r="C758" s="94">
        <f ca="1">C728+1</f>
        <v>46262</v>
      </c>
      <c r="D758" s="54">
        <f ca="1">INDIRECT("'" &amp; UPPER(LEFT(TEXT($D$3,"mmmm"),3)) &amp; "'!AA11")</f>
        <v>0</v>
      </c>
      <c r="E758" s="147"/>
      <c r="F758" s="148"/>
      <c r="G758" s="148"/>
      <c r="H758" s="148"/>
      <c r="I758" s="148"/>
      <c r="J758" s="148"/>
      <c r="K758" s="148"/>
      <c r="L758" s="148"/>
      <c r="M758" s="148"/>
      <c r="N758" s="148"/>
      <c r="O758" s="148"/>
      <c r="P758" s="149"/>
    </row>
    <row r="759" spans="1:16" ht="15" customHeight="1" x14ac:dyDescent="0.25">
      <c r="A759" s="44" t="str">
        <f ca="1">IF(MONTH(C759)=MONTH(D$3),RIGHT('Yearly Info'!A$15,LEN('Yearly Info'!A$15)-4),"")</f>
        <v xml:space="preserve"> MDEQ</v>
      </c>
      <c r="B759" s="145"/>
      <c r="C759" s="42">
        <f ca="1">C758</f>
        <v>46262</v>
      </c>
      <c r="D759" s="54">
        <f ca="1">INDIRECT("'" &amp; UPPER(LEFT(TEXT($D$3,"mmmm"),3)) &amp; "'!AA12")</f>
        <v>0</v>
      </c>
      <c r="E759" s="147"/>
      <c r="F759" s="148"/>
      <c r="G759" s="148"/>
      <c r="H759" s="148"/>
      <c r="I759" s="148"/>
      <c r="J759" s="148"/>
      <c r="K759" s="148"/>
      <c r="L759" s="148"/>
      <c r="M759" s="148"/>
      <c r="N759" s="148"/>
      <c r="O759" s="148"/>
      <c r="P759" s="149"/>
    </row>
    <row r="760" spans="1:16" ht="15" customHeight="1" x14ac:dyDescent="0.25">
      <c r="A760" s="44" t="str">
        <f ca="1">IF(MONTH(C760)=MONTH(D$3),RIGHT('Yearly Info'!A$16,LEN('Yearly Info'!A$16)-4),"")</f>
        <v xml:space="preserve"> RICS Idea Portal</v>
      </c>
      <c r="B760" s="145"/>
      <c r="C760" s="42">
        <f t="shared" ref="C760:C787" ca="1" si="27">C759</f>
        <v>46262</v>
      </c>
      <c r="D760" s="54">
        <f ca="1">INDIRECT("'" &amp; UPPER(LEFT(TEXT($D$3,"mmmm"),3)) &amp; "'!AA13")</f>
        <v>0</v>
      </c>
      <c r="E760" s="147"/>
      <c r="F760" s="148"/>
      <c r="G760" s="148"/>
      <c r="H760" s="148"/>
      <c r="I760" s="148"/>
      <c r="J760" s="148"/>
      <c r="K760" s="148"/>
      <c r="L760" s="148"/>
      <c r="M760" s="148"/>
      <c r="N760" s="148"/>
      <c r="O760" s="148"/>
      <c r="P760" s="149"/>
    </row>
    <row r="761" spans="1:16" ht="15" customHeight="1" x14ac:dyDescent="0.25">
      <c r="A761" s="44" t="str">
        <f ca="1">IF(MONTH(C761)=MONTH(D$3),RIGHT('Yearly Info'!A$17,LEN('Yearly Info'!A$17)-4),"")</f>
        <v xml:space="preserve"> MSWIS</v>
      </c>
      <c r="B761" s="145"/>
      <c r="C761" s="42">
        <f t="shared" ca="1" si="27"/>
        <v>46262</v>
      </c>
      <c r="D761" s="54">
        <f ca="1">INDIRECT("'" &amp; UPPER(LEFT(TEXT($D$3,"mmmm"),3)) &amp; "'!AA14")</f>
        <v>0</v>
      </c>
      <c r="E761" s="147"/>
      <c r="F761" s="148"/>
      <c r="G761" s="148"/>
      <c r="H761" s="148"/>
      <c r="I761" s="148"/>
      <c r="J761" s="148"/>
      <c r="K761" s="148"/>
      <c r="L761" s="148"/>
      <c r="M761" s="148"/>
      <c r="N761" s="148"/>
      <c r="O761" s="148"/>
      <c r="P761" s="149"/>
    </row>
    <row r="762" spans="1:16" ht="15" customHeight="1" x14ac:dyDescent="0.25">
      <c r="A762" s="44" t="str">
        <f ca="1">IF(MONTH(C762)=MONTH(D$3),RIGHT('Yearly Info'!A$18,LEN('Yearly Info'!A$18)-4),"")</f>
        <v xml:space="preserve"> GeoSpatial</v>
      </c>
      <c r="B762" s="145"/>
      <c r="C762" s="42">
        <f t="shared" ca="1" si="27"/>
        <v>46262</v>
      </c>
      <c r="D762" s="54">
        <f ca="1">INDIRECT("'" &amp; UPPER(LEFT(TEXT($D$3,"mmmm"),3)) &amp; "'!AA15")</f>
        <v>0</v>
      </c>
      <c r="E762" s="147"/>
      <c r="F762" s="148"/>
      <c r="G762" s="148"/>
      <c r="H762" s="148"/>
      <c r="I762" s="148"/>
      <c r="J762" s="148"/>
      <c r="K762" s="148"/>
      <c r="L762" s="148"/>
      <c r="M762" s="148"/>
      <c r="N762" s="148"/>
      <c r="O762" s="148"/>
      <c r="P762" s="149"/>
    </row>
    <row r="763" spans="1:16" ht="15" customHeight="1" x14ac:dyDescent="0.25">
      <c r="A763" s="44" t="str">
        <f ca="1">IF(MONTH(C763)=MONTH(D$3),RIGHT('Yearly Info'!A$19,LEN('Yearly Info'!A$19)-4),"")</f>
        <v xml:space="preserve"> RICS Dashboard</v>
      </c>
      <c r="B763" s="145"/>
      <c r="C763" s="42">
        <f t="shared" ca="1" si="27"/>
        <v>46262</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MDWFP NRIS</v>
      </c>
      <c r="B764" s="145"/>
      <c r="C764" s="42">
        <f t="shared" ca="1" si="27"/>
        <v>46262</v>
      </c>
      <c r="D764" s="54">
        <f ca="1">INDIRECT("'" &amp; UPPER(LEFT(TEXT($D$3,"mmmm"),3)) &amp; "'!AA17")</f>
        <v>0</v>
      </c>
      <c r="E764" s="147"/>
      <c r="F764" s="148"/>
      <c r="G764" s="148"/>
      <c r="H764" s="148"/>
      <c r="I764" s="148"/>
      <c r="J764" s="148"/>
      <c r="K764" s="148"/>
      <c r="L764" s="148"/>
      <c r="M764" s="148"/>
      <c r="N764" s="148"/>
      <c r="O764" s="148"/>
      <c r="P764" s="149"/>
    </row>
    <row r="765" spans="1:16" ht="15" customHeight="1" x14ac:dyDescent="0.25">
      <c r="A765" s="44" t="str">
        <f ca="1">IF(MONTH(C765)=MONTH(D$3),RIGHT('Yearly Info'!A$21,LEN('Yearly Info'!A$21)-4),"")</f>
        <v xml:space="preserve"> MSWIS MRVA 4 CLOSED</v>
      </c>
      <c r="B765" s="145"/>
      <c r="C765" s="42">
        <f t="shared" ca="1" si="27"/>
        <v>46262</v>
      </c>
      <c r="D765" s="54">
        <f ca="1">INDIRECT("'" &amp; UPPER(LEFT(TEXT($D$3,"mmmm"),3)) &amp; "'!AA18")</f>
        <v>0</v>
      </c>
      <c r="E765" s="147"/>
      <c r="F765" s="148"/>
      <c r="G765" s="148"/>
      <c r="H765" s="148"/>
      <c r="I765" s="148"/>
      <c r="J765" s="148"/>
      <c r="K765" s="148"/>
      <c r="L765" s="148"/>
      <c r="M765" s="148"/>
      <c r="N765" s="148"/>
      <c r="O765" s="148"/>
      <c r="P765" s="149"/>
    </row>
    <row r="766" spans="1:16" ht="15" customHeight="1" x14ac:dyDescent="0.25">
      <c r="A766" s="44" t="str">
        <f ca="1">IF(MONTH(C766)=MONTH(D$3),RIGHT('Yearly Info'!A$22,LEN('Yearly Info'!A$22)-4),"")</f>
        <v xml:space="preserve"> Tackett</v>
      </c>
      <c r="B766" s="145"/>
      <c r="C766" s="42">
        <f t="shared" ca="1" si="27"/>
        <v>46262</v>
      </c>
      <c r="D766" s="54">
        <f ca="1">INDIRECT("'" &amp; UPPER(LEFT(TEXT($D$3,"mmmm"),3)) &amp; "'!AA19")</f>
        <v>0</v>
      </c>
      <c r="E766" s="147"/>
      <c r="F766" s="148"/>
      <c r="G766" s="148"/>
      <c r="H766" s="148"/>
      <c r="I766" s="148"/>
      <c r="J766" s="148"/>
      <c r="K766" s="148"/>
      <c r="L766" s="148"/>
      <c r="M766" s="148"/>
      <c r="N766" s="148"/>
      <c r="O766" s="148"/>
      <c r="P766" s="149"/>
    </row>
    <row r="767" spans="1:16" ht="15" customHeight="1" x14ac:dyDescent="0.25">
      <c r="A767" s="44" t="e">
        <f ca="1">IF(MONTH(C767)=MONTH(D$3),RIGHT('Yearly Info'!A$23,LEN('Yearly Info'!A$23)-4),"")</f>
        <v>#VALUE!</v>
      </c>
      <c r="B767" s="145"/>
      <c r="C767" s="42">
        <f t="shared" ca="1" si="27"/>
        <v>46262</v>
      </c>
      <c r="D767" s="54">
        <f ca="1">INDIRECT("'" &amp; UPPER(LEFT(TEXT($D$3,"mmmm"),3)) &amp; "'!AA20")</f>
        <v>0</v>
      </c>
      <c r="E767" s="147"/>
      <c r="F767" s="148"/>
      <c r="G767" s="148"/>
      <c r="H767" s="148"/>
      <c r="I767" s="148"/>
      <c r="J767" s="148"/>
      <c r="K767" s="148"/>
      <c r="L767" s="148"/>
      <c r="M767" s="148"/>
      <c r="N767" s="148"/>
      <c r="O767" s="148"/>
      <c r="P767" s="149"/>
    </row>
    <row r="768" spans="1:16" ht="15" customHeight="1" x14ac:dyDescent="0.25">
      <c r="A768" s="44" t="e">
        <f ca="1">IF(MONTH(C768)=MONTH(D$3),RIGHT('Yearly Info'!A$24,LEN('Yearly Info'!A$24)-4),"")</f>
        <v>#VALUE!</v>
      </c>
      <c r="B768" s="145"/>
      <c r="C768" s="42">
        <f t="shared" ca="1" si="27"/>
        <v>46262</v>
      </c>
      <c r="D768" s="54">
        <f ca="1">INDIRECT("'" &amp; UPPER(LEFT(TEXT($D$3,"mmmm"),3)) &amp; "'!AA21")</f>
        <v>0</v>
      </c>
      <c r="E768" s="147"/>
      <c r="F768" s="148"/>
      <c r="G768" s="148"/>
      <c r="H768" s="148"/>
      <c r="I768" s="148"/>
      <c r="J768" s="148"/>
      <c r="K768" s="148"/>
      <c r="L768" s="148"/>
      <c r="M768" s="148"/>
      <c r="N768" s="148"/>
      <c r="O768" s="148"/>
      <c r="P768" s="149"/>
    </row>
    <row r="769" spans="1:16" ht="15" customHeight="1" x14ac:dyDescent="0.25">
      <c r="A769" s="44" t="e">
        <f ca="1">IF(MONTH(C769)=MONTH(D$3),RIGHT('Yearly Info'!A$25,LEN('Yearly Info'!A$25)-4),"")</f>
        <v>#VALUE!</v>
      </c>
      <c r="B769" s="145"/>
      <c r="C769" s="42">
        <f t="shared" ca="1" si="27"/>
        <v>46262</v>
      </c>
      <c r="D769" s="54">
        <f ca="1">INDIRECT("'" &amp; UPPER(LEFT(TEXT($D$3,"mmmm"),3)) &amp; "'!AA22")</f>
        <v>0</v>
      </c>
      <c r="E769" s="147"/>
      <c r="F769" s="148"/>
      <c r="G769" s="148"/>
      <c r="H769" s="148"/>
      <c r="I769" s="148"/>
      <c r="J769" s="148"/>
      <c r="K769" s="148"/>
      <c r="L769" s="148"/>
      <c r="M769" s="148"/>
      <c r="N769" s="148"/>
      <c r="O769" s="148"/>
      <c r="P769" s="149"/>
    </row>
    <row r="770" spans="1:16" ht="15" customHeight="1" x14ac:dyDescent="0.25">
      <c r="A770" s="44" t="e">
        <f ca="1">IF(MONTH(C770)=MONTH(D$3),RIGHT('Yearly Info'!A$26,LEN('Yearly Info'!A$26)-4),"")</f>
        <v>#VALUE!</v>
      </c>
      <c r="B770" s="145"/>
      <c r="C770" s="42">
        <f t="shared" ca="1" si="27"/>
        <v>46262</v>
      </c>
      <c r="D770" s="54">
        <f ca="1">INDIRECT("'" &amp; UPPER(LEFT(TEXT($D$3,"mmmm"),3)) &amp; "'!AA23")</f>
        <v>0</v>
      </c>
      <c r="E770" s="147"/>
      <c r="F770" s="148"/>
      <c r="G770" s="148"/>
      <c r="H770" s="148"/>
      <c r="I770" s="148"/>
      <c r="J770" s="148"/>
      <c r="K770" s="148"/>
      <c r="L770" s="148"/>
      <c r="M770" s="148"/>
      <c r="N770" s="148"/>
      <c r="O770" s="148"/>
      <c r="P770" s="149"/>
    </row>
    <row r="771" spans="1:16" ht="15" customHeight="1" x14ac:dyDescent="0.25">
      <c r="A771" s="44" t="e">
        <f ca="1">IF(MONTH(C771)=MONTH(D$3),RIGHT('Yearly Info'!A$27,LEN('Yearly Info'!A$27)-4),"")</f>
        <v>#VALUE!</v>
      </c>
      <c r="B771" s="145"/>
      <c r="C771" s="42">
        <f t="shared" ca="1" si="27"/>
        <v>46262</v>
      </c>
      <c r="D771" s="54">
        <f ca="1">INDIRECT("'" &amp; UPPER(LEFT(TEXT($D$3,"mmmm"),3)) &amp; "'!AA24")</f>
        <v>0</v>
      </c>
      <c r="E771" s="147"/>
      <c r="F771" s="148"/>
      <c r="G771" s="148"/>
      <c r="H771" s="148"/>
      <c r="I771" s="148"/>
      <c r="J771" s="148"/>
      <c r="K771" s="148"/>
      <c r="L771" s="148"/>
      <c r="M771" s="148"/>
      <c r="N771" s="148"/>
      <c r="O771" s="148"/>
      <c r="P771" s="149"/>
    </row>
    <row r="772" spans="1:16" ht="15" customHeight="1" x14ac:dyDescent="0.25">
      <c r="A772" s="44" t="e">
        <f ca="1">IF(MONTH(C772)=MONTH(D$3),RIGHT('Yearly Info'!A$28,LEN('Yearly Info'!A$28)-4),"")</f>
        <v>#VALUE!</v>
      </c>
      <c r="B772" s="145"/>
      <c r="C772" s="42">
        <f t="shared" ca="1" si="27"/>
        <v>46262</v>
      </c>
      <c r="D772" s="54">
        <f ca="1">INDIRECT("'" &amp; UPPER(LEFT(TEXT($D$3,"mmmm"),3)) &amp; "'!AA25")</f>
        <v>0</v>
      </c>
      <c r="E772" s="147"/>
      <c r="F772" s="148"/>
      <c r="G772" s="148"/>
      <c r="H772" s="148"/>
      <c r="I772" s="148"/>
      <c r="J772" s="148"/>
      <c r="K772" s="148"/>
      <c r="L772" s="148"/>
      <c r="M772" s="148"/>
      <c r="N772" s="148"/>
      <c r="O772" s="148"/>
      <c r="P772" s="149"/>
    </row>
    <row r="773" spans="1:16" ht="15" customHeight="1" x14ac:dyDescent="0.25">
      <c r="A773" s="44" t="e">
        <f ca="1">IF(MONTH(C773)=MONTH(D$3),RIGHT('Yearly Info'!A$29,LEN('Yearly Info'!A$29)-4),"")</f>
        <v>#VALUE!</v>
      </c>
      <c r="B773" s="145"/>
      <c r="C773" s="42">
        <f t="shared" ca="1" si="27"/>
        <v>46262</v>
      </c>
      <c r="D773" s="54">
        <f ca="1">INDIRECT("'" &amp; UPPER(LEFT(TEXT($D$3,"mmmm"),3)) &amp; "'!AA26")</f>
        <v>0</v>
      </c>
      <c r="E773" s="147"/>
      <c r="F773" s="148"/>
      <c r="G773" s="148"/>
      <c r="H773" s="148"/>
      <c r="I773" s="148"/>
      <c r="J773" s="148"/>
      <c r="K773" s="148"/>
      <c r="L773" s="148"/>
      <c r="M773" s="148"/>
      <c r="N773" s="148"/>
      <c r="O773" s="148"/>
      <c r="P773" s="149"/>
    </row>
    <row r="774" spans="1:16" ht="15" customHeight="1" x14ac:dyDescent="0.25">
      <c r="A774" s="44" t="e">
        <f ca="1">IF(MONTH(C774)=MONTH(D$3),RIGHT('Yearly Info'!A$30,LEN('Yearly Info'!A$30)-4),"")</f>
        <v>#VALUE!</v>
      </c>
      <c r="B774" s="145"/>
      <c r="C774" s="42">
        <f t="shared" ca="1" si="27"/>
        <v>46262</v>
      </c>
      <c r="D774" s="54">
        <f ca="1">INDIRECT("'" &amp; UPPER(LEFT(TEXT($D$3,"mmmm"),3)) &amp; "'!AA27")</f>
        <v>0</v>
      </c>
      <c r="E774" s="147"/>
      <c r="F774" s="148"/>
      <c r="G774" s="148"/>
      <c r="H774" s="148"/>
      <c r="I774" s="148"/>
      <c r="J774" s="148"/>
      <c r="K774" s="148"/>
      <c r="L774" s="148"/>
      <c r="M774" s="148"/>
      <c r="N774" s="148"/>
      <c r="O774" s="148"/>
      <c r="P774" s="149"/>
    </row>
    <row r="775" spans="1:16" ht="15" customHeight="1" x14ac:dyDescent="0.25">
      <c r="A775" s="44" t="e">
        <f ca="1">IF(MONTH(C775)=MONTH(D$3),RIGHT('Yearly Info'!A$31,LEN('Yearly Info'!A$31)-4),"")</f>
        <v>#VALUE!</v>
      </c>
      <c r="B775" s="145"/>
      <c r="C775" s="42">
        <f t="shared" ca="1" si="27"/>
        <v>46262</v>
      </c>
      <c r="D775" s="54">
        <f ca="1">INDIRECT("'" &amp; UPPER(LEFT(TEXT($D$3,"mmmm"),3)) &amp; "'!AA28")</f>
        <v>0</v>
      </c>
      <c r="E775" s="147"/>
      <c r="F775" s="148"/>
      <c r="G775" s="148"/>
      <c r="H775" s="148"/>
      <c r="I775" s="148"/>
      <c r="J775" s="148"/>
      <c r="K775" s="148"/>
      <c r="L775" s="148"/>
      <c r="M775" s="148"/>
      <c r="N775" s="148"/>
      <c r="O775" s="148"/>
      <c r="P775" s="149"/>
    </row>
    <row r="776" spans="1:16" ht="15" customHeight="1" x14ac:dyDescent="0.25">
      <c r="A776" s="44" t="e">
        <f ca="1">IF(MONTH(C776)=MONTH(D$3),RIGHT('Yearly Info'!A$32,LEN('Yearly Info'!A$32)-4),"")</f>
        <v>#VALUE!</v>
      </c>
      <c r="B776" s="145"/>
      <c r="C776" s="42">
        <f t="shared" ca="1" si="27"/>
        <v>46262</v>
      </c>
      <c r="D776" s="54">
        <f ca="1">INDIRECT("'" &amp; UPPER(LEFT(TEXT($D$3,"mmmm"),3)) &amp; "'!AA29")</f>
        <v>0</v>
      </c>
      <c r="E776" s="147"/>
      <c r="F776" s="148"/>
      <c r="G776" s="148"/>
      <c r="H776" s="148"/>
      <c r="I776" s="148"/>
      <c r="J776" s="148"/>
      <c r="K776" s="148"/>
      <c r="L776" s="148"/>
      <c r="M776" s="148"/>
      <c r="N776" s="148"/>
      <c r="O776" s="148"/>
      <c r="P776" s="149"/>
    </row>
    <row r="777" spans="1:16" ht="15" customHeight="1" x14ac:dyDescent="0.25">
      <c r="A777" s="44" t="e">
        <f ca="1">IF(MONTH(C777)=MONTH(D$3),RIGHT('Yearly Info'!A$33,LEN('Yearly Info'!A$33)-4),"")</f>
        <v>#VALUE!</v>
      </c>
      <c r="B777" s="145"/>
      <c r="C777" s="42">
        <f t="shared" ca="1" si="27"/>
        <v>46262</v>
      </c>
      <c r="D777" s="54">
        <f ca="1">INDIRECT("'" &amp; UPPER(LEFT(TEXT($D$3,"mmmm"),3)) &amp; "'!AA30")</f>
        <v>0</v>
      </c>
      <c r="E777" s="147"/>
      <c r="F777" s="148"/>
      <c r="G777" s="148"/>
      <c r="H777" s="148"/>
      <c r="I777" s="148"/>
      <c r="J777" s="148"/>
      <c r="K777" s="148"/>
      <c r="L777" s="148"/>
      <c r="M777" s="148"/>
      <c r="N777" s="148"/>
      <c r="O777" s="148"/>
      <c r="P777" s="149"/>
    </row>
    <row r="778" spans="1:16" ht="15" customHeight="1" x14ac:dyDescent="0.25">
      <c r="A778" s="44" t="e">
        <f ca="1">IF(MONTH(C778)=MONTH(D$3),RIGHT('Yearly Info'!A$34,LEN('Yearly Info'!A$34)-4),"")</f>
        <v>#VALUE!</v>
      </c>
      <c r="B778" s="145"/>
      <c r="C778" s="42">
        <f t="shared" ca="1" si="27"/>
        <v>46262</v>
      </c>
      <c r="D778" s="54">
        <f ca="1">INDIRECT("'" &amp; UPPER(LEFT(TEXT($D$3,"mmmm"),3)) &amp; "'!AA31")</f>
        <v>0</v>
      </c>
      <c r="E778" s="147"/>
      <c r="F778" s="148"/>
      <c r="G778" s="148"/>
      <c r="H778" s="148"/>
      <c r="I778" s="148"/>
      <c r="J778" s="148"/>
      <c r="K778" s="148"/>
      <c r="L778" s="148"/>
      <c r="M778" s="148"/>
      <c r="N778" s="148"/>
      <c r="O778" s="148"/>
      <c r="P778" s="149"/>
    </row>
    <row r="779" spans="1:16" ht="15" customHeight="1" x14ac:dyDescent="0.25">
      <c r="A779" s="44" t="e">
        <f ca="1">IF(MONTH(C779)=MONTH(D$3),RIGHT('Yearly Info'!A$35,LEN('Yearly Info'!A$35)-4),"")</f>
        <v>#VALUE!</v>
      </c>
      <c r="B779" s="145"/>
      <c r="C779" s="42">
        <f t="shared" ca="1" si="27"/>
        <v>46262</v>
      </c>
      <c r="D779" s="54">
        <f ca="1">INDIRECT("'" &amp; UPPER(LEFT(TEXT($D$3,"mmmm"),3)) &amp; "'!AA32")</f>
        <v>0</v>
      </c>
      <c r="E779" s="147"/>
      <c r="F779" s="148"/>
      <c r="G779" s="148"/>
      <c r="H779" s="148"/>
      <c r="I779" s="148"/>
      <c r="J779" s="148"/>
      <c r="K779" s="148"/>
      <c r="L779" s="148"/>
      <c r="M779" s="148"/>
      <c r="N779" s="148"/>
      <c r="O779" s="148"/>
      <c r="P779" s="149"/>
    </row>
    <row r="780" spans="1:16" ht="15" customHeight="1" x14ac:dyDescent="0.25">
      <c r="A780" s="44" t="e">
        <f ca="1">IF(MONTH(C780)=MONTH(D$3),RIGHT('Yearly Info'!A$36,LEN('Yearly Info'!A$36)-4),"")</f>
        <v>#VALUE!</v>
      </c>
      <c r="B780" s="145"/>
      <c r="C780" s="42">
        <f t="shared" ca="1" si="27"/>
        <v>46262</v>
      </c>
      <c r="D780" s="54">
        <f ca="1">INDIRECT("'" &amp; UPPER(LEFT(TEXT($D$3,"mmmm"),3)) &amp; "'!AA33")</f>
        <v>0</v>
      </c>
      <c r="E780" s="147"/>
      <c r="F780" s="148"/>
      <c r="G780" s="148"/>
      <c r="H780" s="148"/>
      <c r="I780" s="148"/>
      <c r="J780" s="148"/>
      <c r="K780" s="148"/>
      <c r="L780" s="148"/>
      <c r="M780" s="148"/>
      <c r="N780" s="148"/>
      <c r="O780" s="148"/>
      <c r="P780" s="149"/>
    </row>
    <row r="781" spans="1:16" ht="15" customHeight="1" x14ac:dyDescent="0.25">
      <c r="A781" s="44" t="e">
        <f ca="1">IF(MONTH(C781)=MONTH(D$3),RIGHT('Yearly Info'!A$37,LEN('Yearly Info'!A$37)-4),"")</f>
        <v>#VALUE!</v>
      </c>
      <c r="B781" s="145"/>
      <c r="C781" s="42">
        <f t="shared" ca="1" si="27"/>
        <v>46262</v>
      </c>
      <c r="D781" s="54">
        <f ca="1">INDIRECT("'" &amp; UPPER(LEFT(TEXT($D$3,"mmmm"),3)) &amp; "'!AA34")</f>
        <v>0</v>
      </c>
      <c r="E781" s="147"/>
      <c r="F781" s="148"/>
      <c r="G781" s="148"/>
      <c r="H781" s="148"/>
      <c r="I781" s="148"/>
      <c r="J781" s="148"/>
      <c r="K781" s="148"/>
      <c r="L781" s="148"/>
      <c r="M781" s="148"/>
      <c r="N781" s="148"/>
      <c r="O781" s="148"/>
      <c r="P781" s="149"/>
    </row>
    <row r="782" spans="1:16" ht="15" customHeight="1" x14ac:dyDescent="0.25">
      <c r="A782" s="44" t="e">
        <f ca="1">IF(MONTH(C782)=MONTH(D$3),RIGHT('Yearly Info'!A$38,LEN('Yearly Info'!A$38)-4),"")</f>
        <v>#VALUE!</v>
      </c>
      <c r="B782" s="145"/>
      <c r="C782" s="42">
        <f t="shared" ca="1" si="27"/>
        <v>46262</v>
      </c>
      <c r="D782" s="54">
        <f ca="1">INDIRECT("'" &amp; UPPER(LEFT(TEXT($D$3,"mmmm"),3)) &amp; "'!AA35")</f>
        <v>0</v>
      </c>
      <c r="E782" s="147"/>
      <c r="F782" s="148"/>
      <c r="G782" s="148"/>
      <c r="H782" s="148"/>
      <c r="I782" s="148"/>
      <c r="J782" s="148"/>
      <c r="K782" s="148"/>
      <c r="L782" s="148"/>
      <c r="M782" s="148"/>
      <c r="N782" s="148"/>
      <c r="O782" s="148"/>
      <c r="P782" s="149"/>
    </row>
    <row r="783" spans="1:16" ht="15" customHeight="1" x14ac:dyDescent="0.25">
      <c r="A783" s="44" t="e">
        <f ca="1">IF(MONTH(C783)=MONTH(D$3),RIGHT('Yearly Info'!A$39,LEN('Yearly Info'!A$39)-4),"")</f>
        <v>#VALUE!</v>
      </c>
      <c r="B783" s="145"/>
      <c r="C783" s="42">
        <f t="shared" ca="1" si="27"/>
        <v>46262</v>
      </c>
      <c r="D783" s="54">
        <f ca="1">INDIRECT("'" &amp; UPPER(LEFT(TEXT($D$3,"mmmm"),3)) &amp; "'!AA36")</f>
        <v>0</v>
      </c>
      <c r="E783" s="147"/>
      <c r="F783" s="148"/>
      <c r="G783" s="148"/>
      <c r="H783" s="148"/>
      <c r="I783" s="148"/>
      <c r="J783" s="148"/>
      <c r="K783" s="148"/>
      <c r="L783" s="148"/>
      <c r="M783" s="148"/>
      <c r="N783" s="148"/>
      <c r="O783" s="148"/>
      <c r="P783" s="149"/>
    </row>
    <row r="784" spans="1:16" ht="15" customHeight="1" thickBot="1" x14ac:dyDescent="0.3">
      <c r="A784" s="45" t="e">
        <f ca="1">IF(MONTH(C784)=MONTH(D$3),RIGHT('Yearly Info'!A$40,LEN('Yearly Info'!A$40)-4),"")</f>
        <v>#VALUE!</v>
      </c>
      <c r="B784" s="145"/>
      <c r="C784" s="42">
        <f t="shared" ca="1" si="27"/>
        <v>46262</v>
      </c>
      <c r="D784" s="54">
        <f ca="1">INDIRECT("'" &amp; UPPER(LEFT(TEXT($D$3,"mmmm"),3)) &amp; "'!AA37")</f>
        <v>0</v>
      </c>
      <c r="E784" s="147"/>
      <c r="F784" s="148"/>
      <c r="G784" s="148"/>
      <c r="H784" s="148"/>
      <c r="I784" s="148"/>
      <c r="J784" s="148"/>
      <c r="K784" s="148"/>
      <c r="L784" s="148"/>
      <c r="M784" s="148"/>
      <c r="N784" s="148"/>
      <c r="O784" s="148"/>
      <c r="P784" s="149"/>
    </row>
    <row r="785" spans="1:16" ht="15" customHeight="1" thickBot="1" x14ac:dyDescent="0.3">
      <c r="A785" s="45" t="str">
        <f ca="1">IF(MONTH(C785)=MONTH(D$3),RIGHT('Yearly Info'!A$41,LEN('Yearly Info'!A$41)-4),"")</f>
        <v xml:space="preserve"> </v>
      </c>
      <c r="B785" s="145"/>
      <c r="C785" s="42">
        <f t="shared" ca="1" si="27"/>
        <v>46262</v>
      </c>
      <c r="D785" s="54">
        <f ca="1">INDIRECT("'" &amp; UPPER(LEFT(TEXT($D$3,"mmmm"),3)) &amp; "'!AA38")</f>
        <v>0</v>
      </c>
      <c r="E785" s="147"/>
      <c r="F785" s="148"/>
      <c r="G785" s="148"/>
      <c r="H785" s="148"/>
      <c r="I785" s="148"/>
      <c r="J785" s="148"/>
      <c r="K785" s="148"/>
      <c r="L785" s="148"/>
      <c r="M785" s="148"/>
      <c r="N785" s="148"/>
      <c r="O785" s="148"/>
      <c r="P785" s="149"/>
    </row>
    <row r="786" spans="1:16" ht="15" customHeight="1" thickBot="1" x14ac:dyDescent="0.3">
      <c r="A786" s="45" t="str">
        <f ca="1">IF(MONTH(C786)=MONTH(D$3),RIGHT('Yearly Info'!A$42,LEN('Yearly Info'!A$42)-4),"")</f>
        <v xml:space="preserve"> </v>
      </c>
      <c r="B786" s="145"/>
      <c r="C786" s="42">
        <f t="shared" ca="1" si="27"/>
        <v>46262</v>
      </c>
      <c r="D786" s="54">
        <f ca="1">INDIRECT("'" &amp; UPPER(LEFT(TEXT($D$3,"mmmm"),3)) &amp; "'!AA39")</f>
        <v>0</v>
      </c>
      <c r="E786" s="147"/>
      <c r="F786" s="148"/>
      <c r="G786" s="148"/>
      <c r="H786" s="148"/>
      <c r="I786" s="148"/>
      <c r="J786" s="148"/>
      <c r="K786" s="148"/>
      <c r="L786" s="148"/>
      <c r="M786" s="148"/>
      <c r="N786" s="148"/>
      <c r="O786" s="148"/>
      <c r="P786" s="149"/>
    </row>
    <row r="787" spans="1:16" ht="15" customHeight="1" thickBot="1" x14ac:dyDescent="0.3">
      <c r="A787" s="45" t="str">
        <f ca="1">IF(MONTH(C787)=MONTH(D$3),RIGHT('Yearly Info'!A$43,LEN('Yearly Info'!A$43)-4),"")</f>
        <v xml:space="preserve"> </v>
      </c>
      <c r="B787" s="146"/>
      <c r="C787" s="42">
        <f t="shared" ca="1" si="27"/>
        <v>46262</v>
      </c>
      <c r="D787" s="55">
        <f ca="1">INDIRECT("'" &amp; UPPER(LEFT(TEXT($D$3,"mmmm"),3)) &amp; "'!AA40")</f>
        <v>0</v>
      </c>
      <c r="E787" s="150"/>
      <c r="F787" s="151"/>
      <c r="G787" s="151"/>
      <c r="H787" s="151"/>
      <c r="I787" s="151"/>
      <c r="J787" s="151"/>
      <c r="K787" s="151"/>
      <c r="L787" s="151"/>
      <c r="M787" s="151"/>
      <c r="N787" s="151"/>
      <c r="O787" s="151"/>
      <c r="P787" s="152"/>
    </row>
    <row r="788" spans="1:16" ht="15" customHeight="1" x14ac:dyDescent="0.25">
      <c r="A788" s="44" t="str">
        <f ca="1">IF(MONTH(C788)=MONTH(D$3),RIGHT('Yearly Info'!A$14,LEN('Yearly Info'!A$14)-4),"")</f>
        <v xml:space="preserve"> RICS Support for MDEQ</v>
      </c>
      <c r="B788" s="145" t="str">
        <f ca="1">TEXT(C788,"dddd")</f>
        <v>Saturday</v>
      </c>
      <c r="C788" s="94">
        <f ca="1">C758+1</f>
        <v>46263</v>
      </c>
      <c r="D788" s="107">
        <f ca="1">INDIRECT("'" &amp; UPPER(LEFT(TEXT($D$3,"mmmm"),3)) &amp; "'!AB11")</f>
        <v>0</v>
      </c>
      <c r="E788" s="147"/>
      <c r="F788" s="148"/>
      <c r="G788" s="148"/>
      <c r="H788" s="148"/>
      <c r="I788" s="148"/>
      <c r="J788" s="148"/>
      <c r="K788" s="148"/>
      <c r="L788" s="148"/>
      <c r="M788" s="148"/>
      <c r="N788" s="148"/>
      <c r="O788" s="148"/>
      <c r="P788" s="149"/>
    </row>
    <row r="789" spans="1:16" ht="15" customHeight="1" x14ac:dyDescent="0.25">
      <c r="A789" s="44" t="str">
        <f ca="1">IF(MONTH(C789)=MONTH(D$3),RIGHT('Yearly Info'!A$15,LEN('Yearly Info'!A$15)-4),"")</f>
        <v xml:space="preserve"> MDEQ</v>
      </c>
      <c r="B789" s="145"/>
      <c r="C789" s="42">
        <f ca="1">C788</f>
        <v>46263</v>
      </c>
      <c r="D789" s="107">
        <f ca="1">INDIRECT("'" &amp; UPPER(LEFT(TEXT($D$3,"mmmm"),3)) &amp; "'!AB12")</f>
        <v>0</v>
      </c>
      <c r="E789" s="147"/>
      <c r="F789" s="148"/>
      <c r="G789" s="148"/>
      <c r="H789" s="148"/>
      <c r="I789" s="148"/>
      <c r="J789" s="148"/>
      <c r="K789" s="148"/>
      <c r="L789" s="148"/>
      <c r="M789" s="148"/>
      <c r="N789" s="148"/>
      <c r="O789" s="148"/>
      <c r="P789" s="149"/>
    </row>
    <row r="790" spans="1:16" ht="15" customHeight="1" x14ac:dyDescent="0.25">
      <c r="A790" s="44" t="str">
        <f ca="1">IF(MONTH(C790)=MONTH(D$3),RIGHT('Yearly Info'!A$16,LEN('Yearly Info'!A$16)-4),"")</f>
        <v xml:space="preserve"> RICS Idea Portal</v>
      </c>
      <c r="B790" s="145"/>
      <c r="C790" s="42">
        <f t="shared" ref="C790:C817" ca="1" si="28">C789</f>
        <v>46263</v>
      </c>
      <c r="D790" s="107">
        <f ca="1">INDIRECT("'" &amp; UPPER(LEFT(TEXT($D$3,"mmmm"),3)) &amp; "'!AB13")</f>
        <v>0</v>
      </c>
      <c r="E790" s="147"/>
      <c r="F790" s="148"/>
      <c r="G790" s="148"/>
      <c r="H790" s="148"/>
      <c r="I790" s="148"/>
      <c r="J790" s="148"/>
      <c r="K790" s="148"/>
      <c r="L790" s="148"/>
      <c r="M790" s="148"/>
      <c r="N790" s="148"/>
      <c r="O790" s="148"/>
      <c r="P790" s="149"/>
    </row>
    <row r="791" spans="1:16" ht="15" customHeight="1" x14ac:dyDescent="0.25">
      <c r="A791" s="44" t="str">
        <f ca="1">IF(MONTH(C791)=MONTH(D$3),RIGHT('Yearly Info'!A$17,LEN('Yearly Info'!A$17)-4),"")</f>
        <v xml:space="preserve"> MSWIS</v>
      </c>
      <c r="B791" s="145"/>
      <c r="C791" s="42">
        <f t="shared" ca="1" si="28"/>
        <v>46263</v>
      </c>
      <c r="D791" s="107">
        <f ca="1">INDIRECT("'" &amp; UPPER(LEFT(TEXT($D$3,"mmmm"),3)) &amp; "'!AB14")</f>
        <v>0</v>
      </c>
      <c r="E791" s="147"/>
      <c r="F791" s="148"/>
      <c r="G791" s="148"/>
      <c r="H791" s="148"/>
      <c r="I791" s="148"/>
      <c r="J791" s="148"/>
      <c r="K791" s="148"/>
      <c r="L791" s="148"/>
      <c r="M791" s="148"/>
      <c r="N791" s="148"/>
      <c r="O791" s="148"/>
      <c r="P791" s="149"/>
    </row>
    <row r="792" spans="1:16" ht="15" customHeight="1" x14ac:dyDescent="0.25">
      <c r="A792" s="44" t="str">
        <f ca="1">IF(MONTH(C792)=MONTH(D$3),RIGHT('Yearly Info'!A$18,LEN('Yearly Info'!A$18)-4),"")</f>
        <v xml:space="preserve"> GeoSpatial</v>
      </c>
      <c r="B792" s="145"/>
      <c r="C792" s="42">
        <f t="shared" ca="1" si="28"/>
        <v>46263</v>
      </c>
      <c r="D792" s="107">
        <f ca="1">INDIRECT("'" &amp; UPPER(LEFT(TEXT($D$3,"mmmm"),3)) &amp; "'!AB15")</f>
        <v>0</v>
      </c>
      <c r="E792" s="147"/>
      <c r="F792" s="148"/>
      <c r="G792" s="148"/>
      <c r="H792" s="148"/>
      <c r="I792" s="148"/>
      <c r="J792" s="148"/>
      <c r="K792" s="148"/>
      <c r="L792" s="148"/>
      <c r="M792" s="148"/>
      <c r="N792" s="148"/>
      <c r="O792" s="148"/>
      <c r="P792" s="149"/>
    </row>
    <row r="793" spans="1:16" ht="15" customHeight="1" x14ac:dyDescent="0.25">
      <c r="A793" s="44" t="str">
        <f ca="1">IF(MONTH(C793)=MONTH(D$3),RIGHT('Yearly Info'!A$19,LEN('Yearly Info'!A$19)-4),"")</f>
        <v xml:space="preserve"> RICS Dashboard</v>
      </c>
      <c r="B793" s="145"/>
      <c r="C793" s="42">
        <f t="shared" ca="1" si="28"/>
        <v>46263</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MDWFP NRIS</v>
      </c>
      <c r="B794" s="145"/>
      <c r="C794" s="42">
        <f t="shared" ca="1" si="28"/>
        <v>46263</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 MRVA 4 CLOSED</v>
      </c>
      <c r="B795" s="145"/>
      <c r="C795" s="42">
        <f t="shared" ca="1" si="28"/>
        <v>46263</v>
      </c>
      <c r="D795" s="107">
        <f ca="1">INDIRECT("'" &amp; UPPER(LEFT(TEXT($D$3,"mmmm"),3)) &amp; "'!AB18")</f>
        <v>0</v>
      </c>
      <c r="E795" s="147"/>
      <c r="F795" s="148"/>
      <c r="G795" s="148"/>
      <c r="H795" s="148"/>
      <c r="I795" s="148"/>
      <c r="J795" s="148"/>
      <c r="K795" s="148"/>
      <c r="L795" s="148"/>
      <c r="M795" s="148"/>
      <c r="N795" s="148"/>
      <c r="O795" s="148"/>
      <c r="P795" s="149"/>
    </row>
    <row r="796" spans="1:16" ht="15" customHeight="1" x14ac:dyDescent="0.25">
      <c r="A796" s="44" t="str">
        <f ca="1">IF(MONTH(C796)=MONTH(D$3),RIGHT('Yearly Info'!A$22,LEN('Yearly Info'!A$22)-4),"")</f>
        <v xml:space="preserve"> Tackett</v>
      </c>
      <c r="B796" s="145"/>
      <c r="C796" s="42">
        <f t="shared" ca="1" si="28"/>
        <v>46263</v>
      </c>
      <c r="D796" s="107">
        <f ca="1">INDIRECT("'" &amp; UPPER(LEFT(TEXT($D$3,"mmmm"),3)) &amp; "'!AB19")</f>
        <v>0</v>
      </c>
      <c r="E796" s="147"/>
      <c r="F796" s="148"/>
      <c r="G796" s="148"/>
      <c r="H796" s="148"/>
      <c r="I796" s="148"/>
      <c r="J796" s="148"/>
      <c r="K796" s="148"/>
      <c r="L796" s="148"/>
      <c r="M796" s="148"/>
      <c r="N796" s="148"/>
      <c r="O796" s="148"/>
      <c r="P796" s="149"/>
    </row>
    <row r="797" spans="1:16" ht="15" customHeight="1" x14ac:dyDescent="0.25">
      <c r="A797" s="44" t="e">
        <f ca="1">IF(MONTH(C797)=MONTH(D$3),RIGHT('Yearly Info'!A$23,LEN('Yearly Info'!A$23)-4),"")</f>
        <v>#VALUE!</v>
      </c>
      <c r="B797" s="145"/>
      <c r="C797" s="42">
        <f t="shared" ca="1" si="28"/>
        <v>46263</v>
      </c>
      <c r="D797" s="107">
        <f ca="1">INDIRECT("'" &amp; UPPER(LEFT(TEXT($D$3,"mmmm"),3)) &amp; "'!AB20")</f>
        <v>0</v>
      </c>
      <c r="E797" s="160"/>
      <c r="F797" s="148"/>
      <c r="G797" s="148"/>
      <c r="H797" s="148"/>
      <c r="I797" s="148"/>
      <c r="J797" s="148"/>
      <c r="K797" s="148"/>
      <c r="L797" s="148"/>
      <c r="M797" s="148"/>
      <c r="N797" s="148"/>
      <c r="O797" s="148"/>
      <c r="P797" s="149"/>
    </row>
    <row r="798" spans="1:16" ht="15" customHeight="1" x14ac:dyDescent="0.25">
      <c r="A798" s="44" t="e">
        <f ca="1">IF(MONTH(C798)=MONTH(D$3),RIGHT('Yearly Info'!A$24,LEN('Yearly Info'!A$24)-4),"")</f>
        <v>#VALUE!</v>
      </c>
      <c r="B798" s="145"/>
      <c r="C798" s="42">
        <f t="shared" ca="1" si="28"/>
        <v>46263</v>
      </c>
      <c r="D798" s="107">
        <f ca="1">INDIRECT("'" &amp; UPPER(LEFT(TEXT($D$3,"mmmm"),3)) &amp; "'!AB21")</f>
        <v>0</v>
      </c>
      <c r="E798" s="147"/>
      <c r="F798" s="148"/>
      <c r="G798" s="148"/>
      <c r="H798" s="148"/>
      <c r="I798" s="148"/>
      <c r="J798" s="148"/>
      <c r="K798" s="148"/>
      <c r="L798" s="148"/>
      <c r="M798" s="148"/>
      <c r="N798" s="148"/>
      <c r="O798" s="148"/>
      <c r="P798" s="149"/>
    </row>
    <row r="799" spans="1:16" ht="15" customHeight="1" x14ac:dyDescent="0.25">
      <c r="A799" s="44" t="e">
        <f ca="1">IF(MONTH(C799)=MONTH(D$3),RIGHT('Yearly Info'!A$25,LEN('Yearly Info'!A$25)-4),"")</f>
        <v>#VALUE!</v>
      </c>
      <c r="B799" s="145"/>
      <c r="C799" s="42">
        <f t="shared" ca="1" si="28"/>
        <v>46263</v>
      </c>
      <c r="D799" s="107">
        <f ca="1">INDIRECT("'" &amp; UPPER(LEFT(TEXT($D$3,"mmmm"),3)) &amp; "'!AB22")</f>
        <v>0</v>
      </c>
      <c r="E799" s="147"/>
      <c r="F799" s="148"/>
      <c r="G799" s="148"/>
      <c r="H799" s="148"/>
      <c r="I799" s="148"/>
      <c r="J799" s="148"/>
      <c r="K799" s="148"/>
      <c r="L799" s="148"/>
      <c r="M799" s="148"/>
      <c r="N799" s="148"/>
      <c r="O799" s="148"/>
      <c r="P799" s="149"/>
    </row>
    <row r="800" spans="1:16" ht="15" customHeight="1" x14ac:dyDescent="0.25">
      <c r="A800" s="44" t="e">
        <f ca="1">IF(MONTH(C800)=MONTH(D$3),RIGHT('Yearly Info'!A$26,LEN('Yearly Info'!A$26)-4),"")</f>
        <v>#VALUE!</v>
      </c>
      <c r="B800" s="145"/>
      <c r="C800" s="42">
        <f t="shared" ca="1" si="28"/>
        <v>46263</v>
      </c>
      <c r="D800" s="107">
        <f ca="1">INDIRECT("'" &amp; UPPER(LEFT(TEXT($D$3,"mmmm"),3)) &amp; "'!AB23")</f>
        <v>0</v>
      </c>
      <c r="E800" s="147"/>
      <c r="F800" s="148"/>
      <c r="G800" s="148"/>
      <c r="H800" s="148"/>
      <c r="I800" s="148"/>
      <c r="J800" s="148"/>
      <c r="K800" s="148"/>
      <c r="L800" s="148"/>
      <c r="M800" s="148"/>
      <c r="N800" s="148"/>
      <c r="O800" s="148"/>
      <c r="P800" s="149"/>
    </row>
    <row r="801" spans="1:16" ht="15" customHeight="1" x14ac:dyDescent="0.25">
      <c r="A801" s="44" t="e">
        <f ca="1">IF(MONTH(C801)=MONTH(D$3),RIGHT('Yearly Info'!A$27,LEN('Yearly Info'!A$27)-4),"")</f>
        <v>#VALUE!</v>
      </c>
      <c r="B801" s="145"/>
      <c r="C801" s="42">
        <f t="shared" ca="1" si="28"/>
        <v>46263</v>
      </c>
      <c r="D801" s="107">
        <f ca="1">INDIRECT("'" &amp; UPPER(LEFT(TEXT($D$3,"mmmm"),3)) &amp; "'!AB24")</f>
        <v>0</v>
      </c>
      <c r="E801" s="147"/>
      <c r="F801" s="148"/>
      <c r="G801" s="148"/>
      <c r="H801" s="148"/>
      <c r="I801" s="148"/>
      <c r="J801" s="148"/>
      <c r="K801" s="148"/>
      <c r="L801" s="148"/>
      <c r="M801" s="148"/>
      <c r="N801" s="148"/>
      <c r="O801" s="148"/>
      <c r="P801" s="149"/>
    </row>
    <row r="802" spans="1:16" ht="15" customHeight="1" x14ac:dyDescent="0.25">
      <c r="A802" s="44" t="e">
        <f ca="1">IF(MONTH(C802)=MONTH(D$3),RIGHT('Yearly Info'!A$28,LEN('Yearly Info'!A$28)-4),"")</f>
        <v>#VALUE!</v>
      </c>
      <c r="B802" s="145"/>
      <c r="C802" s="42">
        <f t="shared" ca="1" si="28"/>
        <v>46263</v>
      </c>
      <c r="D802" s="107">
        <f ca="1">INDIRECT("'" &amp; UPPER(LEFT(TEXT($D$3,"mmmm"),3)) &amp; "'!AB25")</f>
        <v>0</v>
      </c>
      <c r="E802" s="147"/>
      <c r="F802" s="148"/>
      <c r="G802" s="148"/>
      <c r="H802" s="148"/>
      <c r="I802" s="148"/>
      <c r="J802" s="148"/>
      <c r="K802" s="148"/>
      <c r="L802" s="148"/>
      <c r="M802" s="148"/>
      <c r="N802" s="148"/>
      <c r="O802" s="148"/>
      <c r="P802" s="149"/>
    </row>
    <row r="803" spans="1:16" ht="15" customHeight="1" x14ac:dyDescent="0.25">
      <c r="A803" s="44" t="e">
        <f ca="1">IF(MONTH(C803)=MONTH(D$3),RIGHT('Yearly Info'!A$29,LEN('Yearly Info'!A$29)-4),"")</f>
        <v>#VALUE!</v>
      </c>
      <c r="B803" s="145"/>
      <c r="C803" s="42">
        <f t="shared" ca="1" si="28"/>
        <v>46263</v>
      </c>
      <c r="D803" s="107">
        <f ca="1">INDIRECT("'" &amp; UPPER(LEFT(TEXT($D$3,"mmmm"),3)) &amp; "'!AB26")</f>
        <v>0</v>
      </c>
      <c r="E803" s="147"/>
      <c r="F803" s="148"/>
      <c r="G803" s="148"/>
      <c r="H803" s="148"/>
      <c r="I803" s="148"/>
      <c r="J803" s="148"/>
      <c r="K803" s="148"/>
      <c r="L803" s="148"/>
      <c r="M803" s="148"/>
      <c r="N803" s="148"/>
      <c r="O803" s="148"/>
      <c r="P803" s="149"/>
    </row>
    <row r="804" spans="1:16" ht="15" customHeight="1" x14ac:dyDescent="0.25">
      <c r="A804" s="44" t="e">
        <f ca="1">IF(MONTH(C804)=MONTH(D$3),RIGHT('Yearly Info'!A$30,LEN('Yearly Info'!A$30)-4),"")</f>
        <v>#VALUE!</v>
      </c>
      <c r="B804" s="145"/>
      <c r="C804" s="42">
        <f t="shared" ca="1" si="28"/>
        <v>46263</v>
      </c>
      <c r="D804" s="107">
        <f ca="1">INDIRECT("'" &amp; UPPER(LEFT(TEXT($D$3,"mmmm"),3)) &amp; "'!AB27")</f>
        <v>0</v>
      </c>
      <c r="E804" s="147"/>
      <c r="F804" s="148"/>
      <c r="G804" s="148"/>
      <c r="H804" s="148"/>
      <c r="I804" s="148"/>
      <c r="J804" s="148"/>
      <c r="K804" s="148"/>
      <c r="L804" s="148"/>
      <c r="M804" s="148"/>
      <c r="N804" s="148"/>
      <c r="O804" s="148"/>
      <c r="P804" s="149"/>
    </row>
    <row r="805" spans="1:16" ht="15" customHeight="1" x14ac:dyDescent="0.25">
      <c r="A805" s="44" t="e">
        <f ca="1">IF(MONTH(C805)=MONTH(D$3),RIGHT('Yearly Info'!A$31,LEN('Yearly Info'!A$31)-4),"")</f>
        <v>#VALUE!</v>
      </c>
      <c r="B805" s="145"/>
      <c r="C805" s="42">
        <f t="shared" ca="1" si="28"/>
        <v>46263</v>
      </c>
      <c r="D805" s="107">
        <f ca="1">INDIRECT("'" &amp; UPPER(LEFT(TEXT($D$3,"mmmm"),3)) &amp; "'!AB28")</f>
        <v>0</v>
      </c>
      <c r="E805" s="147"/>
      <c r="F805" s="148"/>
      <c r="G805" s="148"/>
      <c r="H805" s="148"/>
      <c r="I805" s="148"/>
      <c r="J805" s="148"/>
      <c r="K805" s="148"/>
      <c r="L805" s="148"/>
      <c r="M805" s="148"/>
      <c r="N805" s="148"/>
      <c r="O805" s="148"/>
      <c r="P805" s="149"/>
    </row>
    <row r="806" spans="1:16" ht="15" customHeight="1" x14ac:dyDescent="0.25">
      <c r="A806" s="44" t="e">
        <f ca="1">IF(MONTH(C806)=MONTH(D$3),RIGHT('Yearly Info'!A$32,LEN('Yearly Info'!A$32)-4),"")</f>
        <v>#VALUE!</v>
      </c>
      <c r="B806" s="145"/>
      <c r="C806" s="42">
        <f t="shared" ca="1" si="28"/>
        <v>46263</v>
      </c>
      <c r="D806" s="107">
        <f ca="1">INDIRECT("'" &amp; UPPER(LEFT(TEXT($D$3,"mmmm"),3)) &amp; "'!AB29")</f>
        <v>0</v>
      </c>
      <c r="E806" s="147"/>
      <c r="F806" s="148"/>
      <c r="G806" s="148"/>
      <c r="H806" s="148"/>
      <c r="I806" s="148"/>
      <c r="J806" s="148"/>
      <c r="K806" s="148"/>
      <c r="L806" s="148"/>
      <c r="M806" s="148"/>
      <c r="N806" s="148"/>
      <c r="O806" s="148"/>
      <c r="P806" s="149"/>
    </row>
    <row r="807" spans="1:16" ht="15" customHeight="1" x14ac:dyDescent="0.25">
      <c r="A807" s="44" t="e">
        <f ca="1">IF(MONTH(C807)=MONTH(D$3),RIGHT('Yearly Info'!A$33,LEN('Yearly Info'!A$33)-4),"")</f>
        <v>#VALUE!</v>
      </c>
      <c r="B807" s="145"/>
      <c r="C807" s="42">
        <f t="shared" ca="1" si="28"/>
        <v>46263</v>
      </c>
      <c r="D807" s="107">
        <f ca="1">INDIRECT("'" &amp; UPPER(LEFT(TEXT($D$3,"mmmm"),3)) &amp; "'!AB30")</f>
        <v>0</v>
      </c>
      <c r="E807" s="147"/>
      <c r="F807" s="148"/>
      <c r="G807" s="148"/>
      <c r="H807" s="148"/>
      <c r="I807" s="148"/>
      <c r="J807" s="148"/>
      <c r="K807" s="148"/>
      <c r="L807" s="148"/>
      <c r="M807" s="148"/>
      <c r="N807" s="148"/>
      <c r="O807" s="148"/>
      <c r="P807" s="149"/>
    </row>
    <row r="808" spans="1:16" ht="15" customHeight="1" x14ac:dyDescent="0.25">
      <c r="A808" s="44" t="e">
        <f ca="1">IF(MONTH(C808)=MONTH(D$3),RIGHT('Yearly Info'!A$34,LEN('Yearly Info'!A$34)-4),"")</f>
        <v>#VALUE!</v>
      </c>
      <c r="B808" s="145"/>
      <c r="C808" s="42">
        <f t="shared" ca="1" si="28"/>
        <v>46263</v>
      </c>
      <c r="D808" s="107">
        <f ca="1">INDIRECT("'" &amp; UPPER(LEFT(TEXT($D$3,"mmmm"),3)) &amp; "'!AB31")</f>
        <v>0</v>
      </c>
      <c r="E808" s="147"/>
      <c r="F808" s="148"/>
      <c r="G808" s="148"/>
      <c r="H808" s="148"/>
      <c r="I808" s="148"/>
      <c r="J808" s="148"/>
      <c r="K808" s="148"/>
      <c r="L808" s="148"/>
      <c r="M808" s="148"/>
      <c r="N808" s="148"/>
      <c r="O808" s="148"/>
      <c r="P808" s="149"/>
    </row>
    <row r="809" spans="1:16" ht="15" customHeight="1" x14ac:dyDescent="0.25">
      <c r="A809" s="44" t="e">
        <f ca="1">IF(MONTH(C809)=MONTH(D$3),RIGHT('Yearly Info'!A$35,LEN('Yearly Info'!A$35)-4),"")</f>
        <v>#VALUE!</v>
      </c>
      <c r="B809" s="145"/>
      <c r="C809" s="42">
        <f t="shared" ca="1" si="28"/>
        <v>46263</v>
      </c>
      <c r="D809" s="107">
        <f ca="1">INDIRECT("'" &amp; UPPER(LEFT(TEXT($D$3,"mmmm"),3)) &amp; "'!AB32")</f>
        <v>0</v>
      </c>
      <c r="E809" s="147"/>
      <c r="F809" s="148"/>
      <c r="G809" s="148"/>
      <c r="H809" s="148"/>
      <c r="I809" s="148"/>
      <c r="J809" s="148"/>
      <c r="K809" s="148"/>
      <c r="L809" s="148"/>
      <c r="M809" s="148"/>
      <c r="N809" s="148"/>
      <c r="O809" s="148"/>
      <c r="P809" s="149"/>
    </row>
    <row r="810" spans="1:16" ht="15" customHeight="1" x14ac:dyDescent="0.25">
      <c r="A810" s="44" t="e">
        <f ca="1">IF(MONTH(C810)=MONTH(D$3),RIGHT('Yearly Info'!A$36,LEN('Yearly Info'!A$36)-4),"")</f>
        <v>#VALUE!</v>
      </c>
      <c r="B810" s="145"/>
      <c r="C810" s="42">
        <f t="shared" ca="1" si="28"/>
        <v>46263</v>
      </c>
      <c r="D810" s="107">
        <f ca="1">INDIRECT("'" &amp; UPPER(LEFT(TEXT($D$3,"mmmm"),3)) &amp; "'!AB33")</f>
        <v>0</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#VALUE!</v>
      </c>
      <c r="B811" s="145"/>
      <c r="C811" s="42">
        <f t="shared" ca="1" si="28"/>
        <v>46263</v>
      </c>
      <c r="D811" s="107">
        <f ca="1">INDIRECT("'" &amp; UPPER(LEFT(TEXT($D$3,"mmmm"),3)) &amp; "'!AB34")</f>
        <v>0</v>
      </c>
      <c r="E811" s="147"/>
      <c r="F811" s="148"/>
      <c r="G811" s="148"/>
      <c r="H811" s="148"/>
      <c r="I811" s="148"/>
      <c r="J811" s="148"/>
      <c r="K811" s="148"/>
      <c r="L811" s="148"/>
      <c r="M811" s="148"/>
      <c r="N811" s="148"/>
      <c r="O811" s="148"/>
      <c r="P811" s="149"/>
    </row>
    <row r="812" spans="1:16" ht="15" customHeight="1" x14ac:dyDescent="0.25">
      <c r="A812" s="44" t="e">
        <f ca="1">IF(MONTH(C812)=MONTH(D$3),RIGHT('Yearly Info'!A$38,LEN('Yearly Info'!A$38)-4),"")</f>
        <v>#VALUE!</v>
      </c>
      <c r="B812" s="145"/>
      <c r="C812" s="42">
        <f t="shared" ca="1" si="28"/>
        <v>46263</v>
      </c>
      <c r="D812" s="107">
        <f ca="1">INDIRECT("'" &amp; UPPER(LEFT(TEXT($D$3,"mmmm"),3)) &amp; "'!AB35")</f>
        <v>0</v>
      </c>
      <c r="E812" s="147"/>
      <c r="F812" s="148"/>
      <c r="G812" s="148"/>
      <c r="H812" s="148"/>
      <c r="I812" s="148"/>
      <c r="J812" s="148"/>
      <c r="K812" s="148"/>
      <c r="L812" s="148"/>
      <c r="M812" s="148"/>
      <c r="N812" s="148"/>
      <c r="O812" s="148"/>
      <c r="P812" s="149"/>
    </row>
    <row r="813" spans="1:16" ht="15" customHeight="1" x14ac:dyDescent="0.25">
      <c r="A813" s="44" t="e">
        <f ca="1">IF(MONTH(C813)=MONTH(D$3),RIGHT('Yearly Info'!A$39,LEN('Yearly Info'!A$39)-4),"")</f>
        <v>#VALUE!</v>
      </c>
      <c r="B813" s="145"/>
      <c r="C813" s="42">
        <f t="shared" ca="1" si="28"/>
        <v>46263</v>
      </c>
      <c r="D813" s="107">
        <f ca="1">INDIRECT("'" &amp; UPPER(LEFT(TEXT($D$3,"mmmm"),3)) &amp; "'!AB36")</f>
        <v>0</v>
      </c>
      <c r="E813" s="147"/>
      <c r="F813" s="148"/>
      <c r="G813" s="148"/>
      <c r="H813" s="148"/>
      <c r="I813" s="148"/>
      <c r="J813" s="148"/>
      <c r="K813" s="148"/>
      <c r="L813" s="148"/>
      <c r="M813" s="148"/>
      <c r="N813" s="148"/>
      <c r="O813" s="148"/>
      <c r="P813" s="149"/>
    </row>
    <row r="814" spans="1:16" ht="15" customHeight="1" thickBot="1" x14ac:dyDescent="0.3">
      <c r="A814" s="45" t="e">
        <f ca="1">IF(MONTH(C814)=MONTH(D$3),RIGHT('Yearly Info'!A$40,LEN('Yearly Info'!A$40)-4),"")</f>
        <v>#VALUE!</v>
      </c>
      <c r="B814" s="145"/>
      <c r="C814" s="42">
        <f t="shared" ca="1" si="28"/>
        <v>46263</v>
      </c>
      <c r="D814" s="107">
        <f ca="1">INDIRECT("'" &amp; UPPER(LEFT(TEXT($D$3,"mmmm"),3)) &amp; "'!AB37")</f>
        <v>0</v>
      </c>
      <c r="E814" s="147"/>
      <c r="F814" s="148"/>
      <c r="G814" s="148"/>
      <c r="H814" s="148"/>
      <c r="I814" s="148"/>
      <c r="J814" s="148"/>
      <c r="K814" s="148"/>
      <c r="L814" s="148"/>
      <c r="M814" s="148"/>
      <c r="N814" s="148"/>
      <c r="O814" s="148"/>
      <c r="P814" s="149"/>
    </row>
    <row r="815" spans="1:16" ht="15" customHeight="1" thickBot="1" x14ac:dyDescent="0.3">
      <c r="A815" s="45" t="str">
        <f ca="1">IF(MONTH(C815)=MONTH(D$3),RIGHT('Yearly Info'!A$41,LEN('Yearly Info'!A$41)-4),"")</f>
        <v xml:space="preserve"> </v>
      </c>
      <c r="B815" s="145"/>
      <c r="C815" s="42">
        <f t="shared" ca="1" si="28"/>
        <v>46263</v>
      </c>
      <c r="D815" s="107">
        <f ca="1">INDIRECT("'" &amp; UPPER(LEFT(TEXT($D$3,"mmmm"),3)) &amp; "'!AB38")</f>
        <v>0</v>
      </c>
      <c r="E815" s="147"/>
      <c r="F815" s="148"/>
      <c r="G815" s="148"/>
      <c r="H815" s="148"/>
      <c r="I815" s="148"/>
      <c r="J815" s="148"/>
      <c r="K815" s="148"/>
      <c r="L815" s="148"/>
      <c r="M815" s="148"/>
      <c r="N815" s="148"/>
      <c r="O815" s="148"/>
      <c r="P815" s="149"/>
    </row>
    <row r="816" spans="1:16" ht="15" customHeight="1" thickBot="1" x14ac:dyDescent="0.3">
      <c r="A816" s="45" t="str">
        <f ca="1">IF(MONTH(C816)=MONTH(D$3),RIGHT('Yearly Info'!A$42,LEN('Yearly Info'!A$42)-4),"")</f>
        <v xml:space="preserve"> </v>
      </c>
      <c r="B816" s="145"/>
      <c r="C816" s="42">
        <f t="shared" ca="1" si="28"/>
        <v>46263</v>
      </c>
      <c r="D816" s="107">
        <f ca="1">INDIRECT("'" &amp; UPPER(LEFT(TEXT($D$3,"mmmm"),3)) &amp; "'!AB39")</f>
        <v>0</v>
      </c>
      <c r="E816" s="147"/>
      <c r="F816" s="148"/>
      <c r="G816" s="148"/>
      <c r="H816" s="148"/>
      <c r="I816" s="148"/>
      <c r="J816" s="148"/>
      <c r="K816" s="148"/>
      <c r="L816" s="148"/>
      <c r="M816" s="148"/>
      <c r="N816" s="148"/>
      <c r="O816" s="148"/>
      <c r="P816" s="149"/>
    </row>
    <row r="817" spans="1:16" ht="15" customHeight="1" thickBot="1" x14ac:dyDescent="0.3">
      <c r="A817" s="45" t="str">
        <f ca="1">IF(MONTH(C817)=MONTH(D$3),RIGHT('Yearly Info'!A$43,LEN('Yearly Info'!A$43)-4),"")</f>
        <v xml:space="preserve"> </v>
      </c>
      <c r="B817" s="146"/>
      <c r="C817" s="42">
        <f t="shared" ca="1" si="28"/>
        <v>46263</v>
      </c>
      <c r="D817" s="107">
        <f ca="1">INDIRECT("'" &amp; UPPER(LEFT(TEXT($D$3,"mmmm"),3)) &amp; "'!AB40")</f>
        <v>0</v>
      </c>
      <c r="E817" s="150"/>
      <c r="F817" s="151"/>
      <c r="G817" s="151"/>
      <c r="H817" s="151"/>
      <c r="I817" s="151"/>
      <c r="J817" s="151"/>
      <c r="K817" s="151"/>
      <c r="L817" s="151"/>
      <c r="M817" s="151"/>
      <c r="N817" s="151"/>
      <c r="O817" s="151"/>
      <c r="P817" s="152"/>
    </row>
    <row r="818" spans="1:16" ht="15" customHeight="1" x14ac:dyDescent="0.25">
      <c r="A818" s="44" t="str">
        <f ca="1">IF(MONTH(C818)=MONTH(D$3),RIGHT('Yearly Info'!A$14,LEN('Yearly Info'!A$14)-4),"")</f>
        <v xml:space="preserve"> RICS Support for MDEQ</v>
      </c>
      <c r="B818" s="145" t="str">
        <f ca="1">TEXT(C818,"dddd")</f>
        <v>Sunday</v>
      </c>
      <c r="C818" s="94">
        <f ca="1">C788+1</f>
        <v>46264</v>
      </c>
      <c r="D818" s="107">
        <f ca="1">INDIRECT("'" &amp; UPPER(LEFT(TEXT($D$3,"mmmm"),3)) &amp; "'!AC11")</f>
        <v>0</v>
      </c>
      <c r="E818" s="147"/>
      <c r="F818" s="148"/>
      <c r="G818" s="148"/>
      <c r="H818" s="148"/>
      <c r="I818" s="148"/>
      <c r="J818" s="148"/>
      <c r="K818" s="148"/>
      <c r="L818" s="148"/>
      <c r="M818" s="148"/>
      <c r="N818" s="148"/>
      <c r="O818" s="148"/>
      <c r="P818" s="149"/>
    </row>
    <row r="819" spans="1:16" ht="15" customHeight="1" x14ac:dyDescent="0.25">
      <c r="A819" s="44" t="str">
        <f ca="1">IF(MONTH(C819)=MONTH(D$3),RIGHT('Yearly Info'!A$15,LEN('Yearly Info'!A$15)-4),"")</f>
        <v xml:space="preserve"> MDEQ</v>
      </c>
      <c r="B819" s="145"/>
      <c r="C819" s="42">
        <f ca="1">C818</f>
        <v>46264</v>
      </c>
      <c r="D819" s="107">
        <f ca="1">INDIRECT("'" &amp; UPPER(LEFT(TEXT($D$3,"mmmm"),3)) &amp; "'!AC12")</f>
        <v>0</v>
      </c>
      <c r="E819" s="147"/>
      <c r="F819" s="148"/>
      <c r="G819" s="148"/>
      <c r="H819" s="148"/>
      <c r="I819" s="148"/>
      <c r="J819" s="148"/>
      <c r="K819" s="148"/>
      <c r="L819" s="148"/>
      <c r="M819" s="148"/>
      <c r="N819" s="148"/>
      <c r="O819" s="148"/>
      <c r="P819" s="149"/>
    </row>
    <row r="820" spans="1:16" ht="15" customHeight="1" x14ac:dyDescent="0.25">
      <c r="A820" s="44" t="str">
        <f ca="1">IF(MONTH(C820)=MONTH(D$3),RIGHT('Yearly Info'!A$16,LEN('Yearly Info'!A$16)-4),"")</f>
        <v xml:space="preserve"> RICS Idea Portal</v>
      </c>
      <c r="B820" s="145"/>
      <c r="C820" s="42">
        <f t="shared" ref="C820:C847" ca="1" si="29">C819</f>
        <v>46264</v>
      </c>
      <c r="D820" s="107">
        <f ca="1">INDIRECT("'" &amp; UPPER(LEFT(TEXT($D$3,"mmmm"),3)) &amp; "'!AC13")</f>
        <v>0</v>
      </c>
      <c r="E820" s="147"/>
      <c r="F820" s="148"/>
      <c r="G820" s="148"/>
      <c r="H820" s="148"/>
      <c r="I820" s="148"/>
      <c r="J820" s="148"/>
      <c r="K820" s="148"/>
      <c r="L820" s="148"/>
      <c r="M820" s="148"/>
      <c r="N820" s="148"/>
      <c r="O820" s="148"/>
      <c r="P820" s="149"/>
    </row>
    <row r="821" spans="1:16" ht="15" customHeight="1" x14ac:dyDescent="0.25">
      <c r="A821" s="44" t="str">
        <f ca="1">IF(MONTH(C821)=MONTH(D$3),RIGHT('Yearly Info'!A$17,LEN('Yearly Info'!A$17)-4),"")</f>
        <v xml:space="preserve"> MSWIS</v>
      </c>
      <c r="B821" s="145"/>
      <c r="C821" s="42">
        <f t="shared" ca="1" si="29"/>
        <v>46264</v>
      </c>
      <c r="D821" s="107">
        <f ca="1">INDIRECT("'" &amp; UPPER(LEFT(TEXT($D$3,"mmmm"),3)) &amp; "'!AC14")</f>
        <v>0</v>
      </c>
      <c r="E821" s="147"/>
      <c r="F821" s="148"/>
      <c r="G821" s="148"/>
      <c r="H821" s="148"/>
      <c r="I821" s="148"/>
      <c r="J821" s="148"/>
      <c r="K821" s="148"/>
      <c r="L821" s="148"/>
      <c r="M821" s="148"/>
      <c r="N821" s="148"/>
      <c r="O821" s="148"/>
      <c r="P821" s="149"/>
    </row>
    <row r="822" spans="1:16" ht="15" customHeight="1" x14ac:dyDescent="0.25">
      <c r="A822" s="44" t="str">
        <f ca="1">IF(MONTH(C822)=MONTH(D$3),RIGHT('Yearly Info'!A$18,LEN('Yearly Info'!A$18)-4),"")</f>
        <v xml:space="preserve"> GeoSpatial</v>
      </c>
      <c r="B822" s="145"/>
      <c r="C822" s="42">
        <f t="shared" ca="1" si="29"/>
        <v>46264</v>
      </c>
      <c r="D822" s="107">
        <f ca="1">INDIRECT("'" &amp; UPPER(LEFT(TEXT($D$3,"mmmm"),3)) &amp; "'!AC15")</f>
        <v>0</v>
      </c>
      <c r="E822" s="147"/>
      <c r="F822" s="148"/>
      <c r="G822" s="148"/>
      <c r="H822" s="148"/>
      <c r="I822" s="148"/>
      <c r="J822" s="148"/>
      <c r="K822" s="148"/>
      <c r="L822" s="148"/>
      <c r="M822" s="148"/>
      <c r="N822" s="148"/>
      <c r="O822" s="148"/>
      <c r="P822" s="149"/>
    </row>
    <row r="823" spans="1:16" ht="15" customHeight="1" x14ac:dyDescent="0.25">
      <c r="A823" s="44" t="str">
        <f ca="1">IF(MONTH(C823)=MONTH(D$3),RIGHT('Yearly Info'!A$19,LEN('Yearly Info'!A$19)-4),"")</f>
        <v xml:space="preserve"> RICS Dashboard</v>
      </c>
      <c r="B823" s="145"/>
      <c r="C823" s="42">
        <f t="shared" ca="1" si="29"/>
        <v>46264</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xml:space="preserve"> MDWFP NRIS</v>
      </c>
      <c r="B824" s="145"/>
      <c r="C824" s="42">
        <f t="shared" ca="1" si="29"/>
        <v>46264</v>
      </c>
      <c r="D824" s="107">
        <f ca="1">INDIRECT("'" &amp; UPPER(LEFT(TEXT($D$3,"mmmm"),3)) &amp; "'!AC17")</f>
        <v>0</v>
      </c>
      <c r="E824" s="147"/>
      <c r="F824" s="148"/>
      <c r="G824" s="148"/>
      <c r="H824" s="148"/>
      <c r="I824" s="148"/>
      <c r="J824" s="148"/>
      <c r="K824" s="148"/>
      <c r="L824" s="148"/>
      <c r="M824" s="148"/>
      <c r="N824" s="148"/>
      <c r="O824" s="148"/>
      <c r="P824" s="149"/>
    </row>
    <row r="825" spans="1:16" ht="15" customHeight="1" x14ac:dyDescent="0.25">
      <c r="A825" s="44" t="str">
        <f ca="1">IF(MONTH(C825)=MONTH(D$3),RIGHT('Yearly Info'!A$21,LEN('Yearly Info'!A$21)-4),"")</f>
        <v xml:space="preserve"> MSWIS MRVA 4 CLOSED</v>
      </c>
      <c r="B825" s="145"/>
      <c r="C825" s="42">
        <f t="shared" ca="1" si="29"/>
        <v>46264</v>
      </c>
      <c r="D825" s="107">
        <f ca="1">INDIRECT("'" &amp; UPPER(LEFT(TEXT($D$3,"mmmm"),3)) &amp; "'!AC18")</f>
        <v>0</v>
      </c>
      <c r="E825" s="147"/>
      <c r="F825" s="148"/>
      <c r="G825" s="148"/>
      <c r="H825" s="148"/>
      <c r="I825" s="148"/>
      <c r="J825" s="148"/>
      <c r="K825" s="148"/>
      <c r="L825" s="148"/>
      <c r="M825" s="148"/>
      <c r="N825" s="148"/>
      <c r="O825" s="148"/>
      <c r="P825" s="149"/>
    </row>
    <row r="826" spans="1:16" ht="15" customHeight="1" x14ac:dyDescent="0.25">
      <c r="A826" s="44" t="str">
        <f ca="1">IF(MONTH(C826)=MONTH(D$3),RIGHT('Yearly Info'!A$22,LEN('Yearly Info'!A$22)-4),"")</f>
        <v xml:space="preserve"> Tackett</v>
      </c>
      <c r="B826" s="145"/>
      <c r="C826" s="42">
        <f t="shared" ca="1" si="29"/>
        <v>46264</v>
      </c>
      <c r="D826" s="107">
        <f ca="1">INDIRECT("'" &amp; UPPER(LEFT(TEXT($D$3,"mmmm"),3)) &amp; "'!AC19")</f>
        <v>0</v>
      </c>
      <c r="E826" s="147"/>
      <c r="F826" s="148"/>
      <c r="G826" s="148"/>
      <c r="H826" s="148"/>
      <c r="I826" s="148"/>
      <c r="J826" s="148"/>
      <c r="K826" s="148"/>
      <c r="L826" s="148"/>
      <c r="M826" s="148"/>
      <c r="N826" s="148"/>
      <c r="O826" s="148"/>
      <c r="P826" s="149"/>
    </row>
    <row r="827" spans="1:16" ht="15" customHeight="1" x14ac:dyDescent="0.25">
      <c r="A827" s="44" t="e">
        <f ca="1">IF(MONTH(C827)=MONTH(D$3),RIGHT('Yearly Info'!A$23,LEN('Yearly Info'!A$23)-4),"")</f>
        <v>#VALUE!</v>
      </c>
      <c r="B827" s="145"/>
      <c r="C827" s="42">
        <f t="shared" ca="1" si="29"/>
        <v>46264</v>
      </c>
      <c r="D827" s="107">
        <f ca="1">INDIRECT("'" &amp; UPPER(LEFT(TEXT($D$3,"mmmm"),3)) &amp; "'!AC20")</f>
        <v>0</v>
      </c>
      <c r="E827" s="147"/>
      <c r="F827" s="148"/>
      <c r="G827" s="148"/>
      <c r="H827" s="148"/>
      <c r="I827" s="148"/>
      <c r="J827" s="148"/>
      <c r="K827" s="148"/>
      <c r="L827" s="148"/>
      <c r="M827" s="148"/>
      <c r="N827" s="148"/>
      <c r="O827" s="148"/>
      <c r="P827" s="149"/>
    </row>
    <row r="828" spans="1:16" ht="15" customHeight="1" x14ac:dyDescent="0.25">
      <c r="A828" s="44" t="e">
        <f ca="1">IF(MONTH(C828)=MONTH(D$3),RIGHT('Yearly Info'!A$24,LEN('Yearly Info'!A$24)-4),"")</f>
        <v>#VALUE!</v>
      </c>
      <c r="B828" s="145"/>
      <c r="C828" s="42">
        <f t="shared" ca="1" si="29"/>
        <v>46264</v>
      </c>
      <c r="D828" s="107">
        <f ca="1">INDIRECT("'" &amp; UPPER(LEFT(TEXT($D$3,"mmmm"),3)) &amp; "'!AC21")</f>
        <v>0</v>
      </c>
      <c r="E828" s="147"/>
      <c r="F828" s="148"/>
      <c r="G828" s="148"/>
      <c r="H828" s="148"/>
      <c r="I828" s="148"/>
      <c r="J828" s="148"/>
      <c r="K828" s="148"/>
      <c r="L828" s="148"/>
      <c r="M828" s="148"/>
      <c r="N828" s="148"/>
      <c r="O828" s="148"/>
      <c r="P828" s="149"/>
    </row>
    <row r="829" spans="1:16" ht="15" customHeight="1" x14ac:dyDescent="0.25">
      <c r="A829" s="44" t="e">
        <f ca="1">IF(MONTH(C829)=MONTH(D$3),RIGHT('Yearly Info'!A$25,LEN('Yearly Info'!A$25)-4),"")</f>
        <v>#VALUE!</v>
      </c>
      <c r="B829" s="145"/>
      <c r="C829" s="42">
        <f t="shared" ca="1" si="29"/>
        <v>46264</v>
      </c>
      <c r="D829" s="107">
        <f ca="1">INDIRECT("'" &amp; UPPER(LEFT(TEXT($D$3,"mmmm"),3)) &amp; "'!AC22")</f>
        <v>0</v>
      </c>
      <c r="E829" s="147"/>
      <c r="F829" s="148"/>
      <c r="G829" s="148"/>
      <c r="H829" s="148"/>
      <c r="I829" s="148"/>
      <c r="J829" s="148"/>
      <c r="K829" s="148"/>
      <c r="L829" s="148"/>
      <c r="M829" s="148"/>
      <c r="N829" s="148"/>
      <c r="O829" s="148"/>
      <c r="P829" s="149"/>
    </row>
    <row r="830" spans="1:16" ht="15" customHeight="1" x14ac:dyDescent="0.25">
      <c r="A830" s="44" t="e">
        <f ca="1">IF(MONTH(C830)=MONTH(D$3),RIGHT('Yearly Info'!A$26,LEN('Yearly Info'!A$26)-4),"")</f>
        <v>#VALUE!</v>
      </c>
      <c r="B830" s="145"/>
      <c r="C830" s="42">
        <f t="shared" ca="1" si="29"/>
        <v>46264</v>
      </c>
      <c r="D830" s="107">
        <f ca="1">INDIRECT("'" &amp; UPPER(LEFT(TEXT($D$3,"mmmm"),3)) &amp; "'!AC23")</f>
        <v>0</v>
      </c>
      <c r="E830" s="147"/>
      <c r="F830" s="148"/>
      <c r="G830" s="148"/>
      <c r="H830" s="148"/>
      <c r="I830" s="148"/>
      <c r="J830" s="148"/>
      <c r="K830" s="148"/>
      <c r="L830" s="148"/>
      <c r="M830" s="148"/>
      <c r="N830" s="148"/>
      <c r="O830" s="148"/>
      <c r="P830" s="149"/>
    </row>
    <row r="831" spans="1:16" ht="15" customHeight="1" x14ac:dyDescent="0.25">
      <c r="A831" s="44" t="e">
        <f ca="1">IF(MONTH(C831)=MONTH(D$3),RIGHT('Yearly Info'!A$27,LEN('Yearly Info'!A$27)-4),"")</f>
        <v>#VALUE!</v>
      </c>
      <c r="B831" s="145"/>
      <c r="C831" s="42">
        <f t="shared" ca="1" si="29"/>
        <v>46264</v>
      </c>
      <c r="D831" s="107">
        <f ca="1">INDIRECT("'" &amp; UPPER(LEFT(TEXT($D$3,"mmmm"),3)) &amp; "'!AC24")</f>
        <v>0</v>
      </c>
      <c r="E831" s="147"/>
      <c r="F831" s="148"/>
      <c r="G831" s="148"/>
      <c r="H831" s="148"/>
      <c r="I831" s="148"/>
      <c r="J831" s="148"/>
      <c r="K831" s="148"/>
      <c r="L831" s="148"/>
      <c r="M831" s="148"/>
      <c r="N831" s="148"/>
      <c r="O831" s="148"/>
      <c r="P831" s="149"/>
    </row>
    <row r="832" spans="1:16" ht="15" customHeight="1" x14ac:dyDescent="0.25">
      <c r="A832" s="44" t="e">
        <f ca="1">IF(MONTH(C832)=MONTH(D$3),RIGHT('Yearly Info'!A$28,LEN('Yearly Info'!A$28)-4),"")</f>
        <v>#VALUE!</v>
      </c>
      <c r="B832" s="145"/>
      <c r="C832" s="42">
        <f t="shared" ca="1" si="29"/>
        <v>46264</v>
      </c>
      <c r="D832" s="107">
        <f ca="1">INDIRECT("'" &amp; UPPER(LEFT(TEXT($D$3,"mmmm"),3)) &amp; "'!AC25")</f>
        <v>0</v>
      </c>
      <c r="E832" s="147"/>
      <c r="F832" s="148"/>
      <c r="G832" s="148"/>
      <c r="H832" s="148"/>
      <c r="I832" s="148"/>
      <c r="J832" s="148"/>
      <c r="K832" s="148"/>
      <c r="L832" s="148"/>
      <c r="M832" s="148"/>
      <c r="N832" s="148"/>
      <c r="O832" s="148"/>
      <c r="P832" s="149"/>
    </row>
    <row r="833" spans="1:16" ht="15" customHeight="1" x14ac:dyDescent="0.25">
      <c r="A833" s="44" t="e">
        <f ca="1">IF(MONTH(C833)=MONTH(D$3),RIGHT('Yearly Info'!A$29,LEN('Yearly Info'!A$29)-4),"")</f>
        <v>#VALUE!</v>
      </c>
      <c r="B833" s="145"/>
      <c r="C833" s="42">
        <f t="shared" ca="1" si="29"/>
        <v>46264</v>
      </c>
      <c r="D833" s="107">
        <f ca="1">INDIRECT("'" &amp; UPPER(LEFT(TEXT($D$3,"mmmm"),3)) &amp; "'!AC26")</f>
        <v>0</v>
      </c>
      <c r="E833" s="147"/>
      <c r="F833" s="148"/>
      <c r="G833" s="148"/>
      <c r="H833" s="148"/>
      <c r="I833" s="148"/>
      <c r="J833" s="148"/>
      <c r="K833" s="148"/>
      <c r="L833" s="148"/>
      <c r="M833" s="148"/>
      <c r="N833" s="148"/>
      <c r="O833" s="148"/>
      <c r="P833" s="149"/>
    </row>
    <row r="834" spans="1:16" ht="15" customHeight="1" x14ac:dyDescent="0.25">
      <c r="A834" s="44" t="e">
        <f ca="1">IF(MONTH(C834)=MONTH(D$3),RIGHT('Yearly Info'!A$30,LEN('Yearly Info'!A$30)-4),"")</f>
        <v>#VALUE!</v>
      </c>
      <c r="B834" s="145"/>
      <c r="C834" s="42">
        <f t="shared" ca="1" si="29"/>
        <v>46264</v>
      </c>
      <c r="D834" s="107">
        <f ca="1">INDIRECT("'" &amp; UPPER(LEFT(TEXT($D$3,"mmmm"),3)) &amp; "'!AC27")</f>
        <v>0</v>
      </c>
      <c r="E834" s="147"/>
      <c r="F834" s="148"/>
      <c r="G834" s="148"/>
      <c r="H834" s="148"/>
      <c r="I834" s="148"/>
      <c r="J834" s="148"/>
      <c r="K834" s="148"/>
      <c r="L834" s="148"/>
      <c r="M834" s="148"/>
      <c r="N834" s="148"/>
      <c r="O834" s="148"/>
      <c r="P834" s="149"/>
    </row>
    <row r="835" spans="1:16" ht="15" customHeight="1" x14ac:dyDescent="0.25">
      <c r="A835" s="44" t="e">
        <f ca="1">IF(MONTH(C835)=MONTH(D$3),RIGHT('Yearly Info'!A$31,LEN('Yearly Info'!A$31)-4),"")</f>
        <v>#VALUE!</v>
      </c>
      <c r="B835" s="145"/>
      <c r="C835" s="42">
        <f t="shared" ca="1" si="29"/>
        <v>46264</v>
      </c>
      <c r="D835" s="107">
        <f ca="1">INDIRECT("'" &amp; UPPER(LEFT(TEXT($D$3,"mmmm"),3)) &amp; "'!AC28")</f>
        <v>0</v>
      </c>
      <c r="E835" s="147"/>
      <c r="F835" s="148"/>
      <c r="G835" s="148"/>
      <c r="H835" s="148"/>
      <c r="I835" s="148"/>
      <c r="J835" s="148"/>
      <c r="K835" s="148"/>
      <c r="L835" s="148"/>
      <c r="M835" s="148"/>
      <c r="N835" s="148"/>
      <c r="O835" s="148"/>
      <c r="P835" s="149"/>
    </row>
    <row r="836" spans="1:16" ht="15" customHeight="1" x14ac:dyDescent="0.25">
      <c r="A836" s="44" t="e">
        <f ca="1">IF(MONTH(C836)=MONTH(D$3),RIGHT('Yearly Info'!A$32,LEN('Yearly Info'!A$32)-4),"")</f>
        <v>#VALUE!</v>
      </c>
      <c r="B836" s="145"/>
      <c r="C836" s="42">
        <f t="shared" ca="1" si="29"/>
        <v>46264</v>
      </c>
      <c r="D836" s="107">
        <f ca="1">INDIRECT("'" &amp; UPPER(LEFT(TEXT($D$3,"mmmm"),3)) &amp; "'!AC29")</f>
        <v>0</v>
      </c>
      <c r="E836" s="147"/>
      <c r="F836" s="148"/>
      <c r="G836" s="148"/>
      <c r="H836" s="148"/>
      <c r="I836" s="148"/>
      <c r="J836" s="148"/>
      <c r="K836" s="148"/>
      <c r="L836" s="148"/>
      <c r="M836" s="148"/>
      <c r="N836" s="148"/>
      <c r="O836" s="148"/>
      <c r="P836" s="149"/>
    </row>
    <row r="837" spans="1:16" ht="15" customHeight="1" x14ac:dyDescent="0.25">
      <c r="A837" s="44" t="e">
        <f ca="1">IF(MONTH(C837)=MONTH(D$3),RIGHT('Yearly Info'!A$33,LEN('Yearly Info'!A$33)-4),"")</f>
        <v>#VALUE!</v>
      </c>
      <c r="B837" s="145"/>
      <c r="C837" s="42">
        <f t="shared" ca="1" si="29"/>
        <v>46264</v>
      </c>
      <c r="D837" s="107">
        <f ca="1">INDIRECT("'" &amp; UPPER(LEFT(TEXT($D$3,"mmmm"),3)) &amp; "'!AC30")</f>
        <v>0</v>
      </c>
      <c r="E837" s="147"/>
      <c r="F837" s="148"/>
      <c r="G837" s="148"/>
      <c r="H837" s="148"/>
      <c r="I837" s="148"/>
      <c r="J837" s="148"/>
      <c r="K837" s="148"/>
      <c r="L837" s="148"/>
      <c r="M837" s="148"/>
      <c r="N837" s="148"/>
      <c r="O837" s="148"/>
      <c r="P837" s="149"/>
    </row>
    <row r="838" spans="1:16" ht="15" customHeight="1" x14ac:dyDescent="0.25">
      <c r="A838" s="44" t="e">
        <f ca="1">IF(MONTH(C838)=MONTH(D$3),RIGHT('Yearly Info'!A$34,LEN('Yearly Info'!A$34)-4),"")</f>
        <v>#VALUE!</v>
      </c>
      <c r="B838" s="145"/>
      <c r="C838" s="42">
        <f t="shared" ca="1" si="29"/>
        <v>46264</v>
      </c>
      <c r="D838" s="107">
        <f ca="1">INDIRECT("'" &amp; UPPER(LEFT(TEXT($D$3,"mmmm"),3)) &amp; "'!AC31")</f>
        <v>0</v>
      </c>
      <c r="E838" s="147"/>
      <c r="F838" s="148"/>
      <c r="G838" s="148"/>
      <c r="H838" s="148"/>
      <c r="I838" s="148"/>
      <c r="J838" s="148"/>
      <c r="K838" s="148"/>
      <c r="L838" s="148"/>
      <c r="M838" s="148"/>
      <c r="N838" s="148"/>
      <c r="O838" s="148"/>
      <c r="P838" s="149"/>
    </row>
    <row r="839" spans="1:16" ht="15" customHeight="1" x14ac:dyDescent="0.25">
      <c r="A839" s="44" t="e">
        <f ca="1">IF(MONTH(C839)=MONTH(D$3),RIGHT('Yearly Info'!A$35,LEN('Yearly Info'!A$35)-4),"")</f>
        <v>#VALUE!</v>
      </c>
      <c r="B839" s="145"/>
      <c r="C839" s="42">
        <f t="shared" ca="1" si="29"/>
        <v>46264</v>
      </c>
      <c r="D839" s="107">
        <f ca="1">INDIRECT("'" &amp; UPPER(LEFT(TEXT($D$3,"mmmm"),3)) &amp; "'!AC32")</f>
        <v>0</v>
      </c>
      <c r="E839" s="147"/>
      <c r="F839" s="148"/>
      <c r="G839" s="148"/>
      <c r="H839" s="148"/>
      <c r="I839" s="148"/>
      <c r="J839" s="148"/>
      <c r="K839" s="148"/>
      <c r="L839" s="148"/>
      <c r="M839" s="148"/>
      <c r="N839" s="148"/>
      <c r="O839" s="148"/>
      <c r="P839" s="149"/>
    </row>
    <row r="840" spans="1:16" ht="15" customHeight="1" x14ac:dyDescent="0.25">
      <c r="A840" s="44" t="e">
        <f ca="1">IF(MONTH(C840)=MONTH(D$3),RIGHT('Yearly Info'!A$36,LEN('Yearly Info'!A$36)-4),"")</f>
        <v>#VALUE!</v>
      </c>
      <c r="B840" s="145"/>
      <c r="C840" s="42">
        <f t="shared" ca="1" si="29"/>
        <v>46264</v>
      </c>
      <c r="D840" s="107">
        <f ca="1">INDIRECT("'" &amp; UPPER(LEFT(TEXT($D$3,"mmmm"),3)) &amp; "'!AC33")</f>
        <v>0</v>
      </c>
      <c r="E840" s="147"/>
      <c r="F840" s="148"/>
      <c r="G840" s="148"/>
      <c r="H840" s="148"/>
      <c r="I840" s="148"/>
      <c r="J840" s="148"/>
      <c r="K840" s="148"/>
      <c r="L840" s="148"/>
      <c r="M840" s="148"/>
      <c r="N840" s="148"/>
      <c r="O840" s="148"/>
      <c r="P840" s="149"/>
    </row>
    <row r="841" spans="1:16" ht="15" customHeight="1" x14ac:dyDescent="0.25">
      <c r="A841" s="44" t="e">
        <f ca="1">IF(MONTH(C841)=MONTH(D$3),RIGHT('Yearly Info'!A$37,LEN('Yearly Info'!A$37)-4),"")</f>
        <v>#VALUE!</v>
      </c>
      <c r="B841" s="145"/>
      <c r="C841" s="42">
        <f t="shared" ca="1" si="29"/>
        <v>46264</v>
      </c>
      <c r="D841" s="107">
        <f ca="1">INDIRECT("'" &amp; UPPER(LEFT(TEXT($D$3,"mmmm"),3)) &amp; "'!AC34")</f>
        <v>0</v>
      </c>
      <c r="E841" s="147"/>
      <c r="F841" s="148"/>
      <c r="G841" s="148"/>
      <c r="H841" s="148"/>
      <c r="I841" s="148"/>
      <c r="J841" s="148"/>
      <c r="K841" s="148"/>
      <c r="L841" s="148"/>
      <c r="M841" s="148"/>
      <c r="N841" s="148"/>
      <c r="O841" s="148"/>
      <c r="P841" s="149"/>
    </row>
    <row r="842" spans="1:16" ht="15" customHeight="1" x14ac:dyDescent="0.25">
      <c r="A842" s="44" t="e">
        <f ca="1">IF(MONTH(C842)=MONTH(D$3),RIGHT('Yearly Info'!A$38,LEN('Yearly Info'!A$38)-4),"")</f>
        <v>#VALUE!</v>
      </c>
      <c r="B842" s="145"/>
      <c r="C842" s="42">
        <f t="shared" ca="1" si="29"/>
        <v>46264</v>
      </c>
      <c r="D842" s="107">
        <f ca="1">INDIRECT("'" &amp; UPPER(LEFT(TEXT($D$3,"mmmm"),3)) &amp; "'!AC35")</f>
        <v>0</v>
      </c>
      <c r="E842" s="147"/>
      <c r="F842" s="148"/>
      <c r="G842" s="148"/>
      <c r="H842" s="148"/>
      <c r="I842" s="148"/>
      <c r="J842" s="148"/>
      <c r="K842" s="148"/>
      <c r="L842" s="148"/>
      <c r="M842" s="148"/>
      <c r="N842" s="148"/>
      <c r="O842" s="148"/>
      <c r="P842" s="149"/>
    </row>
    <row r="843" spans="1:16" ht="15" customHeight="1" x14ac:dyDescent="0.25">
      <c r="A843" s="44" t="e">
        <f ca="1">IF(MONTH(C843)=MONTH(D$3),RIGHT('Yearly Info'!A$39,LEN('Yearly Info'!A$39)-4),"")</f>
        <v>#VALUE!</v>
      </c>
      <c r="B843" s="145"/>
      <c r="C843" s="42">
        <f t="shared" ca="1" si="29"/>
        <v>46264</v>
      </c>
      <c r="D843" s="107">
        <f ca="1">INDIRECT("'" &amp; UPPER(LEFT(TEXT($D$3,"mmmm"),3)) &amp; "'!AC36")</f>
        <v>0</v>
      </c>
      <c r="E843" s="147"/>
      <c r="F843" s="148"/>
      <c r="G843" s="148"/>
      <c r="H843" s="148"/>
      <c r="I843" s="148"/>
      <c r="J843" s="148"/>
      <c r="K843" s="148"/>
      <c r="L843" s="148"/>
      <c r="M843" s="148"/>
      <c r="N843" s="148"/>
      <c r="O843" s="148"/>
      <c r="P843" s="149"/>
    </row>
    <row r="844" spans="1:16" ht="15" customHeight="1" thickBot="1" x14ac:dyDescent="0.3">
      <c r="A844" s="45" t="e">
        <f ca="1">IF(MONTH(C844)=MONTH(D$3),RIGHT('Yearly Info'!A$40,LEN('Yearly Info'!A$40)-4),"")</f>
        <v>#VALUE!</v>
      </c>
      <c r="B844" s="145"/>
      <c r="C844" s="42">
        <f t="shared" ca="1" si="29"/>
        <v>46264</v>
      </c>
      <c r="D844" s="107">
        <f ca="1">INDIRECT("'" &amp; UPPER(LEFT(TEXT($D$3,"mmmm"),3)) &amp; "'!AC37")</f>
        <v>0</v>
      </c>
      <c r="E844" s="147"/>
      <c r="F844" s="148"/>
      <c r="G844" s="148"/>
      <c r="H844" s="148"/>
      <c r="I844" s="148"/>
      <c r="J844" s="148"/>
      <c r="K844" s="148"/>
      <c r="L844" s="148"/>
      <c r="M844" s="148"/>
      <c r="N844" s="148"/>
      <c r="O844" s="148"/>
      <c r="P844" s="149"/>
    </row>
    <row r="845" spans="1:16" ht="15" customHeight="1" thickBot="1" x14ac:dyDescent="0.3">
      <c r="A845" s="45" t="str">
        <f ca="1">IF(MONTH(C845)=MONTH(D$3),RIGHT('Yearly Info'!A$41,LEN('Yearly Info'!A$41)-4),"")</f>
        <v xml:space="preserve"> </v>
      </c>
      <c r="B845" s="145"/>
      <c r="C845" s="42">
        <f t="shared" ca="1" si="29"/>
        <v>46264</v>
      </c>
      <c r="D845" s="107">
        <f ca="1">INDIRECT("'" &amp; UPPER(LEFT(TEXT($D$3,"mmmm"),3)) &amp; "'!AC38")</f>
        <v>0</v>
      </c>
      <c r="E845" s="147"/>
      <c r="F845" s="148"/>
      <c r="G845" s="148"/>
      <c r="H845" s="148"/>
      <c r="I845" s="148"/>
      <c r="J845" s="148"/>
      <c r="K845" s="148"/>
      <c r="L845" s="148"/>
      <c r="M845" s="148"/>
      <c r="N845" s="148"/>
      <c r="O845" s="148"/>
      <c r="P845" s="149"/>
    </row>
    <row r="846" spans="1:16" ht="15" customHeight="1" thickBot="1" x14ac:dyDescent="0.3">
      <c r="A846" s="45" t="str">
        <f ca="1">IF(MONTH(C846)=MONTH(D$3),RIGHT('Yearly Info'!A$42,LEN('Yearly Info'!A$42)-4),"")</f>
        <v xml:space="preserve"> </v>
      </c>
      <c r="B846" s="145"/>
      <c r="C846" s="42">
        <f t="shared" ca="1" si="29"/>
        <v>46264</v>
      </c>
      <c r="D846" s="107">
        <f ca="1">INDIRECT("'" &amp; UPPER(LEFT(TEXT($D$3,"mmmm"),3)) &amp; "'!AC39")</f>
        <v>0</v>
      </c>
      <c r="E846" s="147"/>
      <c r="F846" s="148"/>
      <c r="G846" s="148"/>
      <c r="H846" s="148"/>
      <c r="I846" s="148"/>
      <c r="J846" s="148"/>
      <c r="K846" s="148"/>
      <c r="L846" s="148"/>
      <c r="M846" s="148"/>
      <c r="N846" s="148"/>
      <c r="O846" s="148"/>
      <c r="P846" s="149"/>
    </row>
    <row r="847" spans="1:16" ht="15" customHeight="1" thickBot="1" x14ac:dyDescent="0.3">
      <c r="A847" s="45" t="str">
        <f ca="1">IF(MONTH(C847)=MONTH(D$3),RIGHT('Yearly Info'!A$43,LEN('Yearly Info'!A$43)-4),"")</f>
        <v xml:space="preserve"> </v>
      </c>
      <c r="B847" s="146"/>
      <c r="C847" s="42">
        <f t="shared" ca="1" si="29"/>
        <v>46264</v>
      </c>
      <c r="D847" s="107">
        <f ca="1">INDIRECT("'" &amp; UPPER(LEFT(TEXT($D$3,"mmmm"),3)) &amp; "'!AC40")</f>
        <v>0</v>
      </c>
      <c r="E847" s="150"/>
      <c r="F847" s="151"/>
      <c r="G847" s="151"/>
      <c r="H847" s="151"/>
      <c r="I847" s="151"/>
      <c r="J847" s="151"/>
      <c r="K847" s="151"/>
      <c r="L847" s="151"/>
      <c r="M847" s="151"/>
      <c r="N847" s="151"/>
      <c r="O847" s="151"/>
      <c r="P847" s="152"/>
    </row>
    <row r="848" spans="1:16" ht="15" customHeight="1" x14ac:dyDescent="0.25">
      <c r="A848" s="44" t="str">
        <f ca="1">IF(MONTH(C848)=MONTH(D$3),RIGHT('Yearly Info'!A$14,LEN('Yearly Info'!A$14)-4),"")</f>
        <v xml:space="preserve"> RICS Support for MDEQ</v>
      </c>
      <c r="B848" s="159" t="str">
        <f ca="1">TEXT(C848,"dddd")</f>
        <v>Monday</v>
      </c>
      <c r="C848" s="96">
        <f ca="1">C758+3</f>
        <v>46265</v>
      </c>
      <c r="D848" s="54">
        <f ca="1">INDIRECT("'" &amp; UPPER(LEFT(TEXT($D$3,"mmmm"),3)) &amp; "'!AD11")</f>
        <v>0</v>
      </c>
      <c r="E848" s="147"/>
      <c r="F848" s="148"/>
      <c r="G848" s="148"/>
      <c r="H848" s="148"/>
      <c r="I848" s="148"/>
      <c r="J848" s="148"/>
      <c r="K848" s="148"/>
      <c r="L848" s="148"/>
      <c r="M848" s="148"/>
      <c r="N848" s="148"/>
      <c r="O848" s="148"/>
      <c r="P848" s="149"/>
    </row>
    <row r="849" spans="1:16" ht="15" customHeight="1" x14ac:dyDescent="0.25">
      <c r="A849" s="44" t="str">
        <f ca="1">IF(MONTH(C849)=MONTH(D$3),RIGHT('Yearly Info'!A$15,LEN('Yearly Info'!A$15)-4),"")</f>
        <v xml:space="preserve"> MDEQ</v>
      </c>
      <c r="B849" s="145"/>
      <c r="C849" s="42">
        <f ca="1">C848</f>
        <v>46265</v>
      </c>
      <c r="D849" s="54">
        <f ca="1">INDIRECT("'" &amp; UPPER(LEFT(TEXT($D$3,"mmmm"),3)) &amp; "'!AD12")</f>
        <v>0</v>
      </c>
      <c r="E849" s="147"/>
      <c r="F849" s="148"/>
      <c r="G849" s="148"/>
      <c r="H849" s="148"/>
      <c r="I849" s="148"/>
      <c r="J849" s="148"/>
      <c r="K849" s="148"/>
      <c r="L849" s="148"/>
      <c r="M849" s="148"/>
      <c r="N849" s="148"/>
      <c r="O849" s="148"/>
      <c r="P849" s="149"/>
    </row>
    <row r="850" spans="1:16" ht="15" customHeight="1" x14ac:dyDescent="0.25">
      <c r="A850" s="44" t="str">
        <f ca="1">IF(MONTH(C850)=MONTH(D$3),RIGHT('Yearly Info'!A$16,LEN('Yearly Info'!A$16)-4),"")</f>
        <v xml:space="preserve"> RICS Idea Portal</v>
      </c>
      <c r="B850" s="145"/>
      <c r="C850" s="42">
        <f t="shared" ref="C850:C877" ca="1" si="30">C849</f>
        <v>46265</v>
      </c>
      <c r="D850" s="54">
        <f ca="1">INDIRECT("'" &amp; UPPER(LEFT(TEXT($D$3,"mmmm"),3)) &amp; "'!AD13")</f>
        <v>0</v>
      </c>
      <c r="E850" s="147"/>
      <c r="F850" s="148"/>
      <c r="G850" s="148"/>
      <c r="H850" s="148"/>
      <c r="I850" s="148"/>
      <c r="J850" s="148"/>
      <c r="K850" s="148"/>
      <c r="L850" s="148"/>
      <c r="M850" s="148"/>
      <c r="N850" s="148"/>
      <c r="O850" s="148"/>
      <c r="P850" s="149"/>
    </row>
    <row r="851" spans="1:16" ht="15" customHeight="1" x14ac:dyDescent="0.25">
      <c r="A851" s="44" t="str">
        <f ca="1">IF(MONTH(C851)=MONTH(D$3),RIGHT('Yearly Info'!A$17,LEN('Yearly Info'!A$17)-4),"")</f>
        <v xml:space="preserve"> MSWIS</v>
      </c>
      <c r="B851" s="145"/>
      <c r="C851" s="42">
        <f t="shared" ca="1" si="30"/>
        <v>46265</v>
      </c>
      <c r="D851" s="54">
        <f ca="1">INDIRECT("'" &amp; UPPER(LEFT(TEXT($D$3,"mmmm"),3)) &amp; "'!AD14")</f>
        <v>0</v>
      </c>
      <c r="E851" s="147"/>
      <c r="F851" s="148"/>
      <c r="G851" s="148"/>
      <c r="H851" s="148"/>
      <c r="I851" s="148"/>
      <c r="J851" s="148"/>
      <c r="K851" s="148"/>
      <c r="L851" s="148"/>
      <c r="M851" s="148"/>
      <c r="N851" s="148"/>
      <c r="O851" s="148"/>
      <c r="P851" s="149"/>
    </row>
    <row r="852" spans="1:16" ht="15" customHeight="1" x14ac:dyDescent="0.25">
      <c r="A852" s="44" t="str">
        <f ca="1">IF(MONTH(C852)=MONTH(D$3),RIGHT('Yearly Info'!A$18,LEN('Yearly Info'!A$18)-4),"")</f>
        <v xml:space="preserve"> GeoSpatial</v>
      </c>
      <c r="B852" s="145"/>
      <c r="C852" s="42">
        <f t="shared" ca="1" si="30"/>
        <v>46265</v>
      </c>
      <c r="D852" s="54">
        <f ca="1">INDIRECT("'" &amp; UPPER(LEFT(TEXT($D$3,"mmmm"),3)) &amp; "'!AD15")</f>
        <v>0</v>
      </c>
      <c r="E852" s="147"/>
      <c r="F852" s="148"/>
      <c r="G852" s="148"/>
      <c r="H852" s="148"/>
      <c r="I852" s="148"/>
      <c r="J852" s="148"/>
      <c r="K852" s="148"/>
      <c r="L852" s="148"/>
      <c r="M852" s="148"/>
      <c r="N852" s="148"/>
      <c r="O852" s="148"/>
      <c r="P852" s="149"/>
    </row>
    <row r="853" spans="1:16" ht="15" customHeight="1" x14ac:dyDescent="0.25">
      <c r="A853" s="44" t="str">
        <f ca="1">IF(MONTH(C853)=MONTH(D$3),RIGHT('Yearly Info'!A$19,LEN('Yearly Info'!A$19)-4),"")</f>
        <v xml:space="preserve"> RICS Dashboard</v>
      </c>
      <c r="B853" s="145"/>
      <c r="C853" s="42">
        <f t="shared" ca="1" si="30"/>
        <v>46265</v>
      </c>
      <c r="D853" s="54">
        <f ca="1">INDIRECT("'" &amp; UPPER(LEFT(TEXT($D$3,"mmmm"),3)) &amp; "'!AD16")</f>
        <v>0</v>
      </c>
      <c r="E853" s="147"/>
      <c r="F853" s="148"/>
      <c r="G853" s="148"/>
      <c r="H853" s="148"/>
      <c r="I853" s="148"/>
      <c r="J853" s="148"/>
      <c r="K853" s="148"/>
      <c r="L853" s="148"/>
      <c r="M853" s="148"/>
      <c r="N853" s="148"/>
      <c r="O853" s="148"/>
      <c r="P853" s="149"/>
    </row>
    <row r="854" spans="1:16" ht="15" customHeight="1" x14ac:dyDescent="0.25">
      <c r="A854" s="44" t="str">
        <f ca="1">IF(MONTH(C854)=MONTH(D$3),RIGHT('Yearly Info'!A$20,LEN('Yearly Info'!A$20)-4),"")</f>
        <v xml:space="preserve"> MDWFP NRIS</v>
      </c>
      <c r="B854" s="145"/>
      <c r="C854" s="42">
        <f t="shared" ca="1" si="30"/>
        <v>46265</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xml:space="preserve"> MSWIS MRVA 4 CLOSED</v>
      </c>
      <c r="B855" s="145"/>
      <c r="C855" s="42">
        <f t="shared" ca="1" si="30"/>
        <v>46265</v>
      </c>
      <c r="D855" s="54">
        <f ca="1">INDIRECT("'" &amp; UPPER(LEFT(TEXT($D$3,"mmmm"),3)) &amp; "'!AD18")</f>
        <v>0</v>
      </c>
      <c r="E855" s="156"/>
      <c r="F855" s="148"/>
      <c r="G855" s="148"/>
      <c r="H855" s="148"/>
      <c r="I855" s="148"/>
      <c r="J855" s="148"/>
      <c r="K855" s="148"/>
      <c r="L855" s="148"/>
      <c r="M855" s="148"/>
      <c r="N855" s="148"/>
      <c r="O855" s="148"/>
      <c r="P855" s="149"/>
    </row>
    <row r="856" spans="1:16" ht="15" customHeight="1" x14ac:dyDescent="0.25">
      <c r="A856" s="44" t="str">
        <f ca="1">IF(MONTH(C856)=MONTH(D$3),RIGHT('Yearly Info'!A$22,LEN('Yearly Info'!A$22)-4),"")</f>
        <v xml:space="preserve"> Tackett</v>
      </c>
      <c r="B856" s="145"/>
      <c r="C856" s="42">
        <f t="shared" ca="1" si="30"/>
        <v>46265</v>
      </c>
      <c r="D856" s="54">
        <f ca="1">INDIRECT("'" &amp; UPPER(LEFT(TEXT($D$3,"mmmm"),3)) &amp; "'!AD19")</f>
        <v>0</v>
      </c>
      <c r="E856" s="147"/>
      <c r="F856" s="148"/>
      <c r="G856" s="148"/>
      <c r="H856" s="148"/>
      <c r="I856" s="148"/>
      <c r="J856" s="148"/>
      <c r="K856" s="148"/>
      <c r="L856" s="148"/>
      <c r="M856" s="148"/>
      <c r="N856" s="148"/>
      <c r="O856" s="148"/>
      <c r="P856" s="149"/>
    </row>
    <row r="857" spans="1:16" ht="15" customHeight="1" x14ac:dyDescent="0.25">
      <c r="A857" s="44" t="e">
        <f ca="1">IF(MONTH(C857)=MONTH(D$3),RIGHT('Yearly Info'!A$23,LEN('Yearly Info'!A$23)-4),"")</f>
        <v>#VALUE!</v>
      </c>
      <c r="B857" s="145"/>
      <c r="C857" s="42">
        <f t="shared" ca="1" si="30"/>
        <v>46265</v>
      </c>
      <c r="D857" s="54">
        <f ca="1">INDIRECT("'" &amp; UPPER(LEFT(TEXT($D$3,"mmmm"),3)) &amp; "'!AD20")</f>
        <v>0</v>
      </c>
      <c r="E857" s="147"/>
      <c r="F857" s="148"/>
      <c r="G857" s="148"/>
      <c r="H857" s="148"/>
      <c r="I857" s="148"/>
      <c r="J857" s="148"/>
      <c r="K857" s="148"/>
      <c r="L857" s="148"/>
      <c r="M857" s="148"/>
      <c r="N857" s="148"/>
      <c r="O857" s="148"/>
      <c r="P857" s="149"/>
    </row>
    <row r="858" spans="1:16" ht="15" customHeight="1" x14ac:dyDescent="0.25">
      <c r="A858" s="44" t="e">
        <f ca="1">IF(MONTH(C858)=MONTH(D$3),RIGHT('Yearly Info'!A$24,LEN('Yearly Info'!A$24)-4),"")</f>
        <v>#VALUE!</v>
      </c>
      <c r="B858" s="145"/>
      <c r="C858" s="42">
        <f t="shared" ca="1" si="30"/>
        <v>46265</v>
      </c>
      <c r="D858" s="54">
        <f ca="1">INDIRECT("'" &amp; UPPER(LEFT(TEXT($D$3,"mmmm"),3)) &amp; "'!AD21")</f>
        <v>0</v>
      </c>
      <c r="E858" s="147"/>
      <c r="F858" s="148"/>
      <c r="G858" s="148"/>
      <c r="H858" s="148"/>
      <c r="I858" s="148"/>
      <c r="J858" s="148"/>
      <c r="K858" s="148"/>
      <c r="L858" s="148"/>
      <c r="M858" s="148"/>
      <c r="N858" s="148"/>
      <c r="O858" s="148"/>
      <c r="P858" s="149"/>
    </row>
    <row r="859" spans="1:16" ht="15" customHeight="1" x14ac:dyDescent="0.25">
      <c r="A859" s="44" t="e">
        <f ca="1">IF(MONTH(C859)=MONTH(D$3),RIGHT('Yearly Info'!A$25,LEN('Yearly Info'!A$25)-4),"")</f>
        <v>#VALUE!</v>
      </c>
      <c r="B859" s="145"/>
      <c r="C859" s="42">
        <f t="shared" ca="1" si="30"/>
        <v>46265</v>
      </c>
      <c r="D859" s="54">
        <f ca="1">INDIRECT("'" &amp; UPPER(LEFT(TEXT($D$3,"mmmm"),3)) &amp; "'!AD22")</f>
        <v>0</v>
      </c>
      <c r="E859" s="147"/>
      <c r="F859" s="148"/>
      <c r="G859" s="148"/>
      <c r="H859" s="148"/>
      <c r="I859" s="148"/>
      <c r="J859" s="148"/>
      <c r="K859" s="148"/>
      <c r="L859" s="148"/>
      <c r="M859" s="148"/>
      <c r="N859" s="148"/>
      <c r="O859" s="148"/>
      <c r="P859" s="149"/>
    </row>
    <row r="860" spans="1:16" ht="15" customHeight="1" x14ac:dyDescent="0.25">
      <c r="A860" s="44" t="e">
        <f ca="1">IF(MONTH(C860)=MONTH(D$3),RIGHT('Yearly Info'!A$26,LEN('Yearly Info'!A$26)-4),"")</f>
        <v>#VALUE!</v>
      </c>
      <c r="B860" s="145"/>
      <c r="C860" s="42">
        <f t="shared" ca="1" si="30"/>
        <v>46265</v>
      </c>
      <c r="D860" s="54">
        <f ca="1">INDIRECT("'" &amp; UPPER(LEFT(TEXT($D$3,"mmmm"),3)) &amp; "'!AD23")</f>
        <v>0</v>
      </c>
      <c r="E860" s="147"/>
      <c r="F860" s="148"/>
      <c r="G860" s="148"/>
      <c r="H860" s="148"/>
      <c r="I860" s="148"/>
      <c r="J860" s="148"/>
      <c r="K860" s="148"/>
      <c r="L860" s="148"/>
      <c r="M860" s="148"/>
      <c r="N860" s="148"/>
      <c r="O860" s="148"/>
      <c r="P860" s="149"/>
    </row>
    <row r="861" spans="1:16" ht="15" customHeight="1" x14ac:dyDescent="0.25">
      <c r="A861" s="44" t="e">
        <f ca="1">IF(MONTH(C861)=MONTH(D$3),RIGHT('Yearly Info'!A$27,LEN('Yearly Info'!A$27)-4),"")</f>
        <v>#VALUE!</v>
      </c>
      <c r="B861" s="145"/>
      <c r="C861" s="42">
        <f t="shared" ca="1" si="30"/>
        <v>46265</v>
      </c>
      <c r="D861" s="54">
        <f ca="1">INDIRECT("'" &amp; UPPER(LEFT(TEXT($D$3,"mmmm"),3)) &amp; "'!AD24")</f>
        <v>0</v>
      </c>
      <c r="E861" s="147"/>
      <c r="F861" s="148"/>
      <c r="G861" s="148"/>
      <c r="H861" s="148"/>
      <c r="I861" s="148"/>
      <c r="J861" s="148"/>
      <c r="K861" s="148"/>
      <c r="L861" s="148"/>
      <c r="M861" s="148"/>
      <c r="N861" s="148"/>
      <c r="O861" s="148"/>
      <c r="P861" s="149"/>
    </row>
    <row r="862" spans="1:16" ht="15" customHeight="1" x14ac:dyDescent="0.25">
      <c r="A862" s="44" t="e">
        <f ca="1">IF(MONTH(C862)=MONTH(D$3),RIGHT('Yearly Info'!A$28,LEN('Yearly Info'!A$28)-4),"")</f>
        <v>#VALUE!</v>
      </c>
      <c r="B862" s="145"/>
      <c r="C862" s="42">
        <f t="shared" ca="1" si="30"/>
        <v>46265</v>
      </c>
      <c r="D862" s="54">
        <f ca="1">INDIRECT("'" &amp; UPPER(LEFT(TEXT($D$3,"mmmm"),3)) &amp; "'!AD25")</f>
        <v>0</v>
      </c>
      <c r="E862" s="147"/>
      <c r="F862" s="148"/>
      <c r="G862" s="148"/>
      <c r="H862" s="148"/>
      <c r="I862" s="148"/>
      <c r="J862" s="148"/>
      <c r="K862" s="148"/>
      <c r="L862" s="148"/>
      <c r="M862" s="148"/>
      <c r="N862" s="148"/>
      <c r="O862" s="148"/>
      <c r="P862" s="149"/>
    </row>
    <row r="863" spans="1:16" ht="15" customHeight="1" x14ac:dyDescent="0.25">
      <c r="A863" s="44" t="e">
        <f ca="1">IF(MONTH(C863)=MONTH(D$3),RIGHT('Yearly Info'!A$29,LEN('Yearly Info'!A$29)-4),"")</f>
        <v>#VALUE!</v>
      </c>
      <c r="B863" s="145"/>
      <c r="C863" s="42">
        <f t="shared" ca="1" si="30"/>
        <v>46265</v>
      </c>
      <c r="D863" s="54">
        <f ca="1">INDIRECT("'" &amp; UPPER(LEFT(TEXT($D$3,"mmmm"),3)) &amp; "'!AD26")</f>
        <v>0</v>
      </c>
      <c r="E863" s="147"/>
      <c r="F863" s="148"/>
      <c r="G863" s="148"/>
      <c r="H863" s="148"/>
      <c r="I863" s="148"/>
      <c r="J863" s="148"/>
      <c r="K863" s="148"/>
      <c r="L863" s="148"/>
      <c r="M863" s="148"/>
      <c r="N863" s="148"/>
      <c r="O863" s="148"/>
      <c r="P863" s="149"/>
    </row>
    <row r="864" spans="1:16" ht="15" customHeight="1" x14ac:dyDescent="0.25">
      <c r="A864" s="44" t="e">
        <f ca="1">IF(MONTH(C864)=MONTH(D$3),RIGHT('Yearly Info'!A$30,LEN('Yearly Info'!A$30)-4),"")</f>
        <v>#VALUE!</v>
      </c>
      <c r="B864" s="145"/>
      <c r="C864" s="42">
        <f t="shared" ca="1" si="30"/>
        <v>46265</v>
      </c>
      <c r="D864" s="54">
        <f ca="1">INDIRECT("'" &amp; UPPER(LEFT(TEXT($D$3,"mmmm"),3)) &amp; "'!AD27")</f>
        <v>0</v>
      </c>
      <c r="E864" s="147"/>
      <c r="F864" s="148"/>
      <c r="G864" s="148"/>
      <c r="H864" s="148"/>
      <c r="I864" s="148"/>
      <c r="J864" s="148"/>
      <c r="K864" s="148"/>
      <c r="L864" s="148"/>
      <c r="M864" s="148"/>
      <c r="N864" s="148"/>
      <c r="O864" s="148"/>
      <c r="P864" s="149"/>
    </row>
    <row r="865" spans="1:16" ht="15" customHeight="1" x14ac:dyDescent="0.25">
      <c r="A865" s="44" t="e">
        <f ca="1">IF(MONTH(C865)=MONTH(D$3),RIGHT('Yearly Info'!A$31,LEN('Yearly Info'!A$31)-4),"")</f>
        <v>#VALUE!</v>
      </c>
      <c r="B865" s="145"/>
      <c r="C865" s="42">
        <f t="shared" ca="1" si="30"/>
        <v>46265</v>
      </c>
      <c r="D865" s="54">
        <f ca="1">INDIRECT("'" &amp; UPPER(LEFT(TEXT($D$3,"mmmm"),3)) &amp; "'!AD28")</f>
        <v>0</v>
      </c>
      <c r="E865" s="147"/>
      <c r="F865" s="148"/>
      <c r="G865" s="148"/>
      <c r="H865" s="148"/>
      <c r="I865" s="148"/>
      <c r="J865" s="148"/>
      <c r="K865" s="148"/>
      <c r="L865" s="148"/>
      <c r="M865" s="148"/>
      <c r="N865" s="148"/>
      <c r="O865" s="148"/>
      <c r="P865" s="149"/>
    </row>
    <row r="866" spans="1:16" ht="15" customHeight="1" x14ac:dyDescent="0.25">
      <c r="A866" s="44" t="e">
        <f ca="1">IF(MONTH(C866)=MONTH(D$3),RIGHT('Yearly Info'!A$32,LEN('Yearly Info'!A$32)-4),"")</f>
        <v>#VALUE!</v>
      </c>
      <c r="B866" s="145"/>
      <c r="C866" s="42">
        <f t="shared" ca="1" si="30"/>
        <v>46265</v>
      </c>
      <c r="D866" s="54">
        <f ca="1">INDIRECT("'" &amp; UPPER(LEFT(TEXT($D$3,"mmmm"),3)) &amp; "'!AD29")</f>
        <v>0</v>
      </c>
      <c r="E866" s="147"/>
      <c r="F866" s="148"/>
      <c r="G866" s="148"/>
      <c r="H866" s="148"/>
      <c r="I866" s="148"/>
      <c r="J866" s="148"/>
      <c r="K866" s="148"/>
      <c r="L866" s="148"/>
      <c r="M866" s="148"/>
      <c r="N866" s="148"/>
      <c r="O866" s="148"/>
      <c r="P866" s="149"/>
    </row>
    <row r="867" spans="1:16" ht="15" customHeight="1" x14ac:dyDescent="0.25">
      <c r="A867" s="44" t="e">
        <f ca="1">IF(MONTH(C867)=MONTH(D$3),RIGHT('Yearly Info'!A$33,LEN('Yearly Info'!A$33)-4),"")</f>
        <v>#VALUE!</v>
      </c>
      <c r="B867" s="145"/>
      <c r="C867" s="42">
        <f t="shared" ca="1" si="30"/>
        <v>46265</v>
      </c>
      <c r="D867" s="54">
        <f ca="1">INDIRECT("'" &amp; UPPER(LEFT(TEXT($D$3,"mmmm"),3)) &amp; "'!AD30")</f>
        <v>0</v>
      </c>
      <c r="E867" s="147"/>
      <c r="F867" s="148"/>
      <c r="G867" s="148"/>
      <c r="H867" s="148"/>
      <c r="I867" s="148"/>
      <c r="J867" s="148"/>
      <c r="K867" s="148"/>
      <c r="L867" s="148"/>
      <c r="M867" s="148"/>
      <c r="N867" s="148"/>
      <c r="O867" s="148"/>
      <c r="P867" s="149"/>
    </row>
    <row r="868" spans="1:16" ht="15" customHeight="1" x14ac:dyDescent="0.25">
      <c r="A868" s="44" t="e">
        <f ca="1">IF(MONTH(C868)=MONTH(D$3),RIGHT('Yearly Info'!A$34,LEN('Yearly Info'!A$34)-4),"")</f>
        <v>#VALUE!</v>
      </c>
      <c r="B868" s="145"/>
      <c r="C868" s="42">
        <f t="shared" ca="1" si="30"/>
        <v>46265</v>
      </c>
      <c r="D868" s="54">
        <f ca="1">INDIRECT("'" &amp; UPPER(LEFT(TEXT($D$3,"mmmm"),3)) &amp; "'!AD31")</f>
        <v>0</v>
      </c>
      <c r="E868" s="147"/>
      <c r="F868" s="148"/>
      <c r="G868" s="148"/>
      <c r="H868" s="148"/>
      <c r="I868" s="148"/>
      <c r="J868" s="148"/>
      <c r="K868" s="148"/>
      <c r="L868" s="148"/>
      <c r="M868" s="148"/>
      <c r="N868" s="148"/>
      <c r="O868" s="148"/>
      <c r="P868" s="149"/>
    </row>
    <row r="869" spans="1:16" ht="15" customHeight="1" x14ac:dyDescent="0.25">
      <c r="A869" s="44" t="e">
        <f ca="1">IF(MONTH(C869)=MONTH(D$3),RIGHT('Yearly Info'!A$35,LEN('Yearly Info'!A$35)-4),"")</f>
        <v>#VALUE!</v>
      </c>
      <c r="B869" s="145"/>
      <c r="C869" s="42">
        <f t="shared" ca="1" si="30"/>
        <v>46265</v>
      </c>
      <c r="D869" s="54">
        <f ca="1">INDIRECT("'" &amp; UPPER(LEFT(TEXT($D$3,"mmmm"),3)) &amp; "'!AD32")</f>
        <v>0</v>
      </c>
      <c r="E869" s="147"/>
      <c r="F869" s="148"/>
      <c r="G869" s="148"/>
      <c r="H869" s="148"/>
      <c r="I869" s="148"/>
      <c r="J869" s="148"/>
      <c r="K869" s="148"/>
      <c r="L869" s="148"/>
      <c r="M869" s="148"/>
      <c r="N869" s="148"/>
      <c r="O869" s="148"/>
      <c r="P869" s="149"/>
    </row>
    <row r="870" spans="1:16" ht="15" customHeight="1" x14ac:dyDescent="0.25">
      <c r="A870" s="44" t="e">
        <f ca="1">IF(MONTH(C870)=MONTH(D$3),RIGHT('Yearly Info'!A$36,LEN('Yearly Info'!A$36)-4),"")</f>
        <v>#VALUE!</v>
      </c>
      <c r="B870" s="145"/>
      <c r="C870" s="42">
        <f t="shared" ca="1" si="30"/>
        <v>46265</v>
      </c>
      <c r="D870" s="54">
        <f ca="1">INDIRECT("'" &amp; UPPER(LEFT(TEXT($D$3,"mmmm"),3)) &amp; "'!AD33")</f>
        <v>0</v>
      </c>
      <c r="E870" s="153"/>
      <c r="F870" s="154"/>
      <c r="G870" s="154"/>
      <c r="H870" s="154"/>
      <c r="I870" s="154"/>
      <c r="J870" s="154"/>
      <c r="K870" s="154"/>
      <c r="L870" s="154"/>
      <c r="M870" s="154"/>
      <c r="N870" s="154"/>
      <c r="O870" s="154"/>
      <c r="P870" s="155"/>
    </row>
    <row r="871" spans="1:16" ht="15" customHeight="1" x14ac:dyDescent="0.25">
      <c r="A871" s="44" t="e">
        <f ca="1">IF(MONTH(C871)=MONTH(D$3),RIGHT('Yearly Info'!A$37,LEN('Yearly Info'!A$37)-4),"")</f>
        <v>#VALUE!</v>
      </c>
      <c r="B871" s="145"/>
      <c r="C871" s="42">
        <f t="shared" ca="1" si="30"/>
        <v>46265</v>
      </c>
      <c r="D871" s="54">
        <f ca="1">INDIRECT("'" &amp; UPPER(LEFT(TEXT($D$3,"mmmm"),3)) &amp; "'!AD34")</f>
        <v>0</v>
      </c>
      <c r="E871" s="147"/>
      <c r="F871" s="148"/>
      <c r="G871" s="148"/>
      <c r="H871" s="148"/>
      <c r="I871" s="148"/>
      <c r="J871" s="148"/>
      <c r="K871" s="148"/>
      <c r="L871" s="148"/>
      <c r="M871" s="148"/>
      <c r="N871" s="148"/>
      <c r="O871" s="148"/>
      <c r="P871" s="149"/>
    </row>
    <row r="872" spans="1:16" ht="15" customHeight="1" x14ac:dyDescent="0.25">
      <c r="A872" s="44" t="e">
        <f ca="1">IF(MONTH(C872)=MONTH(D$3),RIGHT('Yearly Info'!A$38,LEN('Yearly Info'!A$38)-4),"")</f>
        <v>#VALUE!</v>
      </c>
      <c r="B872" s="145"/>
      <c r="C872" s="42">
        <f t="shared" ca="1" si="30"/>
        <v>46265</v>
      </c>
      <c r="D872" s="54">
        <f ca="1">INDIRECT("'" &amp; UPPER(LEFT(TEXT($D$3,"mmmm"),3)) &amp; "'!AD35")</f>
        <v>0</v>
      </c>
      <c r="E872" s="147"/>
      <c r="F872" s="148"/>
      <c r="G872" s="148"/>
      <c r="H872" s="148"/>
      <c r="I872" s="148"/>
      <c r="J872" s="148"/>
      <c r="K872" s="148"/>
      <c r="L872" s="148"/>
      <c r="M872" s="148"/>
      <c r="N872" s="148"/>
      <c r="O872" s="148"/>
      <c r="P872" s="149"/>
    </row>
    <row r="873" spans="1:16" ht="15" customHeight="1" x14ac:dyDescent="0.25">
      <c r="A873" s="44" t="e">
        <f ca="1">IF(MONTH(C873)=MONTH(D$3),RIGHT('Yearly Info'!A$39,LEN('Yearly Info'!A$39)-4),"")</f>
        <v>#VALUE!</v>
      </c>
      <c r="B873" s="145"/>
      <c r="C873" s="42">
        <f t="shared" ca="1" si="30"/>
        <v>46265</v>
      </c>
      <c r="D873" s="54">
        <f ca="1">INDIRECT("'" &amp; UPPER(LEFT(TEXT($D$3,"mmmm"),3)) &amp; "'!AD36")</f>
        <v>0</v>
      </c>
      <c r="E873" s="147"/>
      <c r="F873" s="148"/>
      <c r="G873" s="148"/>
      <c r="H873" s="148"/>
      <c r="I873" s="148"/>
      <c r="J873" s="148"/>
      <c r="K873" s="148"/>
      <c r="L873" s="148"/>
      <c r="M873" s="148"/>
      <c r="N873" s="148"/>
      <c r="O873" s="148"/>
      <c r="P873" s="149"/>
    </row>
    <row r="874" spans="1:16" ht="15" customHeight="1" thickBot="1" x14ac:dyDescent="0.3">
      <c r="A874" s="45" t="e">
        <f ca="1">IF(MONTH(C874)=MONTH(D$3),RIGHT('Yearly Info'!A$40,LEN('Yearly Info'!A$40)-4),"")</f>
        <v>#VALUE!</v>
      </c>
      <c r="B874" s="145"/>
      <c r="C874" s="42">
        <f t="shared" ca="1" si="30"/>
        <v>46265</v>
      </c>
      <c r="D874" s="54">
        <f ca="1">INDIRECT("'" &amp; UPPER(LEFT(TEXT($D$3,"mmmm"),3)) &amp; "'!AD37")</f>
        <v>0</v>
      </c>
      <c r="E874" s="147"/>
      <c r="F874" s="148"/>
      <c r="G874" s="148"/>
      <c r="H874" s="148"/>
      <c r="I874" s="148"/>
      <c r="J874" s="148"/>
      <c r="K874" s="148"/>
      <c r="L874" s="148"/>
      <c r="M874" s="148"/>
      <c r="N874" s="148"/>
      <c r="O874" s="148"/>
      <c r="P874" s="149"/>
    </row>
    <row r="875" spans="1:16" ht="15" customHeight="1" thickBot="1" x14ac:dyDescent="0.3">
      <c r="A875" s="45" t="str">
        <f ca="1">IF(MONTH(C875)=MONTH(D$3),RIGHT('Yearly Info'!A$41,LEN('Yearly Info'!A$41)-4),"")</f>
        <v xml:space="preserve"> </v>
      </c>
      <c r="B875" s="145"/>
      <c r="C875" s="42">
        <f t="shared" ca="1" si="30"/>
        <v>46265</v>
      </c>
      <c r="D875" s="54">
        <f ca="1">INDIRECT("'" &amp; UPPER(LEFT(TEXT($D$3,"mmmm"),3)) &amp; "'!AD38")</f>
        <v>0</v>
      </c>
      <c r="E875" s="147"/>
      <c r="F875" s="148"/>
      <c r="G875" s="148"/>
      <c r="H875" s="148"/>
      <c r="I875" s="148"/>
      <c r="J875" s="148"/>
      <c r="K875" s="148"/>
      <c r="L875" s="148"/>
      <c r="M875" s="148"/>
      <c r="N875" s="148"/>
      <c r="O875" s="148"/>
      <c r="P875" s="149"/>
    </row>
    <row r="876" spans="1:16" ht="15" customHeight="1" thickBot="1" x14ac:dyDescent="0.3">
      <c r="A876" s="45" t="str">
        <f ca="1">IF(MONTH(C876)=MONTH(D$3),RIGHT('Yearly Info'!A$42,LEN('Yearly Info'!A$42)-4),"")</f>
        <v xml:space="preserve"> </v>
      </c>
      <c r="B876" s="145"/>
      <c r="C876" s="42">
        <f t="shared" ca="1" si="30"/>
        <v>46265</v>
      </c>
      <c r="D876" s="54">
        <f ca="1">INDIRECT("'" &amp; UPPER(LEFT(TEXT($D$3,"mmmm"),3)) &amp; "'!AD39")</f>
        <v>0</v>
      </c>
      <c r="E876" s="147"/>
      <c r="F876" s="148"/>
      <c r="G876" s="148"/>
      <c r="H876" s="148"/>
      <c r="I876" s="148"/>
      <c r="J876" s="148"/>
      <c r="K876" s="148"/>
      <c r="L876" s="148"/>
      <c r="M876" s="148"/>
      <c r="N876" s="148"/>
      <c r="O876" s="148"/>
      <c r="P876" s="149"/>
    </row>
    <row r="877" spans="1:16" ht="15" customHeight="1" thickBot="1" x14ac:dyDescent="0.3">
      <c r="A877" s="45" t="str">
        <f ca="1">IF(MONTH(C877)=MONTH(D$3),RIGHT('Yearly Info'!A$43,LEN('Yearly Info'!A$43)-4),"")</f>
        <v xml:space="preserve"> </v>
      </c>
      <c r="B877" s="146"/>
      <c r="C877" s="42">
        <f t="shared" ca="1" si="30"/>
        <v>46265</v>
      </c>
      <c r="D877" s="55">
        <f ca="1">INDIRECT("'" &amp; UPPER(LEFT(TEXT($D$3,"mmmm"),3)) &amp; "'!AD40")</f>
        <v>0</v>
      </c>
      <c r="E877" s="150"/>
      <c r="F877" s="151"/>
      <c r="G877" s="151"/>
      <c r="H877" s="151"/>
      <c r="I877" s="151"/>
      <c r="J877" s="151"/>
      <c r="K877" s="151"/>
      <c r="L877" s="151"/>
      <c r="M877" s="151"/>
      <c r="N877" s="151"/>
      <c r="O877" s="151"/>
      <c r="P877" s="152"/>
    </row>
    <row r="878" spans="1:16" ht="15" customHeight="1" x14ac:dyDescent="0.25">
      <c r="A878" s="44" t="str">
        <f ca="1">IF(MONTH(C878)=MONTH(D$3),RIGHT('Yearly Info'!A$14,LEN('Yearly Info'!A$14)-4),"")</f>
        <v/>
      </c>
      <c r="B878" s="145" t="str">
        <f ca="1">TEXT(C878,"dddd")</f>
        <v>Tuesday</v>
      </c>
      <c r="C878" s="94">
        <f ca="1">C848+1</f>
        <v>46266</v>
      </c>
      <c r="D878" s="54">
        <f ca="1">INDIRECT("'" &amp; UPPER(LEFT(TEXT($D$3,"mmmm"),3)) &amp; "'!AE11")</f>
        <v>0</v>
      </c>
      <c r="E878" s="147"/>
      <c r="F878" s="148"/>
      <c r="G878" s="148"/>
      <c r="H878" s="148"/>
      <c r="I878" s="148"/>
      <c r="J878" s="148"/>
      <c r="K878" s="148"/>
      <c r="L878" s="148"/>
      <c r="M878" s="148"/>
      <c r="N878" s="148"/>
      <c r="O878" s="148"/>
      <c r="P878" s="149"/>
    </row>
    <row r="879" spans="1:16" ht="15" customHeight="1" x14ac:dyDescent="0.25">
      <c r="A879" s="44" t="str">
        <f ca="1">IF(MONTH(C879)=MONTH(D$3),RIGHT('Yearly Info'!A$15,LEN('Yearly Info'!A$15)-4),"")</f>
        <v/>
      </c>
      <c r="B879" s="145"/>
      <c r="C879" s="42">
        <f ca="1">C878</f>
        <v>46266</v>
      </c>
      <c r="D879" s="54">
        <f ca="1">INDIRECT("'" &amp; UPPER(LEFT(TEXT($D$3,"mmmm"),3)) &amp; "'!AE12")</f>
        <v>0</v>
      </c>
      <c r="E879" s="147"/>
      <c r="F879" s="148"/>
      <c r="G879" s="148"/>
      <c r="H879" s="148"/>
      <c r="I879" s="148"/>
      <c r="J879" s="148"/>
      <c r="K879" s="148"/>
      <c r="L879" s="148"/>
      <c r="M879" s="148"/>
      <c r="N879" s="148"/>
      <c r="O879" s="148"/>
      <c r="P879" s="149"/>
    </row>
    <row r="880" spans="1:16" ht="15" customHeight="1" x14ac:dyDescent="0.25">
      <c r="A880" s="44" t="str">
        <f ca="1">IF(MONTH(C880)=MONTH(D$3),RIGHT('Yearly Info'!A$16,LEN('Yearly Info'!A$16)-4),"")</f>
        <v/>
      </c>
      <c r="B880" s="145"/>
      <c r="C880" s="42">
        <f t="shared" ref="C880:C907" ca="1" si="31">C879</f>
        <v>46266</v>
      </c>
      <c r="D880" s="54">
        <f ca="1">INDIRECT("'" &amp; UPPER(LEFT(TEXT($D$3,"mmmm"),3)) &amp; "'!AE13")</f>
        <v>0</v>
      </c>
      <c r="E880" s="147"/>
      <c r="F880" s="148"/>
      <c r="G880" s="148"/>
      <c r="H880" s="148"/>
      <c r="I880" s="148"/>
      <c r="J880" s="148"/>
      <c r="K880" s="148"/>
      <c r="L880" s="148"/>
      <c r="M880" s="148"/>
      <c r="N880" s="148"/>
      <c r="O880" s="148"/>
      <c r="P880" s="149"/>
    </row>
    <row r="881" spans="1:16" ht="15" customHeight="1" x14ac:dyDescent="0.25">
      <c r="A881" s="44" t="str">
        <f ca="1">IF(MONTH(C881)=MONTH(D$3),RIGHT('Yearly Info'!A$17,LEN('Yearly Info'!A$17)-4),"")</f>
        <v/>
      </c>
      <c r="B881" s="145"/>
      <c r="C881" s="42">
        <f t="shared" ca="1" si="31"/>
        <v>46266</v>
      </c>
      <c r="D881" s="54">
        <f ca="1">INDIRECT("'" &amp; UPPER(LEFT(TEXT($D$3,"mmmm"),3)) &amp; "'!AE14")</f>
        <v>0</v>
      </c>
      <c r="E881" s="147"/>
      <c r="F881" s="148"/>
      <c r="G881" s="148"/>
      <c r="H881" s="148"/>
      <c r="I881" s="148"/>
      <c r="J881" s="148"/>
      <c r="K881" s="148"/>
      <c r="L881" s="148"/>
      <c r="M881" s="148"/>
      <c r="N881" s="148"/>
      <c r="O881" s="148"/>
      <c r="P881" s="149"/>
    </row>
    <row r="882" spans="1:16" ht="15" customHeight="1" x14ac:dyDescent="0.25">
      <c r="A882" s="44" t="str">
        <f ca="1">IF(MONTH(C882)=MONTH(D$3),RIGHT('Yearly Info'!A$18,LEN('Yearly Info'!A$18)-4),"")</f>
        <v/>
      </c>
      <c r="B882" s="145"/>
      <c r="C882" s="42">
        <f t="shared" ca="1" si="31"/>
        <v>46266</v>
      </c>
      <c r="D882" s="54">
        <f ca="1">INDIRECT("'" &amp; UPPER(LEFT(TEXT($D$3,"mmmm"),3)) &amp; "'!AE15")</f>
        <v>0</v>
      </c>
      <c r="E882" s="147"/>
      <c r="F882" s="148"/>
      <c r="G882" s="148"/>
      <c r="H882" s="148"/>
      <c r="I882" s="148"/>
      <c r="J882" s="148"/>
      <c r="K882" s="148"/>
      <c r="L882" s="148"/>
      <c r="M882" s="148"/>
      <c r="N882" s="148"/>
      <c r="O882" s="148"/>
      <c r="P882" s="149"/>
    </row>
    <row r="883" spans="1:16" ht="15" customHeight="1" x14ac:dyDescent="0.25">
      <c r="A883" s="44" t="str">
        <f ca="1">IF(MONTH(C883)=MONTH(D$3),RIGHT('Yearly Info'!A$19,LEN('Yearly Info'!A$19)-4),"")</f>
        <v/>
      </c>
      <c r="B883" s="145"/>
      <c r="C883" s="42">
        <f t="shared" ca="1" si="31"/>
        <v>46266</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c>
      <c r="B884" s="145"/>
      <c r="C884" s="42">
        <f t="shared" ca="1" si="31"/>
        <v>46266</v>
      </c>
      <c r="D884" s="54">
        <f ca="1">INDIRECT("'" &amp; UPPER(LEFT(TEXT($D$3,"mmmm"),3)) &amp; "'!AE17")</f>
        <v>0</v>
      </c>
      <c r="E884" s="153"/>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c>
      <c r="B885" s="145"/>
      <c r="C885" s="42">
        <f t="shared" ca="1" si="31"/>
        <v>46266</v>
      </c>
      <c r="D885" s="54">
        <f ca="1">INDIRECT("'" &amp; UPPER(LEFT(TEXT($D$3,"mmmm"),3)) &amp; "'!AE18")</f>
        <v>0</v>
      </c>
      <c r="E885" s="156"/>
      <c r="F885" s="148"/>
      <c r="G885" s="148"/>
      <c r="H885" s="148"/>
      <c r="I885" s="148"/>
      <c r="J885" s="148"/>
      <c r="K885" s="148"/>
      <c r="L885" s="148"/>
      <c r="M885" s="148"/>
      <c r="N885" s="148"/>
      <c r="O885" s="148"/>
      <c r="P885" s="149"/>
    </row>
    <row r="886" spans="1:16" ht="15" customHeight="1" x14ac:dyDescent="0.25">
      <c r="A886" s="44" t="str">
        <f ca="1">IF(MONTH(C886)=MONTH(D$3),RIGHT('Yearly Info'!A$22,LEN('Yearly Info'!A$22)-4),"")</f>
        <v/>
      </c>
      <c r="B886" s="145"/>
      <c r="C886" s="42">
        <f t="shared" ca="1" si="31"/>
        <v>46266</v>
      </c>
      <c r="D886" s="54">
        <f ca="1">INDIRECT("'" &amp; UPPER(LEFT(TEXT($D$3,"mmmm"),3)) &amp; "'!AE19")</f>
        <v>0</v>
      </c>
      <c r="E886" s="147"/>
      <c r="F886" s="148"/>
      <c r="G886" s="148"/>
      <c r="H886" s="148"/>
      <c r="I886" s="148"/>
      <c r="J886" s="148"/>
      <c r="K886" s="148"/>
      <c r="L886" s="148"/>
      <c r="M886" s="148"/>
      <c r="N886" s="148"/>
      <c r="O886" s="148"/>
      <c r="P886" s="149"/>
    </row>
    <row r="887" spans="1:16" ht="15" customHeight="1" x14ac:dyDescent="0.25">
      <c r="A887" s="44" t="str">
        <f ca="1">IF(MONTH(C887)=MONTH(D$3),RIGHT('Yearly Info'!A$23,LEN('Yearly Info'!A$23)-4),"")</f>
        <v/>
      </c>
      <c r="B887" s="145"/>
      <c r="C887" s="42">
        <f t="shared" ca="1" si="31"/>
        <v>46266</v>
      </c>
      <c r="D887" s="54">
        <f ca="1">INDIRECT("'" &amp; UPPER(LEFT(TEXT($D$3,"mmmm"),3)) &amp; "'!AE20")</f>
        <v>0</v>
      </c>
      <c r="E887" s="147"/>
      <c r="F887" s="148"/>
      <c r="G887" s="148"/>
      <c r="H887" s="148"/>
      <c r="I887" s="148"/>
      <c r="J887" s="148"/>
      <c r="K887" s="148"/>
      <c r="L887" s="148"/>
      <c r="M887" s="148"/>
      <c r="N887" s="148"/>
      <c r="O887" s="148"/>
      <c r="P887" s="149"/>
    </row>
    <row r="888" spans="1:16" ht="15" customHeight="1" x14ac:dyDescent="0.25">
      <c r="A888" s="44" t="str">
        <f ca="1">IF(MONTH(C888)=MONTH(D$3),RIGHT('Yearly Info'!A$24,LEN('Yearly Info'!A$24)-4),"")</f>
        <v/>
      </c>
      <c r="B888" s="145"/>
      <c r="C888" s="42">
        <f t="shared" ca="1" si="31"/>
        <v>46266</v>
      </c>
      <c r="D888" s="54">
        <f ca="1">INDIRECT("'" &amp; UPPER(LEFT(TEXT($D$3,"mmmm"),3)) &amp; "'!AE21")</f>
        <v>0</v>
      </c>
      <c r="E888" s="147"/>
      <c r="F888" s="148"/>
      <c r="G888" s="148"/>
      <c r="H888" s="148"/>
      <c r="I888" s="148"/>
      <c r="J888" s="148"/>
      <c r="K888" s="148"/>
      <c r="L888" s="148"/>
      <c r="M888" s="148"/>
      <c r="N888" s="148"/>
      <c r="O888" s="148"/>
      <c r="P888" s="149"/>
    </row>
    <row r="889" spans="1:16" ht="15" customHeight="1" x14ac:dyDescent="0.25">
      <c r="A889" s="44" t="str">
        <f ca="1">IF(MONTH(C889)=MONTH(D$3),RIGHT('Yearly Info'!A$25,LEN('Yearly Info'!A$25)-4),"")</f>
        <v/>
      </c>
      <c r="B889" s="145"/>
      <c r="C889" s="42">
        <f t="shared" ca="1" si="31"/>
        <v>46266</v>
      </c>
      <c r="D889" s="54">
        <f ca="1">INDIRECT("'" &amp; UPPER(LEFT(TEXT($D$3,"mmmm"),3)) &amp; "'!AE22")</f>
        <v>0</v>
      </c>
      <c r="E889" s="147"/>
      <c r="F889" s="148"/>
      <c r="G889" s="148"/>
      <c r="H889" s="148"/>
      <c r="I889" s="148"/>
      <c r="J889" s="148"/>
      <c r="K889" s="148"/>
      <c r="L889" s="148"/>
      <c r="M889" s="148"/>
      <c r="N889" s="148"/>
      <c r="O889" s="148"/>
      <c r="P889" s="149"/>
    </row>
    <row r="890" spans="1:16" ht="15" customHeight="1" x14ac:dyDescent="0.25">
      <c r="A890" s="44" t="str">
        <f ca="1">IF(MONTH(C890)=MONTH(D$3),RIGHT('Yearly Info'!A$26,LEN('Yearly Info'!A$26)-4),"")</f>
        <v/>
      </c>
      <c r="B890" s="145"/>
      <c r="C890" s="42">
        <f t="shared" ca="1" si="31"/>
        <v>46266</v>
      </c>
      <c r="D890" s="54">
        <f ca="1">INDIRECT("'" &amp; UPPER(LEFT(TEXT($D$3,"mmmm"),3)) &amp; "'!AE23")</f>
        <v>0</v>
      </c>
      <c r="E890" s="147"/>
      <c r="F890" s="148"/>
      <c r="G890" s="148"/>
      <c r="H890" s="148"/>
      <c r="I890" s="148"/>
      <c r="J890" s="148"/>
      <c r="K890" s="148"/>
      <c r="L890" s="148"/>
      <c r="M890" s="148"/>
      <c r="N890" s="148"/>
      <c r="O890" s="148"/>
      <c r="P890" s="149"/>
    </row>
    <row r="891" spans="1:16" ht="15" customHeight="1" x14ac:dyDescent="0.25">
      <c r="A891" s="44" t="str">
        <f ca="1">IF(MONTH(C891)=MONTH(D$3),RIGHT('Yearly Info'!A$27,LEN('Yearly Info'!A$27)-4),"")</f>
        <v/>
      </c>
      <c r="B891" s="145"/>
      <c r="C891" s="42">
        <f t="shared" ca="1" si="31"/>
        <v>46266</v>
      </c>
      <c r="D891" s="54">
        <f ca="1">INDIRECT("'" &amp; UPPER(LEFT(TEXT($D$3,"mmmm"),3)) &amp; "'!AE24")</f>
        <v>0</v>
      </c>
      <c r="E891" s="147"/>
      <c r="F891" s="148"/>
      <c r="G891" s="148"/>
      <c r="H891" s="148"/>
      <c r="I891" s="148"/>
      <c r="J891" s="148"/>
      <c r="K891" s="148"/>
      <c r="L891" s="148"/>
      <c r="M891" s="148"/>
      <c r="N891" s="148"/>
      <c r="O891" s="148"/>
      <c r="P891" s="149"/>
    </row>
    <row r="892" spans="1:16" ht="15" customHeight="1" x14ac:dyDescent="0.25">
      <c r="A892" s="44" t="str">
        <f ca="1">IF(MONTH(C892)=MONTH(D$3),RIGHT('Yearly Info'!A$28,LEN('Yearly Info'!A$28)-4),"")</f>
        <v/>
      </c>
      <c r="B892" s="145"/>
      <c r="C892" s="42">
        <f t="shared" ca="1" si="31"/>
        <v>46266</v>
      </c>
      <c r="D892" s="54">
        <f ca="1">INDIRECT("'" &amp; UPPER(LEFT(TEXT($D$3,"mmmm"),3)) &amp; "'!AE25")</f>
        <v>0</v>
      </c>
      <c r="E892" s="147"/>
      <c r="F892" s="148"/>
      <c r="G892" s="148"/>
      <c r="H892" s="148"/>
      <c r="I892" s="148"/>
      <c r="J892" s="148"/>
      <c r="K892" s="148"/>
      <c r="L892" s="148"/>
      <c r="M892" s="148"/>
      <c r="N892" s="148"/>
      <c r="O892" s="148"/>
      <c r="P892" s="149"/>
    </row>
    <row r="893" spans="1:16" ht="15" customHeight="1" x14ac:dyDescent="0.25">
      <c r="A893" s="44" t="str">
        <f ca="1">IF(MONTH(C893)=MONTH(D$3),RIGHT('Yearly Info'!A$29,LEN('Yearly Info'!A$29)-4),"")</f>
        <v/>
      </c>
      <c r="B893" s="145"/>
      <c r="C893" s="42">
        <f t="shared" ca="1" si="31"/>
        <v>46266</v>
      </c>
      <c r="D893" s="54">
        <f ca="1">INDIRECT("'" &amp; UPPER(LEFT(TEXT($D$3,"mmmm"),3)) &amp; "'!AE26")</f>
        <v>0</v>
      </c>
      <c r="E893" s="147"/>
      <c r="F893" s="148"/>
      <c r="G893" s="148"/>
      <c r="H893" s="148"/>
      <c r="I893" s="148"/>
      <c r="J893" s="148"/>
      <c r="K893" s="148"/>
      <c r="L893" s="148"/>
      <c r="M893" s="148"/>
      <c r="N893" s="148"/>
      <c r="O893" s="148"/>
      <c r="P893" s="149"/>
    </row>
    <row r="894" spans="1:16" ht="15" customHeight="1" x14ac:dyDescent="0.25">
      <c r="A894" s="44" t="str">
        <f ca="1">IF(MONTH(C894)=MONTH(D$3),RIGHT('Yearly Info'!A$30,LEN('Yearly Info'!A$30)-4),"")</f>
        <v/>
      </c>
      <c r="B894" s="145"/>
      <c r="C894" s="42">
        <f t="shared" ca="1" si="31"/>
        <v>46266</v>
      </c>
      <c r="D894" s="54">
        <f ca="1">INDIRECT("'" &amp; UPPER(LEFT(TEXT($D$3,"mmmm"),3)) &amp; "'!AE27")</f>
        <v>0</v>
      </c>
      <c r="E894" s="147"/>
      <c r="F894" s="148"/>
      <c r="G894" s="148"/>
      <c r="H894" s="148"/>
      <c r="I894" s="148"/>
      <c r="J894" s="148"/>
      <c r="K894" s="148"/>
      <c r="L894" s="148"/>
      <c r="M894" s="148"/>
      <c r="N894" s="148"/>
      <c r="O894" s="148"/>
      <c r="P894" s="149"/>
    </row>
    <row r="895" spans="1:16" ht="15" customHeight="1" x14ac:dyDescent="0.25">
      <c r="A895" s="44" t="str">
        <f ca="1">IF(MONTH(C895)=MONTH(D$3),RIGHT('Yearly Info'!A$31,LEN('Yearly Info'!A$31)-4),"")</f>
        <v/>
      </c>
      <c r="B895" s="145"/>
      <c r="C895" s="42">
        <f t="shared" ca="1" si="31"/>
        <v>46266</v>
      </c>
      <c r="D895" s="54">
        <f ca="1">INDIRECT("'" &amp; UPPER(LEFT(TEXT($D$3,"mmmm"),3)) &amp; "'!AE28")</f>
        <v>0</v>
      </c>
      <c r="E895" s="147"/>
      <c r="F895" s="148"/>
      <c r="G895" s="148"/>
      <c r="H895" s="148"/>
      <c r="I895" s="148"/>
      <c r="J895" s="148"/>
      <c r="K895" s="148"/>
      <c r="L895" s="148"/>
      <c r="M895" s="148"/>
      <c r="N895" s="148"/>
      <c r="O895" s="148"/>
      <c r="P895" s="149"/>
    </row>
    <row r="896" spans="1:16" ht="15" customHeight="1" x14ac:dyDescent="0.25">
      <c r="A896" s="44" t="str">
        <f ca="1">IF(MONTH(C896)=MONTH(D$3),RIGHT('Yearly Info'!A$32,LEN('Yearly Info'!A$32)-4),"")</f>
        <v/>
      </c>
      <c r="B896" s="145"/>
      <c r="C896" s="42">
        <f t="shared" ca="1" si="31"/>
        <v>46266</v>
      </c>
      <c r="D896" s="54">
        <f ca="1">INDIRECT("'" &amp; UPPER(LEFT(TEXT($D$3,"mmmm"),3)) &amp; "'!AE29")</f>
        <v>0</v>
      </c>
      <c r="E896" s="147"/>
      <c r="F896" s="148"/>
      <c r="G896" s="148"/>
      <c r="H896" s="148"/>
      <c r="I896" s="148"/>
      <c r="J896" s="148"/>
      <c r="K896" s="148"/>
      <c r="L896" s="148"/>
      <c r="M896" s="148"/>
      <c r="N896" s="148"/>
      <c r="O896" s="148"/>
      <c r="P896" s="149"/>
    </row>
    <row r="897" spans="1:16" ht="15" customHeight="1" x14ac:dyDescent="0.25">
      <c r="A897" s="44" t="str">
        <f ca="1">IF(MONTH(C897)=MONTH(D$3),RIGHT('Yearly Info'!A$33,LEN('Yearly Info'!A$33)-4),"")</f>
        <v/>
      </c>
      <c r="B897" s="145"/>
      <c r="C897" s="42">
        <f t="shared" ca="1" si="31"/>
        <v>46266</v>
      </c>
      <c r="D897" s="54">
        <f ca="1">INDIRECT("'" &amp; UPPER(LEFT(TEXT($D$3,"mmmm"),3)) &amp; "'!AE30")</f>
        <v>0</v>
      </c>
      <c r="E897" s="147"/>
      <c r="F897" s="148"/>
      <c r="G897" s="148"/>
      <c r="H897" s="148"/>
      <c r="I897" s="148"/>
      <c r="J897" s="148"/>
      <c r="K897" s="148"/>
      <c r="L897" s="148"/>
      <c r="M897" s="148"/>
      <c r="N897" s="148"/>
      <c r="O897" s="148"/>
      <c r="P897" s="149"/>
    </row>
    <row r="898" spans="1:16" ht="15" customHeight="1" x14ac:dyDescent="0.25">
      <c r="A898" s="44" t="str">
        <f ca="1">IF(MONTH(C898)=MONTH(D$3),RIGHT('Yearly Info'!A$34,LEN('Yearly Info'!A$34)-4),"")</f>
        <v/>
      </c>
      <c r="B898" s="145"/>
      <c r="C898" s="42">
        <f t="shared" ca="1" si="31"/>
        <v>46266</v>
      </c>
      <c r="D898" s="54">
        <f ca="1">INDIRECT("'" &amp; UPPER(LEFT(TEXT($D$3,"mmmm"),3)) &amp; "'!AE31")</f>
        <v>0</v>
      </c>
      <c r="E898" s="147"/>
      <c r="F898" s="148"/>
      <c r="G898" s="148"/>
      <c r="H898" s="148"/>
      <c r="I898" s="148"/>
      <c r="J898" s="148"/>
      <c r="K898" s="148"/>
      <c r="L898" s="148"/>
      <c r="M898" s="148"/>
      <c r="N898" s="148"/>
      <c r="O898" s="148"/>
      <c r="P898" s="149"/>
    </row>
    <row r="899" spans="1:16" ht="15" customHeight="1" x14ac:dyDescent="0.25">
      <c r="A899" s="44" t="str">
        <f ca="1">IF(MONTH(C899)=MONTH(D$3),RIGHT('Yearly Info'!A$35,LEN('Yearly Info'!A$35)-4),"")</f>
        <v/>
      </c>
      <c r="B899" s="145"/>
      <c r="C899" s="42">
        <f t="shared" ca="1" si="31"/>
        <v>46266</v>
      </c>
      <c r="D899" s="54">
        <f ca="1">INDIRECT("'" &amp; UPPER(LEFT(TEXT($D$3,"mmmm"),3)) &amp; "'!AE32")</f>
        <v>0</v>
      </c>
      <c r="E899" s="147"/>
      <c r="F899" s="148"/>
      <c r="G899" s="148"/>
      <c r="H899" s="148"/>
      <c r="I899" s="148"/>
      <c r="J899" s="148"/>
      <c r="K899" s="148"/>
      <c r="L899" s="148"/>
      <c r="M899" s="148"/>
      <c r="N899" s="148"/>
      <c r="O899" s="148"/>
      <c r="P899" s="149"/>
    </row>
    <row r="900" spans="1:16" ht="15" customHeight="1" x14ac:dyDescent="0.25">
      <c r="A900" s="44" t="str">
        <f ca="1">IF(MONTH(C900)=MONTH(D$3),RIGHT('Yearly Info'!A$36,LEN('Yearly Info'!A$36)-4),"")</f>
        <v/>
      </c>
      <c r="B900" s="145"/>
      <c r="C900" s="42">
        <f t="shared" ca="1" si="31"/>
        <v>46266</v>
      </c>
      <c r="D900" s="54">
        <f ca="1">INDIRECT("'" &amp; UPPER(LEFT(TEXT($D$3,"mmmm"),3)) &amp; "'!AE33")</f>
        <v>0</v>
      </c>
      <c r="E900" s="153"/>
      <c r="F900" s="154"/>
      <c r="G900" s="154"/>
      <c r="H900" s="154"/>
      <c r="I900" s="154"/>
      <c r="J900" s="154"/>
      <c r="K900" s="154"/>
      <c r="L900" s="154"/>
      <c r="M900" s="154"/>
      <c r="N900" s="154"/>
      <c r="O900" s="154"/>
      <c r="P900" s="155"/>
    </row>
    <row r="901" spans="1:16" ht="15" customHeight="1" x14ac:dyDescent="0.25">
      <c r="A901" s="44" t="str">
        <f ca="1">IF(MONTH(C901)=MONTH(D$3),RIGHT('Yearly Info'!A$37,LEN('Yearly Info'!A$37)-4),"")</f>
        <v/>
      </c>
      <c r="B901" s="145"/>
      <c r="C901" s="42">
        <f t="shared" ca="1" si="31"/>
        <v>46266</v>
      </c>
      <c r="D901" s="54">
        <f ca="1">INDIRECT("'" &amp; UPPER(LEFT(TEXT($D$3,"mmmm"),3)) &amp; "'!AE34")</f>
        <v>0</v>
      </c>
      <c r="E901" s="147"/>
      <c r="F901" s="148"/>
      <c r="G901" s="148"/>
      <c r="H901" s="148"/>
      <c r="I901" s="148"/>
      <c r="J901" s="148"/>
      <c r="K901" s="148"/>
      <c r="L901" s="148"/>
      <c r="M901" s="148"/>
      <c r="N901" s="148"/>
      <c r="O901" s="148"/>
      <c r="P901" s="149"/>
    </row>
    <row r="902" spans="1:16" ht="15" customHeight="1" x14ac:dyDescent="0.25">
      <c r="A902" s="44" t="str">
        <f ca="1">IF(MONTH(C902)=MONTH(D$3),RIGHT('Yearly Info'!A$38,LEN('Yearly Info'!A$38)-4),"")</f>
        <v/>
      </c>
      <c r="B902" s="145"/>
      <c r="C902" s="42">
        <f t="shared" ca="1" si="31"/>
        <v>46266</v>
      </c>
      <c r="D902" s="54">
        <f ca="1">INDIRECT("'" &amp; UPPER(LEFT(TEXT($D$3,"mmmm"),3)) &amp; "'!AE35")</f>
        <v>0</v>
      </c>
      <c r="E902" s="147"/>
      <c r="F902" s="148"/>
      <c r="G902" s="148"/>
      <c r="H902" s="148"/>
      <c r="I902" s="148"/>
      <c r="J902" s="148"/>
      <c r="K902" s="148"/>
      <c r="L902" s="148"/>
      <c r="M902" s="148"/>
      <c r="N902" s="148"/>
      <c r="O902" s="148"/>
      <c r="P902" s="149"/>
    </row>
    <row r="903" spans="1:16" ht="15" customHeight="1" x14ac:dyDescent="0.25">
      <c r="A903" s="44" t="str">
        <f ca="1">IF(MONTH(C903)=MONTH(D$3),RIGHT('Yearly Info'!A$39,LEN('Yearly Info'!A$39)-4),"")</f>
        <v/>
      </c>
      <c r="B903" s="145"/>
      <c r="C903" s="42">
        <f t="shared" ca="1" si="31"/>
        <v>46266</v>
      </c>
      <c r="D903" s="54">
        <f ca="1">INDIRECT("'" &amp; UPPER(LEFT(TEXT($D$3,"mmmm"),3)) &amp; "'!AE36")</f>
        <v>0</v>
      </c>
      <c r="E903" s="147"/>
      <c r="F903" s="148"/>
      <c r="G903" s="148"/>
      <c r="H903" s="148"/>
      <c r="I903" s="148"/>
      <c r="J903" s="148"/>
      <c r="K903" s="148"/>
      <c r="L903" s="148"/>
      <c r="M903" s="148"/>
      <c r="N903" s="148"/>
      <c r="O903" s="148"/>
      <c r="P903" s="149"/>
    </row>
    <row r="904" spans="1:16" ht="15" customHeight="1" thickBot="1" x14ac:dyDescent="0.3">
      <c r="A904" s="45" t="str">
        <f ca="1">IF(MONTH(C904)=MONTH(D$3),RIGHT('Yearly Info'!A$40,LEN('Yearly Info'!A$40)-4),"")</f>
        <v/>
      </c>
      <c r="B904" s="145"/>
      <c r="C904" s="42">
        <f t="shared" ca="1" si="31"/>
        <v>46266</v>
      </c>
      <c r="D904" s="54">
        <f ca="1">INDIRECT("'" &amp; UPPER(LEFT(TEXT($D$3,"mmmm"),3)) &amp; "'!AE37")</f>
        <v>0</v>
      </c>
      <c r="E904" s="147"/>
      <c r="F904" s="148"/>
      <c r="G904" s="148"/>
      <c r="H904" s="148"/>
      <c r="I904" s="148"/>
      <c r="J904" s="148"/>
      <c r="K904" s="148"/>
      <c r="L904" s="148"/>
      <c r="M904" s="148"/>
      <c r="N904" s="148"/>
      <c r="O904" s="148"/>
      <c r="P904" s="149"/>
    </row>
    <row r="905" spans="1:16" ht="15" customHeight="1" thickBot="1" x14ac:dyDescent="0.3">
      <c r="A905" s="45" t="str">
        <f ca="1">IF(MONTH(C905)=MONTH(D$3),RIGHT('Yearly Info'!A$41,LEN('Yearly Info'!A$41)-4),"")</f>
        <v/>
      </c>
      <c r="B905" s="145"/>
      <c r="C905" s="42">
        <f t="shared" ca="1" si="31"/>
        <v>46266</v>
      </c>
      <c r="D905" s="54">
        <f ca="1">INDIRECT("'" &amp; UPPER(LEFT(TEXT($D$3,"mmmm"),3)) &amp; "'!AE38")</f>
        <v>0</v>
      </c>
      <c r="E905" s="147"/>
      <c r="F905" s="148"/>
      <c r="G905" s="148"/>
      <c r="H905" s="148"/>
      <c r="I905" s="148"/>
      <c r="J905" s="148"/>
      <c r="K905" s="148"/>
      <c r="L905" s="148"/>
      <c r="M905" s="148"/>
      <c r="N905" s="148"/>
      <c r="O905" s="148"/>
      <c r="P905" s="149"/>
    </row>
    <row r="906" spans="1:16" ht="15" customHeight="1" thickBot="1" x14ac:dyDescent="0.3">
      <c r="A906" s="45" t="str">
        <f ca="1">IF(MONTH(C906)=MONTH(D$3),RIGHT('Yearly Info'!A$42,LEN('Yearly Info'!A$42)-4),"")</f>
        <v/>
      </c>
      <c r="B906" s="145"/>
      <c r="C906" s="42">
        <f t="shared" ca="1" si="31"/>
        <v>46266</v>
      </c>
      <c r="D906" s="54">
        <f ca="1">INDIRECT("'" &amp; UPPER(LEFT(TEXT($D$3,"mmmm"),3)) &amp; "'!AE39")</f>
        <v>0</v>
      </c>
      <c r="E906" s="147"/>
      <c r="F906" s="148"/>
      <c r="G906" s="148"/>
      <c r="H906" s="148"/>
      <c r="I906" s="148"/>
      <c r="J906" s="148"/>
      <c r="K906" s="148"/>
      <c r="L906" s="148"/>
      <c r="M906" s="148"/>
      <c r="N906" s="148"/>
      <c r="O906" s="148"/>
      <c r="P906" s="149"/>
    </row>
    <row r="907" spans="1:16" ht="15" customHeight="1" thickBot="1" x14ac:dyDescent="0.3">
      <c r="A907" s="45" t="str">
        <f ca="1">IF(MONTH(C907)=MONTH(D$3),RIGHT('Yearly Info'!A$43,LEN('Yearly Info'!A$43)-4),"")</f>
        <v/>
      </c>
      <c r="B907" s="146"/>
      <c r="C907" s="42">
        <f t="shared" ca="1" si="31"/>
        <v>46266</v>
      </c>
      <c r="D907" s="55">
        <f ca="1">INDIRECT("'" &amp; UPPER(LEFT(TEXT($D$3,"mmmm"),3)) &amp; "'!AE40")</f>
        <v>0</v>
      </c>
      <c r="E907" s="150"/>
      <c r="F907" s="151"/>
      <c r="G907" s="151"/>
      <c r="H907" s="151"/>
      <c r="I907" s="151"/>
      <c r="J907" s="151"/>
      <c r="K907" s="151"/>
      <c r="L907" s="151"/>
      <c r="M907" s="151"/>
      <c r="N907" s="151"/>
      <c r="O907" s="151"/>
      <c r="P907" s="152"/>
    </row>
    <row r="908" spans="1:16" ht="15" customHeight="1" x14ac:dyDescent="0.25">
      <c r="A908" s="44" t="str">
        <f ca="1">IF(MONTH(C908)=MONTH(D$3),RIGHT('Yearly Info'!A$14,LEN('Yearly Info'!A$14)-4),"")</f>
        <v/>
      </c>
      <c r="B908" s="159" t="str">
        <f ca="1">TEXT(C908,"dddd")</f>
        <v>Wednesday</v>
      </c>
      <c r="C908" s="96">
        <f ca="1">C878+1</f>
        <v>46267</v>
      </c>
      <c r="D908" s="54">
        <f ca="1">INDIRECT("'" &amp; UPPER(LEFT(TEXT($D$3,"mmmm"),3)) &amp; "'!AF11")</f>
        <v>0</v>
      </c>
      <c r="E908" s="147"/>
      <c r="F908" s="148"/>
      <c r="G908" s="148"/>
      <c r="H908" s="148"/>
      <c r="I908" s="148"/>
      <c r="J908" s="148"/>
      <c r="K908" s="148"/>
      <c r="L908" s="148"/>
      <c r="M908" s="148"/>
      <c r="N908" s="148"/>
      <c r="O908" s="148"/>
      <c r="P908" s="149"/>
    </row>
    <row r="909" spans="1:16" ht="15" customHeight="1" x14ac:dyDescent="0.25">
      <c r="A909" s="44" t="str">
        <f ca="1">IF(MONTH(C909)=MONTH(D$3),RIGHT('Yearly Info'!A$15,LEN('Yearly Info'!A$15)-4),"")</f>
        <v/>
      </c>
      <c r="B909" s="145"/>
      <c r="C909" s="42">
        <f ca="1">C908</f>
        <v>46267</v>
      </c>
      <c r="D909" s="54">
        <f ca="1">INDIRECT("'" &amp; UPPER(LEFT(TEXT($D$3,"mmmm"),3)) &amp; "'!AF12")</f>
        <v>0</v>
      </c>
      <c r="E909" s="147"/>
      <c r="F909" s="148"/>
      <c r="G909" s="148"/>
      <c r="H909" s="148"/>
      <c r="I909" s="148"/>
      <c r="J909" s="148"/>
      <c r="K909" s="148"/>
      <c r="L909" s="148"/>
      <c r="M909" s="148"/>
      <c r="N909" s="148"/>
      <c r="O909" s="148"/>
      <c r="P909" s="149"/>
    </row>
    <row r="910" spans="1:16" ht="15" customHeight="1" x14ac:dyDescent="0.25">
      <c r="A910" s="44" t="str">
        <f ca="1">IF(MONTH(C910)=MONTH(D$3),RIGHT('Yearly Info'!A$16,LEN('Yearly Info'!A$16)-4),"")</f>
        <v/>
      </c>
      <c r="B910" s="145"/>
      <c r="C910" s="42">
        <f t="shared" ref="C910:C936" ca="1" si="32">C909</f>
        <v>46267</v>
      </c>
      <c r="D910" s="54">
        <f ca="1">INDIRECT("'" &amp; UPPER(LEFT(TEXT($D$3,"mmmm"),3)) &amp; "'!AF13")</f>
        <v>0</v>
      </c>
      <c r="E910" s="147"/>
      <c r="F910" s="148"/>
      <c r="G910" s="148"/>
      <c r="H910" s="148"/>
      <c r="I910" s="148"/>
      <c r="J910" s="148"/>
      <c r="K910" s="148"/>
      <c r="L910" s="148"/>
      <c r="M910" s="148"/>
      <c r="N910" s="148"/>
      <c r="O910" s="148"/>
      <c r="P910" s="149"/>
    </row>
    <row r="911" spans="1:16" ht="15" customHeight="1" x14ac:dyDescent="0.25">
      <c r="A911" s="44" t="str">
        <f ca="1">IF(MONTH(C911)=MONTH(D$3),RIGHT('Yearly Info'!A$17,LEN('Yearly Info'!A$17)-4),"")</f>
        <v/>
      </c>
      <c r="B911" s="145"/>
      <c r="C911" s="42">
        <f t="shared" ca="1" si="32"/>
        <v>46267</v>
      </c>
      <c r="D911" s="54">
        <f ca="1">INDIRECT("'" &amp; UPPER(LEFT(TEXT($D$3,"mmmm"),3)) &amp; "'!AF14")</f>
        <v>0</v>
      </c>
      <c r="E911" s="147"/>
      <c r="F911" s="148"/>
      <c r="G911" s="148"/>
      <c r="H911" s="148"/>
      <c r="I911" s="148"/>
      <c r="J911" s="148"/>
      <c r="K911" s="148"/>
      <c r="L911" s="148"/>
      <c r="M911" s="148"/>
      <c r="N911" s="148"/>
      <c r="O911" s="148"/>
      <c r="P911" s="149"/>
    </row>
    <row r="912" spans="1:16" ht="15" customHeight="1" x14ac:dyDescent="0.25">
      <c r="A912" s="44" t="str">
        <f ca="1">IF(MONTH(C912)=MONTH(D$3),RIGHT('Yearly Info'!A$18,LEN('Yearly Info'!A$18)-4),"")</f>
        <v/>
      </c>
      <c r="B912" s="145"/>
      <c r="C912" s="42">
        <f t="shared" ca="1" si="32"/>
        <v>46267</v>
      </c>
      <c r="D912" s="54">
        <f ca="1">INDIRECT("'" &amp; UPPER(LEFT(TEXT($D$3,"mmmm"),3)) &amp; "'!AF15")</f>
        <v>0</v>
      </c>
      <c r="E912" s="147"/>
      <c r="F912" s="148"/>
      <c r="G912" s="148"/>
      <c r="H912" s="148"/>
      <c r="I912" s="148"/>
      <c r="J912" s="148"/>
      <c r="K912" s="148"/>
      <c r="L912" s="148"/>
      <c r="M912" s="148"/>
      <c r="N912" s="148"/>
      <c r="O912" s="148"/>
      <c r="P912" s="149"/>
    </row>
    <row r="913" spans="1:16" ht="15" customHeight="1" x14ac:dyDescent="0.25">
      <c r="A913" s="44" t="str">
        <f ca="1">IF(MONTH(C913)=MONTH(D$3),RIGHT('Yearly Info'!A$19,LEN('Yearly Info'!A$19)-4),"")</f>
        <v/>
      </c>
      <c r="B913" s="145"/>
      <c r="C913" s="42">
        <f t="shared" ca="1" si="32"/>
        <v>46267</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c>
      <c r="B914" s="145"/>
      <c r="C914" s="42">
        <f t="shared" ca="1" si="32"/>
        <v>46267</v>
      </c>
      <c r="D914" s="54">
        <f ca="1">INDIRECT("'" &amp; UPPER(LEFT(TEXT($D$3,"mmmm"),3)) &amp; "'!AF17")</f>
        <v>0</v>
      </c>
      <c r="E914" s="147"/>
      <c r="F914" s="148"/>
      <c r="G914" s="148"/>
      <c r="H914" s="148"/>
      <c r="I914" s="148"/>
      <c r="J914" s="148"/>
      <c r="K914" s="148"/>
      <c r="L914" s="148"/>
      <c r="M914" s="148"/>
      <c r="N914" s="148"/>
      <c r="O914" s="148"/>
      <c r="P914" s="149"/>
    </row>
    <row r="915" spans="1:16" ht="15" customHeight="1" x14ac:dyDescent="0.25">
      <c r="A915" s="44" t="str">
        <f ca="1">IF(MONTH(C915)=MONTH(D$3),RIGHT('Yearly Info'!A$21,LEN('Yearly Info'!A$21)-4),"")</f>
        <v/>
      </c>
      <c r="B915" s="145"/>
      <c r="C915" s="42">
        <f t="shared" ca="1" si="32"/>
        <v>46267</v>
      </c>
      <c r="D915" s="54">
        <f ca="1">INDIRECT("'" &amp; UPPER(LEFT(TEXT($D$3,"mmmm"),3)) &amp; "'!AF18")</f>
        <v>0</v>
      </c>
      <c r="E915" s="147"/>
      <c r="F915" s="148"/>
      <c r="G915" s="148"/>
      <c r="H915" s="148"/>
      <c r="I915" s="148"/>
      <c r="J915" s="148"/>
      <c r="K915" s="148"/>
      <c r="L915" s="148"/>
      <c r="M915" s="148"/>
      <c r="N915" s="148"/>
      <c r="O915" s="148"/>
      <c r="P915" s="149"/>
    </row>
    <row r="916" spans="1:16" ht="15" customHeight="1" x14ac:dyDescent="0.25">
      <c r="A916" s="44" t="str">
        <f ca="1">IF(MONTH(C916)=MONTH(D$3),RIGHT('Yearly Info'!A$22,LEN('Yearly Info'!A$22)-4),"")</f>
        <v/>
      </c>
      <c r="B916" s="145"/>
      <c r="C916" s="42">
        <f t="shared" ca="1" si="32"/>
        <v>46267</v>
      </c>
      <c r="D916" s="54">
        <f ca="1">INDIRECT("'" &amp; UPPER(LEFT(TEXT($D$3,"mmmm"),3)) &amp; "'!AF19")</f>
        <v>0</v>
      </c>
      <c r="E916" s="147"/>
      <c r="F916" s="148"/>
      <c r="G916" s="148"/>
      <c r="H916" s="148"/>
      <c r="I916" s="148"/>
      <c r="J916" s="148"/>
      <c r="K916" s="148"/>
      <c r="L916" s="148"/>
      <c r="M916" s="148"/>
      <c r="N916" s="148"/>
      <c r="O916" s="148"/>
      <c r="P916" s="149"/>
    </row>
    <row r="917" spans="1:16" ht="15" customHeight="1" x14ac:dyDescent="0.25">
      <c r="A917" s="44" t="str">
        <f ca="1">IF(MONTH(C917)=MONTH(D$3),RIGHT('Yearly Info'!A$23,LEN('Yearly Info'!A$23)-4),"")</f>
        <v/>
      </c>
      <c r="B917" s="145"/>
      <c r="C917" s="42">
        <f t="shared" ca="1" si="32"/>
        <v>46267</v>
      </c>
      <c r="D917" s="54">
        <f ca="1">INDIRECT("'" &amp; UPPER(LEFT(TEXT($D$3,"mmmm"),3)) &amp; "'!AF20")</f>
        <v>0</v>
      </c>
      <c r="E917" s="147"/>
      <c r="F917" s="148"/>
      <c r="G917" s="148"/>
      <c r="H917" s="148"/>
      <c r="I917" s="148"/>
      <c r="J917" s="148"/>
      <c r="K917" s="148"/>
      <c r="L917" s="148"/>
      <c r="M917" s="148"/>
      <c r="N917" s="148"/>
      <c r="O917" s="148"/>
      <c r="P917" s="149"/>
    </row>
    <row r="918" spans="1:16" ht="15" customHeight="1" x14ac:dyDescent="0.25">
      <c r="A918" s="44" t="str">
        <f ca="1">IF(MONTH(C918)=MONTH(D$3),RIGHT('Yearly Info'!A$24,LEN('Yearly Info'!A$24)-4),"")</f>
        <v/>
      </c>
      <c r="B918" s="145"/>
      <c r="C918" s="42">
        <f t="shared" ca="1" si="32"/>
        <v>46267</v>
      </c>
      <c r="D918" s="54">
        <f ca="1">INDIRECT("'" &amp; UPPER(LEFT(TEXT($D$3,"mmmm"),3)) &amp; "'!AF21")</f>
        <v>0</v>
      </c>
      <c r="E918" s="147"/>
      <c r="F918" s="148"/>
      <c r="G918" s="148"/>
      <c r="H918" s="148"/>
      <c r="I918" s="148"/>
      <c r="J918" s="148"/>
      <c r="K918" s="148"/>
      <c r="L918" s="148"/>
      <c r="M918" s="148"/>
      <c r="N918" s="148"/>
      <c r="O918" s="148"/>
      <c r="P918" s="149"/>
    </row>
    <row r="919" spans="1:16" ht="15" customHeight="1" x14ac:dyDescent="0.25">
      <c r="A919" s="44" t="str">
        <f ca="1">IF(MONTH(C919)=MONTH(D$3),RIGHT('Yearly Info'!A$25,LEN('Yearly Info'!A$25)-4),"")</f>
        <v/>
      </c>
      <c r="B919" s="145"/>
      <c r="C919" s="42">
        <f t="shared" ca="1" si="32"/>
        <v>46267</v>
      </c>
      <c r="D919" s="54">
        <f ca="1">INDIRECT("'" &amp; UPPER(LEFT(TEXT($D$3,"mmmm"),3)) &amp; "'!AF22")</f>
        <v>0</v>
      </c>
      <c r="E919" s="147"/>
      <c r="F919" s="148"/>
      <c r="G919" s="148"/>
      <c r="H919" s="148"/>
      <c r="I919" s="148"/>
      <c r="J919" s="148"/>
      <c r="K919" s="148"/>
      <c r="L919" s="148"/>
      <c r="M919" s="148"/>
      <c r="N919" s="148"/>
      <c r="O919" s="148"/>
      <c r="P919" s="149"/>
    </row>
    <row r="920" spans="1:16" ht="15" customHeight="1" x14ac:dyDescent="0.25">
      <c r="A920" s="44" t="str">
        <f ca="1">IF(MONTH(C920)=MONTH(D$3),RIGHT('Yearly Info'!A$26,LEN('Yearly Info'!A$26)-4),"")</f>
        <v/>
      </c>
      <c r="B920" s="145"/>
      <c r="C920" s="42">
        <f t="shared" ca="1" si="32"/>
        <v>46267</v>
      </c>
      <c r="D920" s="54">
        <f ca="1">INDIRECT("'" &amp; UPPER(LEFT(TEXT($D$3,"mmmm"),3)) &amp; "'!AF23")</f>
        <v>0</v>
      </c>
      <c r="E920" s="147"/>
      <c r="F920" s="148"/>
      <c r="G920" s="148"/>
      <c r="H920" s="148"/>
      <c r="I920" s="148"/>
      <c r="J920" s="148"/>
      <c r="K920" s="148"/>
      <c r="L920" s="148"/>
      <c r="M920" s="148"/>
      <c r="N920" s="148"/>
      <c r="O920" s="148"/>
      <c r="P920" s="149"/>
    </row>
    <row r="921" spans="1:16" x14ac:dyDescent="0.25">
      <c r="A921" s="44" t="str">
        <f ca="1">IF(MONTH(C921)=MONTH(D$3),RIGHT('Yearly Info'!A$27,LEN('Yearly Info'!A$27)-4),"")</f>
        <v/>
      </c>
      <c r="B921" s="145"/>
      <c r="C921" s="42">
        <f t="shared" ca="1" si="32"/>
        <v>46267</v>
      </c>
      <c r="D921" s="54">
        <f ca="1">INDIRECT("'" &amp; UPPER(LEFT(TEXT($D$3,"mmmm"),3)) &amp; "'!AF24")</f>
        <v>0</v>
      </c>
      <c r="E921" s="147"/>
      <c r="F921" s="148"/>
      <c r="G921" s="148"/>
      <c r="H921" s="148"/>
      <c r="I921" s="148"/>
      <c r="J921" s="148"/>
      <c r="K921" s="148"/>
      <c r="L921" s="148"/>
      <c r="M921" s="148"/>
      <c r="N921" s="148"/>
      <c r="O921" s="148"/>
      <c r="P921" s="149"/>
    </row>
    <row r="922" spans="1:16" x14ac:dyDescent="0.25">
      <c r="A922" s="44" t="str">
        <f ca="1">IF(MONTH(C922)=MONTH(D$3),RIGHT('Yearly Info'!A$28,LEN('Yearly Info'!A$28)-4),"")</f>
        <v/>
      </c>
      <c r="B922" s="145"/>
      <c r="C922" s="42">
        <f t="shared" ca="1" si="32"/>
        <v>46267</v>
      </c>
      <c r="D922" s="54">
        <f ca="1">INDIRECT("'" &amp; UPPER(LEFT(TEXT($D$3,"mmmm"),3)) &amp; "'!AF25")</f>
        <v>0</v>
      </c>
      <c r="E922" s="147"/>
      <c r="F922" s="148"/>
      <c r="G922" s="148"/>
      <c r="H922" s="148"/>
      <c r="I922" s="148"/>
      <c r="J922" s="148"/>
      <c r="K922" s="148"/>
      <c r="L922" s="148"/>
      <c r="M922" s="148"/>
      <c r="N922" s="148"/>
      <c r="O922" s="148"/>
      <c r="P922" s="149"/>
    </row>
    <row r="923" spans="1:16" ht="14.45" customHeight="1" x14ac:dyDescent="0.25">
      <c r="A923" s="44" t="str">
        <f ca="1">IF(MONTH(C923)=MONTH(D$3),RIGHT('Yearly Info'!A$29,LEN('Yearly Info'!A$29)-4),"")</f>
        <v/>
      </c>
      <c r="B923" s="145"/>
      <c r="C923" s="42">
        <f t="shared" ca="1" si="32"/>
        <v>46267</v>
      </c>
      <c r="D923" s="54">
        <f ca="1">INDIRECT("'" &amp; UPPER(LEFT(TEXT($D$3,"mmmm"),3)) &amp; "'!AF26")</f>
        <v>0</v>
      </c>
      <c r="E923" s="147"/>
      <c r="F923" s="148"/>
      <c r="G923" s="148"/>
      <c r="H923" s="148"/>
      <c r="I923" s="148"/>
      <c r="J923" s="148"/>
      <c r="K923" s="148"/>
      <c r="L923" s="148"/>
      <c r="M923" s="148"/>
      <c r="N923" s="148"/>
      <c r="O923" s="148"/>
      <c r="P923" s="149"/>
    </row>
    <row r="924" spans="1:16" ht="15" customHeight="1" x14ac:dyDescent="0.25">
      <c r="A924" s="44" t="str">
        <f ca="1">IF(MONTH(C924)=MONTH(D$3),RIGHT('Yearly Info'!A$30,LEN('Yearly Info'!A$30)-4),"")</f>
        <v/>
      </c>
      <c r="B924" s="145"/>
      <c r="C924" s="42">
        <f t="shared" ca="1" si="32"/>
        <v>46267</v>
      </c>
      <c r="D924" s="54">
        <f ca="1">INDIRECT("'" &amp; UPPER(LEFT(TEXT($D$3,"mmmm"),3)) &amp; "'!AF27")</f>
        <v>0</v>
      </c>
      <c r="E924" s="147"/>
      <c r="F924" s="148"/>
      <c r="G924" s="148"/>
      <c r="H924" s="148"/>
      <c r="I924" s="148"/>
      <c r="J924" s="148"/>
      <c r="K924" s="148"/>
      <c r="L924" s="148"/>
      <c r="M924" s="148"/>
      <c r="N924" s="148"/>
      <c r="O924" s="148"/>
      <c r="P924" s="149"/>
    </row>
    <row r="925" spans="1:16" ht="15" customHeight="1" x14ac:dyDescent="0.25">
      <c r="A925" s="44" t="str">
        <f ca="1">IF(MONTH(C925)=MONTH(D$3),RIGHT('Yearly Info'!A$31,LEN('Yearly Info'!A$31)-4),"")</f>
        <v/>
      </c>
      <c r="B925" s="145"/>
      <c r="C925" s="42">
        <f t="shared" ca="1" si="32"/>
        <v>46267</v>
      </c>
      <c r="D925" s="54">
        <f ca="1">INDIRECT("'" &amp; UPPER(LEFT(TEXT($D$3,"mmmm"),3)) &amp; "'!AF28")</f>
        <v>0</v>
      </c>
      <c r="E925" s="147"/>
      <c r="F925" s="148"/>
      <c r="G925" s="148"/>
      <c r="H925" s="148"/>
      <c r="I925" s="148"/>
      <c r="J925" s="148"/>
      <c r="K925" s="148"/>
      <c r="L925" s="148"/>
      <c r="M925" s="148"/>
      <c r="N925" s="148"/>
      <c r="O925" s="148"/>
      <c r="P925" s="149"/>
    </row>
    <row r="926" spans="1:16" ht="15" customHeight="1" x14ac:dyDescent="0.25">
      <c r="A926" s="44" t="str">
        <f ca="1">IF(MONTH(C926)=MONTH(D$3),RIGHT('Yearly Info'!A$32,LEN('Yearly Info'!A$32)-4),"")</f>
        <v/>
      </c>
      <c r="B926" s="145"/>
      <c r="C926" s="42">
        <f t="shared" ca="1" si="32"/>
        <v>46267</v>
      </c>
      <c r="D926" s="54">
        <f ca="1">INDIRECT("'" &amp; UPPER(LEFT(TEXT($D$3,"mmmm"),3)) &amp; "'!AF29")</f>
        <v>0</v>
      </c>
      <c r="E926" s="147"/>
      <c r="F926" s="148"/>
      <c r="G926" s="148"/>
      <c r="H926" s="148"/>
      <c r="I926" s="148"/>
      <c r="J926" s="148"/>
      <c r="K926" s="148"/>
      <c r="L926" s="148"/>
      <c r="M926" s="148"/>
      <c r="N926" s="148"/>
      <c r="O926" s="148"/>
      <c r="P926" s="149"/>
    </row>
    <row r="927" spans="1:16" ht="15" customHeight="1" x14ac:dyDescent="0.25">
      <c r="A927" s="44" t="str">
        <f ca="1">IF(MONTH(C927)=MONTH(D$3),RIGHT('Yearly Info'!A$33,LEN('Yearly Info'!A$33)-4),"")</f>
        <v/>
      </c>
      <c r="B927" s="145"/>
      <c r="C927" s="42">
        <f t="shared" ca="1" si="32"/>
        <v>46267</v>
      </c>
      <c r="D927" s="54">
        <f ca="1">INDIRECT("'" &amp; UPPER(LEFT(TEXT($D$3,"mmmm"),3)) &amp; "'!AF30")</f>
        <v>0</v>
      </c>
      <c r="E927" s="147"/>
      <c r="F927" s="148"/>
      <c r="G927" s="148"/>
      <c r="H927" s="148"/>
      <c r="I927" s="148"/>
      <c r="J927" s="148"/>
      <c r="K927" s="148"/>
      <c r="L927" s="148"/>
      <c r="M927" s="148"/>
      <c r="N927" s="148"/>
      <c r="O927" s="148"/>
      <c r="P927" s="149"/>
    </row>
    <row r="928" spans="1:16" ht="15" customHeight="1" x14ac:dyDescent="0.25">
      <c r="A928" s="44" t="str">
        <f ca="1">IF(MONTH(C928)=MONTH(D$3),RIGHT('Yearly Info'!A$34,LEN('Yearly Info'!A$34)-4),"")</f>
        <v/>
      </c>
      <c r="B928" s="145"/>
      <c r="C928" s="42">
        <f t="shared" ca="1" si="32"/>
        <v>46267</v>
      </c>
      <c r="D928" s="54">
        <f ca="1">INDIRECT("'" &amp; UPPER(LEFT(TEXT($D$3,"mmmm"),3)) &amp; "'!AF31")</f>
        <v>0</v>
      </c>
      <c r="E928" s="147"/>
      <c r="F928" s="148"/>
      <c r="G928" s="148"/>
      <c r="H928" s="148"/>
      <c r="I928" s="148"/>
      <c r="J928" s="148"/>
      <c r="K928" s="148"/>
      <c r="L928" s="148"/>
      <c r="M928" s="148"/>
      <c r="N928" s="148"/>
      <c r="O928" s="148"/>
      <c r="P928" s="149"/>
    </row>
    <row r="929" spans="1:16" ht="15" customHeight="1" x14ac:dyDescent="0.25">
      <c r="A929" s="44" t="str">
        <f ca="1">IF(MONTH(C929)=MONTH(D$3),RIGHT('Yearly Info'!A$35,LEN('Yearly Info'!A$35)-4),"")</f>
        <v/>
      </c>
      <c r="B929" s="145"/>
      <c r="C929" s="42">
        <f t="shared" ca="1" si="32"/>
        <v>46267</v>
      </c>
      <c r="D929" s="54">
        <f ca="1">INDIRECT("'" &amp; UPPER(LEFT(TEXT($D$3,"mmmm"),3)) &amp; "'!AF32")</f>
        <v>0</v>
      </c>
      <c r="E929" s="147"/>
      <c r="F929" s="148"/>
      <c r="G929" s="148"/>
      <c r="H929" s="148"/>
      <c r="I929" s="148"/>
      <c r="J929" s="148"/>
      <c r="K929" s="148"/>
      <c r="L929" s="148"/>
      <c r="M929" s="148"/>
      <c r="N929" s="148"/>
      <c r="O929" s="148"/>
      <c r="P929" s="149"/>
    </row>
    <row r="930" spans="1:16" ht="15" customHeight="1" x14ac:dyDescent="0.25">
      <c r="A930" s="44" t="str">
        <f ca="1">IF(MONTH(C930)=MONTH(D$3),RIGHT('Yearly Info'!A$36,LEN('Yearly Info'!A$36)-4),"")</f>
        <v/>
      </c>
      <c r="B930" s="145"/>
      <c r="C930" s="42">
        <f t="shared" ca="1" si="32"/>
        <v>46267</v>
      </c>
      <c r="D930" s="54">
        <f ca="1">INDIRECT("'" &amp; UPPER(LEFT(TEXT($D$3,"mmmm"),3)) &amp; "'!AF33")</f>
        <v>0</v>
      </c>
      <c r="E930" s="147"/>
      <c r="F930" s="148"/>
      <c r="G930" s="148"/>
      <c r="H930" s="148"/>
      <c r="I930" s="148"/>
      <c r="J930" s="148"/>
      <c r="K930" s="148"/>
      <c r="L930" s="148"/>
      <c r="M930" s="148"/>
      <c r="N930" s="148"/>
      <c r="O930" s="148"/>
      <c r="P930" s="149"/>
    </row>
    <row r="931" spans="1:16" ht="15" customHeight="1" x14ac:dyDescent="0.25">
      <c r="A931" s="44" t="str">
        <f ca="1">IF(MONTH(C931)=MONTH(D$3),RIGHT('Yearly Info'!A$37,LEN('Yearly Info'!A$37)-4),"")</f>
        <v/>
      </c>
      <c r="B931" s="145"/>
      <c r="C931" s="42">
        <f t="shared" ca="1" si="32"/>
        <v>46267</v>
      </c>
      <c r="D931" s="54">
        <f ca="1">INDIRECT("'" &amp; UPPER(LEFT(TEXT($D$3,"mmmm"),3)) &amp; "'!AF34")</f>
        <v>0</v>
      </c>
      <c r="E931" s="147"/>
      <c r="F931" s="148"/>
      <c r="G931" s="148"/>
      <c r="H931" s="148"/>
      <c r="I931" s="148"/>
      <c r="J931" s="148"/>
      <c r="K931" s="148"/>
      <c r="L931" s="148"/>
      <c r="M931" s="148"/>
      <c r="N931" s="148"/>
      <c r="O931" s="148"/>
      <c r="P931" s="149"/>
    </row>
    <row r="932" spans="1:16" ht="15" customHeight="1" x14ac:dyDescent="0.25">
      <c r="A932" s="44" t="str">
        <f ca="1">IF(MONTH(C932)=MONTH(D$3),RIGHT('Yearly Info'!A$38,LEN('Yearly Info'!A$38)-4),"")</f>
        <v/>
      </c>
      <c r="B932" s="145"/>
      <c r="C932" s="42">
        <f t="shared" ca="1" si="32"/>
        <v>46267</v>
      </c>
      <c r="D932" s="54">
        <f ca="1">INDIRECT("'" &amp; UPPER(LEFT(TEXT($D$3,"mmmm"),3)) &amp; "'!AF35")</f>
        <v>0</v>
      </c>
      <c r="E932" s="147"/>
      <c r="F932" s="148"/>
      <c r="G932" s="148"/>
      <c r="H932" s="148"/>
      <c r="I932" s="148"/>
      <c r="J932" s="148"/>
      <c r="K932" s="148"/>
      <c r="L932" s="148"/>
      <c r="M932" s="148"/>
      <c r="N932" s="148"/>
      <c r="O932" s="148"/>
      <c r="P932" s="149"/>
    </row>
    <row r="933" spans="1:16" ht="15" customHeight="1" x14ac:dyDescent="0.25">
      <c r="A933" s="44" t="str">
        <f ca="1">IF(MONTH(C933)=MONTH(D$3),RIGHT('Yearly Info'!A$39,LEN('Yearly Info'!A$39)-4),"")</f>
        <v/>
      </c>
      <c r="B933" s="145"/>
      <c r="C933" s="42">
        <f t="shared" ca="1" si="32"/>
        <v>46267</v>
      </c>
      <c r="D933" s="54">
        <f ca="1">INDIRECT("'" &amp; UPPER(LEFT(TEXT($D$3,"mmmm"),3)) &amp; "'!AF36")</f>
        <v>0</v>
      </c>
      <c r="E933" s="147"/>
      <c r="F933" s="148"/>
      <c r="G933" s="148"/>
      <c r="H933" s="148"/>
      <c r="I933" s="148"/>
      <c r="J933" s="148"/>
      <c r="K933" s="148"/>
      <c r="L933" s="148"/>
      <c r="M933" s="148"/>
      <c r="N933" s="148"/>
      <c r="O933" s="148"/>
      <c r="P933" s="149"/>
    </row>
    <row r="934" spans="1:16" ht="15" customHeight="1" thickBot="1" x14ac:dyDescent="0.3">
      <c r="A934" s="45" t="str">
        <f ca="1">IF(MONTH(C934)=MONTH(D$3),RIGHT('Yearly Info'!A$40,LEN('Yearly Info'!A$40)-4),"")</f>
        <v/>
      </c>
      <c r="B934" s="145"/>
      <c r="C934" s="42">
        <f t="shared" ca="1" si="32"/>
        <v>46267</v>
      </c>
      <c r="D934" s="54">
        <f ca="1">INDIRECT("'" &amp; UPPER(LEFT(TEXT($D$3,"mmmm"),3)) &amp; "'!AF37")</f>
        <v>0</v>
      </c>
      <c r="E934" s="147"/>
      <c r="F934" s="148"/>
      <c r="G934" s="148"/>
      <c r="H934" s="148"/>
      <c r="I934" s="148"/>
      <c r="J934" s="148"/>
      <c r="K934" s="148"/>
      <c r="L934" s="148"/>
      <c r="M934" s="148"/>
      <c r="N934" s="148"/>
      <c r="O934" s="148"/>
      <c r="P934" s="149"/>
    </row>
    <row r="935" spans="1:16" ht="15" customHeight="1" thickBot="1" x14ac:dyDescent="0.3">
      <c r="A935" s="45" t="str">
        <f ca="1">IF(MONTH(C935)=MONTH(D$3),RIGHT('Yearly Info'!A$41,LEN('Yearly Info'!A$41)-4),"")</f>
        <v/>
      </c>
      <c r="B935" s="145"/>
      <c r="C935" s="42">
        <f t="shared" ca="1" si="32"/>
        <v>46267</v>
      </c>
      <c r="D935" s="54">
        <f ca="1">INDIRECT("'" &amp; UPPER(LEFT(TEXT($D$3,"mmmm"),3)) &amp; "'!AF38")</f>
        <v>0</v>
      </c>
      <c r="E935" s="147"/>
      <c r="F935" s="148"/>
      <c r="G935" s="148"/>
      <c r="H935" s="148"/>
      <c r="I935" s="148"/>
      <c r="J935" s="148"/>
      <c r="K935" s="148"/>
      <c r="L935" s="148"/>
      <c r="M935" s="148"/>
      <c r="N935" s="148"/>
      <c r="O935" s="148"/>
      <c r="P935" s="149"/>
    </row>
    <row r="936" spans="1:16" ht="15" customHeight="1" thickBot="1" x14ac:dyDescent="0.3">
      <c r="A936" s="45" t="str">
        <f ca="1">IF(MONTH(C936)=MONTH(D$3),RIGHT('Yearly Info'!A$42,LEN('Yearly Info'!A$42)-4),"")</f>
        <v/>
      </c>
      <c r="B936" s="145"/>
      <c r="C936" s="42">
        <f t="shared" ca="1" si="32"/>
        <v>46267</v>
      </c>
      <c r="D936" s="54">
        <f ca="1">INDIRECT("'" &amp; UPPER(LEFT(TEXT($D$3,"mmmm"),3)) &amp; "'!AF39")</f>
        <v>0</v>
      </c>
      <c r="E936" s="147"/>
      <c r="F936" s="148"/>
      <c r="G936" s="148"/>
      <c r="H936" s="148"/>
      <c r="I936" s="148"/>
      <c r="J936" s="148"/>
      <c r="K936" s="148"/>
      <c r="L936" s="148"/>
      <c r="M936" s="148"/>
      <c r="N936" s="148"/>
      <c r="O936" s="148"/>
      <c r="P936" s="149"/>
    </row>
    <row r="937" spans="1:16" ht="15" customHeight="1" thickBot="1" x14ac:dyDescent="0.3">
      <c r="A937" s="45" t="str">
        <f ca="1">IF(MONTH(C937)=MONTH(D$3),RIGHT('Yearly Info'!A$43,LEN('Yearly Info'!A$43)-4),"")</f>
        <v/>
      </c>
      <c r="B937" s="146"/>
      <c r="C937" s="42">
        <f ca="1">C936</f>
        <v>46267</v>
      </c>
      <c r="D937" s="55">
        <f ca="1">INDIRECT("'" &amp; UPPER(LEFT(TEXT($D$3,"mmmm"),3)) &amp; "'!AF40")</f>
        <v>0</v>
      </c>
      <c r="E937" s="150"/>
      <c r="F937" s="151"/>
      <c r="G937" s="151"/>
      <c r="H937" s="151"/>
      <c r="I937" s="151"/>
      <c r="J937" s="151"/>
      <c r="K937" s="151"/>
      <c r="L937" s="151"/>
      <c r="M937" s="151"/>
      <c r="N937" s="151"/>
      <c r="O937" s="151"/>
      <c r="P937" s="152"/>
    </row>
    <row r="938" spans="1:16" ht="15" customHeight="1" x14ac:dyDescent="0.25">
      <c r="A938" s="44" t="str">
        <f ca="1">IF(MONTH(C938)=MONTH(D$3),RIGHT('Yearly Info'!A$14,LEN('Yearly Info'!A$14)-4),"")</f>
        <v/>
      </c>
      <c r="B938" s="159" t="str">
        <f ca="1">TEXT(C938,"dddd")</f>
        <v>Thursday</v>
      </c>
      <c r="C938" s="96">
        <f ca="1">C908+1</f>
        <v>46268</v>
      </c>
      <c r="D938" s="54">
        <f ca="1">INDIRECT("'" &amp; UPPER(LEFT(TEXT($D$3,"mmmm"),3)) &amp; "'!AG11")</f>
        <v>0</v>
      </c>
      <c r="E938" s="147"/>
      <c r="F938" s="148"/>
      <c r="G938" s="148"/>
      <c r="H938" s="148"/>
      <c r="I938" s="148"/>
      <c r="J938" s="148"/>
      <c r="K938" s="148"/>
      <c r="L938" s="148"/>
      <c r="M938" s="148"/>
      <c r="N938" s="148"/>
      <c r="O938" s="148"/>
      <c r="P938" s="149"/>
    </row>
    <row r="939" spans="1:16" ht="15" customHeight="1" x14ac:dyDescent="0.25">
      <c r="A939" s="44" t="str">
        <f ca="1">IF(MONTH(C939)=MONTH(D$3),RIGHT('Yearly Info'!A$15,LEN('Yearly Info'!A$15)-4),"")</f>
        <v/>
      </c>
      <c r="B939" s="145"/>
      <c r="C939" s="42">
        <f ca="1">C938</f>
        <v>46268</v>
      </c>
      <c r="D939" s="54">
        <f ca="1">INDIRECT("'" &amp; UPPER(LEFT(TEXT($D$3,"mmmm"),3)) &amp; "'!AG12")</f>
        <v>0</v>
      </c>
      <c r="E939" s="147"/>
      <c r="F939" s="148"/>
      <c r="G939" s="148"/>
      <c r="H939" s="148"/>
      <c r="I939" s="148"/>
      <c r="J939" s="148"/>
      <c r="K939" s="148"/>
      <c r="L939" s="148"/>
      <c r="M939" s="148"/>
      <c r="N939" s="148"/>
      <c r="O939" s="148"/>
      <c r="P939" s="149"/>
    </row>
    <row r="940" spans="1:16" ht="15" customHeight="1" x14ac:dyDescent="0.25">
      <c r="A940" s="44" t="str">
        <f ca="1">IF(MONTH(C940)=MONTH(D$3),RIGHT('Yearly Info'!A$16,LEN('Yearly Info'!A$16)-4),"")</f>
        <v/>
      </c>
      <c r="B940" s="145"/>
      <c r="C940" s="42">
        <f t="shared" ref="C940:C967" ca="1" si="33">C939</f>
        <v>46268</v>
      </c>
      <c r="D940" s="54">
        <f ca="1">INDIRECT("'" &amp; UPPER(LEFT(TEXT($D$3,"mmmm"),3)) &amp; "'!AG13")</f>
        <v>0</v>
      </c>
      <c r="E940" s="147"/>
      <c r="F940" s="148"/>
      <c r="G940" s="148"/>
      <c r="H940" s="148"/>
      <c r="I940" s="148"/>
      <c r="J940" s="148"/>
      <c r="K940" s="148"/>
      <c r="L940" s="148"/>
      <c r="M940" s="148"/>
      <c r="N940" s="148"/>
      <c r="O940" s="148"/>
      <c r="P940" s="149"/>
    </row>
    <row r="941" spans="1:16" ht="15" customHeight="1" x14ac:dyDescent="0.25">
      <c r="A941" s="44" t="str">
        <f ca="1">IF(MONTH(C941)=MONTH(D$3),RIGHT('Yearly Info'!A$17,LEN('Yearly Info'!A$17)-4),"")</f>
        <v/>
      </c>
      <c r="B941" s="145"/>
      <c r="C941" s="42">
        <f t="shared" ca="1" si="33"/>
        <v>46268</v>
      </c>
      <c r="D941" s="54">
        <f ca="1">INDIRECT("'" &amp; UPPER(LEFT(TEXT($D$3,"mmmm"),3)) &amp; "'!AG14")</f>
        <v>0</v>
      </c>
      <c r="E941" s="147"/>
      <c r="F941" s="148"/>
      <c r="G941" s="148"/>
      <c r="H941" s="148"/>
      <c r="I941" s="148"/>
      <c r="J941" s="148"/>
      <c r="K941" s="148"/>
      <c r="L941" s="148"/>
      <c r="M941" s="148"/>
      <c r="N941" s="148"/>
      <c r="O941" s="148"/>
      <c r="P941" s="149"/>
    </row>
    <row r="942" spans="1:16" ht="15" customHeight="1" x14ac:dyDescent="0.25">
      <c r="A942" s="44" t="str">
        <f ca="1">IF(MONTH(C942)=MONTH(D$3),RIGHT('Yearly Info'!A$18,LEN('Yearly Info'!A$18)-4),"")</f>
        <v/>
      </c>
      <c r="B942" s="145"/>
      <c r="C942" s="42">
        <f t="shared" ca="1" si="33"/>
        <v>46268</v>
      </c>
      <c r="D942" s="54">
        <f ca="1">INDIRECT("'" &amp; UPPER(LEFT(TEXT($D$3,"mmmm"),3)) &amp; "'!AG15")</f>
        <v>0</v>
      </c>
      <c r="E942" s="147"/>
      <c r="F942" s="148"/>
      <c r="G942" s="148"/>
      <c r="H942" s="148"/>
      <c r="I942" s="148"/>
      <c r="J942" s="148"/>
      <c r="K942" s="148"/>
      <c r="L942" s="148"/>
      <c r="M942" s="148"/>
      <c r="N942" s="148"/>
      <c r="O942" s="148"/>
      <c r="P942" s="149"/>
    </row>
    <row r="943" spans="1:16" ht="15" customHeight="1" x14ac:dyDescent="0.25">
      <c r="A943" s="44" t="str">
        <f ca="1">IF(MONTH(C943)=MONTH(D$3),RIGHT('Yearly Info'!A$19,LEN('Yearly Info'!A$19)-4),"")</f>
        <v/>
      </c>
      <c r="B943" s="145"/>
      <c r="C943" s="42">
        <f t="shared" ca="1" si="33"/>
        <v>46268</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c>
      <c r="B944" s="145"/>
      <c r="C944" s="42">
        <f t="shared" ca="1" si="33"/>
        <v>46268</v>
      </c>
      <c r="D944" s="54">
        <f ca="1">INDIRECT("'" &amp; UPPER(LEFT(TEXT($D$3,"mmmm"),3)) &amp; "'!AG17")</f>
        <v>0</v>
      </c>
      <c r="E944" s="153"/>
      <c r="F944" s="154"/>
      <c r="G944" s="154"/>
      <c r="H944" s="154"/>
      <c r="I944" s="154"/>
      <c r="J944" s="154"/>
      <c r="K944" s="154"/>
      <c r="L944" s="154"/>
      <c r="M944" s="154"/>
      <c r="N944" s="154"/>
      <c r="O944" s="154"/>
      <c r="P944" s="155"/>
    </row>
    <row r="945" spans="1:16" ht="15" customHeight="1" x14ac:dyDescent="0.25">
      <c r="A945" s="44" t="str">
        <f ca="1">IF(MONTH(C945)=MONTH(D$3),RIGHT('Yearly Info'!A$21,LEN('Yearly Info'!A$21)-4),"")</f>
        <v/>
      </c>
      <c r="B945" s="145"/>
      <c r="C945" s="42">
        <f t="shared" ca="1" si="33"/>
        <v>46268</v>
      </c>
      <c r="D945" s="54">
        <f ca="1">INDIRECT("'" &amp; UPPER(LEFT(TEXT($D$3,"mmmm"),3)) &amp; "'!AG18")</f>
        <v>0</v>
      </c>
      <c r="E945" s="147"/>
      <c r="F945" s="148"/>
      <c r="G945" s="148"/>
      <c r="H945" s="148"/>
      <c r="I945" s="148"/>
      <c r="J945" s="148"/>
      <c r="K945" s="148"/>
      <c r="L945" s="148"/>
      <c r="M945" s="148"/>
      <c r="N945" s="148"/>
      <c r="O945" s="148"/>
      <c r="P945" s="149"/>
    </row>
    <row r="946" spans="1:16" ht="15" customHeight="1" x14ac:dyDescent="0.25">
      <c r="A946" s="44" t="str">
        <f ca="1">IF(MONTH(C946)=MONTH(D$3),RIGHT('Yearly Info'!A$22,LEN('Yearly Info'!A$22)-4),"")</f>
        <v/>
      </c>
      <c r="B946" s="145"/>
      <c r="C946" s="42">
        <f t="shared" ca="1" si="33"/>
        <v>46268</v>
      </c>
      <c r="D946" s="54">
        <f ca="1">INDIRECT("'" &amp; UPPER(LEFT(TEXT($D$3,"mmmm"),3)) &amp; "'!AG19")</f>
        <v>0</v>
      </c>
      <c r="E946" s="147"/>
      <c r="F946" s="148"/>
      <c r="G946" s="148"/>
      <c r="H946" s="148"/>
      <c r="I946" s="148"/>
      <c r="J946" s="148"/>
      <c r="K946" s="148"/>
      <c r="L946" s="148"/>
      <c r="M946" s="148"/>
      <c r="N946" s="148"/>
      <c r="O946" s="148"/>
      <c r="P946" s="149"/>
    </row>
    <row r="947" spans="1:16" ht="15" customHeight="1" x14ac:dyDescent="0.25">
      <c r="A947" s="44" t="str">
        <f ca="1">IF(MONTH(C947)=MONTH(D$3),RIGHT('Yearly Info'!A$23,LEN('Yearly Info'!A$23)-4),"")</f>
        <v/>
      </c>
      <c r="B947" s="145"/>
      <c r="C947" s="42">
        <f t="shared" ca="1" si="33"/>
        <v>46268</v>
      </c>
      <c r="D947" s="54">
        <f ca="1">INDIRECT("'" &amp; UPPER(LEFT(TEXT($D$3,"mmmm"),3)) &amp; "'!AG20")</f>
        <v>0</v>
      </c>
      <c r="E947" s="147"/>
      <c r="F947" s="148"/>
      <c r="G947" s="148"/>
      <c r="H947" s="148"/>
      <c r="I947" s="148"/>
      <c r="J947" s="148"/>
      <c r="K947" s="148"/>
      <c r="L947" s="148"/>
      <c r="M947" s="148"/>
      <c r="N947" s="148"/>
      <c r="O947" s="148"/>
      <c r="P947" s="149"/>
    </row>
    <row r="948" spans="1:16" ht="15" customHeight="1" x14ac:dyDescent="0.25">
      <c r="A948" s="44" t="str">
        <f ca="1">IF(MONTH(C948)=MONTH(D$3),RIGHT('Yearly Info'!A$24,LEN('Yearly Info'!A$24)-4),"")</f>
        <v/>
      </c>
      <c r="B948" s="145"/>
      <c r="C948" s="42">
        <f t="shared" ca="1" si="33"/>
        <v>46268</v>
      </c>
      <c r="D948" s="54">
        <f ca="1">INDIRECT("'" &amp; UPPER(LEFT(TEXT($D$3,"mmmm"),3)) &amp; "'!AG21")</f>
        <v>0</v>
      </c>
      <c r="E948" s="147"/>
      <c r="F948" s="148"/>
      <c r="G948" s="148"/>
      <c r="H948" s="148"/>
      <c r="I948" s="148"/>
      <c r="J948" s="148"/>
      <c r="K948" s="148"/>
      <c r="L948" s="148"/>
      <c r="M948" s="148"/>
      <c r="N948" s="148"/>
      <c r="O948" s="148"/>
      <c r="P948" s="149"/>
    </row>
    <row r="949" spans="1:16" ht="15" customHeight="1" x14ac:dyDescent="0.25">
      <c r="A949" s="44" t="str">
        <f ca="1">IF(MONTH(C949)=MONTH(D$3),RIGHT('Yearly Info'!A$25,LEN('Yearly Info'!A$25)-4),"")</f>
        <v/>
      </c>
      <c r="B949" s="145"/>
      <c r="C949" s="42">
        <f t="shared" ca="1" si="33"/>
        <v>46268</v>
      </c>
      <c r="D949" s="54">
        <f ca="1">INDIRECT("'" &amp; UPPER(LEFT(TEXT($D$3,"mmmm"),3)) &amp; "'!AG22")</f>
        <v>0</v>
      </c>
      <c r="E949" s="147"/>
      <c r="F949" s="148"/>
      <c r="G949" s="148"/>
      <c r="H949" s="148"/>
      <c r="I949" s="148"/>
      <c r="J949" s="148"/>
      <c r="K949" s="148"/>
      <c r="L949" s="148"/>
      <c r="M949" s="148"/>
      <c r="N949" s="148"/>
      <c r="O949" s="148"/>
      <c r="P949" s="149"/>
    </row>
    <row r="950" spans="1:16" ht="15" customHeight="1" x14ac:dyDescent="0.25">
      <c r="A950" s="44" t="str">
        <f ca="1">IF(MONTH(C950)=MONTH(D$3),RIGHT('Yearly Info'!A$26,LEN('Yearly Info'!A$26)-4),"")</f>
        <v/>
      </c>
      <c r="B950" s="145"/>
      <c r="C950" s="42">
        <f t="shared" ca="1" si="33"/>
        <v>46268</v>
      </c>
      <c r="D950" s="54">
        <f ca="1">INDIRECT("'" &amp; UPPER(LEFT(TEXT($D$3,"mmmm"),3)) &amp; "'!AG23")</f>
        <v>0</v>
      </c>
      <c r="E950" s="147"/>
      <c r="F950" s="148"/>
      <c r="G950" s="148"/>
      <c r="H950" s="148"/>
      <c r="I950" s="148"/>
      <c r="J950" s="148"/>
      <c r="K950" s="148"/>
      <c r="L950" s="148"/>
      <c r="M950" s="148"/>
      <c r="N950" s="148"/>
      <c r="O950" s="148"/>
      <c r="P950" s="149"/>
    </row>
    <row r="951" spans="1:16" ht="15" customHeight="1" x14ac:dyDescent="0.25">
      <c r="A951" s="44" t="str">
        <f ca="1">IF(MONTH(C951)=MONTH(D$3),RIGHT('Yearly Info'!A$27,LEN('Yearly Info'!A$27)-4),"")</f>
        <v/>
      </c>
      <c r="B951" s="145"/>
      <c r="C951" s="42">
        <f t="shared" ca="1" si="33"/>
        <v>46268</v>
      </c>
      <c r="D951" s="54">
        <f ca="1">INDIRECT("'" &amp; UPPER(LEFT(TEXT($D$3,"mmmm"),3)) &amp; "'!AG24")</f>
        <v>0</v>
      </c>
      <c r="E951" s="147"/>
      <c r="F951" s="148"/>
      <c r="G951" s="148"/>
      <c r="H951" s="148"/>
      <c r="I951" s="148"/>
      <c r="J951" s="148"/>
      <c r="K951" s="148"/>
      <c r="L951" s="148"/>
      <c r="M951" s="148"/>
      <c r="N951" s="148"/>
      <c r="O951" s="148"/>
      <c r="P951" s="149"/>
    </row>
    <row r="952" spans="1:16" ht="15" customHeight="1" x14ac:dyDescent="0.25">
      <c r="A952" s="44" t="str">
        <f ca="1">IF(MONTH(C952)=MONTH(D$3),RIGHT('Yearly Info'!A$28,LEN('Yearly Info'!A$28)-4),"")</f>
        <v/>
      </c>
      <c r="B952" s="145"/>
      <c r="C952" s="42">
        <f t="shared" ca="1" si="33"/>
        <v>46268</v>
      </c>
      <c r="D952" s="54">
        <f ca="1">INDIRECT("'" &amp; UPPER(LEFT(TEXT($D$3,"mmmm"),3)) &amp; "'!AG25")</f>
        <v>0</v>
      </c>
      <c r="E952" s="147"/>
      <c r="F952" s="148"/>
      <c r="G952" s="148"/>
      <c r="H952" s="148"/>
      <c r="I952" s="148"/>
      <c r="J952" s="148"/>
      <c r="K952" s="148"/>
      <c r="L952" s="148"/>
      <c r="M952" s="148"/>
      <c r="N952" s="148"/>
      <c r="O952" s="148"/>
      <c r="P952" s="149"/>
    </row>
    <row r="953" spans="1:16" ht="15" customHeight="1" x14ac:dyDescent="0.25">
      <c r="A953" s="44" t="str">
        <f ca="1">IF(MONTH(C953)=MONTH(D$3),RIGHT('Yearly Info'!A$29,LEN('Yearly Info'!A$29)-4),"")</f>
        <v/>
      </c>
      <c r="B953" s="145"/>
      <c r="C953" s="42">
        <f t="shared" ca="1" si="33"/>
        <v>46268</v>
      </c>
      <c r="D953" s="54">
        <f ca="1">INDIRECT("'" &amp; UPPER(LEFT(TEXT($D$3,"mmmm"),3)) &amp; "'!AG26")</f>
        <v>0</v>
      </c>
      <c r="E953" s="147"/>
      <c r="F953" s="148"/>
      <c r="G953" s="148"/>
      <c r="H953" s="148"/>
      <c r="I953" s="148"/>
      <c r="J953" s="148"/>
      <c r="K953" s="148"/>
      <c r="L953" s="148"/>
      <c r="M953" s="148"/>
      <c r="N953" s="148"/>
      <c r="O953" s="148"/>
      <c r="P953" s="149"/>
    </row>
    <row r="954" spans="1:16" ht="15" customHeight="1" x14ac:dyDescent="0.25">
      <c r="A954" s="44" t="str">
        <f ca="1">IF(MONTH(C954)=MONTH(D$3),RIGHT('Yearly Info'!A$30,LEN('Yearly Info'!A$30)-4),"")</f>
        <v/>
      </c>
      <c r="B954" s="145"/>
      <c r="C954" s="42">
        <f t="shared" ca="1" si="33"/>
        <v>46268</v>
      </c>
      <c r="D954" s="54">
        <f ca="1">INDIRECT("'" &amp; UPPER(LEFT(TEXT($D$3,"mmmm"),3)) &amp; "'!AG27")</f>
        <v>0</v>
      </c>
      <c r="E954" s="147"/>
      <c r="F954" s="148"/>
      <c r="G954" s="148"/>
      <c r="H954" s="148"/>
      <c r="I954" s="148"/>
      <c r="J954" s="148"/>
      <c r="K954" s="148"/>
      <c r="L954" s="148"/>
      <c r="M954" s="148"/>
      <c r="N954" s="148"/>
      <c r="O954" s="148"/>
      <c r="P954" s="149"/>
    </row>
    <row r="955" spans="1:16" ht="15" customHeight="1" x14ac:dyDescent="0.25">
      <c r="A955" s="44" t="str">
        <f ca="1">IF(MONTH(C955)=MONTH(D$3),RIGHT('Yearly Info'!A$31,LEN('Yearly Info'!A$31)-4),"")</f>
        <v/>
      </c>
      <c r="B955" s="145"/>
      <c r="C955" s="42">
        <f t="shared" ca="1" si="33"/>
        <v>46268</v>
      </c>
      <c r="D955" s="54">
        <f ca="1">INDIRECT("'" &amp; UPPER(LEFT(TEXT($D$3,"mmmm"),3)) &amp; "'!AG28")</f>
        <v>0</v>
      </c>
      <c r="E955" s="147"/>
      <c r="F955" s="148"/>
      <c r="G955" s="148"/>
      <c r="H955" s="148"/>
      <c r="I955" s="148"/>
      <c r="J955" s="148"/>
      <c r="K955" s="148"/>
      <c r="L955" s="148"/>
      <c r="M955" s="148"/>
      <c r="N955" s="148"/>
      <c r="O955" s="148"/>
      <c r="P955" s="149"/>
    </row>
    <row r="956" spans="1:16" ht="15" customHeight="1" x14ac:dyDescent="0.25">
      <c r="A956" s="44" t="str">
        <f ca="1">IF(MONTH(C956)=MONTH(D$3),RIGHT('Yearly Info'!A$32,LEN('Yearly Info'!A$32)-4),"")</f>
        <v/>
      </c>
      <c r="B956" s="145"/>
      <c r="C956" s="42">
        <f t="shared" ca="1" si="33"/>
        <v>46268</v>
      </c>
      <c r="D956" s="54">
        <f ca="1">INDIRECT("'" &amp; UPPER(LEFT(TEXT($D$3,"mmmm"),3)) &amp; "'!AG29")</f>
        <v>0</v>
      </c>
      <c r="E956" s="147"/>
      <c r="F956" s="148"/>
      <c r="G956" s="148"/>
      <c r="H956" s="148"/>
      <c r="I956" s="148"/>
      <c r="J956" s="148"/>
      <c r="K956" s="148"/>
      <c r="L956" s="148"/>
      <c r="M956" s="148"/>
      <c r="N956" s="148"/>
      <c r="O956" s="148"/>
      <c r="P956" s="149"/>
    </row>
    <row r="957" spans="1:16" ht="15" customHeight="1" x14ac:dyDescent="0.25">
      <c r="A957" s="44" t="str">
        <f ca="1">IF(MONTH(C957)=MONTH(D$3),RIGHT('Yearly Info'!A$33,LEN('Yearly Info'!A$33)-4),"")</f>
        <v/>
      </c>
      <c r="B957" s="145"/>
      <c r="C957" s="42">
        <f t="shared" ca="1" si="33"/>
        <v>46268</v>
      </c>
      <c r="D957" s="54">
        <f ca="1">INDIRECT("'" &amp; UPPER(LEFT(TEXT($D$3,"mmmm"),3)) &amp; "'!AG30")</f>
        <v>0</v>
      </c>
      <c r="E957" s="147"/>
      <c r="F957" s="148"/>
      <c r="G957" s="148"/>
      <c r="H957" s="148"/>
      <c r="I957" s="148"/>
      <c r="J957" s="148"/>
      <c r="K957" s="148"/>
      <c r="L957" s="148"/>
      <c r="M957" s="148"/>
      <c r="N957" s="148"/>
      <c r="O957" s="148"/>
      <c r="P957" s="149"/>
    </row>
    <row r="958" spans="1:16" ht="15" customHeight="1" x14ac:dyDescent="0.25">
      <c r="A958" s="44" t="str">
        <f ca="1">IF(MONTH(C958)=MONTH(D$3),RIGHT('Yearly Info'!A$34,LEN('Yearly Info'!A$34)-4),"")</f>
        <v/>
      </c>
      <c r="B958" s="145"/>
      <c r="C958" s="42">
        <f t="shared" ca="1" si="33"/>
        <v>46268</v>
      </c>
      <c r="D958" s="54">
        <f ca="1">INDIRECT("'" &amp; UPPER(LEFT(TEXT($D$3,"mmmm"),3)) &amp; "'!AG31")</f>
        <v>0</v>
      </c>
      <c r="E958" s="147"/>
      <c r="F958" s="148"/>
      <c r="G958" s="148"/>
      <c r="H958" s="148"/>
      <c r="I958" s="148"/>
      <c r="J958" s="148"/>
      <c r="K958" s="148"/>
      <c r="L958" s="148"/>
      <c r="M958" s="148"/>
      <c r="N958" s="148"/>
      <c r="O958" s="148"/>
      <c r="P958" s="149"/>
    </row>
    <row r="959" spans="1:16" ht="15" customHeight="1" x14ac:dyDescent="0.25">
      <c r="A959" s="44" t="str">
        <f ca="1">IF(MONTH(C959)=MONTH(D$3),RIGHT('Yearly Info'!A$35,LEN('Yearly Info'!A$35)-4),"")</f>
        <v/>
      </c>
      <c r="B959" s="145"/>
      <c r="C959" s="42">
        <f t="shared" ca="1" si="33"/>
        <v>46268</v>
      </c>
      <c r="D959" s="54">
        <f ca="1">INDIRECT("'" &amp; UPPER(LEFT(TEXT($D$3,"mmmm"),3)) &amp; "'!AG32")</f>
        <v>0</v>
      </c>
      <c r="E959" s="147"/>
      <c r="F959" s="148"/>
      <c r="G959" s="148"/>
      <c r="H959" s="148"/>
      <c r="I959" s="148"/>
      <c r="J959" s="148"/>
      <c r="K959" s="148"/>
      <c r="L959" s="148"/>
      <c r="M959" s="148"/>
      <c r="N959" s="148"/>
      <c r="O959" s="148"/>
      <c r="P959" s="149"/>
    </row>
    <row r="960" spans="1:16" ht="15" customHeight="1" x14ac:dyDescent="0.25">
      <c r="A960" s="44" t="str">
        <f ca="1">IF(MONTH(C960)=MONTH(D$3),RIGHT('Yearly Info'!A$36,LEN('Yearly Info'!A$36)-4),"")</f>
        <v/>
      </c>
      <c r="B960" s="145"/>
      <c r="C960" s="42">
        <f t="shared" ca="1" si="33"/>
        <v>46268</v>
      </c>
      <c r="D960" s="54">
        <f ca="1">INDIRECT("'" &amp; UPPER(LEFT(TEXT($D$3,"mmmm"),3)) &amp; "'!AG33")</f>
        <v>0</v>
      </c>
      <c r="E960" s="147"/>
      <c r="F960" s="148"/>
      <c r="G960" s="148"/>
      <c r="H960" s="148"/>
      <c r="I960" s="148"/>
      <c r="J960" s="148"/>
      <c r="K960" s="148"/>
      <c r="L960" s="148"/>
      <c r="M960" s="148"/>
      <c r="N960" s="148"/>
      <c r="O960" s="148"/>
      <c r="P960" s="149"/>
    </row>
    <row r="961" spans="1:16" ht="15" customHeight="1" x14ac:dyDescent="0.25">
      <c r="A961" s="44" t="str">
        <f ca="1">IF(MONTH(C961)=MONTH(D$3),RIGHT('Yearly Info'!A$37,LEN('Yearly Info'!A$37)-4),"")</f>
        <v/>
      </c>
      <c r="B961" s="145"/>
      <c r="C961" s="42">
        <f t="shared" ca="1" si="33"/>
        <v>46268</v>
      </c>
      <c r="D961" s="54">
        <f ca="1">INDIRECT("'" &amp; UPPER(LEFT(TEXT($D$3,"mmmm"),3)) &amp; "'!AG34")</f>
        <v>0</v>
      </c>
      <c r="E961" s="147"/>
      <c r="F961" s="148"/>
      <c r="G961" s="148"/>
      <c r="H961" s="148"/>
      <c r="I961" s="148"/>
      <c r="J961" s="148"/>
      <c r="K961" s="148"/>
      <c r="L961" s="148"/>
      <c r="M961" s="148"/>
      <c r="N961" s="148"/>
      <c r="O961" s="148"/>
      <c r="P961" s="149"/>
    </row>
    <row r="962" spans="1:16" ht="15" customHeight="1" x14ac:dyDescent="0.25">
      <c r="A962" s="44" t="str">
        <f ca="1">IF(MONTH(C962)=MONTH(D$3),RIGHT('Yearly Info'!A$38,LEN('Yearly Info'!A$38)-4),"")</f>
        <v/>
      </c>
      <c r="B962" s="145"/>
      <c r="C962" s="42">
        <f t="shared" ca="1" si="33"/>
        <v>46268</v>
      </c>
      <c r="D962" s="54">
        <f ca="1">INDIRECT("'" &amp; UPPER(LEFT(TEXT($D$3,"mmmm"),3)) &amp; "'!AG35")</f>
        <v>0</v>
      </c>
      <c r="E962" s="147"/>
      <c r="F962" s="148"/>
      <c r="G962" s="148"/>
      <c r="H962" s="148"/>
      <c r="I962" s="148"/>
      <c r="J962" s="148"/>
      <c r="K962" s="148"/>
      <c r="L962" s="148"/>
      <c r="M962" s="148"/>
      <c r="N962" s="148"/>
      <c r="O962" s="148"/>
      <c r="P962" s="149"/>
    </row>
    <row r="963" spans="1:16" ht="15" customHeight="1" x14ac:dyDescent="0.25">
      <c r="A963" s="44" t="str">
        <f ca="1">IF(MONTH(C963)=MONTH(D$3),RIGHT('Yearly Info'!A$39,LEN('Yearly Info'!A$39)-4),"")</f>
        <v/>
      </c>
      <c r="B963" s="145"/>
      <c r="C963" s="42">
        <f t="shared" ca="1" si="33"/>
        <v>46268</v>
      </c>
      <c r="D963" s="54">
        <f ca="1">INDIRECT("'" &amp; UPPER(LEFT(TEXT($D$3,"mmmm"),3)) &amp; "'!AG36")</f>
        <v>0</v>
      </c>
      <c r="E963" s="147"/>
      <c r="F963" s="148"/>
      <c r="G963" s="148"/>
      <c r="H963" s="148"/>
      <c r="I963" s="148"/>
      <c r="J963" s="148"/>
      <c r="K963" s="148"/>
      <c r="L963" s="148"/>
      <c r="M963" s="148"/>
      <c r="N963" s="148"/>
      <c r="O963" s="148"/>
      <c r="P963" s="149"/>
    </row>
    <row r="964" spans="1:16" ht="15" customHeight="1" thickBot="1" x14ac:dyDescent="0.3">
      <c r="A964" s="45" t="str">
        <f ca="1">IF(MONTH(C964)=MONTH(D$3),RIGHT('Yearly Info'!A$40,LEN('Yearly Info'!A$40)-4),"")</f>
        <v/>
      </c>
      <c r="B964" s="145"/>
      <c r="C964" s="42">
        <f t="shared" ca="1" si="33"/>
        <v>46268</v>
      </c>
      <c r="D964" s="54">
        <f ca="1">INDIRECT("'" &amp; UPPER(LEFT(TEXT($D$3,"mmmm"),3)) &amp; "'!AG37")</f>
        <v>0</v>
      </c>
      <c r="E964" s="147"/>
      <c r="F964" s="148"/>
      <c r="G964" s="148"/>
      <c r="H964" s="148"/>
      <c r="I964" s="148"/>
      <c r="J964" s="148"/>
      <c r="K964" s="148"/>
      <c r="L964" s="148"/>
      <c r="M964" s="148"/>
      <c r="N964" s="148"/>
      <c r="O964" s="148"/>
      <c r="P964" s="149"/>
    </row>
    <row r="965" spans="1:16" ht="15" customHeight="1" thickBot="1" x14ac:dyDescent="0.3">
      <c r="A965" s="45" t="str">
        <f ca="1">IF(MONTH(C965)=MONTH(D$3),RIGHT('Yearly Info'!A$41,LEN('Yearly Info'!A$41)-4),"")</f>
        <v/>
      </c>
      <c r="B965" s="145"/>
      <c r="C965" s="42">
        <f t="shared" ca="1" si="33"/>
        <v>46268</v>
      </c>
      <c r="D965" s="54">
        <f ca="1">INDIRECT("'" &amp; UPPER(LEFT(TEXT($D$3,"mmmm"),3)) &amp; "'!AG38")</f>
        <v>0</v>
      </c>
      <c r="E965" s="147"/>
      <c r="F965" s="148"/>
      <c r="G965" s="148"/>
      <c r="H965" s="148"/>
      <c r="I965" s="148"/>
      <c r="J965" s="148"/>
      <c r="K965" s="148"/>
      <c r="L965" s="148"/>
      <c r="M965" s="148"/>
      <c r="N965" s="148"/>
      <c r="O965" s="148"/>
      <c r="P965" s="149"/>
    </row>
    <row r="966" spans="1:16" ht="15" customHeight="1" thickBot="1" x14ac:dyDescent="0.3">
      <c r="A966" s="45" t="str">
        <f ca="1">IF(MONTH(C966)=MONTH(D$3),RIGHT('Yearly Info'!A$42,LEN('Yearly Info'!A$42)-4),"")</f>
        <v/>
      </c>
      <c r="B966" s="145"/>
      <c r="C966" s="42">
        <f t="shared" ca="1" si="33"/>
        <v>46268</v>
      </c>
      <c r="D966" s="54">
        <f ca="1">INDIRECT("'" &amp; UPPER(LEFT(TEXT($D$3,"mmmm"),3)) &amp; "'!AG39")</f>
        <v>0</v>
      </c>
      <c r="E966" s="147"/>
      <c r="F966" s="148"/>
      <c r="G966" s="148"/>
      <c r="H966" s="148"/>
      <c r="I966" s="148"/>
      <c r="J966" s="148"/>
      <c r="K966" s="148"/>
      <c r="L966" s="148"/>
      <c r="M966" s="148"/>
      <c r="N966" s="148"/>
      <c r="O966" s="148"/>
      <c r="P966" s="149"/>
    </row>
    <row r="967" spans="1:16" ht="15" customHeight="1" thickBot="1" x14ac:dyDescent="0.3">
      <c r="A967" s="45" t="str">
        <f ca="1">IF(MONTH(C967)=MONTH(D$3),RIGHT('Yearly Info'!A$43,LEN('Yearly Info'!A$43)-4),"")</f>
        <v/>
      </c>
      <c r="B967" s="146"/>
      <c r="C967" s="42">
        <f t="shared" ca="1" si="33"/>
        <v>46268</v>
      </c>
      <c r="D967" s="55">
        <f ca="1">INDIRECT("'" &amp; UPPER(LEFT(TEXT($D$3,"mmmm"),3)) &amp; "'!AG40")</f>
        <v>0</v>
      </c>
      <c r="E967" s="150"/>
      <c r="F967" s="151"/>
      <c r="G967" s="151"/>
      <c r="H967" s="151"/>
      <c r="I967" s="151"/>
      <c r="J967" s="151"/>
      <c r="K967" s="151"/>
      <c r="L967" s="151"/>
      <c r="M967" s="151"/>
      <c r="N967" s="151"/>
      <c r="O967" s="151"/>
      <c r="P967" s="152"/>
    </row>
    <row r="968" spans="1:16" ht="15" customHeight="1" x14ac:dyDescent="0.25">
      <c r="A968" s="44" t="str">
        <f ca="1">IF(MONTH(C968)=MONTH(D$3),RIGHT('Yearly Info'!A$14,LEN('Yearly Info'!A$14)-4),"")</f>
        <v/>
      </c>
      <c r="B968" s="159" t="str">
        <f ca="1">TEXT(C968,"dddd")</f>
        <v>Friday</v>
      </c>
      <c r="C968" s="96">
        <f ca="1">C938+1</f>
        <v>46269</v>
      </c>
      <c r="D968" s="54">
        <f ca="1">INDIRECT("'" &amp; UPPER(LEFT(TEXT($D$3,"mmmm"),3)) &amp; "'!AH11")</f>
        <v>0</v>
      </c>
      <c r="E968" s="147"/>
      <c r="F968" s="148"/>
      <c r="G968" s="148"/>
      <c r="H968" s="148"/>
      <c r="I968" s="148"/>
      <c r="J968" s="148"/>
      <c r="K968" s="148"/>
      <c r="L968" s="148"/>
      <c r="M968" s="148"/>
      <c r="N968" s="148"/>
      <c r="O968" s="148"/>
      <c r="P968" s="149"/>
    </row>
    <row r="969" spans="1:16" ht="15" customHeight="1" x14ac:dyDescent="0.25">
      <c r="A969" s="44" t="str">
        <f ca="1">IF(MONTH(C969)=MONTH(D$3),RIGHT('Yearly Info'!A$15,LEN('Yearly Info'!A$15)-4),"")</f>
        <v/>
      </c>
      <c r="B969" s="145"/>
      <c r="C969" s="42">
        <f ca="1">C968</f>
        <v>46269</v>
      </c>
      <c r="D969" s="54">
        <f ca="1">INDIRECT("'" &amp; UPPER(LEFT(TEXT($D$3,"mmmm"),3)) &amp; "'!AH12")</f>
        <v>0</v>
      </c>
      <c r="E969" s="147"/>
      <c r="F969" s="148"/>
      <c r="G969" s="148"/>
      <c r="H969" s="148"/>
      <c r="I969" s="148"/>
      <c r="J969" s="148"/>
      <c r="K969" s="148"/>
      <c r="L969" s="148"/>
      <c r="M969" s="148"/>
      <c r="N969" s="148"/>
      <c r="O969" s="148"/>
      <c r="P969" s="149"/>
    </row>
    <row r="970" spans="1:16" ht="15" customHeight="1" x14ac:dyDescent="0.25">
      <c r="A970" s="44" t="str">
        <f ca="1">IF(MONTH(C970)=MONTH(D$3),RIGHT('Yearly Info'!A$16,LEN('Yearly Info'!A$16)-4),"")</f>
        <v/>
      </c>
      <c r="B970" s="145"/>
      <c r="C970" s="42">
        <f t="shared" ref="C970:C997" ca="1" si="34">C969</f>
        <v>46269</v>
      </c>
      <c r="D970" s="54">
        <f ca="1">INDIRECT("'" &amp; UPPER(LEFT(TEXT($D$3,"mmmm"),3)) &amp; "'!AH13")</f>
        <v>0</v>
      </c>
      <c r="E970" s="147"/>
      <c r="F970" s="148"/>
      <c r="G970" s="148"/>
      <c r="H970" s="148"/>
      <c r="I970" s="148"/>
      <c r="J970" s="148"/>
      <c r="K970" s="148"/>
      <c r="L970" s="148"/>
      <c r="M970" s="148"/>
      <c r="N970" s="148"/>
      <c r="O970" s="148"/>
      <c r="P970" s="149"/>
    </row>
    <row r="971" spans="1:16" ht="15" customHeight="1" x14ac:dyDescent="0.25">
      <c r="A971" s="44" t="str">
        <f ca="1">IF(MONTH(C971)=MONTH(D$3),RIGHT('Yearly Info'!A$17,LEN('Yearly Info'!A$17)-4),"")</f>
        <v/>
      </c>
      <c r="B971" s="145"/>
      <c r="C971" s="42">
        <f t="shared" ca="1" si="34"/>
        <v>46269</v>
      </c>
      <c r="D971" s="54">
        <f ca="1">INDIRECT("'" &amp; UPPER(LEFT(TEXT($D$3,"mmmm"),3)) &amp; "'!AH14")</f>
        <v>0</v>
      </c>
      <c r="E971" s="147"/>
      <c r="F971" s="148"/>
      <c r="G971" s="148"/>
      <c r="H971" s="148"/>
      <c r="I971" s="148"/>
      <c r="J971" s="148"/>
      <c r="K971" s="148"/>
      <c r="L971" s="148"/>
      <c r="M971" s="148"/>
      <c r="N971" s="148"/>
      <c r="O971" s="148"/>
      <c r="P971" s="149"/>
    </row>
    <row r="972" spans="1:16" ht="15" customHeight="1" x14ac:dyDescent="0.25">
      <c r="A972" s="44" t="str">
        <f ca="1">IF(MONTH(C972)=MONTH(D$3),RIGHT('Yearly Info'!A$18,LEN('Yearly Info'!A$18)-4),"")</f>
        <v/>
      </c>
      <c r="B972" s="145"/>
      <c r="C972" s="42">
        <f t="shared" ca="1" si="34"/>
        <v>46269</v>
      </c>
      <c r="D972" s="54">
        <f ca="1">INDIRECT("'" &amp; UPPER(LEFT(TEXT($D$3,"mmmm"),3)) &amp; "'!AH15")</f>
        <v>0</v>
      </c>
      <c r="E972" s="147"/>
      <c r="F972" s="148"/>
      <c r="G972" s="148"/>
      <c r="H972" s="148"/>
      <c r="I972" s="148"/>
      <c r="J972" s="148"/>
      <c r="K972" s="148"/>
      <c r="L972" s="148"/>
      <c r="M972" s="148"/>
      <c r="N972" s="148"/>
      <c r="O972" s="148"/>
      <c r="P972" s="149"/>
    </row>
    <row r="973" spans="1:16" ht="15" customHeight="1" x14ac:dyDescent="0.25">
      <c r="A973" s="44" t="str">
        <f ca="1">IF(MONTH(C973)=MONTH(D$3),RIGHT('Yearly Info'!A$19,LEN('Yearly Info'!A$19)-4),"")</f>
        <v/>
      </c>
      <c r="B973" s="145"/>
      <c r="C973" s="42">
        <f t="shared" ca="1" si="34"/>
        <v>46269</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c>
      <c r="B974" s="145"/>
      <c r="C974" s="42">
        <f t="shared" ca="1" si="34"/>
        <v>46269</v>
      </c>
      <c r="D974" s="54">
        <f ca="1">INDIRECT("'" &amp; UPPER(LEFT(TEXT($D$3,"mmmm"),3)) &amp; "'!AH17")</f>
        <v>0</v>
      </c>
      <c r="E974" s="153"/>
      <c r="F974" s="154"/>
      <c r="G974" s="154"/>
      <c r="H974" s="154"/>
      <c r="I974" s="154"/>
      <c r="J974" s="154"/>
      <c r="K974" s="154"/>
      <c r="L974" s="154"/>
      <c r="M974" s="154"/>
      <c r="N974" s="154"/>
      <c r="O974" s="154"/>
      <c r="P974" s="155"/>
    </row>
    <row r="975" spans="1:16" ht="15" customHeight="1" x14ac:dyDescent="0.25">
      <c r="A975" s="44" t="str">
        <f ca="1">IF(MONTH(C975)=MONTH(D$3),RIGHT('Yearly Info'!A$21,LEN('Yearly Info'!A$21)-4),"")</f>
        <v/>
      </c>
      <c r="B975" s="145"/>
      <c r="C975" s="42">
        <f t="shared" ca="1" si="34"/>
        <v>46269</v>
      </c>
      <c r="D975" s="54">
        <f ca="1">INDIRECT("'" &amp; UPPER(LEFT(TEXT($D$3,"mmmm"),3)) &amp; "'!AH18")</f>
        <v>0</v>
      </c>
      <c r="E975" s="147"/>
      <c r="F975" s="148"/>
      <c r="G975" s="148"/>
      <c r="H975" s="148"/>
      <c r="I975" s="148"/>
      <c r="J975" s="148"/>
      <c r="K975" s="148"/>
      <c r="L975" s="148"/>
      <c r="M975" s="148"/>
      <c r="N975" s="148"/>
      <c r="O975" s="148"/>
      <c r="P975" s="149"/>
    </row>
    <row r="976" spans="1:16" ht="15" customHeight="1" x14ac:dyDescent="0.25">
      <c r="A976" s="44" t="str">
        <f ca="1">IF(MONTH(C976)=MONTH(D$3),RIGHT('Yearly Info'!A$22,LEN('Yearly Info'!A$22)-4),"")</f>
        <v/>
      </c>
      <c r="B976" s="145"/>
      <c r="C976" s="42">
        <f t="shared" ca="1" si="34"/>
        <v>46269</v>
      </c>
      <c r="D976" s="54">
        <f ca="1">INDIRECT("'" &amp; UPPER(LEFT(TEXT($D$3,"mmmm"),3)) &amp; "'!AH19")</f>
        <v>0</v>
      </c>
      <c r="E976" s="147"/>
      <c r="F976" s="148"/>
      <c r="G976" s="148"/>
      <c r="H976" s="148"/>
      <c r="I976" s="148"/>
      <c r="J976" s="148"/>
      <c r="K976" s="148"/>
      <c r="L976" s="148"/>
      <c r="M976" s="148"/>
      <c r="N976" s="148"/>
      <c r="O976" s="148"/>
      <c r="P976" s="149"/>
    </row>
    <row r="977" spans="1:16" ht="15" customHeight="1" x14ac:dyDescent="0.25">
      <c r="A977" s="44" t="str">
        <f ca="1">IF(MONTH(C977)=MONTH(D$3),RIGHT('Yearly Info'!A$23,LEN('Yearly Info'!A$23)-4),"")</f>
        <v/>
      </c>
      <c r="B977" s="145"/>
      <c r="C977" s="42">
        <f t="shared" ca="1" si="34"/>
        <v>46269</v>
      </c>
      <c r="D977" s="54">
        <f ca="1">INDIRECT("'" &amp; UPPER(LEFT(TEXT($D$3,"mmmm"),3)) &amp; "'!AH20")</f>
        <v>0</v>
      </c>
      <c r="E977" s="147"/>
      <c r="F977" s="148"/>
      <c r="G977" s="148"/>
      <c r="H977" s="148"/>
      <c r="I977" s="148"/>
      <c r="J977" s="148"/>
      <c r="K977" s="148"/>
      <c r="L977" s="148"/>
      <c r="M977" s="148"/>
      <c r="N977" s="148"/>
      <c r="O977" s="148"/>
      <c r="P977" s="149"/>
    </row>
    <row r="978" spans="1:16" ht="15" customHeight="1" x14ac:dyDescent="0.25">
      <c r="A978" s="44" t="str">
        <f ca="1">IF(MONTH(C978)=MONTH(D$3),RIGHT('Yearly Info'!A$24,LEN('Yearly Info'!A$24)-4),"")</f>
        <v/>
      </c>
      <c r="B978" s="145"/>
      <c r="C978" s="42">
        <f t="shared" ca="1" si="34"/>
        <v>46269</v>
      </c>
      <c r="D978" s="54">
        <f ca="1">INDIRECT("'" &amp; UPPER(LEFT(TEXT($D$3,"mmmm"),3)) &amp; "'!AH21")</f>
        <v>0</v>
      </c>
      <c r="E978" s="147"/>
      <c r="F978" s="148"/>
      <c r="G978" s="148"/>
      <c r="H978" s="148"/>
      <c r="I978" s="148"/>
      <c r="J978" s="148"/>
      <c r="K978" s="148"/>
      <c r="L978" s="148"/>
      <c r="M978" s="148"/>
      <c r="N978" s="148"/>
      <c r="O978" s="148"/>
      <c r="P978" s="149"/>
    </row>
    <row r="979" spans="1:16" ht="15" customHeight="1" x14ac:dyDescent="0.25">
      <c r="A979" s="44" t="str">
        <f ca="1">IF(MONTH(C979)=MONTH(D$3),RIGHT('Yearly Info'!A$25,LEN('Yearly Info'!A$25)-4),"")</f>
        <v/>
      </c>
      <c r="B979" s="145"/>
      <c r="C979" s="42">
        <f t="shared" ca="1" si="34"/>
        <v>46269</v>
      </c>
      <c r="D979" s="54">
        <f ca="1">INDIRECT("'" &amp; UPPER(LEFT(TEXT($D$3,"mmmm"),3)) &amp; "'!AH22")</f>
        <v>0</v>
      </c>
      <c r="E979" s="147"/>
      <c r="F979" s="148"/>
      <c r="G979" s="148"/>
      <c r="H979" s="148"/>
      <c r="I979" s="148"/>
      <c r="J979" s="148"/>
      <c r="K979" s="148"/>
      <c r="L979" s="148"/>
      <c r="M979" s="148"/>
      <c r="N979" s="148"/>
      <c r="O979" s="148"/>
      <c r="P979" s="149"/>
    </row>
    <row r="980" spans="1:16" ht="15" customHeight="1" x14ac:dyDescent="0.25">
      <c r="A980" s="44" t="str">
        <f ca="1">IF(MONTH(C980)=MONTH(D$3),RIGHT('Yearly Info'!A$26,LEN('Yearly Info'!A$26)-4),"")</f>
        <v/>
      </c>
      <c r="B980" s="145"/>
      <c r="C980" s="42">
        <f t="shared" ca="1" si="34"/>
        <v>46269</v>
      </c>
      <c r="D980" s="54">
        <f ca="1">INDIRECT("'" &amp; UPPER(LEFT(TEXT($D$3,"mmmm"),3)) &amp; "'!AH23")</f>
        <v>0</v>
      </c>
      <c r="E980" s="147"/>
      <c r="F980" s="148"/>
      <c r="G980" s="148"/>
      <c r="H980" s="148"/>
      <c r="I980" s="148"/>
      <c r="J980" s="148"/>
      <c r="K980" s="148"/>
      <c r="L980" s="148"/>
      <c r="M980" s="148"/>
      <c r="N980" s="148"/>
      <c r="O980" s="148"/>
      <c r="P980" s="149"/>
    </row>
    <row r="981" spans="1:16" ht="15" customHeight="1" x14ac:dyDescent="0.25">
      <c r="A981" s="44" t="str">
        <f ca="1">IF(MONTH(C981)=MONTH(D$3),RIGHT('Yearly Info'!A$27,LEN('Yearly Info'!A$27)-4),"")</f>
        <v/>
      </c>
      <c r="B981" s="145"/>
      <c r="C981" s="42">
        <f t="shared" ca="1" si="34"/>
        <v>46269</v>
      </c>
      <c r="D981" s="54">
        <f ca="1">INDIRECT("'" &amp; UPPER(LEFT(TEXT($D$3,"mmmm"),3)) &amp; "'!AH24")</f>
        <v>0</v>
      </c>
      <c r="E981" s="147"/>
      <c r="F981" s="148"/>
      <c r="G981" s="148"/>
      <c r="H981" s="148"/>
      <c r="I981" s="148"/>
      <c r="J981" s="148"/>
      <c r="K981" s="148"/>
      <c r="L981" s="148"/>
      <c r="M981" s="148"/>
      <c r="N981" s="148"/>
      <c r="O981" s="148"/>
      <c r="P981" s="149"/>
    </row>
    <row r="982" spans="1:16" ht="15" customHeight="1" x14ac:dyDescent="0.25">
      <c r="A982" s="44" t="str">
        <f ca="1">IF(MONTH(C982)=MONTH(D$3),RIGHT('Yearly Info'!A$28,LEN('Yearly Info'!A$28)-4),"")</f>
        <v/>
      </c>
      <c r="B982" s="145"/>
      <c r="C982" s="42">
        <f t="shared" ca="1" si="34"/>
        <v>46269</v>
      </c>
      <c r="D982" s="54">
        <f ca="1">INDIRECT("'" &amp; UPPER(LEFT(TEXT($D$3,"mmmm"),3)) &amp; "'!AH25")</f>
        <v>0</v>
      </c>
      <c r="E982" s="147"/>
      <c r="F982" s="148"/>
      <c r="G982" s="148"/>
      <c r="H982" s="148"/>
      <c r="I982" s="148"/>
      <c r="J982" s="148"/>
      <c r="K982" s="148"/>
      <c r="L982" s="148"/>
      <c r="M982" s="148"/>
      <c r="N982" s="148"/>
      <c r="O982" s="148"/>
      <c r="P982" s="149"/>
    </row>
    <row r="983" spans="1:16" ht="15" customHeight="1" x14ac:dyDescent="0.25">
      <c r="A983" s="44" t="str">
        <f ca="1">IF(MONTH(C983)=MONTH(D$3),RIGHT('Yearly Info'!A$29,LEN('Yearly Info'!A$29)-4),"")</f>
        <v/>
      </c>
      <c r="B983" s="145"/>
      <c r="C983" s="42">
        <f t="shared" ca="1" si="34"/>
        <v>46269</v>
      </c>
      <c r="D983" s="54">
        <f ca="1">INDIRECT("'" &amp; UPPER(LEFT(TEXT($D$3,"mmmm"),3)) &amp; "'!AH26")</f>
        <v>0</v>
      </c>
      <c r="E983" s="147"/>
      <c r="F983" s="148"/>
      <c r="G983" s="148"/>
      <c r="H983" s="148"/>
      <c r="I983" s="148"/>
      <c r="J983" s="148"/>
      <c r="K983" s="148"/>
      <c r="L983" s="148"/>
      <c r="M983" s="148"/>
      <c r="N983" s="148"/>
      <c r="O983" s="148"/>
      <c r="P983" s="149"/>
    </row>
    <row r="984" spans="1:16" ht="15" customHeight="1" x14ac:dyDescent="0.25">
      <c r="A984" s="44" t="str">
        <f ca="1">IF(MONTH(C984)=MONTH(D$3),RIGHT('Yearly Info'!A$30,LEN('Yearly Info'!A$30)-4),"")</f>
        <v/>
      </c>
      <c r="B984" s="145"/>
      <c r="C984" s="42">
        <f t="shared" ca="1" si="34"/>
        <v>46269</v>
      </c>
      <c r="D984" s="54">
        <f ca="1">INDIRECT("'" &amp; UPPER(LEFT(TEXT($D$3,"mmmm"),3)) &amp; "'!AH27")</f>
        <v>0</v>
      </c>
      <c r="E984" s="147"/>
      <c r="F984" s="148"/>
      <c r="G984" s="148"/>
      <c r="H984" s="148"/>
      <c r="I984" s="148"/>
      <c r="J984" s="148"/>
      <c r="K984" s="148"/>
      <c r="L984" s="148"/>
      <c r="M984" s="148"/>
      <c r="N984" s="148"/>
      <c r="O984" s="148"/>
      <c r="P984" s="149"/>
    </row>
    <row r="985" spans="1:16" ht="15" customHeight="1" x14ac:dyDescent="0.25">
      <c r="A985" s="44" t="str">
        <f ca="1">IF(MONTH(C985)=MONTH(D$3),RIGHT('Yearly Info'!A$31,LEN('Yearly Info'!A$31)-4),"")</f>
        <v/>
      </c>
      <c r="B985" s="145"/>
      <c r="C985" s="42">
        <f t="shared" ca="1" si="34"/>
        <v>46269</v>
      </c>
      <c r="D985" s="54">
        <f ca="1">INDIRECT("'" &amp; UPPER(LEFT(TEXT($D$3,"mmmm"),3)) &amp; "'!AH28")</f>
        <v>0</v>
      </c>
      <c r="E985" s="147"/>
      <c r="F985" s="148"/>
      <c r="G985" s="148"/>
      <c r="H985" s="148"/>
      <c r="I985" s="148"/>
      <c r="J985" s="148"/>
      <c r="K985" s="148"/>
      <c r="L985" s="148"/>
      <c r="M985" s="148"/>
      <c r="N985" s="148"/>
      <c r="O985" s="148"/>
      <c r="P985" s="149"/>
    </row>
    <row r="986" spans="1:16" ht="15" customHeight="1" x14ac:dyDescent="0.25">
      <c r="A986" s="44" t="str">
        <f ca="1">IF(MONTH(C986)=MONTH(D$3),RIGHT('Yearly Info'!A$32,LEN('Yearly Info'!A$32)-4),"")</f>
        <v/>
      </c>
      <c r="B986" s="145"/>
      <c r="C986" s="42">
        <f t="shared" ca="1" si="34"/>
        <v>46269</v>
      </c>
      <c r="D986" s="54">
        <f ca="1">INDIRECT("'" &amp; UPPER(LEFT(TEXT($D$3,"mmmm"),3)) &amp; "'!AH29")</f>
        <v>0</v>
      </c>
      <c r="E986" s="147"/>
      <c r="F986" s="148"/>
      <c r="G986" s="148"/>
      <c r="H986" s="148"/>
      <c r="I986" s="148"/>
      <c r="J986" s="148"/>
      <c r="K986" s="148"/>
      <c r="L986" s="148"/>
      <c r="M986" s="148"/>
      <c r="N986" s="148"/>
      <c r="O986" s="148"/>
      <c r="P986" s="149"/>
    </row>
    <row r="987" spans="1:16" ht="15" customHeight="1" x14ac:dyDescent="0.25">
      <c r="A987" s="44" t="str">
        <f ca="1">IF(MONTH(C987)=MONTH(D$3),RIGHT('Yearly Info'!A$33,LEN('Yearly Info'!A$33)-4),"")</f>
        <v/>
      </c>
      <c r="B987" s="145"/>
      <c r="C987" s="42">
        <f t="shared" ca="1" si="34"/>
        <v>46269</v>
      </c>
      <c r="D987" s="54">
        <f ca="1">INDIRECT("'" &amp; UPPER(LEFT(TEXT($D$3,"mmmm"),3)) &amp; "'!AH30")</f>
        <v>0</v>
      </c>
      <c r="E987" s="147"/>
      <c r="F987" s="148"/>
      <c r="G987" s="148"/>
      <c r="H987" s="148"/>
      <c r="I987" s="148"/>
      <c r="J987" s="148"/>
      <c r="K987" s="148"/>
      <c r="L987" s="148"/>
      <c r="M987" s="148"/>
      <c r="N987" s="148"/>
      <c r="O987" s="148"/>
      <c r="P987" s="149"/>
    </row>
    <row r="988" spans="1:16" ht="15" customHeight="1" x14ac:dyDescent="0.25">
      <c r="A988" s="44" t="str">
        <f ca="1">IF(MONTH(C988)=MONTH(D$3),RIGHT('Yearly Info'!A$34,LEN('Yearly Info'!A$34)-4),"")</f>
        <v/>
      </c>
      <c r="B988" s="145"/>
      <c r="C988" s="42">
        <f t="shared" ca="1" si="34"/>
        <v>46269</v>
      </c>
      <c r="D988" s="54">
        <f ca="1">INDIRECT("'" &amp; UPPER(LEFT(TEXT($D$3,"mmmm"),3)) &amp; "'!AH31")</f>
        <v>0</v>
      </c>
      <c r="E988" s="147"/>
      <c r="F988" s="148"/>
      <c r="G988" s="148"/>
      <c r="H988" s="148"/>
      <c r="I988" s="148"/>
      <c r="J988" s="148"/>
      <c r="K988" s="148"/>
      <c r="L988" s="148"/>
      <c r="M988" s="148"/>
      <c r="N988" s="148"/>
      <c r="O988" s="148"/>
      <c r="P988" s="149"/>
    </row>
    <row r="989" spans="1:16" ht="15" customHeight="1" thickBot="1" x14ac:dyDescent="0.3">
      <c r="A989" s="44" t="str">
        <f ca="1">IF(MONTH(C989)=MONTH(D$3),RIGHT('Yearly Info'!A$35,LEN('Yearly Info'!A$35)-4),"")</f>
        <v/>
      </c>
      <c r="B989" s="145"/>
      <c r="C989" s="42">
        <f t="shared" ca="1" si="34"/>
        <v>46269</v>
      </c>
      <c r="D989" s="55">
        <f ca="1">INDIRECT("'" &amp; UPPER(LEFT(TEXT($D$3,"mmmm"),3)) &amp; "'!AH32")</f>
        <v>0</v>
      </c>
      <c r="E989" s="147"/>
      <c r="F989" s="148"/>
      <c r="G989" s="148"/>
      <c r="H989" s="148"/>
      <c r="I989" s="148"/>
      <c r="J989" s="148"/>
      <c r="K989" s="148"/>
      <c r="L989" s="148"/>
      <c r="M989" s="148"/>
      <c r="N989" s="148"/>
      <c r="O989" s="148"/>
      <c r="P989" s="149"/>
    </row>
    <row r="990" spans="1:16" ht="15" customHeight="1" x14ac:dyDescent="0.25">
      <c r="A990" s="44" t="str">
        <f ca="1">IF(MONTH(C990)=MONTH(D$3),RIGHT('Yearly Info'!A$36,LEN('Yearly Info'!A$36)-4),"")</f>
        <v/>
      </c>
      <c r="B990" s="145"/>
      <c r="C990" s="42">
        <f t="shared" ca="1" si="34"/>
        <v>46269</v>
      </c>
      <c r="D990" s="54">
        <f ca="1">INDIRECT("'" &amp; UPPER(LEFT(TEXT($D$3,"mmmm"),3)) &amp; "'!AH33")</f>
        <v>0</v>
      </c>
      <c r="E990" s="147"/>
      <c r="F990" s="148"/>
      <c r="G990" s="148"/>
      <c r="H990" s="148"/>
      <c r="I990" s="148"/>
      <c r="J990" s="148"/>
      <c r="K990" s="148"/>
      <c r="L990" s="148"/>
      <c r="M990" s="148"/>
      <c r="N990" s="148"/>
      <c r="O990" s="148"/>
      <c r="P990" s="149"/>
    </row>
    <row r="991" spans="1:16" ht="15" customHeight="1" x14ac:dyDescent="0.25">
      <c r="A991" s="44" t="str">
        <f ca="1">IF(MONTH(C991)=MONTH(D$3),RIGHT('Yearly Info'!A$37,LEN('Yearly Info'!A$37)-4),"")</f>
        <v/>
      </c>
      <c r="B991" s="145"/>
      <c r="C991" s="42">
        <f t="shared" ca="1" si="34"/>
        <v>46269</v>
      </c>
      <c r="D991" s="54">
        <f ca="1">INDIRECT("'" &amp; UPPER(LEFT(TEXT($D$3,"mmmm"),3)) &amp; "'!AH34")</f>
        <v>0</v>
      </c>
      <c r="E991" s="147"/>
      <c r="F991" s="148"/>
      <c r="G991" s="148"/>
      <c r="H991" s="148"/>
      <c r="I991" s="148"/>
      <c r="J991" s="148"/>
      <c r="K991" s="148"/>
      <c r="L991" s="148"/>
      <c r="M991" s="148"/>
      <c r="N991" s="148"/>
      <c r="O991" s="148"/>
      <c r="P991" s="149"/>
    </row>
    <row r="992" spans="1:16" ht="15" customHeight="1" x14ac:dyDescent="0.25">
      <c r="A992" s="44" t="str">
        <f ca="1">IF(MONTH(C992)=MONTH(D$3),RIGHT('Yearly Info'!A$38,LEN('Yearly Info'!A$38)-4),"")</f>
        <v/>
      </c>
      <c r="B992" s="145"/>
      <c r="C992" s="42">
        <f t="shared" ca="1" si="34"/>
        <v>46269</v>
      </c>
      <c r="D992" s="54">
        <f ca="1">INDIRECT("'" &amp; UPPER(LEFT(TEXT($D$3,"mmmm"),3)) &amp; "'!AH35")</f>
        <v>0</v>
      </c>
      <c r="E992" s="147"/>
      <c r="F992" s="148"/>
      <c r="G992" s="148"/>
      <c r="H992" s="148"/>
      <c r="I992" s="148"/>
      <c r="J992" s="148"/>
      <c r="K992" s="148"/>
      <c r="L992" s="148"/>
      <c r="M992" s="148"/>
      <c r="N992" s="148"/>
      <c r="O992" s="148"/>
      <c r="P992" s="149"/>
    </row>
    <row r="993" spans="1:16" ht="15" customHeight="1" x14ac:dyDescent="0.25">
      <c r="A993" s="44" t="str">
        <f ca="1">IF(MONTH(C993)=MONTH(D$3),RIGHT('Yearly Info'!A$39,LEN('Yearly Info'!A$39)-4),"")</f>
        <v/>
      </c>
      <c r="B993" s="145"/>
      <c r="C993" s="42">
        <f t="shared" ca="1" si="34"/>
        <v>46269</v>
      </c>
      <c r="D993" s="54">
        <f ca="1">INDIRECT("'" &amp; UPPER(LEFT(TEXT($D$3,"mmmm"),3)) &amp; "'!AH36")</f>
        <v>0</v>
      </c>
      <c r="E993" s="147"/>
      <c r="F993" s="148"/>
      <c r="G993" s="148"/>
      <c r="H993" s="148"/>
      <c r="I993" s="148"/>
      <c r="J993" s="148"/>
      <c r="K993" s="148"/>
      <c r="L993" s="148"/>
      <c r="M993" s="148"/>
      <c r="N993" s="148"/>
      <c r="O993" s="148"/>
      <c r="P993" s="149"/>
    </row>
    <row r="994" spans="1:16" ht="15" customHeight="1" thickBot="1" x14ac:dyDescent="0.3">
      <c r="A994" s="45" t="str">
        <f ca="1">IF(MONTH(C994)=MONTH(D$3),RIGHT('Yearly Info'!A$40,LEN('Yearly Info'!A$40)-4),"")</f>
        <v/>
      </c>
      <c r="B994" s="145"/>
      <c r="C994" s="42">
        <f t="shared" ca="1" si="34"/>
        <v>46269</v>
      </c>
      <c r="D994" s="54">
        <f ca="1">INDIRECT("'" &amp; UPPER(LEFT(TEXT($D$3,"mmmm"),3)) &amp; "'!AH37")</f>
        <v>0</v>
      </c>
      <c r="E994" s="147"/>
      <c r="F994" s="148"/>
      <c r="G994" s="148"/>
      <c r="H994" s="148"/>
      <c r="I994" s="148"/>
      <c r="J994" s="148"/>
      <c r="K994" s="148"/>
      <c r="L994" s="148"/>
      <c r="M994" s="148"/>
      <c r="N994" s="148"/>
      <c r="O994" s="148"/>
      <c r="P994" s="149"/>
    </row>
    <row r="995" spans="1:16" ht="15" customHeight="1" thickBot="1" x14ac:dyDescent="0.3">
      <c r="A995" s="45" t="str">
        <f ca="1">IF(MONTH(C995)=MONTH(D$3),RIGHT('Yearly Info'!A$41,LEN('Yearly Info'!A$41)-4),"")</f>
        <v/>
      </c>
      <c r="B995" s="145"/>
      <c r="C995" s="42">
        <f t="shared" ca="1" si="34"/>
        <v>46269</v>
      </c>
      <c r="D995" s="54">
        <f ca="1">INDIRECT("'" &amp; UPPER(LEFT(TEXT($D$3,"mmmm"),3)) &amp; "'!AH38")</f>
        <v>0</v>
      </c>
      <c r="E995" s="147"/>
      <c r="F995" s="148"/>
      <c r="G995" s="148"/>
      <c r="H995" s="148"/>
      <c r="I995" s="148"/>
      <c r="J995" s="148"/>
      <c r="K995" s="148"/>
      <c r="L995" s="148"/>
      <c r="M995" s="148"/>
      <c r="N995" s="148"/>
      <c r="O995" s="148"/>
      <c r="P995" s="149"/>
    </row>
    <row r="996" spans="1:16" ht="15" customHeight="1" thickBot="1" x14ac:dyDescent="0.3">
      <c r="A996" s="45" t="str">
        <f ca="1">IF(MONTH(C996)=MONTH(D$3),RIGHT('Yearly Info'!A$42,LEN('Yearly Info'!A$42)-4),"")</f>
        <v/>
      </c>
      <c r="B996" s="145"/>
      <c r="C996" s="42">
        <f t="shared" ca="1" si="34"/>
        <v>46269</v>
      </c>
      <c r="D996" s="54">
        <f ca="1">INDIRECT("'" &amp; UPPER(LEFT(TEXT($D$3,"mmmm"),3)) &amp; "'!AH39")</f>
        <v>0</v>
      </c>
      <c r="E996" s="147"/>
      <c r="F996" s="148"/>
      <c r="G996" s="148"/>
      <c r="H996" s="148"/>
      <c r="I996" s="148"/>
      <c r="J996" s="148"/>
      <c r="K996" s="148"/>
      <c r="L996" s="148"/>
      <c r="M996" s="148"/>
      <c r="N996" s="148"/>
      <c r="O996" s="148"/>
      <c r="P996" s="149"/>
    </row>
    <row r="997" spans="1:16" ht="15" customHeight="1" thickBot="1" x14ac:dyDescent="0.3">
      <c r="A997" s="45" t="str">
        <f ca="1">IF(MONTH(C997)=MONTH(D$3),RIGHT('Yearly Info'!A$43,LEN('Yearly Info'!A$43)-4),"")</f>
        <v/>
      </c>
      <c r="B997" s="146"/>
      <c r="C997" s="42">
        <f t="shared" ca="1" si="34"/>
        <v>46269</v>
      </c>
      <c r="D997" s="55">
        <f ca="1">INDIRECT("'" &amp; UPPER(LEFT(TEXT($D$3,"mmmm"),3)) &amp; "'!AH40")</f>
        <v>0</v>
      </c>
      <c r="E997" s="150"/>
      <c r="F997" s="151"/>
      <c r="G997" s="151"/>
      <c r="H997" s="151"/>
      <c r="I997" s="151"/>
      <c r="J997" s="151"/>
      <c r="K997" s="151"/>
      <c r="L997" s="151"/>
      <c r="M997" s="151"/>
      <c r="N997" s="151"/>
      <c r="O997" s="151"/>
      <c r="P997" s="152"/>
    </row>
    <row r="1000" spans="1:16" ht="15.75" thickBot="1" x14ac:dyDescent="0.3">
      <c r="A1000" s="175" t="s">
        <v>6</v>
      </c>
      <c r="B1000" s="176"/>
      <c r="C1000" s="177">
        <f ca="1">SUM(D248:D997)</f>
        <v>0</v>
      </c>
      <c r="D1000" s="178"/>
      <c r="E1000" s="178"/>
    </row>
  </sheetData>
  <autoFilter ref="A1:A1000" xr:uid="{AB16BB6A-4E19-4575-ACAA-F46523137FAE}"/>
  <mergeCells count="974">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32:P932"/>
    <mergeCell ref="E933:P933"/>
    <mergeCell ref="E934:P934"/>
    <mergeCell ref="E935:P935"/>
    <mergeCell ref="E924:P924"/>
    <mergeCell ref="E925:P925"/>
    <mergeCell ref="E926:P926"/>
    <mergeCell ref="E927:P927"/>
    <mergeCell ref="E928:P928"/>
    <mergeCell ref="E929:P929"/>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865:P865"/>
    <mergeCell ref="E866:P866"/>
    <mergeCell ref="E867:P867"/>
    <mergeCell ref="E868:P868"/>
    <mergeCell ref="E869:P869"/>
    <mergeCell ref="E885:P885"/>
    <mergeCell ref="E886:P886"/>
    <mergeCell ref="E887:P887"/>
    <mergeCell ref="E888:P888"/>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33:P833"/>
    <mergeCell ref="E834:P834"/>
    <mergeCell ref="E835:P835"/>
    <mergeCell ref="E836:P836"/>
    <mergeCell ref="E843:P843"/>
    <mergeCell ref="E844:P844"/>
    <mergeCell ref="E845:P845"/>
    <mergeCell ref="E846:P846"/>
    <mergeCell ref="E847:P847"/>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12:P812"/>
    <mergeCell ref="E813:P813"/>
    <mergeCell ref="E814:P814"/>
    <mergeCell ref="E815:P815"/>
    <mergeCell ref="E804:P804"/>
    <mergeCell ref="E805:P805"/>
    <mergeCell ref="E806:P806"/>
    <mergeCell ref="E807:P807"/>
    <mergeCell ref="E808:P808"/>
    <mergeCell ref="E809:P809"/>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45:P745"/>
    <mergeCell ref="E746:P746"/>
    <mergeCell ref="E747:P747"/>
    <mergeCell ref="E748:P748"/>
    <mergeCell ref="E749:P749"/>
    <mergeCell ref="E765:P765"/>
    <mergeCell ref="E766:P766"/>
    <mergeCell ref="E767:P767"/>
    <mergeCell ref="E768:P768"/>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13:P713"/>
    <mergeCell ref="E714:P714"/>
    <mergeCell ref="E715:P715"/>
    <mergeCell ref="E716:P716"/>
    <mergeCell ref="E723:P723"/>
    <mergeCell ref="E724:P724"/>
    <mergeCell ref="E725:P725"/>
    <mergeCell ref="E726:P726"/>
    <mergeCell ref="E727:P727"/>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692:P692"/>
    <mergeCell ref="E693:P693"/>
    <mergeCell ref="E694:P694"/>
    <mergeCell ref="E695:P695"/>
    <mergeCell ref="E684:P684"/>
    <mergeCell ref="E685:P685"/>
    <mergeCell ref="E686:P686"/>
    <mergeCell ref="E687:P687"/>
    <mergeCell ref="E688:P688"/>
    <mergeCell ref="E689:P689"/>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25:P625"/>
    <mergeCell ref="E626:P626"/>
    <mergeCell ref="E627:P627"/>
    <mergeCell ref="E628:P628"/>
    <mergeCell ref="E629:P629"/>
    <mergeCell ref="E645:P645"/>
    <mergeCell ref="E646:P646"/>
    <mergeCell ref="E647:P647"/>
    <mergeCell ref="E648:P648"/>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593:P593"/>
    <mergeCell ref="E594:P594"/>
    <mergeCell ref="E595:P595"/>
    <mergeCell ref="E596:P596"/>
    <mergeCell ref="E603:P603"/>
    <mergeCell ref="E604:P604"/>
    <mergeCell ref="E605:P605"/>
    <mergeCell ref="E606:P606"/>
    <mergeCell ref="E607:P607"/>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72:P572"/>
    <mergeCell ref="E573:P573"/>
    <mergeCell ref="E574:P574"/>
    <mergeCell ref="E575:P575"/>
    <mergeCell ref="E564:P564"/>
    <mergeCell ref="E565:P565"/>
    <mergeCell ref="E566:P566"/>
    <mergeCell ref="E567:P567"/>
    <mergeCell ref="E568:P568"/>
    <mergeCell ref="E569:P569"/>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05:P505"/>
    <mergeCell ref="E506:P506"/>
    <mergeCell ref="E507:P507"/>
    <mergeCell ref="E508:P508"/>
    <mergeCell ref="E509:P509"/>
    <mergeCell ref="E525:P525"/>
    <mergeCell ref="E526:P526"/>
    <mergeCell ref="E527:P527"/>
    <mergeCell ref="E528:P528"/>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473:P473"/>
    <mergeCell ref="E474:P474"/>
    <mergeCell ref="E475:P475"/>
    <mergeCell ref="E476:P476"/>
    <mergeCell ref="E483:P483"/>
    <mergeCell ref="E484:P484"/>
    <mergeCell ref="E485:P485"/>
    <mergeCell ref="E486:P486"/>
    <mergeCell ref="E487:P487"/>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52:P452"/>
    <mergeCell ref="E453:P453"/>
    <mergeCell ref="E454:P454"/>
    <mergeCell ref="E455:P455"/>
    <mergeCell ref="E444:P444"/>
    <mergeCell ref="E445:P445"/>
    <mergeCell ref="E446:P446"/>
    <mergeCell ref="E447:P447"/>
    <mergeCell ref="E448:P448"/>
    <mergeCell ref="E449:P449"/>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385:P385"/>
    <mergeCell ref="E386:P386"/>
    <mergeCell ref="E387:P387"/>
    <mergeCell ref="E388:P388"/>
    <mergeCell ref="E389:P389"/>
    <mergeCell ref="E405:P405"/>
    <mergeCell ref="E406:P406"/>
    <mergeCell ref="E407:P407"/>
    <mergeCell ref="E408:P408"/>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53:P353"/>
    <mergeCell ref="E354:P354"/>
    <mergeCell ref="E355:P355"/>
    <mergeCell ref="E356:P356"/>
    <mergeCell ref="E363:P363"/>
    <mergeCell ref="E364:P364"/>
    <mergeCell ref="E365:P365"/>
    <mergeCell ref="E366:P366"/>
    <mergeCell ref="E367:P367"/>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32:P332"/>
    <mergeCell ref="E333:P333"/>
    <mergeCell ref="E334:P334"/>
    <mergeCell ref="E335:P335"/>
    <mergeCell ref="E324:P324"/>
    <mergeCell ref="E325:P325"/>
    <mergeCell ref="E326:P326"/>
    <mergeCell ref="E327:P327"/>
    <mergeCell ref="E328:P328"/>
    <mergeCell ref="E329:P329"/>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265:P265"/>
    <mergeCell ref="E266:P266"/>
    <mergeCell ref="E267:P267"/>
    <mergeCell ref="E268:P268"/>
    <mergeCell ref="E269:P269"/>
    <mergeCell ref="E285:P285"/>
    <mergeCell ref="E286:P286"/>
    <mergeCell ref="E287:P287"/>
    <mergeCell ref="E288:P288"/>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33:P233"/>
    <mergeCell ref="E234:P234"/>
    <mergeCell ref="E235:P235"/>
    <mergeCell ref="E236:P236"/>
    <mergeCell ref="E243:P243"/>
    <mergeCell ref="E244:P244"/>
    <mergeCell ref="E245:P245"/>
    <mergeCell ref="E246:P246"/>
    <mergeCell ref="E247:P247"/>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92:P92"/>
    <mergeCell ref="E93:P93"/>
    <mergeCell ref="E94:P94"/>
    <mergeCell ref="E95:P95"/>
    <mergeCell ref="E96:P96"/>
    <mergeCell ref="E97:P97"/>
    <mergeCell ref="E86:P86"/>
    <mergeCell ref="E87:P87"/>
    <mergeCell ref="E88:P88"/>
    <mergeCell ref="E89:P89"/>
    <mergeCell ref="E90:P90"/>
    <mergeCell ref="E91:P91"/>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37:P37"/>
    <mergeCell ref="E26:P26"/>
    <mergeCell ref="E27:P27"/>
    <mergeCell ref="E28:P28"/>
    <mergeCell ref="E29:P29"/>
    <mergeCell ref="E30:P30"/>
    <mergeCell ref="E31:P31"/>
    <mergeCell ref="E47:P47"/>
    <mergeCell ref="E48:P48"/>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B2:C2"/>
    <mergeCell ref="D2:N2"/>
    <mergeCell ref="B3:C3"/>
    <mergeCell ref="D3:H3"/>
    <mergeCell ref="I3:J3"/>
    <mergeCell ref="K3:N3"/>
    <mergeCell ref="A5:A7"/>
    <mergeCell ref="B5:D7"/>
    <mergeCell ref="E5:P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D2C558DA-87B6-4022-A2FE-EE9383E87AEF}">
      <formula1>Projects</formula1>
    </dataValidation>
  </dataValidations>
  <pageMargins left="0.7" right="0.7" top="0.75" bottom="0.75" header="0.3" footer="0.3"/>
  <pageSetup scale="86"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45C33-6EB4-4A11-A68F-80DD91245FF4}">
  <sheetPr>
    <pageSetUpPr fitToPage="1"/>
  </sheetPr>
  <dimension ref="A1:AO93"/>
  <sheetViews>
    <sheetView showZeros="0" zoomScaleNormal="100" zoomScaleSheetLayoutView="75" workbookViewId="0">
      <selection activeCell="B5" sqref="B5:AD7"/>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85" t="s">
        <v>0</v>
      </c>
      <c r="C2" s="185"/>
      <c r="D2" s="185"/>
      <c r="E2" s="185"/>
      <c r="F2" s="185"/>
      <c r="G2" s="185"/>
      <c r="H2" s="185"/>
      <c r="I2" s="185"/>
      <c r="J2" s="185"/>
      <c r="K2" s="185"/>
      <c r="L2" s="185"/>
      <c r="M2" s="185"/>
      <c r="N2" s="185"/>
      <c r="O2" s="185"/>
      <c r="P2" s="8"/>
      <c r="Q2" s="4"/>
      <c r="R2" s="4"/>
      <c r="S2" s="4"/>
      <c r="T2" s="4"/>
      <c r="U2" s="4"/>
      <c r="V2" s="4"/>
      <c r="W2" s="4"/>
      <c r="X2" s="4"/>
      <c r="Y2" s="6"/>
      <c r="Z2" s="4"/>
      <c r="AA2" s="7"/>
      <c r="AB2" s="4"/>
      <c r="AC2" s="4"/>
      <c r="AD2" s="4"/>
      <c r="AE2" s="4"/>
    </row>
    <row r="3" spans="1:41" ht="16.149999999999999" customHeight="1" x14ac:dyDescent="0.3">
      <c r="A3" s="4"/>
      <c r="B3" s="186" t="s">
        <v>1</v>
      </c>
      <c r="C3" s="186"/>
      <c r="D3" s="187" t="str">
        <f>'Yearly Info'!A45</f>
        <v>Don Woods</v>
      </c>
      <c r="E3" s="187"/>
      <c r="F3" s="187"/>
      <c r="G3" s="187"/>
      <c r="H3" s="187"/>
      <c r="I3" s="187"/>
      <c r="J3" s="187"/>
      <c r="K3" s="187"/>
      <c r="L3" s="187"/>
      <c r="M3" s="187"/>
      <c r="N3" s="187"/>
      <c r="O3" s="187"/>
      <c r="P3" s="9"/>
      <c r="Q3" s="10"/>
      <c r="R3" s="10"/>
      <c r="S3" s="9"/>
      <c r="T3" s="9"/>
      <c r="U3" s="9"/>
      <c r="V3" s="9"/>
      <c r="W3" s="9"/>
      <c r="X3" s="9"/>
      <c r="Y3" s="11"/>
      <c r="Z3" s="4"/>
      <c r="AA3" s="7"/>
      <c r="AB3" s="4"/>
      <c r="AC3" s="4"/>
      <c r="AD3" s="4"/>
      <c r="AE3" s="4"/>
    </row>
    <row r="4" spans="1:41" ht="16.149999999999999" customHeight="1" x14ac:dyDescent="0.3">
      <c r="A4" s="4"/>
      <c r="B4" s="186" t="s">
        <v>2</v>
      </c>
      <c r="C4" s="186"/>
      <c r="D4" s="188">
        <f>'Yearly Info'!D9</f>
        <v>46266</v>
      </c>
      <c r="E4" s="188"/>
      <c r="F4" s="188"/>
      <c r="G4" s="188"/>
      <c r="H4" s="188"/>
      <c r="I4" s="188"/>
      <c r="J4" s="186" t="s">
        <v>3</v>
      </c>
      <c r="K4" s="186"/>
      <c r="L4" s="197">
        <f>'Yearly Info'!B1</f>
        <v>2026</v>
      </c>
      <c r="M4" s="190"/>
      <c r="N4" s="190"/>
      <c r="O4" s="190"/>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81" t="s">
        <v>4</v>
      </c>
      <c r="B6" s="184" t="s">
        <v>5</v>
      </c>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4"/>
      <c r="AG6" s="29"/>
      <c r="AH6" s="29"/>
      <c r="AI6" s="19" t="s">
        <v>6</v>
      </c>
      <c r="AJ6" s="52"/>
    </row>
    <row r="7" spans="1:41" ht="18.75" customHeight="1" x14ac:dyDescent="0.3">
      <c r="A7" s="182"/>
      <c r="B7" s="47">
        <f>IF(WEEKDAY(D$4,2)&gt;5,D$4+8 - WEEKDAY(D$4,2),D$4-(WEEKDAY(D$4,2)-1))</f>
        <v>46265</v>
      </c>
      <c r="C7" s="47">
        <f>B7+1</f>
        <v>46266</v>
      </c>
      <c r="D7" s="47">
        <f t="shared" ref="D7:AH7" si="0">C7+1</f>
        <v>46267</v>
      </c>
      <c r="E7" s="47">
        <f t="shared" si="0"/>
        <v>46268</v>
      </c>
      <c r="F7" s="47">
        <f t="shared" si="0"/>
        <v>46269</v>
      </c>
      <c r="G7" s="47">
        <f t="shared" si="0"/>
        <v>46270</v>
      </c>
      <c r="H7" s="47">
        <f t="shared" si="0"/>
        <v>46271</v>
      </c>
      <c r="I7" s="47">
        <f t="shared" si="0"/>
        <v>46272</v>
      </c>
      <c r="J7" s="47">
        <f t="shared" si="0"/>
        <v>46273</v>
      </c>
      <c r="K7" s="47">
        <f t="shared" si="0"/>
        <v>46274</v>
      </c>
      <c r="L7" s="47">
        <f t="shared" si="0"/>
        <v>46275</v>
      </c>
      <c r="M7" s="47">
        <f t="shared" si="0"/>
        <v>46276</v>
      </c>
      <c r="N7" s="47">
        <f t="shared" si="0"/>
        <v>46277</v>
      </c>
      <c r="O7" s="47">
        <f t="shared" si="0"/>
        <v>46278</v>
      </c>
      <c r="P7" s="47">
        <f t="shared" si="0"/>
        <v>46279</v>
      </c>
      <c r="Q7" s="47">
        <f t="shared" si="0"/>
        <v>46280</v>
      </c>
      <c r="R7" s="47">
        <f t="shared" si="0"/>
        <v>46281</v>
      </c>
      <c r="S7" s="47">
        <f t="shared" si="0"/>
        <v>46282</v>
      </c>
      <c r="T7" s="47">
        <f t="shared" si="0"/>
        <v>46283</v>
      </c>
      <c r="U7" s="47">
        <f t="shared" si="0"/>
        <v>46284</v>
      </c>
      <c r="V7" s="47">
        <f t="shared" si="0"/>
        <v>46285</v>
      </c>
      <c r="W7" s="47">
        <f t="shared" si="0"/>
        <v>46286</v>
      </c>
      <c r="X7" s="47">
        <f t="shared" si="0"/>
        <v>46287</v>
      </c>
      <c r="Y7" s="47">
        <f t="shared" si="0"/>
        <v>46288</v>
      </c>
      <c r="Z7" s="47">
        <f t="shared" si="0"/>
        <v>46289</v>
      </c>
      <c r="AA7" s="47">
        <f t="shared" si="0"/>
        <v>46290</v>
      </c>
      <c r="AB7" s="47">
        <f t="shared" si="0"/>
        <v>46291</v>
      </c>
      <c r="AC7" s="47">
        <f t="shared" si="0"/>
        <v>46292</v>
      </c>
      <c r="AD7" s="47">
        <f t="shared" si="0"/>
        <v>46293</v>
      </c>
      <c r="AE7" s="47">
        <f t="shared" si="0"/>
        <v>46294</v>
      </c>
      <c r="AF7" s="47">
        <f t="shared" si="0"/>
        <v>46295</v>
      </c>
      <c r="AG7" s="48">
        <f t="shared" si="0"/>
        <v>46296</v>
      </c>
      <c r="AH7" s="49">
        <f t="shared" si="0"/>
        <v>46297</v>
      </c>
      <c r="AI7" s="18" t="s">
        <v>7</v>
      </c>
    </row>
    <row r="8" spans="1:41" ht="15.75" customHeight="1" thickBot="1" x14ac:dyDescent="0.3">
      <c r="A8" s="183"/>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 Support for MDEQ</v>
      </c>
      <c r="B11" s="65"/>
      <c r="C11" s="65"/>
      <c r="D11" s="65"/>
      <c r="E11" s="65"/>
      <c r="F11" s="65"/>
      <c r="G11" s="66"/>
      <c r="H11" s="67"/>
      <c r="I11" s="65"/>
      <c r="J11" s="65"/>
      <c r="K11" s="65"/>
      <c r="L11" s="65"/>
      <c r="M11" s="65"/>
      <c r="N11" s="66"/>
      <c r="O11" s="67"/>
      <c r="P11" s="65"/>
      <c r="Q11" s="65"/>
      <c r="R11" s="65"/>
      <c r="S11" s="65"/>
      <c r="T11" s="65"/>
      <c r="U11" s="66"/>
      <c r="V11" s="67"/>
      <c r="W11" s="65"/>
      <c r="X11" s="65"/>
      <c r="Y11" s="65"/>
      <c r="Z11" s="65"/>
      <c r="AA11" s="65"/>
      <c r="AB11" s="67"/>
      <c r="AC11" s="67"/>
      <c r="AD11" s="65"/>
      <c r="AE11" s="65"/>
      <c r="AF11" s="65"/>
      <c r="AG11" s="65"/>
      <c r="AH11" s="65"/>
      <c r="AI11" s="68">
        <f t="shared" ref="AI11:AI41" si="1">SUM(B11:AH11)</f>
        <v>0</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 Idea Portal</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v>
      </c>
      <c r="B14" s="65"/>
      <c r="C14" s="65"/>
      <c r="D14" s="65"/>
      <c r="E14" s="65"/>
      <c r="F14" s="65"/>
      <c r="G14" s="66"/>
      <c r="H14" s="67"/>
      <c r="I14" s="65"/>
      <c r="J14" s="65"/>
      <c r="K14" s="65"/>
      <c r="L14" s="65"/>
      <c r="M14" s="65"/>
      <c r="N14" s="66"/>
      <c r="O14" s="67"/>
      <c r="P14" s="65"/>
      <c r="Q14" s="65"/>
      <c r="R14" s="65"/>
      <c r="S14" s="65"/>
      <c r="T14" s="65"/>
      <c r="U14" s="66"/>
      <c r="V14" s="67"/>
      <c r="W14" s="65"/>
      <c r="X14" s="65"/>
      <c r="Y14" s="65"/>
      <c r="Z14" s="65"/>
      <c r="AA14" s="65"/>
      <c r="AB14" s="67"/>
      <c r="AC14" s="67"/>
      <c r="AD14" s="65"/>
      <c r="AE14" s="65"/>
      <c r="AF14" s="65"/>
      <c r="AG14" s="65"/>
      <c r="AH14" s="65"/>
      <c r="AI14" s="68">
        <f t="shared" si="1"/>
        <v>0</v>
      </c>
    </row>
    <row r="15" spans="1:41" x14ac:dyDescent="0.25">
      <c r="A15" s="90" t="str">
        <f>'Yearly Info'!A18</f>
        <v xml:space="preserve">     GeoSpatial</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 Dashboard</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MDWFP NRIS</v>
      </c>
      <c r="B17" s="65"/>
      <c r="C17" s="65"/>
      <c r="D17" s="65"/>
      <c r="E17" s="65"/>
      <c r="F17" s="65"/>
      <c r="G17" s="66"/>
      <c r="H17" s="67"/>
      <c r="I17" s="65"/>
      <c r="J17" s="65"/>
      <c r="K17" s="65"/>
      <c r="L17" s="65"/>
      <c r="M17" s="65"/>
      <c r="N17" s="66"/>
      <c r="O17" s="67"/>
      <c r="P17" s="65"/>
      <c r="Q17" s="97"/>
      <c r="R17" s="65"/>
      <c r="S17" s="65"/>
      <c r="T17" s="65"/>
      <c r="U17" s="66"/>
      <c r="V17" s="67"/>
      <c r="W17" s="65"/>
      <c r="X17" s="65"/>
      <c r="Y17" s="65"/>
      <c r="Z17" s="65"/>
      <c r="AA17" s="65"/>
      <c r="AB17" s="67"/>
      <c r="AC17" s="67"/>
      <c r="AD17" s="65"/>
      <c r="AE17" s="65"/>
      <c r="AF17" s="65"/>
      <c r="AG17" s="65"/>
      <c r="AH17" s="65"/>
      <c r="AI17" s="68">
        <f t="shared" si="1"/>
        <v>0</v>
      </c>
    </row>
    <row r="18" spans="1:35" x14ac:dyDescent="0.25">
      <c r="A18" s="90" t="str">
        <f>'Yearly Info'!A21</f>
        <v xml:space="preserve">     MSWIS MRVA 4 CLOSED</v>
      </c>
      <c r="B18" s="65"/>
      <c r="C18" s="65"/>
      <c r="D18" s="65"/>
      <c r="E18" s="65"/>
      <c r="F18" s="65"/>
      <c r="G18" s="66"/>
      <c r="H18" s="67"/>
      <c r="I18" s="65"/>
      <c r="J18" s="65"/>
      <c r="K18" s="65"/>
      <c r="L18" s="65"/>
      <c r="M18" s="65"/>
      <c r="N18" s="66"/>
      <c r="O18" s="67"/>
      <c r="P18" s="65"/>
      <c r="Q18" s="65"/>
      <c r="R18" s="65"/>
      <c r="S18" s="65"/>
      <c r="T18" s="65"/>
      <c r="U18" s="66"/>
      <c r="V18" s="67"/>
      <c r="W18" s="65"/>
      <c r="X18" s="65"/>
      <c r="Y18" s="65"/>
      <c r="Z18" s="65"/>
      <c r="AA18" s="65"/>
      <c r="AB18" s="67"/>
      <c r="AC18" s="67"/>
      <c r="AD18" s="65"/>
      <c r="AE18" s="65"/>
      <c r="AF18" s="65"/>
      <c r="AG18" s="65"/>
      <c r="AH18" s="65"/>
      <c r="AI18" s="68">
        <f t="shared" si="1"/>
        <v>0</v>
      </c>
    </row>
    <row r="19" spans="1:35" x14ac:dyDescent="0.25">
      <c r="A19" s="90" t="str">
        <f>'Yearly Info'!A22</f>
        <v xml:space="preserve">     Tackett</v>
      </c>
      <c r="B19" s="65"/>
      <c r="C19" s="65"/>
      <c r="D19" s="65"/>
      <c r="E19" s="65"/>
      <c r="F19" s="65"/>
      <c r="G19" s="66"/>
      <c r="H19" s="67"/>
      <c r="I19" s="65"/>
      <c r="J19" s="65"/>
      <c r="K19" s="65"/>
      <c r="L19" s="65"/>
      <c r="M19" s="65"/>
      <c r="N19" s="66"/>
      <c r="O19" s="67"/>
      <c r="P19" s="65"/>
      <c r="Q19" s="65"/>
      <c r="R19" s="65"/>
      <c r="S19" s="65"/>
      <c r="T19" s="65"/>
      <c r="U19" s="66"/>
      <c r="V19" s="67"/>
      <c r="W19" s="65"/>
      <c r="X19" s="65"/>
      <c r="Y19" s="65"/>
      <c r="Z19" s="65"/>
      <c r="AA19" s="65"/>
      <c r="AB19" s="67"/>
      <c r="AC19" s="67"/>
      <c r="AD19" s="65"/>
      <c r="AE19" s="65"/>
      <c r="AF19" s="65"/>
      <c r="AG19" s="65"/>
      <c r="AH19" s="65"/>
      <c r="AI19" s="68">
        <f t="shared" si="1"/>
        <v>0</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0</v>
      </c>
      <c r="E42" s="69">
        <f t="shared" si="2"/>
        <v>0</v>
      </c>
      <c r="F42" s="69">
        <f t="shared" si="2"/>
        <v>0</v>
      </c>
      <c r="G42" s="69">
        <f t="shared" si="2"/>
        <v>0</v>
      </c>
      <c r="H42" s="69">
        <f t="shared" si="2"/>
        <v>0</v>
      </c>
      <c r="I42" s="69">
        <f t="shared" si="2"/>
        <v>0</v>
      </c>
      <c r="J42" s="69">
        <f t="shared" si="2"/>
        <v>0</v>
      </c>
      <c r="K42" s="69">
        <f t="shared" si="2"/>
        <v>0</v>
      </c>
      <c r="L42" s="69">
        <f t="shared" si="2"/>
        <v>0</v>
      </c>
      <c r="M42" s="69">
        <f t="shared" si="2"/>
        <v>0</v>
      </c>
      <c r="N42" s="69">
        <f t="shared" si="2"/>
        <v>0</v>
      </c>
      <c r="O42" s="69">
        <f t="shared" si="2"/>
        <v>0</v>
      </c>
      <c r="P42" s="69">
        <f t="shared" si="2"/>
        <v>0</v>
      </c>
      <c r="Q42" s="69">
        <f t="shared" si="2"/>
        <v>0</v>
      </c>
      <c r="R42" s="69">
        <f t="shared" si="2"/>
        <v>0</v>
      </c>
      <c r="S42" s="69">
        <f t="shared" si="2"/>
        <v>0</v>
      </c>
      <c r="T42" s="69">
        <f t="shared" si="2"/>
        <v>0</v>
      </c>
      <c r="U42" s="69">
        <f t="shared" si="2"/>
        <v>0</v>
      </c>
      <c r="V42" s="69">
        <f t="shared" si="2"/>
        <v>0</v>
      </c>
      <c r="W42" s="69">
        <f t="shared" si="2"/>
        <v>0</v>
      </c>
      <c r="X42" s="69">
        <f t="shared" si="2"/>
        <v>0</v>
      </c>
      <c r="Y42" s="69">
        <f t="shared" si="2"/>
        <v>0</v>
      </c>
      <c r="Z42" s="69">
        <f t="shared" si="2"/>
        <v>0</v>
      </c>
      <c r="AA42" s="69">
        <f t="shared" si="2"/>
        <v>0</v>
      </c>
      <c r="AB42" s="69">
        <f t="shared" si="2"/>
        <v>0</v>
      </c>
      <c r="AC42" s="69">
        <f t="shared" si="2"/>
        <v>0</v>
      </c>
      <c r="AD42" s="69">
        <f t="shared" si="2"/>
        <v>0</v>
      </c>
      <c r="AE42" s="69">
        <f t="shared" si="2"/>
        <v>0</v>
      </c>
      <c r="AF42" s="69">
        <f>SUM(AF9:AF41)</f>
        <v>0</v>
      </c>
      <c r="AG42" s="69">
        <f t="shared" si="2"/>
        <v>0</v>
      </c>
      <c r="AH42" s="69">
        <f t="shared" si="2"/>
        <v>0</v>
      </c>
      <c r="AI42" s="71">
        <f>SUM(AI11:AI41)</f>
        <v>0</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8</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8</v>
      </c>
    </row>
    <row r="44" spans="1:36" x14ac:dyDescent="0.25">
      <c r="A44" s="73"/>
      <c r="B44" s="191" t="s">
        <v>10</v>
      </c>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3"/>
      <c r="AI44" s="74">
        <f>IF(SUM(B48:AH48)-AI42-AI43&gt;0,SUM(B48:AH48)-AI42-AI43,0)</f>
        <v>168</v>
      </c>
    </row>
    <row r="45" spans="1:36" x14ac:dyDescent="0.25">
      <c r="A45" s="73"/>
      <c r="B45" s="191" t="s">
        <v>11</v>
      </c>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3"/>
      <c r="AI45" s="75">
        <f>IF(SUM(B48:AH48)-AI42-AI43&lt;0,(SUM(B48:AH48)-AI42-AI43)*-1,0)</f>
        <v>0</v>
      </c>
    </row>
    <row r="46" spans="1:36" x14ac:dyDescent="0.25">
      <c r="A46" s="92" t="s">
        <v>12</v>
      </c>
      <c r="B46" s="76">
        <f t="shared" ref="B46:AH46" si="3">SUM(B45,B43,B42)</f>
        <v>0</v>
      </c>
      <c r="C46" s="76">
        <f t="shared" si="3"/>
        <v>0</v>
      </c>
      <c r="D46" s="76">
        <f t="shared" si="3"/>
        <v>0</v>
      </c>
      <c r="E46" s="76">
        <f t="shared" si="3"/>
        <v>0</v>
      </c>
      <c r="F46" s="76">
        <f t="shared" si="3"/>
        <v>0</v>
      </c>
      <c r="G46" s="76">
        <f t="shared" si="3"/>
        <v>0</v>
      </c>
      <c r="H46" s="76">
        <f t="shared" si="3"/>
        <v>0</v>
      </c>
      <c r="I46" s="76">
        <f t="shared" si="3"/>
        <v>8</v>
      </c>
      <c r="J46" s="76">
        <f t="shared" si="3"/>
        <v>0</v>
      </c>
      <c r="K46" s="76">
        <f t="shared" si="3"/>
        <v>0</v>
      </c>
      <c r="L46" s="76">
        <f t="shared" si="3"/>
        <v>0</v>
      </c>
      <c r="M46" s="76">
        <f t="shared" si="3"/>
        <v>0</v>
      </c>
      <c r="N46" s="76">
        <f t="shared" si="3"/>
        <v>0</v>
      </c>
      <c r="O46" s="76">
        <f t="shared" si="3"/>
        <v>0</v>
      </c>
      <c r="P46" s="76">
        <f t="shared" si="3"/>
        <v>0</v>
      </c>
      <c r="Q46" s="76">
        <f t="shared" si="3"/>
        <v>0</v>
      </c>
      <c r="R46" s="76">
        <f t="shared" si="3"/>
        <v>0</v>
      </c>
      <c r="S46" s="76">
        <f t="shared" si="3"/>
        <v>0</v>
      </c>
      <c r="T46" s="76">
        <f t="shared" si="3"/>
        <v>0</v>
      </c>
      <c r="U46" s="76">
        <f t="shared" si="3"/>
        <v>0</v>
      </c>
      <c r="V46" s="76">
        <f t="shared" si="3"/>
        <v>0</v>
      </c>
      <c r="W46" s="76">
        <f t="shared" si="3"/>
        <v>0</v>
      </c>
      <c r="X46" s="76">
        <f t="shared" si="3"/>
        <v>0</v>
      </c>
      <c r="Y46" s="76">
        <f t="shared" si="3"/>
        <v>0</v>
      </c>
      <c r="Z46" s="76">
        <f t="shared" si="3"/>
        <v>0</v>
      </c>
      <c r="AA46" s="76">
        <f t="shared" si="3"/>
        <v>0</v>
      </c>
      <c r="AB46" s="76">
        <f t="shared" si="3"/>
        <v>0</v>
      </c>
      <c r="AC46" s="76">
        <f t="shared" si="3"/>
        <v>0</v>
      </c>
      <c r="AD46" s="76">
        <f t="shared" si="3"/>
        <v>0</v>
      </c>
      <c r="AE46" s="76">
        <f t="shared" si="3"/>
        <v>0</v>
      </c>
      <c r="AF46" s="76">
        <f t="shared" si="3"/>
        <v>0</v>
      </c>
      <c r="AG46" s="76">
        <f t="shared" si="3"/>
        <v>0</v>
      </c>
      <c r="AH46" s="76">
        <f t="shared" si="3"/>
        <v>0</v>
      </c>
      <c r="AI46" s="77">
        <f>SUM(B46:AH46)</f>
        <v>8</v>
      </c>
      <c r="AJ46" s="20"/>
    </row>
    <row r="47" spans="1:36" ht="15.75" customHeight="1" thickBot="1" x14ac:dyDescent="0.3">
      <c r="A47" s="93" t="s">
        <v>13</v>
      </c>
      <c r="B47" s="78" t="str">
        <f>IF(B8="Sun",SUM(B46),"")</f>
        <v/>
      </c>
      <c r="C47" s="78" t="str">
        <f>IF(C8="Sun",SUM(B46,C46),"")</f>
        <v/>
      </c>
      <c r="D47" s="78" t="str">
        <f>IF(D8="Sun",SUM(B46,C46,D46),"")</f>
        <v/>
      </c>
      <c r="E47" s="78" t="str">
        <f>IF(E8="Sun",SUM(B46,C46,D46,E46),"")</f>
        <v/>
      </c>
      <c r="F47" s="194">
        <f>SUM(B46:H46)</f>
        <v>0</v>
      </c>
      <c r="G47" s="195"/>
      <c r="H47" s="196"/>
      <c r="I47" s="78" t="str">
        <f>IF(I8="Sun",SUM(C46,D46,E46,F46,G46,H46,I46),"")</f>
        <v/>
      </c>
      <c r="J47" s="78" t="str">
        <f>IF(J8="Sun",SUM(D46,E46,F46,G46,H46,I46,J46),"")</f>
        <v/>
      </c>
      <c r="K47" s="78" t="str">
        <f>IF(K8="Sun",SUM(E46,F46,G46,H46,I46,J46,K46),"")</f>
        <v/>
      </c>
      <c r="L47" s="78" t="str">
        <f>IF(L8="Sun",SUM(F46,G46,H46,I46,J46,K46,L46),"")</f>
        <v/>
      </c>
      <c r="M47" s="194">
        <f>SUM(I46:O46)</f>
        <v>8</v>
      </c>
      <c r="N47" s="195"/>
      <c r="O47" s="196"/>
      <c r="P47" s="78" t="str">
        <f>IF(P8="Sun",SUM(J46,K46,L46,M46,N46,O46,P46),"")</f>
        <v/>
      </c>
      <c r="Q47" s="78" t="str">
        <f>IF(Q8="Sun",SUM(K46,L46,M46,N46,O46,P46,Q46),"")</f>
        <v/>
      </c>
      <c r="R47" s="78" t="str">
        <f>IF(R8="Sun",SUM(L46,M46,N46,O46,P46,Q46,R46),"")</f>
        <v/>
      </c>
      <c r="S47" s="78" t="str">
        <f>IF(S8="Sun",SUM(M46,N46,O46,P46,Q46,R46,S46),"")</f>
        <v/>
      </c>
      <c r="T47" s="194">
        <f>SUM(P46:V46)</f>
        <v>0</v>
      </c>
      <c r="U47" s="195"/>
      <c r="V47" s="196"/>
      <c r="W47" s="78" t="str">
        <f>IF(W8="Sun",SUM(Q46,R46,S46,T46,U46,V46,W46),"")</f>
        <v/>
      </c>
      <c r="X47" s="78" t="str">
        <f>IF(X8="Sun",SUM(R46,S46,T46,U46,V46,W46,X46),"")</f>
        <v/>
      </c>
      <c r="Y47" s="78" t="str">
        <f>IF(Y8="Sun",SUM(S46,T46,U46,V46,W46,X46,Y46),"")</f>
        <v/>
      </c>
      <c r="Z47" s="78" t="str">
        <f>IF(Z8="Sun",SUM(T46,U46,V46,W46,X46,Y46,Z46),"")</f>
        <v/>
      </c>
      <c r="AA47" s="194">
        <f>SUM(W46:AC46)</f>
        <v>0</v>
      </c>
      <c r="AB47" s="195"/>
      <c r="AC47" s="196"/>
      <c r="AD47" s="78" t="str">
        <f>IF(AD8="Sun",SUM(X46,Y46,Z46,AA46,AB46,AC46,AD46),"")</f>
        <v/>
      </c>
      <c r="AE47" s="78" t="str">
        <f>IF(AE8="Sun",SUM(Y46,Z46,AA46,AB46,AC46,AD46,AE46),"")</f>
        <v/>
      </c>
      <c r="AF47" s="78" t="str">
        <f>IF(AF8="Sun",SUM(Z46,AA46,AB46,AC46,AD46,AE46,AF46),"")</f>
        <v/>
      </c>
      <c r="AG47" s="78" t="str">
        <f>IF(AG8="Sun",SUM(AA46,AB46,AC46,AD46,AE46,AF46,AG46),"")</f>
        <v/>
      </c>
      <c r="AH47" s="79">
        <f>SUM(AD46:AH46)</f>
        <v>0</v>
      </c>
      <c r="AI47" s="80">
        <f>SUM(B47:AH47)</f>
        <v>8</v>
      </c>
    </row>
    <row r="48" spans="1:36" ht="0.75" customHeight="1" x14ac:dyDescent="0.25">
      <c r="B48">
        <f>IF(B7&gt;=$D$4,IF(B7&lt;=EOMONTH($D$4,0), IF(B8="S",0,IF(B8="S",0,8)),0),0)</f>
        <v>0</v>
      </c>
      <c r="C48">
        <f t="shared" ref="C48:AH48" si="4">IF(C7&gt;=$D$4,IF(C7&lt;=EOMONTH($D$4,0), IF(C8="S",0,IF(C8="S",0,8)),0),0)</f>
        <v>8</v>
      </c>
      <c r="D48">
        <f t="shared" si="4"/>
        <v>8</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8</v>
      </c>
      <c r="AF48">
        <f t="shared" si="4"/>
        <v>8</v>
      </c>
      <c r="AG48">
        <f t="shared" si="4"/>
        <v>0</v>
      </c>
      <c r="AH48">
        <f t="shared" si="4"/>
        <v>0</v>
      </c>
      <c r="AI48">
        <f>SUM(B48:AH48)</f>
        <v>176</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85" t="s">
        <v>0</v>
      </c>
      <c r="C53" s="185"/>
      <c r="D53" s="185"/>
      <c r="E53" s="185"/>
      <c r="F53" s="185"/>
      <c r="G53" s="185"/>
      <c r="H53" s="185"/>
      <c r="I53" s="185"/>
      <c r="J53" s="185"/>
      <c r="K53" s="185"/>
      <c r="L53" s="185"/>
      <c r="M53" s="185"/>
      <c r="N53" s="185"/>
      <c r="O53" s="185"/>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86" t="s">
        <v>1</v>
      </c>
      <c r="C54" s="186"/>
      <c r="D54" s="187" t="str">
        <f>D3</f>
        <v>Don Woods</v>
      </c>
      <c r="E54" s="187"/>
      <c r="F54" s="187"/>
      <c r="G54" s="187"/>
      <c r="H54" s="187"/>
      <c r="I54" s="187"/>
      <c r="J54" s="187"/>
      <c r="K54" s="187"/>
      <c r="L54" s="187"/>
      <c r="M54" s="187"/>
      <c r="N54" s="187"/>
      <c r="O54" s="187"/>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86" t="s">
        <v>2</v>
      </c>
      <c r="C55" s="186"/>
      <c r="D55" s="188">
        <f>D4</f>
        <v>46266</v>
      </c>
      <c r="E55" s="188"/>
      <c r="F55" s="188"/>
      <c r="G55" s="188"/>
      <c r="H55" s="188"/>
      <c r="I55" s="188"/>
      <c r="J55" s="186" t="s">
        <v>3</v>
      </c>
      <c r="K55" s="186"/>
      <c r="L55" s="189">
        <f>L4</f>
        <v>2026</v>
      </c>
      <c r="M55" s="190"/>
      <c r="N55" s="190"/>
      <c r="O55" s="190"/>
      <c r="P55" s="9"/>
      <c r="Q55" s="9"/>
      <c r="R55" s="179"/>
      <c r="S55" s="179"/>
      <c r="T55" s="179"/>
      <c r="U55" s="179"/>
      <c r="V55" s="33"/>
      <c r="W55" s="180"/>
      <c r="X55" s="180"/>
      <c r="Y55" s="180"/>
      <c r="Z55" s="180"/>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81" t="s">
        <v>4</v>
      </c>
      <c r="B57" s="184" t="s">
        <v>5</v>
      </c>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c r="AA57" s="184"/>
      <c r="AB57" s="184"/>
      <c r="AC57" s="184"/>
      <c r="AD57" s="184"/>
      <c r="AE57" s="184"/>
      <c r="AF57" s="184"/>
      <c r="AG57" s="29"/>
      <c r="AH57" s="29"/>
      <c r="AI57" s="19" t="s">
        <v>6</v>
      </c>
    </row>
    <row r="58" spans="1:35" ht="15.75" x14ac:dyDescent="0.3">
      <c r="A58" s="182"/>
      <c r="B58" s="47">
        <f>IF(WEEKDAY(D$4,2)&gt;5,D$4+8 - WEEKDAY(D$4,2),D$4-(WEEKDAY(D$4,2)-1))</f>
        <v>46265</v>
      </c>
      <c r="C58" s="47">
        <f>B58+1</f>
        <v>46266</v>
      </c>
      <c r="D58" s="47">
        <f t="shared" ref="D58:AH58" si="5">C58+1</f>
        <v>46267</v>
      </c>
      <c r="E58" s="47">
        <f t="shared" si="5"/>
        <v>46268</v>
      </c>
      <c r="F58" s="47">
        <f t="shared" si="5"/>
        <v>46269</v>
      </c>
      <c r="G58" s="47">
        <f t="shared" si="5"/>
        <v>46270</v>
      </c>
      <c r="H58" s="47">
        <f t="shared" si="5"/>
        <v>46271</v>
      </c>
      <c r="I58" s="47">
        <f t="shared" si="5"/>
        <v>46272</v>
      </c>
      <c r="J58" s="47">
        <f t="shared" si="5"/>
        <v>46273</v>
      </c>
      <c r="K58" s="47">
        <f t="shared" si="5"/>
        <v>46274</v>
      </c>
      <c r="L58" s="47">
        <f t="shared" si="5"/>
        <v>46275</v>
      </c>
      <c r="M58" s="47">
        <f t="shared" si="5"/>
        <v>46276</v>
      </c>
      <c r="N58" s="47">
        <f t="shared" si="5"/>
        <v>46277</v>
      </c>
      <c r="O58" s="47">
        <f t="shared" si="5"/>
        <v>46278</v>
      </c>
      <c r="P58" s="47">
        <f t="shared" si="5"/>
        <v>46279</v>
      </c>
      <c r="Q58" s="47">
        <f t="shared" si="5"/>
        <v>46280</v>
      </c>
      <c r="R58" s="47">
        <f t="shared" si="5"/>
        <v>46281</v>
      </c>
      <c r="S58" s="47">
        <f t="shared" si="5"/>
        <v>46282</v>
      </c>
      <c r="T58" s="47">
        <f t="shared" si="5"/>
        <v>46283</v>
      </c>
      <c r="U58" s="47">
        <f t="shared" si="5"/>
        <v>46284</v>
      </c>
      <c r="V58" s="47">
        <f t="shared" si="5"/>
        <v>46285</v>
      </c>
      <c r="W58" s="47">
        <f t="shared" si="5"/>
        <v>46286</v>
      </c>
      <c r="X58" s="47">
        <f t="shared" si="5"/>
        <v>46287</v>
      </c>
      <c r="Y58" s="47">
        <f t="shared" si="5"/>
        <v>46288</v>
      </c>
      <c r="Z58" s="47">
        <f t="shared" si="5"/>
        <v>46289</v>
      </c>
      <c r="AA58" s="47">
        <f t="shared" si="5"/>
        <v>46290</v>
      </c>
      <c r="AB58" s="47">
        <f t="shared" si="5"/>
        <v>46291</v>
      </c>
      <c r="AC58" s="47">
        <f t="shared" si="5"/>
        <v>46292</v>
      </c>
      <c r="AD58" s="47">
        <f t="shared" si="5"/>
        <v>46293</v>
      </c>
      <c r="AE58" s="47">
        <f t="shared" si="5"/>
        <v>46294</v>
      </c>
      <c r="AF58" s="47">
        <f t="shared" si="5"/>
        <v>46295</v>
      </c>
      <c r="AG58" s="48">
        <f t="shared" si="5"/>
        <v>46296</v>
      </c>
      <c r="AH58" s="49">
        <f t="shared" si="5"/>
        <v>46297</v>
      </c>
      <c r="AI58" s="18" t="s">
        <v>7</v>
      </c>
    </row>
    <row r="59" spans="1:35" ht="15.75" thickBot="1" x14ac:dyDescent="0.3">
      <c r="A59" s="183"/>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 Support for MDEQ</v>
      </c>
      <c r="B62" s="65">
        <f t="shared" si="7"/>
        <v>0</v>
      </c>
      <c r="C62" s="65">
        <f t="shared" si="7"/>
        <v>0</v>
      </c>
      <c r="D62" s="65">
        <f t="shared" si="7"/>
        <v>0</v>
      </c>
      <c r="E62" s="65">
        <f t="shared" si="7"/>
        <v>0</v>
      </c>
      <c r="F62" s="65">
        <f t="shared" si="7"/>
        <v>0</v>
      </c>
      <c r="G62" s="67">
        <f t="shared" si="7"/>
        <v>0</v>
      </c>
      <c r="H62" s="67">
        <f t="shared" si="7"/>
        <v>0</v>
      </c>
      <c r="I62" s="65">
        <f t="shared" si="7"/>
        <v>0</v>
      </c>
      <c r="J62" s="65">
        <f t="shared" si="7"/>
        <v>0</v>
      </c>
      <c r="K62" s="65">
        <f t="shared" si="7"/>
        <v>0</v>
      </c>
      <c r="L62" s="65">
        <f t="shared" si="7"/>
        <v>0</v>
      </c>
      <c r="M62" s="65">
        <f t="shared" si="7"/>
        <v>0</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0</v>
      </c>
      <c r="X62" s="65">
        <f t="shared" si="8"/>
        <v>0</v>
      </c>
      <c r="Y62" s="65">
        <f t="shared" si="8"/>
        <v>0</v>
      </c>
      <c r="Z62" s="65">
        <f t="shared" si="8"/>
        <v>0</v>
      </c>
      <c r="AA62" s="65">
        <f t="shared" si="8"/>
        <v>0</v>
      </c>
      <c r="AB62" s="67">
        <f t="shared" si="8"/>
        <v>0</v>
      </c>
      <c r="AC62" s="67">
        <f t="shared" si="8"/>
        <v>0</v>
      </c>
      <c r="AD62" s="65">
        <f t="shared" si="8"/>
        <v>0</v>
      </c>
      <c r="AE62" s="65">
        <f t="shared" si="8"/>
        <v>0</v>
      </c>
      <c r="AF62" s="65">
        <f t="shared" si="8"/>
        <v>0</v>
      </c>
      <c r="AG62" s="65">
        <f t="shared" si="8"/>
        <v>0</v>
      </c>
      <c r="AH62" s="65">
        <f t="shared" si="8"/>
        <v>0</v>
      </c>
      <c r="AI62" s="68">
        <f t="shared" ref="AI62:AI83" si="9">SUM(B62:AH62)</f>
        <v>0</v>
      </c>
    </row>
    <row r="63" spans="1:35"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x14ac:dyDescent="0.25">
      <c r="A64" s="57" t="str">
        <f t="shared" si="7"/>
        <v xml:space="preserve">     RICS Idea Portal</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x14ac:dyDescent="0.25">
      <c r="A65" s="57" t="str">
        <f t="shared" si="7"/>
        <v xml:space="preserve">     MSWIS</v>
      </c>
      <c r="B65" s="65">
        <f t="shared" si="7"/>
        <v>0</v>
      </c>
      <c r="C65" s="65">
        <f t="shared" si="7"/>
        <v>0</v>
      </c>
      <c r="D65" s="65">
        <f t="shared" si="7"/>
        <v>0</v>
      </c>
      <c r="E65" s="65">
        <f t="shared" si="7"/>
        <v>0</v>
      </c>
      <c r="F65" s="65">
        <f t="shared" si="7"/>
        <v>0</v>
      </c>
      <c r="G65" s="67">
        <f t="shared" si="7"/>
        <v>0</v>
      </c>
      <c r="H65" s="67">
        <f t="shared" si="7"/>
        <v>0</v>
      </c>
      <c r="I65" s="65">
        <f t="shared" si="7"/>
        <v>0</v>
      </c>
      <c r="J65" s="65">
        <f t="shared" si="7"/>
        <v>0</v>
      </c>
      <c r="K65" s="65">
        <f t="shared" si="7"/>
        <v>0</v>
      </c>
      <c r="L65" s="65">
        <f t="shared" si="7"/>
        <v>0</v>
      </c>
      <c r="M65" s="65">
        <f t="shared" si="7"/>
        <v>0</v>
      </c>
      <c r="N65" s="67">
        <f t="shared" si="7"/>
        <v>0</v>
      </c>
      <c r="O65" s="67">
        <f t="shared" si="7"/>
        <v>0</v>
      </c>
      <c r="P65" s="65">
        <f t="shared" si="7"/>
        <v>0</v>
      </c>
      <c r="Q65" s="65">
        <f t="shared" si="8"/>
        <v>0</v>
      </c>
      <c r="R65" s="65">
        <f t="shared" si="8"/>
        <v>0</v>
      </c>
      <c r="S65" s="65">
        <f t="shared" si="8"/>
        <v>0</v>
      </c>
      <c r="T65" s="65">
        <f t="shared" si="8"/>
        <v>0</v>
      </c>
      <c r="U65" s="67">
        <f t="shared" si="8"/>
        <v>0</v>
      </c>
      <c r="V65" s="67">
        <f t="shared" si="8"/>
        <v>0</v>
      </c>
      <c r="W65" s="65">
        <f t="shared" si="8"/>
        <v>0</v>
      </c>
      <c r="X65" s="65">
        <f t="shared" si="8"/>
        <v>0</v>
      </c>
      <c r="Y65" s="65">
        <f t="shared" si="8"/>
        <v>0</v>
      </c>
      <c r="Z65" s="65">
        <f t="shared" si="8"/>
        <v>0</v>
      </c>
      <c r="AA65" s="65">
        <f t="shared" si="8"/>
        <v>0</v>
      </c>
      <c r="AB65" s="67">
        <f t="shared" si="8"/>
        <v>0</v>
      </c>
      <c r="AC65" s="67">
        <f t="shared" si="8"/>
        <v>0</v>
      </c>
      <c r="AD65" s="65">
        <f t="shared" si="8"/>
        <v>0</v>
      </c>
      <c r="AE65" s="65">
        <f t="shared" si="8"/>
        <v>0</v>
      </c>
      <c r="AF65" s="65">
        <f t="shared" si="8"/>
        <v>0</v>
      </c>
      <c r="AG65" s="65">
        <f t="shared" si="8"/>
        <v>0</v>
      </c>
      <c r="AH65" s="65">
        <f t="shared" si="8"/>
        <v>0</v>
      </c>
      <c r="AI65" s="68">
        <f t="shared" si="9"/>
        <v>0</v>
      </c>
    </row>
    <row r="66" spans="1:35" x14ac:dyDescent="0.25">
      <c r="A66" s="57" t="str">
        <f t="shared" si="7"/>
        <v xml:space="preserve">     GeoSpatial</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x14ac:dyDescent="0.25">
      <c r="A67" s="57" t="str">
        <f t="shared" si="7"/>
        <v xml:space="preserve">     RICS Dashboard</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x14ac:dyDescent="0.25">
      <c r="A68" s="57" t="str">
        <f t="shared" si="7"/>
        <v xml:space="preserve">     MDWFP NRIS</v>
      </c>
      <c r="B68" s="65">
        <f t="shared" si="7"/>
        <v>0</v>
      </c>
      <c r="C68" s="65">
        <f t="shared" si="7"/>
        <v>0</v>
      </c>
      <c r="D68" s="65">
        <f t="shared" si="7"/>
        <v>0</v>
      </c>
      <c r="E68" s="65">
        <f t="shared" si="7"/>
        <v>0</v>
      </c>
      <c r="F68" s="65">
        <f t="shared" si="7"/>
        <v>0</v>
      </c>
      <c r="G68" s="67">
        <f t="shared" si="7"/>
        <v>0</v>
      </c>
      <c r="H68" s="67">
        <f t="shared" si="7"/>
        <v>0</v>
      </c>
      <c r="I68" s="65">
        <f t="shared" si="7"/>
        <v>0</v>
      </c>
      <c r="J68" s="65">
        <f t="shared" si="7"/>
        <v>0</v>
      </c>
      <c r="K68" s="65">
        <f t="shared" si="7"/>
        <v>0</v>
      </c>
      <c r="L68" s="65">
        <f t="shared" si="7"/>
        <v>0</v>
      </c>
      <c r="M68" s="65">
        <f t="shared" si="7"/>
        <v>0</v>
      </c>
      <c r="N68" s="67">
        <f t="shared" si="7"/>
        <v>0</v>
      </c>
      <c r="O68" s="67">
        <f t="shared" si="7"/>
        <v>0</v>
      </c>
      <c r="P68" s="65">
        <f t="shared" si="7"/>
        <v>0</v>
      </c>
      <c r="Q68" s="65">
        <f t="shared" si="8"/>
        <v>0</v>
      </c>
      <c r="R68" s="65">
        <f t="shared" si="8"/>
        <v>0</v>
      </c>
      <c r="S68" s="65">
        <f t="shared" si="8"/>
        <v>0</v>
      </c>
      <c r="T68" s="65">
        <f t="shared" si="8"/>
        <v>0</v>
      </c>
      <c r="U68" s="67">
        <f t="shared" si="8"/>
        <v>0</v>
      </c>
      <c r="V68" s="67">
        <f t="shared" si="8"/>
        <v>0</v>
      </c>
      <c r="W68" s="65">
        <f t="shared" si="8"/>
        <v>0</v>
      </c>
      <c r="X68" s="65">
        <f t="shared" si="8"/>
        <v>0</v>
      </c>
      <c r="Y68" s="65">
        <f t="shared" si="8"/>
        <v>0</v>
      </c>
      <c r="Z68" s="65">
        <f t="shared" si="8"/>
        <v>0</v>
      </c>
      <c r="AA68" s="65">
        <f t="shared" si="8"/>
        <v>0</v>
      </c>
      <c r="AB68" s="67">
        <f t="shared" si="8"/>
        <v>0</v>
      </c>
      <c r="AC68" s="67">
        <f t="shared" si="8"/>
        <v>0</v>
      </c>
      <c r="AD68" s="65">
        <f t="shared" si="8"/>
        <v>0</v>
      </c>
      <c r="AE68" s="65">
        <f t="shared" si="8"/>
        <v>0</v>
      </c>
      <c r="AF68" s="65">
        <f t="shared" si="8"/>
        <v>0</v>
      </c>
      <c r="AG68" s="65">
        <f t="shared" si="8"/>
        <v>0</v>
      </c>
      <c r="AH68" s="65">
        <f t="shared" si="8"/>
        <v>0</v>
      </c>
      <c r="AI68" s="68">
        <f t="shared" si="9"/>
        <v>0</v>
      </c>
    </row>
    <row r="69" spans="1:35" x14ac:dyDescent="0.25">
      <c r="A69" s="57" t="str">
        <f t="shared" si="7"/>
        <v xml:space="preserve">     MSWIS MRVA 4 CLOSED</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 t="shared" si="8"/>
        <v>0</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0</v>
      </c>
    </row>
    <row r="70" spans="1:35" x14ac:dyDescent="0.25">
      <c r="A70" s="57" t="str">
        <f t="shared" si="7"/>
        <v xml:space="preserve">     Tackett</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0</v>
      </c>
      <c r="M70" s="65">
        <f t="shared" si="7"/>
        <v>0</v>
      </c>
      <c r="N70" s="67">
        <f t="shared" si="7"/>
        <v>0</v>
      </c>
      <c r="O70" s="67">
        <f t="shared" si="7"/>
        <v>0</v>
      </c>
      <c r="P70" s="65">
        <f t="shared" si="7"/>
        <v>0</v>
      </c>
      <c r="Q70" s="65">
        <f t="shared" si="8"/>
        <v>0</v>
      </c>
      <c r="R70" s="65">
        <f t="shared" si="8"/>
        <v>0</v>
      </c>
      <c r="S70" s="65">
        <f t="shared" si="8"/>
        <v>0</v>
      </c>
      <c r="T70" s="65">
        <f t="shared" si="8"/>
        <v>0</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0</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0</v>
      </c>
      <c r="C92" s="69">
        <f t="shared" ref="C92:AI92" si="19">SUM(C60:C91)</f>
        <v>0</v>
      </c>
      <c r="D92" s="69">
        <f t="shared" si="19"/>
        <v>0</v>
      </c>
      <c r="E92" s="69">
        <f t="shared" si="19"/>
        <v>0</v>
      </c>
      <c r="F92" s="69">
        <f t="shared" si="19"/>
        <v>0</v>
      </c>
      <c r="G92" s="69">
        <f t="shared" si="19"/>
        <v>0</v>
      </c>
      <c r="H92" s="69">
        <f t="shared" si="19"/>
        <v>0</v>
      </c>
      <c r="I92" s="69">
        <f t="shared" si="19"/>
        <v>0</v>
      </c>
      <c r="J92" s="69">
        <f t="shared" si="19"/>
        <v>0</v>
      </c>
      <c r="K92" s="69">
        <f t="shared" si="19"/>
        <v>0</v>
      </c>
      <c r="L92" s="69">
        <f t="shared" si="19"/>
        <v>0</v>
      </c>
      <c r="M92" s="69">
        <f t="shared" si="19"/>
        <v>0</v>
      </c>
      <c r="N92" s="69">
        <f t="shared" si="19"/>
        <v>0</v>
      </c>
      <c r="O92" s="69">
        <f t="shared" si="19"/>
        <v>0</v>
      </c>
      <c r="P92" s="69">
        <f t="shared" si="19"/>
        <v>0</v>
      </c>
      <c r="Q92" s="69">
        <f t="shared" si="19"/>
        <v>0</v>
      </c>
      <c r="R92" s="69">
        <f t="shared" si="19"/>
        <v>0</v>
      </c>
      <c r="S92" s="69">
        <f t="shared" si="19"/>
        <v>0</v>
      </c>
      <c r="T92" s="69">
        <f t="shared" si="19"/>
        <v>0</v>
      </c>
      <c r="U92" s="69">
        <f t="shared" si="19"/>
        <v>0</v>
      </c>
      <c r="V92" s="69">
        <f t="shared" si="19"/>
        <v>0</v>
      </c>
      <c r="W92" s="69">
        <f t="shared" si="19"/>
        <v>0</v>
      </c>
      <c r="X92" s="69">
        <f t="shared" si="19"/>
        <v>0</v>
      </c>
      <c r="Y92" s="69">
        <f t="shared" si="19"/>
        <v>0</v>
      </c>
      <c r="Z92" s="69">
        <f t="shared" si="19"/>
        <v>0</v>
      </c>
      <c r="AA92" s="69">
        <f t="shared" si="19"/>
        <v>0</v>
      </c>
      <c r="AB92" s="69">
        <f t="shared" si="19"/>
        <v>0</v>
      </c>
      <c r="AC92" s="69">
        <f t="shared" si="19"/>
        <v>0</v>
      </c>
      <c r="AD92" s="69">
        <f t="shared" si="19"/>
        <v>0</v>
      </c>
      <c r="AE92" s="69">
        <f t="shared" si="19"/>
        <v>0</v>
      </c>
      <c r="AF92" s="69">
        <f t="shared" si="19"/>
        <v>0</v>
      </c>
      <c r="AG92" s="69">
        <f t="shared" si="19"/>
        <v>0</v>
      </c>
      <c r="AH92" s="69">
        <f t="shared" si="19"/>
        <v>0</v>
      </c>
      <c r="AI92" s="99">
        <f t="shared" si="19"/>
        <v>0</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0</v>
      </c>
    </row>
  </sheetData>
  <dataConsolidate/>
  <mergeCells count="28">
    <mergeCell ref="R55:U55"/>
    <mergeCell ref="W55:Z55"/>
    <mergeCell ref="A57:A59"/>
    <mergeCell ref="B57:AD57"/>
    <mergeCell ref="AE57:AF57"/>
    <mergeCell ref="B53:O53"/>
    <mergeCell ref="B54:C54"/>
    <mergeCell ref="D54:O54"/>
    <mergeCell ref="B55:C55"/>
    <mergeCell ref="D55:I55"/>
    <mergeCell ref="J55:K55"/>
    <mergeCell ref="L55:O55"/>
    <mergeCell ref="A6:A8"/>
    <mergeCell ref="B6:AD6"/>
    <mergeCell ref="AE6:AF6"/>
    <mergeCell ref="B44:AH44"/>
    <mergeCell ref="B45:AH45"/>
    <mergeCell ref="F47:H47"/>
    <mergeCell ref="M47:O47"/>
    <mergeCell ref="T47:V47"/>
    <mergeCell ref="AA47:AC47"/>
    <mergeCell ref="B2:O2"/>
    <mergeCell ref="B3:C3"/>
    <mergeCell ref="D3:O3"/>
    <mergeCell ref="B4:C4"/>
    <mergeCell ref="D4:I4"/>
    <mergeCell ref="J4:K4"/>
    <mergeCell ref="L4:O4"/>
  </mergeCells>
  <conditionalFormatting sqref="B8 Q8:T8 W8:AA8 AD8:AH8">
    <cfRule type="expression" dxfId="515" priority="17" stopIfTrue="1">
      <formula>$B$8="Sun"</formula>
    </cfRule>
    <cfRule type="expression" dxfId="514" priority="14">
      <formula>B$7&gt;EOMONTH($D$4,0)</formula>
    </cfRule>
  </conditionalFormatting>
  <conditionalFormatting sqref="B47">
    <cfRule type="expression" dxfId="513" priority="88" stopIfTrue="1">
      <formula>AND($B$8="Sun",$B$47&gt;40)</formula>
    </cfRule>
    <cfRule type="expression" dxfId="512" priority="89" stopIfTrue="1">
      <formula>$B$8="Sun"</formula>
    </cfRule>
  </conditionalFormatting>
  <conditionalFormatting sqref="B62:B91">
    <cfRule type="expression" dxfId="511" priority="78">
      <formula>B$7&lt;$D$4</formula>
    </cfRule>
    <cfRule type="expression" dxfId="510" priority="126" stopIfTrue="1">
      <formula>B$59="Sun"</formula>
    </cfRule>
    <cfRule type="expression" dxfId="509" priority="125" stopIfTrue="1">
      <formula>B$59="Sat"</formula>
    </cfRule>
    <cfRule type="expression" dxfId="508" priority="124">
      <formula>B$7&gt;#REF!</formula>
    </cfRule>
  </conditionalFormatting>
  <conditionalFormatting sqref="B59:E59 G59:J59 L59:O59 Q59:T59 V59:Y59 AA59:AD59 AF59:AH59">
    <cfRule type="expression" dxfId="507" priority="69">
      <formula>B$7&lt;$D$4</formula>
    </cfRule>
    <cfRule type="expression" dxfId="506" priority="70">
      <formula>B$7&gt;EOMONTH($D$4,0)</formula>
    </cfRule>
    <cfRule type="expression" dxfId="505" priority="71" stopIfTrue="1">
      <formula>$B$8="Sat"</formula>
    </cfRule>
    <cfRule type="expression" dxfId="504" priority="72" stopIfTrue="1">
      <formula>$B$8="Sun"</formula>
    </cfRule>
  </conditionalFormatting>
  <conditionalFormatting sqref="B8:F8">
    <cfRule type="expression" dxfId="503" priority="10">
      <formula>B$7&lt;$D$4</formula>
    </cfRule>
  </conditionalFormatting>
  <conditionalFormatting sqref="B10:F41 I10:M41 P10:T41 W10:AA41 AD10:AH41">
    <cfRule type="expression" dxfId="502" priority="27" stopIfTrue="1">
      <formula>$B$8="Sun"</formula>
    </cfRule>
    <cfRule type="expression" dxfId="501" priority="24">
      <formula>B$7&gt;EOMONTH($D$4,0)</formula>
    </cfRule>
  </conditionalFormatting>
  <conditionalFormatting sqref="B10:F41">
    <cfRule type="expression" dxfId="500" priority="23">
      <formula>B$7&lt;$D$4</formula>
    </cfRule>
  </conditionalFormatting>
  <conditionalFormatting sqref="B42:AH42">
    <cfRule type="cellIs" dxfId="489" priority="85" stopIfTrue="1" operator="greaterThan">
      <formula>8</formula>
    </cfRule>
  </conditionalFormatting>
  <conditionalFormatting sqref="B46:AI46">
    <cfRule type="cellIs" dxfId="478" priority="84" stopIfTrue="1" operator="greaterThan">
      <formula>8</formula>
    </cfRule>
  </conditionalFormatting>
  <conditionalFormatting sqref="B92:AI92">
    <cfRule type="cellIs" dxfId="477" priority="79" stopIfTrue="1" operator="greaterThan">
      <formula>8</formula>
    </cfRule>
  </conditionalFormatting>
  <conditionalFormatting sqref="C47">
    <cfRule type="expression" dxfId="476" priority="90" stopIfTrue="1">
      <formula>AND($C$8="Sun",$C$47&gt;40)</formula>
    </cfRule>
    <cfRule type="expression" dxfId="475" priority="91" stopIfTrue="1">
      <formula>$C$8="Sun"</formula>
    </cfRule>
  </conditionalFormatting>
  <conditionalFormatting sqref="C8:F8">
    <cfRule type="expression" dxfId="474" priority="11">
      <formula>C$7&gt;EOMONTH($D$4,0)</formula>
    </cfRule>
    <cfRule type="expression" dxfId="473" priority="12" stopIfTrue="1">
      <formula>$B$8="Sat"</formula>
    </cfRule>
    <cfRule type="expression" dxfId="472" priority="13" stopIfTrue="1">
      <formula>$B$8="Sun"</formula>
    </cfRule>
  </conditionalFormatting>
  <conditionalFormatting sqref="C62:AC91">
    <cfRule type="expression" dxfId="471" priority="127">
      <formula>C$7&gt;EOMONTH($D$55,0)</formula>
    </cfRule>
    <cfRule type="expression" dxfId="470" priority="129" stopIfTrue="1">
      <formula>C$59="Sun"</formula>
    </cfRule>
    <cfRule type="expression" dxfId="469" priority="77">
      <formula>C$7&lt;$D$4</formula>
    </cfRule>
    <cfRule type="expression" dxfId="468" priority="128" stopIfTrue="1">
      <formula>C$59="Sat"</formula>
    </cfRule>
  </conditionalFormatting>
  <conditionalFormatting sqref="D47">
    <cfRule type="expression" dxfId="467" priority="92" stopIfTrue="1">
      <formula>AND($D$8="Sun",$D$47&gt;40)</formula>
    </cfRule>
    <cfRule type="expression" dxfId="466" priority="93" stopIfTrue="1">
      <formula>$D$8="Sun"</formula>
    </cfRule>
  </conditionalFormatting>
  <conditionalFormatting sqref="E47">
    <cfRule type="expression" dxfId="465" priority="94" stopIfTrue="1">
      <formula>AND($E$8="Sun",$E$47&gt;40)</formula>
    </cfRule>
    <cfRule type="expression" dxfId="464" priority="95" stopIfTrue="1">
      <formula>$E$8="Sun"</formula>
    </cfRule>
  </conditionalFormatting>
  <conditionalFormatting sqref="F47">
    <cfRule type="expression" dxfId="463" priority="122" stopIfTrue="1">
      <formula>AND($F$8="Sun",$F$47&gt;40)</formula>
    </cfRule>
    <cfRule type="expression" dxfId="462" priority="123" stopIfTrue="1">
      <formula>$F$8="Sun"</formula>
    </cfRule>
  </conditionalFormatting>
  <conditionalFormatting sqref="F59 K59 P59 U59 Z59 AE59">
    <cfRule type="expression" dxfId="461" priority="48" stopIfTrue="1">
      <formula>OR(F$8="Sun",F$8="Sat")</formula>
    </cfRule>
  </conditionalFormatting>
  <conditionalFormatting sqref="G10:G41">
    <cfRule type="expression" dxfId="460" priority="29" stopIfTrue="1">
      <formula>$G$8="Sun"</formula>
    </cfRule>
    <cfRule type="expression" dxfId="459" priority="28" stopIfTrue="1">
      <formula>$G$8="Sat"</formula>
    </cfRule>
  </conditionalFormatting>
  <conditionalFormatting sqref="G8:H8 U8:V8 AB8:AC8">
    <cfRule type="expression" dxfId="458" priority="18" stopIfTrue="1">
      <formula>OR(G$8="Sun",G$8="Sat")</formula>
    </cfRule>
  </conditionalFormatting>
  <conditionalFormatting sqref="H10:H41">
    <cfRule type="expression" dxfId="457" priority="31" stopIfTrue="1">
      <formula>$H$8="Sun"</formula>
    </cfRule>
    <cfRule type="expression" dxfId="456" priority="30" stopIfTrue="1">
      <formula>$H$8="Sat"</formula>
    </cfRule>
  </conditionalFormatting>
  <conditionalFormatting sqref="I47">
    <cfRule type="expression" dxfId="455" priority="97" stopIfTrue="1">
      <formula>$I$8="Sun"</formula>
    </cfRule>
    <cfRule type="expression" dxfId="454" priority="96" stopIfTrue="1">
      <formula>AND($I$8="Sun",$I$47&gt;40)</formula>
    </cfRule>
  </conditionalFormatting>
  <conditionalFormatting sqref="I11:K17">
    <cfRule type="expression" dxfId="453" priority="21">
      <formula>I$7&lt;$D$4</formula>
    </cfRule>
  </conditionalFormatting>
  <conditionalFormatting sqref="I8:M8">
    <cfRule type="expression" dxfId="452" priority="6">
      <formula>I$7&lt;$D$4</formula>
    </cfRule>
    <cfRule type="expression" dxfId="451" priority="7">
      <formula>I$7&gt;EOMONTH($D$4,0)</formula>
    </cfRule>
    <cfRule type="expression" dxfId="450" priority="8" stopIfTrue="1">
      <formula>$B$8="Sat"</formula>
    </cfRule>
    <cfRule type="expression" dxfId="449" priority="9" stopIfTrue="1">
      <formula>$B$8="Sun"</formula>
    </cfRule>
  </conditionalFormatting>
  <conditionalFormatting sqref="I10:M41">
    <cfRule type="expression" dxfId="448" priority="22">
      <formula>I$7&lt;$D$4</formula>
    </cfRule>
  </conditionalFormatting>
  <conditionalFormatting sqref="J47">
    <cfRule type="expression" dxfId="447" priority="98" stopIfTrue="1">
      <formula>AND($J$8="Sun",$J$47&gt;40)</formula>
    </cfRule>
    <cfRule type="expression" dxfId="446" priority="99" stopIfTrue="1">
      <formula>$J$8="Sun"</formula>
    </cfRule>
  </conditionalFormatting>
  <conditionalFormatting sqref="K47">
    <cfRule type="expression" dxfId="445" priority="101" stopIfTrue="1">
      <formula>$K$8="Sun"</formula>
    </cfRule>
    <cfRule type="expression" dxfId="444" priority="100" stopIfTrue="1">
      <formula>AND($K$8="Sun",$K$47&gt;40)</formula>
    </cfRule>
  </conditionalFormatting>
  <conditionalFormatting sqref="L11:L13">
    <cfRule type="expression" dxfId="443" priority="20">
      <formula>L$7&lt;$D$4</formula>
    </cfRule>
  </conditionalFormatting>
  <conditionalFormatting sqref="L47">
    <cfRule type="expression" dxfId="442" priority="102" stopIfTrue="1">
      <formula>AND($L$8="Sun",$L$47&gt;40)</formula>
    </cfRule>
    <cfRule type="expression" dxfId="441" priority="103" stopIfTrue="1">
      <formula>$L$8="Sun"</formula>
    </cfRule>
  </conditionalFormatting>
  <conditionalFormatting sqref="M47">
    <cfRule type="expression" dxfId="440" priority="46" stopIfTrue="1">
      <formula>AND($F$8="Sun",$F$47&gt;40)</formula>
    </cfRule>
    <cfRule type="expression" dxfId="439" priority="47" stopIfTrue="1">
      <formula>$F$8="Sun"</formula>
    </cfRule>
  </conditionalFormatting>
  <conditionalFormatting sqref="N10:N41">
    <cfRule type="expression" dxfId="438" priority="35" stopIfTrue="1">
      <formula>$N$8="Sun"</formula>
    </cfRule>
    <cfRule type="expression" dxfId="437" priority="32" stopIfTrue="1">
      <formula>$N$8="Sat"</formula>
    </cfRule>
  </conditionalFormatting>
  <conditionalFormatting sqref="N8:O8">
    <cfRule type="expression" dxfId="436" priority="1" stopIfTrue="1">
      <formula>OR(N$8="Sun",N$8="Sat")</formula>
    </cfRule>
  </conditionalFormatting>
  <conditionalFormatting sqref="O10:O41">
    <cfRule type="expression" dxfId="435" priority="34" stopIfTrue="1">
      <formula>$O$8="Sun"</formula>
    </cfRule>
    <cfRule type="expression" dxfId="434" priority="33" stopIfTrue="1">
      <formula>$O$8="Sat"</formula>
    </cfRule>
  </conditionalFormatting>
  <conditionalFormatting sqref="P8">
    <cfRule type="expression" dxfId="433" priority="3">
      <formula>P$7&gt;EOMONTH($D$4,0)</formula>
    </cfRule>
    <cfRule type="expression" dxfId="432" priority="4" stopIfTrue="1">
      <formula>$B$8="Sat"</formula>
    </cfRule>
    <cfRule type="expression" dxfId="431" priority="5" stopIfTrue="1">
      <formula>$B$8="Sun"</formula>
    </cfRule>
  </conditionalFormatting>
  <conditionalFormatting sqref="P11:P17">
    <cfRule type="expression" dxfId="430" priority="19">
      <formula>P$7&lt;$D$4</formula>
    </cfRule>
  </conditionalFormatting>
  <conditionalFormatting sqref="P47">
    <cfRule type="expression" dxfId="429" priority="104" stopIfTrue="1">
      <formula>AND($P$8="Sun",$P$47&gt;40)</formula>
    </cfRule>
    <cfRule type="expression" dxfId="428" priority="105" stopIfTrue="1">
      <formula>$P$8="Sun"</formula>
    </cfRule>
  </conditionalFormatting>
  <conditionalFormatting sqref="P8:T8">
    <cfRule type="expression" dxfId="427" priority="2">
      <formula>P$7&lt;$D$4</formula>
    </cfRule>
  </conditionalFormatting>
  <conditionalFormatting sqref="P10:T41 W10:AA41 AD10:AH41 B10:F41 I10:M41">
    <cfRule type="expression" dxfId="426" priority="26" stopIfTrue="1">
      <formula>$B$8="Sat"</formula>
    </cfRule>
  </conditionalFormatting>
  <conditionalFormatting sqref="P10:T41 W10:AA41 AD10:AH41">
    <cfRule type="expression" dxfId="425" priority="25">
      <formula>P$7&lt;$D$4</formula>
    </cfRule>
  </conditionalFormatting>
  <conditionalFormatting sqref="Q47">
    <cfRule type="expression" dxfId="424" priority="106" stopIfTrue="1">
      <formula>AND($Q$8="Sun",$Q$47&gt;40)</formula>
    </cfRule>
    <cfRule type="expression" dxfId="423" priority="107" stopIfTrue="1">
      <formula>$Q$8="Sun"</formula>
    </cfRule>
  </conditionalFormatting>
  <conditionalFormatting sqref="R47">
    <cfRule type="expression" dxfId="422" priority="109" stopIfTrue="1">
      <formula>$R$8="Sun"</formula>
    </cfRule>
    <cfRule type="expression" dxfId="421" priority="108" stopIfTrue="1">
      <formula>AND($R$8="Sun",$R$47&gt;40)</formula>
    </cfRule>
  </conditionalFormatting>
  <conditionalFormatting sqref="S47">
    <cfRule type="expression" dxfId="420" priority="111" stopIfTrue="1">
      <formula>$S$8="Sun"</formula>
    </cfRule>
    <cfRule type="expression" dxfId="419" priority="110" stopIfTrue="1">
      <formula>AND($S$8="Sun",$S$47&gt;40)</formula>
    </cfRule>
  </conditionalFormatting>
  <conditionalFormatting sqref="T47">
    <cfRule type="expression" dxfId="418" priority="45" stopIfTrue="1">
      <formula>$F$8="Sun"</formula>
    </cfRule>
    <cfRule type="expression" dxfId="417" priority="44" stopIfTrue="1">
      <formula>AND($F$8="Sun",$F$47&gt;40)</formula>
    </cfRule>
  </conditionalFormatting>
  <conditionalFormatting sqref="U10:U41">
    <cfRule type="expression" dxfId="416" priority="36" stopIfTrue="1">
      <formula>$U$8="Sun"</formula>
    </cfRule>
  </conditionalFormatting>
  <conditionalFormatting sqref="V10:V41">
    <cfRule type="expression" dxfId="415" priority="37" stopIfTrue="1">
      <formula>$V$8="Sat"</formula>
    </cfRule>
    <cfRule type="expression" dxfId="414" priority="38" stopIfTrue="1">
      <formula>$V$8="Sun"</formula>
    </cfRule>
  </conditionalFormatting>
  <conditionalFormatting sqref="W47">
    <cfRule type="expression" dxfId="413" priority="112" stopIfTrue="1">
      <formula>AND($W$8="Sun",$W$47&gt;40)</formula>
    </cfRule>
    <cfRule type="expression" dxfId="412" priority="113" stopIfTrue="1">
      <formula>$W$8="Sun"</formula>
    </cfRule>
  </conditionalFormatting>
  <conditionalFormatting sqref="W8:AA8 AD8:AH8 B8 Q8:T8">
    <cfRule type="expression" dxfId="411" priority="16" stopIfTrue="1">
      <formula>$B$8="Sat"</formula>
    </cfRule>
  </conditionalFormatting>
  <conditionalFormatting sqref="W8:AA8 AD8:AH8">
    <cfRule type="expression" dxfId="410" priority="15">
      <formula>W$7&lt;$D$4</formula>
    </cfRule>
  </conditionalFormatting>
  <conditionalFormatting sqref="X47">
    <cfRule type="expression" dxfId="409" priority="114" stopIfTrue="1">
      <formula>AND($X$8="Sun",$X$47&gt;40)</formula>
    </cfRule>
  </conditionalFormatting>
  <conditionalFormatting sqref="Y47">
    <cfRule type="expression" dxfId="408" priority="115" stopIfTrue="1">
      <formula>AND($Y$8="Sun",$Y$47&gt;40)</formula>
    </cfRule>
    <cfRule type="expression" dxfId="407" priority="116" stopIfTrue="1">
      <formula>$Y$8="Sun"</formula>
    </cfRule>
  </conditionalFormatting>
  <conditionalFormatting sqref="Z47">
    <cfRule type="expression" dxfId="406" priority="117" stopIfTrue="1">
      <formula>AND($Z$8="Sun",$Z$47&gt;40)</formula>
    </cfRule>
    <cfRule type="expression" dxfId="405" priority="118" stopIfTrue="1">
      <formula>$Z$8="Sun"</formula>
    </cfRule>
  </conditionalFormatting>
  <conditionalFormatting sqref="AA47">
    <cfRule type="expression" dxfId="404" priority="42" stopIfTrue="1">
      <formula>AND($F$8="Sun",$F$47&gt;40)</formula>
    </cfRule>
    <cfRule type="expression" dxfId="403" priority="43" stopIfTrue="1">
      <formula>$F$8="Sun"</formula>
    </cfRule>
  </conditionalFormatting>
  <conditionalFormatting sqref="AB10:AB41">
    <cfRule type="expression" dxfId="402" priority="39" stopIfTrue="1">
      <formula>$AB$8="Sun"</formula>
    </cfRule>
  </conditionalFormatting>
  <conditionalFormatting sqref="AC10:AC41">
    <cfRule type="expression" dxfId="401" priority="40" stopIfTrue="1">
      <formula>$AC$8="Sat"</formula>
    </cfRule>
    <cfRule type="expression" dxfId="400" priority="41" stopIfTrue="1">
      <formula>$AC$8="Sun"</formula>
    </cfRule>
  </conditionalFormatting>
  <conditionalFormatting sqref="AD47">
    <cfRule type="expression" dxfId="399" priority="119" stopIfTrue="1">
      <formula>AND($AD$8="Sun",$AD$47&gt;40)</formula>
    </cfRule>
    <cfRule type="expression" dxfId="398" priority="120" stopIfTrue="1">
      <formula>$AD$8="Sun"</formula>
    </cfRule>
  </conditionalFormatting>
  <conditionalFormatting sqref="AD62:AH91">
    <cfRule type="expression" dxfId="397" priority="76" stopIfTrue="1">
      <formula>$B$8="Sun"</formula>
    </cfRule>
    <cfRule type="expression" dxfId="396" priority="75" stopIfTrue="1">
      <formula>$B$8="Sat"</formula>
    </cfRule>
    <cfRule type="expression" dxfId="395" priority="74">
      <formula>AD$7&lt;$D$4</formula>
    </cfRule>
    <cfRule type="expression" dxfId="394" priority="73">
      <formula>AD$58&gt;EOMONTH($D$55,0)</formula>
    </cfRule>
  </conditionalFormatting>
  <conditionalFormatting sqref="AE9 AI10:AI45">
    <cfRule type="cellIs" dxfId="393" priority="86" stopIfTrue="1" operator="greaterThan">
      <formula>0</formula>
    </cfRule>
  </conditionalFormatting>
  <conditionalFormatting sqref="AE60 AI61:AI91">
    <cfRule type="cellIs" dxfId="392" priority="80" stopIfTrue="1" operator="greaterThan">
      <formula>0</formula>
    </cfRule>
  </conditionalFormatting>
  <conditionalFormatting sqref="AE47:AG47">
    <cfRule type="expression" dxfId="391" priority="83" stopIfTrue="1">
      <formula>$AE$8="Sun"</formula>
    </cfRule>
    <cfRule type="expression" dxfId="390" priority="82" stopIfTrue="1">
      <formula>AND($AE$8="Sun",$AE$47&gt;40)</formula>
    </cfRule>
  </conditionalFormatting>
  <conditionalFormatting sqref="AH47">
    <cfRule type="expression" dxfId="389" priority="121" stopIfTrue="1">
      <formula>$AF$8="Sun"</formula>
    </cfRule>
  </conditionalFormatting>
  <conditionalFormatting sqref="AI47">
    <cfRule type="cellIs" dxfId="388" priority="87" stopIfTrue="1" operator="greaterThan">
      <formula>0</formula>
    </cfRule>
  </conditionalFormatting>
  <conditionalFormatting sqref="AI93">
    <cfRule type="cellIs" dxfId="387"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31C227F9-A483-429F-B5B3-23B72087EAA3}">
            <xm:f>B$7='Yearly Info'!$C$4</xm:f>
            <x14:dxf>
              <fill>
                <patternFill>
                  <bgColor rgb="FFFFCC99"/>
                </patternFill>
              </fill>
            </x14:dxf>
          </x14:cfRule>
          <x14:cfRule type="expression" priority="62" stopIfTrue="1" id="{A85919AB-B4D5-4FCF-8852-938E81F1600B}">
            <xm:f>B$7='Yearly Info'!$C$5</xm:f>
            <x14:dxf>
              <fill>
                <patternFill>
                  <bgColor rgb="FFFFCC99"/>
                </patternFill>
              </fill>
            </x14:dxf>
          </x14:cfRule>
          <x14:cfRule type="expression" priority="63" stopIfTrue="1" id="{02F4E611-C81E-46E2-8C9A-28293CD3FE2F}">
            <xm:f>B$7='Yearly Info'!$C$6</xm:f>
            <x14:dxf>
              <fill>
                <patternFill>
                  <bgColor rgb="FFFFCC99"/>
                </patternFill>
              </fill>
            </x14:dxf>
          </x14:cfRule>
          <x14:cfRule type="expression" priority="64" stopIfTrue="1" id="{2229BCAC-9EB5-48A9-B215-F9603D3A291F}">
            <xm:f>B$7='Yearly Info'!$C$7</xm:f>
            <x14:dxf>
              <fill>
                <patternFill>
                  <bgColor rgb="FFFFCC99"/>
                </patternFill>
              </fill>
            </x14:dxf>
          </x14:cfRule>
          <x14:cfRule type="expression" priority="67" stopIfTrue="1" id="{4DD30957-12E0-4D10-B604-FA1F052D655A}">
            <xm:f>B$7='Yearly Info'!$C$10</xm:f>
            <x14:dxf>
              <fill>
                <patternFill>
                  <bgColor rgb="FFFFCC99"/>
                </patternFill>
              </fill>
            </x14:dxf>
          </x14:cfRule>
          <x14:cfRule type="expression" priority="66" stopIfTrue="1" id="{2E5D425E-47DD-41CE-BCED-CB2C2AB23E94}">
            <xm:f>B$7='Yearly Info'!$C$9</xm:f>
            <x14:dxf>
              <fill>
                <patternFill>
                  <bgColor rgb="FFFFCC99"/>
                </patternFill>
              </fill>
            </x14:dxf>
          </x14:cfRule>
          <x14:cfRule type="expression" priority="65" stopIfTrue="1" id="{DAB5DCC6-D361-4930-8139-8FD42AD97F1D}">
            <xm:f>B$7='Yearly Info'!$C$8</xm:f>
            <x14:dxf>
              <fill>
                <patternFill>
                  <bgColor rgb="FFFFCC99"/>
                </patternFill>
              </fill>
            </x14:dxf>
          </x14:cfRule>
          <x14:cfRule type="expression" priority="59" stopIfTrue="1" id="{30903A92-D5DB-4063-B0DC-34E347BDF598}">
            <xm:f>B$7='Yearly Info'!$C$2</xm:f>
            <x14:dxf>
              <fill>
                <patternFill>
                  <bgColor rgb="FFFFCC99"/>
                </patternFill>
              </fill>
            </x14:dxf>
          </x14:cfRule>
          <x14:cfRule type="expression" priority="60" stopIfTrue="1" id="{9C72904F-1AA1-4FD9-8BFB-9F26020EB3F3}">
            <xm:f>B$7='Yearly Info'!$C$3</xm:f>
            <x14:dxf>
              <fill>
                <patternFill>
                  <bgColor rgb="FFFFCC99"/>
                </patternFill>
              </fill>
            </x14:dxf>
          </x14:cfRule>
          <x14:cfRule type="expression" priority="68" id="{FCFBFFAD-8248-4427-B573-7DFAF0404DEA}">
            <xm:f>B$7='Yearly Info'!$C$11</xm:f>
            <x14:dxf>
              <fill>
                <patternFill>
                  <bgColor rgb="FFFFCC99"/>
                </patternFill>
              </fill>
            </x14:dxf>
          </x14:cfRule>
          <xm:sqref>B7:AH7</xm:sqref>
        </x14:conditionalFormatting>
        <x14:conditionalFormatting xmlns:xm="http://schemas.microsoft.com/office/excel/2006/main">
          <x14:cfRule type="expression" priority="53" stopIfTrue="1" id="{D57C8FC7-26B3-4194-B5D4-095248C03FD7}">
            <xm:f>B$7='Yearly Info'!$C$6</xm:f>
            <x14:dxf>
              <fill>
                <patternFill>
                  <bgColor rgb="FFFFCC99"/>
                </patternFill>
              </fill>
            </x14:dxf>
          </x14:cfRule>
          <x14:cfRule type="expression" priority="50" stopIfTrue="1" id="{DC456ABE-1351-48C4-83A7-EED0374E2446}">
            <xm:f>B$7='Yearly Info'!$C$3</xm:f>
            <x14:dxf>
              <fill>
                <patternFill>
                  <bgColor rgb="FFFFCC99"/>
                </patternFill>
              </fill>
            </x14:dxf>
          </x14:cfRule>
          <x14:cfRule type="expression" priority="55" stopIfTrue="1" id="{AAE8B19A-44E1-4DB2-BE7F-897A314A4D85}">
            <xm:f>B$7='Yearly Info'!$C$8</xm:f>
            <x14:dxf>
              <fill>
                <patternFill>
                  <bgColor rgb="FFFFCC99"/>
                </patternFill>
              </fill>
            </x14:dxf>
          </x14:cfRule>
          <x14:cfRule type="expression" priority="49" stopIfTrue="1" id="{10D5C0FC-FE65-497C-8469-4AE639245A6A}">
            <xm:f>B$7='Yearly Info'!$C$2</xm:f>
            <x14:dxf>
              <fill>
                <patternFill>
                  <bgColor rgb="FFFFCC99"/>
                </patternFill>
              </fill>
            </x14:dxf>
          </x14:cfRule>
          <x14:cfRule type="expression" priority="54" stopIfTrue="1" id="{DB6140E8-F500-4085-A8ED-8A1C2B3AD6B9}">
            <xm:f>B$7='Yearly Info'!$C$7</xm:f>
            <x14:dxf>
              <fill>
                <patternFill>
                  <bgColor rgb="FFFFCC99"/>
                </patternFill>
              </fill>
            </x14:dxf>
          </x14:cfRule>
          <x14:cfRule type="expression" priority="52" stopIfTrue="1" id="{BE22B97A-8416-430D-A9D1-C6F3E7EC282D}">
            <xm:f>B$7='Yearly Info'!$C$5</xm:f>
            <x14:dxf>
              <fill>
                <patternFill>
                  <bgColor rgb="FFFFCC99"/>
                </patternFill>
              </fill>
            </x14:dxf>
          </x14:cfRule>
          <x14:cfRule type="expression" priority="51" stopIfTrue="1" id="{75A8E5DF-C4E1-4127-A0A6-1D22B1D4E9A4}">
            <xm:f>B$7='Yearly Info'!$C$4</xm:f>
            <x14:dxf>
              <fill>
                <patternFill>
                  <bgColor rgb="FFFFCC99"/>
                </patternFill>
              </fill>
            </x14:dxf>
          </x14:cfRule>
          <x14:cfRule type="expression" priority="56" stopIfTrue="1" id="{E4FC9DE9-4518-4D6F-BF7C-EF904B752F9C}">
            <xm:f>B$7='Yearly Info'!$C$9</xm:f>
            <x14:dxf>
              <fill>
                <patternFill>
                  <bgColor rgb="FFFFCC99"/>
                </patternFill>
              </fill>
            </x14:dxf>
          </x14:cfRule>
          <x14:cfRule type="expression" priority="57" stopIfTrue="1" id="{275D4649-AB0E-4A9C-B205-8FCFD0793B11}">
            <xm:f>B$7='Yearly Info'!$C$10</xm:f>
            <x14:dxf>
              <fill>
                <patternFill>
                  <bgColor rgb="FFFFCC99"/>
                </patternFill>
              </fill>
            </x14:dxf>
          </x14:cfRule>
          <x14:cfRule type="expression" priority="58" id="{CF653EFB-9B3D-4433-A1D4-2002C20FBFEE}">
            <xm:f>B$7='Yearly Info'!$C$11</xm:f>
            <x14:dxf>
              <fill>
                <patternFill>
                  <bgColor rgb="FFFFCC99"/>
                </patternFill>
              </fill>
            </x14:dxf>
          </x14:cfRule>
          <xm:sqref>B58:AH58</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0B8D2-89F6-4742-BCC2-CA93E8C1AAE5}">
  <sheetPr>
    <pageSetUpPr fitToPage="1"/>
  </sheetPr>
  <dimension ref="A1:AG1000"/>
  <sheetViews>
    <sheetView zoomScaleNormal="100" workbookViewId="0">
      <selection activeCell="B5" sqref="B5:AD7"/>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21" t="s">
        <v>1</v>
      </c>
      <c r="C2" s="121"/>
      <c r="D2" s="122" t="str">
        <f>'Yearly Info'!A45</f>
        <v>Don Woods</v>
      </c>
      <c r="E2" s="122" t="e">
        <f t="shared" ref="E2:N2" ca="1" si="0">INDIRECT("'" &amp; $Q$1 &amp; "'!D11")</f>
        <v>#REF!</v>
      </c>
      <c r="F2" s="122" t="e">
        <f t="shared" ca="1" si="0"/>
        <v>#REF!</v>
      </c>
      <c r="G2" s="122" t="e">
        <f t="shared" ca="1" si="0"/>
        <v>#REF!</v>
      </c>
      <c r="H2" s="122" t="e">
        <f t="shared" ca="1" si="0"/>
        <v>#REF!</v>
      </c>
      <c r="I2" s="122" t="e">
        <f t="shared" ca="1" si="0"/>
        <v>#REF!</v>
      </c>
      <c r="J2" s="122" t="e">
        <f t="shared" ca="1" si="0"/>
        <v>#REF!</v>
      </c>
      <c r="K2" s="122" t="e">
        <f t="shared" ca="1" si="0"/>
        <v>#REF!</v>
      </c>
      <c r="L2" s="122" t="e">
        <f t="shared" ca="1" si="0"/>
        <v>#REF!</v>
      </c>
      <c r="M2" s="122" t="e">
        <f t="shared" ca="1" si="0"/>
        <v>#REF!</v>
      </c>
      <c r="N2" s="122" t="e">
        <f t="shared" ca="1" si="0"/>
        <v>#REF!</v>
      </c>
      <c r="O2" s="28"/>
    </row>
    <row r="3" spans="1:33" ht="15.75" x14ac:dyDescent="0.25">
      <c r="A3" s="35"/>
      <c r="B3" s="121" t="s">
        <v>2</v>
      </c>
      <c r="C3" s="121"/>
      <c r="D3" s="123">
        <f>'Yearly Info'!D9</f>
        <v>46266</v>
      </c>
      <c r="E3" s="123">
        <f t="shared" ref="E3:H3" ca="1" si="1">INDIRECT("'" &amp; LEFT(UPPER(MID(CELL("filename"),(FIND("]",CELL("filename"))+1),50)),3) &amp; "'!$D$4")</f>
        <v>46204</v>
      </c>
      <c r="F3" s="123">
        <f t="shared" ca="1" si="1"/>
        <v>46204</v>
      </c>
      <c r="G3" s="123">
        <f t="shared" ca="1" si="1"/>
        <v>46204</v>
      </c>
      <c r="H3" s="123">
        <f t="shared" ca="1" si="1"/>
        <v>46204</v>
      </c>
      <c r="I3" s="124" t="s">
        <v>3</v>
      </c>
      <c r="J3" s="124"/>
      <c r="K3" s="125">
        <f>'Yearly Info'!B1</f>
        <v>2026</v>
      </c>
      <c r="L3" s="126"/>
      <c r="M3" s="126"/>
      <c r="N3" s="126"/>
      <c r="O3" s="28"/>
    </row>
    <row r="4" spans="1:33" ht="16.5" thickBot="1" x14ac:dyDescent="0.3">
      <c r="A4" s="35"/>
      <c r="B4" s="35"/>
      <c r="C4" s="38"/>
      <c r="D4" s="39"/>
      <c r="E4" s="39"/>
      <c r="F4" s="39"/>
      <c r="G4" s="39"/>
      <c r="H4" s="39"/>
      <c r="I4" s="64"/>
      <c r="J4" s="64"/>
      <c r="K4" s="40"/>
      <c r="L4" s="41"/>
      <c r="M4" s="41"/>
      <c r="N4" s="41"/>
      <c r="O4" s="28"/>
    </row>
    <row r="5" spans="1:33" ht="15" customHeight="1" x14ac:dyDescent="0.25">
      <c r="A5" s="127" t="s">
        <v>15</v>
      </c>
      <c r="B5" s="129" t="s">
        <v>16</v>
      </c>
      <c r="C5" s="130"/>
      <c r="D5" s="131"/>
      <c r="E5" s="138" t="s">
        <v>17</v>
      </c>
      <c r="F5" s="139"/>
      <c r="G5" s="139"/>
      <c r="H5" s="139"/>
      <c r="I5" s="139"/>
      <c r="J5" s="139"/>
      <c r="K5" s="139"/>
      <c r="L5" s="139"/>
      <c r="M5" s="139"/>
      <c r="N5" s="139"/>
      <c r="O5" s="139"/>
      <c r="P5" s="140"/>
    </row>
    <row r="6" spans="1:33" ht="11.25" customHeight="1" x14ac:dyDescent="0.25">
      <c r="A6" s="128"/>
      <c r="B6" s="132"/>
      <c r="C6" s="133"/>
      <c r="D6" s="134"/>
      <c r="E6" s="141"/>
      <c r="F6" s="142"/>
      <c r="G6" s="142"/>
      <c r="H6" s="142"/>
      <c r="I6" s="142"/>
      <c r="J6" s="142"/>
      <c r="K6" s="142"/>
      <c r="L6" s="142"/>
      <c r="M6" s="142"/>
      <c r="N6" s="142"/>
      <c r="O6" s="142"/>
      <c r="P6" s="143"/>
    </row>
    <row r="7" spans="1:33" ht="9.75" customHeight="1" x14ac:dyDescent="0.25">
      <c r="A7" s="128"/>
      <c r="B7" s="135"/>
      <c r="C7" s="136"/>
      <c r="D7" s="137"/>
      <c r="E7" s="141"/>
      <c r="F7" s="142"/>
      <c r="G7" s="142"/>
      <c r="H7" s="142"/>
      <c r="I7" s="142"/>
      <c r="J7" s="142"/>
      <c r="K7" s="142"/>
      <c r="L7" s="142"/>
      <c r="M7" s="142"/>
      <c r="N7" s="142"/>
      <c r="O7" s="142"/>
      <c r="P7" s="143"/>
    </row>
    <row r="8" spans="1:33" ht="15" customHeight="1" x14ac:dyDescent="0.25">
      <c r="A8" s="44" t="str">
        <f ca="1">IF(MONTH(C8)=MONTH(D$3),RIGHT('Yearly Info'!A$14,LEN('Yearly Info'!A$14)-4),"")</f>
        <v/>
      </c>
      <c r="B8" s="144" t="str">
        <f ca="1">TEXT(C8,"dddd")</f>
        <v>Monday</v>
      </c>
      <c r="C8" s="42">
        <f ca="1">INDIRECT("'" &amp; UPPER(LEFT(TEXT($D$3,"mmmm"),3)) &amp; "'!B7")</f>
        <v>46265</v>
      </c>
      <c r="D8" s="54">
        <f ca="1">INDIRECT("'" &amp; UPPER(LEFT(TEXT($D$3,"mmmm"),3)) &amp; "'!B11")</f>
        <v>0</v>
      </c>
      <c r="E8" s="147"/>
      <c r="F8" s="148"/>
      <c r="G8" s="148"/>
      <c r="H8" s="148"/>
      <c r="I8" s="148"/>
      <c r="J8" s="148"/>
      <c r="K8" s="148"/>
      <c r="L8" s="148"/>
      <c r="M8" s="148"/>
      <c r="N8" s="148"/>
      <c r="O8" s="148"/>
      <c r="P8" s="149"/>
    </row>
    <row r="9" spans="1:33" ht="15" customHeight="1" x14ac:dyDescent="0.25">
      <c r="A9" s="44" t="str">
        <f ca="1">IF(MONTH(C9)=MONTH(D$3),RIGHT('Yearly Info'!A$15,LEN('Yearly Info'!A$15)-4),"")</f>
        <v/>
      </c>
      <c r="B9" s="145"/>
      <c r="C9" s="42">
        <f ca="1">C8</f>
        <v>46265</v>
      </c>
      <c r="D9" s="54">
        <f ca="1">INDIRECT("'" &amp; UPPER(LEFT(TEXT($D$3,"mmmm"),3)) &amp; "'!B12")</f>
        <v>0</v>
      </c>
      <c r="E9" s="147"/>
      <c r="F9" s="148"/>
      <c r="G9" s="148"/>
      <c r="H9" s="148"/>
      <c r="I9" s="148"/>
      <c r="J9" s="148"/>
      <c r="K9" s="148"/>
      <c r="L9" s="148"/>
      <c r="M9" s="148"/>
      <c r="N9" s="148"/>
      <c r="O9" s="148"/>
      <c r="P9" s="149"/>
    </row>
    <row r="10" spans="1:33" ht="15" customHeight="1" x14ac:dyDescent="0.25">
      <c r="A10" s="44" t="str">
        <f ca="1">IF(MONTH(C10)=MONTH(D$3),RIGHT('Yearly Info'!A$16,LEN('Yearly Info'!A$16)-4),"")</f>
        <v/>
      </c>
      <c r="B10" s="145"/>
      <c r="C10" s="42">
        <f t="shared" ref="C10:C37" ca="1" si="2">C9</f>
        <v>46265</v>
      </c>
      <c r="D10" s="54">
        <f ca="1">INDIRECT("'" &amp; UPPER(LEFT(TEXT($D$3,"mmmm"),3)) &amp; "'!B13")</f>
        <v>0</v>
      </c>
      <c r="E10" s="147"/>
      <c r="F10" s="148"/>
      <c r="G10" s="148"/>
      <c r="H10" s="148"/>
      <c r="I10" s="148"/>
      <c r="J10" s="148"/>
      <c r="K10" s="148"/>
      <c r="L10" s="148"/>
      <c r="M10" s="148"/>
      <c r="N10" s="148"/>
      <c r="O10" s="148"/>
      <c r="P10" s="149"/>
    </row>
    <row r="11" spans="1:33" ht="15" customHeight="1" x14ac:dyDescent="0.25">
      <c r="A11" s="44" t="str">
        <f ca="1">IF(MONTH(C11)=MONTH(D$3),RIGHT('Yearly Info'!A$17,LEN('Yearly Info'!A$17)-4),"")</f>
        <v/>
      </c>
      <c r="B11" s="145"/>
      <c r="C11" s="42">
        <f t="shared" ca="1" si="2"/>
        <v>46265</v>
      </c>
      <c r="D11" s="54">
        <f ca="1">INDIRECT("'" &amp; UPPER(LEFT(TEXT($D$3,"mmmm"),3)) &amp; "'!B14")</f>
        <v>0</v>
      </c>
      <c r="E11" s="147"/>
      <c r="F11" s="148"/>
      <c r="G11" s="148"/>
      <c r="H11" s="148"/>
      <c r="I11" s="148"/>
      <c r="J11" s="148"/>
      <c r="K11" s="148"/>
      <c r="L11" s="148"/>
      <c r="M11" s="148"/>
      <c r="N11" s="148"/>
      <c r="O11" s="148"/>
      <c r="P11" s="149"/>
    </row>
    <row r="12" spans="1:33" ht="15" customHeight="1" x14ac:dyDescent="0.25">
      <c r="A12" s="44" t="str">
        <f ca="1">IF(MONTH(C12)=MONTH(D$3),RIGHT('Yearly Info'!A$18,LEN('Yearly Info'!A$18)-4),"")</f>
        <v/>
      </c>
      <c r="B12" s="145"/>
      <c r="C12" s="42">
        <f t="shared" ca="1" si="2"/>
        <v>46265</v>
      </c>
      <c r="D12" s="54">
        <f ca="1">INDIRECT("'" &amp; UPPER(LEFT(TEXT($D$3,"mmmm"),3)) &amp; "'!B15")</f>
        <v>0</v>
      </c>
      <c r="E12" s="147"/>
      <c r="F12" s="148"/>
      <c r="G12" s="148"/>
      <c r="H12" s="148"/>
      <c r="I12" s="148"/>
      <c r="J12" s="148"/>
      <c r="K12" s="148"/>
      <c r="L12" s="148"/>
      <c r="M12" s="148"/>
      <c r="N12" s="148"/>
      <c r="O12" s="148"/>
      <c r="P12" s="149"/>
    </row>
    <row r="13" spans="1:33" ht="15" customHeight="1" x14ac:dyDescent="0.25">
      <c r="A13" s="44" t="str">
        <f ca="1">IF(MONTH(C13)=MONTH(D$3),RIGHT('Yearly Info'!A$19,LEN('Yearly Info'!A$19)-4),"")</f>
        <v/>
      </c>
      <c r="B13" s="145"/>
      <c r="C13" s="42">
        <f t="shared" ca="1" si="2"/>
        <v>46265</v>
      </c>
      <c r="D13" s="54">
        <f ca="1">INDIRECT("'" &amp; UPPER(LEFT(TEXT($D$3,"mmmm"),3)) &amp; "'!B16")</f>
        <v>0</v>
      </c>
      <c r="E13" s="147"/>
      <c r="F13" s="148"/>
      <c r="G13" s="148"/>
      <c r="H13" s="148"/>
      <c r="I13" s="148"/>
      <c r="J13" s="148"/>
      <c r="K13" s="148"/>
      <c r="L13" s="148"/>
      <c r="M13" s="148"/>
      <c r="N13" s="148"/>
      <c r="O13" s="148"/>
      <c r="P13" s="149"/>
    </row>
    <row r="14" spans="1:33" ht="15" customHeight="1" x14ac:dyDescent="0.25">
      <c r="A14" s="44" t="str">
        <f ca="1">IF(MONTH(C14)=MONTH(D$3),RIGHT('Yearly Info'!A$20,LEN('Yearly Info'!A$20)-4),"")</f>
        <v/>
      </c>
      <c r="B14" s="145"/>
      <c r="C14" s="42">
        <f t="shared" ca="1" si="2"/>
        <v>46265</v>
      </c>
      <c r="D14" s="54">
        <f ca="1">INDIRECT("'" &amp; UPPER(LEFT(TEXT($D$3,"mmmm"),3)) &amp; "'!B17")</f>
        <v>0</v>
      </c>
      <c r="E14" s="147"/>
      <c r="F14" s="148"/>
      <c r="G14" s="148"/>
      <c r="H14" s="148"/>
      <c r="I14" s="148"/>
      <c r="J14" s="148"/>
      <c r="K14" s="148"/>
      <c r="L14" s="148"/>
      <c r="M14" s="148"/>
      <c r="N14" s="148"/>
      <c r="O14" s="148"/>
      <c r="P14" s="149"/>
    </row>
    <row r="15" spans="1:33" ht="15" customHeight="1" x14ac:dyDescent="0.25">
      <c r="A15" s="44" t="str">
        <f ca="1">IF(MONTH(C15)=MONTH(D$3),RIGHT('Yearly Info'!A$21,LEN('Yearly Info'!A$21)-4),"")</f>
        <v/>
      </c>
      <c r="B15" s="145"/>
      <c r="C15" s="42">
        <f t="shared" ca="1" si="2"/>
        <v>46265</v>
      </c>
      <c r="D15" s="54">
        <f ca="1">INDIRECT("'" &amp; UPPER(LEFT(TEXT($D$3,"mmmm"),3)) &amp; "'!B18")</f>
        <v>0</v>
      </c>
      <c r="E15" s="147"/>
      <c r="F15" s="148"/>
      <c r="G15" s="148"/>
      <c r="H15" s="148"/>
      <c r="I15" s="148"/>
      <c r="J15" s="148"/>
      <c r="K15" s="148"/>
      <c r="L15" s="148"/>
      <c r="M15" s="148"/>
      <c r="N15" s="148"/>
      <c r="O15" s="148"/>
      <c r="P15" s="149"/>
      <c r="AG15" t="s">
        <v>18</v>
      </c>
    </row>
    <row r="16" spans="1:33" ht="15" customHeight="1" x14ac:dyDescent="0.25">
      <c r="A16" s="44" t="str">
        <f ca="1">IF(MONTH(C16)=MONTH(D$3),RIGHT('Yearly Info'!A$22,LEN('Yearly Info'!A$22)-4),"")</f>
        <v/>
      </c>
      <c r="B16" s="145"/>
      <c r="C16" s="42">
        <f t="shared" ca="1" si="2"/>
        <v>46265</v>
      </c>
      <c r="D16" s="54">
        <f ca="1">INDIRECT("'" &amp; UPPER(LEFT(TEXT($D$3,"mmmm"),3)) &amp; "'!B19")</f>
        <v>0</v>
      </c>
      <c r="E16" s="147"/>
      <c r="F16" s="148"/>
      <c r="G16" s="148"/>
      <c r="H16" s="148"/>
      <c r="I16" s="148"/>
      <c r="J16" s="148"/>
      <c r="K16" s="148"/>
      <c r="L16" s="148"/>
      <c r="M16" s="148"/>
      <c r="N16" s="148"/>
      <c r="O16" s="148"/>
      <c r="P16" s="149"/>
    </row>
    <row r="17" spans="1:32" ht="15" customHeight="1" x14ac:dyDescent="0.25">
      <c r="A17" s="44" t="str">
        <f ca="1">IF(MONTH(C17)=MONTH(D$3),RIGHT('Yearly Info'!A$23,LEN('Yearly Info'!A$23)-4),"")</f>
        <v/>
      </c>
      <c r="B17" s="145"/>
      <c r="C17" s="42">
        <f t="shared" ca="1" si="2"/>
        <v>46265</v>
      </c>
      <c r="D17" s="54">
        <f ca="1">INDIRECT("'" &amp; UPPER(LEFT(TEXT($D$3,"mmmm"),3)) &amp; "'!B20")</f>
        <v>0</v>
      </c>
      <c r="E17" s="147"/>
      <c r="F17" s="148"/>
      <c r="G17" s="148"/>
      <c r="H17" s="148"/>
      <c r="I17" s="148"/>
      <c r="J17" s="148"/>
      <c r="K17" s="148"/>
      <c r="L17" s="148"/>
      <c r="M17" s="148"/>
      <c r="N17" s="148"/>
      <c r="O17" s="148"/>
      <c r="P17" s="149"/>
    </row>
    <row r="18" spans="1:32" ht="15" customHeight="1" x14ac:dyDescent="0.25">
      <c r="A18" s="44" t="str">
        <f ca="1">IF(MONTH(C18)=MONTH(D$3),RIGHT('Yearly Info'!A$24,LEN('Yearly Info'!A$24)-4),"")</f>
        <v/>
      </c>
      <c r="B18" s="145"/>
      <c r="C18" s="42">
        <f t="shared" ca="1" si="2"/>
        <v>46265</v>
      </c>
      <c r="D18" s="54">
        <f ca="1">INDIRECT("'" &amp; UPPER(LEFT(TEXT($D$3,"mmmm"),3)) &amp; "'!B21")</f>
        <v>0</v>
      </c>
      <c r="E18" s="147"/>
      <c r="F18" s="148"/>
      <c r="G18" s="148"/>
      <c r="H18" s="148"/>
      <c r="I18" s="148"/>
      <c r="J18" s="148"/>
      <c r="K18" s="148"/>
      <c r="L18" s="148"/>
      <c r="M18" s="148"/>
      <c r="N18" s="148"/>
      <c r="O18" s="148"/>
      <c r="P18" s="149"/>
      <c r="AF18" t="s">
        <v>19</v>
      </c>
    </row>
    <row r="19" spans="1:32" ht="15" customHeight="1" x14ac:dyDescent="0.25">
      <c r="A19" s="44" t="str">
        <f ca="1">IF(MONTH(C19)=MONTH(D$3),RIGHT('Yearly Info'!A$25,LEN('Yearly Info'!A$25)-4),"")</f>
        <v/>
      </c>
      <c r="B19" s="145"/>
      <c r="C19" s="42">
        <f t="shared" ca="1" si="2"/>
        <v>46265</v>
      </c>
      <c r="D19" s="54">
        <f ca="1">INDIRECT("'" &amp; UPPER(LEFT(TEXT($D$3,"mmmm"),3)) &amp; "'!B22")</f>
        <v>0</v>
      </c>
      <c r="E19" s="147"/>
      <c r="F19" s="148"/>
      <c r="G19" s="148"/>
      <c r="H19" s="148"/>
      <c r="I19" s="148"/>
      <c r="J19" s="148"/>
      <c r="K19" s="148"/>
      <c r="L19" s="148"/>
      <c r="M19" s="148"/>
      <c r="N19" s="148"/>
      <c r="O19" s="148"/>
      <c r="P19" s="149"/>
    </row>
    <row r="20" spans="1:32" ht="15" customHeight="1" x14ac:dyDescent="0.25">
      <c r="A20" s="44" t="str">
        <f ca="1">IF(MONTH(C20)=MONTH(D$3),RIGHT('Yearly Info'!A$26,LEN('Yearly Info'!A$26)-4),"")</f>
        <v/>
      </c>
      <c r="B20" s="145"/>
      <c r="C20" s="42">
        <f t="shared" ca="1" si="2"/>
        <v>46265</v>
      </c>
      <c r="D20" s="54">
        <f ca="1">INDIRECT("'" &amp; UPPER(LEFT(TEXT($D$3,"mmmm"),3)) &amp; "'!B23")</f>
        <v>0</v>
      </c>
      <c r="E20" s="147"/>
      <c r="F20" s="148"/>
      <c r="G20" s="148"/>
      <c r="H20" s="148"/>
      <c r="I20" s="148"/>
      <c r="J20" s="148"/>
      <c r="K20" s="148"/>
      <c r="L20" s="148"/>
      <c r="M20" s="148"/>
      <c r="N20" s="148"/>
      <c r="O20" s="148"/>
      <c r="P20" s="149"/>
    </row>
    <row r="21" spans="1:32" ht="15" customHeight="1" x14ac:dyDescent="0.25">
      <c r="A21" s="44" t="str">
        <f ca="1">IF(MONTH(C21)=MONTH(D$3),RIGHT('Yearly Info'!A$27,LEN('Yearly Info'!A$27)-4),"")</f>
        <v/>
      </c>
      <c r="B21" s="145"/>
      <c r="C21" s="42">
        <f t="shared" ca="1" si="2"/>
        <v>46265</v>
      </c>
      <c r="D21" s="54">
        <f ca="1">INDIRECT("'" &amp; UPPER(LEFT(TEXT($D$3,"mmmm"),3)) &amp; "'!B24")</f>
        <v>0</v>
      </c>
      <c r="E21" s="147"/>
      <c r="F21" s="148"/>
      <c r="G21" s="148"/>
      <c r="H21" s="148"/>
      <c r="I21" s="148"/>
      <c r="J21" s="148"/>
      <c r="K21" s="148"/>
      <c r="L21" s="148"/>
      <c r="M21" s="148"/>
      <c r="N21" s="148"/>
      <c r="O21" s="148"/>
      <c r="P21" s="149"/>
    </row>
    <row r="22" spans="1:32" ht="15" customHeight="1" x14ac:dyDescent="0.25">
      <c r="A22" s="44" t="str">
        <f ca="1">IF(MONTH(C22)=MONTH(D$3),RIGHT('Yearly Info'!A$28,LEN('Yearly Info'!A$28)-4),"")</f>
        <v/>
      </c>
      <c r="B22" s="145"/>
      <c r="C22" s="42">
        <f t="shared" ca="1" si="2"/>
        <v>46265</v>
      </c>
      <c r="D22" s="54">
        <f ca="1">INDIRECT("'" &amp; UPPER(LEFT(TEXT($D$3,"mmmm"),3)) &amp; "'!B25")</f>
        <v>0</v>
      </c>
      <c r="E22" s="147"/>
      <c r="F22" s="148"/>
      <c r="G22" s="148"/>
      <c r="H22" s="148"/>
      <c r="I22" s="148"/>
      <c r="J22" s="148"/>
      <c r="K22" s="148"/>
      <c r="L22" s="148"/>
      <c r="M22" s="148"/>
      <c r="N22" s="148"/>
      <c r="O22" s="148"/>
      <c r="P22" s="149"/>
    </row>
    <row r="23" spans="1:32" ht="15" customHeight="1" x14ac:dyDescent="0.25">
      <c r="A23" s="44" t="str">
        <f ca="1">IF(MONTH(C23)=MONTH(D$3),RIGHT('Yearly Info'!A$29,LEN('Yearly Info'!A$29)-4),"")</f>
        <v/>
      </c>
      <c r="B23" s="145"/>
      <c r="C23" s="42">
        <f t="shared" ca="1" si="2"/>
        <v>46265</v>
      </c>
      <c r="D23" s="54">
        <f ca="1">INDIRECT("'" &amp; UPPER(LEFT(TEXT($D$3,"mmmm"),3)) &amp; "'!B26")</f>
        <v>0</v>
      </c>
      <c r="E23" s="147"/>
      <c r="F23" s="148"/>
      <c r="G23" s="148"/>
      <c r="H23" s="148"/>
      <c r="I23" s="148"/>
      <c r="J23" s="148"/>
      <c r="K23" s="148"/>
      <c r="L23" s="148"/>
      <c r="M23" s="148"/>
      <c r="N23" s="148"/>
      <c r="O23" s="148"/>
      <c r="P23" s="149"/>
      <c r="AB23" t="s">
        <v>20</v>
      </c>
    </row>
    <row r="24" spans="1:32" ht="15" customHeight="1" x14ac:dyDescent="0.25">
      <c r="A24" s="44" t="str">
        <f ca="1">IF(MONTH(C24)=MONTH(D$3),RIGHT('Yearly Info'!A$30,LEN('Yearly Info'!A$30)-4),"")</f>
        <v/>
      </c>
      <c r="B24" s="145"/>
      <c r="C24" s="42">
        <f t="shared" ca="1" si="2"/>
        <v>46265</v>
      </c>
      <c r="D24" s="54">
        <f ca="1">INDIRECT("'" &amp; UPPER(LEFT(TEXT($D$3,"mmmm"),3)) &amp; "'!B27")</f>
        <v>0</v>
      </c>
      <c r="E24" s="147"/>
      <c r="F24" s="148"/>
      <c r="G24" s="148"/>
      <c r="H24" s="148"/>
      <c r="I24" s="148"/>
      <c r="J24" s="148"/>
      <c r="K24" s="148"/>
      <c r="L24" s="148"/>
      <c r="M24" s="148"/>
      <c r="N24" s="148"/>
      <c r="O24" s="148"/>
      <c r="P24" s="149"/>
    </row>
    <row r="25" spans="1:32" ht="15" customHeight="1" x14ac:dyDescent="0.25">
      <c r="A25" s="44" t="str">
        <f ca="1">IF(MONTH(C25)=MONTH(D$3),RIGHT('Yearly Info'!A$31,LEN('Yearly Info'!A$31)-4),"")</f>
        <v/>
      </c>
      <c r="B25" s="145"/>
      <c r="C25" s="42">
        <f t="shared" ca="1" si="2"/>
        <v>46265</v>
      </c>
      <c r="D25" s="54">
        <f ca="1">INDIRECT("'" &amp; UPPER(LEFT(TEXT($D$3,"mmmm"),3)) &amp; "'!B28")</f>
        <v>0</v>
      </c>
      <c r="E25" s="147"/>
      <c r="F25" s="148"/>
      <c r="G25" s="148"/>
      <c r="H25" s="148"/>
      <c r="I25" s="148"/>
      <c r="J25" s="148"/>
      <c r="K25" s="148"/>
      <c r="L25" s="148"/>
      <c r="M25" s="148"/>
      <c r="N25" s="148"/>
      <c r="O25" s="148"/>
      <c r="P25" s="149"/>
    </row>
    <row r="26" spans="1:32" ht="15" customHeight="1" x14ac:dyDescent="0.25">
      <c r="A26" s="44" t="str">
        <f ca="1">IF(MONTH(C26)=MONTH(D$3),RIGHT('Yearly Info'!A$32,LEN('Yearly Info'!A$32)-4),"")</f>
        <v/>
      </c>
      <c r="B26" s="145"/>
      <c r="C26" s="42">
        <f t="shared" ca="1" si="2"/>
        <v>46265</v>
      </c>
      <c r="D26" s="54">
        <f ca="1">INDIRECT("'" &amp; UPPER(LEFT(TEXT($D$3,"mmmm"),3)) &amp; "'!B29")</f>
        <v>0</v>
      </c>
      <c r="E26" s="147"/>
      <c r="F26" s="148"/>
      <c r="G26" s="148"/>
      <c r="H26" s="148"/>
      <c r="I26" s="148"/>
      <c r="J26" s="148"/>
      <c r="K26" s="148"/>
      <c r="L26" s="148"/>
      <c r="M26" s="148"/>
      <c r="N26" s="148"/>
      <c r="O26" s="148"/>
      <c r="P26" s="149"/>
    </row>
    <row r="27" spans="1:32" ht="15" customHeight="1" x14ac:dyDescent="0.25">
      <c r="A27" s="44" t="str">
        <f ca="1">IF(MONTH(C27)=MONTH(D$3),RIGHT('Yearly Info'!A$33,LEN('Yearly Info'!A$33)-4),"")</f>
        <v/>
      </c>
      <c r="B27" s="145"/>
      <c r="C27" s="42">
        <f t="shared" ca="1" si="2"/>
        <v>46265</v>
      </c>
      <c r="D27" s="54">
        <f ca="1">INDIRECT("'" &amp; UPPER(LEFT(TEXT($D$3,"mmmm"),3)) &amp; "'!B30")</f>
        <v>0</v>
      </c>
      <c r="E27" s="147"/>
      <c r="F27" s="148"/>
      <c r="G27" s="148"/>
      <c r="H27" s="148"/>
      <c r="I27" s="148"/>
      <c r="J27" s="148"/>
      <c r="K27" s="148"/>
      <c r="L27" s="148"/>
      <c r="M27" s="148"/>
      <c r="N27" s="148"/>
      <c r="O27" s="148"/>
      <c r="P27" s="149"/>
    </row>
    <row r="28" spans="1:32" ht="15" customHeight="1" x14ac:dyDescent="0.25">
      <c r="A28" s="44" t="str">
        <f ca="1">IF(MONTH(C28)=MONTH(D$3),RIGHT('Yearly Info'!A$34,LEN('Yearly Info'!A$34)-4),"")</f>
        <v/>
      </c>
      <c r="B28" s="145"/>
      <c r="C28" s="42">
        <f t="shared" ca="1" si="2"/>
        <v>46265</v>
      </c>
      <c r="D28" s="54">
        <f ca="1">INDIRECT("'" &amp; UPPER(LEFT(TEXT($D$3,"mmmm"),3)) &amp; "'!B31")</f>
        <v>0</v>
      </c>
      <c r="E28" s="147"/>
      <c r="F28" s="148"/>
      <c r="G28" s="148"/>
      <c r="H28" s="148"/>
      <c r="I28" s="148"/>
      <c r="J28" s="148"/>
      <c r="K28" s="148"/>
      <c r="L28" s="148"/>
      <c r="M28" s="148"/>
      <c r="N28" s="148"/>
      <c r="O28" s="148"/>
      <c r="P28" s="149"/>
    </row>
    <row r="29" spans="1:32" ht="15" customHeight="1" x14ac:dyDescent="0.25">
      <c r="A29" s="44" t="str">
        <f ca="1">IF(MONTH(C29)=MONTH(D$3),RIGHT('Yearly Info'!A$35,LEN('Yearly Info'!A$35)-4),"")</f>
        <v/>
      </c>
      <c r="B29" s="145"/>
      <c r="C29" s="42">
        <f t="shared" ca="1" si="2"/>
        <v>46265</v>
      </c>
      <c r="D29" s="100">
        <f ca="1">INDIRECT("'" &amp; UPPER(LEFT(TEXT($D$3,"mmmm"),3)) &amp; "'!B32")</f>
        <v>0</v>
      </c>
      <c r="E29" s="147"/>
      <c r="F29" s="148"/>
      <c r="G29" s="148"/>
      <c r="H29" s="148"/>
      <c r="I29" s="148"/>
      <c r="J29" s="148"/>
      <c r="K29" s="148"/>
      <c r="L29" s="148"/>
      <c r="M29" s="148"/>
      <c r="N29" s="148"/>
      <c r="O29" s="148"/>
      <c r="P29" s="149"/>
    </row>
    <row r="30" spans="1:32" ht="15" customHeight="1" x14ac:dyDescent="0.25">
      <c r="A30" s="44" t="str">
        <f ca="1">IF(MONTH(C30)=MONTH(D$3),RIGHT('Yearly Info'!A$36,LEN('Yearly Info'!A$36)-4),"")</f>
        <v/>
      </c>
      <c r="B30" s="145"/>
      <c r="C30" s="42">
        <f t="shared" ca="1" si="2"/>
        <v>46265</v>
      </c>
      <c r="D30" s="100">
        <f ca="1">INDIRECT("'" &amp; UPPER(LEFT(TEXT($D$3,"mmmm"),3)) &amp; "'!B33")</f>
        <v>0</v>
      </c>
      <c r="E30" s="147"/>
      <c r="F30" s="148"/>
      <c r="G30" s="148"/>
      <c r="H30" s="148"/>
      <c r="I30" s="148"/>
      <c r="J30" s="148"/>
      <c r="K30" s="148"/>
      <c r="L30" s="148"/>
      <c r="M30" s="148"/>
      <c r="N30" s="148"/>
      <c r="O30" s="148"/>
      <c r="P30" s="149"/>
    </row>
    <row r="31" spans="1:32" ht="15" customHeight="1" x14ac:dyDescent="0.25">
      <c r="A31" s="44" t="str">
        <f ca="1">IF(MONTH(C31)=MONTH(D$3),RIGHT('Yearly Info'!A$37,LEN('Yearly Info'!A$37)-4),"")</f>
        <v/>
      </c>
      <c r="B31" s="145"/>
      <c r="C31" s="42">
        <f t="shared" ca="1" si="2"/>
        <v>46265</v>
      </c>
      <c r="D31" s="100">
        <f ca="1">INDIRECT("'" &amp; UPPER(LEFT(TEXT($D$3,"mmmm"),3)) &amp; "'!B34")</f>
        <v>0</v>
      </c>
      <c r="E31" s="147"/>
      <c r="F31" s="148"/>
      <c r="G31" s="148"/>
      <c r="H31" s="148"/>
      <c r="I31" s="148"/>
      <c r="J31" s="148"/>
      <c r="K31" s="148"/>
      <c r="L31" s="148"/>
      <c r="M31" s="148"/>
      <c r="N31" s="148"/>
      <c r="O31" s="148"/>
      <c r="P31" s="149"/>
    </row>
    <row r="32" spans="1:32" ht="15" customHeight="1" x14ac:dyDescent="0.25">
      <c r="A32" s="44" t="str">
        <f ca="1">IF(MONTH(C32)=MONTH(D$3),RIGHT('Yearly Info'!A$38,LEN('Yearly Info'!A$38)-4),"")</f>
        <v/>
      </c>
      <c r="B32" s="145"/>
      <c r="C32" s="42">
        <f t="shared" ca="1" si="2"/>
        <v>46265</v>
      </c>
      <c r="D32" s="100">
        <f ca="1">INDIRECT("'" &amp; UPPER(LEFT(TEXT($D$3,"mmmm"),3)) &amp; "'!B35")</f>
        <v>0</v>
      </c>
      <c r="E32" s="147"/>
      <c r="F32" s="148"/>
      <c r="G32" s="148"/>
      <c r="H32" s="148"/>
      <c r="I32" s="148"/>
      <c r="J32" s="148"/>
      <c r="K32" s="148"/>
      <c r="L32" s="148"/>
      <c r="M32" s="148"/>
      <c r="N32" s="148"/>
      <c r="O32" s="148"/>
      <c r="P32" s="149"/>
    </row>
    <row r="33" spans="1:16" ht="15" customHeight="1" x14ac:dyDescent="0.25">
      <c r="A33" s="44" t="str">
        <f ca="1">IF(MONTH(C33)=MONTH(D$3),RIGHT('Yearly Info'!A$39,LEN('Yearly Info'!A$39)-4),"")</f>
        <v/>
      </c>
      <c r="B33" s="145"/>
      <c r="C33" s="42">
        <f t="shared" ca="1" si="2"/>
        <v>46265</v>
      </c>
      <c r="D33" s="100">
        <f ca="1">INDIRECT("'" &amp; UPPER(LEFT(TEXT($D$3,"mmmm"),3)) &amp; "'!B36")</f>
        <v>0</v>
      </c>
      <c r="E33" s="147"/>
      <c r="F33" s="148"/>
      <c r="G33" s="148"/>
      <c r="H33" s="148"/>
      <c r="I33" s="148"/>
      <c r="J33" s="148"/>
      <c r="K33" s="148"/>
      <c r="L33" s="148"/>
      <c r="M33" s="148"/>
      <c r="N33" s="148"/>
      <c r="O33" s="148"/>
      <c r="P33" s="149"/>
    </row>
    <row r="34" spans="1:16" ht="15" customHeight="1" thickBot="1" x14ac:dyDescent="0.3">
      <c r="A34" s="45" t="str">
        <f ca="1">IF(MONTH(C34)=MONTH(D$3),RIGHT('Yearly Info'!A$40,LEN('Yearly Info'!A$40)-4),"")</f>
        <v/>
      </c>
      <c r="B34" s="145"/>
      <c r="C34" s="42">
        <f t="shared" ca="1" si="2"/>
        <v>46265</v>
      </c>
      <c r="D34" s="100">
        <f ca="1">INDIRECT("'" &amp; UPPER(LEFT(TEXT($D$3,"mmmm"),3)) &amp; "'!B37")</f>
        <v>0</v>
      </c>
      <c r="E34" s="147"/>
      <c r="F34" s="148"/>
      <c r="G34" s="148"/>
      <c r="H34" s="148"/>
      <c r="I34" s="148"/>
      <c r="J34" s="148"/>
      <c r="K34" s="148"/>
      <c r="L34" s="148"/>
      <c r="M34" s="148"/>
      <c r="N34" s="148"/>
      <c r="O34" s="148"/>
      <c r="P34" s="149"/>
    </row>
    <row r="35" spans="1:16" ht="15" customHeight="1" thickBot="1" x14ac:dyDescent="0.3">
      <c r="A35" s="45" t="str">
        <f ca="1">IF(MONTH(C35)=MONTH(D$3),RIGHT('Yearly Info'!A$41,LEN('Yearly Info'!A$41)-4),"")</f>
        <v/>
      </c>
      <c r="B35" s="145"/>
      <c r="C35" s="42">
        <f t="shared" ca="1" si="2"/>
        <v>46265</v>
      </c>
      <c r="D35" s="100">
        <f ca="1">INDIRECT("'" &amp; UPPER(LEFT(TEXT($D$3,"mmmm"),3)) &amp; "'!B38")</f>
        <v>0</v>
      </c>
      <c r="E35" s="147"/>
      <c r="F35" s="148"/>
      <c r="G35" s="148"/>
      <c r="H35" s="148"/>
      <c r="I35" s="148"/>
      <c r="J35" s="148"/>
      <c r="K35" s="148"/>
      <c r="L35" s="148"/>
      <c r="M35" s="148"/>
      <c r="N35" s="148"/>
      <c r="O35" s="148"/>
      <c r="P35" s="149"/>
    </row>
    <row r="36" spans="1:16" ht="15" customHeight="1" thickBot="1" x14ac:dyDescent="0.3">
      <c r="A36" s="45" t="str">
        <f ca="1">IF(MONTH(C36)=MONTH(D$3),RIGHT('Yearly Info'!A$42,LEN('Yearly Info'!A$42)-4),"")</f>
        <v/>
      </c>
      <c r="B36" s="145"/>
      <c r="C36" s="42">
        <f t="shared" ca="1" si="2"/>
        <v>46265</v>
      </c>
      <c r="D36" s="100">
        <f ca="1">INDIRECT("'" &amp; UPPER(LEFT(TEXT($D$3,"mmmm"),3)) &amp; "'!B39")</f>
        <v>0</v>
      </c>
      <c r="E36" s="147"/>
      <c r="F36" s="148"/>
      <c r="G36" s="148"/>
      <c r="H36" s="148"/>
      <c r="I36" s="148"/>
      <c r="J36" s="148"/>
      <c r="K36" s="148"/>
      <c r="L36" s="148"/>
      <c r="M36" s="148"/>
      <c r="N36" s="148"/>
      <c r="O36" s="148"/>
      <c r="P36" s="149"/>
    </row>
    <row r="37" spans="1:16" ht="15" customHeight="1" thickBot="1" x14ac:dyDescent="0.3">
      <c r="A37" s="45" t="str">
        <f ca="1">IF(MONTH(C37)=MONTH(D$3),RIGHT('Yearly Info'!A$43,LEN('Yearly Info'!A$43)-4),"")</f>
        <v/>
      </c>
      <c r="B37" s="146"/>
      <c r="C37" s="42">
        <f t="shared" ca="1" si="2"/>
        <v>46265</v>
      </c>
      <c r="D37" s="55">
        <f ca="1">INDIRECT("'" &amp; UPPER(LEFT(TEXT($D$3,"mmmm"),3)) &amp; "'!B40")</f>
        <v>0</v>
      </c>
      <c r="E37" s="150"/>
      <c r="F37" s="151"/>
      <c r="G37" s="151"/>
      <c r="H37" s="151"/>
      <c r="I37" s="151"/>
      <c r="J37" s="151"/>
      <c r="K37" s="151"/>
      <c r="L37" s="151"/>
      <c r="M37" s="151"/>
      <c r="N37" s="151"/>
      <c r="O37" s="151"/>
      <c r="P37" s="152"/>
    </row>
    <row r="38" spans="1:16" ht="15" customHeight="1" x14ac:dyDescent="0.25">
      <c r="A38" s="44" t="str">
        <f ca="1">IF(MONTH(C38)=MONTH(D$3),RIGHT('Yearly Info'!A$14,LEN('Yearly Info'!A$14)-4),"")</f>
        <v xml:space="preserve"> RICS Support for MDEQ</v>
      </c>
      <c r="B38" s="145" t="str">
        <f ca="1">TEXT(C38,"dddd")</f>
        <v>Tuesday</v>
      </c>
      <c r="C38" s="94">
        <f ca="1">C8+1</f>
        <v>46266</v>
      </c>
      <c r="D38" s="54">
        <f ca="1">INDIRECT("'" &amp; UPPER(TEXT($D$3,"mmm")) &amp; "'!C11")</f>
        <v>0</v>
      </c>
      <c r="E38" s="147"/>
      <c r="F38" s="148"/>
      <c r="G38" s="148"/>
      <c r="H38" s="148"/>
      <c r="I38" s="148"/>
      <c r="J38" s="148"/>
      <c r="K38" s="148"/>
      <c r="L38" s="148"/>
      <c r="M38" s="148"/>
      <c r="N38" s="148"/>
      <c r="O38" s="148"/>
      <c r="P38" s="149"/>
    </row>
    <row r="39" spans="1:16" ht="15" customHeight="1" x14ac:dyDescent="0.25">
      <c r="A39" s="44" t="str">
        <f ca="1">IF(MONTH(C39)=MONTH(D$3),RIGHT('Yearly Info'!A$15,LEN('Yearly Info'!A$15)-4),"")</f>
        <v xml:space="preserve"> MDEQ</v>
      </c>
      <c r="B39" s="145"/>
      <c r="C39" s="42">
        <f ca="1">C38</f>
        <v>46266</v>
      </c>
      <c r="D39" s="54">
        <f ca="1">INDIRECT("'" &amp; UPPER(LEFT(TEXT($D$3,"mmmm"),3)) &amp; "'!C12")</f>
        <v>0</v>
      </c>
      <c r="E39" s="147"/>
      <c r="F39" s="148"/>
      <c r="G39" s="148"/>
      <c r="H39" s="148"/>
      <c r="I39" s="148"/>
      <c r="J39" s="148"/>
      <c r="K39" s="148"/>
      <c r="L39" s="148"/>
      <c r="M39" s="148"/>
      <c r="N39" s="148"/>
      <c r="O39" s="148"/>
      <c r="P39" s="149"/>
    </row>
    <row r="40" spans="1:16" ht="15" customHeight="1" x14ac:dyDescent="0.25">
      <c r="A40" s="44" t="str">
        <f ca="1">IF(MONTH(C40)=MONTH(D$3),RIGHT('Yearly Info'!A$16,LEN('Yearly Info'!A$16)-4),"")</f>
        <v xml:space="preserve"> RICS Idea Portal</v>
      </c>
      <c r="B40" s="145"/>
      <c r="C40" s="42">
        <f t="shared" ref="C40:C66" ca="1" si="3">C39</f>
        <v>46266</v>
      </c>
      <c r="D40" s="54">
        <f ca="1">INDIRECT("'" &amp; UPPER(LEFT(TEXT($D$3,"mmmm"),3)) &amp; "'!C13")</f>
        <v>0</v>
      </c>
      <c r="E40" s="147"/>
      <c r="F40" s="148"/>
      <c r="G40" s="148"/>
      <c r="H40" s="148"/>
      <c r="I40" s="148"/>
      <c r="J40" s="148"/>
      <c r="K40" s="148"/>
      <c r="L40" s="148"/>
      <c r="M40" s="148"/>
      <c r="N40" s="148"/>
      <c r="O40" s="148"/>
      <c r="P40" s="149"/>
    </row>
    <row r="41" spans="1:16" ht="15" customHeight="1" x14ac:dyDescent="0.25">
      <c r="A41" s="44" t="str">
        <f ca="1">IF(MONTH(C41)=MONTH(D$3),RIGHT('Yearly Info'!A$17,LEN('Yearly Info'!A$17)-4),"")</f>
        <v xml:space="preserve"> MSWIS</v>
      </c>
      <c r="B41" s="145"/>
      <c r="C41" s="42">
        <f t="shared" ca="1" si="3"/>
        <v>46266</v>
      </c>
      <c r="D41" s="54">
        <f ca="1">INDIRECT("'" &amp; UPPER(LEFT(TEXT($D$3,"mmmm"),3)) &amp; "'!C14")</f>
        <v>0</v>
      </c>
      <c r="E41" s="147"/>
      <c r="F41" s="148"/>
      <c r="G41" s="148"/>
      <c r="H41" s="148"/>
      <c r="I41" s="148"/>
      <c r="J41" s="148"/>
      <c r="K41" s="148"/>
      <c r="L41" s="148"/>
      <c r="M41" s="148"/>
      <c r="N41" s="148"/>
      <c r="O41" s="148"/>
      <c r="P41" s="149"/>
    </row>
    <row r="42" spans="1:16" ht="15" customHeight="1" x14ac:dyDescent="0.25">
      <c r="A42" s="44" t="str">
        <f ca="1">IF(MONTH(C42)=MONTH(D$3),RIGHT('Yearly Info'!A$18,LEN('Yearly Info'!A$18)-4),"")</f>
        <v xml:space="preserve"> GeoSpatial</v>
      </c>
      <c r="B42" s="145"/>
      <c r="C42" s="42">
        <f t="shared" ca="1" si="3"/>
        <v>46266</v>
      </c>
      <c r="D42" s="54">
        <f ca="1">INDIRECT("'" &amp; UPPER(LEFT(TEXT($D$3,"mmmm"),3)) &amp; "'!C15")</f>
        <v>0</v>
      </c>
      <c r="E42" s="147"/>
      <c r="F42" s="148"/>
      <c r="G42" s="148"/>
      <c r="H42" s="148"/>
      <c r="I42" s="148"/>
      <c r="J42" s="148"/>
      <c r="K42" s="148"/>
      <c r="L42" s="148"/>
      <c r="M42" s="148"/>
      <c r="N42" s="148"/>
      <c r="O42" s="148"/>
      <c r="P42" s="149"/>
    </row>
    <row r="43" spans="1:16" ht="15" customHeight="1" x14ac:dyDescent="0.25">
      <c r="A43" s="44" t="str">
        <f ca="1">IF(MONTH(C43)=MONTH(D$3),RIGHT('Yearly Info'!A$19,LEN('Yearly Info'!A$19)-4),"")</f>
        <v xml:space="preserve"> RICS Dashboard</v>
      </c>
      <c r="B43" s="145"/>
      <c r="C43" s="42">
        <f t="shared" ca="1" si="3"/>
        <v>46266</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xml:space="preserve"> MDWFP NRIS</v>
      </c>
      <c r="B44" s="145"/>
      <c r="C44" s="42">
        <f t="shared" ca="1" si="3"/>
        <v>46266</v>
      </c>
      <c r="D44" s="54">
        <f ca="1">INDIRECT("'" &amp; UPPER(LEFT(TEXT($D$3,"mmmm"),3)) &amp; "'!C17")</f>
        <v>0</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xml:space="preserve"> MSWIS MRVA 4 CLOSED</v>
      </c>
      <c r="B45" s="145"/>
      <c r="C45" s="42">
        <f t="shared" ca="1" si="3"/>
        <v>46266</v>
      </c>
      <c r="D45" s="54">
        <f ca="1">INDIRECT("'" &amp; UPPER(LEFT(TEXT($D$3,"mmmm"),3)) &amp; "'!C18")</f>
        <v>0</v>
      </c>
      <c r="E45" s="147"/>
      <c r="F45" s="148"/>
      <c r="G45" s="148"/>
      <c r="H45" s="148"/>
      <c r="I45" s="148"/>
      <c r="J45" s="148"/>
      <c r="K45" s="148"/>
      <c r="L45" s="148"/>
      <c r="M45" s="148"/>
      <c r="N45" s="148"/>
      <c r="O45" s="148"/>
      <c r="P45" s="149"/>
    </row>
    <row r="46" spans="1:16" ht="15" customHeight="1" x14ac:dyDescent="0.25">
      <c r="A46" s="44" t="str">
        <f ca="1">IF(MONTH(C46)=MONTH(D$3),RIGHT('Yearly Info'!A$22,LEN('Yearly Info'!A$22)-4),"")</f>
        <v xml:space="preserve"> Tackett</v>
      </c>
      <c r="B46" s="145"/>
      <c r="C46" s="42">
        <f t="shared" ca="1" si="3"/>
        <v>46266</v>
      </c>
      <c r="D46" s="54">
        <f ca="1">INDIRECT("'" &amp; UPPER(LEFT(TEXT($D$3,"mmmm"),3)) &amp; "'!C19")</f>
        <v>0</v>
      </c>
      <c r="E46" s="147"/>
      <c r="F46" s="148"/>
      <c r="G46" s="148"/>
      <c r="H46" s="148"/>
      <c r="I46" s="148"/>
      <c r="J46" s="148"/>
      <c r="K46" s="148"/>
      <c r="L46" s="148"/>
      <c r="M46" s="148"/>
      <c r="N46" s="148"/>
      <c r="O46" s="148"/>
      <c r="P46" s="149"/>
    </row>
    <row r="47" spans="1:16" ht="15" customHeight="1" x14ac:dyDescent="0.25">
      <c r="A47" s="44" t="e">
        <f ca="1">IF(MONTH(C47)=MONTH(D$3),RIGHT('Yearly Info'!A$23,LEN('Yearly Info'!A$23)-4),"")</f>
        <v>#VALUE!</v>
      </c>
      <c r="B47" s="145"/>
      <c r="C47" s="42">
        <f t="shared" ca="1" si="3"/>
        <v>46266</v>
      </c>
      <c r="D47" s="54">
        <f ca="1">INDIRECT("'" &amp; UPPER(LEFT(TEXT($D$3,"mmmm"),3)) &amp; "'!C20")</f>
        <v>0</v>
      </c>
      <c r="E47" s="147"/>
      <c r="F47" s="148"/>
      <c r="G47" s="148"/>
      <c r="H47" s="148"/>
      <c r="I47" s="148"/>
      <c r="J47" s="148"/>
      <c r="K47" s="148"/>
      <c r="L47" s="148"/>
      <c r="M47" s="148"/>
      <c r="N47" s="148"/>
      <c r="O47" s="148"/>
      <c r="P47" s="149"/>
    </row>
    <row r="48" spans="1:16" ht="15" customHeight="1" x14ac:dyDescent="0.25">
      <c r="A48" s="44" t="e">
        <f ca="1">IF(MONTH(C48)=MONTH(D$3),RIGHT('Yearly Info'!A$24,LEN('Yearly Info'!A$24)-4),"")</f>
        <v>#VALUE!</v>
      </c>
      <c r="B48" s="145"/>
      <c r="C48" s="42">
        <f t="shared" ca="1" si="3"/>
        <v>46266</v>
      </c>
      <c r="D48" s="54">
        <f ca="1">INDIRECT("'" &amp; UPPER(LEFT(TEXT($D$3,"mmmm"),3)) &amp; "'!C21")</f>
        <v>0</v>
      </c>
      <c r="E48" s="147"/>
      <c r="F48" s="148"/>
      <c r="G48" s="148"/>
      <c r="H48" s="148"/>
      <c r="I48" s="148"/>
      <c r="J48" s="148"/>
      <c r="K48" s="148"/>
      <c r="L48" s="148"/>
      <c r="M48" s="148"/>
      <c r="N48" s="148"/>
      <c r="O48" s="148"/>
      <c r="P48" s="149"/>
    </row>
    <row r="49" spans="1:16" ht="15" customHeight="1" x14ac:dyDescent="0.25">
      <c r="A49" s="44" t="e">
        <f ca="1">IF(MONTH(C49)=MONTH(D$3),RIGHT('Yearly Info'!A$25,LEN('Yearly Info'!A$25)-4),"")</f>
        <v>#VALUE!</v>
      </c>
      <c r="B49" s="145"/>
      <c r="C49" s="42">
        <f t="shared" ca="1" si="3"/>
        <v>46266</v>
      </c>
      <c r="D49" s="54">
        <f ca="1">INDIRECT("'" &amp; UPPER(LEFT(TEXT($D$3,"mmmm"),3)) &amp; "'!C22")</f>
        <v>0</v>
      </c>
      <c r="E49" s="147"/>
      <c r="F49" s="148"/>
      <c r="G49" s="148"/>
      <c r="H49" s="148"/>
      <c r="I49" s="148"/>
      <c r="J49" s="148"/>
      <c r="K49" s="148"/>
      <c r="L49" s="148"/>
      <c r="M49" s="148"/>
      <c r="N49" s="148"/>
      <c r="O49" s="148"/>
      <c r="P49" s="149"/>
    </row>
    <row r="50" spans="1:16" ht="15" customHeight="1" x14ac:dyDescent="0.25">
      <c r="A50" s="44" t="e">
        <f ca="1">IF(MONTH(C50)=MONTH(D$3),RIGHT('Yearly Info'!A$26,LEN('Yearly Info'!A$26)-4),"")</f>
        <v>#VALUE!</v>
      </c>
      <c r="B50" s="145"/>
      <c r="C50" s="42">
        <f t="shared" ca="1" si="3"/>
        <v>46266</v>
      </c>
      <c r="D50" s="54">
        <f ca="1">INDIRECT("'" &amp; UPPER(LEFT(TEXT($D$3,"mmmm"),3)) &amp; "'!C23")</f>
        <v>0</v>
      </c>
      <c r="E50" s="147"/>
      <c r="F50" s="148"/>
      <c r="G50" s="148"/>
      <c r="H50" s="148"/>
      <c r="I50" s="148"/>
      <c r="J50" s="148"/>
      <c r="K50" s="148"/>
      <c r="L50" s="148"/>
      <c r="M50" s="148"/>
      <c r="N50" s="148"/>
      <c r="O50" s="148"/>
      <c r="P50" s="149"/>
    </row>
    <row r="51" spans="1:16" ht="15" customHeight="1" x14ac:dyDescent="0.25">
      <c r="A51" s="44" t="e">
        <f ca="1">IF(MONTH(C51)=MONTH(D$3),RIGHT('Yearly Info'!A$27,LEN('Yearly Info'!A$27)-4),"")</f>
        <v>#VALUE!</v>
      </c>
      <c r="B51" s="145"/>
      <c r="C51" s="42">
        <f t="shared" ca="1" si="3"/>
        <v>46266</v>
      </c>
      <c r="D51" s="54">
        <f ca="1">INDIRECT("'" &amp; UPPER(LEFT(TEXT($D$3,"mmmm"),3)) &amp; "'!C24")</f>
        <v>0</v>
      </c>
      <c r="E51" s="147"/>
      <c r="F51" s="148"/>
      <c r="G51" s="148"/>
      <c r="H51" s="148"/>
      <c r="I51" s="148"/>
      <c r="J51" s="148"/>
      <c r="K51" s="148"/>
      <c r="L51" s="148"/>
      <c r="M51" s="148"/>
      <c r="N51" s="148"/>
      <c r="O51" s="148"/>
      <c r="P51" s="149"/>
    </row>
    <row r="52" spans="1:16" ht="15" customHeight="1" x14ac:dyDescent="0.25">
      <c r="A52" s="44" t="e">
        <f ca="1">IF(MONTH(C52)=MONTH(D$3),RIGHT('Yearly Info'!A$28,LEN('Yearly Info'!A$28)-4),"")</f>
        <v>#VALUE!</v>
      </c>
      <c r="B52" s="145"/>
      <c r="C52" s="42">
        <f t="shared" ca="1" si="3"/>
        <v>46266</v>
      </c>
      <c r="D52" s="54">
        <f ca="1">INDIRECT("'" &amp; UPPER(LEFT(TEXT($D$3,"mmmm"),3)) &amp; "'!C25")</f>
        <v>0</v>
      </c>
      <c r="E52" s="147"/>
      <c r="F52" s="148"/>
      <c r="G52" s="148"/>
      <c r="H52" s="148"/>
      <c r="I52" s="148"/>
      <c r="J52" s="148"/>
      <c r="K52" s="148"/>
      <c r="L52" s="148"/>
      <c r="M52" s="148"/>
      <c r="N52" s="148"/>
      <c r="O52" s="148"/>
      <c r="P52" s="149"/>
    </row>
    <row r="53" spans="1:16" ht="15" customHeight="1" x14ac:dyDescent="0.25">
      <c r="A53" s="44" t="e">
        <f ca="1">IF(MONTH(C53)=MONTH(D$3),RIGHT('Yearly Info'!A$29,LEN('Yearly Info'!A$29)-4),"")</f>
        <v>#VALUE!</v>
      </c>
      <c r="B53" s="145"/>
      <c r="C53" s="42">
        <f t="shared" ca="1" si="3"/>
        <v>46266</v>
      </c>
      <c r="D53" s="54">
        <f ca="1">INDIRECT("'" &amp; UPPER(LEFT(TEXT($D$3,"mmmm"),3)) &amp; "'!C26")</f>
        <v>0</v>
      </c>
      <c r="E53" s="147"/>
      <c r="F53" s="148"/>
      <c r="G53" s="148"/>
      <c r="H53" s="148"/>
      <c r="I53" s="148"/>
      <c r="J53" s="148"/>
      <c r="K53" s="148"/>
      <c r="L53" s="148"/>
      <c r="M53" s="148"/>
      <c r="N53" s="148"/>
      <c r="O53" s="148"/>
      <c r="P53" s="149"/>
    </row>
    <row r="54" spans="1:16" ht="15" customHeight="1" x14ac:dyDescent="0.25">
      <c r="A54" s="44" t="e">
        <f ca="1">IF(MONTH(C54)=MONTH(D$3),RIGHT('Yearly Info'!A$30,LEN('Yearly Info'!A$30)-4),"")</f>
        <v>#VALUE!</v>
      </c>
      <c r="B54" s="145"/>
      <c r="C54" s="42">
        <f t="shared" ca="1" si="3"/>
        <v>46266</v>
      </c>
      <c r="D54" s="54">
        <f ca="1">INDIRECT("'" &amp; UPPER(LEFT(TEXT($D$3,"mmmm"),3)) &amp; "'!C27")</f>
        <v>0</v>
      </c>
      <c r="E54" s="147"/>
      <c r="F54" s="148"/>
      <c r="G54" s="148"/>
      <c r="H54" s="148"/>
      <c r="I54" s="148"/>
      <c r="J54" s="148"/>
      <c r="K54" s="148"/>
      <c r="L54" s="148"/>
      <c r="M54" s="148"/>
      <c r="N54" s="148"/>
      <c r="O54" s="148"/>
      <c r="P54" s="149"/>
    </row>
    <row r="55" spans="1:16" ht="15" customHeight="1" x14ac:dyDescent="0.25">
      <c r="A55" s="44" t="e">
        <f ca="1">IF(MONTH(C55)=MONTH(D$3),RIGHT('Yearly Info'!A$31,LEN('Yearly Info'!A$31)-4),"")</f>
        <v>#VALUE!</v>
      </c>
      <c r="B55" s="145"/>
      <c r="C55" s="42">
        <f t="shared" ca="1" si="3"/>
        <v>46266</v>
      </c>
      <c r="D55" s="54">
        <f ca="1">INDIRECT("'" &amp; UPPER(LEFT(TEXT($D$3,"mmmm"),3)) &amp; "'!C28")</f>
        <v>0</v>
      </c>
      <c r="E55" s="147"/>
      <c r="F55" s="148"/>
      <c r="G55" s="148"/>
      <c r="H55" s="148"/>
      <c r="I55" s="148"/>
      <c r="J55" s="148"/>
      <c r="K55" s="148"/>
      <c r="L55" s="148"/>
      <c r="M55" s="148"/>
      <c r="N55" s="148"/>
      <c r="O55" s="148"/>
      <c r="P55" s="149"/>
    </row>
    <row r="56" spans="1:16" ht="15" customHeight="1" x14ac:dyDescent="0.25">
      <c r="A56" s="44" t="e">
        <f ca="1">IF(MONTH(C56)=MONTH(D$3),RIGHT('Yearly Info'!A$32,LEN('Yearly Info'!A$32)-4),"")</f>
        <v>#VALUE!</v>
      </c>
      <c r="B56" s="145"/>
      <c r="C56" s="42">
        <f ca="1">C55</f>
        <v>46266</v>
      </c>
      <c r="D56" s="54">
        <f ca="1">INDIRECT("'" &amp; UPPER(LEFT(TEXT($D$3,"mmmm"),3)) &amp; "'!C29")</f>
        <v>0</v>
      </c>
      <c r="E56" s="147"/>
      <c r="F56" s="148"/>
      <c r="G56" s="148"/>
      <c r="H56" s="148"/>
      <c r="I56" s="148"/>
      <c r="J56" s="148"/>
      <c r="K56" s="148"/>
      <c r="L56" s="148"/>
      <c r="M56" s="148"/>
      <c r="N56" s="148"/>
      <c r="O56" s="148"/>
      <c r="P56" s="149"/>
    </row>
    <row r="57" spans="1:16" ht="15" customHeight="1" x14ac:dyDescent="0.25">
      <c r="A57" s="44" t="e">
        <f ca="1">IF(MONTH(C57)=MONTH(D$3),RIGHT('Yearly Info'!A$33,LEN('Yearly Info'!A$33)-4),"")</f>
        <v>#VALUE!</v>
      </c>
      <c r="B57" s="145"/>
      <c r="C57" s="42">
        <f t="shared" ca="1" si="3"/>
        <v>46266</v>
      </c>
      <c r="D57" s="54">
        <f ca="1">INDIRECT("'" &amp; UPPER(LEFT(TEXT($D$3,"mmmm"),3)) &amp; "'!C30")</f>
        <v>0</v>
      </c>
      <c r="E57" s="147"/>
      <c r="F57" s="148"/>
      <c r="G57" s="148"/>
      <c r="H57" s="148"/>
      <c r="I57" s="148"/>
      <c r="J57" s="148"/>
      <c r="K57" s="148"/>
      <c r="L57" s="148"/>
      <c r="M57" s="148"/>
      <c r="N57" s="148"/>
      <c r="O57" s="148"/>
      <c r="P57" s="149"/>
    </row>
    <row r="58" spans="1:16" ht="15" customHeight="1" x14ac:dyDescent="0.25">
      <c r="A58" s="44" t="e">
        <f ca="1">IF(MONTH(C58)=MONTH(D$3),RIGHT('Yearly Info'!A$34,LEN('Yearly Info'!A$34)-4),"")</f>
        <v>#VALUE!</v>
      </c>
      <c r="B58" s="145"/>
      <c r="C58" s="42">
        <f t="shared" ca="1" si="3"/>
        <v>46266</v>
      </c>
      <c r="D58" s="54">
        <f ca="1">INDIRECT("'" &amp; UPPER(LEFT(TEXT($D$3,"mmmm"),3)) &amp; "'!C31")</f>
        <v>0</v>
      </c>
      <c r="E58" s="147"/>
      <c r="F58" s="148"/>
      <c r="G58" s="148"/>
      <c r="H58" s="148"/>
      <c r="I58" s="148"/>
      <c r="J58" s="148"/>
      <c r="K58" s="148"/>
      <c r="L58" s="148"/>
      <c r="M58" s="148"/>
      <c r="N58" s="148"/>
      <c r="O58" s="148"/>
      <c r="P58" s="149"/>
    </row>
    <row r="59" spans="1:16" ht="15" customHeight="1" x14ac:dyDescent="0.25">
      <c r="A59" s="44" t="e">
        <f ca="1">IF(MONTH(C59)=MONTH(D$3),RIGHT('Yearly Info'!A$35,LEN('Yearly Info'!A$35)-4),"")</f>
        <v>#VALUE!</v>
      </c>
      <c r="B59" s="145"/>
      <c r="C59" s="42">
        <f t="shared" ca="1" si="3"/>
        <v>46266</v>
      </c>
      <c r="D59" s="100">
        <f ca="1">INDIRECT("'" &amp; UPPER(LEFT(TEXT($D$3,"mmmm"),3)) &amp; "'!C32")</f>
        <v>0</v>
      </c>
      <c r="E59" s="147"/>
      <c r="F59" s="148"/>
      <c r="G59" s="148"/>
      <c r="H59" s="148"/>
      <c r="I59" s="148"/>
      <c r="J59" s="148"/>
      <c r="K59" s="148"/>
      <c r="L59" s="148"/>
      <c r="M59" s="148"/>
      <c r="N59" s="148"/>
      <c r="O59" s="148"/>
      <c r="P59" s="149"/>
    </row>
    <row r="60" spans="1:16" ht="15" customHeight="1" x14ac:dyDescent="0.25">
      <c r="A60" s="44" t="e">
        <f ca="1">IF(MONTH(C60)=MONTH(D$3),RIGHT('Yearly Info'!A$36,LEN('Yearly Info'!A$36)-4),"")</f>
        <v>#VALUE!</v>
      </c>
      <c r="B60" s="145"/>
      <c r="C60" s="42">
        <f t="shared" ca="1" si="3"/>
        <v>46266</v>
      </c>
      <c r="D60" s="100">
        <f ca="1">INDIRECT("'" &amp; UPPER(LEFT(TEXT($D$3,"mmmm"),3)) &amp; "'!C33")</f>
        <v>0</v>
      </c>
      <c r="E60" s="147"/>
      <c r="F60" s="148"/>
      <c r="G60" s="148"/>
      <c r="H60" s="148"/>
      <c r="I60" s="148"/>
      <c r="J60" s="148"/>
      <c r="K60" s="148"/>
      <c r="L60" s="148"/>
      <c r="M60" s="148"/>
      <c r="N60" s="148"/>
      <c r="O60" s="148"/>
      <c r="P60" s="149"/>
    </row>
    <row r="61" spans="1:16" ht="15" customHeight="1" x14ac:dyDescent="0.25">
      <c r="A61" s="44" t="e">
        <f ca="1">IF(MONTH(C61)=MONTH(D$3),RIGHT('Yearly Info'!A$37,LEN('Yearly Info'!A$37)-4),"")</f>
        <v>#VALUE!</v>
      </c>
      <c r="B61" s="145"/>
      <c r="C61" s="42">
        <f t="shared" ca="1" si="3"/>
        <v>46266</v>
      </c>
      <c r="D61" s="100">
        <f ca="1">INDIRECT("'" &amp; UPPER(LEFT(TEXT($D$3,"mmmm"),3)) &amp; "'!C34")</f>
        <v>0</v>
      </c>
      <c r="E61" s="147"/>
      <c r="F61" s="148"/>
      <c r="G61" s="148"/>
      <c r="H61" s="148"/>
      <c r="I61" s="148"/>
      <c r="J61" s="148"/>
      <c r="K61" s="148"/>
      <c r="L61" s="148"/>
      <c r="M61" s="148"/>
      <c r="N61" s="148"/>
      <c r="O61" s="148"/>
      <c r="P61" s="149"/>
    </row>
    <row r="62" spans="1:16" ht="15" customHeight="1" x14ac:dyDescent="0.25">
      <c r="A62" s="44" t="e">
        <f ca="1">IF(MONTH(C62)=MONTH(D$3),RIGHT('Yearly Info'!A$38,LEN('Yearly Info'!A$38)-4),"")</f>
        <v>#VALUE!</v>
      </c>
      <c r="B62" s="145"/>
      <c r="C62" s="42">
        <f t="shared" ca="1" si="3"/>
        <v>46266</v>
      </c>
      <c r="D62" s="100">
        <f ca="1">INDIRECT("'" &amp; UPPER(LEFT(TEXT($D$3,"mmmm"),3)) &amp; "'!C35")</f>
        <v>0</v>
      </c>
      <c r="E62" s="147"/>
      <c r="F62" s="148"/>
      <c r="G62" s="148"/>
      <c r="H62" s="148"/>
      <c r="I62" s="148"/>
      <c r="J62" s="148"/>
      <c r="K62" s="148"/>
      <c r="L62" s="148"/>
      <c r="M62" s="148"/>
      <c r="N62" s="148"/>
      <c r="O62" s="148"/>
      <c r="P62" s="149"/>
    </row>
    <row r="63" spans="1:16" ht="15" customHeight="1" x14ac:dyDescent="0.25">
      <c r="A63" s="44" t="e">
        <f ca="1">IF(MONTH(C63)=MONTH(D$3),RIGHT('Yearly Info'!A$39,LEN('Yearly Info'!A$39)-4),"")</f>
        <v>#VALUE!</v>
      </c>
      <c r="B63" s="145"/>
      <c r="C63" s="42">
        <f t="shared" ca="1" si="3"/>
        <v>46266</v>
      </c>
      <c r="D63" s="100">
        <f ca="1">INDIRECT("'" &amp; UPPER(LEFT(TEXT($D$3,"mmmm"),3)) &amp; "'!C36")</f>
        <v>0</v>
      </c>
      <c r="E63" s="147"/>
      <c r="F63" s="148"/>
      <c r="G63" s="148"/>
      <c r="H63" s="148"/>
      <c r="I63" s="148"/>
      <c r="J63" s="148"/>
      <c r="K63" s="148"/>
      <c r="L63" s="148"/>
      <c r="M63" s="148"/>
      <c r="N63" s="148"/>
      <c r="O63" s="148"/>
      <c r="P63" s="149"/>
    </row>
    <row r="64" spans="1:16" ht="15" customHeight="1" thickBot="1" x14ac:dyDescent="0.3">
      <c r="A64" s="45" t="e">
        <f ca="1">IF(MONTH(C64)=MONTH(D$3),RIGHT('Yearly Info'!A$40,LEN('Yearly Info'!A$40)-4),"")</f>
        <v>#VALUE!</v>
      </c>
      <c r="B64" s="145"/>
      <c r="C64" s="42">
        <f t="shared" ca="1" si="3"/>
        <v>46266</v>
      </c>
      <c r="D64" s="100">
        <f ca="1">INDIRECT("'" &amp; UPPER(LEFT(TEXT($D$3,"mmmm"),3)) &amp; "'!C37")</f>
        <v>0</v>
      </c>
      <c r="E64" s="147"/>
      <c r="F64" s="148"/>
      <c r="G64" s="148"/>
      <c r="H64" s="148"/>
      <c r="I64" s="148"/>
      <c r="J64" s="148"/>
      <c r="K64" s="148"/>
      <c r="L64" s="148"/>
      <c r="M64" s="148"/>
      <c r="N64" s="148"/>
      <c r="O64" s="148"/>
      <c r="P64" s="149"/>
    </row>
    <row r="65" spans="1:16" ht="15" customHeight="1" thickBot="1" x14ac:dyDescent="0.3">
      <c r="A65" s="45" t="str">
        <f ca="1">IF(MONTH(C65)=MONTH(D$3),RIGHT('Yearly Info'!A$41,LEN('Yearly Info'!A$41)-4),"")</f>
        <v xml:space="preserve"> </v>
      </c>
      <c r="B65" s="145"/>
      <c r="C65" s="42">
        <f t="shared" ca="1" si="3"/>
        <v>46266</v>
      </c>
      <c r="D65" s="100">
        <f ca="1">INDIRECT("'" &amp; UPPER(LEFT(TEXT($D$3,"mmmm"),3)) &amp; "'!C38")</f>
        <v>0</v>
      </c>
      <c r="E65" s="147"/>
      <c r="F65" s="148"/>
      <c r="G65" s="148"/>
      <c r="H65" s="148"/>
      <c r="I65" s="148"/>
      <c r="J65" s="148"/>
      <c r="K65" s="148"/>
      <c r="L65" s="148"/>
      <c r="M65" s="148"/>
      <c r="N65" s="148"/>
      <c r="O65" s="148"/>
      <c r="P65" s="149"/>
    </row>
    <row r="66" spans="1:16" ht="15" customHeight="1" thickBot="1" x14ac:dyDescent="0.3">
      <c r="A66" s="45" t="str">
        <f ca="1">IF(MONTH(C66)=MONTH(D$3),RIGHT('Yearly Info'!A$42,LEN('Yearly Info'!A$42)-4),"")</f>
        <v xml:space="preserve"> </v>
      </c>
      <c r="B66" s="145"/>
      <c r="C66" s="42">
        <f t="shared" ca="1" si="3"/>
        <v>46266</v>
      </c>
      <c r="D66" s="100">
        <f ca="1">INDIRECT("'" &amp; UPPER(LEFT(TEXT($D$3,"mmmm"),3)) &amp; "'!C39")</f>
        <v>0</v>
      </c>
      <c r="E66" s="147"/>
      <c r="F66" s="148"/>
      <c r="G66" s="148"/>
      <c r="H66" s="148"/>
      <c r="I66" s="148"/>
      <c r="J66" s="148"/>
      <c r="K66" s="148"/>
      <c r="L66" s="148"/>
      <c r="M66" s="148"/>
      <c r="N66" s="148"/>
      <c r="O66" s="148"/>
      <c r="P66" s="149"/>
    </row>
    <row r="67" spans="1:16" ht="15" customHeight="1" thickBot="1" x14ac:dyDescent="0.3">
      <c r="A67" s="45" t="str">
        <f ca="1">IF(MONTH(C67)=MONTH(D$3),RIGHT('Yearly Info'!A$43,LEN('Yearly Info'!A$43)-4),"")</f>
        <v xml:space="preserve"> </v>
      </c>
      <c r="B67" s="146"/>
      <c r="C67" s="95">
        <f ca="1">C58</f>
        <v>46266</v>
      </c>
      <c r="D67" s="55">
        <f ca="1">INDIRECT("'" &amp; UPPER(LEFT(TEXT($D$3,"mmmm"),3)) &amp; "'!C40")</f>
        <v>0</v>
      </c>
      <c r="E67" s="150"/>
      <c r="F67" s="151"/>
      <c r="G67" s="151"/>
      <c r="H67" s="151"/>
      <c r="I67" s="151"/>
      <c r="J67" s="151"/>
      <c r="K67" s="151"/>
      <c r="L67" s="151"/>
      <c r="M67" s="151"/>
      <c r="N67" s="151"/>
      <c r="O67" s="151"/>
      <c r="P67" s="152"/>
    </row>
    <row r="68" spans="1:16" ht="15" customHeight="1" x14ac:dyDescent="0.25">
      <c r="A68" s="44" t="str">
        <f ca="1">IF(MONTH(C68)=MONTH(D$3),RIGHT('Yearly Info'!A$14,LEN('Yearly Info'!A$14)-4),"")</f>
        <v xml:space="preserve"> RICS Support for MDEQ</v>
      </c>
      <c r="B68" s="145" t="str">
        <f ca="1">TEXT(C68,"dddd")</f>
        <v>Wednesday</v>
      </c>
      <c r="C68" s="94">
        <f ca="1">C38+1</f>
        <v>46267</v>
      </c>
      <c r="D68" s="54">
        <f ca="1">INDIRECT("'" &amp; UPPER(LEFT(TEXT($D$3,"mmmm"),3)) &amp; "'!D11")</f>
        <v>0</v>
      </c>
      <c r="E68" s="147"/>
      <c r="F68" s="148"/>
      <c r="G68" s="148"/>
      <c r="H68" s="148"/>
      <c r="I68" s="148"/>
      <c r="J68" s="148"/>
      <c r="K68" s="148"/>
      <c r="L68" s="148"/>
      <c r="M68" s="148"/>
      <c r="N68" s="148"/>
      <c r="O68" s="148"/>
      <c r="P68" s="149"/>
    </row>
    <row r="69" spans="1:16" ht="15" customHeight="1" x14ac:dyDescent="0.25">
      <c r="A69" s="44" t="str">
        <f ca="1">IF(MONTH(C69)=MONTH(D$3),RIGHT('Yearly Info'!A$15,LEN('Yearly Info'!A$15)-4),"")</f>
        <v xml:space="preserve"> MDEQ</v>
      </c>
      <c r="B69" s="145"/>
      <c r="C69" s="42">
        <f ca="1">C68</f>
        <v>46267</v>
      </c>
      <c r="D69" s="54">
        <f ca="1">INDIRECT("'" &amp; UPPER(LEFT(TEXT($D$3,"mmmm"),3)) &amp; "'!D12")</f>
        <v>0</v>
      </c>
      <c r="E69" s="147"/>
      <c r="F69" s="148"/>
      <c r="G69" s="148"/>
      <c r="H69" s="148"/>
      <c r="I69" s="148"/>
      <c r="J69" s="148"/>
      <c r="K69" s="148"/>
      <c r="L69" s="148"/>
      <c r="M69" s="148"/>
      <c r="N69" s="148"/>
      <c r="O69" s="148"/>
      <c r="P69" s="149"/>
    </row>
    <row r="70" spans="1:16" ht="15" customHeight="1" x14ac:dyDescent="0.25">
      <c r="A70" s="44" t="str">
        <f ca="1">IF(MONTH(C70)=MONTH(D$3),RIGHT('Yearly Info'!A$16,LEN('Yearly Info'!A$16)-4),"")</f>
        <v xml:space="preserve"> RICS Idea Portal</v>
      </c>
      <c r="B70" s="145"/>
      <c r="C70" s="42">
        <f t="shared" ref="C70:C97" ca="1" si="4">C69</f>
        <v>46267</v>
      </c>
      <c r="D70" s="54">
        <f ca="1">INDIRECT("'" &amp; UPPER(LEFT(TEXT($D$3,"mmmm"),3)) &amp; "'!D13")</f>
        <v>0</v>
      </c>
      <c r="E70" s="147"/>
      <c r="F70" s="148"/>
      <c r="G70" s="148"/>
      <c r="H70" s="148"/>
      <c r="I70" s="148"/>
      <c r="J70" s="148"/>
      <c r="K70" s="148"/>
      <c r="L70" s="148"/>
      <c r="M70" s="148"/>
      <c r="N70" s="148"/>
      <c r="O70" s="148"/>
      <c r="P70" s="149"/>
    </row>
    <row r="71" spans="1:16" ht="15" customHeight="1" x14ac:dyDescent="0.25">
      <c r="A71" s="44" t="str">
        <f ca="1">IF(MONTH(C71)=MONTH(D$3),RIGHT('Yearly Info'!A$17,LEN('Yearly Info'!A$17)-4),"")</f>
        <v xml:space="preserve"> MSWIS</v>
      </c>
      <c r="B71" s="145"/>
      <c r="C71" s="42">
        <f t="shared" ca="1" si="4"/>
        <v>46267</v>
      </c>
      <c r="D71" s="54">
        <f ca="1">INDIRECT("'" &amp; UPPER(LEFT(TEXT($D$3,"mmmm"),3)) &amp; "'!D14")</f>
        <v>0</v>
      </c>
      <c r="E71" s="147"/>
      <c r="F71" s="148"/>
      <c r="G71" s="148"/>
      <c r="H71" s="148"/>
      <c r="I71" s="148"/>
      <c r="J71" s="148"/>
      <c r="K71" s="148"/>
      <c r="L71" s="148"/>
      <c r="M71" s="148"/>
      <c r="N71" s="148"/>
      <c r="O71" s="148"/>
      <c r="P71" s="149"/>
    </row>
    <row r="72" spans="1:16" ht="15" customHeight="1" x14ac:dyDescent="0.25">
      <c r="A72" s="44" t="str">
        <f ca="1">IF(MONTH(C72)=MONTH(D$3),RIGHT('Yearly Info'!A$18,LEN('Yearly Info'!A$18)-4),"")</f>
        <v xml:space="preserve"> GeoSpatial</v>
      </c>
      <c r="B72" s="145"/>
      <c r="C72" s="42">
        <f t="shared" ca="1" si="4"/>
        <v>46267</v>
      </c>
      <c r="D72" s="54">
        <f ca="1">INDIRECT("'" &amp; UPPER(LEFT(TEXT($D$3,"mmmm"),3)) &amp; "'!D15")</f>
        <v>0</v>
      </c>
      <c r="E72" s="156"/>
      <c r="F72" s="148"/>
      <c r="G72" s="148"/>
      <c r="H72" s="148"/>
      <c r="I72" s="148"/>
      <c r="J72" s="148"/>
      <c r="K72" s="148"/>
      <c r="L72" s="148"/>
      <c r="M72" s="148"/>
      <c r="N72" s="148"/>
      <c r="O72" s="148"/>
      <c r="P72" s="149"/>
    </row>
    <row r="73" spans="1:16" ht="15" customHeight="1" x14ac:dyDescent="0.25">
      <c r="A73" s="44" t="str">
        <f ca="1">IF(MONTH(C73)=MONTH(D$3),RIGHT('Yearly Info'!A$19,LEN('Yearly Info'!A$19)-4),"")</f>
        <v xml:space="preserve"> RICS Dashboard</v>
      </c>
      <c r="B73" s="145"/>
      <c r="C73" s="42">
        <f t="shared" ca="1" si="4"/>
        <v>46267</v>
      </c>
      <c r="D73" s="54">
        <f ca="1">INDIRECT("'" &amp; UPPER(LEFT(TEXT($D$3,"mmmm"),3)) &amp; "'!D16")</f>
        <v>0</v>
      </c>
      <c r="E73" s="147"/>
      <c r="F73" s="148"/>
      <c r="G73" s="148"/>
      <c r="H73" s="148"/>
      <c r="I73" s="148"/>
      <c r="J73" s="148"/>
      <c r="K73" s="148"/>
      <c r="L73" s="148"/>
      <c r="M73" s="148"/>
      <c r="N73" s="148"/>
      <c r="O73" s="148"/>
      <c r="P73" s="149"/>
    </row>
    <row r="74" spans="1:16" ht="15" customHeight="1" x14ac:dyDescent="0.25">
      <c r="A74" s="44" t="str">
        <f ca="1">IF(MONTH(C74)=MONTH(D$3),RIGHT('Yearly Info'!A$20,LEN('Yearly Info'!A$20)-4),"")</f>
        <v xml:space="preserve"> MDWFP NRIS</v>
      </c>
      <c r="B74" s="145"/>
      <c r="C74" s="42">
        <f t="shared" ca="1" si="4"/>
        <v>46267</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xml:space="preserve"> MSWIS MRVA 4 CLOSED</v>
      </c>
      <c r="B75" s="145"/>
      <c r="C75" s="42">
        <f t="shared" ca="1" si="4"/>
        <v>46267</v>
      </c>
      <c r="D75" s="54">
        <f ca="1">INDIRECT("'" &amp; UPPER(LEFT(TEXT($D$3,"mmmm"),3)) &amp; "'!D18")</f>
        <v>0</v>
      </c>
      <c r="E75" s="147"/>
      <c r="F75" s="148"/>
      <c r="G75" s="148"/>
      <c r="H75" s="148"/>
      <c r="I75" s="148"/>
      <c r="J75" s="148"/>
      <c r="K75" s="148"/>
      <c r="L75" s="148"/>
      <c r="M75" s="148"/>
      <c r="N75" s="148"/>
      <c r="O75" s="148"/>
      <c r="P75" s="149"/>
    </row>
    <row r="76" spans="1:16" ht="15" customHeight="1" x14ac:dyDescent="0.25">
      <c r="A76" s="44" t="str">
        <f ca="1">IF(MONTH(C76)=MONTH(D$3),RIGHT('Yearly Info'!A$22,LEN('Yearly Info'!A$22)-4),"")</f>
        <v xml:space="preserve"> Tackett</v>
      </c>
      <c r="B76" s="145"/>
      <c r="C76" s="42">
        <f t="shared" ca="1" si="4"/>
        <v>46267</v>
      </c>
      <c r="D76" s="54">
        <f ca="1">INDIRECT("'" &amp; UPPER(LEFT(TEXT($D$3,"mmmm"),3)) &amp; "'!D19")</f>
        <v>0</v>
      </c>
      <c r="E76" s="147"/>
      <c r="F76" s="148"/>
      <c r="G76" s="148"/>
      <c r="H76" s="148"/>
      <c r="I76" s="148"/>
      <c r="J76" s="148"/>
      <c r="K76" s="148"/>
      <c r="L76" s="148"/>
      <c r="M76" s="148"/>
      <c r="N76" s="148"/>
      <c r="O76" s="148"/>
      <c r="P76" s="149"/>
    </row>
    <row r="77" spans="1:16" ht="15" customHeight="1" x14ac:dyDescent="0.25">
      <c r="A77" s="44" t="e">
        <f ca="1">IF(MONTH(C77)=MONTH(D$3),RIGHT('Yearly Info'!A$23,LEN('Yearly Info'!A$23)-4),"")</f>
        <v>#VALUE!</v>
      </c>
      <c r="B77" s="145"/>
      <c r="C77" s="42">
        <f t="shared" ca="1" si="4"/>
        <v>46267</v>
      </c>
      <c r="D77" s="54">
        <f ca="1">INDIRECT("'" &amp; UPPER(LEFT(TEXT($D$3,"mmmm"),3)) &amp; "'!D20")</f>
        <v>0</v>
      </c>
      <c r="E77" s="147"/>
      <c r="F77" s="148"/>
      <c r="G77" s="148"/>
      <c r="H77" s="148"/>
      <c r="I77" s="148"/>
      <c r="J77" s="148"/>
      <c r="K77" s="148"/>
      <c r="L77" s="148"/>
      <c r="M77" s="148"/>
      <c r="N77" s="148"/>
      <c r="O77" s="148"/>
      <c r="P77" s="149"/>
    </row>
    <row r="78" spans="1:16" ht="15" customHeight="1" x14ac:dyDescent="0.25">
      <c r="A78" s="44" t="e">
        <f ca="1">IF(MONTH(C78)=MONTH(D$3),RIGHT('Yearly Info'!A$24,LEN('Yearly Info'!A$24)-4),"")</f>
        <v>#VALUE!</v>
      </c>
      <c r="B78" s="145"/>
      <c r="C78" s="42">
        <f t="shared" ca="1" si="4"/>
        <v>46267</v>
      </c>
      <c r="D78" s="54">
        <f ca="1">INDIRECT("'" &amp; UPPER(LEFT(TEXT($D$3,"mmmm"),3)) &amp; "'!D21")</f>
        <v>0</v>
      </c>
      <c r="E78" s="147"/>
      <c r="F78" s="148"/>
      <c r="G78" s="148"/>
      <c r="H78" s="148"/>
      <c r="I78" s="148"/>
      <c r="J78" s="148"/>
      <c r="K78" s="148"/>
      <c r="L78" s="148"/>
      <c r="M78" s="148"/>
      <c r="N78" s="148"/>
      <c r="O78" s="148"/>
      <c r="P78" s="149"/>
    </row>
    <row r="79" spans="1:16" ht="15" customHeight="1" x14ac:dyDescent="0.25">
      <c r="A79" s="44" t="e">
        <f ca="1">IF(MONTH(C79)=MONTH(D$3),RIGHT('Yearly Info'!A$25,LEN('Yearly Info'!A$25)-4),"")</f>
        <v>#VALUE!</v>
      </c>
      <c r="B79" s="145"/>
      <c r="C79" s="42">
        <f t="shared" ca="1" si="4"/>
        <v>46267</v>
      </c>
      <c r="D79" s="54">
        <f ca="1">INDIRECT("'" &amp; UPPER(LEFT(TEXT($D$3,"mmmm"),3)) &amp; "'!D22")</f>
        <v>0</v>
      </c>
      <c r="E79" s="147"/>
      <c r="F79" s="148"/>
      <c r="G79" s="148"/>
      <c r="H79" s="148"/>
      <c r="I79" s="148"/>
      <c r="J79" s="148"/>
      <c r="K79" s="148"/>
      <c r="L79" s="148"/>
      <c r="M79" s="148"/>
      <c r="N79" s="148"/>
      <c r="O79" s="148"/>
      <c r="P79" s="149"/>
    </row>
    <row r="80" spans="1:16" ht="15" customHeight="1" x14ac:dyDescent="0.25">
      <c r="A80" s="44" t="e">
        <f ca="1">IF(MONTH(C80)=MONTH(D$3),RIGHT('Yearly Info'!A$26,LEN('Yearly Info'!A$26)-4),"")</f>
        <v>#VALUE!</v>
      </c>
      <c r="B80" s="145"/>
      <c r="C80" s="42">
        <f t="shared" ca="1" si="4"/>
        <v>46267</v>
      </c>
      <c r="D80" s="54">
        <f ca="1">INDIRECT("'" &amp; UPPER(LEFT(TEXT($D$3,"mmmm"),3)) &amp; "'!D23")</f>
        <v>0</v>
      </c>
      <c r="E80" s="147"/>
      <c r="F80" s="148"/>
      <c r="G80" s="148"/>
      <c r="H80" s="148"/>
      <c r="I80" s="148"/>
      <c r="J80" s="148"/>
      <c r="K80" s="148"/>
      <c r="L80" s="148"/>
      <c r="M80" s="148"/>
      <c r="N80" s="148"/>
      <c r="O80" s="148"/>
      <c r="P80" s="149"/>
    </row>
    <row r="81" spans="1:16" ht="15" customHeight="1" x14ac:dyDescent="0.25">
      <c r="A81" s="44" t="e">
        <f ca="1">IF(MONTH(C81)=MONTH(D$3),RIGHT('Yearly Info'!A$27,LEN('Yearly Info'!A$27)-4),"")</f>
        <v>#VALUE!</v>
      </c>
      <c r="B81" s="145"/>
      <c r="C81" s="42">
        <f t="shared" ca="1" si="4"/>
        <v>46267</v>
      </c>
      <c r="D81" s="54">
        <f ca="1">INDIRECT("'" &amp; UPPER(LEFT(TEXT($D$3,"mmmm"),3)) &amp; "'!D24")</f>
        <v>0</v>
      </c>
      <c r="E81" s="147"/>
      <c r="F81" s="148"/>
      <c r="G81" s="148"/>
      <c r="H81" s="148"/>
      <c r="I81" s="148"/>
      <c r="J81" s="148"/>
      <c r="K81" s="148"/>
      <c r="L81" s="148"/>
      <c r="M81" s="148"/>
      <c r="N81" s="148"/>
      <c r="O81" s="148"/>
      <c r="P81" s="149"/>
    </row>
    <row r="82" spans="1:16" ht="15" customHeight="1" x14ac:dyDescent="0.25">
      <c r="A82" s="44" t="e">
        <f ca="1">IF(MONTH(C82)=MONTH(D$3),RIGHT('Yearly Info'!A$28,LEN('Yearly Info'!A$28)-4),"")</f>
        <v>#VALUE!</v>
      </c>
      <c r="B82" s="145"/>
      <c r="C82" s="42">
        <f t="shared" ca="1" si="4"/>
        <v>46267</v>
      </c>
      <c r="D82" s="54">
        <f ca="1">INDIRECT("'" &amp; UPPER(LEFT(TEXT($D$3,"mmmm"),3)) &amp; "'!D25")</f>
        <v>0</v>
      </c>
      <c r="E82" s="147"/>
      <c r="F82" s="148"/>
      <c r="G82" s="148"/>
      <c r="H82" s="148"/>
      <c r="I82" s="148"/>
      <c r="J82" s="148"/>
      <c r="K82" s="148"/>
      <c r="L82" s="148"/>
      <c r="M82" s="148"/>
      <c r="N82" s="148"/>
      <c r="O82" s="148"/>
      <c r="P82" s="149"/>
    </row>
    <row r="83" spans="1:16" ht="15" customHeight="1" x14ac:dyDescent="0.25">
      <c r="A83" s="44" t="e">
        <f ca="1">IF(MONTH(C83)=MONTH(D$3),RIGHT('Yearly Info'!A$29,LEN('Yearly Info'!A$29)-4),"")</f>
        <v>#VALUE!</v>
      </c>
      <c r="B83" s="145"/>
      <c r="C83" s="42">
        <f t="shared" ca="1" si="4"/>
        <v>46267</v>
      </c>
      <c r="D83" s="54">
        <f ca="1">INDIRECT("'" &amp; UPPER(LEFT(TEXT($D$3,"mmmm"),3)) &amp; "'!D26")</f>
        <v>0</v>
      </c>
      <c r="E83" s="147"/>
      <c r="F83" s="148"/>
      <c r="G83" s="148"/>
      <c r="H83" s="148"/>
      <c r="I83" s="148"/>
      <c r="J83" s="148"/>
      <c r="K83" s="148"/>
      <c r="L83" s="148"/>
      <c r="M83" s="148"/>
      <c r="N83" s="148"/>
      <c r="O83" s="148"/>
      <c r="P83" s="149"/>
    </row>
    <row r="84" spans="1:16" ht="15" customHeight="1" x14ac:dyDescent="0.25">
      <c r="A84" s="44" t="e">
        <f ca="1">IF(MONTH(C84)=MONTH(D$3),RIGHT('Yearly Info'!A$30,LEN('Yearly Info'!A$30)-4),"")</f>
        <v>#VALUE!</v>
      </c>
      <c r="B84" s="145"/>
      <c r="C84" s="42">
        <f t="shared" ca="1" si="4"/>
        <v>46267</v>
      </c>
      <c r="D84" s="54">
        <f ca="1">INDIRECT("'" &amp; UPPER(LEFT(TEXT($D$3,"mmmm"),3)) &amp; "'!D27")</f>
        <v>0</v>
      </c>
      <c r="E84" s="147"/>
      <c r="F84" s="148"/>
      <c r="G84" s="148"/>
      <c r="H84" s="148"/>
      <c r="I84" s="148"/>
      <c r="J84" s="148"/>
      <c r="K84" s="148"/>
      <c r="L84" s="148"/>
      <c r="M84" s="148"/>
      <c r="N84" s="148"/>
      <c r="O84" s="148"/>
      <c r="P84" s="149"/>
    </row>
    <row r="85" spans="1:16" ht="15" customHeight="1" x14ac:dyDescent="0.25">
      <c r="A85" s="44" t="e">
        <f ca="1">IF(MONTH(C85)=MONTH(D$3),RIGHT('Yearly Info'!A$31,LEN('Yearly Info'!A$31)-4),"")</f>
        <v>#VALUE!</v>
      </c>
      <c r="B85" s="145"/>
      <c r="C85" s="42">
        <f t="shared" ca="1" si="4"/>
        <v>46267</v>
      </c>
      <c r="D85" s="54">
        <f ca="1">INDIRECT("'" &amp; UPPER(LEFT(TEXT($D$3,"mmmm"),3)) &amp; "'!D28")</f>
        <v>0</v>
      </c>
      <c r="E85" s="147"/>
      <c r="F85" s="148"/>
      <c r="G85" s="148"/>
      <c r="H85" s="148"/>
      <c r="I85" s="148"/>
      <c r="J85" s="148"/>
      <c r="K85" s="148"/>
      <c r="L85" s="148"/>
      <c r="M85" s="148"/>
      <c r="N85" s="148"/>
      <c r="O85" s="148"/>
      <c r="P85" s="149"/>
    </row>
    <row r="86" spans="1:16" ht="15" customHeight="1" x14ac:dyDescent="0.25">
      <c r="A86" s="44" t="e">
        <f ca="1">IF(MONTH(C86)=MONTH(D$3),RIGHT('Yearly Info'!A$32,LEN('Yearly Info'!A$32)-4),"")</f>
        <v>#VALUE!</v>
      </c>
      <c r="B86" s="145"/>
      <c r="C86" s="42">
        <f t="shared" ca="1" si="4"/>
        <v>46267</v>
      </c>
      <c r="D86" s="54">
        <f ca="1">INDIRECT("'" &amp; UPPER(LEFT(TEXT($D$3,"mmmm"),3)) &amp; "'!D29")</f>
        <v>0</v>
      </c>
      <c r="E86" s="147"/>
      <c r="F86" s="148"/>
      <c r="G86" s="148"/>
      <c r="H86" s="148"/>
      <c r="I86" s="148"/>
      <c r="J86" s="148"/>
      <c r="K86" s="148"/>
      <c r="L86" s="148"/>
      <c r="M86" s="148"/>
      <c r="N86" s="148"/>
      <c r="O86" s="148"/>
      <c r="P86" s="149"/>
    </row>
    <row r="87" spans="1:16" ht="15" customHeight="1" x14ac:dyDescent="0.25">
      <c r="A87" s="44" t="e">
        <f ca="1">IF(MONTH(C87)=MONTH(D$3),RIGHT('Yearly Info'!A$33,LEN('Yearly Info'!A$33)-4),"")</f>
        <v>#VALUE!</v>
      </c>
      <c r="B87" s="145"/>
      <c r="C87" s="42">
        <f t="shared" ca="1" si="4"/>
        <v>46267</v>
      </c>
      <c r="D87" s="54">
        <f ca="1">INDIRECT("'" &amp; UPPER(LEFT(TEXT($D$3,"mmmm"),3)) &amp; "'!D30")</f>
        <v>0</v>
      </c>
      <c r="E87" s="147"/>
      <c r="F87" s="148"/>
      <c r="G87" s="148"/>
      <c r="H87" s="148"/>
      <c r="I87" s="148"/>
      <c r="J87" s="148"/>
      <c r="K87" s="148"/>
      <c r="L87" s="148"/>
      <c r="M87" s="148"/>
      <c r="N87" s="148"/>
      <c r="O87" s="148"/>
      <c r="P87" s="149"/>
    </row>
    <row r="88" spans="1:16" ht="15" customHeight="1" x14ac:dyDescent="0.25">
      <c r="A88" s="44" t="e">
        <f ca="1">IF(MONTH(C88)=MONTH(D$3),RIGHT('Yearly Info'!A$34,LEN('Yearly Info'!A$34)-4),"")</f>
        <v>#VALUE!</v>
      </c>
      <c r="B88" s="145"/>
      <c r="C88" s="42">
        <f t="shared" ca="1" si="4"/>
        <v>46267</v>
      </c>
      <c r="D88" s="54">
        <f ca="1">INDIRECT("'" &amp; UPPER(LEFT(TEXT($D$3,"mmmm"),3)) &amp; "'!D31")</f>
        <v>0</v>
      </c>
      <c r="E88" s="147"/>
      <c r="F88" s="148"/>
      <c r="G88" s="148"/>
      <c r="H88" s="148"/>
      <c r="I88" s="148"/>
      <c r="J88" s="148"/>
      <c r="K88" s="148"/>
      <c r="L88" s="148"/>
      <c r="M88" s="148"/>
      <c r="N88" s="148"/>
      <c r="O88" s="148"/>
      <c r="P88" s="149"/>
    </row>
    <row r="89" spans="1:16" ht="15" customHeight="1" thickBot="1" x14ac:dyDescent="0.3">
      <c r="A89" s="44" t="e">
        <f ca="1">IF(MONTH(C89)=MONTH(D$3),RIGHT('Yearly Info'!A$35,LEN('Yearly Info'!A$35)-4),"")</f>
        <v>#VALUE!</v>
      </c>
      <c r="B89" s="145"/>
      <c r="C89" s="42">
        <f t="shared" ca="1" si="4"/>
        <v>46267</v>
      </c>
      <c r="D89" s="55">
        <f ca="1">INDIRECT("'" &amp; UPPER(LEFT(TEXT($D$3,"mmmm"),3)) &amp; "'!D32")</f>
        <v>0</v>
      </c>
      <c r="E89" s="147"/>
      <c r="F89" s="148"/>
      <c r="G89" s="148"/>
      <c r="H89" s="148"/>
      <c r="I89" s="148"/>
      <c r="J89" s="148"/>
      <c r="K89" s="148"/>
      <c r="L89" s="148"/>
      <c r="M89" s="148"/>
      <c r="N89" s="148"/>
      <c r="O89" s="148"/>
      <c r="P89" s="149"/>
    </row>
    <row r="90" spans="1:16" ht="15" customHeight="1" x14ac:dyDescent="0.25">
      <c r="A90" s="44" t="e">
        <f ca="1">IF(MONTH(C90)=MONTH(D$3),RIGHT('Yearly Info'!A$36,LEN('Yearly Info'!A$36)-4),"")</f>
        <v>#VALUE!</v>
      </c>
      <c r="B90" s="145"/>
      <c r="C90" s="42">
        <f t="shared" ca="1" si="4"/>
        <v>46267</v>
      </c>
      <c r="D90" s="54">
        <f ca="1">INDIRECT("'" &amp; UPPER(LEFT(TEXT($D$3,"mmmm"),3)) &amp; "'!D33")</f>
        <v>0</v>
      </c>
      <c r="E90" s="147"/>
      <c r="F90" s="148"/>
      <c r="G90" s="148"/>
      <c r="H90" s="148"/>
      <c r="I90" s="148"/>
      <c r="J90" s="148"/>
      <c r="K90" s="148"/>
      <c r="L90" s="148"/>
      <c r="M90" s="148"/>
      <c r="N90" s="148"/>
      <c r="O90" s="148"/>
      <c r="P90" s="149"/>
    </row>
    <row r="91" spans="1:16" ht="15" customHeight="1" x14ac:dyDescent="0.25">
      <c r="A91" s="44" t="e">
        <f ca="1">IF(MONTH(C91)=MONTH(D$3),RIGHT('Yearly Info'!A$37,LEN('Yearly Info'!A$37)-4),"")</f>
        <v>#VALUE!</v>
      </c>
      <c r="B91" s="145"/>
      <c r="C91" s="42">
        <f t="shared" ca="1" si="4"/>
        <v>46267</v>
      </c>
      <c r="D91" s="54">
        <f ca="1">INDIRECT("'" &amp; UPPER(LEFT(TEXT($D$3,"mmmm"),3)) &amp; "'!D34")</f>
        <v>0</v>
      </c>
      <c r="E91" s="147"/>
      <c r="F91" s="148"/>
      <c r="G91" s="148"/>
      <c r="H91" s="148"/>
      <c r="I91" s="148"/>
      <c r="J91" s="148"/>
      <c r="K91" s="148"/>
      <c r="L91" s="148"/>
      <c r="M91" s="148"/>
      <c r="N91" s="148"/>
      <c r="O91" s="148"/>
      <c r="P91" s="149"/>
    </row>
    <row r="92" spans="1:16" ht="15" customHeight="1" x14ac:dyDescent="0.25">
      <c r="A92" s="44" t="e">
        <f ca="1">IF(MONTH(C92)=MONTH(D$3),RIGHT('Yearly Info'!A$38,LEN('Yearly Info'!A$38)-4),"")</f>
        <v>#VALUE!</v>
      </c>
      <c r="B92" s="145"/>
      <c r="C92" s="42">
        <f t="shared" ca="1" si="4"/>
        <v>46267</v>
      </c>
      <c r="D92" s="54">
        <f ca="1">INDIRECT("'" &amp; UPPER(LEFT(TEXT($D$3,"mmmm"),3)) &amp; "'!D35")</f>
        <v>0</v>
      </c>
      <c r="E92" s="147"/>
      <c r="F92" s="148"/>
      <c r="G92" s="148"/>
      <c r="H92" s="148"/>
      <c r="I92" s="148"/>
      <c r="J92" s="148"/>
      <c r="K92" s="148"/>
      <c r="L92" s="148"/>
      <c r="M92" s="148"/>
      <c r="N92" s="148"/>
      <c r="O92" s="148"/>
      <c r="P92" s="149"/>
    </row>
    <row r="93" spans="1:16" ht="15" customHeight="1" x14ac:dyDescent="0.25">
      <c r="A93" s="44" t="e">
        <f ca="1">IF(MONTH(C93)=MONTH(D$3),RIGHT('Yearly Info'!A$39,LEN('Yearly Info'!A$39)-4),"")</f>
        <v>#VALUE!</v>
      </c>
      <c r="B93" s="145"/>
      <c r="C93" s="42">
        <f t="shared" ca="1" si="4"/>
        <v>46267</v>
      </c>
      <c r="D93" s="54">
        <f ca="1">INDIRECT("'" &amp; UPPER(LEFT(TEXT($D$3,"mmmm"),3)) &amp; "'!D36")</f>
        <v>0</v>
      </c>
      <c r="E93" s="147"/>
      <c r="F93" s="148"/>
      <c r="G93" s="148"/>
      <c r="H93" s="148"/>
      <c r="I93" s="148"/>
      <c r="J93" s="148"/>
      <c r="K93" s="148"/>
      <c r="L93" s="148"/>
      <c r="M93" s="148"/>
      <c r="N93" s="148"/>
      <c r="O93" s="148"/>
      <c r="P93" s="149"/>
    </row>
    <row r="94" spans="1:16" ht="15" customHeight="1" thickBot="1" x14ac:dyDescent="0.3">
      <c r="A94" s="45" t="e">
        <f ca="1">IF(MONTH(C94)=MONTH(D$3),RIGHT('Yearly Info'!A$40,LEN('Yearly Info'!A$40)-4),"")</f>
        <v>#VALUE!</v>
      </c>
      <c r="B94" s="145"/>
      <c r="C94" s="42">
        <f t="shared" ca="1" si="4"/>
        <v>46267</v>
      </c>
      <c r="D94" s="54">
        <f ca="1">INDIRECT("'" &amp; UPPER(LEFT(TEXT($D$3,"mmmm"),3)) &amp; "'!D37")</f>
        <v>0</v>
      </c>
      <c r="E94" s="147"/>
      <c r="F94" s="148"/>
      <c r="G94" s="148"/>
      <c r="H94" s="148"/>
      <c r="I94" s="148"/>
      <c r="J94" s="148"/>
      <c r="K94" s="148"/>
      <c r="L94" s="148"/>
      <c r="M94" s="148"/>
      <c r="N94" s="148"/>
      <c r="O94" s="148"/>
      <c r="P94" s="149"/>
    </row>
    <row r="95" spans="1:16" ht="15" customHeight="1" thickBot="1" x14ac:dyDescent="0.3">
      <c r="A95" s="45" t="str">
        <f ca="1">IF(MONTH(C95)=MONTH(D$3),RIGHT('Yearly Info'!A$41,LEN('Yearly Info'!A$41)-4),"")</f>
        <v xml:space="preserve"> </v>
      </c>
      <c r="B95" s="145"/>
      <c r="C95" s="42">
        <f ca="1">C86</f>
        <v>46267</v>
      </c>
      <c r="D95" s="54">
        <f ca="1">INDIRECT("'" &amp; UPPER(LEFT(TEXT($D$3,"mmmm"),3)) &amp; "'!D38")</f>
        <v>0</v>
      </c>
      <c r="E95" s="147"/>
      <c r="F95" s="148"/>
      <c r="G95" s="148"/>
      <c r="H95" s="148"/>
      <c r="I95" s="148"/>
      <c r="J95" s="148"/>
      <c r="K95" s="148"/>
      <c r="L95" s="148"/>
      <c r="M95" s="148"/>
      <c r="N95" s="148"/>
      <c r="O95" s="148"/>
      <c r="P95" s="149"/>
    </row>
    <row r="96" spans="1:16" ht="15" customHeight="1" thickBot="1" x14ac:dyDescent="0.3">
      <c r="A96" s="45" t="str">
        <f ca="1">IF(MONTH(C96)=MONTH(D$3),RIGHT('Yearly Info'!A$42,LEN('Yearly Info'!A$42)-4),"")</f>
        <v xml:space="preserve"> </v>
      </c>
      <c r="B96" s="145"/>
      <c r="C96" s="42">
        <f t="shared" ca="1" si="4"/>
        <v>46267</v>
      </c>
      <c r="D96" s="54">
        <f ca="1">INDIRECT("'" &amp; UPPER(LEFT(TEXT($D$3,"mmmm"),3)) &amp; "'!D39")</f>
        <v>0</v>
      </c>
      <c r="E96" s="147"/>
      <c r="F96" s="148"/>
      <c r="G96" s="148"/>
      <c r="H96" s="148"/>
      <c r="I96" s="148"/>
      <c r="J96" s="148"/>
      <c r="K96" s="148"/>
      <c r="L96" s="148"/>
      <c r="M96" s="148"/>
      <c r="N96" s="148"/>
      <c r="O96" s="148"/>
      <c r="P96" s="149"/>
    </row>
    <row r="97" spans="1:16" ht="15" customHeight="1" thickBot="1" x14ac:dyDescent="0.3">
      <c r="A97" s="45" t="str">
        <f ca="1">IF(MONTH(C97)=MONTH(D$3),RIGHT('Yearly Info'!A$43,LEN('Yearly Info'!A$43)-4),"")</f>
        <v xml:space="preserve"> </v>
      </c>
      <c r="B97" s="146"/>
      <c r="C97" s="95">
        <f t="shared" ca="1" si="4"/>
        <v>46267</v>
      </c>
      <c r="D97" s="55">
        <f ca="1">INDIRECT("'" &amp; UPPER(LEFT(TEXT($D$3,"mmmm"),3)) &amp; "'!D40")</f>
        <v>0</v>
      </c>
      <c r="E97" s="150"/>
      <c r="F97" s="151"/>
      <c r="G97" s="151"/>
      <c r="H97" s="151"/>
      <c r="I97" s="151"/>
      <c r="J97" s="151"/>
      <c r="K97" s="151"/>
      <c r="L97" s="151"/>
      <c r="M97" s="151"/>
      <c r="N97" s="151"/>
      <c r="O97" s="151"/>
      <c r="P97" s="152"/>
    </row>
    <row r="98" spans="1:16" ht="15" customHeight="1" x14ac:dyDescent="0.25">
      <c r="A98" s="44" t="str">
        <f ca="1">IF(MONTH(C98)=MONTH(D$3),RIGHT('Yearly Info'!A$14,LEN('Yearly Info'!A$14)-4),"")</f>
        <v xml:space="preserve"> RICS Support for MDEQ</v>
      </c>
      <c r="B98" s="145" t="str">
        <f ca="1">TEXT(C98,"dddd")</f>
        <v>Thursday</v>
      </c>
      <c r="C98" s="94">
        <f ca="1">C68+1</f>
        <v>46268</v>
      </c>
      <c r="D98" s="54">
        <f ca="1">INDIRECT("'" &amp; UPPER(LEFT(TEXT($D$3,"mmmm"),3)) &amp; "'!E11")</f>
        <v>0</v>
      </c>
      <c r="E98" s="147"/>
      <c r="F98" s="148"/>
      <c r="G98" s="148"/>
      <c r="H98" s="148"/>
      <c r="I98" s="148"/>
      <c r="J98" s="148"/>
      <c r="K98" s="148"/>
      <c r="L98" s="148"/>
      <c r="M98" s="148"/>
      <c r="N98" s="148"/>
      <c r="O98" s="148"/>
      <c r="P98" s="149"/>
    </row>
    <row r="99" spans="1:16" ht="15" customHeight="1" x14ac:dyDescent="0.25">
      <c r="A99" s="44" t="str">
        <f ca="1">IF(MONTH(C99)=MONTH(D$3),RIGHT('Yearly Info'!A$15,LEN('Yearly Info'!A$15)-4),"")</f>
        <v xml:space="preserve"> MDEQ</v>
      </c>
      <c r="B99" s="145"/>
      <c r="C99" s="42">
        <f ca="1">C98</f>
        <v>46268</v>
      </c>
      <c r="D99" s="54">
        <f ca="1">INDIRECT("'" &amp; UPPER(LEFT(TEXT($D$3,"mmmm"),3)) &amp; "'!E12")</f>
        <v>0</v>
      </c>
      <c r="E99" s="147"/>
      <c r="F99" s="148"/>
      <c r="G99" s="148"/>
      <c r="H99" s="148"/>
      <c r="I99" s="148"/>
      <c r="J99" s="148"/>
      <c r="K99" s="148"/>
      <c r="L99" s="148"/>
      <c r="M99" s="148"/>
      <c r="N99" s="148"/>
      <c r="O99" s="148"/>
      <c r="P99" s="149"/>
    </row>
    <row r="100" spans="1:16" ht="15" customHeight="1" x14ac:dyDescent="0.25">
      <c r="A100" s="44" t="str">
        <f ca="1">IF(MONTH(C100)=MONTH(D$3),RIGHT('Yearly Info'!A$16,LEN('Yearly Info'!A$16)-4),"")</f>
        <v xml:space="preserve"> RICS Idea Portal</v>
      </c>
      <c r="B100" s="145"/>
      <c r="C100" s="42">
        <f t="shared" ref="C100:C126" ca="1" si="5">C99</f>
        <v>46268</v>
      </c>
      <c r="D100" s="54">
        <f ca="1">INDIRECT("'" &amp; UPPER(LEFT(TEXT($D$3,"mmmm"),3)) &amp; "'!E13")</f>
        <v>0</v>
      </c>
      <c r="E100" s="147"/>
      <c r="F100" s="148"/>
      <c r="G100" s="148"/>
      <c r="H100" s="148"/>
      <c r="I100" s="148"/>
      <c r="J100" s="148"/>
      <c r="K100" s="148"/>
      <c r="L100" s="148"/>
      <c r="M100" s="148"/>
      <c r="N100" s="148"/>
      <c r="O100" s="148"/>
      <c r="P100" s="149"/>
    </row>
    <row r="101" spans="1:16" ht="15" customHeight="1" x14ac:dyDescent="0.25">
      <c r="A101" s="44" t="str">
        <f ca="1">IF(MONTH(C101)=MONTH(D$3),RIGHT('Yearly Info'!A$17,LEN('Yearly Info'!A$17)-4),"")</f>
        <v xml:space="preserve"> MSWIS</v>
      </c>
      <c r="B101" s="145"/>
      <c r="C101" s="42">
        <f t="shared" ca="1" si="5"/>
        <v>46268</v>
      </c>
      <c r="D101" s="54">
        <f ca="1">INDIRECT("'" &amp; UPPER(LEFT(TEXT($D$3,"mmmm"),3)) &amp; "'!E14")</f>
        <v>0</v>
      </c>
      <c r="E101" s="147"/>
      <c r="F101" s="148"/>
      <c r="G101" s="148"/>
      <c r="H101" s="148"/>
      <c r="I101" s="148"/>
      <c r="J101" s="148"/>
      <c r="K101" s="148"/>
      <c r="L101" s="148"/>
      <c r="M101" s="148"/>
      <c r="N101" s="148"/>
      <c r="O101" s="148"/>
      <c r="P101" s="149"/>
    </row>
    <row r="102" spans="1:16" ht="15" customHeight="1" x14ac:dyDescent="0.25">
      <c r="A102" s="44" t="str">
        <f ca="1">IF(MONTH(C102)=MONTH(D$3),RIGHT('Yearly Info'!A$18,LEN('Yearly Info'!A$18)-4),"")</f>
        <v xml:space="preserve"> GeoSpatial</v>
      </c>
      <c r="B102" s="145"/>
      <c r="C102" s="42">
        <f t="shared" ca="1" si="5"/>
        <v>46268</v>
      </c>
      <c r="D102" s="54">
        <f ca="1">INDIRECT("'" &amp; UPPER(LEFT(TEXT($D$3,"mmmm"),3)) &amp; "'!E15")</f>
        <v>0</v>
      </c>
      <c r="E102" s="153"/>
      <c r="F102" s="154"/>
      <c r="G102" s="154"/>
      <c r="H102" s="154"/>
      <c r="I102" s="154"/>
      <c r="J102" s="154"/>
      <c r="K102" s="154"/>
      <c r="L102" s="154"/>
      <c r="M102" s="154"/>
      <c r="N102" s="154"/>
      <c r="O102" s="154"/>
      <c r="P102" s="155"/>
    </row>
    <row r="103" spans="1:16" ht="15" customHeight="1" x14ac:dyDescent="0.25">
      <c r="A103" s="44" t="str">
        <f ca="1">IF(MONTH(C103)=MONTH(D$3),RIGHT('Yearly Info'!A$19,LEN('Yearly Info'!A$19)-4),"")</f>
        <v xml:space="preserve"> RICS Dashboard</v>
      </c>
      <c r="B103" s="145"/>
      <c r="C103" s="42">
        <f t="shared" ca="1" si="5"/>
        <v>46268</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xml:space="preserve"> MDWFP NRIS</v>
      </c>
      <c r="B104" s="145"/>
      <c r="C104" s="42">
        <f t="shared" ca="1" si="5"/>
        <v>46268</v>
      </c>
      <c r="D104" s="54">
        <f ca="1">INDIRECT("'" &amp; UPPER(LEFT(TEXT($D$3,"mmmm"),3)) &amp; "'!E17")</f>
        <v>0</v>
      </c>
      <c r="E104" s="153"/>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xml:space="preserve"> MSWIS MRVA 4 CLOSED</v>
      </c>
      <c r="B105" s="145"/>
      <c r="C105" s="42">
        <f t="shared" ca="1" si="5"/>
        <v>46268</v>
      </c>
      <c r="D105" s="54">
        <f ca="1">INDIRECT("'" &amp; UPPER(LEFT(TEXT($D$3,"mmmm"),3)) &amp; "'!E18")</f>
        <v>0</v>
      </c>
      <c r="E105" s="147"/>
      <c r="F105" s="148"/>
      <c r="G105" s="148"/>
      <c r="H105" s="148"/>
      <c r="I105" s="148"/>
      <c r="J105" s="148"/>
      <c r="K105" s="148"/>
      <c r="L105" s="148"/>
      <c r="M105" s="148"/>
      <c r="N105" s="148"/>
      <c r="O105" s="148"/>
      <c r="P105" s="149"/>
    </row>
    <row r="106" spans="1:16" ht="15" customHeight="1" x14ac:dyDescent="0.25">
      <c r="A106" s="44" t="str">
        <f ca="1">IF(MONTH(C106)=MONTH(D$3),RIGHT('Yearly Info'!A$22,LEN('Yearly Info'!A$22)-4),"")</f>
        <v xml:space="preserve"> Tackett</v>
      </c>
      <c r="B106" s="145"/>
      <c r="C106" s="42">
        <f t="shared" ca="1" si="5"/>
        <v>46268</v>
      </c>
      <c r="D106" s="54">
        <f ca="1">INDIRECT("'" &amp; UPPER(LEFT(TEXT($D$3,"mmmm"),3)) &amp; "'!E19")</f>
        <v>0</v>
      </c>
      <c r="E106" s="147"/>
      <c r="F106" s="148"/>
      <c r="G106" s="148"/>
      <c r="H106" s="148"/>
      <c r="I106" s="148"/>
      <c r="J106" s="148"/>
      <c r="K106" s="148"/>
      <c r="L106" s="148"/>
      <c r="M106" s="148"/>
      <c r="N106" s="148"/>
      <c r="O106" s="148"/>
      <c r="P106" s="149"/>
    </row>
    <row r="107" spans="1:16" ht="15" customHeight="1" x14ac:dyDescent="0.25">
      <c r="A107" s="44" t="e">
        <f ca="1">IF(MONTH(C107)=MONTH(D$3),RIGHT('Yearly Info'!A$23,LEN('Yearly Info'!A$23)-4),"")</f>
        <v>#VALUE!</v>
      </c>
      <c r="B107" s="145"/>
      <c r="C107" s="42">
        <f t="shared" ca="1" si="5"/>
        <v>46268</v>
      </c>
      <c r="D107" s="54">
        <f ca="1">INDIRECT("'" &amp; UPPER(LEFT(TEXT($D$3,"mmmm"),3)) &amp; "'!E20")</f>
        <v>0</v>
      </c>
      <c r="E107" s="147"/>
      <c r="F107" s="148"/>
      <c r="G107" s="148"/>
      <c r="H107" s="148"/>
      <c r="I107" s="148"/>
      <c r="J107" s="148"/>
      <c r="K107" s="148"/>
      <c r="L107" s="148"/>
      <c r="M107" s="148"/>
      <c r="N107" s="148"/>
      <c r="O107" s="148"/>
      <c r="P107" s="149"/>
    </row>
    <row r="108" spans="1:16" ht="15" customHeight="1" x14ac:dyDescent="0.25">
      <c r="A108" s="44" t="e">
        <f ca="1">IF(MONTH(C108)=MONTH(D$3),RIGHT('Yearly Info'!A$24,LEN('Yearly Info'!A$24)-4),"")</f>
        <v>#VALUE!</v>
      </c>
      <c r="B108" s="145"/>
      <c r="C108" s="42">
        <f t="shared" ca="1" si="5"/>
        <v>46268</v>
      </c>
      <c r="D108" s="54">
        <f ca="1">INDIRECT("'" &amp; UPPER(LEFT(TEXT($D$3,"mmmm"),3)) &amp; "'!E21")</f>
        <v>0</v>
      </c>
      <c r="E108" s="147"/>
      <c r="F108" s="148"/>
      <c r="G108" s="148"/>
      <c r="H108" s="148"/>
      <c r="I108" s="148"/>
      <c r="J108" s="148"/>
      <c r="K108" s="148"/>
      <c r="L108" s="148"/>
      <c r="M108" s="148"/>
      <c r="N108" s="148"/>
      <c r="O108" s="148"/>
      <c r="P108" s="149"/>
    </row>
    <row r="109" spans="1:16" ht="15" customHeight="1" x14ac:dyDescent="0.25">
      <c r="A109" s="44" t="e">
        <f ca="1">IF(MONTH(C109)=MONTH(D$3),RIGHT('Yearly Info'!A$25,LEN('Yearly Info'!A$25)-4),"")</f>
        <v>#VALUE!</v>
      </c>
      <c r="B109" s="145"/>
      <c r="C109" s="42">
        <f t="shared" ca="1" si="5"/>
        <v>46268</v>
      </c>
      <c r="D109" s="54">
        <f ca="1">INDIRECT("'" &amp; UPPER(LEFT(TEXT($D$3,"mmmm"),3)) &amp; "'!E22")</f>
        <v>0</v>
      </c>
      <c r="E109" s="147"/>
      <c r="F109" s="148"/>
      <c r="G109" s="148"/>
      <c r="H109" s="148"/>
      <c r="I109" s="148"/>
      <c r="J109" s="148"/>
      <c r="K109" s="148"/>
      <c r="L109" s="148"/>
      <c r="M109" s="148"/>
      <c r="N109" s="148"/>
      <c r="O109" s="148"/>
      <c r="P109" s="149"/>
    </row>
    <row r="110" spans="1:16" ht="15" customHeight="1" x14ac:dyDescent="0.25">
      <c r="A110" s="44" t="e">
        <f ca="1">IF(MONTH(C110)=MONTH(D$3),RIGHT('Yearly Info'!A$26,LEN('Yearly Info'!A$26)-4),"")</f>
        <v>#VALUE!</v>
      </c>
      <c r="B110" s="145"/>
      <c r="C110" s="42">
        <f t="shared" ca="1" si="5"/>
        <v>46268</v>
      </c>
      <c r="D110" s="54">
        <f ca="1">INDIRECT("'" &amp; UPPER(LEFT(TEXT($D$3,"mmmm"),3)) &amp; "'!E23")</f>
        <v>0</v>
      </c>
      <c r="E110" s="147"/>
      <c r="F110" s="148"/>
      <c r="G110" s="148"/>
      <c r="H110" s="148"/>
      <c r="I110" s="148"/>
      <c r="J110" s="148"/>
      <c r="K110" s="148"/>
      <c r="L110" s="148"/>
      <c r="M110" s="148"/>
      <c r="N110" s="148"/>
      <c r="O110" s="148"/>
      <c r="P110" s="149"/>
    </row>
    <row r="111" spans="1:16" ht="15" customHeight="1" x14ac:dyDescent="0.25">
      <c r="A111" s="44" t="e">
        <f ca="1">IF(MONTH(C111)=MONTH(D$3),RIGHT('Yearly Info'!A$27,LEN('Yearly Info'!A$27)-4),"")</f>
        <v>#VALUE!</v>
      </c>
      <c r="B111" s="145"/>
      <c r="C111" s="42">
        <f t="shared" ca="1" si="5"/>
        <v>46268</v>
      </c>
      <c r="D111" s="54">
        <f ca="1">INDIRECT("'" &amp; UPPER(LEFT(TEXT($D$3,"mmmm"),3)) &amp; "'!E24")</f>
        <v>0</v>
      </c>
      <c r="E111" s="147"/>
      <c r="F111" s="148"/>
      <c r="G111" s="148"/>
      <c r="H111" s="148"/>
      <c r="I111" s="148"/>
      <c r="J111" s="148"/>
      <c r="K111" s="148"/>
      <c r="L111" s="148"/>
      <c r="M111" s="148"/>
      <c r="N111" s="148"/>
      <c r="O111" s="148"/>
      <c r="P111" s="149"/>
    </row>
    <row r="112" spans="1:16" ht="15" customHeight="1" x14ac:dyDescent="0.25">
      <c r="A112" s="44" t="e">
        <f ca="1">IF(MONTH(C112)=MONTH(D$3),RIGHT('Yearly Info'!A$28,LEN('Yearly Info'!A$28)-4),"")</f>
        <v>#VALUE!</v>
      </c>
      <c r="B112" s="145"/>
      <c r="C112" s="42">
        <f t="shared" ca="1" si="5"/>
        <v>46268</v>
      </c>
      <c r="D112" s="54">
        <f ca="1">INDIRECT("'" &amp; UPPER(LEFT(TEXT($D$3,"mmmm"),3)) &amp; "'!E25")</f>
        <v>0</v>
      </c>
      <c r="E112" s="147"/>
      <c r="F112" s="148"/>
      <c r="G112" s="148"/>
      <c r="H112" s="148"/>
      <c r="I112" s="148"/>
      <c r="J112" s="148"/>
      <c r="K112" s="148"/>
      <c r="L112" s="148"/>
      <c r="M112" s="148"/>
      <c r="N112" s="148"/>
      <c r="O112" s="148"/>
      <c r="P112" s="149"/>
    </row>
    <row r="113" spans="1:16" ht="15" customHeight="1" x14ac:dyDescent="0.25">
      <c r="A113" s="44" t="e">
        <f ca="1">IF(MONTH(C113)=MONTH(D$3),RIGHT('Yearly Info'!A$29,LEN('Yearly Info'!A$29)-4),"")</f>
        <v>#VALUE!</v>
      </c>
      <c r="B113" s="145"/>
      <c r="C113" s="42">
        <f t="shared" ca="1" si="5"/>
        <v>46268</v>
      </c>
      <c r="D113" s="54">
        <f ca="1">INDIRECT("'" &amp; UPPER(LEFT(TEXT($D$3,"mmmm"),3)) &amp; "'!E26")</f>
        <v>0</v>
      </c>
      <c r="E113" s="147"/>
      <c r="F113" s="148"/>
      <c r="G113" s="148"/>
      <c r="H113" s="148"/>
      <c r="I113" s="148"/>
      <c r="J113" s="148"/>
      <c r="K113" s="148"/>
      <c r="L113" s="148"/>
      <c r="M113" s="148"/>
      <c r="N113" s="148"/>
      <c r="O113" s="148"/>
      <c r="P113" s="149"/>
    </row>
    <row r="114" spans="1:16" ht="15" customHeight="1" x14ac:dyDescent="0.25">
      <c r="A114" s="44" t="e">
        <f ca="1">IF(MONTH(C114)=MONTH(D$3),RIGHT('Yearly Info'!A$30,LEN('Yearly Info'!A$30)-4),"")</f>
        <v>#VALUE!</v>
      </c>
      <c r="B114" s="145"/>
      <c r="C114" s="42">
        <f t="shared" ca="1" si="5"/>
        <v>46268</v>
      </c>
      <c r="D114" s="54">
        <f ca="1">INDIRECT("'" &amp; UPPER(LEFT(TEXT($D$3,"mmmm"),3)) &amp; "'!E27")</f>
        <v>0</v>
      </c>
      <c r="E114" s="147"/>
      <c r="F114" s="148"/>
      <c r="G114" s="148"/>
      <c r="H114" s="148"/>
      <c r="I114" s="148"/>
      <c r="J114" s="148"/>
      <c r="K114" s="148"/>
      <c r="L114" s="148"/>
      <c r="M114" s="148"/>
      <c r="N114" s="148"/>
      <c r="O114" s="148"/>
      <c r="P114" s="149"/>
    </row>
    <row r="115" spans="1:16" ht="15" customHeight="1" x14ac:dyDescent="0.25">
      <c r="A115" s="44" t="e">
        <f ca="1">IF(MONTH(C115)=MONTH(D$3),RIGHT('Yearly Info'!A$31,LEN('Yearly Info'!A$31)-4),"")</f>
        <v>#VALUE!</v>
      </c>
      <c r="B115" s="145"/>
      <c r="C115" s="42">
        <f t="shared" ca="1" si="5"/>
        <v>46268</v>
      </c>
      <c r="D115" s="54">
        <f ca="1">INDIRECT("'" &amp; UPPER(LEFT(TEXT($D$3,"mmmm"),3)) &amp; "'!E28")</f>
        <v>0</v>
      </c>
      <c r="E115" s="147"/>
      <c r="F115" s="148"/>
      <c r="G115" s="148"/>
      <c r="H115" s="148"/>
      <c r="I115" s="148"/>
      <c r="J115" s="148"/>
      <c r="K115" s="148"/>
      <c r="L115" s="148"/>
      <c r="M115" s="148"/>
      <c r="N115" s="148"/>
      <c r="O115" s="148"/>
      <c r="P115" s="149"/>
    </row>
    <row r="116" spans="1:16" ht="15" customHeight="1" x14ac:dyDescent="0.25">
      <c r="A116" s="44" t="e">
        <f ca="1">IF(MONTH(C116)=MONTH(D$3),RIGHT('Yearly Info'!A$32,LEN('Yearly Info'!A$32)-4),"")</f>
        <v>#VALUE!</v>
      </c>
      <c r="B116" s="145"/>
      <c r="C116" s="42">
        <f t="shared" ca="1" si="5"/>
        <v>46268</v>
      </c>
      <c r="D116" s="54">
        <f ca="1">INDIRECT("'" &amp; UPPER(LEFT(TEXT($D$3,"mmmm"),3)) &amp; "'!E29")</f>
        <v>0</v>
      </c>
      <c r="E116" s="147"/>
      <c r="F116" s="148"/>
      <c r="G116" s="148"/>
      <c r="H116" s="148"/>
      <c r="I116" s="148"/>
      <c r="J116" s="148"/>
      <c r="K116" s="148"/>
      <c r="L116" s="148"/>
      <c r="M116" s="148"/>
      <c r="N116" s="148"/>
      <c r="O116" s="148"/>
      <c r="P116" s="149"/>
    </row>
    <row r="117" spans="1:16" ht="15" customHeight="1" x14ac:dyDescent="0.25">
      <c r="A117" s="44" t="e">
        <f ca="1">IF(MONTH(C117)=MONTH(D$3),RIGHT('Yearly Info'!A$33,LEN('Yearly Info'!A$33)-4),"")</f>
        <v>#VALUE!</v>
      </c>
      <c r="B117" s="145"/>
      <c r="C117" s="42">
        <f t="shared" ca="1" si="5"/>
        <v>46268</v>
      </c>
      <c r="D117" s="54">
        <f ca="1">INDIRECT("'" &amp; UPPER(LEFT(TEXT($D$3,"mmmm"),3)) &amp; "'!E30")</f>
        <v>0</v>
      </c>
      <c r="E117" s="147"/>
      <c r="F117" s="148"/>
      <c r="G117" s="148"/>
      <c r="H117" s="148"/>
      <c r="I117" s="148"/>
      <c r="J117" s="148"/>
      <c r="K117" s="148"/>
      <c r="L117" s="148"/>
      <c r="M117" s="148"/>
      <c r="N117" s="148"/>
      <c r="O117" s="148"/>
      <c r="P117" s="149"/>
    </row>
    <row r="118" spans="1:16" ht="15" customHeight="1" x14ac:dyDescent="0.25">
      <c r="A118" s="44" t="e">
        <f ca="1">IF(MONTH(C118)=MONTH(D$3),RIGHT('Yearly Info'!A$34,LEN('Yearly Info'!A$34)-4),"")</f>
        <v>#VALUE!</v>
      </c>
      <c r="B118" s="145"/>
      <c r="C118" s="42">
        <f t="shared" ca="1" si="5"/>
        <v>46268</v>
      </c>
      <c r="D118" s="54">
        <f ca="1">INDIRECT("'" &amp; UPPER(LEFT(TEXT($D$3,"mmmm"),3)) &amp; "'!E31")</f>
        <v>0</v>
      </c>
      <c r="E118" s="147"/>
      <c r="F118" s="148"/>
      <c r="G118" s="148"/>
      <c r="H118" s="148"/>
      <c r="I118" s="148"/>
      <c r="J118" s="148"/>
      <c r="K118" s="148"/>
      <c r="L118" s="148"/>
      <c r="M118" s="148"/>
      <c r="N118" s="148"/>
      <c r="O118" s="148"/>
      <c r="P118" s="149"/>
    </row>
    <row r="119" spans="1:16" ht="15" customHeight="1" x14ac:dyDescent="0.25">
      <c r="A119" s="44" t="e">
        <f ca="1">IF(MONTH(C119)=MONTH(D$3),RIGHT('Yearly Info'!A$35,LEN('Yearly Info'!A$35)-4),"")</f>
        <v>#VALUE!</v>
      </c>
      <c r="B119" s="145"/>
      <c r="C119" s="42">
        <f t="shared" ca="1" si="5"/>
        <v>46268</v>
      </c>
      <c r="D119" s="100">
        <f ca="1">INDIRECT("'" &amp; UPPER(LEFT(TEXT($D$3,"mmmm"),3)) &amp; "'!E32")</f>
        <v>0</v>
      </c>
      <c r="E119" s="147"/>
      <c r="F119" s="148"/>
      <c r="G119" s="148"/>
      <c r="H119" s="148"/>
      <c r="I119" s="148"/>
      <c r="J119" s="148"/>
      <c r="K119" s="148"/>
      <c r="L119" s="148"/>
      <c r="M119" s="148"/>
      <c r="N119" s="148"/>
      <c r="O119" s="148"/>
      <c r="P119" s="149"/>
    </row>
    <row r="120" spans="1:16" ht="15" customHeight="1" x14ac:dyDescent="0.25">
      <c r="A120" s="44" t="e">
        <f ca="1">IF(MONTH(C120)=MONTH(D$3),RIGHT('Yearly Info'!A$36,LEN('Yearly Info'!A$36)-4),"")</f>
        <v>#VALUE!</v>
      </c>
      <c r="B120" s="145"/>
      <c r="C120" s="42">
        <f t="shared" ca="1" si="5"/>
        <v>46268</v>
      </c>
      <c r="D120" s="100">
        <f ca="1">INDIRECT("'" &amp; UPPER(LEFT(TEXT($D$3,"mmmm"),3)) &amp; "'!E33")</f>
        <v>0</v>
      </c>
      <c r="E120" s="147"/>
      <c r="F120" s="148"/>
      <c r="G120" s="148"/>
      <c r="H120" s="148"/>
      <c r="I120" s="148"/>
      <c r="J120" s="148"/>
      <c r="K120" s="148"/>
      <c r="L120" s="148"/>
      <c r="M120" s="148"/>
      <c r="N120" s="148"/>
      <c r="O120" s="148"/>
      <c r="P120" s="149"/>
    </row>
    <row r="121" spans="1:16" ht="15" customHeight="1" x14ac:dyDescent="0.25">
      <c r="A121" s="44" t="e">
        <f ca="1">IF(MONTH(C121)=MONTH(D$3),RIGHT('Yearly Info'!A$37,LEN('Yearly Info'!A$37)-4),"")</f>
        <v>#VALUE!</v>
      </c>
      <c r="B121" s="145"/>
      <c r="C121" s="42">
        <f t="shared" ca="1" si="5"/>
        <v>46268</v>
      </c>
      <c r="D121" s="100">
        <f ca="1">INDIRECT("'" &amp; UPPER(LEFT(TEXT($D$3,"mmmm"),3)) &amp; "'!E34")</f>
        <v>0</v>
      </c>
      <c r="E121" s="147"/>
      <c r="F121" s="148"/>
      <c r="G121" s="148"/>
      <c r="H121" s="148"/>
      <c r="I121" s="148"/>
      <c r="J121" s="148"/>
      <c r="K121" s="148"/>
      <c r="L121" s="148"/>
      <c r="M121" s="148"/>
      <c r="N121" s="148"/>
      <c r="O121" s="148"/>
      <c r="P121" s="149"/>
    </row>
    <row r="122" spans="1:16" ht="15" customHeight="1" x14ac:dyDescent="0.25">
      <c r="A122" s="44" t="e">
        <f ca="1">IF(MONTH(C122)=MONTH(D$3),RIGHT('Yearly Info'!A$38,LEN('Yearly Info'!A$38)-4),"")</f>
        <v>#VALUE!</v>
      </c>
      <c r="B122" s="145"/>
      <c r="C122" s="42">
        <f t="shared" ca="1" si="5"/>
        <v>46268</v>
      </c>
      <c r="D122" s="100">
        <f ca="1">INDIRECT("'" &amp; UPPER(LEFT(TEXT($D$3,"mmmm"),3)) &amp; "'!E35")</f>
        <v>0</v>
      </c>
      <c r="E122" s="147"/>
      <c r="F122" s="148"/>
      <c r="G122" s="148"/>
      <c r="H122" s="148"/>
      <c r="I122" s="148"/>
      <c r="J122" s="148"/>
      <c r="K122" s="148"/>
      <c r="L122" s="148"/>
      <c r="M122" s="148"/>
      <c r="N122" s="148"/>
      <c r="O122" s="148"/>
      <c r="P122" s="149"/>
    </row>
    <row r="123" spans="1:16" ht="15" customHeight="1" x14ac:dyDescent="0.25">
      <c r="A123" s="44" t="e">
        <f ca="1">IF(MONTH(C123)=MONTH(D$3),RIGHT('Yearly Info'!A$39,LEN('Yearly Info'!A$39)-4),"")</f>
        <v>#VALUE!</v>
      </c>
      <c r="B123" s="145"/>
      <c r="C123" s="42">
        <f t="shared" ca="1" si="5"/>
        <v>46268</v>
      </c>
      <c r="D123" s="100">
        <f ca="1">INDIRECT("'" &amp; UPPER(LEFT(TEXT($D$3,"mmmm"),3)) &amp; "'!E36")</f>
        <v>0</v>
      </c>
      <c r="E123" s="147"/>
      <c r="F123" s="148"/>
      <c r="G123" s="148"/>
      <c r="H123" s="148"/>
      <c r="I123" s="148"/>
      <c r="J123" s="148"/>
      <c r="K123" s="148"/>
      <c r="L123" s="148"/>
      <c r="M123" s="148"/>
      <c r="N123" s="148"/>
      <c r="O123" s="148"/>
      <c r="P123" s="149"/>
    </row>
    <row r="124" spans="1:16" ht="15" customHeight="1" thickBot="1" x14ac:dyDescent="0.3">
      <c r="A124" s="45" t="e">
        <f ca="1">IF(MONTH(C124)=MONTH(D$3),RIGHT('Yearly Info'!A$40,LEN('Yearly Info'!A$40)-4),"")</f>
        <v>#VALUE!</v>
      </c>
      <c r="B124" s="145"/>
      <c r="C124" s="42">
        <f t="shared" ca="1" si="5"/>
        <v>46268</v>
      </c>
      <c r="D124" s="100">
        <f ca="1">INDIRECT("'" &amp; UPPER(LEFT(TEXT($D$3,"mmmm"),3)) &amp; "'!E37")</f>
        <v>0</v>
      </c>
      <c r="E124" s="147"/>
      <c r="F124" s="148"/>
      <c r="G124" s="148"/>
      <c r="H124" s="148"/>
      <c r="I124" s="148"/>
      <c r="J124" s="148"/>
      <c r="K124" s="148"/>
      <c r="L124" s="148"/>
      <c r="M124" s="148"/>
      <c r="N124" s="148"/>
      <c r="O124" s="148"/>
      <c r="P124" s="149"/>
    </row>
    <row r="125" spans="1:16" ht="15" customHeight="1" thickBot="1" x14ac:dyDescent="0.3">
      <c r="A125" s="45" t="str">
        <f ca="1">IF(MONTH(C125)=MONTH(D$3),RIGHT('Yearly Info'!A$41,LEN('Yearly Info'!A$41)-4),"")</f>
        <v xml:space="preserve"> </v>
      </c>
      <c r="B125" s="145"/>
      <c r="C125" s="42">
        <f t="shared" ca="1" si="5"/>
        <v>46268</v>
      </c>
      <c r="D125" s="100">
        <f ca="1">INDIRECT("'" &amp; UPPER(LEFT(TEXT($D$3,"mmmm"),3)) &amp; "'!E38")</f>
        <v>0</v>
      </c>
      <c r="E125" s="147"/>
      <c r="F125" s="148"/>
      <c r="G125" s="148"/>
      <c r="H125" s="148"/>
      <c r="I125" s="148"/>
      <c r="J125" s="148"/>
      <c r="K125" s="148"/>
      <c r="L125" s="148"/>
      <c r="M125" s="148"/>
      <c r="N125" s="148"/>
      <c r="O125" s="148"/>
      <c r="P125" s="149"/>
    </row>
    <row r="126" spans="1:16" ht="15" customHeight="1" thickBot="1" x14ac:dyDescent="0.3">
      <c r="A126" s="45" t="str">
        <f ca="1">IF(MONTH(C126)=MONTH(D$3),RIGHT('Yearly Info'!A$42,LEN('Yearly Info'!A$42)-4),"")</f>
        <v xml:space="preserve"> </v>
      </c>
      <c r="B126" s="145"/>
      <c r="C126" s="42">
        <f t="shared" ca="1" si="5"/>
        <v>46268</v>
      </c>
      <c r="D126" s="100">
        <f ca="1">INDIRECT("'" &amp; UPPER(LEFT(TEXT($D$3,"mmmm"),3)) &amp; "'!E39")</f>
        <v>0</v>
      </c>
      <c r="E126" s="147"/>
      <c r="F126" s="148"/>
      <c r="G126" s="148"/>
      <c r="H126" s="148"/>
      <c r="I126" s="148"/>
      <c r="J126" s="148"/>
      <c r="K126" s="148"/>
      <c r="L126" s="148"/>
      <c r="M126" s="148"/>
      <c r="N126" s="148"/>
      <c r="O126" s="148"/>
      <c r="P126" s="149"/>
    </row>
    <row r="127" spans="1:16" ht="15" customHeight="1" thickBot="1" x14ac:dyDescent="0.3">
      <c r="A127" s="45" t="str">
        <f ca="1">IF(MONTH(C127)=MONTH(D$3),RIGHT('Yearly Info'!A$43,LEN('Yearly Info'!A$43)-4),"")</f>
        <v xml:space="preserve"> </v>
      </c>
      <c r="B127" s="146"/>
      <c r="C127" s="95">
        <f ca="1">C118</f>
        <v>46268</v>
      </c>
      <c r="D127" s="55">
        <f ca="1">INDIRECT("'" &amp; UPPER(LEFT(TEXT($D$3,"mmmm"),3)) &amp; "'!E40")</f>
        <v>0</v>
      </c>
      <c r="E127" s="150"/>
      <c r="F127" s="151"/>
      <c r="G127" s="151"/>
      <c r="H127" s="151"/>
      <c r="I127" s="151"/>
      <c r="J127" s="151"/>
      <c r="K127" s="151"/>
      <c r="L127" s="151"/>
      <c r="M127" s="151"/>
      <c r="N127" s="151"/>
      <c r="O127" s="151"/>
      <c r="P127" s="152"/>
    </row>
    <row r="128" spans="1:16" ht="15" customHeight="1" x14ac:dyDescent="0.25">
      <c r="A128" s="44" t="str">
        <f ca="1">IF(MONTH(C128)=MONTH(D$3),RIGHT('Yearly Info'!A$14,LEN('Yearly Info'!A$14)-4),"")</f>
        <v xml:space="preserve"> RICS Support for MDEQ</v>
      </c>
      <c r="B128" s="145" t="str">
        <f ca="1">TEXT(C128,"dddd")</f>
        <v>Friday</v>
      </c>
      <c r="C128" s="94">
        <f ca="1">C98+1</f>
        <v>46269</v>
      </c>
      <c r="D128" s="54">
        <f ca="1">INDIRECT("'" &amp; UPPER(LEFT(TEXT($D$3,"mmmm"),3)) &amp; "'!F11")</f>
        <v>0</v>
      </c>
      <c r="E128" s="147"/>
      <c r="F128" s="148"/>
      <c r="G128" s="148"/>
      <c r="H128" s="148"/>
      <c r="I128" s="148"/>
      <c r="J128" s="148"/>
      <c r="K128" s="148"/>
      <c r="L128" s="148"/>
      <c r="M128" s="148"/>
      <c r="N128" s="148"/>
      <c r="O128" s="148"/>
      <c r="P128" s="149"/>
    </row>
    <row r="129" spans="1:16" ht="15" customHeight="1" x14ac:dyDescent="0.25">
      <c r="A129" s="44" t="str">
        <f ca="1">IF(MONTH(C129)=MONTH(D$3),RIGHT('Yearly Info'!A$15,LEN('Yearly Info'!A$15)-4),"")</f>
        <v xml:space="preserve"> MDEQ</v>
      </c>
      <c r="B129" s="145"/>
      <c r="C129" s="42">
        <f ca="1">C128</f>
        <v>46269</v>
      </c>
      <c r="D129" s="54">
        <f ca="1">INDIRECT("'" &amp; UPPER(LEFT(TEXT($D$3,"mmmm"),3)) &amp; "'!F12")</f>
        <v>0</v>
      </c>
      <c r="E129" s="147"/>
      <c r="F129" s="148"/>
      <c r="G129" s="148"/>
      <c r="H129" s="148"/>
      <c r="I129" s="148"/>
      <c r="J129" s="148"/>
      <c r="K129" s="148"/>
      <c r="L129" s="148"/>
      <c r="M129" s="148"/>
      <c r="N129" s="148"/>
      <c r="O129" s="148"/>
      <c r="P129" s="149"/>
    </row>
    <row r="130" spans="1:16" ht="15" customHeight="1" x14ac:dyDescent="0.25">
      <c r="A130" s="44" t="str">
        <f ca="1">IF(MONTH(C130)=MONTH(D$3),RIGHT('Yearly Info'!A$16,LEN('Yearly Info'!A$16)-4),"")</f>
        <v xml:space="preserve"> RICS Idea Portal</v>
      </c>
      <c r="B130" s="145"/>
      <c r="C130" s="42">
        <f t="shared" ref="C130:C157" ca="1" si="6">C129</f>
        <v>46269</v>
      </c>
      <c r="D130" s="54">
        <f ca="1">INDIRECT("'" &amp; UPPER(LEFT(TEXT($D$3,"mmmm"),3)) &amp; "'!F13")</f>
        <v>0</v>
      </c>
      <c r="E130" s="147"/>
      <c r="F130" s="148"/>
      <c r="G130" s="148"/>
      <c r="H130" s="148"/>
      <c r="I130" s="148"/>
      <c r="J130" s="148"/>
      <c r="K130" s="148"/>
      <c r="L130" s="148"/>
      <c r="M130" s="148"/>
      <c r="N130" s="148"/>
      <c r="O130" s="148"/>
      <c r="P130" s="149"/>
    </row>
    <row r="131" spans="1:16" ht="15" customHeight="1" x14ac:dyDescent="0.25">
      <c r="A131" s="44" t="str">
        <f ca="1">IF(MONTH(C131)=MONTH(D$3),RIGHT('Yearly Info'!A$17,LEN('Yearly Info'!A$17)-4),"")</f>
        <v xml:space="preserve"> MSWIS</v>
      </c>
      <c r="B131" s="145"/>
      <c r="C131" s="42">
        <f t="shared" ca="1" si="6"/>
        <v>46269</v>
      </c>
      <c r="D131" s="54">
        <f ca="1">INDIRECT("'" &amp; UPPER(LEFT(TEXT($D$3,"mmmm"),3)) &amp; "'!F14")</f>
        <v>0</v>
      </c>
      <c r="E131" s="147"/>
      <c r="F131" s="148"/>
      <c r="G131" s="148"/>
      <c r="H131" s="148"/>
      <c r="I131" s="148"/>
      <c r="J131" s="148"/>
      <c r="K131" s="148"/>
      <c r="L131" s="148"/>
      <c r="M131" s="148"/>
      <c r="N131" s="148"/>
      <c r="O131" s="148"/>
      <c r="P131" s="149"/>
    </row>
    <row r="132" spans="1:16" ht="15" customHeight="1" x14ac:dyDescent="0.25">
      <c r="A132" s="44" t="str">
        <f ca="1">IF(MONTH(C132)=MONTH(D$3),RIGHT('Yearly Info'!A$18,LEN('Yearly Info'!A$18)-4),"")</f>
        <v xml:space="preserve"> GeoSpatial</v>
      </c>
      <c r="B132" s="145"/>
      <c r="C132" s="42">
        <f t="shared" ca="1" si="6"/>
        <v>46269</v>
      </c>
      <c r="D132" s="54">
        <f ca="1">INDIRECT("'" &amp; UPPER(LEFT(TEXT($D$3,"mmmm"),3)) &amp; "'!F15")</f>
        <v>0</v>
      </c>
      <c r="E132" s="147"/>
      <c r="F132" s="148"/>
      <c r="G132" s="148"/>
      <c r="H132" s="148"/>
      <c r="I132" s="148"/>
      <c r="J132" s="148"/>
      <c r="K132" s="148"/>
      <c r="L132" s="148"/>
      <c r="M132" s="148"/>
      <c r="N132" s="148"/>
      <c r="O132" s="148"/>
      <c r="P132" s="149"/>
    </row>
    <row r="133" spans="1:16" ht="15" customHeight="1" x14ac:dyDescent="0.25">
      <c r="A133" s="44" t="str">
        <f ca="1">IF(MONTH(C133)=MONTH(D$3),RIGHT('Yearly Info'!A$19,LEN('Yearly Info'!A$19)-4),"")</f>
        <v xml:space="preserve"> RICS Dashboard</v>
      </c>
      <c r="B133" s="145"/>
      <c r="C133" s="42">
        <f t="shared" ca="1" si="6"/>
        <v>46269</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MDWFP NRIS</v>
      </c>
      <c r="B134" s="145"/>
      <c r="C134" s="42">
        <f t="shared" ca="1" si="6"/>
        <v>46269</v>
      </c>
      <c r="D134" s="54">
        <f ca="1">INDIRECT("'" &amp; UPPER(LEFT(TEXT($D$3,"mmmm"),3)) &amp; "'!F17")</f>
        <v>0</v>
      </c>
      <c r="E134" s="153"/>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 MRVA 4 CLOSED</v>
      </c>
      <c r="B135" s="145"/>
      <c r="C135" s="42">
        <f t="shared" ca="1" si="6"/>
        <v>46269</v>
      </c>
      <c r="D135" s="54">
        <f ca="1">INDIRECT("'" &amp; UPPER(LEFT(TEXT($D$3,"mmmm"),3)) &amp; "'!F18")</f>
        <v>0</v>
      </c>
      <c r="E135" s="147"/>
      <c r="F135" s="148"/>
      <c r="G135" s="148"/>
      <c r="H135" s="148"/>
      <c r="I135" s="148"/>
      <c r="J135" s="148"/>
      <c r="K135" s="148"/>
      <c r="L135" s="148"/>
      <c r="M135" s="148"/>
      <c r="N135" s="148"/>
      <c r="O135" s="148"/>
      <c r="P135" s="149"/>
    </row>
    <row r="136" spans="1:16" ht="15" customHeight="1" x14ac:dyDescent="0.25">
      <c r="A136" s="44" t="str">
        <f ca="1">IF(MONTH(C136)=MONTH(D$3),RIGHT('Yearly Info'!A$22,LEN('Yearly Info'!A$22)-4),"")</f>
        <v xml:space="preserve"> Tackett</v>
      </c>
      <c r="B136" s="145"/>
      <c r="C136" s="42">
        <f t="shared" ca="1" si="6"/>
        <v>46269</v>
      </c>
      <c r="D136" s="54">
        <f ca="1">INDIRECT("'" &amp; UPPER(LEFT(TEXT($D$3,"mmmm"),3)) &amp; "'!F19")</f>
        <v>0</v>
      </c>
      <c r="E136" s="147"/>
      <c r="F136" s="148"/>
      <c r="G136" s="148"/>
      <c r="H136" s="148"/>
      <c r="I136" s="148"/>
      <c r="J136" s="148"/>
      <c r="K136" s="148"/>
      <c r="L136" s="148"/>
      <c r="M136" s="148"/>
      <c r="N136" s="148"/>
      <c r="O136" s="148"/>
      <c r="P136" s="149"/>
    </row>
    <row r="137" spans="1:16" ht="15" customHeight="1" x14ac:dyDescent="0.25">
      <c r="A137" s="44" t="e">
        <f ca="1">IF(MONTH(C137)=MONTH(D$3),RIGHT('Yearly Info'!A$23,LEN('Yearly Info'!A$23)-4),"")</f>
        <v>#VALUE!</v>
      </c>
      <c r="B137" s="145"/>
      <c r="C137" s="42">
        <f t="shared" ca="1" si="6"/>
        <v>46269</v>
      </c>
      <c r="D137" s="54">
        <f ca="1">INDIRECT("'" &amp; UPPER(LEFT(TEXT($D$3,"mmmm"),3)) &amp; "'!F20")</f>
        <v>0</v>
      </c>
      <c r="E137" s="147"/>
      <c r="F137" s="148"/>
      <c r="G137" s="148"/>
      <c r="H137" s="148"/>
      <c r="I137" s="148"/>
      <c r="J137" s="148"/>
      <c r="K137" s="148"/>
      <c r="L137" s="148"/>
      <c r="M137" s="148"/>
      <c r="N137" s="148"/>
      <c r="O137" s="148"/>
      <c r="P137" s="149"/>
    </row>
    <row r="138" spans="1:16" ht="15" customHeight="1" x14ac:dyDescent="0.25">
      <c r="A138" s="44" t="e">
        <f ca="1">IF(MONTH(C138)=MONTH(D$3),RIGHT('Yearly Info'!A$24,LEN('Yearly Info'!A$24)-4),"")</f>
        <v>#VALUE!</v>
      </c>
      <c r="B138" s="145"/>
      <c r="C138" s="42">
        <f t="shared" ca="1" si="6"/>
        <v>46269</v>
      </c>
      <c r="D138" s="54">
        <f ca="1">INDIRECT("'" &amp; UPPER(LEFT(TEXT($D$3,"mmmm"),3)) &amp; "'!F21")</f>
        <v>0</v>
      </c>
      <c r="E138" s="147"/>
      <c r="F138" s="148"/>
      <c r="G138" s="148"/>
      <c r="H138" s="148"/>
      <c r="I138" s="148"/>
      <c r="J138" s="148"/>
      <c r="K138" s="148"/>
      <c r="L138" s="148"/>
      <c r="M138" s="148"/>
      <c r="N138" s="148"/>
      <c r="O138" s="148"/>
      <c r="P138" s="149"/>
    </row>
    <row r="139" spans="1:16" ht="15" customHeight="1" x14ac:dyDescent="0.25">
      <c r="A139" s="44" t="e">
        <f ca="1">IF(MONTH(C139)=MONTH(D$3),RIGHT('Yearly Info'!A$25,LEN('Yearly Info'!A$25)-4),"")</f>
        <v>#VALUE!</v>
      </c>
      <c r="B139" s="145"/>
      <c r="C139" s="42">
        <f t="shared" ca="1" si="6"/>
        <v>46269</v>
      </c>
      <c r="D139" s="54">
        <f ca="1">INDIRECT("'" &amp; UPPER(LEFT(TEXT($D$3,"mmmm"),3)) &amp; "'!F22")</f>
        <v>0</v>
      </c>
      <c r="E139" s="147"/>
      <c r="F139" s="148"/>
      <c r="G139" s="148"/>
      <c r="H139" s="148"/>
      <c r="I139" s="148"/>
      <c r="J139" s="148"/>
      <c r="K139" s="148"/>
      <c r="L139" s="148"/>
      <c r="M139" s="148"/>
      <c r="N139" s="148"/>
      <c r="O139" s="148"/>
      <c r="P139" s="149"/>
    </row>
    <row r="140" spans="1:16" ht="15" customHeight="1" x14ac:dyDescent="0.25">
      <c r="A140" s="44" t="e">
        <f ca="1">IF(MONTH(C140)=MONTH(D$3),RIGHT('Yearly Info'!A$26,LEN('Yearly Info'!A$26)-4),"")</f>
        <v>#VALUE!</v>
      </c>
      <c r="B140" s="145"/>
      <c r="C140" s="42">
        <f t="shared" ca="1" si="6"/>
        <v>46269</v>
      </c>
      <c r="D140" s="54">
        <f ca="1">INDIRECT("'" &amp; UPPER(LEFT(TEXT($D$3,"mmmm"),3)) &amp; "'!F23")</f>
        <v>0</v>
      </c>
      <c r="E140" s="147"/>
      <c r="F140" s="148"/>
      <c r="G140" s="148"/>
      <c r="H140" s="148"/>
      <c r="I140" s="148"/>
      <c r="J140" s="148"/>
      <c r="K140" s="148"/>
      <c r="L140" s="148"/>
      <c r="M140" s="148"/>
      <c r="N140" s="148"/>
      <c r="O140" s="148"/>
      <c r="P140" s="149"/>
    </row>
    <row r="141" spans="1:16" ht="15" customHeight="1" x14ac:dyDescent="0.25">
      <c r="A141" s="44" t="e">
        <f ca="1">IF(MONTH(C141)=MONTH(D$3),RIGHT('Yearly Info'!A$27,LEN('Yearly Info'!A$27)-4),"")</f>
        <v>#VALUE!</v>
      </c>
      <c r="B141" s="145"/>
      <c r="C141" s="42">
        <f t="shared" ca="1" si="6"/>
        <v>46269</v>
      </c>
      <c r="D141" s="54">
        <f ca="1">INDIRECT("'" &amp; UPPER(LEFT(TEXT($D$3,"mmmm"),3)) &amp; "'!F24")</f>
        <v>0</v>
      </c>
      <c r="E141" s="147"/>
      <c r="F141" s="148"/>
      <c r="G141" s="148"/>
      <c r="H141" s="148"/>
      <c r="I141" s="148"/>
      <c r="J141" s="148"/>
      <c r="K141" s="148"/>
      <c r="L141" s="148"/>
      <c r="M141" s="148"/>
      <c r="N141" s="148"/>
      <c r="O141" s="148"/>
      <c r="P141" s="149"/>
    </row>
    <row r="142" spans="1:16" ht="15" customHeight="1" x14ac:dyDescent="0.25">
      <c r="A142" s="44" t="e">
        <f ca="1">IF(MONTH(C142)=MONTH(D$3),RIGHT('Yearly Info'!A$28,LEN('Yearly Info'!A$28)-4),"")</f>
        <v>#VALUE!</v>
      </c>
      <c r="B142" s="145"/>
      <c r="C142" s="42">
        <f t="shared" ca="1" si="6"/>
        <v>46269</v>
      </c>
      <c r="D142" s="54">
        <f ca="1">INDIRECT("'" &amp; UPPER(LEFT(TEXT($D$3,"mmmm"),3)) &amp; "'!F25")</f>
        <v>0</v>
      </c>
      <c r="E142" s="147"/>
      <c r="F142" s="148"/>
      <c r="G142" s="148"/>
      <c r="H142" s="148"/>
      <c r="I142" s="148"/>
      <c r="J142" s="148"/>
      <c r="K142" s="148"/>
      <c r="L142" s="148"/>
      <c r="M142" s="148"/>
      <c r="N142" s="148"/>
      <c r="O142" s="148"/>
      <c r="P142" s="149"/>
    </row>
    <row r="143" spans="1:16" ht="15" customHeight="1" x14ac:dyDescent="0.25">
      <c r="A143" s="44" t="e">
        <f ca="1">IF(MONTH(C143)=MONTH(D$3),RIGHT('Yearly Info'!A$29,LEN('Yearly Info'!A$29)-4),"")</f>
        <v>#VALUE!</v>
      </c>
      <c r="B143" s="145"/>
      <c r="C143" s="42">
        <f t="shared" ca="1" si="6"/>
        <v>46269</v>
      </c>
      <c r="D143" s="54">
        <f ca="1">INDIRECT("'" &amp; UPPER(LEFT(TEXT($D$3,"mmmm"),3)) &amp; "'!F26")</f>
        <v>0</v>
      </c>
      <c r="E143" s="147"/>
      <c r="F143" s="148"/>
      <c r="G143" s="148"/>
      <c r="H143" s="148"/>
      <c r="I143" s="148"/>
      <c r="J143" s="148"/>
      <c r="K143" s="148"/>
      <c r="L143" s="148"/>
      <c r="M143" s="148"/>
      <c r="N143" s="148"/>
      <c r="O143" s="148"/>
      <c r="P143" s="149"/>
    </row>
    <row r="144" spans="1:16" ht="15" customHeight="1" x14ac:dyDescent="0.25">
      <c r="A144" s="44" t="e">
        <f ca="1">IF(MONTH(C144)=MONTH(D$3),RIGHT('Yearly Info'!A$30,LEN('Yearly Info'!A$30)-4),"")</f>
        <v>#VALUE!</v>
      </c>
      <c r="B144" s="145"/>
      <c r="C144" s="42">
        <f t="shared" ca="1" si="6"/>
        <v>46269</v>
      </c>
      <c r="D144" s="54">
        <f ca="1">INDIRECT("'" &amp; UPPER(LEFT(TEXT($D$3,"mmmm"),3)) &amp; "'!F27")</f>
        <v>0</v>
      </c>
      <c r="E144" s="147"/>
      <c r="F144" s="148"/>
      <c r="G144" s="148"/>
      <c r="H144" s="148"/>
      <c r="I144" s="148"/>
      <c r="J144" s="148"/>
      <c r="K144" s="148"/>
      <c r="L144" s="148"/>
      <c r="M144" s="148"/>
      <c r="N144" s="148"/>
      <c r="O144" s="148"/>
      <c r="P144" s="149"/>
    </row>
    <row r="145" spans="1:16" ht="15" customHeight="1" x14ac:dyDescent="0.25">
      <c r="A145" s="44" t="e">
        <f ca="1">IF(MONTH(C145)=MONTH(D$3),RIGHT('Yearly Info'!A$31,LEN('Yearly Info'!A$31)-4),"")</f>
        <v>#VALUE!</v>
      </c>
      <c r="B145" s="145"/>
      <c r="C145" s="42">
        <f t="shared" ca="1" si="6"/>
        <v>46269</v>
      </c>
      <c r="D145" s="54">
        <f ca="1">INDIRECT("'" &amp; UPPER(LEFT(TEXT($D$3,"mmmm"),3)) &amp; "'!F28")</f>
        <v>0</v>
      </c>
      <c r="E145" s="147"/>
      <c r="F145" s="148"/>
      <c r="G145" s="148"/>
      <c r="H145" s="148"/>
      <c r="I145" s="148"/>
      <c r="J145" s="148"/>
      <c r="K145" s="148"/>
      <c r="L145" s="148"/>
      <c r="M145" s="148"/>
      <c r="N145" s="148"/>
      <c r="O145" s="148"/>
      <c r="P145" s="149"/>
    </row>
    <row r="146" spans="1:16" ht="15" customHeight="1" x14ac:dyDescent="0.25">
      <c r="A146" s="44" t="e">
        <f ca="1">IF(MONTH(C146)=MONTH(D$3),RIGHT('Yearly Info'!A$32,LEN('Yearly Info'!A$32)-4),"")</f>
        <v>#VALUE!</v>
      </c>
      <c r="B146" s="145"/>
      <c r="C146" s="42">
        <f t="shared" ca="1" si="6"/>
        <v>46269</v>
      </c>
      <c r="D146" s="54">
        <f ca="1">INDIRECT("'" &amp; UPPER(LEFT(TEXT($D$3,"mmmm"),3)) &amp; "'!F29")</f>
        <v>0</v>
      </c>
      <c r="E146" s="147"/>
      <c r="F146" s="148"/>
      <c r="G146" s="148"/>
      <c r="H146" s="148"/>
      <c r="I146" s="148"/>
      <c r="J146" s="148"/>
      <c r="K146" s="148"/>
      <c r="L146" s="148"/>
      <c r="M146" s="148"/>
      <c r="N146" s="148"/>
      <c r="O146" s="148"/>
      <c r="P146" s="149"/>
    </row>
    <row r="147" spans="1:16" ht="15" customHeight="1" x14ac:dyDescent="0.25">
      <c r="A147" s="44" t="e">
        <f ca="1">IF(MONTH(C147)=MONTH(D$3),RIGHT('Yearly Info'!A$33,LEN('Yearly Info'!A$33)-4),"")</f>
        <v>#VALUE!</v>
      </c>
      <c r="B147" s="145"/>
      <c r="C147" s="42">
        <f t="shared" ca="1" si="6"/>
        <v>46269</v>
      </c>
      <c r="D147" s="54">
        <f ca="1">INDIRECT("'" &amp; UPPER(LEFT(TEXT($D$3,"mmmm"),3)) &amp; "'!F30")</f>
        <v>0</v>
      </c>
      <c r="E147" s="147"/>
      <c r="F147" s="148"/>
      <c r="G147" s="148"/>
      <c r="H147" s="148"/>
      <c r="I147" s="148"/>
      <c r="J147" s="148"/>
      <c r="K147" s="148"/>
      <c r="L147" s="148"/>
      <c r="M147" s="148"/>
      <c r="N147" s="148"/>
      <c r="O147" s="148"/>
      <c r="P147" s="149"/>
    </row>
    <row r="148" spans="1:16" ht="15" customHeight="1" x14ac:dyDescent="0.25">
      <c r="A148" s="44" t="e">
        <f ca="1">IF(MONTH(C148)=MONTH(D$3),RIGHT('Yearly Info'!A$34,LEN('Yearly Info'!A$34)-4),"")</f>
        <v>#VALUE!</v>
      </c>
      <c r="B148" s="145"/>
      <c r="C148" s="42">
        <f t="shared" ca="1" si="6"/>
        <v>46269</v>
      </c>
      <c r="D148" s="54">
        <f ca="1">INDIRECT("'" &amp; UPPER(LEFT(TEXT($D$3,"mmmm"),3)) &amp; "'!F31")</f>
        <v>0</v>
      </c>
      <c r="E148" s="147"/>
      <c r="F148" s="148"/>
      <c r="G148" s="148"/>
      <c r="H148" s="148"/>
      <c r="I148" s="148"/>
      <c r="J148" s="148"/>
      <c r="K148" s="148"/>
      <c r="L148" s="148"/>
      <c r="M148" s="148"/>
      <c r="N148" s="148"/>
      <c r="O148" s="148"/>
      <c r="P148" s="149"/>
    </row>
    <row r="149" spans="1:16" ht="15" customHeight="1" x14ac:dyDescent="0.25">
      <c r="A149" s="44" t="e">
        <f ca="1">IF(MONTH(C149)=MONTH(D$3),RIGHT('Yearly Info'!A$35,LEN('Yearly Info'!A$35)-4),"")</f>
        <v>#VALUE!</v>
      </c>
      <c r="B149" s="145"/>
      <c r="C149" s="42">
        <f t="shared" ca="1" si="6"/>
        <v>46269</v>
      </c>
      <c r="D149" s="54">
        <f ca="1">INDIRECT("'" &amp; UPPER(LEFT(TEXT($D$3,"mmmm"),3)) &amp; "'!F32")</f>
        <v>0</v>
      </c>
      <c r="E149" s="147"/>
      <c r="F149" s="148"/>
      <c r="G149" s="148"/>
      <c r="H149" s="148"/>
      <c r="I149" s="148"/>
      <c r="J149" s="148"/>
      <c r="K149" s="148"/>
      <c r="L149" s="148"/>
      <c r="M149" s="148"/>
      <c r="N149" s="148"/>
      <c r="O149" s="148"/>
      <c r="P149" s="149"/>
    </row>
    <row r="150" spans="1:16" ht="15" customHeight="1" x14ac:dyDescent="0.25">
      <c r="A150" s="44" t="e">
        <f ca="1">IF(MONTH(C150)=MONTH(D$3),RIGHT('Yearly Info'!A$36,LEN('Yearly Info'!A$36)-4),"")</f>
        <v>#VALUE!</v>
      </c>
      <c r="B150" s="145"/>
      <c r="C150" s="42">
        <f t="shared" ca="1" si="6"/>
        <v>46269</v>
      </c>
      <c r="D150" s="54">
        <f ca="1">INDIRECT("'" &amp; UPPER(LEFT(TEXT($D$3,"mmmm"),3)) &amp; "'!F33")</f>
        <v>0</v>
      </c>
      <c r="E150" s="147"/>
      <c r="F150" s="148"/>
      <c r="G150" s="148"/>
      <c r="H150" s="148"/>
      <c r="I150" s="148"/>
      <c r="J150" s="148"/>
      <c r="K150" s="148"/>
      <c r="L150" s="148"/>
      <c r="M150" s="148"/>
      <c r="N150" s="148"/>
      <c r="O150" s="148"/>
      <c r="P150" s="149"/>
    </row>
    <row r="151" spans="1:16" ht="15" customHeight="1" x14ac:dyDescent="0.25">
      <c r="A151" s="44" t="e">
        <f ca="1">IF(MONTH(C151)=MONTH(D$3),RIGHT('Yearly Info'!A$37,LEN('Yearly Info'!A$37)-4),"")</f>
        <v>#VALUE!</v>
      </c>
      <c r="B151" s="145"/>
      <c r="C151" s="42">
        <f t="shared" ca="1" si="6"/>
        <v>46269</v>
      </c>
      <c r="D151" s="54">
        <f ca="1">INDIRECT("'" &amp; UPPER(LEFT(TEXT($D$3,"mmmm"),3)) &amp; "'!F34")</f>
        <v>0</v>
      </c>
      <c r="E151" s="147"/>
      <c r="F151" s="148"/>
      <c r="G151" s="148"/>
      <c r="H151" s="148"/>
      <c r="I151" s="148"/>
      <c r="J151" s="148"/>
      <c r="K151" s="148"/>
      <c r="L151" s="148"/>
      <c r="M151" s="148"/>
      <c r="N151" s="148"/>
      <c r="O151" s="148"/>
      <c r="P151" s="149"/>
    </row>
    <row r="152" spans="1:16" ht="15" customHeight="1" x14ac:dyDescent="0.25">
      <c r="A152" s="44" t="e">
        <f ca="1">IF(MONTH(C152)=MONTH(D$3),RIGHT('Yearly Info'!A$38,LEN('Yearly Info'!A$38)-4),"")</f>
        <v>#VALUE!</v>
      </c>
      <c r="B152" s="145"/>
      <c r="C152" s="42">
        <f t="shared" ca="1" si="6"/>
        <v>46269</v>
      </c>
      <c r="D152" s="54">
        <f ca="1">INDIRECT("'" &amp; UPPER(LEFT(TEXT($D$3,"mmmm"),3)) &amp; "'!F35")</f>
        <v>0</v>
      </c>
      <c r="E152" s="147"/>
      <c r="F152" s="148"/>
      <c r="G152" s="148"/>
      <c r="H152" s="148"/>
      <c r="I152" s="148"/>
      <c r="J152" s="148"/>
      <c r="K152" s="148"/>
      <c r="L152" s="148"/>
      <c r="M152" s="148"/>
      <c r="N152" s="148"/>
      <c r="O152" s="148"/>
      <c r="P152" s="149"/>
    </row>
    <row r="153" spans="1:16" ht="15" customHeight="1" x14ac:dyDescent="0.25">
      <c r="A153" s="44" t="e">
        <f ca="1">IF(MONTH(C153)=MONTH(D$3),RIGHT('Yearly Info'!A$39,LEN('Yearly Info'!A$39)-4),"")</f>
        <v>#VALUE!</v>
      </c>
      <c r="B153" s="145"/>
      <c r="C153" s="42">
        <f t="shared" ca="1" si="6"/>
        <v>46269</v>
      </c>
      <c r="D153" s="54">
        <f ca="1">INDIRECT("'" &amp; UPPER(LEFT(TEXT($D$3,"mmmm"),3)) &amp; "'!F36")</f>
        <v>0</v>
      </c>
      <c r="E153" s="147"/>
      <c r="F153" s="148"/>
      <c r="G153" s="148"/>
      <c r="H153" s="148"/>
      <c r="I153" s="148"/>
      <c r="J153" s="148"/>
      <c r="K153" s="148"/>
      <c r="L153" s="148"/>
      <c r="M153" s="148"/>
      <c r="N153" s="148"/>
      <c r="O153" s="148"/>
      <c r="P153" s="149"/>
    </row>
    <row r="154" spans="1:16" ht="15" customHeight="1" thickBot="1" x14ac:dyDescent="0.3">
      <c r="A154" s="45" t="e">
        <f ca="1">IF(MONTH(C154)=MONTH(D$3),RIGHT('Yearly Info'!A$40,LEN('Yearly Info'!A$40)-4),"")</f>
        <v>#VALUE!</v>
      </c>
      <c r="B154" s="145"/>
      <c r="C154" s="42">
        <f t="shared" ca="1" si="6"/>
        <v>46269</v>
      </c>
      <c r="D154" s="54">
        <f ca="1">INDIRECT("'" &amp; UPPER(LEFT(TEXT($D$3,"mmmm"),3)) &amp; "'!F37")</f>
        <v>0</v>
      </c>
      <c r="E154" s="147"/>
      <c r="F154" s="148"/>
      <c r="G154" s="148"/>
      <c r="H154" s="148"/>
      <c r="I154" s="148"/>
      <c r="J154" s="148"/>
      <c r="K154" s="148"/>
      <c r="L154" s="148"/>
      <c r="M154" s="148"/>
      <c r="N154" s="148"/>
      <c r="O154" s="148"/>
      <c r="P154" s="149"/>
    </row>
    <row r="155" spans="1:16" ht="15" customHeight="1" thickBot="1" x14ac:dyDescent="0.3">
      <c r="A155" s="45" t="str">
        <f ca="1">IF(MONTH(C155)=MONTH(D$3),RIGHT('Yearly Info'!A$41,LEN('Yearly Info'!A$41)-4),"")</f>
        <v xml:space="preserve"> </v>
      </c>
      <c r="B155" s="145"/>
      <c r="C155" s="42">
        <f t="shared" ca="1" si="6"/>
        <v>46269</v>
      </c>
      <c r="D155" s="54">
        <f ca="1">INDIRECT("'" &amp; UPPER(LEFT(TEXT($D$3,"mmmm"),3)) &amp; "'!F38")</f>
        <v>0</v>
      </c>
      <c r="E155" s="147"/>
      <c r="F155" s="148"/>
      <c r="G155" s="148"/>
      <c r="H155" s="148"/>
      <c r="I155" s="148"/>
      <c r="J155" s="148"/>
      <c r="K155" s="148"/>
      <c r="L155" s="148"/>
      <c r="M155" s="148"/>
      <c r="N155" s="148"/>
      <c r="O155" s="148"/>
      <c r="P155" s="149"/>
    </row>
    <row r="156" spans="1:16" ht="15" customHeight="1" thickBot="1" x14ac:dyDescent="0.3">
      <c r="A156" s="45" t="str">
        <f ca="1">IF(MONTH(C156)=MONTH(D$3),RIGHT('Yearly Info'!A$42,LEN('Yearly Info'!A$42)-4),"")</f>
        <v xml:space="preserve"> </v>
      </c>
      <c r="B156" s="145"/>
      <c r="C156" s="42">
        <f ca="1">C155</f>
        <v>46269</v>
      </c>
      <c r="D156" s="114">
        <f ca="1">INDIRECT("'" &amp; UPPER(LEFT(TEXT($D$3,"mmmm"),3)) &amp; "'!F39")</f>
        <v>0</v>
      </c>
      <c r="E156" s="147"/>
      <c r="F156" s="148"/>
      <c r="G156" s="148"/>
      <c r="H156" s="148"/>
      <c r="I156" s="148"/>
      <c r="J156" s="148"/>
      <c r="K156" s="148"/>
      <c r="L156" s="148"/>
      <c r="M156" s="148"/>
      <c r="N156" s="148"/>
      <c r="O156" s="148"/>
      <c r="P156" s="149"/>
    </row>
    <row r="157" spans="1:16" ht="15" customHeight="1" thickBot="1" x14ac:dyDescent="0.3">
      <c r="A157" s="45" t="str">
        <f ca="1">IF(MONTH(C157)=MONTH(D$3),RIGHT('Yearly Info'!A$43,LEN('Yearly Info'!A$43)-4),"")</f>
        <v xml:space="preserve"> </v>
      </c>
      <c r="B157" s="146"/>
      <c r="C157" s="95">
        <f t="shared" ca="1" si="6"/>
        <v>46269</v>
      </c>
      <c r="D157" s="115">
        <f ca="1">INDIRECT("'" &amp; UPPER(LEFT(TEXT($D$3,"mmmm"),3)) &amp; "'!F40")</f>
        <v>0</v>
      </c>
      <c r="E157" s="150"/>
      <c r="F157" s="151"/>
      <c r="G157" s="151"/>
      <c r="H157" s="151"/>
      <c r="I157" s="151"/>
      <c r="J157" s="151"/>
      <c r="K157" s="151"/>
      <c r="L157" s="151"/>
      <c r="M157" s="151"/>
      <c r="N157" s="151"/>
      <c r="O157" s="151"/>
      <c r="P157" s="152"/>
    </row>
    <row r="158" spans="1:16" ht="15" customHeight="1" x14ac:dyDescent="0.25">
      <c r="A158" s="44" t="str">
        <f ca="1">IF(MONTH(C158)=MONTH(D$3),RIGHT('Yearly Info'!A$14,LEN('Yearly Info'!A$14)-4),"")</f>
        <v xml:space="preserve"> RICS Support for MDEQ</v>
      </c>
      <c r="B158" s="157" t="str">
        <f ca="1">TEXT(C158,"dddd")</f>
        <v>Saturday</v>
      </c>
      <c r="C158" s="102">
        <f ca="1">C128+1</f>
        <v>46270</v>
      </c>
      <c r="D158" s="112">
        <f ca="1">INDIRECT("'" &amp; UPPER(LEFT(TEXT($D$3,"mmmm"),3)) &amp; "'!G11")</f>
        <v>0</v>
      </c>
      <c r="E158" s="103"/>
      <c r="F158" s="104"/>
      <c r="G158" s="104"/>
      <c r="H158" s="104"/>
      <c r="I158" s="104"/>
      <c r="J158" s="104"/>
      <c r="K158" s="104"/>
      <c r="L158" s="104"/>
      <c r="M158" s="104"/>
      <c r="N158" s="104"/>
      <c r="O158" s="104"/>
      <c r="P158" s="105"/>
    </row>
    <row r="159" spans="1:16" ht="15" customHeight="1" x14ac:dyDescent="0.25">
      <c r="A159" s="44" t="str">
        <f ca="1">IF(MONTH(C159)=MONTH(D$3),RIGHT('Yearly Info'!A$15,LEN('Yearly Info'!A$15)-4),"")</f>
        <v xml:space="preserve"> MDEQ</v>
      </c>
      <c r="B159" s="158"/>
      <c r="C159" s="102">
        <f ca="1">C158</f>
        <v>46270</v>
      </c>
      <c r="D159" s="112">
        <f ca="1">INDIRECT("'" &amp; UPPER(LEFT(TEXT($D$3,"mmmm"),3)) &amp; "'!G12")</f>
        <v>0</v>
      </c>
      <c r="E159" s="103"/>
      <c r="F159" s="104"/>
      <c r="G159" s="104"/>
      <c r="H159" s="104"/>
      <c r="I159" s="104"/>
      <c r="J159" s="104"/>
      <c r="K159" s="104"/>
      <c r="L159" s="104"/>
      <c r="M159" s="104"/>
      <c r="N159" s="104"/>
      <c r="O159" s="104"/>
      <c r="P159" s="105"/>
    </row>
    <row r="160" spans="1:16" ht="15" customHeight="1" x14ac:dyDescent="0.25">
      <c r="A160" s="44" t="str">
        <f ca="1">IF(MONTH(C160)=MONTH(D$3),RIGHT('Yearly Info'!A$16,LEN('Yearly Info'!A$16)-4),"")</f>
        <v xml:space="preserve"> RICS Idea Portal</v>
      </c>
      <c r="B160" s="158"/>
      <c r="C160" s="102">
        <f ca="1">C159</f>
        <v>46270</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v>
      </c>
      <c r="B161" s="158"/>
      <c r="C161" s="102">
        <f t="shared" ref="C161:C187" ca="1" si="7">C160</f>
        <v>46270</v>
      </c>
      <c r="D161" s="112">
        <f ca="1">INDIRECT("'" &amp; UPPER(LEFT(TEXT($D$3,"mmmm"),3)) &amp; "'!G14")</f>
        <v>0</v>
      </c>
      <c r="E161" s="103"/>
      <c r="F161" s="104"/>
      <c r="G161" s="104"/>
      <c r="H161" s="104"/>
      <c r="I161" s="104"/>
      <c r="J161" s="104"/>
      <c r="K161" s="104"/>
      <c r="L161" s="104"/>
      <c r="M161" s="104"/>
      <c r="N161" s="104"/>
      <c r="O161" s="104"/>
      <c r="P161" s="105"/>
    </row>
    <row r="162" spans="1:16" ht="15" customHeight="1" x14ac:dyDescent="0.25">
      <c r="A162" s="44" t="str">
        <f ca="1">IF(MONTH(C162)=MONTH(D$3),RIGHT('Yearly Info'!A$18,LEN('Yearly Info'!A$18)-4),"")</f>
        <v xml:space="preserve"> GeoSpatial</v>
      </c>
      <c r="B162" s="158"/>
      <c r="C162" s="102">
        <f t="shared" ca="1" si="7"/>
        <v>46270</v>
      </c>
      <c r="D162" s="112">
        <f ca="1">INDIRECT("'" &amp; UPPER(LEFT(TEXT($D$3,"mmmm"),3)) &amp; "'!G15")</f>
        <v>0</v>
      </c>
      <c r="E162" s="103"/>
      <c r="F162" s="104"/>
      <c r="G162" s="104"/>
      <c r="H162" s="104"/>
      <c r="I162" s="104"/>
      <c r="J162" s="104"/>
      <c r="K162" s="104"/>
      <c r="L162" s="104"/>
      <c r="M162" s="104"/>
      <c r="N162" s="104"/>
      <c r="O162" s="104"/>
      <c r="P162" s="105"/>
    </row>
    <row r="163" spans="1:16" ht="15" customHeight="1" x14ac:dyDescent="0.25">
      <c r="A163" s="44" t="str">
        <f ca="1">IF(MONTH(C163)=MONTH(D$3),RIGHT('Yearly Info'!A$19,LEN('Yearly Info'!A$19)-4),"")</f>
        <v xml:space="preserve"> RICS Dashboard</v>
      </c>
      <c r="B163" s="158"/>
      <c r="C163" s="102">
        <f t="shared" ca="1" si="7"/>
        <v>46270</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MDWFP NRIS</v>
      </c>
      <c r="B164" s="158"/>
      <c r="C164" s="102">
        <f t="shared" ca="1" si="7"/>
        <v>46270</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 MRVA 4 CLOSED</v>
      </c>
      <c r="B165" s="158"/>
      <c r="C165" s="102">
        <f t="shared" ca="1" si="7"/>
        <v>46270</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v>
      </c>
      <c r="B166" s="158"/>
      <c r="C166" s="102">
        <f t="shared" ca="1" si="7"/>
        <v>46270</v>
      </c>
      <c r="D166" s="112">
        <f ca="1">INDIRECT("'" &amp; UPPER(LEFT(TEXT($D$3,"mmmm"),3)) &amp; "'!G19")</f>
        <v>0</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#VALUE!</v>
      </c>
      <c r="B167" s="158"/>
      <c r="C167" s="102">
        <f t="shared" ca="1" si="7"/>
        <v>46270</v>
      </c>
      <c r="D167" s="112">
        <f ca="1">INDIRECT("'" &amp; UPPER(LEFT(TEXT($D$3,"mmmm"),3)) &amp; "'!G20")</f>
        <v>0</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#VALUE!</v>
      </c>
      <c r="B168" s="158"/>
      <c r="C168" s="102">
        <f t="shared" ca="1" si="7"/>
        <v>46270</v>
      </c>
      <c r="D168" s="112">
        <f ca="1">INDIRECT("'" &amp; UPPER(LEFT(TEXT($D$3,"mmmm"),3)) &amp; "'!G21")</f>
        <v>0</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#VALUE!</v>
      </c>
      <c r="B169" s="158"/>
      <c r="C169" s="102">
        <f t="shared" ca="1" si="7"/>
        <v>46270</v>
      </c>
      <c r="D169" s="112">
        <f ca="1">INDIRECT("'" &amp; UPPER(LEFT(TEXT($D$3,"mmmm"),3)) &amp; "'!G22")</f>
        <v>0</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#VALUE!</v>
      </c>
      <c r="B170" s="158"/>
      <c r="C170" s="102">
        <f t="shared" ca="1" si="7"/>
        <v>46270</v>
      </c>
      <c r="D170" s="112">
        <f ca="1">INDIRECT("'" &amp; UPPER(LEFT(TEXT($D$3,"mmmm"),3)) &amp; "'!G23")</f>
        <v>0</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#VALUE!</v>
      </c>
      <c r="B171" s="158"/>
      <c r="C171" s="102">
        <f t="shared" ca="1" si="7"/>
        <v>46270</v>
      </c>
      <c r="D171" s="112">
        <f ca="1">INDIRECT("'" &amp; UPPER(LEFT(TEXT($D$3,"mmmm"),3)) &amp; "'!G24")</f>
        <v>0</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#VALUE!</v>
      </c>
      <c r="B172" s="158"/>
      <c r="C172" s="102">
        <f t="shared" ca="1" si="7"/>
        <v>46270</v>
      </c>
      <c r="D172" s="112">
        <f ca="1">INDIRECT("'" &amp; UPPER(LEFT(TEXT($D$3,"mmmm"),3)) &amp; "'!G25")</f>
        <v>0</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#VALUE!</v>
      </c>
      <c r="B173" s="158"/>
      <c r="C173" s="102">
        <f t="shared" ca="1" si="7"/>
        <v>46270</v>
      </c>
      <c r="D173" s="112">
        <f ca="1">INDIRECT("'" &amp; UPPER(LEFT(TEXT($D$3,"mmmm"),3)) &amp; "'!G26")</f>
        <v>0</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#VALUE!</v>
      </c>
      <c r="B174" s="158"/>
      <c r="C174" s="102">
        <f t="shared" ca="1" si="7"/>
        <v>46270</v>
      </c>
      <c r="D174" s="112">
        <f ca="1">INDIRECT("'" &amp; UPPER(LEFT(TEXT($D$3,"mmmm"),3)) &amp; "'!G27")</f>
        <v>0</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#VALUE!</v>
      </c>
      <c r="B175" s="158"/>
      <c r="C175" s="102">
        <f t="shared" ca="1" si="7"/>
        <v>46270</v>
      </c>
      <c r="D175" s="112">
        <f ca="1">INDIRECT("'" &amp; UPPER(LEFT(TEXT($D$3,"mmmm"),3)) &amp; "'!G28")</f>
        <v>0</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#VALUE!</v>
      </c>
      <c r="B176" s="158"/>
      <c r="C176" s="102">
        <f t="shared" ca="1" si="7"/>
        <v>46270</v>
      </c>
      <c r="D176" s="112">
        <f ca="1">INDIRECT("'" &amp; UPPER(LEFT(TEXT($D$3,"mmmm"),3)) &amp; "'!G29")</f>
        <v>0</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#VALUE!</v>
      </c>
      <c r="B177" s="158"/>
      <c r="C177" s="102">
        <f t="shared" ca="1" si="7"/>
        <v>46270</v>
      </c>
      <c r="D177" s="112">
        <f ca="1">INDIRECT("'" &amp; UPPER(LEFT(TEXT($D$3,"mmmm"),3)) &amp; "'!G30")</f>
        <v>0</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#VALUE!</v>
      </c>
      <c r="B178" s="158"/>
      <c r="C178" s="102">
        <f t="shared" ca="1" si="7"/>
        <v>46270</v>
      </c>
      <c r="D178" s="112">
        <f ca="1">INDIRECT("'" &amp; UPPER(LEFT(TEXT($D$3,"mmmm"),3)) &amp; "'!G31")</f>
        <v>0</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#VALUE!</v>
      </c>
      <c r="B179" s="158"/>
      <c r="C179" s="102">
        <f t="shared" ca="1" si="7"/>
        <v>46270</v>
      </c>
      <c r="D179" s="112">
        <f ca="1">INDIRECT("'" &amp; UPPER(LEFT(TEXT($D$3,"mmmm"),3)) &amp; "'!G32")</f>
        <v>0</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#VALUE!</v>
      </c>
      <c r="B180" s="158"/>
      <c r="C180" s="102">
        <f t="shared" ca="1" si="7"/>
        <v>46270</v>
      </c>
      <c r="D180" s="112">
        <f ca="1">INDIRECT("'" &amp; UPPER(LEFT(TEXT($D$3,"mmmm"),3)) &amp; "'!G33")</f>
        <v>0</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#VALUE!</v>
      </c>
      <c r="B181" s="158"/>
      <c r="C181" s="102">
        <f t="shared" ca="1" si="7"/>
        <v>46270</v>
      </c>
      <c r="D181" s="112">
        <f ca="1">INDIRECT("'" &amp; UPPER(LEFT(TEXT($D$3,"mmmm"),3)) &amp; "'!G34")</f>
        <v>0</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#VALUE!</v>
      </c>
      <c r="B182" s="158"/>
      <c r="C182" s="102">
        <f t="shared" ca="1" si="7"/>
        <v>46270</v>
      </c>
      <c r="D182" s="112">
        <f ca="1">INDIRECT("'" &amp; UPPER(LEFT(TEXT($D$3,"mmmm"),3)) &amp; "'!G35")</f>
        <v>0</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#VALUE!</v>
      </c>
      <c r="B183" s="158"/>
      <c r="C183" s="102">
        <f t="shared" ca="1" si="7"/>
        <v>46270</v>
      </c>
      <c r="D183" s="112">
        <f ca="1">INDIRECT("'" &amp; UPPER(LEFT(TEXT($D$3,"mmmm"),3)) &amp; "'!G36")</f>
        <v>0</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#VALUE!</v>
      </c>
      <c r="B184" s="158"/>
      <c r="C184" s="102">
        <f t="shared" ca="1" si="7"/>
        <v>46270</v>
      </c>
      <c r="D184" s="112">
        <f ca="1">INDIRECT("'" &amp; UPPER(LEFT(TEXT($D$3,"mmmm"),3)) &amp; "'!G37")</f>
        <v>0</v>
      </c>
      <c r="E184" s="103"/>
      <c r="F184" s="104"/>
      <c r="G184" s="104"/>
      <c r="H184" s="104"/>
      <c r="I184" s="104"/>
      <c r="J184" s="104"/>
      <c r="K184" s="104"/>
      <c r="L184" s="104"/>
      <c r="M184" s="104"/>
      <c r="N184" s="104"/>
      <c r="O184" s="104"/>
      <c r="P184" s="105"/>
    </row>
    <row r="185" spans="1:16" ht="15" customHeight="1" thickBot="1" x14ac:dyDescent="0.3">
      <c r="A185" s="45" t="str">
        <f ca="1">IF(MONTH(C185)=MONTH(D$3),RIGHT('Yearly Info'!A$41,LEN('Yearly Info'!A$41)-4),"")</f>
        <v xml:space="preserve"> </v>
      </c>
      <c r="B185" s="158"/>
      <c r="C185" s="102">
        <f t="shared" ca="1" si="7"/>
        <v>46270</v>
      </c>
      <c r="D185" s="112">
        <f ca="1">INDIRECT("'" &amp; UPPER(LEFT(TEXT($D$3,"mmmm"),3)) &amp; "'!G38")</f>
        <v>0</v>
      </c>
      <c r="E185" s="103"/>
      <c r="F185" s="104"/>
      <c r="G185" s="104"/>
      <c r="H185" s="104"/>
      <c r="I185" s="104"/>
      <c r="J185" s="104"/>
      <c r="K185" s="104"/>
      <c r="L185" s="104"/>
      <c r="M185" s="104"/>
      <c r="N185" s="104"/>
      <c r="O185" s="104"/>
      <c r="P185" s="105"/>
    </row>
    <row r="186" spans="1:16" ht="15" customHeight="1" thickBot="1" x14ac:dyDescent="0.3">
      <c r="A186" s="45" t="str">
        <f ca="1">IF(MONTH(C186)=MONTH(D$3),RIGHT('Yearly Info'!A$42,LEN('Yearly Info'!A$42)-4),"")</f>
        <v xml:space="preserve"> </v>
      </c>
      <c r="B186" s="158"/>
      <c r="C186" s="102">
        <f t="shared" ca="1" si="7"/>
        <v>46270</v>
      </c>
      <c r="D186" s="112">
        <f ca="1">INDIRECT("'" &amp; UPPER(LEFT(TEXT($D$3,"mmmm"),3)) &amp; "'!G39")</f>
        <v>0</v>
      </c>
      <c r="E186" s="103"/>
      <c r="F186" s="104"/>
      <c r="G186" s="104"/>
      <c r="H186" s="104"/>
      <c r="I186" s="104"/>
      <c r="J186" s="104"/>
      <c r="K186" s="104"/>
      <c r="L186" s="104"/>
      <c r="M186" s="104"/>
      <c r="N186" s="104"/>
      <c r="O186" s="104"/>
      <c r="P186" s="105"/>
    </row>
    <row r="187" spans="1:16" ht="15" customHeight="1" thickBot="1" x14ac:dyDescent="0.3">
      <c r="A187" s="45" t="str">
        <f ca="1">IF(MONTH(C187)=MONTH(D$3),RIGHT('Yearly Info'!A$43,LEN('Yearly Info'!A$43)-4),"")</f>
        <v xml:space="preserve"> </v>
      </c>
      <c r="B187" s="158"/>
      <c r="C187" s="102">
        <f t="shared" ca="1" si="7"/>
        <v>46270</v>
      </c>
      <c r="D187" s="113">
        <f ca="1">INDIRECT("'" &amp; UPPER(LEFT(TEXT($D$3,"mmmm"),3)) &amp; "'!G40")</f>
        <v>0</v>
      </c>
      <c r="E187" s="103"/>
      <c r="F187" s="104"/>
      <c r="G187" s="104"/>
      <c r="H187" s="104"/>
      <c r="I187" s="104"/>
      <c r="J187" s="104"/>
      <c r="K187" s="104"/>
      <c r="L187" s="104"/>
      <c r="M187" s="104"/>
      <c r="N187" s="104"/>
      <c r="O187" s="104"/>
      <c r="P187" s="105"/>
    </row>
    <row r="188" spans="1:16" ht="15" customHeight="1" x14ac:dyDescent="0.25">
      <c r="A188" s="44" t="str">
        <f ca="1">IF(MONTH(C188)=MONTH(D$3),RIGHT('Yearly Info'!A$14,LEN('Yearly Info'!A$14)-4),"")</f>
        <v xml:space="preserve"> RICS Support for MDEQ</v>
      </c>
      <c r="B188" s="158" t="str">
        <f ca="1">TEXT(C188,"dddd")</f>
        <v>Sunday</v>
      </c>
      <c r="C188" s="102">
        <f ca="1">C158+1</f>
        <v>46271</v>
      </c>
      <c r="D188" s="112">
        <f ca="1">INDIRECT("'" &amp; UPPER(LEFT(TEXT($D$3,"mmmm"),3)) &amp; "'!H11")</f>
        <v>0</v>
      </c>
      <c r="E188" s="103"/>
      <c r="F188" s="104"/>
      <c r="G188" s="104"/>
      <c r="H188" s="104"/>
      <c r="I188" s="104"/>
      <c r="J188" s="104"/>
      <c r="K188" s="104"/>
      <c r="L188" s="104"/>
      <c r="M188" s="104"/>
      <c r="N188" s="104"/>
      <c r="O188" s="104"/>
      <c r="P188" s="105"/>
    </row>
    <row r="189" spans="1:16" ht="15" customHeight="1" x14ac:dyDescent="0.25">
      <c r="A189" s="44" t="str">
        <f ca="1">IF(MONTH(C189)=MONTH(D$3),RIGHT('Yearly Info'!A$15,LEN('Yearly Info'!A$15)-4),"")</f>
        <v xml:space="preserve"> MDEQ</v>
      </c>
      <c r="B189" s="158"/>
      <c r="C189" s="102">
        <f ca="1">C188</f>
        <v>46271</v>
      </c>
      <c r="D189" s="112">
        <f ca="1">INDIRECT("'" &amp; UPPER(LEFT(TEXT($D$3,"mmmm"),3)) &amp; "'!H12")</f>
        <v>0</v>
      </c>
      <c r="E189" s="103"/>
      <c r="F189" s="104"/>
      <c r="G189" s="104"/>
      <c r="H189" s="104"/>
      <c r="I189" s="104"/>
      <c r="J189" s="104"/>
      <c r="K189" s="104"/>
      <c r="L189" s="104"/>
      <c r="M189" s="104"/>
      <c r="N189" s="104"/>
      <c r="O189" s="104"/>
      <c r="P189" s="105"/>
    </row>
    <row r="190" spans="1:16" ht="15" customHeight="1" x14ac:dyDescent="0.25">
      <c r="A190" s="44" t="str">
        <f ca="1">IF(MONTH(C190)=MONTH(D$3),RIGHT('Yearly Info'!A$16,LEN('Yearly Info'!A$16)-4),"")</f>
        <v xml:space="preserve"> RICS Idea Portal</v>
      </c>
      <c r="B190" s="158"/>
      <c r="C190" s="102">
        <f ca="1">C189</f>
        <v>46271</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v>
      </c>
      <c r="B191" s="158"/>
      <c r="C191" s="102">
        <f t="shared" ref="C191:C217" ca="1" si="8">C190</f>
        <v>46271</v>
      </c>
      <c r="D191" s="112">
        <f ca="1">INDIRECT("'" &amp; UPPER(LEFT(TEXT($D$3,"mmmm"),3)) &amp; "'!H14")</f>
        <v>0</v>
      </c>
      <c r="E191" s="103"/>
      <c r="F191" s="104"/>
      <c r="G191" s="104"/>
      <c r="H191" s="104"/>
      <c r="I191" s="104"/>
      <c r="J191" s="104"/>
      <c r="K191" s="104"/>
      <c r="L191" s="104"/>
      <c r="M191" s="104"/>
      <c r="N191" s="104"/>
      <c r="O191" s="104"/>
      <c r="P191" s="105"/>
    </row>
    <row r="192" spans="1:16" ht="15" customHeight="1" x14ac:dyDescent="0.25">
      <c r="A192" s="44" t="str">
        <f ca="1">IF(MONTH(C192)=MONTH(D$3),RIGHT('Yearly Info'!A$18,LEN('Yearly Info'!A$18)-4),"")</f>
        <v xml:space="preserve"> GeoSpatial</v>
      </c>
      <c r="B192" s="158"/>
      <c r="C192" s="102">
        <f t="shared" ca="1" si="8"/>
        <v>46271</v>
      </c>
      <c r="D192" s="112">
        <f ca="1">INDIRECT("'" &amp; UPPER(LEFT(TEXT($D$3,"mmmm"),3)) &amp; "'!H15")</f>
        <v>0</v>
      </c>
      <c r="E192" s="103"/>
      <c r="F192" s="104"/>
      <c r="G192" s="104"/>
      <c r="H192" s="104"/>
      <c r="I192" s="104"/>
      <c r="J192" s="104"/>
      <c r="K192" s="104"/>
      <c r="L192" s="104"/>
      <c r="M192" s="104"/>
      <c r="N192" s="104"/>
      <c r="O192" s="104"/>
      <c r="P192" s="105"/>
    </row>
    <row r="193" spans="1:16" ht="15" customHeight="1" x14ac:dyDescent="0.25">
      <c r="A193" s="44" t="str">
        <f ca="1">IF(MONTH(C193)=MONTH(D$3),RIGHT('Yearly Info'!A$19,LEN('Yearly Info'!A$19)-4),"")</f>
        <v xml:space="preserve"> RICS Dashboard</v>
      </c>
      <c r="B193" s="158"/>
      <c r="C193" s="102">
        <f t="shared" ca="1" si="8"/>
        <v>46271</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MDWFP NRIS</v>
      </c>
      <c r="B194" s="158"/>
      <c r="C194" s="102">
        <f t="shared" ca="1" si="8"/>
        <v>46271</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 MRVA 4 CLOSED</v>
      </c>
      <c r="B195" s="158"/>
      <c r="C195" s="102">
        <f t="shared" ca="1" si="8"/>
        <v>46271</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v>
      </c>
      <c r="B196" s="158"/>
      <c r="C196" s="102">
        <f t="shared" ca="1" si="8"/>
        <v>46271</v>
      </c>
      <c r="D196" s="112">
        <f ca="1">INDIRECT("'" &amp; UPPER(LEFT(TEXT($D$3,"mmmm"),3)) &amp; "'!H19")</f>
        <v>0</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#VALUE!</v>
      </c>
      <c r="B197" s="158"/>
      <c r="C197" s="102">
        <f t="shared" ca="1" si="8"/>
        <v>46271</v>
      </c>
      <c r="D197" s="112">
        <f ca="1">INDIRECT("'" &amp; UPPER(LEFT(TEXT($D$3,"mmmm"),3)) &amp; "'!H20")</f>
        <v>0</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#VALUE!</v>
      </c>
      <c r="B198" s="158"/>
      <c r="C198" s="102">
        <f t="shared" ca="1" si="8"/>
        <v>46271</v>
      </c>
      <c r="D198" s="112">
        <f ca="1">INDIRECT("'" &amp; UPPER(LEFT(TEXT($D$3,"mmmm"),3)) &amp; "'!H21")</f>
        <v>0</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#VALUE!</v>
      </c>
      <c r="B199" s="158"/>
      <c r="C199" s="102">
        <f t="shared" ca="1" si="8"/>
        <v>46271</v>
      </c>
      <c r="D199" s="112">
        <f ca="1">INDIRECT("'" &amp; UPPER(LEFT(TEXT($D$3,"mmmm"),3)) &amp; "'!H22")</f>
        <v>0</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#VALUE!</v>
      </c>
      <c r="B200" s="158"/>
      <c r="C200" s="102">
        <f t="shared" ca="1" si="8"/>
        <v>46271</v>
      </c>
      <c r="D200" s="112">
        <f ca="1">INDIRECT("'" &amp; UPPER(LEFT(TEXT($D$3,"mmmm"),3)) &amp; "'!H23")</f>
        <v>0</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#VALUE!</v>
      </c>
      <c r="B201" s="158"/>
      <c r="C201" s="102">
        <f t="shared" ca="1" si="8"/>
        <v>46271</v>
      </c>
      <c r="D201" s="112">
        <f ca="1">INDIRECT("'" &amp; UPPER(LEFT(TEXT($D$3,"mmmm"),3)) &amp; "'!H24")</f>
        <v>0</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#VALUE!</v>
      </c>
      <c r="B202" s="158"/>
      <c r="C202" s="102">
        <f t="shared" ca="1" si="8"/>
        <v>46271</v>
      </c>
      <c r="D202" s="112">
        <f ca="1">INDIRECT("'" &amp; UPPER(LEFT(TEXT($D$3,"mmmm"),3)) &amp; "'!H25")</f>
        <v>0</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#VALUE!</v>
      </c>
      <c r="B203" s="158"/>
      <c r="C203" s="102">
        <f t="shared" ca="1" si="8"/>
        <v>46271</v>
      </c>
      <c r="D203" s="112">
        <f ca="1">INDIRECT("'" &amp; UPPER(LEFT(TEXT($D$3,"mmmm"),3)) &amp; "'!H26")</f>
        <v>0</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#VALUE!</v>
      </c>
      <c r="B204" s="158"/>
      <c r="C204" s="102">
        <f t="shared" ca="1" si="8"/>
        <v>46271</v>
      </c>
      <c r="D204" s="112">
        <f ca="1">INDIRECT("'" &amp; UPPER(LEFT(TEXT($D$3,"mmmm"),3)) &amp; "'!H27")</f>
        <v>0</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#VALUE!</v>
      </c>
      <c r="B205" s="158"/>
      <c r="C205" s="102">
        <f t="shared" ca="1" si="8"/>
        <v>46271</v>
      </c>
      <c r="D205" s="112">
        <f ca="1">INDIRECT("'" &amp; UPPER(LEFT(TEXT($D$3,"mmmm"),3)) &amp; "'!H28")</f>
        <v>0</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#VALUE!</v>
      </c>
      <c r="B206" s="158"/>
      <c r="C206" s="102">
        <f t="shared" ca="1" si="8"/>
        <v>46271</v>
      </c>
      <c r="D206" s="112">
        <f ca="1">INDIRECT("'" &amp; UPPER(LEFT(TEXT($D$3,"mmmm"),3)) &amp; "'!H29")</f>
        <v>0</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#VALUE!</v>
      </c>
      <c r="B207" s="158"/>
      <c r="C207" s="102">
        <f t="shared" ca="1" si="8"/>
        <v>46271</v>
      </c>
      <c r="D207" s="112">
        <f ca="1">INDIRECT("'" &amp; UPPER(LEFT(TEXT($D$3,"mmmm"),3)) &amp; "'!H30")</f>
        <v>0</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#VALUE!</v>
      </c>
      <c r="B208" s="158"/>
      <c r="C208" s="102">
        <f t="shared" ca="1" si="8"/>
        <v>46271</v>
      </c>
      <c r="D208" s="112">
        <f ca="1">INDIRECT("'" &amp; UPPER(LEFT(TEXT($D$3,"mmmm"),3)) &amp; "'!H31")</f>
        <v>0</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#VALUE!</v>
      </c>
      <c r="B209" s="158"/>
      <c r="C209" s="102">
        <f t="shared" ca="1" si="8"/>
        <v>46271</v>
      </c>
      <c r="D209" s="112">
        <f ca="1">INDIRECT("'" &amp; UPPER(LEFT(TEXT($D$3,"mmmm"),3)) &amp; "'!H32")</f>
        <v>0</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#VALUE!</v>
      </c>
      <c r="B210" s="158"/>
      <c r="C210" s="102">
        <f t="shared" ca="1" si="8"/>
        <v>46271</v>
      </c>
      <c r="D210" s="112">
        <f ca="1">INDIRECT("'" &amp; UPPER(LEFT(TEXT($D$3,"mmmm"),3)) &amp; "'!H33")</f>
        <v>0</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#VALUE!</v>
      </c>
      <c r="B211" s="158"/>
      <c r="C211" s="102">
        <f t="shared" ca="1" si="8"/>
        <v>46271</v>
      </c>
      <c r="D211" s="112">
        <f ca="1">INDIRECT("'" &amp; UPPER(LEFT(TEXT($D$3,"mmmm"),3)) &amp; "'!H34")</f>
        <v>0</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#VALUE!</v>
      </c>
      <c r="B212" s="158"/>
      <c r="C212" s="102">
        <f t="shared" ca="1" si="8"/>
        <v>46271</v>
      </c>
      <c r="D212" s="112">
        <f ca="1">INDIRECT("'" &amp; UPPER(LEFT(TEXT($D$3,"mmmm"),3)) &amp; "'!H35")</f>
        <v>0</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#VALUE!</v>
      </c>
      <c r="B213" s="158"/>
      <c r="C213" s="102">
        <f t="shared" ca="1" si="8"/>
        <v>46271</v>
      </c>
      <c r="D213" s="112">
        <f ca="1">INDIRECT("'" &amp; UPPER(LEFT(TEXT($D$3,"mmmm"),3)) &amp; "'!H36")</f>
        <v>0</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#VALUE!</v>
      </c>
      <c r="B214" s="158"/>
      <c r="C214" s="102">
        <f t="shared" ca="1" si="8"/>
        <v>46271</v>
      </c>
      <c r="D214" s="112">
        <f ca="1">INDIRECT("'" &amp; UPPER(LEFT(TEXT($D$3,"mmmm"),3)) &amp; "'!H37")</f>
        <v>0</v>
      </c>
      <c r="E214" s="103"/>
      <c r="F214" s="104"/>
      <c r="G214" s="104"/>
      <c r="H214" s="104"/>
      <c r="I214" s="104"/>
      <c r="J214" s="104"/>
      <c r="K214" s="104"/>
      <c r="L214" s="104"/>
      <c r="M214" s="104"/>
      <c r="N214" s="104"/>
      <c r="O214" s="104"/>
      <c r="P214" s="105"/>
    </row>
    <row r="215" spans="1:16" ht="15" customHeight="1" thickBot="1" x14ac:dyDescent="0.3">
      <c r="A215" s="45" t="str">
        <f ca="1">IF(MONTH(C215)=MONTH(D$3),RIGHT('Yearly Info'!A$41,LEN('Yearly Info'!A$41)-4),"")</f>
        <v xml:space="preserve"> </v>
      </c>
      <c r="B215" s="158"/>
      <c r="C215" s="102">
        <f t="shared" ca="1" si="8"/>
        <v>46271</v>
      </c>
      <c r="D215" s="112">
        <f ca="1">INDIRECT("'" &amp; UPPER(LEFT(TEXT($D$3,"mmmm"),3)) &amp; "'!H38")</f>
        <v>0</v>
      </c>
      <c r="E215" s="103"/>
      <c r="F215" s="104"/>
      <c r="G215" s="104"/>
      <c r="H215" s="104"/>
      <c r="I215" s="104"/>
      <c r="J215" s="104"/>
      <c r="K215" s="104"/>
      <c r="L215" s="104"/>
      <c r="M215" s="104"/>
      <c r="N215" s="104"/>
      <c r="O215" s="104"/>
      <c r="P215" s="105"/>
    </row>
    <row r="216" spans="1:16" ht="15" customHeight="1" thickBot="1" x14ac:dyDescent="0.3">
      <c r="A216" s="45" t="str">
        <f ca="1">IF(MONTH(C216)=MONTH(D$3),RIGHT('Yearly Info'!A$42,LEN('Yearly Info'!A$42)-4),"")</f>
        <v xml:space="preserve"> </v>
      </c>
      <c r="B216" s="158"/>
      <c r="C216" s="102">
        <f t="shared" ca="1" si="8"/>
        <v>46271</v>
      </c>
      <c r="D216" s="112">
        <f ca="1">INDIRECT("'" &amp; UPPER(LEFT(TEXT($D$3,"mmmm"),3)) &amp; "'!H39")</f>
        <v>0</v>
      </c>
      <c r="E216" s="103"/>
      <c r="F216" s="104"/>
      <c r="G216" s="104"/>
      <c r="H216" s="104"/>
      <c r="I216" s="104"/>
      <c r="J216" s="104"/>
      <c r="K216" s="104"/>
      <c r="L216" s="104"/>
      <c r="M216" s="104"/>
      <c r="N216" s="104"/>
      <c r="O216" s="104"/>
      <c r="P216" s="105"/>
    </row>
    <row r="217" spans="1:16" ht="15" customHeight="1" thickBot="1" x14ac:dyDescent="0.3">
      <c r="A217" s="45" t="str">
        <f ca="1">IF(MONTH(C217)=MONTH(D$3),RIGHT('Yearly Info'!A$43,LEN('Yearly Info'!A$43)-4),"")</f>
        <v xml:space="preserve"> </v>
      </c>
      <c r="B217" s="158"/>
      <c r="C217" s="102">
        <f t="shared" ca="1" si="8"/>
        <v>46271</v>
      </c>
      <c r="D217" s="112">
        <f ca="1">INDIRECT("'" &amp; UPPER(LEFT(TEXT($D$3,"mmmm"),3)) &amp; "'!H40")</f>
        <v>0</v>
      </c>
      <c r="E217" s="103"/>
      <c r="F217" s="104"/>
      <c r="G217" s="104"/>
      <c r="H217" s="104"/>
      <c r="I217" s="104"/>
      <c r="J217" s="104"/>
      <c r="K217" s="104"/>
      <c r="L217" s="104"/>
      <c r="M217" s="104"/>
      <c r="N217" s="104"/>
      <c r="O217" s="104"/>
      <c r="P217" s="105"/>
    </row>
    <row r="218" spans="1:16" ht="15" customHeight="1" x14ac:dyDescent="0.25">
      <c r="A218" s="44" t="str">
        <f ca="1">IF(MONTH(C218)=MONTH(D$3),RIGHT('Yearly Info'!A$14,LEN('Yearly Info'!A$14)-4),"")</f>
        <v xml:space="preserve"> RICS Support for MDEQ</v>
      </c>
      <c r="B218" s="145" t="str">
        <f ca="1">TEXT(C218,"dddd")</f>
        <v>Monday</v>
      </c>
      <c r="C218" s="94">
        <f ca="1">C128+3</f>
        <v>46272</v>
      </c>
      <c r="D218" s="114">
        <f ca="1">INDIRECT("'" &amp; UPPER(LEFT(TEXT($D$3,"mmmm"),3)) &amp; "'!I11")</f>
        <v>0</v>
      </c>
      <c r="E218" s="147"/>
      <c r="F218" s="148"/>
      <c r="G218" s="148"/>
      <c r="H218" s="148"/>
      <c r="I218" s="148"/>
      <c r="J218" s="148"/>
      <c r="K218" s="148"/>
      <c r="L218" s="148"/>
      <c r="M218" s="148"/>
      <c r="N218" s="148"/>
      <c r="O218" s="148"/>
      <c r="P218" s="149"/>
    </row>
    <row r="219" spans="1:16" ht="15" customHeight="1" x14ac:dyDescent="0.25">
      <c r="A219" s="44" t="str">
        <f ca="1">IF(MONTH(C219)=MONTH(D$3),RIGHT('Yearly Info'!A$15,LEN('Yearly Info'!A$15)-4),"")</f>
        <v xml:space="preserve"> MDEQ</v>
      </c>
      <c r="B219" s="145"/>
      <c r="C219" s="42">
        <f ca="1">C218</f>
        <v>46272</v>
      </c>
      <c r="D219" s="114">
        <f ca="1">INDIRECT("'" &amp; UPPER(LEFT(TEXT($D$3,"mmmm"),3)) &amp; "'!I12")</f>
        <v>0</v>
      </c>
      <c r="E219" s="147"/>
      <c r="F219" s="148"/>
      <c r="G219" s="148"/>
      <c r="H219" s="148"/>
      <c r="I219" s="148"/>
      <c r="J219" s="148"/>
      <c r="K219" s="148"/>
      <c r="L219" s="148"/>
      <c r="M219" s="148"/>
      <c r="N219" s="148"/>
      <c r="O219" s="148"/>
      <c r="P219" s="149"/>
    </row>
    <row r="220" spans="1:16" ht="15" customHeight="1" x14ac:dyDescent="0.25">
      <c r="A220" s="44" t="str">
        <f ca="1">IF(MONTH(C220)=MONTH(D$3),RIGHT('Yearly Info'!A$16,LEN('Yearly Info'!A$16)-4),"")</f>
        <v xml:space="preserve"> RICS Idea Portal</v>
      </c>
      <c r="B220" s="145"/>
      <c r="C220" s="42">
        <f t="shared" ref="C220:C247" ca="1" si="9">C219</f>
        <v>46272</v>
      </c>
      <c r="D220" s="114">
        <f ca="1">INDIRECT("'" &amp; UPPER(LEFT(TEXT($D$3,"mmmm"),3)) &amp; "'!I13")</f>
        <v>0</v>
      </c>
      <c r="E220" s="147"/>
      <c r="F220" s="148"/>
      <c r="G220" s="148"/>
      <c r="H220" s="148"/>
      <c r="I220" s="148"/>
      <c r="J220" s="148"/>
      <c r="K220" s="148"/>
      <c r="L220" s="148"/>
      <c r="M220" s="148"/>
      <c r="N220" s="148"/>
      <c r="O220" s="148"/>
      <c r="P220" s="149"/>
    </row>
    <row r="221" spans="1:16" ht="15" customHeight="1" x14ac:dyDescent="0.25">
      <c r="A221" s="44" t="str">
        <f ca="1">IF(MONTH(C221)=MONTH(D$3),RIGHT('Yearly Info'!A$17,LEN('Yearly Info'!A$17)-4),"")</f>
        <v xml:space="preserve"> MSWIS</v>
      </c>
      <c r="B221" s="145"/>
      <c r="C221" s="42">
        <f t="shared" ca="1" si="9"/>
        <v>46272</v>
      </c>
      <c r="D221" s="114">
        <f ca="1">INDIRECT("'" &amp; UPPER(LEFT(TEXT($D$3,"mmmm"),3)) &amp; "'!I14")</f>
        <v>0</v>
      </c>
      <c r="E221" s="147"/>
      <c r="F221" s="148"/>
      <c r="G221" s="148"/>
      <c r="H221" s="148"/>
      <c r="I221" s="148"/>
      <c r="J221" s="148"/>
      <c r="K221" s="148"/>
      <c r="L221" s="148"/>
      <c r="M221" s="148"/>
      <c r="N221" s="148"/>
      <c r="O221" s="148"/>
      <c r="P221" s="149"/>
    </row>
    <row r="222" spans="1:16" ht="15" customHeight="1" x14ac:dyDescent="0.25">
      <c r="A222" s="44" t="str">
        <f ca="1">IF(MONTH(C222)=MONTH(D$3),RIGHT('Yearly Info'!A$18,LEN('Yearly Info'!A$18)-4),"")</f>
        <v xml:space="preserve"> GeoSpatial</v>
      </c>
      <c r="B222" s="145"/>
      <c r="C222" s="42">
        <f t="shared" ca="1" si="9"/>
        <v>46272</v>
      </c>
      <c r="D222" s="114">
        <f ca="1">INDIRECT("'" &amp; UPPER(LEFT(TEXT($D$3,"mmmm"),3)) &amp; "'!I15")</f>
        <v>0</v>
      </c>
      <c r="E222" s="147"/>
      <c r="F222" s="148"/>
      <c r="G222" s="148"/>
      <c r="H222" s="148"/>
      <c r="I222" s="148"/>
      <c r="J222" s="148"/>
      <c r="K222" s="148"/>
      <c r="L222" s="148"/>
      <c r="M222" s="148"/>
      <c r="N222" s="148"/>
      <c r="O222" s="148"/>
      <c r="P222" s="149"/>
    </row>
    <row r="223" spans="1:16" ht="15" customHeight="1" x14ac:dyDescent="0.25">
      <c r="A223" s="44" t="str">
        <f ca="1">IF(MONTH(C223)=MONTH(D$3),RIGHT('Yearly Info'!A$19,LEN('Yearly Info'!A$19)-4),"")</f>
        <v xml:space="preserve"> RICS Dashboard</v>
      </c>
      <c r="B223" s="145"/>
      <c r="C223" s="42">
        <f t="shared" ca="1" si="9"/>
        <v>46272</v>
      </c>
      <c r="D223" s="114">
        <f ca="1">INDIRECT("'" &amp; UPPER(LEFT(TEXT($D$3,"mmmm"),3)) &amp; "'!I16")</f>
        <v>0</v>
      </c>
      <c r="E223" s="147"/>
      <c r="F223" s="148"/>
      <c r="G223" s="148"/>
      <c r="H223" s="148"/>
      <c r="I223" s="148"/>
      <c r="J223" s="148"/>
      <c r="K223" s="148"/>
      <c r="L223" s="148"/>
      <c r="M223" s="148"/>
      <c r="N223" s="148"/>
      <c r="O223" s="148"/>
      <c r="P223" s="149"/>
    </row>
    <row r="224" spans="1:16" ht="15" customHeight="1" x14ac:dyDescent="0.25">
      <c r="A224" s="44" t="str">
        <f ca="1">IF(MONTH(C224)=MONTH(D$3),RIGHT('Yearly Info'!A$20,LEN('Yearly Info'!A$20)-4),"")</f>
        <v xml:space="preserve"> MDWFP NRIS</v>
      </c>
      <c r="B224" s="145"/>
      <c r="C224" s="42">
        <f t="shared" ca="1" si="9"/>
        <v>46272</v>
      </c>
      <c r="D224" s="114">
        <f ca="1">INDIRECT("'" &amp; UPPER(LEFT(TEXT($D$3,"mmmm"),3)) &amp; "'!I17")</f>
        <v>0</v>
      </c>
      <c r="E224" s="147"/>
      <c r="F224" s="148"/>
      <c r="G224" s="148"/>
      <c r="H224" s="148"/>
      <c r="I224" s="148"/>
      <c r="J224" s="148"/>
      <c r="K224" s="148"/>
      <c r="L224" s="148"/>
      <c r="M224" s="148"/>
      <c r="N224" s="148"/>
      <c r="O224" s="148"/>
      <c r="P224" s="149"/>
    </row>
    <row r="225" spans="1:16" ht="15" customHeight="1" x14ac:dyDescent="0.25">
      <c r="A225" s="44" t="str">
        <f ca="1">IF(MONTH(C225)=MONTH(D$3),RIGHT('Yearly Info'!A$21,LEN('Yearly Info'!A$21)-4),"")</f>
        <v xml:space="preserve"> MSWIS MRVA 4 CLOSED</v>
      </c>
      <c r="B225" s="145"/>
      <c r="C225" s="42">
        <f t="shared" ca="1" si="9"/>
        <v>46272</v>
      </c>
      <c r="D225" s="114">
        <f ca="1">INDIRECT("'" &amp; UPPER(LEFT(TEXT($D$3,"mmmm"),3)) &amp; "'!I18")</f>
        <v>0</v>
      </c>
      <c r="E225" s="147"/>
      <c r="F225" s="148"/>
      <c r="G225" s="148"/>
      <c r="H225" s="148"/>
      <c r="I225" s="148"/>
      <c r="J225" s="148"/>
      <c r="K225" s="148"/>
      <c r="L225" s="148"/>
      <c r="M225" s="148"/>
      <c r="N225" s="148"/>
      <c r="O225" s="148"/>
      <c r="P225" s="149"/>
    </row>
    <row r="226" spans="1:16" ht="15" customHeight="1" x14ac:dyDescent="0.25">
      <c r="A226" s="44" t="str">
        <f ca="1">IF(MONTH(C226)=MONTH(D$3),RIGHT('Yearly Info'!A$22,LEN('Yearly Info'!A$22)-4),"")</f>
        <v xml:space="preserve"> Tackett</v>
      </c>
      <c r="B226" s="145"/>
      <c r="C226" s="42">
        <f t="shared" ca="1" si="9"/>
        <v>46272</v>
      </c>
      <c r="D226" s="114">
        <f ca="1">INDIRECT("'" &amp; UPPER(LEFT(TEXT($D$3,"mmmm"),3)) &amp; "'!I19")</f>
        <v>0</v>
      </c>
      <c r="E226" s="147"/>
      <c r="F226" s="148"/>
      <c r="G226" s="148"/>
      <c r="H226" s="148"/>
      <c r="I226" s="148"/>
      <c r="J226" s="148"/>
      <c r="K226" s="148"/>
      <c r="L226" s="148"/>
      <c r="M226" s="148"/>
      <c r="N226" s="148"/>
      <c r="O226" s="148"/>
      <c r="P226" s="149"/>
    </row>
    <row r="227" spans="1:16" ht="15" customHeight="1" x14ac:dyDescent="0.25">
      <c r="A227" s="44" t="e">
        <f ca="1">IF(MONTH(C227)=MONTH(D$3),RIGHT('Yearly Info'!A$23,LEN('Yearly Info'!A$23)-4),"")</f>
        <v>#VALUE!</v>
      </c>
      <c r="B227" s="145"/>
      <c r="C227" s="42">
        <f t="shared" ca="1" si="9"/>
        <v>46272</v>
      </c>
      <c r="D227" s="114">
        <f ca="1">INDIRECT("'" &amp; UPPER(LEFT(TEXT($D$3,"mmmm"),3)) &amp; "'!I20")</f>
        <v>0</v>
      </c>
      <c r="E227" s="147"/>
      <c r="F227" s="148"/>
      <c r="G227" s="148"/>
      <c r="H227" s="148"/>
      <c r="I227" s="148"/>
      <c r="J227" s="148"/>
      <c r="K227" s="148"/>
      <c r="L227" s="148"/>
      <c r="M227" s="148"/>
      <c r="N227" s="148"/>
      <c r="O227" s="148"/>
      <c r="P227" s="149"/>
    </row>
    <row r="228" spans="1:16" ht="15" customHeight="1" x14ac:dyDescent="0.25">
      <c r="A228" s="44" t="e">
        <f ca="1">IF(MONTH(C228)=MONTH(D$3),RIGHT('Yearly Info'!A$24,LEN('Yearly Info'!A$24)-4),"")</f>
        <v>#VALUE!</v>
      </c>
      <c r="B228" s="145"/>
      <c r="C228" s="42">
        <f t="shared" ca="1" si="9"/>
        <v>46272</v>
      </c>
      <c r="D228" s="114">
        <f ca="1">INDIRECT("'" &amp; UPPER(LEFT(TEXT($D$3,"mmmm"),3)) &amp; "'!I21")</f>
        <v>0</v>
      </c>
      <c r="E228" s="147"/>
      <c r="F228" s="148"/>
      <c r="G228" s="148"/>
      <c r="H228" s="148"/>
      <c r="I228" s="148"/>
      <c r="J228" s="148"/>
      <c r="K228" s="148"/>
      <c r="L228" s="148"/>
      <c r="M228" s="148"/>
      <c r="N228" s="148"/>
      <c r="O228" s="148"/>
      <c r="P228" s="149"/>
    </row>
    <row r="229" spans="1:16" ht="15" customHeight="1" x14ac:dyDescent="0.25">
      <c r="A229" s="44" t="e">
        <f ca="1">IF(MONTH(C229)=MONTH(D$3),RIGHT('Yearly Info'!A$25,LEN('Yearly Info'!A$25)-4),"")</f>
        <v>#VALUE!</v>
      </c>
      <c r="B229" s="145"/>
      <c r="C229" s="42">
        <f t="shared" ca="1" si="9"/>
        <v>46272</v>
      </c>
      <c r="D229" s="114">
        <f ca="1">INDIRECT("'" &amp; UPPER(LEFT(TEXT($D$3,"mmmm"),3)) &amp; "'!I22")</f>
        <v>0</v>
      </c>
      <c r="E229" s="147"/>
      <c r="F229" s="148"/>
      <c r="G229" s="148"/>
      <c r="H229" s="148"/>
      <c r="I229" s="148"/>
      <c r="J229" s="148"/>
      <c r="K229" s="148"/>
      <c r="L229" s="148"/>
      <c r="M229" s="148"/>
      <c r="N229" s="148"/>
      <c r="O229" s="148"/>
      <c r="P229" s="149"/>
    </row>
    <row r="230" spans="1:16" ht="15" customHeight="1" x14ac:dyDescent="0.25">
      <c r="A230" s="44" t="e">
        <f ca="1">IF(MONTH(C230)=MONTH(D$3),RIGHT('Yearly Info'!A$26,LEN('Yearly Info'!A$26)-4),"")</f>
        <v>#VALUE!</v>
      </c>
      <c r="B230" s="145"/>
      <c r="C230" s="42">
        <f t="shared" ca="1" si="9"/>
        <v>46272</v>
      </c>
      <c r="D230" s="114">
        <f ca="1">INDIRECT("'" &amp; UPPER(LEFT(TEXT($D$3,"mmmm"),3)) &amp; "'!I23")</f>
        <v>0</v>
      </c>
      <c r="E230" s="147"/>
      <c r="F230" s="148"/>
      <c r="G230" s="148"/>
      <c r="H230" s="148"/>
      <c r="I230" s="148"/>
      <c r="J230" s="148"/>
      <c r="K230" s="148"/>
      <c r="L230" s="148"/>
      <c r="M230" s="148"/>
      <c r="N230" s="148"/>
      <c r="O230" s="148"/>
      <c r="P230" s="149"/>
    </row>
    <row r="231" spans="1:16" ht="15" customHeight="1" x14ac:dyDescent="0.25">
      <c r="A231" s="44" t="e">
        <f ca="1">IF(MONTH(C231)=MONTH(D$3),RIGHT('Yearly Info'!A$27,LEN('Yearly Info'!A$27)-4),"")</f>
        <v>#VALUE!</v>
      </c>
      <c r="B231" s="145"/>
      <c r="C231" s="42">
        <f t="shared" ca="1" si="9"/>
        <v>46272</v>
      </c>
      <c r="D231" s="114">
        <f ca="1">INDIRECT("'" &amp; UPPER(LEFT(TEXT($D$3,"mmmm"),3)) &amp; "'!I24")</f>
        <v>0</v>
      </c>
      <c r="E231" s="147"/>
      <c r="F231" s="148"/>
      <c r="G231" s="148"/>
      <c r="H231" s="148"/>
      <c r="I231" s="148"/>
      <c r="J231" s="148"/>
      <c r="K231" s="148"/>
      <c r="L231" s="148"/>
      <c r="M231" s="148"/>
      <c r="N231" s="148"/>
      <c r="O231" s="148"/>
      <c r="P231" s="149"/>
    </row>
    <row r="232" spans="1:16" ht="15" customHeight="1" x14ac:dyDescent="0.25">
      <c r="A232" s="44" t="e">
        <f ca="1">IF(MONTH(C232)=MONTH(D$3),RIGHT('Yearly Info'!A$28,LEN('Yearly Info'!A$28)-4),"")</f>
        <v>#VALUE!</v>
      </c>
      <c r="B232" s="145"/>
      <c r="C232" s="42">
        <f t="shared" ca="1" si="9"/>
        <v>46272</v>
      </c>
      <c r="D232" s="114">
        <f ca="1">INDIRECT("'" &amp; UPPER(LEFT(TEXT($D$3,"mmmm"),3)) &amp; "'!I25")</f>
        <v>0</v>
      </c>
      <c r="E232" s="147"/>
      <c r="F232" s="148"/>
      <c r="G232" s="148"/>
      <c r="H232" s="148"/>
      <c r="I232" s="148"/>
      <c r="J232" s="148"/>
      <c r="K232" s="148"/>
      <c r="L232" s="148"/>
      <c r="M232" s="148"/>
      <c r="N232" s="148"/>
      <c r="O232" s="148"/>
      <c r="P232" s="149"/>
    </row>
    <row r="233" spans="1:16" ht="15" customHeight="1" x14ac:dyDescent="0.25">
      <c r="A233" s="44" t="e">
        <f ca="1">IF(MONTH(C233)=MONTH(D$3),RIGHT('Yearly Info'!A$29,LEN('Yearly Info'!A$29)-4),"")</f>
        <v>#VALUE!</v>
      </c>
      <c r="B233" s="145"/>
      <c r="C233" s="42">
        <f t="shared" ca="1" si="9"/>
        <v>46272</v>
      </c>
      <c r="D233" s="114">
        <f ca="1">INDIRECT("'" &amp; UPPER(LEFT(TEXT($D$3,"mmmm"),3)) &amp; "'!I26")</f>
        <v>0</v>
      </c>
      <c r="E233" s="147"/>
      <c r="F233" s="148"/>
      <c r="G233" s="148"/>
      <c r="H233" s="148"/>
      <c r="I233" s="148"/>
      <c r="J233" s="148"/>
      <c r="K233" s="148"/>
      <c r="L233" s="148"/>
      <c r="M233" s="148"/>
      <c r="N233" s="148"/>
      <c r="O233" s="148"/>
      <c r="P233" s="149"/>
    </row>
    <row r="234" spans="1:16" ht="15" customHeight="1" x14ac:dyDescent="0.25">
      <c r="A234" s="44" t="e">
        <f ca="1">IF(MONTH(C234)=MONTH(D$3),RIGHT('Yearly Info'!A$30,LEN('Yearly Info'!A$30)-4),"")</f>
        <v>#VALUE!</v>
      </c>
      <c r="B234" s="145"/>
      <c r="C234" s="42">
        <f t="shared" ca="1" si="9"/>
        <v>46272</v>
      </c>
      <c r="D234" s="114">
        <f ca="1">INDIRECT("'" &amp; UPPER(LEFT(TEXT($D$3,"mmmm"),3)) &amp; "'!I27")</f>
        <v>0</v>
      </c>
      <c r="E234" s="147"/>
      <c r="F234" s="148"/>
      <c r="G234" s="148"/>
      <c r="H234" s="148"/>
      <c r="I234" s="148"/>
      <c r="J234" s="148"/>
      <c r="K234" s="148"/>
      <c r="L234" s="148"/>
      <c r="M234" s="148"/>
      <c r="N234" s="148"/>
      <c r="O234" s="148"/>
      <c r="P234" s="149"/>
    </row>
    <row r="235" spans="1:16" ht="15" customHeight="1" x14ac:dyDescent="0.25">
      <c r="A235" s="44" t="e">
        <f ca="1">IF(MONTH(C235)=MONTH(D$3),RIGHT('Yearly Info'!A$31,LEN('Yearly Info'!A$31)-4),"")</f>
        <v>#VALUE!</v>
      </c>
      <c r="B235" s="145"/>
      <c r="C235" s="42">
        <f t="shared" ca="1" si="9"/>
        <v>46272</v>
      </c>
      <c r="D235" s="114">
        <f ca="1">INDIRECT("'" &amp; UPPER(LEFT(TEXT($D$3,"mmmm"),3)) &amp; "'!I28")</f>
        <v>0</v>
      </c>
      <c r="E235" s="147"/>
      <c r="F235" s="148"/>
      <c r="G235" s="148"/>
      <c r="H235" s="148"/>
      <c r="I235" s="148"/>
      <c r="J235" s="148"/>
      <c r="K235" s="148"/>
      <c r="L235" s="148"/>
      <c r="M235" s="148"/>
      <c r="N235" s="148"/>
      <c r="O235" s="148"/>
      <c r="P235" s="149"/>
    </row>
    <row r="236" spans="1:16" ht="15" customHeight="1" x14ac:dyDescent="0.25">
      <c r="A236" s="44" t="e">
        <f ca="1">IF(MONTH(C236)=MONTH(D$3),RIGHT('Yearly Info'!A$32,LEN('Yearly Info'!A$32)-4),"")</f>
        <v>#VALUE!</v>
      </c>
      <c r="B236" s="145"/>
      <c r="C236" s="42">
        <f t="shared" ca="1" si="9"/>
        <v>46272</v>
      </c>
      <c r="D236" s="114">
        <f ca="1">INDIRECT("'" &amp; UPPER(LEFT(TEXT($D$3,"mmmm"),3)) &amp; "'!I29")</f>
        <v>0</v>
      </c>
      <c r="E236" s="147"/>
      <c r="F236" s="148"/>
      <c r="G236" s="148"/>
      <c r="H236" s="148"/>
      <c r="I236" s="148"/>
      <c r="J236" s="148"/>
      <c r="K236" s="148"/>
      <c r="L236" s="148"/>
      <c r="M236" s="148"/>
      <c r="N236" s="148"/>
      <c r="O236" s="148"/>
      <c r="P236" s="149"/>
    </row>
    <row r="237" spans="1:16" ht="15" customHeight="1" x14ac:dyDescent="0.25">
      <c r="A237" s="44" t="e">
        <f ca="1">IF(MONTH(C237)=MONTH(D$3),RIGHT('Yearly Info'!A$33,LEN('Yearly Info'!A$33)-4),"")</f>
        <v>#VALUE!</v>
      </c>
      <c r="B237" s="145"/>
      <c r="C237" s="42">
        <f t="shared" ca="1" si="9"/>
        <v>46272</v>
      </c>
      <c r="D237" s="114">
        <f ca="1">INDIRECT("'" &amp; UPPER(LEFT(TEXT($D$3,"mmmm"),3)) &amp; "'!I30")</f>
        <v>0</v>
      </c>
      <c r="E237" s="147"/>
      <c r="F237" s="148"/>
      <c r="G237" s="148"/>
      <c r="H237" s="148"/>
      <c r="I237" s="148"/>
      <c r="J237" s="148"/>
      <c r="K237" s="148"/>
      <c r="L237" s="148"/>
      <c r="M237" s="148"/>
      <c r="N237" s="148"/>
      <c r="O237" s="148"/>
      <c r="P237" s="149"/>
    </row>
    <row r="238" spans="1:16" ht="15" customHeight="1" x14ac:dyDescent="0.25">
      <c r="A238" s="44" t="e">
        <f ca="1">IF(MONTH(C238)=MONTH(D$3),RIGHT('Yearly Info'!A$34,LEN('Yearly Info'!A$34)-4),"")</f>
        <v>#VALUE!</v>
      </c>
      <c r="B238" s="145"/>
      <c r="C238" s="42">
        <f t="shared" ca="1" si="9"/>
        <v>46272</v>
      </c>
      <c r="D238" s="114">
        <f ca="1">INDIRECT("'" &amp; UPPER(LEFT(TEXT($D$3,"mmmm"),3)) &amp; "'!I31")</f>
        <v>0</v>
      </c>
      <c r="E238" s="147"/>
      <c r="F238" s="148"/>
      <c r="G238" s="148"/>
      <c r="H238" s="148"/>
      <c r="I238" s="148"/>
      <c r="J238" s="148"/>
      <c r="K238" s="148"/>
      <c r="L238" s="148"/>
      <c r="M238" s="148"/>
      <c r="N238" s="148"/>
      <c r="O238" s="148"/>
      <c r="P238" s="149"/>
    </row>
    <row r="239" spans="1:16" ht="15" customHeight="1" x14ac:dyDescent="0.25">
      <c r="A239" s="44" t="e">
        <f ca="1">IF(MONTH(C239)=MONTH(D$3),RIGHT('Yearly Info'!A$35,LEN('Yearly Info'!A$35)-4),"")</f>
        <v>#VALUE!</v>
      </c>
      <c r="B239" s="145"/>
      <c r="C239" s="42">
        <f t="shared" ca="1" si="9"/>
        <v>46272</v>
      </c>
      <c r="D239" s="114">
        <f ca="1">INDIRECT("'" &amp; UPPER(LEFT(TEXT($D$3,"mmmm"),3)) &amp; "'!I32")</f>
        <v>0</v>
      </c>
      <c r="E239" s="147"/>
      <c r="F239" s="148"/>
      <c r="G239" s="148"/>
      <c r="H239" s="148"/>
      <c r="I239" s="148"/>
      <c r="J239" s="148"/>
      <c r="K239" s="148"/>
      <c r="L239" s="148"/>
      <c r="M239" s="148"/>
      <c r="N239" s="148"/>
      <c r="O239" s="148"/>
      <c r="P239" s="149"/>
    </row>
    <row r="240" spans="1:16" ht="15" customHeight="1" x14ac:dyDescent="0.25">
      <c r="A240" s="44" t="e">
        <f ca="1">IF(MONTH(C240)=MONTH(D$3),RIGHT('Yearly Info'!A$36,LEN('Yearly Info'!A$36)-4),"")</f>
        <v>#VALUE!</v>
      </c>
      <c r="B240" s="145"/>
      <c r="C240" s="42">
        <f t="shared" ca="1" si="9"/>
        <v>46272</v>
      </c>
      <c r="D240" s="114">
        <f ca="1">INDIRECT("'" &amp; UPPER(LEFT(TEXT($D$3,"mmmm"),3)) &amp; "'!I33")</f>
        <v>0</v>
      </c>
      <c r="E240" s="147"/>
      <c r="F240" s="148"/>
      <c r="G240" s="148"/>
      <c r="H240" s="148"/>
      <c r="I240" s="148"/>
      <c r="J240" s="148"/>
      <c r="K240" s="148"/>
      <c r="L240" s="148"/>
      <c r="M240" s="148"/>
      <c r="N240" s="148"/>
      <c r="O240" s="148"/>
      <c r="P240" s="149"/>
    </row>
    <row r="241" spans="1:16" ht="15" customHeight="1" x14ac:dyDescent="0.25">
      <c r="A241" s="44" t="e">
        <f ca="1">IF(MONTH(C241)=MONTH(D$3),RIGHT('Yearly Info'!A$37,LEN('Yearly Info'!A$37)-4),"")</f>
        <v>#VALUE!</v>
      </c>
      <c r="B241" s="145"/>
      <c r="C241" s="42">
        <f t="shared" ca="1" si="9"/>
        <v>46272</v>
      </c>
      <c r="D241" s="114">
        <f ca="1">INDIRECT("'" &amp; UPPER(LEFT(TEXT($D$3,"mmmm"),3)) &amp; "'!I34")</f>
        <v>0</v>
      </c>
      <c r="E241" s="147"/>
      <c r="F241" s="148"/>
      <c r="G241" s="148"/>
      <c r="H241" s="148"/>
      <c r="I241" s="148"/>
      <c r="J241" s="148"/>
      <c r="K241" s="148"/>
      <c r="L241" s="148"/>
      <c r="M241" s="148"/>
      <c r="N241" s="148"/>
      <c r="O241" s="148"/>
      <c r="P241" s="149"/>
    </row>
    <row r="242" spans="1:16" ht="15" customHeight="1" x14ac:dyDescent="0.25">
      <c r="A242" s="44" t="e">
        <f ca="1">IF(MONTH(C242)=MONTH(D$3),RIGHT('Yearly Info'!A$38,LEN('Yearly Info'!A$38)-4),"")</f>
        <v>#VALUE!</v>
      </c>
      <c r="B242" s="145"/>
      <c r="C242" s="42">
        <f ca="1">C233</f>
        <v>46272</v>
      </c>
      <c r="D242" s="114">
        <f ca="1">INDIRECT("'" &amp; UPPER(LEFT(TEXT($D$3,"mmmm"),3)) &amp; "'!I35")</f>
        <v>0</v>
      </c>
      <c r="E242" s="147"/>
      <c r="F242" s="148"/>
      <c r="G242" s="148"/>
      <c r="H242" s="148"/>
      <c r="I242" s="148"/>
      <c r="J242" s="148"/>
      <c r="K242" s="148"/>
      <c r="L242" s="148"/>
      <c r="M242" s="148"/>
      <c r="N242" s="148"/>
      <c r="O242" s="148"/>
      <c r="P242" s="149"/>
    </row>
    <row r="243" spans="1:16" ht="15" customHeight="1" x14ac:dyDescent="0.25">
      <c r="A243" s="44" t="e">
        <f ca="1">IF(MONTH(C243)=MONTH(D$3),RIGHT('Yearly Info'!A$39,LEN('Yearly Info'!A$39)-4),"")</f>
        <v>#VALUE!</v>
      </c>
      <c r="B243" s="145"/>
      <c r="C243" s="42">
        <f t="shared" ca="1" si="9"/>
        <v>46272</v>
      </c>
      <c r="D243" s="114">
        <f ca="1">INDIRECT("'" &amp; UPPER(LEFT(TEXT($D$3,"mmmm"),3)) &amp; "'!I36")</f>
        <v>0</v>
      </c>
      <c r="E243" s="147"/>
      <c r="F243" s="148"/>
      <c r="G243" s="148"/>
      <c r="H243" s="148"/>
      <c r="I243" s="148"/>
      <c r="J243" s="148"/>
      <c r="K243" s="148"/>
      <c r="L243" s="148"/>
      <c r="M243" s="148"/>
      <c r="N243" s="148"/>
      <c r="O243" s="148"/>
      <c r="P243" s="149"/>
    </row>
    <row r="244" spans="1:16" ht="15" customHeight="1" thickBot="1" x14ac:dyDescent="0.3">
      <c r="A244" s="45" t="e">
        <f ca="1">IF(MONTH(C244)=MONTH(D$3),RIGHT('Yearly Info'!A$40,LEN('Yearly Info'!A$40)-4),"")</f>
        <v>#VALUE!</v>
      </c>
      <c r="B244" s="145"/>
      <c r="C244" s="42">
        <f t="shared" ca="1" si="9"/>
        <v>46272</v>
      </c>
      <c r="D244" s="114">
        <f ca="1">INDIRECT("'" &amp; UPPER(LEFT(TEXT($D$3,"mmmm"),3)) &amp; "'!I37")</f>
        <v>0</v>
      </c>
      <c r="E244" s="147"/>
      <c r="F244" s="148"/>
      <c r="G244" s="148"/>
      <c r="H244" s="148"/>
      <c r="I244" s="148"/>
      <c r="J244" s="148"/>
      <c r="K244" s="148"/>
      <c r="L244" s="148"/>
      <c r="M244" s="148"/>
      <c r="N244" s="148"/>
      <c r="O244" s="148"/>
      <c r="P244" s="149"/>
    </row>
    <row r="245" spans="1:16" ht="15" customHeight="1" thickBot="1" x14ac:dyDescent="0.3">
      <c r="A245" s="45" t="str">
        <f ca="1">IF(MONTH(C245)=MONTH(D$3),RIGHT('Yearly Info'!A$41,LEN('Yearly Info'!A$41)-4),"")</f>
        <v xml:space="preserve"> </v>
      </c>
      <c r="B245" s="145"/>
      <c r="C245" s="42">
        <f t="shared" ca="1" si="9"/>
        <v>46272</v>
      </c>
      <c r="D245" s="114">
        <f ca="1">INDIRECT("'" &amp; UPPER(LEFT(TEXT($D$3,"mmmm"),3)) &amp; "'!I38")</f>
        <v>0</v>
      </c>
      <c r="E245" s="147"/>
      <c r="F245" s="148"/>
      <c r="G245" s="148"/>
      <c r="H245" s="148"/>
      <c r="I245" s="148"/>
      <c r="J245" s="148"/>
      <c r="K245" s="148"/>
      <c r="L245" s="148"/>
      <c r="M245" s="148"/>
      <c r="N245" s="148"/>
      <c r="O245" s="148"/>
      <c r="P245" s="149"/>
    </row>
    <row r="246" spans="1:16" ht="15" customHeight="1" thickBot="1" x14ac:dyDescent="0.3">
      <c r="A246" s="45" t="str">
        <f ca="1">IF(MONTH(C246)=MONTH(D$3),RIGHT('Yearly Info'!A$42,LEN('Yearly Info'!A$42)-4),"")</f>
        <v xml:space="preserve"> </v>
      </c>
      <c r="B246" s="145"/>
      <c r="C246" s="42">
        <f t="shared" ca="1" si="9"/>
        <v>46272</v>
      </c>
      <c r="D246" s="114">
        <f ca="1">INDIRECT("'" &amp; UPPER(LEFT(TEXT($D$3,"mmmm"),3)) &amp; "'!I39")</f>
        <v>0</v>
      </c>
      <c r="E246" s="147"/>
      <c r="F246" s="148"/>
      <c r="G246" s="148"/>
      <c r="H246" s="148"/>
      <c r="I246" s="148"/>
      <c r="J246" s="148"/>
      <c r="K246" s="148"/>
      <c r="L246" s="148"/>
      <c r="M246" s="148"/>
      <c r="N246" s="148"/>
      <c r="O246" s="148"/>
      <c r="P246" s="149"/>
    </row>
    <row r="247" spans="1:16" ht="15" customHeight="1" thickBot="1" x14ac:dyDescent="0.3">
      <c r="A247" s="45" t="str">
        <f ca="1">IF(MONTH(C247)=MONTH(D$3),RIGHT('Yearly Info'!A$43,LEN('Yearly Info'!A$43)-4),"")</f>
        <v xml:space="preserve"> </v>
      </c>
      <c r="B247" s="146"/>
      <c r="C247" s="95">
        <f t="shared" ca="1" si="9"/>
        <v>46272</v>
      </c>
      <c r="D247" s="115">
        <f ca="1">INDIRECT("'" &amp; UPPER(LEFT(TEXT($D$3,"mmmm"),3)) &amp; "'!I40")</f>
        <v>0</v>
      </c>
      <c r="E247" s="150"/>
      <c r="F247" s="151"/>
      <c r="G247" s="151"/>
      <c r="H247" s="151"/>
      <c r="I247" s="151"/>
      <c r="J247" s="151"/>
      <c r="K247" s="151"/>
      <c r="L247" s="151"/>
      <c r="M247" s="151"/>
      <c r="N247" s="151"/>
      <c r="O247" s="151"/>
      <c r="P247" s="152"/>
    </row>
    <row r="248" spans="1:16" ht="15" customHeight="1" x14ac:dyDescent="0.25">
      <c r="A248" s="44" t="str">
        <f ca="1">IF(MONTH(C248)=MONTH(D$3),RIGHT('Yearly Info'!A$14,LEN('Yearly Info'!A$14)-4),"")</f>
        <v xml:space="preserve"> RICS Support for MDEQ</v>
      </c>
      <c r="B248" s="159" t="str">
        <f ca="1">TEXT(C248,"dddd")</f>
        <v>Tuesday</v>
      </c>
      <c r="C248" s="96">
        <f ca="1">C218+1</f>
        <v>46273</v>
      </c>
      <c r="D248" s="54">
        <f ca="1">INDIRECT("'" &amp; UPPER(LEFT(TEXT($D$3,"mmmm"),3)) &amp; "'!J11")</f>
        <v>0</v>
      </c>
      <c r="E248" s="147"/>
      <c r="F248" s="148"/>
      <c r="G248" s="148"/>
      <c r="H248" s="148"/>
      <c r="I248" s="148"/>
      <c r="J248" s="148"/>
      <c r="K248" s="148"/>
      <c r="L248" s="148"/>
      <c r="M248" s="148"/>
      <c r="N248" s="148"/>
      <c r="O248" s="148"/>
      <c r="P248" s="149"/>
    </row>
    <row r="249" spans="1:16" ht="15" customHeight="1" x14ac:dyDescent="0.25">
      <c r="A249" s="44" t="str">
        <f ca="1">IF(MONTH(C249)=MONTH(D$3),RIGHT('Yearly Info'!A$15,LEN('Yearly Info'!A$15)-4),"")</f>
        <v xml:space="preserve"> MDEQ</v>
      </c>
      <c r="B249" s="145"/>
      <c r="C249" s="42">
        <f ca="1">C248</f>
        <v>46273</v>
      </c>
      <c r="D249" s="54">
        <f ca="1">INDIRECT("'" &amp; UPPER(LEFT(TEXT($D$3,"mmmm"),3)) &amp; "'!J12")</f>
        <v>0</v>
      </c>
      <c r="E249" s="153"/>
      <c r="F249" s="154"/>
      <c r="G249" s="154"/>
      <c r="H249" s="154"/>
      <c r="I249" s="154"/>
      <c r="J249" s="154"/>
      <c r="K249" s="154"/>
      <c r="L249" s="154"/>
      <c r="M249" s="154"/>
      <c r="N249" s="154"/>
      <c r="O249" s="154"/>
      <c r="P249" s="155"/>
    </row>
    <row r="250" spans="1:16" ht="15" customHeight="1" x14ac:dyDescent="0.25">
      <c r="A250" s="44" t="str">
        <f ca="1">IF(MONTH(C250)=MONTH(D$3),RIGHT('Yearly Info'!A$16,LEN('Yearly Info'!A$16)-4),"")</f>
        <v xml:space="preserve"> RICS Idea Portal</v>
      </c>
      <c r="B250" s="145"/>
      <c r="C250" s="42">
        <f t="shared" ref="C250:C277" ca="1" si="10">C249</f>
        <v>46273</v>
      </c>
      <c r="D250" s="54">
        <f ca="1">INDIRECT("'" &amp; UPPER(LEFT(TEXT($D$3,"mmmm"),3)) &amp; "'!J13")</f>
        <v>0</v>
      </c>
      <c r="E250" s="147"/>
      <c r="F250" s="148"/>
      <c r="G250" s="148"/>
      <c r="H250" s="148"/>
      <c r="I250" s="148"/>
      <c r="J250" s="148"/>
      <c r="K250" s="148"/>
      <c r="L250" s="148"/>
      <c r="M250" s="148"/>
      <c r="N250" s="148"/>
      <c r="O250" s="148"/>
      <c r="P250" s="149"/>
    </row>
    <row r="251" spans="1:16" ht="15" customHeight="1" x14ac:dyDescent="0.25">
      <c r="A251" s="44" t="str">
        <f ca="1">IF(MONTH(C251)=MONTH(D$3),RIGHT('Yearly Info'!A$17,LEN('Yearly Info'!A$17)-4),"")</f>
        <v xml:space="preserve"> MSWIS</v>
      </c>
      <c r="B251" s="145"/>
      <c r="C251" s="42">
        <f t="shared" ca="1" si="10"/>
        <v>46273</v>
      </c>
      <c r="D251" s="54">
        <f ca="1">INDIRECT("'" &amp; UPPER(LEFT(TEXT($D$3,"mmmm"),3)) &amp; "'!J14")</f>
        <v>0</v>
      </c>
      <c r="E251" s="147"/>
      <c r="F251" s="148"/>
      <c r="G251" s="148"/>
      <c r="H251" s="148"/>
      <c r="I251" s="148"/>
      <c r="J251" s="148"/>
      <c r="K251" s="148"/>
      <c r="L251" s="148"/>
      <c r="M251" s="148"/>
      <c r="N251" s="148"/>
      <c r="O251" s="148"/>
      <c r="P251" s="149"/>
    </row>
    <row r="252" spans="1:16" ht="15" customHeight="1" x14ac:dyDescent="0.25">
      <c r="A252" s="44" t="str">
        <f ca="1">IF(MONTH(C252)=MONTH(D$3),RIGHT('Yearly Info'!A$18,LEN('Yearly Info'!A$18)-4),"")</f>
        <v xml:space="preserve"> GeoSpatial</v>
      </c>
      <c r="B252" s="145"/>
      <c r="C252" s="42">
        <f t="shared" ca="1" si="10"/>
        <v>46273</v>
      </c>
      <c r="D252" s="54">
        <f ca="1">INDIRECT("'" &amp; UPPER(LEFT(TEXT($D$3,"mmmm"),3)) &amp; "'!J15")</f>
        <v>0</v>
      </c>
      <c r="E252" s="147"/>
      <c r="F252" s="148"/>
      <c r="G252" s="148"/>
      <c r="H252" s="148"/>
      <c r="I252" s="148"/>
      <c r="J252" s="148"/>
      <c r="K252" s="148"/>
      <c r="L252" s="148"/>
      <c r="M252" s="148"/>
      <c r="N252" s="148"/>
      <c r="O252" s="148"/>
      <c r="P252" s="149"/>
    </row>
    <row r="253" spans="1:16" ht="15" customHeight="1" x14ac:dyDescent="0.25">
      <c r="A253" s="44" t="str">
        <f ca="1">IF(MONTH(C253)=MONTH(D$3),RIGHT('Yearly Info'!A$19,LEN('Yearly Info'!A$19)-4),"")</f>
        <v xml:space="preserve"> RICS Dashboard</v>
      </c>
      <c r="B253" s="145"/>
      <c r="C253" s="42">
        <f t="shared" ca="1" si="10"/>
        <v>46273</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MDWFP NRIS</v>
      </c>
      <c r="B254" s="145"/>
      <c r="C254" s="42">
        <f t="shared" ca="1" si="10"/>
        <v>46273</v>
      </c>
      <c r="D254" s="54">
        <f ca="1">INDIRECT("'" &amp; UPPER(LEFT(TEXT($D$3,"mmmm"),3)) &amp; "'!J17")</f>
        <v>0</v>
      </c>
      <c r="E254" s="153"/>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 MRVA 4 CLOSED</v>
      </c>
      <c r="B255" s="145"/>
      <c r="C255" s="42">
        <f t="shared" ca="1" si="10"/>
        <v>46273</v>
      </c>
      <c r="D255" s="54">
        <f ca="1">INDIRECT("'" &amp; UPPER(LEFT(TEXT($D$3,"mmmm"),3)) &amp; "'!J18")</f>
        <v>0</v>
      </c>
      <c r="E255" s="147"/>
      <c r="F255" s="148"/>
      <c r="G255" s="148"/>
      <c r="H255" s="148"/>
      <c r="I255" s="148"/>
      <c r="J255" s="148"/>
      <c r="K255" s="148"/>
      <c r="L255" s="148"/>
      <c r="M255" s="148"/>
      <c r="N255" s="148"/>
      <c r="O255" s="148"/>
      <c r="P255" s="149"/>
    </row>
    <row r="256" spans="1:16" ht="15" customHeight="1" x14ac:dyDescent="0.25">
      <c r="A256" s="44" t="str">
        <f ca="1">IF(MONTH(C256)=MONTH(D$3),RIGHT('Yearly Info'!A$22,LEN('Yearly Info'!A$22)-4),"")</f>
        <v xml:space="preserve"> Tackett</v>
      </c>
      <c r="B256" s="145"/>
      <c r="C256" s="42">
        <f t="shared" ca="1" si="10"/>
        <v>46273</v>
      </c>
      <c r="D256" s="54">
        <f ca="1">INDIRECT("'" &amp; UPPER(LEFT(TEXT($D$3,"mmmm"),3)) &amp; "'!J19")</f>
        <v>0</v>
      </c>
      <c r="E256" s="147"/>
      <c r="F256" s="148"/>
      <c r="G256" s="148"/>
      <c r="H256" s="148"/>
      <c r="I256" s="148"/>
      <c r="J256" s="148"/>
      <c r="K256" s="148"/>
      <c r="L256" s="148"/>
      <c r="M256" s="148"/>
      <c r="N256" s="148"/>
      <c r="O256" s="148"/>
      <c r="P256" s="149"/>
    </row>
    <row r="257" spans="1:16" ht="15" customHeight="1" x14ac:dyDescent="0.25">
      <c r="A257" s="44" t="e">
        <f ca="1">IF(MONTH(C257)=MONTH(D$3),RIGHT('Yearly Info'!A$23,LEN('Yearly Info'!A$23)-4),"")</f>
        <v>#VALUE!</v>
      </c>
      <c r="B257" s="145"/>
      <c r="C257" s="42">
        <f t="shared" ca="1" si="10"/>
        <v>46273</v>
      </c>
      <c r="D257" s="54">
        <f ca="1">INDIRECT("'" &amp; UPPER(LEFT(TEXT($D$3,"mmmm"),3)) &amp; "'!J20")</f>
        <v>0</v>
      </c>
      <c r="E257" s="147"/>
      <c r="F257" s="148"/>
      <c r="G257" s="148"/>
      <c r="H257" s="148"/>
      <c r="I257" s="148"/>
      <c r="J257" s="148"/>
      <c r="K257" s="148"/>
      <c r="L257" s="148"/>
      <c r="M257" s="148"/>
      <c r="N257" s="148"/>
      <c r="O257" s="148"/>
      <c r="P257" s="149"/>
    </row>
    <row r="258" spans="1:16" ht="15" customHeight="1" x14ac:dyDescent="0.25">
      <c r="A258" s="44" t="e">
        <f ca="1">IF(MONTH(C258)=MONTH(D$3),RIGHT('Yearly Info'!A$24,LEN('Yearly Info'!A$24)-4),"")</f>
        <v>#VALUE!</v>
      </c>
      <c r="B258" s="145"/>
      <c r="C258" s="42">
        <f t="shared" ca="1" si="10"/>
        <v>46273</v>
      </c>
      <c r="D258" s="54">
        <f ca="1">INDIRECT("'" &amp; UPPER(LEFT(TEXT($D$3,"mmmm"),3)) &amp; "'!J21")</f>
        <v>0</v>
      </c>
      <c r="E258" s="147"/>
      <c r="F258" s="148"/>
      <c r="G258" s="148"/>
      <c r="H258" s="148"/>
      <c r="I258" s="148"/>
      <c r="J258" s="148"/>
      <c r="K258" s="148"/>
      <c r="L258" s="148"/>
      <c r="M258" s="148"/>
      <c r="N258" s="148"/>
      <c r="O258" s="148"/>
      <c r="P258" s="149"/>
    </row>
    <row r="259" spans="1:16" ht="15" customHeight="1" x14ac:dyDescent="0.25">
      <c r="A259" s="44" t="e">
        <f ca="1">IF(MONTH(C259)=MONTH(D$3),RIGHT('Yearly Info'!A$25,LEN('Yearly Info'!A$25)-4),"")</f>
        <v>#VALUE!</v>
      </c>
      <c r="B259" s="145"/>
      <c r="C259" s="42">
        <f t="shared" ca="1" si="10"/>
        <v>46273</v>
      </c>
      <c r="D259" s="54">
        <f ca="1">INDIRECT("'" &amp; UPPER(LEFT(TEXT($D$3,"mmmm"),3)) &amp; "'!J22")</f>
        <v>0</v>
      </c>
      <c r="E259" s="147"/>
      <c r="F259" s="148"/>
      <c r="G259" s="148"/>
      <c r="H259" s="148"/>
      <c r="I259" s="148"/>
      <c r="J259" s="148"/>
      <c r="K259" s="148"/>
      <c r="L259" s="148"/>
      <c r="M259" s="148"/>
      <c r="N259" s="148"/>
      <c r="O259" s="148"/>
      <c r="P259" s="149"/>
    </row>
    <row r="260" spans="1:16" ht="15" customHeight="1" x14ac:dyDescent="0.25">
      <c r="A260" s="44" t="e">
        <f ca="1">IF(MONTH(C260)=MONTH(D$3),RIGHT('Yearly Info'!A$26,LEN('Yearly Info'!A$26)-4),"")</f>
        <v>#VALUE!</v>
      </c>
      <c r="B260" s="145"/>
      <c r="C260" s="42">
        <f t="shared" ca="1" si="10"/>
        <v>46273</v>
      </c>
      <c r="D260" s="54">
        <f ca="1">INDIRECT("'" &amp; UPPER(LEFT(TEXT($D$3,"mmmm"),3)) &amp; "'!J23")</f>
        <v>0</v>
      </c>
      <c r="E260" s="147"/>
      <c r="F260" s="148"/>
      <c r="G260" s="148"/>
      <c r="H260" s="148"/>
      <c r="I260" s="148"/>
      <c r="J260" s="148"/>
      <c r="K260" s="148"/>
      <c r="L260" s="148"/>
      <c r="M260" s="148"/>
      <c r="N260" s="148"/>
      <c r="O260" s="148"/>
      <c r="P260" s="149"/>
    </row>
    <row r="261" spans="1:16" ht="15" customHeight="1" x14ac:dyDescent="0.25">
      <c r="A261" s="44" t="e">
        <f ca="1">IF(MONTH(C261)=MONTH(D$3),RIGHT('Yearly Info'!A$27,LEN('Yearly Info'!A$27)-4),"")</f>
        <v>#VALUE!</v>
      </c>
      <c r="B261" s="145"/>
      <c r="C261" s="42">
        <f t="shared" ca="1" si="10"/>
        <v>46273</v>
      </c>
      <c r="D261" s="54">
        <f ca="1">INDIRECT("'" &amp; UPPER(LEFT(TEXT($D$3,"mmmm"),3)) &amp; "'!J24")</f>
        <v>0</v>
      </c>
      <c r="E261" s="147"/>
      <c r="F261" s="148"/>
      <c r="G261" s="148"/>
      <c r="H261" s="148"/>
      <c r="I261" s="148"/>
      <c r="J261" s="148"/>
      <c r="K261" s="148"/>
      <c r="L261" s="148"/>
      <c r="M261" s="148"/>
      <c r="N261" s="148"/>
      <c r="O261" s="148"/>
      <c r="P261" s="149"/>
    </row>
    <row r="262" spans="1:16" ht="15" customHeight="1" x14ac:dyDescent="0.25">
      <c r="A262" s="44" t="e">
        <f ca="1">IF(MONTH(C262)=MONTH(D$3),RIGHT('Yearly Info'!A$28,LEN('Yearly Info'!A$28)-4),"")</f>
        <v>#VALUE!</v>
      </c>
      <c r="B262" s="145"/>
      <c r="C262" s="42">
        <f t="shared" ca="1" si="10"/>
        <v>46273</v>
      </c>
      <c r="D262" s="54">
        <f ca="1">INDIRECT("'" &amp; UPPER(LEFT(TEXT($D$3,"mmmm"),3)) &amp; "'!J25")</f>
        <v>0</v>
      </c>
      <c r="E262" s="147"/>
      <c r="F262" s="148"/>
      <c r="G262" s="148"/>
      <c r="H262" s="148"/>
      <c r="I262" s="148"/>
      <c r="J262" s="148"/>
      <c r="K262" s="148"/>
      <c r="L262" s="148"/>
      <c r="M262" s="148"/>
      <c r="N262" s="148"/>
      <c r="O262" s="148"/>
      <c r="P262" s="149"/>
    </row>
    <row r="263" spans="1:16" ht="15" customHeight="1" x14ac:dyDescent="0.25">
      <c r="A263" s="44" t="e">
        <f ca="1">IF(MONTH(C263)=MONTH(D$3),RIGHT('Yearly Info'!A$29,LEN('Yearly Info'!A$29)-4),"")</f>
        <v>#VALUE!</v>
      </c>
      <c r="B263" s="145"/>
      <c r="C263" s="42">
        <f t="shared" ca="1" si="10"/>
        <v>46273</v>
      </c>
      <c r="D263" s="54">
        <f ca="1">INDIRECT("'" &amp; UPPER(LEFT(TEXT($D$3,"mmmm"),3)) &amp; "'!J26")</f>
        <v>0</v>
      </c>
      <c r="E263" s="147"/>
      <c r="F263" s="148"/>
      <c r="G263" s="148"/>
      <c r="H263" s="148"/>
      <c r="I263" s="148"/>
      <c r="J263" s="148"/>
      <c r="K263" s="148"/>
      <c r="L263" s="148"/>
      <c r="M263" s="148"/>
      <c r="N263" s="148"/>
      <c r="O263" s="148"/>
      <c r="P263" s="149"/>
    </row>
    <row r="264" spans="1:16" ht="15" customHeight="1" x14ac:dyDescent="0.25">
      <c r="A264" s="44" t="e">
        <f ca="1">IF(MONTH(C264)=MONTH(D$3),RIGHT('Yearly Info'!A$30,LEN('Yearly Info'!A$30)-4),"")</f>
        <v>#VALUE!</v>
      </c>
      <c r="B264" s="145"/>
      <c r="C264" s="42">
        <f t="shared" ca="1" si="10"/>
        <v>46273</v>
      </c>
      <c r="D264" s="54">
        <f ca="1">INDIRECT("'" &amp; UPPER(LEFT(TEXT($D$3,"mmmm"),3)) &amp; "'!J27")</f>
        <v>0</v>
      </c>
      <c r="E264" s="147"/>
      <c r="F264" s="148"/>
      <c r="G264" s="148"/>
      <c r="H264" s="148"/>
      <c r="I264" s="148"/>
      <c r="J264" s="148"/>
      <c r="K264" s="148"/>
      <c r="L264" s="148"/>
      <c r="M264" s="148"/>
      <c r="N264" s="148"/>
      <c r="O264" s="148"/>
      <c r="P264" s="149"/>
    </row>
    <row r="265" spans="1:16" ht="15" customHeight="1" x14ac:dyDescent="0.25">
      <c r="A265" s="44" t="e">
        <f ca="1">IF(MONTH(C265)=MONTH(D$3),RIGHT('Yearly Info'!A$31,LEN('Yearly Info'!A$31)-4),"")</f>
        <v>#VALUE!</v>
      </c>
      <c r="B265" s="145"/>
      <c r="C265" s="42">
        <f t="shared" ca="1" si="10"/>
        <v>46273</v>
      </c>
      <c r="D265" s="54">
        <f ca="1">INDIRECT("'" &amp; UPPER(LEFT(TEXT($D$3,"mmmm"),3)) &amp; "'!J28")</f>
        <v>0</v>
      </c>
      <c r="E265" s="147"/>
      <c r="F265" s="148"/>
      <c r="G265" s="148"/>
      <c r="H265" s="148"/>
      <c r="I265" s="148"/>
      <c r="J265" s="148"/>
      <c r="K265" s="148"/>
      <c r="L265" s="148"/>
      <c r="M265" s="148"/>
      <c r="N265" s="148"/>
      <c r="O265" s="148"/>
      <c r="P265" s="149"/>
    </row>
    <row r="266" spans="1:16" ht="15" customHeight="1" x14ac:dyDescent="0.25">
      <c r="A266" s="44" t="e">
        <f ca="1">IF(MONTH(C266)=MONTH(D$3),RIGHT('Yearly Info'!A$32,LEN('Yearly Info'!A$32)-4),"")</f>
        <v>#VALUE!</v>
      </c>
      <c r="B266" s="145"/>
      <c r="C266" s="42">
        <f t="shared" ca="1" si="10"/>
        <v>46273</v>
      </c>
      <c r="D266" s="54">
        <f ca="1">INDIRECT("'" &amp; UPPER(LEFT(TEXT($D$3,"mmmm"),3)) &amp; "'!J29")</f>
        <v>0</v>
      </c>
      <c r="E266" s="147"/>
      <c r="F266" s="148"/>
      <c r="G266" s="148"/>
      <c r="H266" s="148"/>
      <c r="I266" s="148"/>
      <c r="J266" s="148"/>
      <c r="K266" s="148"/>
      <c r="L266" s="148"/>
      <c r="M266" s="148"/>
      <c r="N266" s="148"/>
      <c r="O266" s="148"/>
      <c r="P266" s="149"/>
    </row>
    <row r="267" spans="1:16" ht="15" customHeight="1" x14ac:dyDescent="0.25">
      <c r="A267" s="44" t="e">
        <f ca="1">IF(MONTH(C267)=MONTH(D$3),RIGHT('Yearly Info'!A$33,LEN('Yearly Info'!A$33)-4),"")</f>
        <v>#VALUE!</v>
      </c>
      <c r="B267" s="145"/>
      <c r="C267" s="42">
        <f t="shared" ca="1" si="10"/>
        <v>46273</v>
      </c>
      <c r="D267" s="54">
        <f ca="1">INDIRECT("'" &amp; UPPER(LEFT(TEXT($D$3,"mmmm"),3)) &amp; "'!J30")</f>
        <v>0</v>
      </c>
      <c r="E267" s="147"/>
      <c r="F267" s="148"/>
      <c r="G267" s="148"/>
      <c r="H267" s="148"/>
      <c r="I267" s="148"/>
      <c r="J267" s="148"/>
      <c r="K267" s="148"/>
      <c r="L267" s="148"/>
      <c r="M267" s="148"/>
      <c r="N267" s="148"/>
      <c r="O267" s="148"/>
      <c r="P267" s="149"/>
    </row>
    <row r="268" spans="1:16" ht="15" customHeight="1" x14ac:dyDescent="0.25">
      <c r="A268" s="44" t="e">
        <f ca="1">IF(MONTH(C268)=MONTH(D$3),RIGHT('Yearly Info'!A$34,LEN('Yearly Info'!A$34)-4),"")</f>
        <v>#VALUE!</v>
      </c>
      <c r="B268" s="145"/>
      <c r="C268" s="42">
        <f t="shared" ca="1" si="10"/>
        <v>46273</v>
      </c>
      <c r="D268" s="54">
        <f ca="1">INDIRECT("'" &amp; UPPER(LEFT(TEXT($D$3,"mmmm"),3)) &amp; "'!J31")</f>
        <v>0</v>
      </c>
      <c r="E268" s="147"/>
      <c r="F268" s="148"/>
      <c r="G268" s="148"/>
      <c r="H268" s="148"/>
      <c r="I268" s="148"/>
      <c r="J268" s="148"/>
      <c r="K268" s="148"/>
      <c r="L268" s="148"/>
      <c r="M268" s="148"/>
      <c r="N268" s="148"/>
      <c r="O268" s="148"/>
      <c r="P268" s="149"/>
    </row>
    <row r="269" spans="1:16" ht="15" customHeight="1" thickBot="1" x14ac:dyDescent="0.3">
      <c r="A269" s="44" t="e">
        <f ca="1">IF(MONTH(C269)=MONTH(D$3),RIGHT('Yearly Info'!A$35,LEN('Yearly Info'!A$35)-4),"")</f>
        <v>#VALUE!</v>
      </c>
      <c r="B269" s="145"/>
      <c r="C269" s="42">
        <f t="shared" ca="1" si="10"/>
        <v>46273</v>
      </c>
      <c r="D269" s="55">
        <f ca="1">INDIRECT("'" &amp; UPPER(LEFT(TEXT($D$3,"mmmm"),3)) &amp; "'!J32")</f>
        <v>0</v>
      </c>
      <c r="E269" s="147"/>
      <c r="F269" s="148"/>
      <c r="G269" s="148"/>
      <c r="H269" s="148"/>
      <c r="I269" s="148"/>
      <c r="J269" s="148"/>
      <c r="K269" s="148"/>
      <c r="L269" s="148"/>
      <c r="M269" s="148"/>
      <c r="N269" s="148"/>
      <c r="O269" s="148"/>
      <c r="P269" s="149"/>
    </row>
    <row r="270" spans="1:16" ht="15" customHeight="1" x14ac:dyDescent="0.25">
      <c r="A270" s="44" t="e">
        <f ca="1">IF(MONTH(C270)=MONTH(D$3),RIGHT('Yearly Info'!A$36,LEN('Yearly Info'!A$36)-4),"")</f>
        <v>#VALUE!</v>
      </c>
      <c r="B270" s="145"/>
      <c r="C270" s="42">
        <f t="shared" ca="1" si="10"/>
        <v>46273</v>
      </c>
      <c r="D270" s="54">
        <f ca="1">INDIRECT("'" &amp; UPPER(LEFT(TEXT($D$3,"mmmm"),3)) &amp; "'!J33")</f>
        <v>0</v>
      </c>
      <c r="E270" s="147"/>
      <c r="F270" s="148"/>
      <c r="G270" s="148"/>
      <c r="H270" s="148"/>
      <c r="I270" s="148"/>
      <c r="J270" s="148"/>
      <c r="K270" s="148"/>
      <c r="L270" s="148"/>
      <c r="M270" s="148"/>
      <c r="N270" s="148"/>
      <c r="O270" s="148"/>
      <c r="P270" s="149"/>
    </row>
    <row r="271" spans="1:16" ht="15" customHeight="1" x14ac:dyDescent="0.25">
      <c r="A271" s="44" t="e">
        <f ca="1">IF(MONTH(C271)=MONTH(D$3),RIGHT('Yearly Info'!A$37,LEN('Yearly Info'!A$37)-4),"")</f>
        <v>#VALUE!</v>
      </c>
      <c r="B271" s="145"/>
      <c r="C271" s="42">
        <f t="shared" ca="1" si="10"/>
        <v>46273</v>
      </c>
      <c r="D271" s="54">
        <f ca="1">INDIRECT("'" &amp; UPPER(LEFT(TEXT($D$3,"mmmm"),3)) &amp; "'!J34")</f>
        <v>0</v>
      </c>
      <c r="E271" s="147"/>
      <c r="F271" s="148"/>
      <c r="G271" s="148"/>
      <c r="H271" s="148"/>
      <c r="I271" s="148"/>
      <c r="J271" s="148"/>
      <c r="K271" s="148"/>
      <c r="L271" s="148"/>
      <c r="M271" s="148"/>
      <c r="N271" s="148"/>
      <c r="O271" s="148"/>
      <c r="P271" s="149"/>
    </row>
    <row r="272" spans="1:16" ht="15" customHeight="1" x14ac:dyDescent="0.25">
      <c r="A272" s="44" t="e">
        <f ca="1">IF(MONTH(C272)=MONTH(D$3),RIGHT('Yearly Info'!A$38,LEN('Yearly Info'!A$38)-4),"")</f>
        <v>#VALUE!</v>
      </c>
      <c r="B272" s="145"/>
      <c r="C272" s="42">
        <f t="shared" ca="1" si="10"/>
        <v>46273</v>
      </c>
      <c r="D272" s="54">
        <f ca="1">INDIRECT("'" &amp; UPPER(LEFT(TEXT($D$3,"mmmm"),3)) &amp; "'!J35")</f>
        <v>0</v>
      </c>
      <c r="E272" s="147"/>
      <c r="F272" s="148"/>
      <c r="G272" s="148"/>
      <c r="H272" s="148"/>
      <c r="I272" s="148"/>
      <c r="J272" s="148"/>
      <c r="K272" s="148"/>
      <c r="L272" s="148"/>
      <c r="M272" s="148"/>
      <c r="N272" s="148"/>
      <c r="O272" s="148"/>
      <c r="P272" s="149"/>
    </row>
    <row r="273" spans="1:16" ht="15" customHeight="1" x14ac:dyDescent="0.25">
      <c r="A273" s="44" t="e">
        <f ca="1">IF(MONTH(C273)=MONTH(D$3),RIGHT('Yearly Info'!A$39,LEN('Yearly Info'!A$39)-4),"")</f>
        <v>#VALUE!</v>
      </c>
      <c r="B273" s="145"/>
      <c r="C273" s="42">
        <f t="shared" ca="1" si="10"/>
        <v>46273</v>
      </c>
      <c r="D273" s="54">
        <f ca="1">INDIRECT("'" &amp; UPPER(LEFT(TEXT($D$3,"mmmm"),3)) &amp; "'!J36")</f>
        <v>0</v>
      </c>
      <c r="E273" s="147"/>
      <c r="F273" s="148"/>
      <c r="G273" s="148"/>
      <c r="H273" s="148"/>
      <c r="I273" s="148"/>
      <c r="J273" s="148"/>
      <c r="K273" s="148"/>
      <c r="L273" s="148"/>
      <c r="M273" s="148"/>
      <c r="N273" s="148"/>
      <c r="O273" s="148"/>
      <c r="P273" s="149"/>
    </row>
    <row r="274" spans="1:16" ht="15" customHeight="1" thickBot="1" x14ac:dyDescent="0.3">
      <c r="A274" s="45" t="e">
        <f ca="1">IF(MONTH(C274)=MONTH(D$3),RIGHT('Yearly Info'!A$40,LEN('Yearly Info'!A$40)-4),"")</f>
        <v>#VALUE!</v>
      </c>
      <c r="B274" s="145"/>
      <c r="C274" s="42">
        <f t="shared" ca="1" si="10"/>
        <v>46273</v>
      </c>
      <c r="D274" s="54">
        <f ca="1">INDIRECT("'" &amp; UPPER(LEFT(TEXT($D$3,"mmmm"),3)) &amp; "'!J37")</f>
        <v>0</v>
      </c>
      <c r="E274" s="147"/>
      <c r="F274" s="148"/>
      <c r="G274" s="148"/>
      <c r="H274" s="148"/>
      <c r="I274" s="148"/>
      <c r="J274" s="148"/>
      <c r="K274" s="148"/>
      <c r="L274" s="148"/>
      <c r="M274" s="148"/>
      <c r="N274" s="148"/>
      <c r="O274" s="148"/>
      <c r="P274" s="149"/>
    </row>
    <row r="275" spans="1:16" ht="15" customHeight="1" thickBot="1" x14ac:dyDescent="0.3">
      <c r="A275" s="45" t="str">
        <f ca="1">IF(MONTH(C275)=MONTH(D$3),RIGHT('Yearly Info'!A$41,LEN('Yearly Info'!A$41)-4),"")</f>
        <v xml:space="preserve"> </v>
      </c>
      <c r="B275" s="145"/>
      <c r="C275" s="42">
        <f t="shared" ca="1" si="10"/>
        <v>46273</v>
      </c>
      <c r="D275" s="54">
        <f ca="1">INDIRECT("'" &amp; UPPER(LEFT(TEXT($D$3,"mmmm"),3)) &amp; "'!J38")</f>
        <v>0</v>
      </c>
      <c r="E275" s="147"/>
      <c r="F275" s="148"/>
      <c r="G275" s="148"/>
      <c r="H275" s="148"/>
      <c r="I275" s="148"/>
      <c r="J275" s="148"/>
      <c r="K275" s="148"/>
      <c r="L275" s="148"/>
      <c r="M275" s="148"/>
      <c r="N275" s="148"/>
      <c r="O275" s="148"/>
      <c r="P275" s="149"/>
    </row>
    <row r="276" spans="1:16" ht="15" customHeight="1" thickBot="1" x14ac:dyDescent="0.3">
      <c r="A276" s="45" t="str">
        <f ca="1">IF(MONTH(C276)=MONTH(D$3),RIGHT('Yearly Info'!A$42,LEN('Yearly Info'!A$42)-4),"")</f>
        <v xml:space="preserve"> </v>
      </c>
      <c r="B276" s="145"/>
      <c r="C276" s="42">
        <f t="shared" ca="1" si="10"/>
        <v>46273</v>
      </c>
      <c r="D276" s="54">
        <f ca="1">INDIRECT("'" &amp; UPPER(LEFT(TEXT($D$3,"mmmm"),3)) &amp; "'!J39")</f>
        <v>0</v>
      </c>
      <c r="E276" s="147"/>
      <c r="F276" s="148"/>
      <c r="G276" s="148"/>
      <c r="H276" s="148"/>
      <c r="I276" s="148"/>
      <c r="J276" s="148"/>
      <c r="K276" s="148"/>
      <c r="L276" s="148"/>
      <c r="M276" s="148"/>
      <c r="N276" s="148"/>
      <c r="O276" s="148"/>
      <c r="P276" s="149"/>
    </row>
    <row r="277" spans="1:16" ht="15" customHeight="1" thickBot="1" x14ac:dyDescent="0.3">
      <c r="A277" s="45" t="str">
        <f ca="1">IF(MONTH(C277)=MONTH(D$3),RIGHT('Yearly Info'!A$43,LEN('Yearly Info'!A$43)-4),"")</f>
        <v xml:space="preserve"> </v>
      </c>
      <c r="B277" s="146"/>
      <c r="C277" s="42">
        <f t="shared" ca="1" si="10"/>
        <v>46273</v>
      </c>
      <c r="D277" s="55">
        <f ca="1">INDIRECT("'" &amp; UPPER(LEFT(TEXT($D$3,"mmmm"),3)) &amp; "'!J40")</f>
        <v>0</v>
      </c>
      <c r="E277" s="150"/>
      <c r="F277" s="151"/>
      <c r="G277" s="151"/>
      <c r="H277" s="151"/>
      <c r="I277" s="151"/>
      <c r="J277" s="151"/>
      <c r="K277" s="151"/>
      <c r="L277" s="151"/>
      <c r="M277" s="151"/>
      <c r="N277" s="151"/>
      <c r="O277" s="151"/>
      <c r="P277" s="152"/>
    </row>
    <row r="278" spans="1:16" ht="15" customHeight="1" x14ac:dyDescent="0.25">
      <c r="A278" s="44" t="str">
        <f ca="1">IF(MONTH(C278)=MONTH(D$3),RIGHT('Yearly Info'!A$14,LEN('Yearly Info'!A$14)-4),"")</f>
        <v xml:space="preserve"> RICS Support for MDEQ</v>
      </c>
      <c r="B278" s="159" t="str">
        <f ca="1">TEXT(C278,"dddd")</f>
        <v>Wednesday</v>
      </c>
      <c r="C278" s="96">
        <f ca="1">C248+1</f>
        <v>46274</v>
      </c>
      <c r="D278" s="54">
        <f ca="1">INDIRECT("'" &amp; UPPER(LEFT(TEXT($D$3,"mmmm"),3)) &amp; "'!K11")</f>
        <v>0</v>
      </c>
      <c r="E278" s="147"/>
      <c r="F278" s="148"/>
      <c r="G278" s="148"/>
      <c r="H278" s="148"/>
      <c r="I278" s="148"/>
      <c r="J278" s="148"/>
      <c r="K278" s="148"/>
      <c r="L278" s="148"/>
      <c r="M278" s="148"/>
      <c r="N278" s="148"/>
      <c r="O278" s="148"/>
      <c r="P278" s="149"/>
    </row>
    <row r="279" spans="1:16" ht="15" customHeight="1" x14ac:dyDescent="0.25">
      <c r="A279" s="44" t="str">
        <f ca="1">IF(MONTH(C279)=MONTH(D$3),RIGHT('Yearly Info'!A$15,LEN('Yearly Info'!A$15)-4),"")</f>
        <v xml:space="preserve"> MDEQ</v>
      </c>
      <c r="B279" s="145"/>
      <c r="C279" s="42">
        <f ca="1">C278</f>
        <v>46274</v>
      </c>
      <c r="D279" s="54">
        <f ca="1">INDIRECT("'" &amp; UPPER(LEFT(TEXT($D$3,"mmmm"),3)) &amp; "'!K12")</f>
        <v>0</v>
      </c>
      <c r="E279" s="147"/>
      <c r="F279" s="148"/>
      <c r="G279" s="148"/>
      <c r="H279" s="148"/>
      <c r="I279" s="148"/>
      <c r="J279" s="148"/>
      <c r="K279" s="148"/>
      <c r="L279" s="148"/>
      <c r="M279" s="148"/>
      <c r="N279" s="148"/>
      <c r="O279" s="148"/>
      <c r="P279" s="149"/>
    </row>
    <row r="280" spans="1:16" ht="15" customHeight="1" x14ac:dyDescent="0.25">
      <c r="A280" s="44" t="str">
        <f ca="1">IF(MONTH(C280)=MONTH(D$3),RIGHT('Yearly Info'!A$16,LEN('Yearly Info'!A$16)-4),"")</f>
        <v xml:space="preserve"> RICS Idea Portal</v>
      </c>
      <c r="B280" s="145"/>
      <c r="C280" s="42">
        <f t="shared" ref="C280:C307" ca="1" si="11">C279</f>
        <v>46274</v>
      </c>
      <c r="D280" s="54">
        <f ca="1">INDIRECT("'" &amp; UPPER(LEFT(TEXT($D$3,"mmmm"),3)) &amp; "'!K13")</f>
        <v>0</v>
      </c>
      <c r="E280" s="147"/>
      <c r="F280" s="148"/>
      <c r="G280" s="148"/>
      <c r="H280" s="148"/>
      <c r="I280" s="148"/>
      <c r="J280" s="148"/>
      <c r="K280" s="148"/>
      <c r="L280" s="148"/>
      <c r="M280" s="148"/>
      <c r="N280" s="148"/>
      <c r="O280" s="148"/>
      <c r="P280" s="149"/>
    </row>
    <row r="281" spans="1:16" ht="15" customHeight="1" x14ac:dyDescent="0.25">
      <c r="A281" s="44" t="str">
        <f ca="1">IF(MONTH(C281)=MONTH(D$3),RIGHT('Yearly Info'!A$17,LEN('Yearly Info'!A$17)-4),"")</f>
        <v xml:space="preserve"> MSWIS</v>
      </c>
      <c r="B281" s="145"/>
      <c r="C281" s="42">
        <f t="shared" ca="1" si="11"/>
        <v>46274</v>
      </c>
      <c r="D281" s="54">
        <f ca="1">INDIRECT("'" &amp; UPPER(LEFT(TEXT($D$3,"mmmm"),3)) &amp; "'!K14")</f>
        <v>0</v>
      </c>
      <c r="E281" s="147"/>
      <c r="F281" s="148"/>
      <c r="G281" s="148"/>
      <c r="H281" s="148"/>
      <c r="I281" s="148"/>
      <c r="J281" s="148"/>
      <c r="K281" s="148"/>
      <c r="L281" s="148"/>
      <c r="M281" s="148"/>
      <c r="N281" s="148"/>
      <c r="O281" s="148"/>
      <c r="P281" s="149"/>
    </row>
    <row r="282" spans="1:16" ht="15" customHeight="1" x14ac:dyDescent="0.25">
      <c r="A282" s="44" t="str">
        <f ca="1">IF(MONTH(C282)=MONTH(D$3),RIGHT('Yearly Info'!A$18,LEN('Yearly Info'!A$18)-4),"")</f>
        <v xml:space="preserve"> GeoSpatial</v>
      </c>
      <c r="B282" s="145"/>
      <c r="C282" s="42">
        <f t="shared" ca="1" si="11"/>
        <v>46274</v>
      </c>
      <c r="D282" s="54">
        <f ca="1">INDIRECT("'" &amp; UPPER(LEFT(TEXT($D$3,"mmmm"),3)) &amp; "'!K15")</f>
        <v>0</v>
      </c>
      <c r="E282" s="147"/>
      <c r="F282" s="148"/>
      <c r="G282" s="148"/>
      <c r="H282" s="148"/>
      <c r="I282" s="148"/>
      <c r="J282" s="148"/>
      <c r="K282" s="148"/>
      <c r="L282" s="148"/>
      <c r="M282" s="148"/>
      <c r="N282" s="148"/>
      <c r="O282" s="148"/>
      <c r="P282" s="149"/>
    </row>
    <row r="283" spans="1:16" ht="15" customHeight="1" x14ac:dyDescent="0.25">
      <c r="A283" s="44" t="str">
        <f ca="1">IF(MONTH(C283)=MONTH(D$3),RIGHT('Yearly Info'!A$19,LEN('Yearly Info'!A$19)-4),"")</f>
        <v xml:space="preserve"> RICS Dashboard</v>
      </c>
      <c r="B283" s="145"/>
      <c r="C283" s="42">
        <f t="shared" ca="1" si="11"/>
        <v>46274</v>
      </c>
      <c r="D283" s="54">
        <f ca="1">INDIRECT("'" &amp; UPPER(LEFT(TEXT($D$3,"mmmm"),3)) &amp; "'!K16")</f>
        <v>0</v>
      </c>
      <c r="E283" s="147"/>
      <c r="F283" s="148"/>
      <c r="G283" s="148"/>
      <c r="H283" s="148"/>
      <c r="I283" s="148"/>
      <c r="J283" s="148"/>
      <c r="K283" s="148"/>
      <c r="L283" s="148"/>
      <c r="M283" s="148"/>
      <c r="N283" s="148"/>
      <c r="O283" s="148"/>
      <c r="P283" s="149"/>
    </row>
    <row r="284" spans="1:16" ht="15" customHeight="1" x14ac:dyDescent="0.25">
      <c r="A284" s="44" t="str">
        <f ca="1">IF(MONTH(C284)=MONTH(D$3),RIGHT('Yearly Info'!A$20,LEN('Yearly Info'!A$20)-4),"")</f>
        <v xml:space="preserve"> MDWFP NRIS</v>
      </c>
      <c r="B284" s="145"/>
      <c r="C284" s="42">
        <f t="shared" ca="1" si="11"/>
        <v>46274</v>
      </c>
      <c r="D284" s="54">
        <f ca="1">INDIRECT("'" &amp; UPPER(LEFT(TEXT($D$3,"mmmm"),3)) &amp; "'!K17")</f>
        <v>0</v>
      </c>
      <c r="E284" s="153"/>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 MRVA 4 CLOSED</v>
      </c>
      <c r="B285" s="145"/>
      <c r="C285" s="42">
        <f t="shared" ca="1" si="11"/>
        <v>46274</v>
      </c>
      <c r="D285" s="54">
        <f ca="1">INDIRECT("'" &amp; UPPER(LEFT(TEXT($D$3,"mmmm"),3)) &amp; "'!K18")</f>
        <v>0</v>
      </c>
      <c r="E285" s="147"/>
      <c r="F285" s="148"/>
      <c r="G285" s="148"/>
      <c r="H285" s="148"/>
      <c r="I285" s="148"/>
      <c r="J285" s="148"/>
      <c r="K285" s="148"/>
      <c r="L285" s="148"/>
      <c r="M285" s="148"/>
      <c r="N285" s="148"/>
      <c r="O285" s="148"/>
      <c r="P285" s="149"/>
    </row>
    <row r="286" spans="1:16" ht="15" customHeight="1" x14ac:dyDescent="0.25">
      <c r="A286" s="44" t="str">
        <f ca="1">IF(MONTH(C286)=MONTH(D$3),RIGHT('Yearly Info'!A$22,LEN('Yearly Info'!A$22)-4),"")</f>
        <v xml:space="preserve"> Tackett</v>
      </c>
      <c r="B286" s="145"/>
      <c r="C286" s="42">
        <f t="shared" ca="1" si="11"/>
        <v>46274</v>
      </c>
      <c r="D286" s="54">
        <f ca="1">INDIRECT("'" &amp; UPPER(LEFT(TEXT($D$3,"mmmm"),3)) &amp; "'!K19")</f>
        <v>0</v>
      </c>
      <c r="E286" s="147"/>
      <c r="F286" s="148"/>
      <c r="G286" s="148"/>
      <c r="H286" s="148"/>
      <c r="I286" s="148"/>
      <c r="J286" s="148"/>
      <c r="K286" s="148"/>
      <c r="L286" s="148"/>
      <c r="M286" s="148"/>
      <c r="N286" s="148"/>
      <c r="O286" s="148"/>
      <c r="P286" s="149"/>
    </row>
    <row r="287" spans="1:16" ht="15" customHeight="1" x14ac:dyDescent="0.25">
      <c r="A287" s="44" t="e">
        <f ca="1">IF(MONTH(C287)=MONTH(D$3),RIGHT('Yearly Info'!A$23,LEN('Yearly Info'!A$23)-4),"")</f>
        <v>#VALUE!</v>
      </c>
      <c r="B287" s="145"/>
      <c r="C287" s="42">
        <f t="shared" ca="1" si="11"/>
        <v>46274</v>
      </c>
      <c r="D287" s="54">
        <f ca="1">INDIRECT("'" &amp; UPPER(LEFT(TEXT($D$3,"mmmm"),3)) &amp; "'!K20")</f>
        <v>0</v>
      </c>
      <c r="E287" s="160"/>
      <c r="F287" s="148"/>
      <c r="G287" s="148"/>
      <c r="H287" s="148"/>
      <c r="I287" s="148"/>
      <c r="J287" s="148"/>
      <c r="K287" s="148"/>
      <c r="L287" s="148"/>
      <c r="M287" s="148"/>
      <c r="N287" s="148"/>
      <c r="O287" s="148"/>
      <c r="P287" s="149"/>
    </row>
    <row r="288" spans="1:16" ht="15" customHeight="1" x14ac:dyDescent="0.25">
      <c r="A288" s="44" t="e">
        <f ca="1">IF(MONTH(C288)=MONTH(D$3),RIGHT('Yearly Info'!A$24,LEN('Yearly Info'!A$24)-4),"")</f>
        <v>#VALUE!</v>
      </c>
      <c r="B288" s="145"/>
      <c r="C288" s="42">
        <f t="shared" ca="1" si="11"/>
        <v>46274</v>
      </c>
      <c r="D288" s="54">
        <f ca="1">INDIRECT("'" &amp; UPPER(LEFT(TEXT($D$3,"mmmm"),3)) &amp; "'!K21")</f>
        <v>0</v>
      </c>
      <c r="E288" s="147"/>
      <c r="F288" s="148"/>
      <c r="G288" s="148"/>
      <c r="H288" s="148"/>
      <c r="I288" s="148"/>
      <c r="J288" s="148"/>
      <c r="K288" s="148"/>
      <c r="L288" s="148"/>
      <c r="M288" s="148"/>
      <c r="N288" s="148"/>
      <c r="O288" s="148"/>
      <c r="P288" s="149"/>
    </row>
    <row r="289" spans="1:16" ht="15" customHeight="1" x14ac:dyDescent="0.25">
      <c r="A289" s="44" t="e">
        <f ca="1">IF(MONTH(C289)=MONTH(D$3),RIGHT('Yearly Info'!A$25,LEN('Yearly Info'!A$25)-4),"")</f>
        <v>#VALUE!</v>
      </c>
      <c r="B289" s="145"/>
      <c r="C289" s="42">
        <f t="shared" ca="1" si="11"/>
        <v>46274</v>
      </c>
      <c r="D289" s="54">
        <f ca="1">INDIRECT("'" &amp; UPPER(LEFT(TEXT($D$3,"mmmm"),3)) &amp; "'!K22")</f>
        <v>0</v>
      </c>
      <c r="E289" s="147"/>
      <c r="F289" s="148"/>
      <c r="G289" s="148"/>
      <c r="H289" s="148"/>
      <c r="I289" s="148"/>
      <c r="J289" s="148"/>
      <c r="K289" s="148"/>
      <c r="L289" s="148"/>
      <c r="M289" s="148"/>
      <c r="N289" s="148"/>
      <c r="O289" s="148"/>
      <c r="P289" s="149"/>
    </row>
    <row r="290" spans="1:16" ht="15" customHeight="1" x14ac:dyDescent="0.25">
      <c r="A290" s="44" t="e">
        <f ca="1">IF(MONTH(C290)=MONTH(D$3),RIGHT('Yearly Info'!A$26,LEN('Yearly Info'!A$26)-4),"")</f>
        <v>#VALUE!</v>
      </c>
      <c r="B290" s="145"/>
      <c r="C290" s="42">
        <f t="shared" ca="1" si="11"/>
        <v>46274</v>
      </c>
      <c r="D290" s="54">
        <f ca="1">INDIRECT("'" &amp; UPPER(LEFT(TEXT($D$3,"mmmm"),3)) &amp; "'!K23")</f>
        <v>0</v>
      </c>
      <c r="E290" s="147"/>
      <c r="F290" s="148"/>
      <c r="G290" s="148"/>
      <c r="H290" s="148"/>
      <c r="I290" s="148"/>
      <c r="J290" s="148"/>
      <c r="K290" s="148"/>
      <c r="L290" s="148"/>
      <c r="M290" s="148"/>
      <c r="N290" s="148"/>
      <c r="O290" s="148"/>
      <c r="P290" s="149"/>
    </row>
    <row r="291" spans="1:16" ht="15" customHeight="1" x14ac:dyDescent="0.25">
      <c r="A291" s="44" t="e">
        <f ca="1">IF(MONTH(C291)=MONTH(D$3),RIGHT('Yearly Info'!A$27,LEN('Yearly Info'!A$27)-4),"")</f>
        <v>#VALUE!</v>
      </c>
      <c r="B291" s="145"/>
      <c r="C291" s="42">
        <f t="shared" ca="1" si="11"/>
        <v>46274</v>
      </c>
      <c r="D291" s="54">
        <f ca="1">INDIRECT("'" &amp; UPPER(LEFT(TEXT($D$3,"mmmm"),3)) &amp; "'!K24")</f>
        <v>0</v>
      </c>
      <c r="E291" s="147"/>
      <c r="F291" s="148"/>
      <c r="G291" s="148"/>
      <c r="H291" s="148"/>
      <c r="I291" s="148"/>
      <c r="J291" s="148"/>
      <c r="K291" s="148"/>
      <c r="L291" s="148"/>
      <c r="M291" s="148"/>
      <c r="N291" s="148"/>
      <c r="O291" s="148"/>
      <c r="P291" s="149"/>
    </row>
    <row r="292" spans="1:16" ht="15" customHeight="1" x14ac:dyDescent="0.25">
      <c r="A292" s="44" t="e">
        <f ca="1">IF(MONTH(C292)=MONTH(D$3),RIGHT('Yearly Info'!A$28,LEN('Yearly Info'!A$28)-4),"")</f>
        <v>#VALUE!</v>
      </c>
      <c r="B292" s="145"/>
      <c r="C292" s="42">
        <f t="shared" ca="1" si="11"/>
        <v>46274</v>
      </c>
      <c r="D292" s="54">
        <f ca="1">INDIRECT("'" &amp; UPPER(LEFT(TEXT($D$3,"mmmm"),3)) &amp; "'!K25")</f>
        <v>0</v>
      </c>
      <c r="E292" s="147"/>
      <c r="F292" s="148"/>
      <c r="G292" s="148"/>
      <c r="H292" s="148"/>
      <c r="I292" s="148"/>
      <c r="J292" s="148"/>
      <c r="K292" s="148"/>
      <c r="L292" s="148"/>
      <c r="M292" s="148"/>
      <c r="N292" s="148"/>
      <c r="O292" s="148"/>
      <c r="P292" s="149"/>
    </row>
    <row r="293" spans="1:16" ht="15" customHeight="1" x14ac:dyDescent="0.25">
      <c r="A293" s="44" t="e">
        <f ca="1">IF(MONTH(C293)=MONTH(D$3),RIGHT('Yearly Info'!A$29,LEN('Yearly Info'!A$29)-4),"")</f>
        <v>#VALUE!</v>
      </c>
      <c r="B293" s="145"/>
      <c r="C293" s="42">
        <f t="shared" ca="1" si="11"/>
        <v>46274</v>
      </c>
      <c r="D293" s="54">
        <f ca="1">INDIRECT("'" &amp; UPPER(LEFT(TEXT($D$3,"mmmm"),3)) &amp; "'!K26")</f>
        <v>0</v>
      </c>
      <c r="E293" s="147"/>
      <c r="F293" s="148"/>
      <c r="G293" s="148"/>
      <c r="H293" s="148"/>
      <c r="I293" s="148"/>
      <c r="J293" s="148"/>
      <c r="K293" s="148"/>
      <c r="L293" s="148"/>
      <c r="M293" s="148"/>
      <c r="N293" s="148"/>
      <c r="O293" s="148"/>
      <c r="P293" s="149"/>
    </row>
    <row r="294" spans="1:16" ht="15" customHeight="1" x14ac:dyDescent="0.25">
      <c r="A294" s="44" t="e">
        <f ca="1">IF(MONTH(C294)=MONTH(D$3),RIGHT('Yearly Info'!A$30,LEN('Yearly Info'!A$30)-4),"")</f>
        <v>#VALUE!</v>
      </c>
      <c r="B294" s="145"/>
      <c r="C294" s="42">
        <f t="shared" ca="1" si="11"/>
        <v>46274</v>
      </c>
      <c r="D294" s="54">
        <f ca="1">INDIRECT("'" &amp; UPPER(LEFT(TEXT($D$3,"mmmm"),3)) &amp; "'!K27")</f>
        <v>0</v>
      </c>
      <c r="E294" s="147"/>
      <c r="F294" s="148"/>
      <c r="G294" s="148"/>
      <c r="H294" s="148"/>
      <c r="I294" s="148"/>
      <c r="J294" s="148"/>
      <c r="K294" s="148"/>
      <c r="L294" s="148"/>
      <c r="M294" s="148"/>
      <c r="N294" s="148"/>
      <c r="O294" s="148"/>
      <c r="P294" s="149"/>
    </row>
    <row r="295" spans="1:16" ht="15" customHeight="1" x14ac:dyDescent="0.25">
      <c r="A295" s="44" t="e">
        <f ca="1">IF(MONTH(C295)=MONTH(D$3),RIGHT('Yearly Info'!A$31,LEN('Yearly Info'!A$31)-4),"")</f>
        <v>#VALUE!</v>
      </c>
      <c r="B295" s="145"/>
      <c r="C295" s="42">
        <f t="shared" ca="1" si="11"/>
        <v>46274</v>
      </c>
      <c r="D295" s="54">
        <f ca="1">INDIRECT("'" &amp; UPPER(LEFT(TEXT($D$3,"mmmm"),3)) &amp; "'!K28")</f>
        <v>0</v>
      </c>
      <c r="E295" s="147"/>
      <c r="F295" s="148"/>
      <c r="G295" s="148"/>
      <c r="H295" s="148"/>
      <c r="I295" s="148"/>
      <c r="J295" s="148"/>
      <c r="K295" s="148"/>
      <c r="L295" s="148"/>
      <c r="M295" s="148"/>
      <c r="N295" s="148"/>
      <c r="O295" s="148"/>
      <c r="P295" s="149"/>
    </row>
    <row r="296" spans="1:16" ht="15" customHeight="1" x14ac:dyDescent="0.25">
      <c r="A296" s="44" t="e">
        <f ca="1">IF(MONTH(C296)=MONTH(D$3),RIGHT('Yearly Info'!A$32,LEN('Yearly Info'!A$32)-4),"")</f>
        <v>#VALUE!</v>
      </c>
      <c r="B296" s="145"/>
      <c r="C296" s="42">
        <f t="shared" ca="1" si="11"/>
        <v>46274</v>
      </c>
      <c r="D296" s="54">
        <f ca="1">INDIRECT("'" &amp; UPPER(LEFT(TEXT($D$3,"mmmm"),3)) &amp; "'!K29")</f>
        <v>0</v>
      </c>
      <c r="E296" s="147"/>
      <c r="F296" s="148"/>
      <c r="G296" s="148"/>
      <c r="H296" s="148"/>
      <c r="I296" s="148"/>
      <c r="J296" s="148"/>
      <c r="K296" s="148"/>
      <c r="L296" s="148"/>
      <c r="M296" s="148"/>
      <c r="N296" s="148"/>
      <c r="O296" s="148"/>
      <c r="P296" s="149"/>
    </row>
    <row r="297" spans="1:16" ht="15" customHeight="1" x14ac:dyDescent="0.25">
      <c r="A297" s="44" t="e">
        <f ca="1">IF(MONTH(C297)=MONTH(D$3),RIGHT('Yearly Info'!A$33,LEN('Yearly Info'!A$33)-4),"")</f>
        <v>#VALUE!</v>
      </c>
      <c r="B297" s="145"/>
      <c r="C297" s="42">
        <f t="shared" ca="1" si="11"/>
        <v>46274</v>
      </c>
      <c r="D297" s="54">
        <f ca="1">INDIRECT("'" &amp; UPPER(LEFT(TEXT($D$3,"mmmm"),3)) &amp; "'!K30")</f>
        <v>0</v>
      </c>
      <c r="E297" s="147"/>
      <c r="F297" s="148"/>
      <c r="G297" s="148"/>
      <c r="H297" s="148"/>
      <c r="I297" s="148"/>
      <c r="J297" s="148"/>
      <c r="K297" s="148"/>
      <c r="L297" s="148"/>
      <c r="M297" s="148"/>
      <c r="N297" s="148"/>
      <c r="O297" s="148"/>
      <c r="P297" s="149"/>
    </row>
    <row r="298" spans="1:16" ht="15" customHeight="1" x14ac:dyDescent="0.25">
      <c r="A298" s="44" t="e">
        <f ca="1">IF(MONTH(C298)=MONTH(D$3),RIGHT('Yearly Info'!A$34,LEN('Yearly Info'!A$34)-4),"")</f>
        <v>#VALUE!</v>
      </c>
      <c r="B298" s="145"/>
      <c r="C298" s="42">
        <f t="shared" ca="1" si="11"/>
        <v>46274</v>
      </c>
      <c r="D298" s="54">
        <f ca="1">INDIRECT("'" &amp; UPPER(LEFT(TEXT($D$3,"mmmm"),3)) &amp; "'!K31")</f>
        <v>0</v>
      </c>
      <c r="E298" s="147"/>
      <c r="F298" s="148"/>
      <c r="G298" s="148"/>
      <c r="H298" s="148"/>
      <c r="I298" s="148"/>
      <c r="J298" s="148"/>
      <c r="K298" s="148"/>
      <c r="L298" s="148"/>
      <c r="M298" s="148"/>
      <c r="N298" s="148"/>
      <c r="O298" s="148"/>
      <c r="P298" s="149"/>
    </row>
    <row r="299" spans="1:16" ht="15" customHeight="1" thickBot="1" x14ac:dyDescent="0.3">
      <c r="A299" s="44" t="e">
        <f ca="1">IF(MONTH(C299)=MONTH(D$3),RIGHT('Yearly Info'!A$35,LEN('Yearly Info'!A$35)-4),"")</f>
        <v>#VALUE!</v>
      </c>
      <c r="B299" s="145"/>
      <c r="C299" s="42">
        <f t="shared" ca="1" si="11"/>
        <v>46274</v>
      </c>
      <c r="D299" s="55">
        <f ca="1">INDIRECT("'" &amp; UPPER(LEFT(TEXT($D$3,"mmmm"),3)) &amp; "'!K32")</f>
        <v>0</v>
      </c>
      <c r="E299" s="147"/>
      <c r="F299" s="148"/>
      <c r="G299" s="148"/>
      <c r="H299" s="148"/>
      <c r="I299" s="148"/>
      <c r="J299" s="148"/>
      <c r="K299" s="148"/>
      <c r="L299" s="148"/>
      <c r="M299" s="148"/>
      <c r="N299" s="148"/>
      <c r="O299" s="148"/>
      <c r="P299" s="149"/>
    </row>
    <row r="300" spans="1:16" ht="15" customHeight="1" x14ac:dyDescent="0.25">
      <c r="A300" s="44" t="e">
        <f ca="1">IF(MONTH(C300)=MONTH(D$3),RIGHT('Yearly Info'!A$36,LEN('Yearly Info'!A$36)-4),"")</f>
        <v>#VALUE!</v>
      </c>
      <c r="B300" s="145"/>
      <c r="C300" s="42">
        <f t="shared" ca="1" si="11"/>
        <v>46274</v>
      </c>
      <c r="D300" s="54">
        <f ca="1">INDIRECT("'" &amp; UPPER(LEFT(TEXT($D$3,"mmmm"),3)) &amp; "'!K33")</f>
        <v>0</v>
      </c>
      <c r="E300" s="147"/>
      <c r="F300" s="148"/>
      <c r="G300" s="148"/>
      <c r="H300" s="148"/>
      <c r="I300" s="148"/>
      <c r="J300" s="148"/>
      <c r="K300" s="148"/>
      <c r="L300" s="148"/>
      <c r="M300" s="148"/>
      <c r="N300" s="148"/>
      <c r="O300" s="148"/>
      <c r="P300" s="149"/>
    </row>
    <row r="301" spans="1:16" ht="15" customHeight="1" x14ac:dyDescent="0.25">
      <c r="A301" s="44" t="e">
        <f ca="1">IF(MONTH(C301)=MONTH(D$3),RIGHT('Yearly Info'!A$37,LEN('Yearly Info'!A$37)-4),"")</f>
        <v>#VALUE!</v>
      </c>
      <c r="B301" s="145"/>
      <c r="C301" s="42">
        <f t="shared" ca="1" si="11"/>
        <v>46274</v>
      </c>
      <c r="D301" s="54">
        <f ca="1">INDIRECT("'" &amp; UPPER(LEFT(TEXT($D$3,"mmmm"),3)) &amp; "'!K34")</f>
        <v>0</v>
      </c>
      <c r="E301" s="147"/>
      <c r="F301" s="148"/>
      <c r="G301" s="148"/>
      <c r="H301" s="148"/>
      <c r="I301" s="148"/>
      <c r="J301" s="148"/>
      <c r="K301" s="148"/>
      <c r="L301" s="148"/>
      <c r="M301" s="148"/>
      <c r="N301" s="148"/>
      <c r="O301" s="148"/>
      <c r="P301" s="149"/>
    </row>
    <row r="302" spans="1:16" ht="15" customHeight="1" x14ac:dyDescent="0.25">
      <c r="A302" s="44" t="e">
        <f ca="1">IF(MONTH(C302)=MONTH(D$3),RIGHT('Yearly Info'!A$38,LEN('Yearly Info'!A$38)-4),"")</f>
        <v>#VALUE!</v>
      </c>
      <c r="B302" s="145"/>
      <c r="C302" s="42">
        <f t="shared" ca="1" si="11"/>
        <v>46274</v>
      </c>
      <c r="D302" s="54">
        <f ca="1">INDIRECT("'" &amp; UPPER(LEFT(TEXT($D$3,"mmmm"),3)) &amp; "'!K35")</f>
        <v>0</v>
      </c>
      <c r="E302" s="147"/>
      <c r="F302" s="148"/>
      <c r="G302" s="148"/>
      <c r="H302" s="148"/>
      <c r="I302" s="148"/>
      <c r="J302" s="148"/>
      <c r="K302" s="148"/>
      <c r="L302" s="148"/>
      <c r="M302" s="148"/>
      <c r="N302" s="148"/>
      <c r="O302" s="148"/>
      <c r="P302" s="149"/>
    </row>
    <row r="303" spans="1:16" ht="15" customHeight="1" x14ac:dyDescent="0.25">
      <c r="A303" s="44" t="e">
        <f ca="1">IF(MONTH(C303)=MONTH(D$3),RIGHT('Yearly Info'!A$39,LEN('Yearly Info'!A$39)-4),"")</f>
        <v>#VALUE!</v>
      </c>
      <c r="B303" s="145"/>
      <c r="C303" s="42">
        <f t="shared" ca="1" si="11"/>
        <v>46274</v>
      </c>
      <c r="D303" s="54">
        <f ca="1">INDIRECT("'" &amp; UPPER(LEFT(TEXT($D$3,"mmmm"),3)) &amp; "'!K36")</f>
        <v>0</v>
      </c>
      <c r="E303" s="147"/>
      <c r="F303" s="148"/>
      <c r="G303" s="148"/>
      <c r="H303" s="148"/>
      <c r="I303" s="148"/>
      <c r="J303" s="148"/>
      <c r="K303" s="148"/>
      <c r="L303" s="148"/>
      <c r="M303" s="148"/>
      <c r="N303" s="148"/>
      <c r="O303" s="148"/>
      <c r="P303" s="149"/>
    </row>
    <row r="304" spans="1:16" ht="15" customHeight="1" thickBot="1" x14ac:dyDescent="0.3">
      <c r="A304" s="45" t="e">
        <f ca="1">IF(MONTH(C304)=MONTH(D$3),RIGHT('Yearly Info'!A$40,LEN('Yearly Info'!A$40)-4),"")</f>
        <v>#VALUE!</v>
      </c>
      <c r="B304" s="145"/>
      <c r="C304" s="42">
        <f t="shared" ca="1" si="11"/>
        <v>46274</v>
      </c>
      <c r="D304" s="54">
        <f ca="1">INDIRECT("'" &amp; UPPER(LEFT(TEXT($D$3,"mmmm"),3)) &amp; "'!K37")</f>
        <v>0</v>
      </c>
      <c r="E304" s="147"/>
      <c r="F304" s="148"/>
      <c r="G304" s="148"/>
      <c r="H304" s="148"/>
      <c r="I304" s="148"/>
      <c r="J304" s="148"/>
      <c r="K304" s="148"/>
      <c r="L304" s="148"/>
      <c r="M304" s="148"/>
      <c r="N304" s="148"/>
      <c r="O304" s="148"/>
      <c r="P304" s="149"/>
    </row>
    <row r="305" spans="1:16" ht="15" customHeight="1" thickBot="1" x14ac:dyDescent="0.3">
      <c r="A305" s="45" t="str">
        <f ca="1">IF(MONTH(C305)=MONTH(D$3),RIGHT('Yearly Info'!A$41,LEN('Yearly Info'!A$41)-4),"")</f>
        <v xml:space="preserve"> </v>
      </c>
      <c r="B305" s="145"/>
      <c r="C305" s="42">
        <f t="shared" ca="1" si="11"/>
        <v>46274</v>
      </c>
      <c r="D305" s="54">
        <f ca="1">INDIRECT("'" &amp; UPPER(LEFT(TEXT($D$3,"mmmm"),3)) &amp; "'!K38")</f>
        <v>0</v>
      </c>
      <c r="E305" s="147"/>
      <c r="F305" s="148"/>
      <c r="G305" s="148"/>
      <c r="H305" s="148"/>
      <c r="I305" s="148"/>
      <c r="J305" s="148"/>
      <c r="K305" s="148"/>
      <c r="L305" s="148"/>
      <c r="M305" s="148"/>
      <c r="N305" s="148"/>
      <c r="O305" s="148"/>
      <c r="P305" s="149"/>
    </row>
    <row r="306" spans="1:16" ht="15" customHeight="1" thickBot="1" x14ac:dyDescent="0.3">
      <c r="A306" s="45" t="str">
        <f ca="1">IF(MONTH(C306)=MONTH(D$3),RIGHT('Yearly Info'!A$42,LEN('Yearly Info'!A$42)-4),"")</f>
        <v xml:space="preserve"> </v>
      </c>
      <c r="B306" s="145"/>
      <c r="C306" s="42">
        <f t="shared" ca="1" si="11"/>
        <v>46274</v>
      </c>
      <c r="D306" s="54">
        <f ca="1">INDIRECT("'" &amp; UPPER(LEFT(TEXT($D$3,"mmmm"),3)) &amp; "'!K39")</f>
        <v>0</v>
      </c>
      <c r="E306" s="147"/>
      <c r="F306" s="148"/>
      <c r="G306" s="148"/>
      <c r="H306" s="148"/>
      <c r="I306" s="148"/>
      <c r="J306" s="148"/>
      <c r="K306" s="148"/>
      <c r="L306" s="148"/>
      <c r="M306" s="148"/>
      <c r="N306" s="148"/>
      <c r="O306" s="148"/>
      <c r="P306" s="149"/>
    </row>
    <row r="307" spans="1:16" ht="15" customHeight="1" thickBot="1" x14ac:dyDescent="0.3">
      <c r="A307" s="45" t="str">
        <f ca="1">IF(MONTH(C307)=MONTH(D$3),RIGHT('Yearly Info'!A$43,LEN('Yearly Info'!A$43)-4),"")</f>
        <v xml:space="preserve"> </v>
      </c>
      <c r="B307" s="146"/>
      <c r="C307" s="95">
        <f t="shared" ca="1" si="11"/>
        <v>46274</v>
      </c>
      <c r="D307" s="55">
        <f ca="1">INDIRECT("'" &amp; UPPER(LEFT(TEXT($D$3,"mmmm"),3)) &amp; "'!K40")</f>
        <v>0</v>
      </c>
      <c r="E307" s="150"/>
      <c r="F307" s="151"/>
      <c r="G307" s="151"/>
      <c r="H307" s="151"/>
      <c r="I307" s="151"/>
      <c r="J307" s="151"/>
      <c r="K307" s="151"/>
      <c r="L307" s="151"/>
      <c r="M307" s="151"/>
      <c r="N307" s="151"/>
      <c r="O307" s="151"/>
      <c r="P307" s="152"/>
    </row>
    <row r="308" spans="1:16" ht="15" customHeight="1" x14ac:dyDescent="0.25">
      <c r="A308" s="44" t="str">
        <f ca="1">IF(MONTH(C308)=MONTH(D$3),RIGHT('Yearly Info'!A$14,LEN('Yearly Info'!A$14)-4),"")</f>
        <v xml:space="preserve"> RICS Support for MDEQ</v>
      </c>
      <c r="B308" s="159" t="str">
        <f ca="1">TEXT(C308,"dddd")</f>
        <v>Thursday</v>
      </c>
      <c r="C308" s="96">
        <f ca="1">C278+1</f>
        <v>46275</v>
      </c>
      <c r="D308" s="54">
        <f ca="1">INDIRECT("'" &amp; UPPER(LEFT(TEXT($D$3,"mmmm"),3)) &amp; "'!L11")</f>
        <v>0</v>
      </c>
      <c r="E308" s="147"/>
      <c r="F308" s="148"/>
      <c r="G308" s="148"/>
      <c r="H308" s="148"/>
      <c r="I308" s="148"/>
      <c r="J308" s="148"/>
      <c r="K308" s="148"/>
      <c r="L308" s="148"/>
      <c r="M308" s="148"/>
      <c r="N308" s="148"/>
      <c r="O308" s="148"/>
      <c r="P308" s="149"/>
    </row>
    <row r="309" spans="1:16" ht="15" customHeight="1" x14ac:dyDescent="0.25">
      <c r="A309" s="44" t="str">
        <f ca="1">IF(MONTH(C309)=MONTH(D$3),RIGHT('Yearly Info'!A$15,LEN('Yearly Info'!A$15)-4),"")</f>
        <v xml:space="preserve"> MDEQ</v>
      </c>
      <c r="B309" s="145"/>
      <c r="C309" s="42">
        <f ca="1">C308</f>
        <v>46275</v>
      </c>
      <c r="D309" s="54">
        <f ca="1">INDIRECT("'" &amp; UPPER(LEFT(TEXT($D$3,"mmmm"),3)) &amp; "'!L12")</f>
        <v>0</v>
      </c>
      <c r="E309" s="147"/>
      <c r="F309" s="148"/>
      <c r="G309" s="148"/>
      <c r="H309" s="148"/>
      <c r="I309" s="148"/>
      <c r="J309" s="148"/>
      <c r="K309" s="148"/>
      <c r="L309" s="148"/>
      <c r="M309" s="148"/>
      <c r="N309" s="148"/>
      <c r="O309" s="148"/>
      <c r="P309" s="149"/>
    </row>
    <row r="310" spans="1:16" ht="15" customHeight="1" x14ac:dyDescent="0.25">
      <c r="A310" s="44" t="str">
        <f ca="1">IF(MONTH(C310)=MONTH(D$3),RIGHT('Yearly Info'!A$16,LEN('Yearly Info'!A$16)-4),"")</f>
        <v xml:space="preserve"> RICS Idea Portal</v>
      </c>
      <c r="B310" s="145"/>
      <c r="C310" s="42">
        <f t="shared" ref="C310:C337" ca="1" si="12">C309</f>
        <v>46275</v>
      </c>
      <c r="D310" s="54">
        <f ca="1">INDIRECT("'" &amp; UPPER(LEFT(TEXT($D$3,"mmmm"),3)) &amp; "'!L13")</f>
        <v>0</v>
      </c>
      <c r="E310" s="147"/>
      <c r="F310" s="148"/>
      <c r="G310" s="148"/>
      <c r="H310" s="148"/>
      <c r="I310" s="148"/>
      <c r="J310" s="148"/>
      <c r="K310" s="148"/>
      <c r="L310" s="148"/>
      <c r="M310" s="148"/>
      <c r="N310" s="148"/>
      <c r="O310" s="148"/>
      <c r="P310" s="149"/>
    </row>
    <row r="311" spans="1:16" ht="15" customHeight="1" x14ac:dyDescent="0.25">
      <c r="A311" s="44" t="str">
        <f ca="1">IF(MONTH(C311)=MONTH(D$3),RIGHT('Yearly Info'!A$17,LEN('Yearly Info'!A$17)-4),"")</f>
        <v xml:space="preserve"> MSWIS</v>
      </c>
      <c r="B311" s="145"/>
      <c r="C311" s="42">
        <f t="shared" ca="1" si="12"/>
        <v>46275</v>
      </c>
      <c r="D311" s="54">
        <f ca="1">INDIRECT("'" &amp; UPPER(LEFT(TEXT($D$3,"mmmm"),3)) &amp; "'!L14")</f>
        <v>0</v>
      </c>
      <c r="E311" s="153"/>
      <c r="F311" s="154"/>
      <c r="G311" s="154"/>
      <c r="H311" s="154"/>
      <c r="I311" s="154"/>
      <c r="J311" s="154"/>
      <c r="K311" s="154"/>
      <c r="L311" s="154"/>
      <c r="M311" s="154"/>
      <c r="N311" s="154"/>
      <c r="O311" s="154"/>
      <c r="P311" s="155"/>
    </row>
    <row r="312" spans="1:16" ht="15" customHeight="1" x14ac:dyDescent="0.25">
      <c r="A312" s="44" t="str">
        <f ca="1">IF(MONTH(C312)=MONTH(D$3),RIGHT('Yearly Info'!A$18,LEN('Yearly Info'!A$18)-4),"")</f>
        <v xml:space="preserve"> GeoSpatial</v>
      </c>
      <c r="B312" s="145"/>
      <c r="C312" s="42">
        <f t="shared" ca="1" si="12"/>
        <v>46275</v>
      </c>
      <c r="D312" s="54">
        <f ca="1">INDIRECT("'" &amp; UPPER(LEFT(TEXT($D$3,"mmmm"),3)) &amp; "'!L15")</f>
        <v>0</v>
      </c>
      <c r="E312" s="147"/>
      <c r="F312" s="148"/>
      <c r="G312" s="148"/>
      <c r="H312" s="148"/>
      <c r="I312" s="148"/>
      <c r="J312" s="148"/>
      <c r="K312" s="148"/>
      <c r="L312" s="148"/>
      <c r="M312" s="148"/>
      <c r="N312" s="148"/>
      <c r="O312" s="148"/>
      <c r="P312" s="149"/>
    </row>
    <row r="313" spans="1:16" ht="15" customHeight="1" x14ac:dyDescent="0.25">
      <c r="A313" s="44" t="str">
        <f ca="1">IF(MONTH(C313)=MONTH(D$3),RIGHT('Yearly Info'!A$19,LEN('Yearly Info'!A$19)-4),"")</f>
        <v xml:space="preserve"> RICS Dashboard</v>
      </c>
      <c r="B313" s="145"/>
      <c r="C313" s="42">
        <f t="shared" ca="1" si="12"/>
        <v>46275</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MDWFP NRIS</v>
      </c>
      <c r="B314" s="145"/>
      <c r="C314" s="42">
        <f t="shared" ca="1" si="12"/>
        <v>46275</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 MRVA 4 CLOSED</v>
      </c>
      <c r="B315" s="145"/>
      <c r="C315" s="42">
        <f t="shared" ca="1" si="12"/>
        <v>46275</v>
      </c>
      <c r="D315" s="54">
        <f ca="1">INDIRECT("'" &amp; UPPER(LEFT(TEXT($D$3,"mmmm"),3)) &amp; "'!L18")</f>
        <v>0</v>
      </c>
      <c r="E315" s="147"/>
      <c r="F315" s="148"/>
      <c r="G315" s="148"/>
      <c r="H315" s="148"/>
      <c r="I315" s="148"/>
      <c r="J315" s="148"/>
      <c r="K315" s="148"/>
      <c r="L315" s="148"/>
      <c r="M315" s="148"/>
      <c r="N315" s="148"/>
      <c r="O315" s="148"/>
      <c r="P315" s="149"/>
    </row>
    <row r="316" spans="1:16" ht="15" customHeight="1" x14ac:dyDescent="0.25">
      <c r="A316" s="44" t="str">
        <f ca="1">IF(MONTH(C316)=MONTH(D$3),RIGHT('Yearly Info'!A$22,LEN('Yearly Info'!A$22)-4),"")</f>
        <v xml:space="preserve"> Tackett</v>
      </c>
      <c r="B316" s="145"/>
      <c r="C316" s="42">
        <f t="shared" ca="1" si="12"/>
        <v>46275</v>
      </c>
      <c r="D316" s="54">
        <f ca="1">INDIRECT("'" &amp; UPPER(LEFT(TEXT($D$3,"mmmm"),3)) &amp; "'!L19")</f>
        <v>0</v>
      </c>
      <c r="E316" s="147"/>
      <c r="F316" s="148"/>
      <c r="G316" s="148"/>
      <c r="H316" s="148"/>
      <c r="I316" s="148"/>
      <c r="J316" s="148"/>
      <c r="K316" s="148"/>
      <c r="L316" s="148"/>
      <c r="M316" s="148"/>
      <c r="N316" s="148"/>
      <c r="O316" s="148"/>
      <c r="P316" s="149"/>
    </row>
    <row r="317" spans="1:16" ht="15" customHeight="1" x14ac:dyDescent="0.25">
      <c r="A317" s="44" t="e">
        <f ca="1">IF(MONTH(C317)=MONTH(D$3),RIGHT('Yearly Info'!A$23,LEN('Yearly Info'!A$23)-4),"")</f>
        <v>#VALUE!</v>
      </c>
      <c r="B317" s="145"/>
      <c r="C317" s="42">
        <f t="shared" ca="1" si="12"/>
        <v>46275</v>
      </c>
      <c r="D317" s="54">
        <f ca="1">INDIRECT("'" &amp; UPPER(LEFT(TEXT($D$3,"mmmm"),3)) &amp; "'!L20")</f>
        <v>0</v>
      </c>
      <c r="E317" s="147"/>
      <c r="F317" s="148"/>
      <c r="G317" s="148"/>
      <c r="H317" s="148"/>
      <c r="I317" s="148"/>
      <c r="J317" s="148"/>
      <c r="K317" s="148"/>
      <c r="L317" s="148"/>
      <c r="M317" s="148"/>
      <c r="N317" s="148"/>
      <c r="O317" s="148"/>
      <c r="P317" s="149"/>
    </row>
    <row r="318" spans="1:16" ht="15" customHeight="1" x14ac:dyDescent="0.25">
      <c r="A318" s="44" t="e">
        <f ca="1">IF(MONTH(C318)=MONTH(D$3),RIGHT('Yearly Info'!A$24,LEN('Yearly Info'!A$24)-4),"")</f>
        <v>#VALUE!</v>
      </c>
      <c r="B318" s="145"/>
      <c r="C318" s="42">
        <f t="shared" ca="1" si="12"/>
        <v>46275</v>
      </c>
      <c r="D318" s="54">
        <f ca="1">INDIRECT("'" &amp; UPPER(LEFT(TEXT($D$3,"mmmm"),3)) &amp; "'!L21")</f>
        <v>0</v>
      </c>
      <c r="E318" s="147"/>
      <c r="F318" s="148"/>
      <c r="G318" s="148"/>
      <c r="H318" s="148"/>
      <c r="I318" s="148"/>
      <c r="J318" s="148"/>
      <c r="K318" s="148"/>
      <c r="L318" s="148"/>
      <c r="M318" s="148"/>
      <c r="N318" s="148"/>
      <c r="O318" s="148"/>
      <c r="P318" s="149"/>
    </row>
    <row r="319" spans="1:16" ht="15" customHeight="1" x14ac:dyDescent="0.25">
      <c r="A319" s="44" t="e">
        <f ca="1">IF(MONTH(C319)=MONTH(D$3),RIGHT('Yearly Info'!A$25,LEN('Yearly Info'!A$25)-4),"")</f>
        <v>#VALUE!</v>
      </c>
      <c r="B319" s="145"/>
      <c r="C319" s="42">
        <f t="shared" ca="1" si="12"/>
        <v>46275</v>
      </c>
      <c r="D319" s="54">
        <f ca="1">INDIRECT("'" &amp; UPPER(LEFT(TEXT($D$3,"mmmm"),3)) &amp; "'!L22")</f>
        <v>0</v>
      </c>
      <c r="E319" s="147"/>
      <c r="F319" s="148"/>
      <c r="G319" s="148"/>
      <c r="H319" s="148"/>
      <c r="I319" s="148"/>
      <c r="J319" s="148"/>
      <c r="K319" s="148"/>
      <c r="L319" s="148"/>
      <c r="M319" s="148"/>
      <c r="N319" s="148"/>
      <c r="O319" s="148"/>
      <c r="P319" s="149"/>
    </row>
    <row r="320" spans="1:16" ht="15" customHeight="1" x14ac:dyDescent="0.25">
      <c r="A320" s="44" t="e">
        <f ca="1">IF(MONTH(C320)=MONTH(D$3),RIGHT('Yearly Info'!A$26,LEN('Yearly Info'!A$26)-4),"")</f>
        <v>#VALUE!</v>
      </c>
      <c r="B320" s="145"/>
      <c r="C320" s="42">
        <f t="shared" ca="1" si="12"/>
        <v>46275</v>
      </c>
      <c r="D320" s="54">
        <f ca="1">INDIRECT("'" &amp; UPPER(LEFT(TEXT($D$3,"mmmm"),3)) &amp; "'!L23")</f>
        <v>0</v>
      </c>
      <c r="E320" s="147"/>
      <c r="F320" s="148"/>
      <c r="G320" s="148"/>
      <c r="H320" s="148"/>
      <c r="I320" s="148"/>
      <c r="J320" s="148"/>
      <c r="K320" s="148"/>
      <c r="L320" s="148"/>
      <c r="M320" s="148"/>
      <c r="N320" s="148"/>
      <c r="O320" s="148"/>
      <c r="P320" s="149"/>
    </row>
    <row r="321" spans="1:16" ht="15" customHeight="1" x14ac:dyDescent="0.25">
      <c r="A321" s="44" t="e">
        <f ca="1">IF(MONTH(C321)=MONTH(D$3),RIGHT('Yearly Info'!A$27,LEN('Yearly Info'!A$27)-4),"")</f>
        <v>#VALUE!</v>
      </c>
      <c r="B321" s="145"/>
      <c r="C321" s="42">
        <f t="shared" ca="1" si="12"/>
        <v>46275</v>
      </c>
      <c r="D321" s="54">
        <f ca="1">INDIRECT("'" &amp; UPPER(LEFT(TEXT($D$3,"mmmm"),3)) &amp; "'!L24")</f>
        <v>0</v>
      </c>
      <c r="E321" s="147"/>
      <c r="F321" s="148"/>
      <c r="G321" s="148"/>
      <c r="H321" s="148"/>
      <c r="I321" s="148"/>
      <c r="J321" s="148"/>
      <c r="K321" s="148"/>
      <c r="L321" s="148"/>
      <c r="M321" s="148"/>
      <c r="N321" s="148"/>
      <c r="O321" s="148"/>
      <c r="P321" s="149"/>
    </row>
    <row r="322" spans="1:16" ht="15" customHeight="1" x14ac:dyDescent="0.25">
      <c r="A322" s="44" t="e">
        <f ca="1">IF(MONTH(C322)=MONTH(D$3),RIGHT('Yearly Info'!A$28,LEN('Yearly Info'!A$28)-4),"")</f>
        <v>#VALUE!</v>
      </c>
      <c r="B322" s="145"/>
      <c r="C322" s="42">
        <f t="shared" ca="1" si="12"/>
        <v>46275</v>
      </c>
      <c r="D322" s="54">
        <f ca="1">INDIRECT("'" &amp; UPPER(LEFT(TEXT($D$3,"mmmm"),3)) &amp; "'!L25")</f>
        <v>0</v>
      </c>
      <c r="E322" s="147"/>
      <c r="F322" s="148"/>
      <c r="G322" s="148"/>
      <c r="H322" s="148"/>
      <c r="I322" s="148"/>
      <c r="J322" s="148"/>
      <c r="K322" s="148"/>
      <c r="L322" s="148"/>
      <c r="M322" s="148"/>
      <c r="N322" s="148"/>
      <c r="O322" s="148"/>
      <c r="P322" s="149"/>
    </row>
    <row r="323" spans="1:16" ht="15" customHeight="1" x14ac:dyDescent="0.25">
      <c r="A323" s="44" t="e">
        <f ca="1">IF(MONTH(C323)=MONTH(D$3),RIGHT('Yearly Info'!A$29,LEN('Yearly Info'!A$29)-4),"")</f>
        <v>#VALUE!</v>
      </c>
      <c r="B323" s="145"/>
      <c r="C323" s="42">
        <f t="shared" ca="1" si="12"/>
        <v>46275</v>
      </c>
      <c r="D323" s="54">
        <f ca="1">INDIRECT("'" &amp; UPPER(LEFT(TEXT($D$3,"mmmm"),3)) &amp; "'!L26")</f>
        <v>0</v>
      </c>
      <c r="E323" s="147"/>
      <c r="F323" s="148"/>
      <c r="G323" s="148"/>
      <c r="H323" s="148"/>
      <c r="I323" s="148"/>
      <c r="J323" s="148"/>
      <c r="K323" s="148"/>
      <c r="L323" s="148"/>
      <c r="M323" s="148"/>
      <c r="N323" s="148"/>
      <c r="O323" s="148"/>
      <c r="P323" s="149"/>
    </row>
    <row r="324" spans="1:16" ht="15" customHeight="1" x14ac:dyDescent="0.25">
      <c r="A324" s="44" t="e">
        <f ca="1">IF(MONTH(C324)=MONTH(D$3),RIGHT('Yearly Info'!A$30,LEN('Yearly Info'!A$30)-4),"")</f>
        <v>#VALUE!</v>
      </c>
      <c r="B324" s="145"/>
      <c r="C324" s="42">
        <f t="shared" ca="1" si="12"/>
        <v>46275</v>
      </c>
      <c r="D324" s="54">
        <f ca="1">INDIRECT("'" &amp; UPPER(LEFT(TEXT($D$3,"mmmm"),3)) &amp; "'!L27")</f>
        <v>0</v>
      </c>
      <c r="E324" s="147"/>
      <c r="F324" s="148"/>
      <c r="G324" s="148"/>
      <c r="H324" s="148"/>
      <c r="I324" s="148"/>
      <c r="J324" s="148"/>
      <c r="K324" s="148"/>
      <c r="L324" s="148"/>
      <c r="M324" s="148"/>
      <c r="N324" s="148"/>
      <c r="O324" s="148"/>
      <c r="P324" s="149"/>
    </row>
    <row r="325" spans="1:16" ht="15" customHeight="1" x14ac:dyDescent="0.25">
      <c r="A325" s="44" t="e">
        <f ca="1">IF(MONTH(C325)=MONTH(D$3),RIGHT('Yearly Info'!A$31,LEN('Yearly Info'!A$31)-4),"")</f>
        <v>#VALUE!</v>
      </c>
      <c r="B325" s="145"/>
      <c r="C325" s="42">
        <f t="shared" ca="1" si="12"/>
        <v>46275</v>
      </c>
      <c r="D325" s="54">
        <f ca="1">INDIRECT("'" &amp; UPPER(LEFT(TEXT($D$3,"mmmm"),3)) &amp; "'!L28")</f>
        <v>0</v>
      </c>
      <c r="E325" s="147"/>
      <c r="F325" s="148"/>
      <c r="G325" s="148"/>
      <c r="H325" s="148"/>
      <c r="I325" s="148"/>
      <c r="J325" s="148"/>
      <c r="K325" s="148"/>
      <c r="L325" s="148"/>
      <c r="M325" s="148"/>
      <c r="N325" s="148"/>
      <c r="O325" s="148"/>
      <c r="P325" s="149"/>
    </row>
    <row r="326" spans="1:16" ht="15" customHeight="1" x14ac:dyDescent="0.25">
      <c r="A326" s="44" t="e">
        <f ca="1">IF(MONTH(C326)=MONTH(D$3),RIGHT('Yearly Info'!A$32,LEN('Yearly Info'!A$32)-4),"")</f>
        <v>#VALUE!</v>
      </c>
      <c r="B326" s="145"/>
      <c r="C326" s="42">
        <f t="shared" ca="1" si="12"/>
        <v>46275</v>
      </c>
      <c r="D326" s="54">
        <f ca="1">INDIRECT("'" &amp; UPPER(LEFT(TEXT($D$3,"mmmm"),3)) &amp; "'!L29")</f>
        <v>0</v>
      </c>
      <c r="E326" s="147"/>
      <c r="F326" s="148"/>
      <c r="G326" s="148"/>
      <c r="H326" s="148"/>
      <c r="I326" s="148"/>
      <c r="J326" s="148"/>
      <c r="K326" s="148"/>
      <c r="L326" s="148"/>
      <c r="M326" s="148"/>
      <c r="N326" s="148"/>
      <c r="O326" s="148"/>
      <c r="P326" s="149"/>
    </row>
    <row r="327" spans="1:16" ht="15" customHeight="1" x14ac:dyDescent="0.25">
      <c r="A327" s="44" t="e">
        <f ca="1">IF(MONTH(C327)=MONTH(D$3),RIGHT('Yearly Info'!A$33,LEN('Yearly Info'!A$33)-4),"")</f>
        <v>#VALUE!</v>
      </c>
      <c r="B327" s="145"/>
      <c r="C327" s="42">
        <f t="shared" ca="1" si="12"/>
        <v>46275</v>
      </c>
      <c r="D327" s="54">
        <f ca="1">INDIRECT("'" &amp; UPPER(LEFT(TEXT($D$3,"mmmm"),3)) &amp; "'!L30")</f>
        <v>0</v>
      </c>
      <c r="E327" s="147"/>
      <c r="F327" s="148"/>
      <c r="G327" s="148"/>
      <c r="H327" s="148"/>
      <c r="I327" s="148"/>
      <c r="J327" s="148"/>
      <c r="K327" s="148"/>
      <c r="L327" s="148"/>
      <c r="M327" s="148"/>
      <c r="N327" s="148"/>
      <c r="O327" s="148"/>
      <c r="P327" s="149"/>
    </row>
    <row r="328" spans="1:16" ht="15" customHeight="1" x14ac:dyDescent="0.25">
      <c r="A328" s="44" t="e">
        <f ca="1">IF(MONTH(C328)=MONTH(D$3),RIGHT('Yearly Info'!A$34,LEN('Yearly Info'!A$34)-4),"")</f>
        <v>#VALUE!</v>
      </c>
      <c r="B328" s="145"/>
      <c r="C328" s="42">
        <f t="shared" ca="1" si="12"/>
        <v>46275</v>
      </c>
      <c r="D328" s="54">
        <f ca="1">INDIRECT("'" &amp; UPPER(LEFT(TEXT($D$3,"mmmm"),3)) &amp; "'!L31")</f>
        <v>0</v>
      </c>
      <c r="E328" s="147"/>
      <c r="F328" s="148"/>
      <c r="G328" s="148"/>
      <c r="H328" s="148"/>
      <c r="I328" s="148"/>
      <c r="J328" s="148"/>
      <c r="K328" s="148"/>
      <c r="L328" s="148"/>
      <c r="M328" s="148"/>
      <c r="N328" s="148"/>
      <c r="O328" s="148"/>
      <c r="P328" s="149"/>
    </row>
    <row r="329" spans="1:16" ht="15" customHeight="1" thickBot="1" x14ac:dyDescent="0.3">
      <c r="A329" s="44" t="e">
        <f ca="1">IF(MONTH(C329)=MONTH(D$3),RIGHT('Yearly Info'!A$35,LEN('Yearly Info'!A$35)-4),"")</f>
        <v>#VALUE!</v>
      </c>
      <c r="B329" s="145"/>
      <c r="C329" s="42">
        <f t="shared" ca="1" si="12"/>
        <v>46275</v>
      </c>
      <c r="D329" s="55">
        <f ca="1">INDIRECT("'" &amp; UPPER(LEFT(TEXT($D$3,"mmmm"),3)) &amp; "'!L32")</f>
        <v>0</v>
      </c>
      <c r="E329" s="147"/>
      <c r="F329" s="148"/>
      <c r="G329" s="148"/>
      <c r="H329" s="148"/>
      <c r="I329" s="148"/>
      <c r="J329" s="148"/>
      <c r="K329" s="148"/>
      <c r="L329" s="148"/>
      <c r="M329" s="148"/>
      <c r="N329" s="148"/>
      <c r="O329" s="148"/>
      <c r="P329" s="149"/>
    </row>
    <row r="330" spans="1:16" ht="15" customHeight="1" x14ac:dyDescent="0.25">
      <c r="A330" s="44" t="e">
        <f ca="1">IF(MONTH(C330)=MONTH(D$3),RIGHT('Yearly Info'!A$36,LEN('Yearly Info'!A$36)-4),"")</f>
        <v>#VALUE!</v>
      </c>
      <c r="B330" s="145"/>
      <c r="C330" s="42">
        <f t="shared" ca="1" si="12"/>
        <v>46275</v>
      </c>
      <c r="D330" s="54">
        <f ca="1">INDIRECT("'" &amp; UPPER(LEFT(TEXT($D$3,"mmmm"),3)) &amp; "'!L33")</f>
        <v>0</v>
      </c>
      <c r="E330" s="147"/>
      <c r="F330" s="148"/>
      <c r="G330" s="148"/>
      <c r="H330" s="148"/>
      <c r="I330" s="148"/>
      <c r="J330" s="148"/>
      <c r="K330" s="148"/>
      <c r="L330" s="148"/>
      <c r="M330" s="148"/>
      <c r="N330" s="148"/>
      <c r="O330" s="148"/>
      <c r="P330" s="149"/>
    </row>
    <row r="331" spans="1:16" ht="15" customHeight="1" x14ac:dyDescent="0.25">
      <c r="A331" s="44" t="e">
        <f ca="1">IF(MONTH(C331)=MONTH(D$3),RIGHT('Yearly Info'!A$37,LEN('Yearly Info'!A$37)-4),"")</f>
        <v>#VALUE!</v>
      </c>
      <c r="B331" s="145"/>
      <c r="C331" s="42">
        <f t="shared" ca="1" si="12"/>
        <v>46275</v>
      </c>
      <c r="D331" s="54">
        <f ca="1">INDIRECT("'" &amp; UPPER(LEFT(TEXT($D$3,"mmmm"),3)) &amp; "'!L34")</f>
        <v>0</v>
      </c>
      <c r="E331" s="147"/>
      <c r="F331" s="148"/>
      <c r="G331" s="148"/>
      <c r="H331" s="148"/>
      <c r="I331" s="148"/>
      <c r="J331" s="148"/>
      <c r="K331" s="148"/>
      <c r="L331" s="148"/>
      <c r="M331" s="148"/>
      <c r="N331" s="148"/>
      <c r="O331" s="148"/>
      <c r="P331" s="149"/>
    </row>
    <row r="332" spans="1:16" ht="15" customHeight="1" x14ac:dyDescent="0.25">
      <c r="A332" s="44" t="e">
        <f ca="1">IF(MONTH(C332)=MONTH(D$3),RIGHT('Yearly Info'!A$38,LEN('Yearly Info'!A$38)-4),"")</f>
        <v>#VALUE!</v>
      </c>
      <c r="B332" s="145"/>
      <c r="C332" s="42">
        <f t="shared" ca="1" si="12"/>
        <v>46275</v>
      </c>
      <c r="D332" s="54">
        <f ca="1">INDIRECT("'" &amp; UPPER(LEFT(TEXT($D$3,"mmmm"),3)) &amp; "'!L35")</f>
        <v>0</v>
      </c>
      <c r="E332" s="147"/>
      <c r="F332" s="148"/>
      <c r="G332" s="148"/>
      <c r="H332" s="148"/>
      <c r="I332" s="148"/>
      <c r="J332" s="148"/>
      <c r="K332" s="148"/>
      <c r="L332" s="148"/>
      <c r="M332" s="148"/>
      <c r="N332" s="148"/>
      <c r="O332" s="148"/>
      <c r="P332" s="149"/>
    </row>
    <row r="333" spans="1:16" ht="15" customHeight="1" x14ac:dyDescent="0.25">
      <c r="A333" s="44" t="e">
        <f ca="1">IF(MONTH(C333)=MONTH(D$3),RIGHT('Yearly Info'!A$39,LEN('Yearly Info'!A$39)-4),"")</f>
        <v>#VALUE!</v>
      </c>
      <c r="B333" s="145"/>
      <c r="C333" s="42">
        <f t="shared" ca="1" si="12"/>
        <v>46275</v>
      </c>
      <c r="D333" s="54">
        <f ca="1">INDIRECT("'" &amp; UPPER(LEFT(TEXT($D$3,"mmmm"),3)) &amp; "'!L36")</f>
        <v>0</v>
      </c>
      <c r="E333" s="147"/>
      <c r="F333" s="148"/>
      <c r="G333" s="148"/>
      <c r="H333" s="148"/>
      <c r="I333" s="148"/>
      <c r="J333" s="148"/>
      <c r="K333" s="148"/>
      <c r="L333" s="148"/>
      <c r="M333" s="148"/>
      <c r="N333" s="148"/>
      <c r="O333" s="148"/>
      <c r="P333" s="149"/>
    </row>
    <row r="334" spans="1:16" ht="15" customHeight="1" thickBot="1" x14ac:dyDescent="0.3">
      <c r="A334" s="45" t="e">
        <f ca="1">IF(MONTH(C334)=MONTH(D$3),RIGHT('Yearly Info'!A$40,LEN('Yearly Info'!A$40)-4),"")</f>
        <v>#VALUE!</v>
      </c>
      <c r="B334" s="145"/>
      <c r="C334" s="42">
        <f t="shared" ca="1" si="12"/>
        <v>46275</v>
      </c>
      <c r="D334" s="54">
        <f ca="1">INDIRECT("'" &amp; UPPER(LEFT(TEXT($D$3,"mmmm"),3)) &amp; "'!L37")</f>
        <v>0</v>
      </c>
      <c r="E334" s="147"/>
      <c r="F334" s="148"/>
      <c r="G334" s="148"/>
      <c r="H334" s="148"/>
      <c r="I334" s="148"/>
      <c r="J334" s="148"/>
      <c r="K334" s="148"/>
      <c r="L334" s="148"/>
      <c r="M334" s="148"/>
      <c r="N334" s="148"/>
      <c r="O334" s="148"/>
      <c r="P334" s="149"/>
    </row>
    <row r="335" spans="1:16" ht="15" customHeight="1" thickBot="1" x14ac:dyDescent="0.3">
      <c r="A335" s="45" t="str">
        <f ca="1">IF(MONTH(C335)=MONTH(D$3),RIGHT('Yearly Info'!A$41,LEN('Yearly Info'!A$41)-4),"")</f>
        <v xml:space="preserve"> </v>
      </c>
      <c r="B335" s="145"/>
      <c r="C335" s="42">
        <f t="shared" ca="1" si="12"/>
        <v>46275</v>
      </c>
      <c r="D335" s="54">
        <f ca="1">INDIRECT("'" &amp; UPPER(LEFT(TEXT($D$3,"mmmm"),3)) &amp; "'!L38")</f>
        <v>0</v>
      </c>
      <c r="E335" s="147"/>
      <c r="F335" s="148"/>
      <c r="G335" s="148"/>
      <c r="H335" s="148"/>
      <c r="I335" s="148"/>
      <c r="J335" s="148"/>
      <c r="K335" s="148"/>
      <c r="L335" s="148"/>
      <c r="M335" s="148"/>
      <c r="N335" s="148"/>
      <c r="O335" s="148"/>
      <c r="P335" s="149"/>
    </row>
    <row r="336" spans="1:16" ht="15" customHeight="1" thickBot="1" x14ac:dyDescent="0.3">
      <c r="A336" s="45" t="str">
        <f ca="1">IF(MONTH(C336)=MONTH(D$3),RIGHT('Yearly Info'!A$42,LEN('Yearly Info'!A$42)-4),"")</f>
        <v xml:space="preserve"> </v>
      </c>
      <c r="B336" s="145"/>
      <c r="C336" s="42">
        <f t="shared" ca="1" si="12"/>
        <v>46275</v>
      </c>
      <c r="D336" s="54">
        <f ca="1">INDIRECT("'" &amp; UPPER(LEFT(TEXT($D$3,"mmmm"),3)) &amp; "'!L39")</f>
        <v>0</v>
      </c>
      <c r="E336" s="147"/>
      <c r="F336" s="148"/>
      <c r="G336" s="148"/>
      <c r="H336" s="148"/>
      <c r="I336" s="148"/>
      <c r="J336" s="148"/>
      <c r="K336" s="148"/>
      <c r="L336" s="148"/>
      <c r="M336" s="148"/>
      <c r="N336" s="148"/>
      <c r="O336" s="148"/>
      <c r="P336" s="149"/>
    </row>
    <row r="337" spans="1:16" ht="15" customHeight="1" thickBot="1" x14ac:dyDescent="0.3">
      <c r="A337" s="45" t="str">
        <f ca="1">IF(MONTH(C337)=MONTH(D$3),RIGHT('Yearly Info'!A$43,LEN('Yearly Info'!A$43)-4),"")</f>
        <v xml:space="preserve"> </v>
      </c>
      <c r="B337" s="146"/>
      <c r="C337" s="42">
        <f t="shared" ca="1" si="12"/>
        <v>46275</v>
      </c>
      <c r="D337" s="55">
        <f ca="1">INDIRECT("'" &amp; UPPER(LEFT(TEXT($D$3,"mmmm"),3)) &amp; "'!L40")</f>
        <v>0</v>
      </c>
      <c r="E337" s="150"/>
      <c r="F337" s="151"/>
      <c r="G337" s="151"/>
      <c r="H337" s="151"/>
      <c r="I337" s="151"/>
      <c r="J337" s="151"/>
      <c r="K337" s="151"/>
      <c r="L337" s="151"/>
      <c r="M337" s="151"/>
      <c r="N337" s="151"/>
      <c r="O337" s="151"/>
      <c r="P337" s="152"/>
    </row>
    <row r="338" spans="1:16" ht="15" customHeight="1" x14ac:dyDescent="0.25">
      <c r="A338" s="44" t="str">
        <f ca="1">IF(MONTH(C338)=MONTH(D$3),RIGHT('Yearly Info'!A$14,LEN('Yearly Info'!A$14)-4),"")</f>
        <v xml:space="preserve"> RICS Support for MDEQ</v>
      </c>
      <c r="B338" s="159" t="str">
        <f ca="1">TEXT(C338,"dddd")</f>
        <v>Friday</v>
      </c>
      <c r="C338" s="96">
        <f ca="1">C308+1</f>
        <v>46276</v>
      </c>
      <c r="D338" s="54">
        <f ca="1">INDIRECT("'" &amp; UPPER(LEFT(TEXT($D$3,"mmmm"),3)) &amp; "'!M11")</f>
        <v>0</v>
      </c>
      <c r="E338" s="161"/>
      <c r="F338" s="162"/>
      <c r="G338" s="162"/>
      <c r="H338" s="162"/>
      <c r="I338" s="162"/>
      <c r="J338" s="162"/>
      <c r="K338" s="162"/>
      <c r="L338" s="162"/>
      <c r="M338" s="162"/>
      <c r="N338" s="162"/>
      <c r="O338" s="162"/>
      <c r="P338" s="163"/>
    </row>
    <row r="339" spans="1:16" ht="15" customHeight="1" x14ac:dyDescent="0.25">
      <c r="A339" s="44" t="str">
        <f ca="1">IF(MONTH(C339)=MONTH(D$3),RIGHT('Yearly Info'!A$15,LEN('Yearly Info'!A$15)-4),"")</f>
        <v xml:space="preserve"> MDEQ</v>
      </c>
      <c r="B339" s="145"/>
      <c r="C339" s="42">
        <f ca="1">C338</f>
        <v>46276</v>
      </c>
      <c r="D339" s="54">
        <f ca="1">INDIRECT("'" &amp; UPPER(LEFT(TEXT($D$3,"mmmm"),3)) &amp; "'!M12")</f>
        <v>0</v>
      </c>
      <c r="E339" s="147"/>
      <c r="F339" s="148"/>
      <c r="G339" s="148"/>
      <c r="H339" s="148"/>
      <c r="I339" s="148"/>
      <c r="J339" s="148"/>
      <c r="K339" s="148"/>
      <c r="L339" s="148"/>
      <c r="M339" s="148"/>
      <c r="N339" s="148"/>
      <c r="O339" s="148"/>
      <c r="P339" s="149"/>
    </row>
    <row r="340" spans="1:16" ht="15" customHeight="1" x14ac:dyDescent="0.25">
      <c r="A340" s="44" t="str">
        <f ca="1">IF(MONTH(C340)=MONTH(D$3),RIGHT('Yearly Info'!A$16,LEN('Yearly Info'!A$16)-4),"")</f>
        <v xml:space="preserve"> RICS Idea Portal</v>
      </c>
      <c r="B340" s="145"/>
      <c r="C340" s="42">
        <f t="shared" ref="C340:C367" ca="1" si="13">C339</f>
        <v>46276</v>
      </c>
      <c r="D340" s="54">
        <f ca="1">INDIRECT("'" &amp; UPPER(LEFT(TEXT($D$3,"mmmm"),3)) &amp; "'!M13")</f>
        <v>0</v>
      </c>
      <c r="E340" s="147"/>
      <c r="F340" s="148"/>
      <c r="G340" s="148"/>
      <c r="H340" s="148"/>
      <c r="I340" s="148"/>
      <c r="J340" s="148"/>
      <c r="K340" s="148"/>
      <c r="L340" s="148"/>
      <c r="M340" s="148"/>
      <c r="N340" s="148"/>
      <c r="O340" s="148"/>
      <c r="P340" s="149"/>
    </row>
    <row r="341" spans="1:16" ht="15" customHeight="1" x14ac:dyDescent="0.25">
      <c r="A341" s="44" t="str">
        <f ca="1">IF(MONTH(C341)=MONTH(D$3),RIGHT('Yearly Info'!A$17,LEN('Yearly Info'!A$17)-4),"")</f>
        <v xml:space="preserve"> MSWIS</v>
      </c>
      <c r="B341" s="145"/>
      <c r="C341" s="42">
        <f t="shared" ca="1" si="13"/>
        <v>46276</v>
      </c>
      <c r="D341" s="54">
        <f ca="1">INDIRECT("'" &amp; UPPER(LEFT(TEXT($D$3,"mmmm"),3)) &amp; "'!M14")</f>
        <v>0</v>
      </c>
      <c r="E341" s="147"/>
      <c r="F341" s="148"/>
      <c r="G341" s="148"/>
      <c r="H341" s="148"/>
      <c r="I341" s="148"/>
      <c r="J341" s="148"/>
      <c r="K341" s="148"/>
      <c r="L341" s="148"/>
      <c r="M341" s="148"/>
      <c r="N341" s="148"/>
      <c r="O341" s="148"/>
      <c r="P341" s="149"/>
    </row>
    <row r="342" spans="1:16" ht="15" customHeight="1" x14ac:dyDescent="0.25">
      <c r="A342" s="44" t="str">
        <f ca="1">IF(MONTH(C342)=MONTH(D$3),RIGHT('Yearly Info'!A$18,LEN('Yearly Info'!A$18)-4),"")</f>
        <v xml:space="preserve"> GeoSpatial</v>
      </c>
      <c r="B342" s="145"/>
      <c r="C342" s="42">
        <f t="shared" ca="1" si="13"/>
        <v>46276</v>
      </c>
      <c r="D342" s="54">
        <f ca="1">INDIRECT("'" &amp; UPPER(LEFT(TEXT($D$3,"mmmm"),3)) &amp; "'!M15")</f>
        <v>0</v>
      </c>
      <c r="E342" s="147"/>
      <c r="F342" s="148"/>
      <c r="G342" s="148"/>
      <c r="H342" s="148"/>
      <c r="I342" s="148"/>
      <c r="J342" s="148"/>
      <c r="K342" s="148"/>
      <c r="L342" s="148"/>
      <c r="M342" s="148"/>
      <c r="N342" s="148"/>
      <c r="O342" s="148"/>
      <c r="P342" s="149"/>
    </row>
    <row r="343" spans="1:16" ht="15" customHeight="1" x14ac:dyDescent="0.25">
      <c r="A343" s="44" t="str">
        <f ca="1">IF(MONTH(C343)=MONTH(D$3),RIGHT('Yearly Info'!A$19,LEN('Yearly Info'!A$19)-4),"")</f>
        <v xml:space="preserve"> RICS Dashboard</v>
      </c>
      <c r="B343" s="145"/>
      <c r="C343" s="42">
        <f t="shared" ca="1" si="13"/>
        <v>46276</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MDWFP NRIS</v>
      </c>
      <c r="B344" s="145"/>
      <c r="C344" s="42">
        <f t="shared" ca="1" si="13"/>
        <v>46276</v>
      </c>
      <c r="D344" s="54">
        <f ca="1">INDIRECT("'" &amp; UPPER(LEFT(TEXT($D$3,"mmmm"),3)) &amp; "'!M17")</f>
        <v>0</v>
      </c>
      <c r="E344" s="153"/>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 MRVA 4 CLOSED</v>
      </c>
      <c r="B345" s="145"/>
      <c r="C345" s="42">
        <f t="shared" ca="1" si="13"/>
        <v>46276</v>
      </c>
      <c r="D345" s="54">
        <f ca="1">INDIRECT("'" &amp; UPPER(LEFT(TEXT($D$3,"mmmm"),3)) &amp; "'!M18")</f>
        <v>0</v>
      </c>
      <c r="E345" s="147"/>
      <c r="F345" s="148"/>
      <c r="G345" s="148"/>
      <c r="H345" s="148"/>
      <c r="I345" s="148"/>
      <c r="J345" s="148"/>
      <c r="K345" s="148"/>
      <c r="L345" s="148"/>
      <c r="M345" s="148"/>
      <c r="N345" s="148"/>
      <c r="O345" s="148"/>
      <c r="P345" s="149"/>
    </row>
    <row r="346" spans="1:16" ht="15" customHeight="1" x14ac:dyDescent="0.25">
      <c r="A346" s="44" t="str">
        <f ca="1">IF(MONTH(C346)=MONTH(D$3),RIGHT('Yearly Info'!A$22,LEN('Yearly Info'!A$22)-4),"")</f>
        <v xml:space="preserve"> Tackett</v>
      </c>
      <c r="B346" s="145"/>
      <c r="C346" s="42">
        <f t="shared" ca="1" si="13"/>
        <v>46276</v>
      </c>
      <c r="D346" s="54">
        <f ca="1">INDIRECT("'" &amp; UPPER(LEFT(TEXT($D$3,"mmmm"),3)) &amp; "'!M19")</f>
        <v>0</v>
      </c>
      <c r="E346" s="147"/>
      <c r="F346" s="148"/>
      <c r="G346" s="148"/>
      <c r="H346" s="148"/>
      <c r="I346" s="148"/>
      <c r="J346" s="148"/>
      <c r="K346" s="148"/>
      <c r="L346" s="148"/>
      <c r="M346" s="148"/>
      <c r="N346" s="148"/>
      <c r="O346" s="148"/>
      <c r="P346" s="149"/>
    </row>
    <row r="347" spans="1:16" ht="15" customHeight="1" x14ac:dyDescent="0.25">
      <c r="A347" s="44" t="e">
        <f ca="1">IF(MONTH(C347)=MONTH(D$3),RIGHT('Yearly Info'!A$23,LEN('Yearly Info'!A$23)-4),"")</f>
        <v>#VALUE!</v>
      </c>
      <c r="B347" s="145"/>
      <c r="C347" s="42">
        <f t="shared" ca="1" si="13"/>
        <v>46276</v>
      </c>
      <c r="D347" s="54">
        <f ca="1">INDIRECT("'" &amp; UPPER(LEFT(TEXT($D$3,"mmmm"),3)) &amp; "'!M20")</f>
        <v>0</v>
      </c>
      <c r="E347" s="147"/>
      <c r="F347" s="148"/>
      <c r="G347" s="148"/>
      <c r="H347" s="148"/>
      <c r="I347" s="148"/>
      <c r="J347" s="148"/>
      <c r="K347" s="148"/>
      <c r="L347" s="148"/>
      <c r="M347" s="148"/>
      <c r="N347" s="148"/>
      <c r="O347" s="148"/>
      <c r="P347" s="149"/>
    </row>
    <row r="348" spans="1:16" ht="15" customHeight="1" x14ac:dyDescent="0.25">
      <c r="A348" s="44" t="e">
        <f ca="1">IF(MONTH(C348)=MONTH(D$3),RIGHT('Yearly Info'!A$24,LEN('Yearly Info'!A$24)-4),"")</f>
        <v>#VALUE!</v>
      </c>
      <c r="B348" s="145"/>
      <c r="C348" s="42">
        <f t="shared" ca="1" si="13"/>
        <v>46276</v>
      </c>
      <c r="D348" s="54">
        <f ca="1">INDIRECT("'" &amp; UPPER(LEFT(TEXT($D$3,"mmmm"),3)) &amp; "'!M21")</f>
        <v>0</v>
      </c>
      <c r="E348" s="147"/>
      <c r="F348" s="148"/>
      <c r="G348" s="148"/>
      <c r="H348" s="148"/>
      <c r="I348" s="148"/>
      <c r="J348" s="148"/>
      <c r="K348" s="148"/>
      <c r="L348" s="148"/>
      <c r="M348" s="148"/>
      <c r="N348" s="148"/>
      <c r="O348" s="148"/>
      <c r="P348" s="149"/>
    </row>
    <row r="349" spans="1:16" ht="15" customHeight="1" x14ac:dyDescent="0.25">
      <c r="A349" s="44" t="e">
        <f ca="1">IF(MONTH(C349)=MONTH(D$3),RIGHT('Yearly Info'!A$25,LEN('Yearly Info'!A$25)-4),"")</f>
        <v>#VALUE!</v>
      </c>
      <c r="B349" s="145"/>
      <c r="C349" s="42">
        <f t="shared" ca="1" si="13"/>
        <v>46276</v>
      </c>
      <c r="D349" s="54">
        <f ca="1">INDIRECT("'" &amp; UPPER(LEFT(TEXT($D$3,"mmmm"),3)) &amp; "'!M22")</f>
        <v>0</v>
      </c>
      <c r="E349" s="147"/>
      <c r="F349" s="148"/>
      <c r="G349" s="148"/>
      <c r="H349" s="148"/>
      <c r="I349" s="148"/>
      <c r="J349" s="148"/>
      <c r="K349" s="148"/>
      <c r="L349" s="148"/>
      <c r="M349" s="148"/>
      <c r="N349" s="148"/>
      <c r="O349" s="148"/>
      <c r="P349" s="149"/>
    </row>
    <row r="350" spans="1:16" ht="15" customHeight="1" x14ac:dyDescent="0.25">
      <c r="A350" s="44" t="e">
        <f ca="1">IF(MONTH(C350)=MONTH(D$3),RIGHT('Yearly Info'!A$26,LEN('Yearly Info'!A$26)-4),"")</f>
        <v>#VALUE!</v>
      </c>
      <c r="B350" s="145"/>
      <c r="C350" s="42">
        <f t="shared" ca="1" si="13"/>
        <v>46276</v>
      </c>
      <c r="D350" s="54">
        <f ca="1">INDIRECT("'" &amp; UPPER(LEFT(TEXT($D$3,"mmmm"),3)) &amp; "'!M23")</f>
        <v>0</v>
      </c>
      <c r="E350" s="147"/>
      <c r="F350" s="148"/>
      <c r="G350" s="148"/>
      <c r="H350" s="148"/>
      <c r="I350" s="148"/>
      <c r="J350" s="148"/>
      <c r="K350" s="148"/>
      <c r="L350" s="148"/>
      <c r="M350" s="148"/>
      <c r="N350" s="148"/>
      <c r="O350" s="148"/>
      <c r="P350" s="149"/>
    </row>
    <row r="351" spans="1:16" ht="15" customHeight="1" x14ac:dyDescent="0.25">
      <c r="A351" s="44" t="e">
        <f ca="1">IF(MONTH(C351)=MONTH(D$3),RIGHT('Yearly Info'!A$27,LEN('Yearly Info'!A$27)-4),"")</f>
        <v>#VALUE!</v>
      </c>
      <c r="B351" s="145"/>
      <c r="C351" s="42">
        <f t="shared" ca="1" si="13"/>
        <v>46276</v>
      </c>
      <c r="D351" s="54">
        <f ca="1">INDIRECT("'" &amp; UPPER(LEFT(TEXT($D$3,"mmmm"),3)) &amp; "'!M24")</f>
        <v>0</v>
      </c>
      <c r="E351" s="147"/>
      <c r="F351" s="148"/>
      <c r="G351" s="148"/>
      <c r="H351" s="148"/>
      <c r="I351" s="148"/>
      <c r="J351" s="148"/>
      <c r="K351" s="148"/>
      <c r="L351" s="148"/>
      <c r="M351" s="148"/>
      <c r="N351" s="148"/>
      <c r="O351" s="148"/>
      <c r="P351" s="149"/>
    </row>
    <row r="352" spans="1:16" ht="15" customHeight="1" x14ac:dyDescent="0.25">
      <c r="A352" s="44" t="e">
        <f ca="1">IF(MONTH(C352)=MONTH(D$3),RIGHT('Yearly Info'!A$28,LEN('Yearly Info'!A$28)-4),"")</f>
        <v>#VALUE!</v>
      </c>
      <c r="B352" s="145"/>
      <c r="C352" s="42">
        <f t="shared" ca="1" si="13"/>
        <v>46276</v>
      </c>
      <c r="D352" s="54">
        <f ca="1">INDIRECT("'" &amp; UPPER(LEFT(TEXT($D$3,"mmmm"),3)) &amp; "'!M25")</f>
        <v>0</v>
      </c>
      <c r="E352" s="147"/>
      <c r="F352" s="148"/>
      <c r="G352" s="148"/>
      <c r="H352" s="148"/>
      <c r="I352" s="148"/>
      <c r="J352" s="148"/>
      <c r="K352" s="148"/>
      <c r="L352" s="148"/>
      <c r="M352" s="148"/>
      <c r="N352" s="148"/>
      <c r="O352" s="148"/>
      <c r="P352" s="149"/>
    </row>
    <row r="353" spans="1:16" ht="15" customHeight="1" x14ac:dyDescent="0.25">
      <c r="A353" s="44" t="e">
        <f ca="1">IF(MONTH(C353)=MONTH(D$3),RIGHT('Yearly Info'!A$29,LEN('Yearly Info'!A$29)-4),"")</f>
        <v>#VALUE!</v>
      </c>
      <c r="B353" s="145"/>
      <c r="C353" s="42">
        <f t="shared" ca="1" si="13"/>
        <v>46276</v>
      </c>
      <c r="D353" s="54">
        <f ca="1">INDIRECT("'" &amp; UPPER(LEFT(TEXT($D$3,"mmmm"),3)) &amp; "'!M26")</f>
        <v>0</v>
      </c>
      <c r="E353" s="147"/>
      <c r="F353" s="148"/>
      <c r="G353" s="148"/>
      <c r="H353" s="148"/>
      <c r="I353" s="148"/>
      <c r="J353" s="148"/>
      <c r="K353" s="148"/>
      <c r="L353" s="148"/>
      <c r="M353" s="148"/>
      <c r="N353" s="148"/>
      <c r="O353" s="148"/>
      <c r="P353" s="149"/>
    </row>
    <row r="354" spans="1:16" ht="15" customHeight="1" x14ac:dyDescent="0.25">
      <c r="A354" s="44" t="e">
        <f ca="1">IF(MONTH(C354)=MONTH(D$3),RIGHT('Yearly Info'!A$30,LEN('Yearly Info'!A$30)-4),"")</f>
        <v>#VALUE!</v>
      </c>
      <c r="B354" s="145"/>
      <c r="C354" s="42">
        <f t="shared" ca="1" si="13"/>
        <v>46276</v>
      </c>
      <c r="D354" s="54">
        <f ca="1">INDIRECT("'" &amp; UPPER(LEFT(TEXT($D$3,"mmmm"),3)) &amp; "'!M27")</f>
        <v>0</v>
      </c>
      <c r="E354" s="147"/>
      <c r="F354" s="148"/>
      <c r="G354" s="148"/>
      <c r="H354" s="148"/>
      <c r="I354" s="148"/>
      <c r="J354" s="148"/>
      <c r="K354" s="148"/>
      <c r="L354" s="148"/>
      <c r="M354" s="148"/>
      <c r="N354" s="148"/>
      <c r="O354" s="148"/>
      <c r="P354" s="149"/>
    </row>
    <row r="355" spans="1:16" ht="15" customHeight="1" x14ac:dyDescent="0.25">
      <c r="A355" s="44" t="e">
        <f ca="1">IF(MONTH(C355)=MONTH(D$3),RIGHT('Yearly Info'!A$31,LEN('Yearly Info'!A$31)-4),"")</f>
        <v>#VALUE!</v>
      </c>
      <c r="B355" s="145"/>
      <c r="C355" s="42">
        <f t="shared" ca="1" si="13"/>
        <v>46276</v>
      </c>
      <c r="D355" s="54">
        <f ca="1">INDIRECT("'" &amp; UPPER(LEFT(TEXT($D$3,"mmmm"),3)) &amp; "'!M28")</f>
        <v>0</v>
      </c>
      <c r="E355" s="147"/>
      <c r="F355" s="148"/>
      <c r="G355" s="148"/>
      <c r="H355" s="148"/>
      <c r="I355" s="148"/>
      <c r="J355" s="148"/>
      <c r="K355" s="148"/>
      <c r="L355" s="148"/>
      <c r="M355" s="148"/>
      <c r="N355" s="148"/>
      <c r="O355" s="148"/>
      <c r="P355" s="149"/>
    </row>
    <row r="356" spans="1:16" ht="15" customHeight="1" x14ac:dyDescent="0.25">
      <c r="A356" s="44" t="e">
        <f ca="1">IF(MONTH(C356)=MONTH(D$3),RIGHT('Yearly Info'!A$32,LEN('Yearly Info'!A$32)-4),"")</f>
        <v>#VALUE!</v>
      </c>
      <c r="B356" s="145"/>
      <c r="C356" s="42">
        <f t="shared" ca="1" si="13"/>
        <v>46276</v>
      </c>
      <c r="D356" s="54">
        <f ca="1">INDIRECT("'" &amp; UPPER(LEFT(TEXT($D$3,"mmmm"),3)) &amp; "'!M29")</f>
        <v>0</v>
      </c>
      <c r="E356" s="147"/>
      <c r="F356" s="148"/>
      <c r="G356" s="148"/>
      <c r="H356" s="148"/>
      <c r="I356" s="148"/>
      <c r="J356" s="148"/>
      <c r="K356" s="148"/>
      <c r="L356" s="148"/>
      <c r="M356" s="148"/>
      <c r="N356" s="148"/>
      <c r="O356" s="148"/>
      <c r="P356" s="149"/>
    </row>
    <row r="357" spans="1:16" ht="15" customHeight="1" x14ac:dyDescent="0.25">
      <c r="A357" s="44" t="e">
        <f ca="1">IF(MONTH(C357)=MONTH(D$3),RIGHT('Yearly Info'!A$33,LEN('Yearly Info'!A$33)-4),"")</f>
        <v>#VALUE!</v>
      </c>
      <c r="B357" s="145"/>
      <c r="C357" s="42">
        <f t="shared" ca="1" si="13"/>
        <v>46276</v>
      </c>
      <c r="D357" s="54">
        <f ca="1">INDIRECT("'" &amp; UPPER(LEFT(TEXT($D$3,"mmmm"),3)) &amp; "'!M30")</f>
        <v>0</v>
      </c>
      <c r="E357" s="147"/>
      <c r="F357" s="148"/>
      <c r="G357" s="148"/>
      <c r="H357" s="148"/>
      <c r="I357" s="148"/>
      <c r="J357" s="148"/>
      <c r="K357" s="148"/>
      <c r="L357" s="148"/>
      <c r="M357" s="148"/>
      <c r="N357" s="148"/>
      <c r="O357" s="148"/>
      <c r="P357" s="149"/>
    </row>
    <row r="358" spans="1:16" ht="15" customHeight="1" x14ac:dyDescent="0.25">
      <c r="A358" s="44" t="e">
        <f ca="1">IF(MONTH(C358)=MONTH(D$3),RIGHT('Yearly Info'!A$34,LEN('Yearly Info'!A$34)-4),"")</f>
        <v>#VALUE!</v>
      </c>
      <c r="B358" s="145"/>
      <c r="C358" s="42">
        <f t="shared" ca="1" si="13"/>
        <v>46276</v>
      </c>
      <c r="D358" s="54">
        <f ca="1">INDIRECT("'" &amp; UPPER(LEFT(TEXT($D$3,"mmmm"),3)) &amp; "'!M31")</f>
        <v>0</v>
      </c>
      <c r="E358" s="147"/>
      <c r="F358" s="148"/>
      <c r="G358" s="148"/>
      <c r="H358" s="148"/>
      <c r="I358" s="148"/>
      <c r="J358" s="148"/>
      <c r="K358" s="148"/>
      <c r="L358" s="148"/>
      <c r="M358" s="148"/>
      <c r="N358" s="148"/>
      <c r="O358" s="148"/>
      <c r="P358" s="149"/>
    </row>
    <row r="359" spans="1:16" ht="15" customHeight="1" x14ac:dyDescent="0.25">
      <c r="A359" s="44" t="e">
        <f ca="1">IF(MONTH(C359)=MONTH(D$3),RIGHT('Yearly Info'!A$35,LEN('Yearly Info'!A$35)-4),"")</f>
        <v>#VALUE!</v>
      </c>
      <c r="B359" s="145"/>
      <c r="C359" s="42">
        <f t="shared" ca="1" si="13"/>
        <v>46276</v>
      </c>
      <c r="D359" s="54">
        <f ca="1">INDIRECT("'" &amp; UPPER(LEFT(TEXT($D$3,"mmmm"),3)) &amp; "'!M32")</f>
        <v>0</v>
      </c>
      <c r="E359" s="147"/>
      <c r="F359" s="148"/>
      <c r="G359" s="148"/>
      <c r="H359" s="148"/>
      <c r="I359" s="148"/>
      <c r="J359" s="148"/>
      <c r="K359" s="148"/>
      <c r="L359" s="148"/>
      <c r="M359" s="148"/>
      <c r="N359" s="148"/>
      <c r="O359" s="148"/>
      <c r="P359" s="149"/>
    </row>
    <row r="360" spans="1:16" ht="15" customHeight="1" x14ac:dyDescent="0.25">
      <c r="A360" s="44" t="e">
        <f ca="1">IF(MONTH(C360)=MONTH(D$3),RIGHT('Yearly Info'!A$36,LEN('Yearly Info'!A$36)-4),"")</f>
        <v>#VALUE!</v>
      </c>
      <c r="B360" s="145"/>
      <c r="C360" s="42">
        <f t="shared" ca="1" si="13"/>
        <v>46276</v>
      </c>
      <c r="D360" s="54">
        <f ca="1">INDIRECT("'" &amp; UPPER(LEFT(TEXT($D$3,"mmmm"),3)) &amp; "'!M33")</f>
        <v>0</v>
      </c>
      <c r="E360" s="147"/>
      <c r="F360" s="148"/>
      <c r="G360" s="148"/>
      <c r="H360" s="148"/>
      <c r="I360" s="148"/>
      <c r="J360" s="148"/>
      <c r="K360" s="148"/>
      <c r="L360" s="148"/>
      <c r="M360" s="148"/>
      <c r="N360" s="148"/>
      <c r="O360" s="148"/>
      <c r="P360" s="149"/>
    </row>
    <row r="361" spans="1:16" ht="15" customHeight="1" x14ac:dyDescent="0.25">
      <c r="A361" s="44" t="e">
        <f ca="1">IF(MONTH(C361)=MONTH(D$3),RIGHT('Yearly Info'!A$37,LEN('Yearly Info'!A$37)-4),"")</f>
        <v>#VALUE!</v>
      </c>
      <c r="B361" s="145"/>
      <c r="C361" s="42">
        <f t="shared" ca="1" si="13"/>
        <v>46276</v>
      </c>
      <c r="D361" s="54">
        <f ca="1">INDIRECT("'" &amp; UPPER(LEFT(TEXT($D$3,"mmmm"),3)) &amp; "'!M34")</f>
        <v>0</v>
      </c>
      <c r="E361" s="147"/>
      <c r="F361" s="148"/>
      <c r="G361" s="148"/>
      <c r="H361" s="148"/>
      <c r="I361" s="148"/>
      <c r="J361" s="148"/>
      <c r="K361" s="148"/>
      <c r="L361" s="148"/>
      <c r="M361" s="148"/>
      <c r="N361" s="148"/>
      <c r="O361" s="148"/>
      <c r="P361" s="149"/>
    </row>
    <row r="362" spans="1:16" ht="15" customHeight="1" x14ac:dyDescent="0.25">
      <c r="A362" s="44" t="e">
        <f ca="1">IF(MONTH(C362)=MONTH(D$3),RIGHT('Yearly Info'!A$38,LEN('Yearly Info'!A$38)-4),"")</f>
        <v>#VALUE!</v>
      </c>
      <c r="B362" s="145"/>
      <c r="C362" s="42">
        <f t="shared" ca="1" si="13"/>
        <v>46276</v>
      </c>
      <c r="D362" s="54">
        <f ca="1">INDIRECT("'" &amp; UPPER(LEFT(TEXT($D$3,"mmmm"),3)) &amp; "'!M35")</f>
        <v>0</v>
      </c>
      <c r="E362" s="147"/>
      <c r="F362" s="148"/>
      <c r="G362" s="148"/>
      <c r="H362" s="148"/>
      <c r="I362" s="148"/>
      <c r="J362" s="148"/>
      <c r="K362" s="148"/>
      <c r="L362" s="148"/>
      <c r="M362" s="148"/>
      <c r="N362" s="148"/>
      <c r="O362" s="148"/>
      <c r="P362" s="149"/>
    </row>
    <row r="363" spans="1:16" ht="15" customHeight="1" x14ac:dyDescent="0.25">
      <c r="A363" s="44" t="e">
        <f ca="1">IF(MONTH(C363)=MONTH(D$3),RIGHT('Yearly Info'!A$39,LEN('Yearly Info'!A$39)-4),"")</f>
        <v>#VALUE!</v>
      </c>
      <c r="B363" s="145"/>
      <c r="C363" s="42">
        <f t="shared" ca="1" si="13"/>
        <v>46276</v>
      </c>
      <c r="D363" s="54">
        <f ca="1">INDIRECT("'" &amp; UPPER(LEFT(TEXT($D$3,"mmmm"),3)) &amp; "'!M36")</f>
        <v>0</v>
      </c>
      <c r="E363" s="147"/>
      <c r="F363" s="148"/>
      <c r="G363" s="148"/>
      <c r="H363" s="148"/>
      <c r="I363" s="148"/>
      <c r="J363" s="148"/>
      <c r="K363" s="148"/>
      <c r="L363" s="148"/>
      <c r="M363" s="148"/>
      <c r="N363" s="148"/>
      <c r="O363" s="148"/>
      <c r="P363" s="149"/>
    </row>
    <row r="364" spans="1:16" ht="15" customHeight="1" thickBot="1" x14ac:dyDescent="0.3">
      <c r="A364" s="45" t="e">
        <f ca="1">IF(MONTH(C364)=MONTH(D$3),RIGHT('Yearly Info'!A$40,LEN('Yearly Info'!A$40)-4),"")</f>
        <v>#VALUE!</v>
      </c>
      <c r="B364" s="145"/>
      <c r="C364" s="42">
        <f t="shared" ca="1" si="13"/>
        <v>46276</v>
      </c>
      <c r="D364" s="54">
        <f ca="1">INDIRECT("'" &amp; UPPER(LEFT(TEXT($D$3,"mmmm"),3)) &amp; "'!M37")</f>
        <v>0</v>
      </c>
      <c r="E364" s="147"/>
      <c r="F364" s="148"/>
      <c r="G364" s="148"/>
      <c r="H364" s="148"/>
      <c r="I364" s="148"/>
      <c r="J364" s="148"/>
      <c r="K364" s="148"/>
      <c r="L364" s="148"/>
      <c r="M364" s="148"/>
      <c r="N364" s="148"/>
      <c r="O364" s="148"/>
      <c r="P364" s="149"/>
    </row>
    <row r="365" spans="1:16" ht="15" customHeight="1" thickBot="1" x14ac:dyDescent="0.3">
      <c r="A365" s="45" t="str">
        <f ca="1">IF(MONTH(C365)=MONTH(D$3),RIGHT('Yearly Info'!A$41,LEN('Yearly Info'!A$41)-4),"")</f>
        <v xml:space="preserve"> </v>
      </c>
      <c r="B365" s="145"/>
      <c r="C365" s="42">
        <f t="shared" ca="1" si="13"/>
        <v>46276</v>
      </c>
      <c r="D365" s="54">
        <f ca="1">INDIRECT("'" &amp; UPPER(LEFT(TEXT($D$3,"mmmm"),3)) &amp; "'!M38")</f>
        <v>0</v>
      </c>
      <c r="E365" s="147"/>
      <c r="F365" s="148"/>
      <c r="G365" s="148"/>
      <c r="H365" s="148"/>
      <c r="I365" s="148"/>
      <c r="J365" s="148"/>
      <c r="K365" s="148"/>
      <c r="L365" s="148"/>
      <c r="M365" s="148"/>
      <c r="N365" s="148"/>
      <c r="O365" s="148"/>
      <c r="P365" s="149"/>
    </row>
    <row r="366" spans="1:16" ht="15" customHeight="1" thickBot="1" x14ac:dyDescent="0.3">
      <c r="A366" s="45" t="str">
        <f ca="1">IF(MONTH(C366)=MONTH(D$3),RIGHT('Yearly Info'!A$42,LEN('Yearly Info'!A$42)-4),"")</f>
        <v xml:space="preserve"> </v>
      </c>
      <c r="B366" s="145"/>
      <c r="C366" s="42">
        <f t="shared" ca="1" si="13"/>
        <v>46276</v>
      </c>
      <c r="D366" s="54">
        <f ca="1">INDIRECT("'" &amp; UPPER(LEFT(TEXT($D$3,"mmmm"),3)) &amp; "'!M39")</f>
        <v>0</v>
      </c>
      <c r="E366" s="147"/>
      <c r="F366" s="148"/>
      <c r="G366" s="148"/>
      <c r="H366" s="148"/>
      <c r="I366" s="148"/>
      <c r="J366" s="148"/>
      <c r="K366" s="148"/>
      <c r="L366" s="148"/>
      <c r="M366" s="148"/>
      <c r="N366" s="148"/>
      <c r="O366" s="148"/>
      <c r="P366" s="149"/>
    </row>
    <row r="367" spans="1:16" ht="15" customHeight="1" thickBot="1" x14ac:dyDescent="0.3">
      <c r="A367" s="45" t="str">
        <f ca="1">IF(MONTH(C367)=MONTH(D$3),RIGHT('Yearly Info'!A$43,LEN('Yearly Info'!A$43)-4),"")</f>
        <v xml:space="preserve"> </v>
      </c>
      <c r="B367" s="146"/>
      <c r="C367" s="42">
        <f t="shared" ca="1" si="13"/>
        <v>46276</v>
      </c>
      <c r="D367" s="55">
        <f ca="1">INDIRECT("'" &amp; UPPER(LEFT(TEXT($D$3,"mmmm"),3)) &amp; "'!M40")</f>
        <v>0</v>
      </c>
      <c r="E367" s="150"/>
      <c r="F367" s="151"/>
      <c r="G367" s="151"/>
      <c r="H367" s="151"/>
      <c r="I367" s="151"/>
      <c r="J367" s="151"/>
      <c r="K367" s="151"/>
      <c r="L367" s="151"/>
      <c r="M367" s="151"/>
      <c r="N367" s="151"/>
      <c r="O367" s="151"/>
      <c r="P367" s="152"/>
    </row>
    <row r="368" spans="1:16" ht="15" customHeight="1" x14ac:dyDescent="0.3">
      <c r="A368" s="44" t="str">
        <f ca="1">IF(MONTH(C368)=MONTH(D$3),RIGHT('Yearly Info'!A$14,LEN('Yearly Info'!A$14)-4),"")</f>
        <v xml:space="preserve"> RICS Support for MDEQ</v>
      </c>
      <c r="B368" s="145" t="str">
        <f ca="1">TEXT(C368,"dddd")</f>
        <v>Saturday</v>
      </c>
      <c r="C368" s="94">
        <f ca="1">C338+1</f>
        <v>46277</v>
      </c>
      <c r="D368" s="106">
        <f ca="1">INDIRECT("'" &amp; UPPER(LEFT(TEXT($D$3,"mmmm"),3)) &amp; "'!N11")</f>
        <v>0</v>
      </c>
      <c r="E368" s="164"/>
      <c r="F368" s="165"/>
      <c r="G368" s="165"/>
      <c r="H368" s="165"/>
      <c r="I368" s="165"/>
      <c r="J368" s="165"/>
      <c r="K368" s="165"/>
      <c r="L368" s="165"/>
      <c r="M368" s="165"/>
      <c r="N368" s="165"/>
      <c r="O368" s="165"/>
      <c r="P368" s="166"/>
    </row>
    <row r="369" spans="1:16" ht="15" customHeight="1" x14ac:dyDescent="0.3">
      <c r="A369" s="44" t="str">
        <f ca="1">IF(MONTH(C369)=MONTH(D$3),RIGHT('Yearly Info'!A$15,LEN('Yearly Info'!A$15)-4),"")</f>
        <v xml:space="preserve"> MDEQ</v>
      </c>
      <c r="B369" s="145"/>
      <c r="C369" s="42">
        <f ca="1">C368</f>
        <v>46277</v>
      </c>
      <c r="D369" s="106">
        <f ca="1">INDIRECT("'" &amp; UPPER(LEFT(TEXT($D$3,"mmmm"),3)) &amp; "'!N12")</f>
        <v>0</v>
      </c>
      <c r="E369" s="164"/>
      <c r="F369" s="165"/>
      <c r="G369" s="165"/>
      <c r="H369" s="165"/>
      <c r="I369" s="165"/>
      <c r="J369" s="165"/>
      <c r="K369" s="165"/>
      <c r="L369" s="165"/>
      <c r="M369" s="165"/>
      <c r="N369" s="165"/>
      <c r="O369" s="165"/>
      <c r="P369" s="166"/>
    </row>
    <row r="370" spans="1:16" ht="15" customHeight="1" x14ac:dyDescent="0.3">
      <c r="A370" s="44" t="str">
        <f ca="1">IF(MONTH(C370)=MONTH(D$3),RIGHT('Yearly Info'!A$16,LEN('Yearly Info'!A$16)-4),"")</f>
        <v xml:space="preserve"> RICS Idea Portal</v>
      </c>
      <c r="B370" s="145"/>
      <c r="C370" s="42">
        <f t="shared" ref="C370:C397" ca="1" si="14">C369</f>
        <v>46277</v>
      </c>
      <c r="D370" s="106">
        <f ca="1">INDIRECT("'" &amp; UPPER(LEFT(TEXT($D$3,"mmmm"),3)) &amp; "'!N13")</f>
        <v>0</v>
      </c>
      <c r="E370" s="164"/>
      <c r="F370" s="165"/>
      <c r="G370" s="165"/>
      <c r="H370" s="165"/>
      <c r="I370" s="165"/>
      <c r="J370" s="165"/>
      <c r="K370" s="165"/>
      <c r="L370" s="165"/>
      <c r="M370" s="165"/>
      <c r="N370" s="165"/>
      <c r="O370" s="165"/>
      <c r="P370" s="166"/>
    </row>
    <row r="371" spans="1:16" ht="15" customHeight="1" x14ac:dyDescent="0.3">
      <c r="A371" s="44" t="str">
        <f ca="1">IF(MONTH(C371)=MONTH(D$3),RIGHT('Yearly Info'!A$17,LEN('Yearly Info'!A$17)-4),"")</f>
        <v xml:space="preserve"> MSWIS</v>
      </c>
      <c r="B371" s="145"/>
      <c r="C371" s="42">
        <f t="shared" ca="1" si="14"/>
        <v>46277</v>
      </c>
      <c r="D371" s="106">
        <f ca="1">INDIRECT("'" &amp; UPPER(LEFT(TEXT($D$3,"mmmm"),3)) &amp; "'!N14")</f>
        <v>0</v>
      </c>
      <c r="E371" s="164"/>
      <c r="F371" s="165"/>
      <c r="G371" s="165"/>
      <c r="H371" s="165"/>
      <c r="I371" s="165"/>
      <c r="J371" s="165"/>
      <c r="K371" s="165"/>
      <c r="L371" s="165"/>
      <c r="M371" s="165"/>
      <c r="N371" s="165"/>
      <c r="O371" s="165"/>
      <c r="P371" s="166"/>
    </row>
    <row r="372" spans="1:16" ht="15" customHeight="1" x14ac:dyDescent="0.3">
      <c r="A372" s="44" t="str">
        <f ca="1">IF(MONTH(C372)=MONTH(D$3),RIGHT('Yearly Info'!A$18,LEN('Yearly Info'!A$18)-4),"")</f>
        <v xml:space="preserve"> GeoSpatial</v>
      </c>
      <c r="B372" s="145"/>
      <c r="C372" s="42">
        <f t="shared" ca="1" si="14"/>
        <v>46277</v>
      </c>
      <c r="D372" s="106">
        <f ca="1">INDIRECT("'" &amp; UPPER(LEFT(TEXT($D$3,"mmmm"),3)) &amp; "'!N15")</f>
        <v>0</v>
      </c>
      <c r="E372" s="164"/>
      <c r="F372" s="165"/>
      <c r="G372" s="165"/>
      <c r="H372" s="165"/>
      <c r="I372" s="165"/>
      <c r="J372" s="165"/>
      <c r="K372" s="165"/>
      <c r="L372" s="165"/>
      <c r="M372" s="165"/>
      <c r="N372" s="165"/>
      <c r="O372" s="165"/>
      <c r="P372" s="166"/>
    </row>
    <row r="373" spans="1:16" ht="15" customHeight="1" x14ac:dyDescent="0.3">
      <c r="A373" s="44" t="str">
        <f ca="1">IF(MONTH(C373)=MONTH(D$3),RIGHT('Yearly Info'!A$19,LEN('Yearly Info'!A$19)-4),"")</f>
        <v xml:space="preserve"> RICS Dashboard</v>
      </c>
      <c r="B373" s="145"/>
      <c r="C373" s="42">
        <f t="shared" ca="1" si="14"/>
        <v>46277</v>
      </c>
      <c r="D373" s="106">
        <f ca="1">INDIRECT("'" &amp; UPPER(LEFT(TEXT($D$3,"mmmm"),3)) &amp; "'!N16")</f>
        <v>0</v>
      </c>
      <c r="E373" s="167"/>
      <c r="F373" s="168"/>
      <c r="G373" s="168"/>
      <c r="H373" s="168"/>
      <c r="I373" s="168"/>
      <c r="J373" s="168"/>
      <c r="K373" s="168"/>
      <c r="L373" s="168"/>
      <c r="M373" s="168"/>
      <c r="N373" s="168"/>
      <c r="O373" s="168"/>
      <c r="P373" s="169"/>
    </row>
    <row r="374" spans="1:16" ht="15" customHeight="1" x14ac:dyDescent="0.3">
      <c r="A374" s="44" t="str">
        <f ca="1">IF(MONTH(C374)=MONTH(D$3),RIGHT('Yearly Info'!A$20,LEN('Yearly Info'!A$20)-4),"")</f>
        <v xml:space="preserve"> MDWFP NRIS</v>
      </c>
      <c r="B374" s="145"/>
      <c r="C374" s="42">
        <f t="shared" ca="1" si="14"/>
        <v>46277</v>
      </c>
      <c r="D374" s="106">
        <f ca="1">INDIRECT("'" &amp; UPPER(LEFT(TEXT($D$3,"mmmm"),3)) &amp; "'!N17")</f>
        <v>0</v>
      </c>
      <c r="E374" s="167"/>
      <c r="F374" s="168"/>
      <c r="G374" s="168"/>
      <c r="H374" s="168"/>
      <c r="I374" s="168"/>
      <c r="J374" s="168"/>
      <c r="K374" s="168"/>
      <c r="L374" s="168"/>
      <c r="M374" s="168"/>
      <c r="N374" s="168"/>
      <c r="O374" s="168"/>
      <c r="P374" s="169"/>
    </row>
    <row r="375" spans="1:16" ht="15" customHeight="1" x14ac:dyDescent="0.3">
      <c r="A375" s="44" t="str">
        <f ca="1">IF(MONTH(C375)=MONTH(D$3),RIGHT('Yearly Info'!A$21,LEN('Yearly Info'!A$21)-4),"")</f>
        <v xml:space="preserve"> MSWIS MRVA 4 CLOSED</v>
      </c>
      <c r="B375" s="145"/>
      <c r="C375" s="42">
        <f t="shared" ca="1" si="14"/>
        <v>46277</v>
      </c>
      <c r="D375" s="106">
        <f ca="1">INDIRECT("'" &amp; UPPER(LEFT(TEXT($D$3,"mmmm"),3)) &amp; "'!N18")</f>
        <v>0</v>
      </c>
      <c r="E375" s="164"/>
      <c r="F375" s="165"/>
      <c r="G375" s="165"/>
      <c r="H375" s="165"/>
      <c r="I375" s="165"/>
      <c r="J375" s="165"/>
      <c r="K375" s="165"/>
      <c r="L375" s="165"/>
      <c r="M375" s="165"/>
      <c r="N375" s="165"/>
      <c r="O375" s="165"/>
      <c r="P375" s="166"/>
    </row>
    <row r="376" spans="1:16" ht="15" customHeight="1" x14ac:dyDescent="0.3">
      <c r="A376" s="44" t="str">
        <f ca="1">IF(MONTH(C376)=MONTH(D$3),RIGHT('Yearly Info'!A$22,LEN('Yearly Info'!A$22)-4),"")</f>
        <v xml:space="preserve"> Tackett</v>
      </c>
      <c r="B376" s="145"/>
      <c r="C376" s="42">
        <f t="shared" ca="1" si="14"/>
        <v>46277</v>
      </c>
      <c r="D376" s="106">
        <f ca="1">INDIRECT("'" &amp; UPPER(LEFT(TEXT($D$3,"mmmm"),3)) &amp; "'!N19")</f>
        <v>0</v>
      </c>
      <c r="E376" s="164"/>
      <c r="F376" s="165"/>
      <c r="G376" s="165"/>
      <c r="H376" s="165"/>
      <c r="I376" s="165"/>
      <c r="J376" s="165"/>
      <c r="K376" s="165"/>
      <c r="L376" s="165"/>
      <c r="M376" s="165"/>
      <c r="N376" s="165"/>
      <c r="O376" s="165"/>
      <c r="P376" s="166"/>
    </row>
    <row r="377" spans="1:16" ht="15" customHeight="1" x14ac:dyDescent="0.3">
      <c r="A377" s="44" t="e">
        <f ca="1">IF(MONTH(C377)=MONTH(D$3),RIGHT('Yearly Info'!A$23,LEN('Yearly Info'!A$23)-4),"")</f>
        <v>#VALUE!</v>
      </c>
      <c r="B377" s="145"/>
      <c r="C377" s="42">
        <f t="shared" ca="1" si="14"/>
        <v>46277</v>
      </c>
      <c r="D377" s="106">
        <f ca="1">INDIRECT("'" &amp; UPPER(LEFT(TEXT($D$3,"mmmm"),3)) &amp; "'!N20")</f>
        <v>0</v>
      </c>
      <c r="E377" s="170"/>
      <c r="F377" s="165"/>
      <c r="G377" s="165"/>
      <c r="H377" s="165"/>
      <c r="I377" s="165"/>
      <c r="J377" s="165"/>
      <c r="K377" s="165"/>
      <c r="L377" s="165"/>
      <c r="M377" s="165"/>
      <c r="N377" s="165"/>
      <c r="O377" s="165"/>
      <c r="P377" s="166"/>
    </row>
    <row r="378" spans="1:16" ht="15" customHeight="1" x14ac:dyDescent="0.3">
      <c r="A378" s="44" t="e">
        <f ca="1">IF(MONTH(C378)=MONTH(D$3),RIGHT('Yearly Info'!A$24,LEN('Yearly Info'!A$24)-4),"")</f>
        <v>#VALUE!</v>
      </c>
      <c r="B378" s="145"/>
      <c r="C378" s="42">
        <f t="shared" ca="1" si="14"/>
        <v>46277</v>
      </c>
      <c r="D378" s="106">
        <f ca="1">INDIRECT("'" &amp; UPPER(LEFT(TEXT($D$3,"mmmm"),3)) &amp; "'!N21")</f>
        <v>0</v>
      </c>
      <c r="E378" s="164"/>
      <c r="F378" s="165"/>
      <c r="G378" s="165"/>
      <c r="H378" s="165"/>
      <c r="I378" s="165"/>
      <c r="J378" s="165"/>
      <c r="K378" s="165"/>
      <c r="L378" s="165"/>
      <c r="M378" s="165"/>
      <c r="N378" s="165"/>
      <c r="O378" s="165"/>
      <c r="P378" s="166"/>
    </row>
    <row r="379" spans="1:16" ht="15" customHeight="1" x14ac:dyDescent="0.3">
      <c r="A379" s="44" t="e">
        <f ca="1">IF(MONTH(C379)=MONTH(D$3),RIGHT('Yearly Info'!A$25,LEN('Yearly Info'!A$25)-4),"")</f>
        <v>#VALUE!</v>
      </c>
      <c r="B379" s="145"/>
      <c r="C379" s="42">
        <f t="shared" ca="1" si="14"/>
        <v>46277</v>
      </c>
      <c r="D379" s="106">
        <f ca="1">INDIRECT("'" &amp; UPPER(LEFT(TEXT($D$3,"mmmm"),3)) &amp; "'!N22")</f>
        <v>0</v>
      </c>
      <c r="E379" s="164"/>
      <c r="F379" s="165"/>
      <c r="G379" s="165"/>
      <c r="H379" s="165"/>
      <c r="I379" s="165"/>
      <c r="J379" s="165"/>
      <c r="K379" s="165"/>
      <c r="L379" s="165"/>
      <c r="M379" s="165"/>
      <c r="N379" s="165"/>
      <c r="O379" s="165"/>
      <c r="P379" s="166"/>
    </row>
    <row r="380" spans="1:16" ht="15" customHeight="1" x14ac:dyDescent="0.3">
      <c r="A380" s="44" t="e">
        <f ca="1">IF(MONTH(C380)=MONTH(D$3),RIGHT('Yearly Info'!A$26,LEN('Yearly Info'!A$26)-4),"")</f>
        <v>#VALUE!</v>
      </c>
      <c r="B380" s="145"/>
      <c r="C380" s="42">
        <f t="shared" ca="1" si="14"/>
        <v>46277</v>
      </c>
      <c r="D380" s="106">
        <f ca="1">INDIRECT("'" &amp; UPPER(LEFT(TEXT($D$3,"mmmm"),3)) &amp; "'!N23")</f>
        <v>0</v>
      </c>
      <c r="E380" s="164"/>
      <c r="F380" s="165"/>
      <c r="G380" s="165"/>
      <c r="H380" s="165"/>
      <c r="I380" s="165"/>
      <c r="J380" s="165"/>
      <c r="K380" s="165"/>
      <c r="L380" s="165"/>
      <c r="M380" s="165"/>
      <c r="N380" s="165"/>
      <c r="O380" s="165"/>
      <c r="P380" s="166"/>
    </row>
    <row r="381" spans="1:16" ht="15" customHeight="1" x14ac:dyDescent="0.3">
      <c r="A381" s="44" t="e">
        <f ca="1">IF(MONTH(C381)=MONTH(D$3),RIGHT('Yearly Info'!A$27,LEN('Yearly Info'!A$27)-4),"")</f>
        <v>#VALUE!</v>
      </c>
      <c r="B381" s="145"/>
      <c r="C381" s="42">
        <f t="shared" ca="1" si="14"/>
        <v>46277</v>
      </c>
      <c r="D381" s="106">
        <f ca="1">INDIRECT("'" &amp; UPPER(LEFT(TEXT($D$3,"mmmm"),3)) &amp; "'!N24")</f>
        <v>0</v>
      </c>
      <c r="E381" s="164"/>
      <c r="F381" s="165"/>
      <c r="G381" s="165"/>
      <c r="H381" s="165"/>
      <c r="I381" s="165"/>
      <c r="J381" s="165"/>
      <c r="K381" s="165"/>
      <c r="L381" s="165"/>
      <c r="M381" s="165"/>
      <c r="N381" s="165"/>
      <c r="O381" s="165"/>
      <c r="P381" s="166"/>
    </row>
    <row r="382" spans="1:16" ht="15" customHeight="1" x14ac:dyDescent="0.3">
      <c r="A382" s="44" t="e">
        <f ca="1">IF(MONTH(C382)=MONTH(D$3),RIGHT('Yearly Info'!A$28,LEN('Yearly Info'!A$28)-4),"")</f>
        <v>#VALUE!</v>
      </c>
      <c r="B382" s="145"/>
      <c r="C382" s="42">
        <f t="shared" ca="1" si="14"/>
        <v>46277</v>
      </c>
      <c r="D382" s="106">
        <f ca="1">INDIRECT("'" &amp; UPPER(LEFT(TEXT($D$3,"mmmm"),3)) &amp; "'!N25")</f>
        <v>0</v>
      </c>
      <c r="E382" s="164"/>
      <c r="F382" s="165"/>
      <c r="G382" s="165"/>
      <c r="H382" s="165"/>
      <c r="I382" s="165"/>
      <c r="J382" s="165"/>
      <c r="K382" s="165"/>
      <c r="L382" s="165"/>
      <c r="M382" s="165"/>
      <c r="N382" s="165"/>
      <c r="O382" s="165"/>
      <c r="P382" s="166"/>
    </row>
    <row r="383" spans="1:16" ht="15" customHeight="1" x14ac:dyDescent="0.3">
      <c r="A383" s="44" t="e">
        <f ca="1">IF(MONTH(C383)=MONTH(D$3),RIGHT('Yearly Info'!A$29,LEN('Yearly Info'!A$29)-4),"")</f>
        <v>#VALUE!</v>
      </c>
      <c r="B383" s="145"/>
      <c r="C383" s="42">
        <f t="shared" ca="1" si="14"/>
        <v>46277</v>
      </c>
      <c r="D383" s="106">
        <f ca="1">INDIRECT("'" &amp; UPPER(LEFT(TEXT($D$3,"mmmm"),3)) &amp; "'!N26")</f>
        <v>0</v>
      </c>
      <c r="E383" s="164"/>
      <c r="F383" s="165"/>
      <c r="G383" s="165"/>
      <c r="H383" s="165"/>
      <c r="I383" s="165"/>
      <c r="J383" s="165"/>
      <c r="K383" s="165"/>
      <c r="L383" s="165"/>
      <c r="M383" s="165"/>
      <c r="N383" s="165"/>
      <c r="O383" s="165"/>
      <c r="P383" s="166"/>
    </row>
    <row r="384" spans="1:16" ht="15" customHeight="1" x14ac:dyDescent="0.3">
      <c r="A384" s="44" t="e">
        <f ca="1">IF(MONTH(C384)=MONTH(D$3),RIGHT('Yearly Info'!A$30,LEN('Yearly Info'!A$30)-4),"")</f>
        <v>#VALUE!</v>
      </c>
      <c r="B384" s="145"/>
      <c r="C384" s="42">
        <f t="shared" ca="1" si="14"/>
        <v>46277</v>
      </c>
      <c r="D384" s="106">
        <f ca="1">INDIRECT("'" &amp; UPPER(LEFT(TEXT($D$3,"mmmm"),3)) &amp; "'!N27")</f>
        <v>0</v>
      </c>
      <c r="E384" s="164"/>
      <c r="F384" s="165"/>
      <c r="G384" s="165"/>
      <c r="H384" s="165"/>
      <c r="I384" s="165"/>
      <c r="J384" s="165"/>
      <c r="K384" s="165"/>
      <c r="L384" s="165"/>
      <c r="M384" s="165"/>
      <c r="N384" s="165"/>
      <c r="O384" s="165"/>
      <c r="P384" s="166"/>
    </row>
    <row r="385" spans="1:16" ht="15" customHeight="1" x14ac:dyDescent="0.3">
      <c r="A385" s="44" t="e">
        <f ca="1">IF(MONTH(C385)=MONTH(D$3),RIGHT('Yearly Info'!A$31,LEN('Yearly Info'!A$31)-4),"")</f>
        <v>#VALUE!</v>
      </c>
      <c r="B385" s="145"/>
      <c r="C385" s="42">
        <f t="shared" ca="1" si="14"/>
        <v>46277</v>
      </c>
      <c r="D385" s="106">
        <f ca="1">INDIRECT("'" &amp; UPPER(LEFT(TEXT($D$3,"mmmm"),3)) &amp; "'!N28")</f>
        <v>0</v>
      </c>
      <c r="E385" s="164"/>
      <c r="F385" s="165"/>
      <c r="G385" s="165"/>
      <c r="H385" s="165"/>
      <c r="I385" s="165"/>
      <c r="J385" s="165"/>
      <c r="K385" s="165"/>
      <c r="L385" s="165"/>
      <c r="M385" s="165"/>
      <c r="N385" s="165"/>
      <c r="O385" s="165"/>
      <c r="P385" s="166"/>
    </row>
    <row r="386" spans="1:16" ht="15" customHeight="1" x14ac:dyDescent="0.3">
      <c r="A386" s="44" t="e">
        <f ca="1">IF(MONTH(C386)=MONTH(D$3),RIGHT('Yearly Info'!A$32,LEN('Yearly Info'!A$32)-4),"")</f>
        <v>#VALUE!</v>
      </c>
      <c r="B386" s="145"/>
      <c r="C386" s="42">
        <f t="shared" ca="1" si="14"/>
        <v>46277</v>
      </c>
      <c r="D386" s="106">
        <f ca="1">INDIRECT("'" &amp; UPPER(LEFT(TEXT($D$3,"mmmm"),3)) &amp; "'!N29")</f>
        <v>0</v>
      </c>
      <c r="E386" s="164"/>
      <c r="F386" s="165"/>
      <c r="G386" s="165"/>
      <c r="H386" s="165"/>
      <c r="I386" s="165"/>
      <c r="J386" s="165"/>
      <c r="K386" s="165"/>
      <c r="L386" s="165"/>
      <c r="M386" s="165"/>
      <c r="N386" s="165"/>
      <c r="O386" s="165"/>
      <c r="P386" s="166"/>
    </row>
    <row r="387" spans="1:16" ht="15" customHeight="1" x14ac:dyDescent="0.3">
      <c r="A387" s="44" t="e">
        <f ca="1">IF(MONTH(C387)=MONTH(D$3),RIGHT('Yearly Info'!A$33,LEN('Yearly Info'!A$33)-4),"")</f>
        <v>#VALUE!</v>
      </c>
      <c r="B387" s="145"/>
      <c r="C387" s="42">
        <f t="shared" ca="1" si="14"/>
        <v>46277</v>
      </c>
      <c r="D387" s="106">
        <f ca="1">INDIRECT("'" &amp; UPPER(LEFT(TEXT($D$3,"mmmm"),3)) &amp; "'!N30")</f>
        <v>0</v>
      </c>
      <c r="E387" s="164"/>
      <c r="F387" s="165"/>
      <c r="G387" s="165"/>
      <c r="H387" s="165"/>
      <c r="I387" s="165"/>
      <c r="J387" s="165"/>
      <c r="K387" s="165"/>
      <c r="L387" s="165"/>
      <c r="M387" s="165"/>
      <c r="N387" s="165"/>
      <c r="O387" s="165"/>
      <c r="P387" s="166"/>
    </row>
    <row r="388" spans="1:16" ht="15" customHeight="1" x14ac:dyDescent="0.3">
      <c r="A388" s="44" t="e">
        <f ca="1">IF(MONTH(C388)=MONTH(D$3),RIGHT('Yearly Info'!A$34,LEN('Yearly Info'!A$34)-4),"")</f>
        <v>#VALUE!</v>
      </c>
      <c r="B388" s="145"/>
      <c r="C388" s="42">
        <f t="shared" ca="1" si="14"/>
        <v>46277</v>
      </c>
      <c r="D388" s="106">
        <f ca="1">INDIRECT("'" &amp; UPPER(LEFT(TEXT($D$3,"mmmm"),3)) &amp; "'!N31")</f>
        <v>0</v>
      </c>
      <c r="E388" s="164"/>
      <c r="F388" s="165"/>
      <c r="G388" s="165"/>
      <c r="H388" s="165"/>
      <c r="I388" s="165"/>
      <c r="J388" s="165"/>
      <c r="K388" s="165"/>
      <c r="L388" s="165"/>
      <c r="M388" s="165"/>
      <c r="N388" s="165"/>
      <c r="O388" s="165"/>
      <c r="P388" s="166"/>
    </row>
    <row r="389" spans="1:16" ht="15" customHeight="1" x14ac:dyDescent="0.3">
      <c r="A389" s="44" t="e">
        <f ca="1">IF(MONTH(C389)=MONTH(D$3),RIGHT('Yearly Info'!A$35,LEN('Yearly Info'!A$35)-4),"")</f>
        <v>#VALUE!</v>
      </c>
      <c r="B389" s="145"/>
      <c r="C389" s="42">
        <f t="shared" ca="1" si="14"/>
        <v>46277</v>
      </c>
      <c r="D389" s="106">
        <f ca="1">INDIRECT("'" &amp; UPPER(LEFT(TEXT($D$3,"mmmm"),3)) &amp; "'!N32")</f>
        <v>0</v>
      </c>
      <c r="E389" s="164"/>
      <c r="F389" s="165"/>
      <c r="G389" s="165"/>
      <c r="H389" s="165"/>
      <c r="I389" s="165"/>
      <c r="J389" s="165"/>
      <c r="K389" s="165"/>
      <c r="L389" s="165"/>
      <c r="M389" s="165"/>
      <c r="N389" s="165"/>
      <c r="O389" s="165"/>
      <c r="P389" s="166"/>
    </row>
    <row r="390" spans="1:16" ht="15" customHeight="1" x14ac:dyDescent="0.3">
      <c r="A390" s="44" t="e">
        <f ca="1">IF(MONTH(C390)=MONTH(D$3),RIGHT('Yearly Info'!A$36,LEN('Yearly Info'!A$36)-4),"")</f>
        <v>#VALUE!</v>
      </c>
      <c r="B390" s="145"/>
      <c r="C390" s="42">
        <f t="shared" ca="1" si="14"/>
        <v>46277</v>
      </c>
      <c r="D390" s="106">
        <f ca="1">INDIRECT("'" &amp; UPPER(LEFT(TEXT($D$3,"mmmm"),3)) &amp; "'!N33")</f>
        <v>0</v>
      </c>
      <c r="E390" s="167"/>
      <c r="F390" s="168"/>
      <c r="G390" s="168"/>
      <c r="H390" s="168"/>
      <c r="I390" s="168"/>
      <c r="J390" s="168"/>
      <c r="K390" s="168"/>
      <c r="L390" s="168"/>
      <c r="M390" s="168"/>
      <c r="N390" s="168"/>
      <c r="O390" s="168"/>
      <c r="P390" s="169"/>
    </row>
    <row r="391" spans="1:16" ht="15" customHeight="1" x14ac:dyDescent="0.3">
      <c r="A391" s="44" t="e">
        <f ca="1">IF(MONTH(C391)=MONTH(D$3),RIGHT('Yearly Info'!A$37,LEN('Yearly Info'!A$37)-4),"")</f>
        <v>#VALUE!</v>
      </c>
      <c r="B391" s="145"/>
      <c r="C391" s="42">
        <f t="shared" ca="1" si="14"/>
        <v>46277</v>
      </c>
      <c r="D391" s="106">
        <f ca="1">INDIRECT("'" &amp; UPPER(LEFT(TEXT($D$3,"mmmm"),3)) &amp; "'!N34")</f>
        <v>0</v>
      </c>
      <c r="E391" s="164"/>
      <c r="F391" s="165"/>
      <c r="G391" s="165"/>
      <c r="H391" s="165"/>
      <c r="I391" s="165"/>
      <c r="J391" s="165"/>
      <c r="K391" s="165"/>
      <c r="L391" s="165"/>
      <c r="M391" s="165"/>
      <c r="N391" s="165"/>
      <c r="O391" s="165"/>
      <c r="P391" s="166"/>
    </row>
    <row r="392" spans="1:16" ht="15" customHeight="1" x14ac:dyDescent="0.3">
      <c r="A392" s="44" t="e">
        <f ca="1">IF(MONTH(C392)=MONTH(D$3),RIGHT('Yearly Info'!A$38,LEN('Yearly Info'!A$38)-4),"")</f>
        <v>#VALUE!</v>
      </c>
      <c r="B392" s="145"/>
      <c r="C392" s="42">
        <f t="shared" ca="1" si="14"/>
        <v>46277</v>
      </c>
      <c r="D392" s="106">
        <f ca="1">INDIRECT("'" &amp; UPPER(LEFT(TEXT($D$3,"mmmm"),3)) &amp; "'!N35")</f>
        <v>0</v>
      </c>
      <c r="E392" s="164"/>
      <c r="F392" s="165"/>
      <c r="G392" s="165"/>
      <c r="H392" s="165"/>
      <c r="I392" s="165"/>
      <c r="J392" s="165"/>
      <c r="K392" s="165"/>
      <c r="L392" s="165"/>
      <c r="M392" s="165"/>
      <c r="N392" s="165"/>
      <c r="O392" s="165"/>
      <c r="P392" s="166"/>
    </row>
    <row r="393" spans="1:16" ht="15" customHeight="1" x14ac:dyDescent="0.3">
      <c r="A393" s="44" t="e">
        <f ca="1">IF(MONTH(C393)=MONTH(D$3),RIGHT('Yearly Info'!A$39,LEN('Yearly Info'!A$39)-4),"")</f>
        <v>#VALUE!</v>
      </c>
      <c r="B393" s="145"/>
      <c r="C393" s="42">
        <f t="shared" ca="1" si="14"/>
        <v>46277</v>
      </c>
      <c r="D393" s="106">
        <f ca="1">INDIRECT("'" &amp; UPPER(LEFT(TEXT($D$3,"mmmm"),3)) &amp; "'!N36")</f>
        <v>0</v>
      </c>
      <c r="E393" s="164"/>
      <c r="F393" s="165"/>
      <c r="G393" s="165"/>
      <c r="H393" s="165"/>
      <c r="I393" s="165"/>
      <c r="J393" s="165"/>
      <c r="K393" s="165"/>
      <c r="L393" s="165"/>
      <c r="M393" s="165"/>
      <c r="N393" s="165"/>
      <c r="O393" s="165"/>
      <c r="P393" s="166"/>
    </row>
    <row r="394" spans="1:16" ht="15" customHeight="1" thickBot="1" x14ac:dyDescent="0.35">
      <c r="A394" s="45" t="e">
        <f ca="1">IF(MONTH(C394)=MONTH(D$3),RIGHT('Yearly Info'!A$40,LEN('Yearly Info'!A$40)-4),"")</f>
        <v>#VALUE!</v>
      </c>
      <c r="B394" s="145"/>
      <c r="C394" s="42">
        <f t="shared" ca="1" si="14"/>
        <v>46277</v>
      </c>
      <c r="D394" s="106">
        <f ca="1">INDIRECT("'" &amp; UPPER(LEFT(TEXT($D$3,"mmmm"),3)) &amp; "'!N37")</f>
        <v>0</v>
      </c>
      <c r="E394" s="164"/>
      <c r="F394" s="165"/>
      <c r="G394" s="165"/>
      <c r="H394" s="165"/>
      <c r="I394" s="165"/>
      <c r="J394" s="165"/>
      <c r="K394" s="165"/>
      <c r="L394" s="165"/>
      <c r="M394" s="165"/>
      <c r="N394" s="165"/>
      <c r="O394" s="165"/>
      <c r="P394" s="166"/>
    </row>
    <row r="395" spans="1:16" ht="15" customHeight="1" thickBot="1" x14ac:dyDescent="0.35">
      <c r="A395" s="45" t="str">
        <f ca="1">IF(MONTH(C395)=MONTH(D$3),RIGHT('Yearly Info'!A$41,LEN('Yearly Info'!A$41)-4),"")</f>
        <v xml:space="preserve"> </v>
      </c>
      <c r="B395" s="145"/>
      <c r="C395" s="42">
        <f t="shared" ca="1" si="14"/>
        <v>46277</v>
      </c>
      <c r="D395" s="106">
        <f ca="1">INDIRECT("'" &amp; UPPER(LEFT(TEXT($D$3,"mmmm"),3)) &amp; "'!N38")</f>
        <v>0</v>
      </c>
      <c r="E395" s="164"/>
      <c r="F395" s="165"/>
      <c r="G395" s="165"/>
      <c r="H395" s="165"/>
      <c r="I395" s="165"/>
      <c r="J395" s="165"/>
      <c r="K395" s="165"/>
      <c r="L395" s="165"/>
      <c r="M395" s="165"/>
      <c r="N395" s="165"/>
      <c r="O395" s="165"/>
      <c r="P395" s="166"/>
    </row>
    <row r="396" spans="1:16" ht="15" customHeight="1" thickBot="1" x14ac:dyDescent="0.35">
      <c r="A396" s="45" t="str">
        <f ca="1">IF(MONTH(C396)=MONTH(D$3),RIGHT('Yearly Info'!A$42,LEN('Yearly Info'!A$42)-4),"")</f>
        <v xml:space="preserve"> </v>
      </c>
      <c r="B396" s="145"/>
      <c r="C396" s="42">
        <f t="shared" ca="1" si="14"/>
        <v>46277</v>
      </c>
      <c r="D396" s="106">
        <f ca="1">INDIRECT("'" &amp; UPPER(LEFT(TEXT($D$3,"mmmm"),3)) &amp; "'!N39")</f>
        <v>0</v>
      </c>
      <c r="E396" s="164"/>
      <c r="F396" s="165"/>
      <c r="G396" s="165"/>
      <c r="H396" s="165"/>
      <c r="I396" s="165"/>
      <c r="J396" s="165"/>
      <c r="K396" s="165"/>
      <c r="L396" s="165"/>
      <c r="M396" s="165"/>
      <c r="N396" s="165"/>
      <c r="O396" s="165"/>
      <c r="P396" s="166"/>
    </row>
    <row r="397" spans="1:16" ht="15" customHeight="1" thickBot="1" x14ac:dyDescent="0.35">
      <c r="A397" s="45" t="str">
        <f ca="1">IF(MONTH(C397)=MONTH(D$3),RIGHT('Yearly Info'!A$43,LEN('Yearly Info'!A$43)-4),"")</f>
        <v xml:space="preserve"> </v>
      </c>
      <c r="B397" s="146"/>
      <c r="C397" s="42">
        <f t="shared" ca="1" si="14"/>
        <v>46277</v>
      </c>
      <c r="D397" s="106">
        <f ca="1">INDIRECT("'" &amp; UPPER(LEFT(TEXT($D$3,"mmmm"),3)) &amp; "'!N40")</f>
        <v>0</v>
      </c>
      <c r="E397" s="171"/>
      <c r="F397" s="172"/>
      <c r="G397" s="172"/>
      <c r="H397" s="172"/>
      <c r="I397" s="172"/>
      <c r="J397" s="172"/>
      <c r="K397" s="172"/>
      <c r="L397" s="172"/>
      <c r="M397" s="172"/>
      <c r="N397" s="172"/>
      <c r="O397" s="172"/>
      <c r="P397" s="173"/>
    </row>
    <row r="398" spans="1:16" ht="15" customHeight="1" x14ac:dyDescent="0.25">
      <c r="A398" s="44" t="str">
        <f ca="1">IF(MONTH(C398)=MONTH(D$3),RIGHT('Yearly Info'!A$14,LEN('Yearly Info'!A$14)-4),"")</f>
        <v xml:space="preserve"> RICS Support for MDEQ</v>
      </c>
      <c r="B398" s="145" t="str">
        <f ca="1">TEXT(C398,"dddd")</f>
        <v>Sunday</v>
      </c>
      <c r="C398" s="94">
        <f ca="1">C368+1</f>
        <v>46278</v>
      </c>
      <c r="D398" s="107">
        <f ca="1">INDIRECT("'" &amp; UPPER(LEFT(TEXT($D$3,"mmmm"),3)) &amp; "'!O11")</f>
        <v>0</v>
      </c>
      <c r="E398" s="147"/>
      <c r="F398" s="148"/>
      <c r="G398" s="148"/>
      <c r="H398" s="148"/>
      <c r="I398" s="148"/>
      <c r="J398" s="148"/>
      <c r="K398" s="148"/>
      <c r="L398" s="148"/>
      <c r="M398" s="148"/>
      <c r="N398" s="148"/>
      <c r="O398" s="148"/>
      <c r="P398" s="149"/>
    </row>
    <row r="399" spans="1:16" ht="15" customHeight="1" x14ac:dyDescent="0.25">
      <c r="A399" s="44" t="str">
        <f ca="1">IF(MONTH(C399)=MONTH(D$3),RIGHT('Yearly Info'!A$15,LEN('Yearly Info'!A$15)-4),"")</f>
        <v xml:space="preserve"> MDEQ</v>
      </c>
      <c r="B399" s="145"/>
      <c r="C399" s="42">
        <f ca="1">C398</f>
        <v>46278</v>
      </c>
      <c r="D399" s="107">
        <f ca="1">INDIRECT("'" &amp; UPPER(LEFT(TEXT($D$3,"mmmm"),3)) &amp; "'!O12")</f>
        <v>0</v>
      </c>
      <c r="E399" s="147"/>
      <c r="F399" s="148"/>
      <c r="G399" s="148"/>
      <c r="H399" s="148"/>
      <c r="I399" s="148"/>
      <c r="J399" s="148"/>
      <c r="K399" s="148"/>
      <c r="L399" s="148"/>
      <c r="M399" s="148"/>
      <c r="N399" s="148"/>
      <c r="O399" s="148"/>
      <c r="P399" s="149"/>
    </row>
    <row r="400" spans="1:16" ht="15" customHeight="1" x14ac:dyDescent="0.25">
      <c r="A400" s="44" t="str">
        <f ca="1">IF(MONTH(C400)=MONTH(D$3),RIGHT('Yearly Info'!A$16,LEN('Yearly Info'!A$16)-4),"")</f>
        <v xml:space="preserve"> RICS Idea Portal</v>
      </c>
      <c r="B400" s="145"/>
      <c r="C400" s="42">
        <f t="shared" ref="C400:C427" ca="1" si="15">C399</f>
        <v>46278</v>
      </c>
      <c r="D400" s="107">
        <f ca="1">INDIRECT("'" &amp; UPPER(LEFT(TEXT($D$3,"mmmm"),3)) &amp; "'!O13")</f>
        <v>0</v>
      </c>
      <c r="E400" s="147"/>
      <c r="F400" s="148"/>
      <c r="G400" s="148"/>
      <c r="H400" s="148"/>
      <c r="I400" s="148"/>
      <c r="J400" s="148"/>
      <c r="K400" s="148"/>
      <c r="L400" s="148"/>
      <c r="M400" s="148"/>
      <c r="N400" s="148"/>
      <c r="O400" s="148"/>
      <c r="P400" s="149"/>
    </row>
    <row r="401" spans="1:16" ht="15" customHeight="1" x14ac:dyDescent="0.25">
      <c r="A401" s="44" t="str">
        <f ca="1">IF(MONTH(C401)=MONTH(D$3),RIGHT('Yearly Info'!A$17,LEN('Yearly Info'!A$17)-4),"")</f>
        <v xml:space="preserve"> MSWIS</v>
      </c>
      <c r="B401" s="145"/>
      <c r="C401" s="42">
        <f t="shared" ca="1" si="15"/>
        <v>46278</v>
      </c>
      <c r="D401" s="107">
        <f ca="1">INDIRECT("'" &amp; UPPER(LEFT(TEXT($D$3,"mmmm"),3)) &amp; "'!O14")</f>
        <v>0</v>
      </c>
      <c r="E401" s="147"/>
      <c r="F401" s="148"/>
      <c r="G401" s="148"/>
      <c r="H401" s="148"/>
      <c r="I401" s="148"/>
      <c r="J401" s="148"/>
      <c r="K401" s="148"/>
      <c r="L401" s="148"/>
      <c r="M401" s="148"/>
      <c r="N401" s="148"/>
      <c r="O401" s="148"/>
      <c r="P401" s="149"/>
    </row>
    <row r="402" spans="1:16" ht="15" customHeight="1" x14ac:dyDescent="0.25">
      <c r="A402" s="44" t="str">
        <f ca="1">IF(MONTH(C402)=MONTH(D$3),RIGHT('Yearly Info'!A$18,LEN('Yearly Info'!A$18)-4),"")</f>
        <v xml:space="preserve"> GeoSpatial</v>
      </c>
      <c r="B402" s="145"/>
      <c r="C402" s="42">
        <f t="shared" ca="1" si="15"/>
        <v>46278</v>
      </c>
      <c r="D402" s="107">
        <f ca="1">INDIRECT("'" &amp; UPPER(LEFT(TEXT($D$3,"mmmm"),3)) &amp; "'!O15")</f>
        <v>0</v>
      </c>
      <c r="E402" s="147"/>
      <c r="F402" s="148"/>
      <c r="G402" s="148"/>
      <c r="H402" s="148"/>
      <c r="I402" s="148"/>
      <c r="J402" s="148"/>
      <c r="K402" s="148"/>
      <c r="L402" s="148"/>
      <c r="M402" s="148"/>
      <c r="N402" s="148"/>
      <c r="O402" s="148"/>
      <c r="P402" s="149"/>
    </row>
    <row r="403" spans="1:16" ht="15" customHeight="1" x14ac:dyDescent="0.25">
      <c r="A403" s="44" t="str">
        <f ca="1">IF(MONTH(C403)=MONTH(D$3),RIGHT('Yearly Info'!A$19,LEN('Yearly Info'!A$19)-4),"")</f>
        <v xml:space="preserve"> RICS Dashboard</v>
      </c>
      <c r="B403" s="145"/>
      <c r="C403" s="42">
        <f t="shared" ca="1" si="15"/>
        <v>46278</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MDWFP NRIS</v>
      </c>
      <c r="B404" s="145"/>
      <c r="C404" s="42">
        <f t="shared" ca="1" si="15"/>
        <v>46278</v>
      </c>
      <c r="D404" s="107">
        <f ca="1">INDIRECT("'" &amp; UPPER(LEFT(TEXT($D$3,"mmmm"),3)) &amp; "'!O17")</f>
        <v>0</v>
      </c>
      <c r="E404" s="147"/>
      <c r="F404" s="148"/>
      <c r="G404" s="148"/>
      <c r="H404" s="148"/>
      <c r="I404" s="148"/>
      <c r="J404" s="148"/>
      <c r="K404" s="148"/>
      <c r="L404" s="148"/>
      <c r="M404" s="148"/>
      <c r="N404" s="148"/>
      <c r="O404" s="148"/>
      <c r="P404" s="149"/>
    </row>
    <row r="405" spans="1:16" ht="15" customHeight="1" x14ac:dyDescent="0.25">
      <c r="A405" s="44" t="str">
        <f ca="1">IF(MONTH(C405)=MONTH(D$3),RIGHT('Yearly Info'!A$21,LEN('Yearly Info'!A$21)-4),"")</f>
        <v xml:space="preserve"> MSWIS MRVA 4 CLOSED</v>
      </c>
      <c r="B405" s="145"/>
      <c r="C405" s="42">
        <f t="shared" ca="1" si="15"/>
        <v>46278</v>
      </c>
      <c r="D405" s="107">
        <f ca="1">INDIRECT("'" &amp; UPPER(LEFT(TEXT($D$3,"mmmm"),3)) &amp; "'!O18")</f>
        <v>0</v>
      </c>
      <c r="E405" s="147"/>
      <c r="F405" s="148"/>
      <c r="G405" s="148"/>
      <c r="H405" s="148"/>
      <c r="I405" s="148"/>
      <c r="J405" s="148"/>
      <c r="K405" s="148"/>
      <c r="L405" s="148"/>
      <c r="M405" s="148"/>
      <c r="N405" s="148"/>
      <c r="O405" s="148"/>
      <c r="P405" s="149"/>
    </row>
    <row r="406" spans="1:16" ht="15" customHeight="1" x14ac:dyDescent="0.25">
      <c r="A406" s="44" t="str">
        <f ca="1">IF(MONTH(C406)=MONTH(D$3),RIGHT('Yearly Info'!A$22,LEN('Yearly Info'!A$22)-4),"")</f>
        <v xml:space="preserve"> Tackett</v>
      </c>
      <c r="B406" s="145"/>
      <c r="C406" s="42">
        <f t="shared" ca="1" si="15"/>
        <v>46278</v>
      </c>
      <c r="D406" s="107">
        <f ca="1">INDIRECT("'" &amp; UPPER(LEFT(TEXT($D$3,"mmmm"),3)) &amp; "'!O19")</f>
        <v>0</v>
      </c>
      <c r="E406" s="147"/>
      <c r="F406" s="148"/>
      <c r="G406" s="148"/>
      <c r="H406" s="148"/>
      <c r="I406" s="148"/>
      <c r="J406" s="148"/>
      <c r="K406" s="148"/>
      <c r="L406" s="148"/>
      <c r="M406" s="148"/>
      <c r="N406" s="148"/>
      <c r="O406" s="148"/>
      <c r="P406" s="149"/>
    </row>
    <row r="407" spans="1:16" ht="15" customHeight="1" x14ac:dyDescent="0.25">
      <c r="A407" s="44" t="e">
        <f ca="1">IF(MONTH(C407)=MONTH(D$3),RIGHT('Yearly Info'!A$23,LEN('Yearly Info'!A$23)-4),"")</f>
        <v>#VALUE!</v>
      </c>
      <c r="B407" s="145"/>
      <c r="C407" s="42">
        <f t="shared" ca="1" si="15"/>
        <v>46278</v>
      </c>
      <c r="D407" s="107">
        <f ca="1">INDIRECT("'" &amp; UPPER(LEFT(TEXT($D$3,"mmmm"),3)) &amp; "'!O20")</f>
        <v>0</v>
      </c>
      <c r="E407" s="147"/>
      <c r="F407" s="148"/>
      <c r="G407" s="148"/>
      <c r="H407" s="148"/>
      <c r="I407" s="148"/>
      <c r="J407" s="148"/>
      <c r="K407" s="148"/>
      <c r="L407" s="148"/>
      <c r="M407" s="148"/>
      <c r="N407" s="148"/>
      <c r="O407" s="148"/>
      <c r="P407" s="149"/>
    </row>
    <row r="408" spans="1:16" ht="15" customHeight="1" x14ac:dyDescent="0.25">
      <c r="A408" s="44" t="e">
        <f ca="1">IF(MONTH(C408)=MONTH(D$3),RIGHT('Yearly Info'!A$24,LEN('Yearly Info'!A$24)-4),"")</f>
        <v>#VALUE!</v>
      </c>
      <c r="B408" s="145"/>
      <c r="C408" s="42">
        <f t="shared" ca="1" si="15"/>
        <v>46278</v>
      </c>
      <c r="D408" s="107">
        <f ca="1">INDIRECT("'" &amp; UPPER(LEFT(TEXT($D$3,"mmmm"),3)) &amp; "'!O21")</f>
        <v>0</v>
      </c>
      <c r="E408" s="147"/>
      <c r="F408" s="148"/>
      <c r="G408" s="148"/>
      <c r="H408" s="148"/>
      <c r="I408" s="148"/>
      <c r="J408" s="148"/>
      <c r="K408" s="148"/>
      <c r="L408" s="148"/>
      <c r="M408" s="148"/>
      <c r="N408" s="148"/>
      <c r="O408" s="148"/>
      <c r="P408" s="149"/>
    </row>
    <row r="409" spans="1:16" ht="15" customHeight="1" x14ac:dyDescent="0.25">
      <c r="A409" s="44" t="e">
        <f ca="1">IF(MONTH(C409)=MONTH(D$3),RIGHT('Yearly Info'!A$25,LEN('Yearly Info'!A$25)-4),"")</f>
        <v>#VALUE!</v>
      </c>
      <c r="B409" s="145"/>
      <c r="C409" s="42">
        <f t="shared" ca="1" si="15"/>
        <v>46278</v>
      </c>
      <c r="D409" s="107">
        <f ca="1">INDIRECT("'" &amp; UPPER(LEFT(TEXT($D$3,"mmmm"),3)) &amp; "'!O22")</f>
        <v>0</v>
      </c>
      <c r="E409" s="147"/>
      <c r="F409" s="148"/>
      <c r="G409" s="148"/>
      <c r="H409" s="148"/>
      <c r="I409" s="148"/>
      <c r="J409" s="148"/>
      <c r="K409" s="148"/>
      <c r="L409" s="148"/>
      <c r="M409" s="148"/>
      <c r="N409" s="148"/>
      <c r="O409" s="148"/>
      <c r="P409" s="149"/>
    </row>
    <row r="410" spans="1:16" ht="15" customHeight="1" x14ac:dyDescent="0.25">
      <c r="A410" s="44" t="e">
        <f ca="1">IF(MONTH(C410)=MONTH(D$3),RIGHT('Yearly Info'!A$26,LEN('Yearly Info'!A$26)-4),"")</f>
        <v>#VALUE!</v>
      </c>
      <c r="B410" s="145"/>
      <c r="C410" s="42">
        <f t="shared" ca="1" si="15"/>
        <v>46278</v>
      </c>
      <c r="D410" s="107">
        <f ca="1">INDIRECT("'" &amp; UPPER(LEFT(TEXT($D$3,"mmmm"),3)) &amp; "'!O23")</f>
        <v>0</v>
      </c>
      <c r="E410" s="147"/>
      <c r="F410" s="148"/>
      <c r="G410" s="148"/>
      <c r="H410" s="148"/>
      <c r="I410" s="148"/>
      <c r="J410" s="148"/>
      <c r="K410" s="148"/>
      <c r="L410" s="148"/>
      <c r="M410" s="148"/>
      <c r="N410" s="148"/>
      <c r="O410" s="148"/>
      <c r="P410" s="149"/>
    </row>
    <row r="411" spans="1:16" ht="15" customHeight="1" x14ac:dyDescent="0.25">
      <c r="A411" s="44" t="e">
        <f ca="1">IF(MONTH(C411)=MONTH(D$3),RIGHT('Yearly Info'!A$27,LEN('Yearly Info'!A$27)-4),"")</f>
        <v>#VALUE!</v>
      </c>
      <c r="B411" s="145"/>
      <c r="C411" s="42">
        <f t="shared" ca="1" si="15"/>
        <v>46278</v>
      </c>
      <c r="D411" s="107">
        <f ca="1">INDIRECT("'" &amp; UPPER(LEFT(TEXT($D$3,"mmmm"),3)) &amp; "'!O24")</f>
        <v>0</v>
      </c>
      <c r="E411" s="147"/>
      <c r="F411" s="148"/>
      <c r="G411" s="148"/>
      <c r="H411" s="148"/>
      <c r="I411" s="148"/>
      <c r="J411" s="148"/>
      <c r="K411" s="148"/>
      <c r="L411" s="148"/>
      <c r="M411" s="148"/>
      <c r="N411" s="148"/>
      <c r="O411" s="148"/>
      <c r="P411" s="149"/>
    </row>
    <row r="412" spans="1:16" ht="15" customHeight="1" x14ac:dyDescent="0.25">
      <c r="A412" s="44" t="e">
        <f ca="1">IF(MONTH(C412)=MONTH(D$3),RIGHT('Yearly Info'!A$28,LEN('Yearly Info'!A$28)-4),"")</f>
        <v>#VALUE!</v>
      </c>
      <c r="B412" s="145"/>
      <c r="C412" s="42">
        <f t="shared" ca="1" si="15"/>
        <v>46278</v>
      </c>
      <c r="D412" s="107">
        <f ca="1">INDIRECT("'" &amp; UPPER(LEFT(TEXT($D$3,"mmmm"),3)) &amp; "'!O25")</f>
        <v>0</v>
      </c>
      <c r="E412" s="147"/>
      <c r="F412" s="148"/>
      <c r="G412" s="148"/>
      <c r="H412" s="148"/>
      <c r="I412" s="148"/>
      <c r="J412" s="148"/>
      <c r="K412" s="148"/>
      <c r="L412" s="148"/>
      <c r="M412" s="148"/>
      <c r="N412" s="148"/>
      <c r="O412" s="148"/>
      <c r="P412" s="149"/>
    </row>
    <row r="413" spans="1:16" ht="15" customHeight="1" x14ac:dyDescent="0.25">
      <c r="A413" s="44" t="e">
        <f ca="1">IF(MONTH(C413)=MONTH(D$3),RIGHT('Yearly Info'!A$29,LEN('Yearly Info'!A$29)-4),"")</f>
        <v>#VALUE!</v>
      </c>
      <c r="B413" s="145"/>
      <c r="C413" s="42">
        <f t="shared" ca="1" si="15"/>
        <v>46278</v>
      </c>
      <c r="D413" s="107">
        <f ca="1">INDIRECT("'" &amp; UPPER(LEFT(TEXT($D$3,"mmmm"),3)) &amp; "'!O26")</f>
        <v>0</v>
      </c>
      <c r="E413" s="147"/>
      <c r="F413" s="148"/>
      <c r="G413" s="148"/>
      <c r="H413" s="148"/>
      <c r="I413" s="148"/>
      <c r="J413" s="148"/>
      <c r="K413" s="148"/>
      <c r="L413" s="148"/>
      <c r="M413" s="148"/>
      <c r="N413" s="148"/>
      <c r="O413" s="148"/>
      <c r="P413" s="149"/>
    </row>
    <row r="414" spans="1:16" ht="15" customHeight="1" x14ac:dyDescent="0.25">
      <c r="A414" s="44" t="e">
        <f ca="1">IF(MONTH(C414)=MONTH(D$3),RIGHT('Yearly Info'!A$30,LEN('Yearly Info'!A$30)-4),"")</f>
        <v>#VALUE!</v>
      </c>
      <c r="B414" s="145"/>
      <c r="C414" s="42">
        <f t="shared" ca="1" si="15"/>
        <v>46278</v>
      </c>
      <c r="D414" s="107">
        <f ca="1">INDIRECT("'" &amp; UPPER(LEFT(TEXT($D$3,"mmmm"),3)) &amp; "'!O27")</f>
        <v>0</v>
      </c>
      <c r="E414" s="147"/>
      <c r="F414" s="148"/>
      <c r="G414" s="148"/>
      <c r="H414" s="148"/>
      <c r="I414" s="148"/>
      <c r="J414" s="148"/>
      <c r="K414" s="148"/>
      <c r="L414" s="148"/>
      <c r="M414" s="148"/>
      <c r="N414" s="148"/>
      <c r="O414" s="148"/>
      <c r="P414" s="149"/>
    </row>
    <row r="415" spans="1:16" ht="15" customHeight="1" x14ac:dyDescent="0.25">
      <c r="A415" s="44" t="e">
        <f ca="1">IF(MONTH(C415)=MONTH(D$3),RIGHT('Yearly Info'!A$31,LEN('Yearly Info'!A$31)-4),"")</f>
        <v>#VALUE!</v>
      </c>
      <c r="B415" s="145"/>
      <c r="C415" s="42">
        <f t="shared" ca="1" si="15"/>
        <v>46278</v>
      </c>
      <c r="D415" s="107">
        <f ca="1">INDIRECT("'" &amp; UPPER(LEFT(TEXT($D$3,"mmmm"),3)) &amp; "'!O28")</f>
        <v>0</v>
      </c>
      <c r="E415" s="147"/>
      <c r="F415" s="148"/>
      <c r="G415" s="148"/>
      <c r="H415" s="148"/>
      <c r="I415" s="148"/>
      <c r="J415" s="148"/>
      <c r="K415" s="148"/>
      <c r="L415" s="148"/>
      <c r="M415" s="148"/>
      <c r="N415" s="148"/>
      <c r="O415" s="148"/>
      <c r="P415" s="149"/>
    </row>
    <row r="416" spans="1:16" ht="15" customHeight="1" x14ac:dyDescent="0.25">
      <c r="A416" s="44" t="e">
        <f ca="1">IF(MONTH(C416)=MONTH(D$3),RIGHT('Yearly Info'!A$32,LEN('Yearly Info'!A$32)-4),"")</f>
        <v>#VALUE!</v>
      </c>
      <c r="B416" s="145"/>
      <c r="C416" s="42">
        <f t="shared" ca="1" si="15"/>
        <v>46278</v>
      </c>
      <c r="D416" s="107">
        <f ca="1">INDIRECT("'" &amp; UPPER(LEFT(TEXT($D$3,"mmmm"),3)) &amp; "'!O29")</f>
        <v>0</v>
      </c>
      <c r="E416" s="147"/>
      <c r="F416" s="148"/>
      <c r="G416" s="148"/>
      <c r="H416" s="148"/>
      <c r="I416" s="148"/>
      <c r="J416" s="148"/>
      <c r="K416" s="148"/>
      <c r="L416" s="148"/>
      <c r="M416" s="148"/>
      <c r="N416" s="148"/>
      <c r="O416" s="148"/>
      <c r="P416" s="149"/>
    </row>
    <row r="417" spans="1:16" ht="15" customHeight="1" x14ac:dyDescent="0.25">
      <c r="A417" s="44" t="e">
        <f ca="1">IF(MONTH(C417)=MONTH(D$3),RIGHT('Yearly Info'!A$33,LEN('Yearly Info'!A$33)-4),"")</f>
        <v>#VALUE!</v>
      </c>
      <c r="B417" s="145"/>
      <c r="C417" s="42">
        <f t="shared" ca="1" si="15"/>
        <v>46278</v>
      </c>
      <c r="D417" s="107">
        <f ca="1">INDIRECT("'" &amp; UPPER(LEFT(TEXT($D$3,"mmmm"),3)) &amp; "'!O30")</f>
        <v>0</v>
      </c>
      <c r="E417" s="147"/>
      <c r="F417" s="148"/>
      <c r="G417" s="148"/>
      <c r="H417" s="148"/>
      <c r="I417" s="148"/>
      <c r="J417" s="148"/>
      <c r="K417" s="148"/>
      <c r="L417" s="148"/>
      <c r="M417" s="148"/>
      <c r="N417" s="148"/>
      <c r="O417" s="148"/>
      <c r="P417" s="149"/>
    </row>
    <row r="418" spans="1:16" ht="15" customHeight="1" x14ac:dyDescent="0.25">
      <c r="A418" s="44" t="e">
        <f ca="1">IF(MONTH(C418)=MONTH(D$3),RIGHT('Yearly Info'!A$34,LEN('Yearly Info'!A$34)-4),"")</f>
        <v>#VALUE!</v>
      </c>
      <c r="B418" s="145"/>
      <c r="C418" s="42">
        <f t="shared" ca="1" si="15"/>
        <v>46278</v>
      </c>
      <c r="D418" s="107">
        <f ca="1">INDIRECT("'" &amp; UPPER(LEFT(TEXT($D$3,"mmmm"),3)) &amp; "'!O31")</f>
        <v>0</v>
      </c>
      <c r="E418" s="147"/>
      <c r="F418" s="148"/>
      <c r="G418" s="148"/>
      <c r="H418" s="148"/>
      <c r="I418" s="148"/>
      <c r="J418" s="148"/>
      <c r="K418" s="148"/>
      <c r="L418" s="148"/>
      <c r="M418" s="148"/>
      <c r="N418" s="148"/>
      <c r="O418" s="148"/>
      <c r="P418" s="149"/>
    </row>
    <row r="419" spans="1:16" ht="15" customHeight="1" x14ac:dyDescent="0.25">
      <c r="A419" s="44" t="e">
        <f ca="1">IF(MONTH(C419)=MONTH(D$3),RIGHT('Yearly Info'!A$35,LEN('Yearly Info'!A$35)-4),"")</f>
        <v>#VALUE!</v>
      </c>
      <c r="B419" s="145"/>
      <c r="C419" s="42">
        <f t="shared" ca="1" si="15"/>
        <v>46278</v>
      </c>
      <c r="D419" s="107">
        <f ca="1">INDIRECT("'" &amp; UPPER(LEFT(TEXT($D$3,"mmmm"),3)) &amp; "'!O32")</f>
        <v>0</v>
      </c>
      <c r="E419" s="147"/>
      <c r="F419" s="148"/>
      <c r="G419" s="148"/>
      <c r="H419" s="148"/>
      <c r="I419" s="148"/>
      <c r="J419" s="148"/>
      <c r="K419" s="148"/>
      <c r="L419" s="148"/>
      <c r="M419" s="148"/>
      <c r="N419" s="148"/>
      <c r="O419" s="148"/>
      <c r="P419" s="149"/>
    </row>
    <row r="420" spans="1:16" ht="15" customHeight="1" x14ac:dyDescent="0.25">
      <c r="A420" s="44" t="e">
        <f ca="1">IF(MONTH(C420)=MONTH(D$3),RIGHT('Yearly Info'!A$36,LEN('Yearly Info'!A$36)-4),"")</f>
        <v>#VALUE!</v>
      </c>
      <c r="B420" s="145"/>
      <c r="C420" s="42">
        <f t="shared" ca="1" si="15"/>
        <v>46278</v>
      </c>
      <c r="D420" s="107">
        <f ca="1">INDIRECT("'" &amp; UPPER(LEFT(TEXT($D$3,"mmmm"),3)) &amp; "'!O33")</f>
        <v>0</v>
      </c>
      <c r="E420" s="147"/>
      <c r="F420" s="148"/>
      <c r="G420" s="148"/>
      <c r="H420" s="148"/>
      <c r="I420" s="148"/>
      <c r="J420" s="148"/>
      <c r="K420" s="148"/>
      <c r="L420" s="148"/>
      <c r="M420" s="148"/>
      <c r="N420" s="148"/>
      <c r="O420" s="148"/>
      <c r="P420" s="149"/>
    </row>
    <row r="421" spans="1:16" ht="15" customHeight="1" x14ac:dyDescent="0.25">
      <c r="A421" s="44" t="e">
        <f ca="1">IF(MONTH(C421)=MONTH(D$3),RIGHT('Yearly Info'!A$37,LEN('Yearly Info'!A$37)-4),"")</f>
        <v>#VALUE!</v>
      </c>
      <c r="B421" s="145"/>
      <c r="C421" s="42">
        <f t="shared" ca="1" si="15"/>
        <v>46278</v>
      </c>
      <c r="D421" s="107">
        <f ca="1">INDIRECT("'" &amp; UPPER(LEFT(TEXT($D$3,"mmmm"),3)) &amp; "'!O34")</f>
        <v>0</v>
      </c>
      <c r="E421" s="147"/>
      <c r="F421" s="148"/>
      <c r="G421" s="148"/>
      <c r="H421" s="148"/>
      <c r="I421" s="148"/>
      <c r="J421" s="148"/>
      <c r="K421" s="148"/>
      <c r="L421" s="148"/>
      <c r="M421" s="148"/>
      <c r="N421" s="148"/>
      <c r="O421" s="148"/>
      <c r="P421" s="149"/>
    </row>
    <row r="422" spans="1:16" ht="15" customHeight="1" x14ac:dyDescent="0.25">
      <c r="A422" s="44" t="e">
        <f ca="1">IF(MONTH(C422)=MONTH(D$3),RIGHT('Yearly Info'!A$38,LEN('Yearly Info'!A$38)-4),"")</f>
        <v>#VALUE!</v>
      </c>
      <c r="B422" s="145"/>
      <c r="C422" s="42">
        <f t="shared" ca="1" si="15"/>
        <v>46278</v>
      </c>
      <c r="D422" s="107">
        <f ca="1">INDIRECT("'" &amp; UPPER(LEFT(TEXT($D$3,"mmmm"),3)) &amp; "'!O35")</f>
        <v>0</v>
      </c>
      <c r="E422" s="147"/>
      <c r="F422" s="148"/>
      <c r="G422" s="148"/>
      <c r="H422" s="148"/>
      <c r="I422" s="148"/>
      <c r="J422" s="148"/>
      <c r="K422" s="148"/>
      <c r="L422" s="148"/>
      <c r="M422" s="148"/>
      <c r="N422" s="148"/>
      <c r="O422" s="148"/>
      <c r="P422" s="149"/>
    </row>
    <row r="423" spans="1:16" ht="15" customHeight="1" x14ac:dyDescent="0.25">
      <c r="A423" s="44" t="e">
        <f ca="1">IF(MONTH(C423)=MONTH(D$3),RIGHT('Yearly Info'!A$39,LEN('Yearly Info'!A$39)-4),"")</f>
        <v>#VALUE!</v>
      </c>
      <c r="B423" s="145"/>
      <c r="C423" s="42">
        <f t="shared" ca="1" si="15"/>
        <v>46278</v>
      </c>
      <c r="D423" s="107">
        <f ca="1">INDIRECT("'" &amp; UPPER(LEFT(TEXT($D$3,"mmmm"),3)) &amp; "'!O36")</f>
        <v>0</v>
      </c>
      <c r="E423" s="147"/>
      <c r="F423" s="148"/>
      <c r="G423" s="148"/>
      <c r="H423" s="148"/>
      <c r="I423" s="148"/>
      <c r="J423" s="148"/>
      <c r="K423" s="148"/>
      <c r="L423" s="148"/>
      <c r="M423" s="148"/>
      <c r="N423" s="148"/>
      <c r="O423" s="148"/>
      <c r="P423" s="149"/>
    </row>
    <row r="424" spans="1:16" ht="15" customHeight="1" thickBot="1" x14ac:dyDescent="0.3">
      <c r="A424" s="45" t="e">
        <f ca="1">IF(MONTH(C424)=MONTH(D$3),RIGHT('Yearly Info'!A$40,LEN('Yearly Info'!A$40)-4),"")</f>
        <v>#VALUE!</v>
      </c>
      <c r="B424" s="145"/>
      <c r="C424" s="42">
        <f t="shared" ca="1" si="15"/>
        <v>46278</v>
      </c>
      <c r="D424" s="107">
        <f ca="1">INDIRECT("'" &amp; UPPER(LEFT(TEXT($D$3,"mmmm"),3)) &amp; "'!O37")</f>
        <v>0</v>
      </c>
      <c r="E424" s="147"/>
      <c r="F424" s="148"/>
      <c r="G424" s="148"/>
      <c r="H424" s="148"/>
      <c r="I424" s="148"/>
      <c r="J424" s="148"/>
      <c r="K424" s="148"/>
      <c r="L424" s="148"/>
      <c r="M424" s="148"/>
      <c r="N424" s="148"/>
      <c r="O424" s="148"/>
      <c r="P424" s="149"/>
    </row>
    <row r="425" spans="1:16" ht="15" customHeight="1" thickBot="1" x14ac:dyDescent="0.3">
      <c r="A425" s="45" t="str">
        <f ca="1">IF(MONTH(C425)=MONTH(D$3),RIGHT('Yearly Info'!A$41,LEN('Yearly Info'!A$41)-4),"")</f>
        <v xml:space="preserve"> </v>
      </c>
      <c r="B425" s="145"/>
      <c r="C425" s="42">
        <f t="shared" ca="1" si="15"/>
        <v>46278</v>
      </c>
      <c r="D425" s="107">
        <f ca="1">INDIRECT("'" &amp; UPPER(LEFT(TEXT($D$3,"mmmm"),3)) &amp; "'!O38")</f>
        <v>0</v>
      </c>
      <c r="E425" s="147"/>
      <c r="F425" s="148"/>
      <c r="G425" s="148"/>
      <c r="H425" s="148"/>
      <c r="I425" s="148"/>
      <c r="J425" s="148"/>
      <c r="K425" s="148"/>
      <c r="L425" s="148"/>
      <c r="M425" s="148"/>
      <c r="N425" s="148"/>
      <c r="O425" s="148"/>
      <c r="P425" s="149"/>
    </row>
    <row r="426" spans="1:16" ht="15" customHeight="1" thickBot="1" x14ac:dyDescent="0.3">
      <c r="A426" s="45" t="str">
        <f ca="1">IF(MONTH(C426)=MONTH(D$3),RIGHT('Yearly Info'!A$42,LEN('Yearly Info'!A$42)-4),"")</f>
        <v xml:space="preserve"> </v>
      </c>
      <c r="B426" s="145"/>
      <c r="C426" s="42">
        <f t="shared" ca="1" si="15"/>
        <v>46278</v>
      </c>
      <c r="D426" s="107">
        <f ca="1">INDIRECT("'" &amp; UPPER(LEFT(TEXT($D$3,"mmmm"),3)) &amp; "'!O39")</f>
        <v>0</v>
      </c>
      <c r="E426" s="147"/>
      <c r="F426" s="148"/>
      <c r="G426" s="148"/>
      <c r="H426" s="148"/>
      <c r="I426" s="148"/>
      <c r="J426" s="148"/>
      <c r="K426" s="148"/>
      <c r="L426" s="148"/>
      <c r="M426" s="148"/>
      <c r="N426" s="148"/>
      <c r="O426" s="148"/>
      <c r="P426" s="149"/>
    </row>
    <row r="427" spans="1:16" ht="15" customHeight="1" thickBot="1" x14ac:dyDescent="0.3">
      <c r="A427" s="45" t="str">
        <f ca="1">IF(MONTH(C427)=MONTH(D$3),RIGHT('Yearly Info'!A$43,LEN('Yearly Info'!A$43)-4),"")</f>
        <v xml:space="preserve"> </v>
      </c>
      <c r="B427" s="146"/>
      <c r="C427" s="42">
        <f t="shared" ca="1" si="15"/>
        <v>46278</v>
      </c>
      <c r="D427" s="107">
        <f ca="1">INDIRECT("'" &amp; UPPER(LEFT(TEXT($D$3,"mmmm"),3)) &amp; "'!O40")</f>
        <v>0</v>
      </c>
      <c r="E427" s="150"/>
      <c r="F427" s="151"/>
      <c r="G427" s="151"/>
      <c r="H427" s="151"/>
      <c r="I427" s="151"/>
      <c r="J427" s="151"/>
      <c r="K427" s="151"/>
      <c r="L427" s="151"/>
      <c r="M427" s="151"/>
      <c r="N427" s="151"/>
      <c r="O427" s="151"/>
      <c r="P427" s="152"/>
    </row>
    <row r="428" spans="1:16" ht="15" customHeight="1" x14ac:dyDescent="0.25">
      <c r="A428" s="44" t="str">
        <f ca="1">IF(MONTH(C428)=MONTH(D$3),RIGHT('Yearly Info'!A$14,LEN('Yearly Info'!A$14)-4),"")</f>
        <v xml:space="preserve"> RICS Support for MDEQ</v>
      </c>
      <c r="B428" s="159" t="str">
        <f ca="1">TEXT(C428,"dddd")</f>
        <v>Monday</v>
      </c>
      <c r="C428" s="96">
        <f ca="1">C338+3</f>
        <v>46279</v>
      </c>
      <c r="D428" s="54">
        <f ca="1">INDIRECT("'" &amp; UPPER(LEFT(TEXT($D$3,"mmmm"),3)) &amp; "'!P11")</f>
        <v>0</v>
      </c>
      <c r="E428" s="147"/>
      <c r="F428" s="148"/>
      <c r="G428" s="148"/>
      <c r="H428" s="148"/>
      <c r="I428" s="148"/>
      <c r="J428" s="148"/>
      <c r="K428" s="148"/>
      <c r="L428" s="148"/>
      <c r="M428" s="148"/>
      <c r="N428" s="148"/>
      <c r="O428" s="148"/>
      <c r="P428" s="149"/>
    </row>
    <row r="429" spans="1:16" ht="15" customHeight="1" x14ac:dyDescent="0.25">
      <c r="A429" s="44" t="str">
        <f ca="1">IF(MONTH(C429)=MONTH(D$3),RIGHT('Yearly Info'!A$15,LEN('Yearly Info'!A$15)-4),"")</f>
        <v xml:space="preserve"> MDEQ</v>
      </c>
      <c r="B429" s="145"/>
      <c r="C429" s="42">
        <f ca="1">C428</f>
        <v>46279</v>
      </c>
      <c r="D429" s="54">
        <f ca="1">INDIRECT("'" &amp; UPPER(LEFT(TEXT($D$3,"mmmm"),3)) &amp; "'!P12")</f>
        <v>0</v>
      </c>
      <c r="E429" s="147"/>
      <c r="F429" s="148"/>
      <c r="G429" s="148"/>
      <c r="H429" s="148"/>
      <c r="I429" s="148"/>
      <c r="J429" s="148"/>
      <c r="K429" s="148"/>
      <c r="L429" s="148"/>
      <c r="M429" s="148"/>
      <c r="N429" s="148"/>
      <c r="O429" s="148"/>
      <c r="P429" s="149"/>
    </row>
    <row r="430" spans="1:16" ht="15" customHeight="1" x14ac:dyDescent="0.25">
      <c r="A430" s="44" t="str">
        <f ca="1">IF(MONTH(C430)=MONTH(D$3),RIGHT('Yearly Info'!A$16,LEN('Yearly Info'!A$16)-4),"")</f>
        <v xml:space="preserve"> RICS Idea Portal</v>
      </c>
      <c r="B430" s="145"/>
      <c r="C430" s="42">
        <f t="shared" ref="C430:C457" ca="1" si="16">C429</f>
        <v>46279</v>
      </c>
      <c r="D430" s="54">
        <f ca="1">INDIRECT("'" &amp; UPPER(LEFT(TEXT($D$3,"mmmm"),3)) &amp; "'!P13")</f>
        <v>0</v>
      </c>
      <c r="E430" s="147"/>
      <c r="F430" s="148"/>
      <c r="G430" s="148"/>
      <c r="H430" s="148"/>
      <c r="I430" s="148"/>
      <c r="J430" s="148"/>
      <c r="K430" s="148"/>
      <c r="L430" s="148"/>
      <c r="M430" s="148"/>
      <c r="N430" s="148"/>
      <c r="O430" s="148"/>
      <c r="P430" s="149"/>
    </row>
    <row r="431" spans="1:16" ht="15" customHeight="1" x14ac:dyDescent="0.25">
      <c r="A431" s="44" t="str">
        <f ca="1">IF(MONTH(C431)=MONTH(D$3),RIGHT('Yearly Info'!A$17,LEN('Yearly Info'!A$17)-4),"")</f>
        <v xml:space="preserve"> MSWIS</v>
      </c>
      <c r="B431" s="145"/>
      <c r="C431" s="42">
        <f t="shared" ca="1" si="16"/>
        <v>46279</v>
      </c>
      <c r="D431" s="54">
        <f ca="1">INDIRECT("'" &amp; UPPER(LEFT(TEXT($D$3,"mmmm"),3)) &amp; "'!P14")</f>
        <v>0</v>
      </c>
      <c r="E431" s="147"/>
      <c r="F431" s="148"/>
      <c r="G431" s="148"/>
      <c r="H431" s="148"/>
      <c r="I431" s="148"/>
      <c r="J431" s="148"/>
      <c r="K431" s="148"/>
      <c r="L431" s="148"/>
      <c r="M431" s="148"/>
      <c r="N431" s="148"/>
      <c r="O431" s="148"/>
      <c r="P431" s="149"/>
    </row>
    <row r="432" spans="1:16" ht="15" customHeight="1" x14ac:dyDescent="0.25">
      <c r="A432" s="44" t="str">
        <f ca="1">IF(MONTH(C432)=MONTH(D$3),RIGHT('Yearly Info'!A$18,LEN('Yearly Info'!A$18)-4),"")</f>
        <v xml:space="preserve"> GeoSpatial</v>
      </c>
      <c r="B432" s="145"/>
      <c r="C432" s="42">
        <f t="shared" ca="1" si="16"/>
        <v>46279</v>
      </c>
      <c r="D432" s="54">
        <f ca="1">INDIRECT("'" &amp; UPPER(LEFT(TEXT($D$3,"mmmm"),3)) &amp; "'!P15")</f>
        <v>0</v>
      </c>
      <c r="E432" s="147"/>
      <c r="F432" s="148"/>
      <c r="G432" s="148"/>
      <c r="H432" s="148"/>
      <c r="I432" s="148"/>
      <c r="J432" s="148"/>
      <c r="K432" s="148"/>
      <c r="L432" s="148"/>
      <c r="M432" s="148"/>
      <c r="N432" s="148"/>
      <c r="O432" s="148"/>
      <c r="P432" s="149"/>
    </row>
    <row r="433" spans="1:16" ht="15" customHeight="1" x14ac:dyDescent="0.25">
      <c r="A433" s="44" t="str">
        <f ca="1">IF(MONTH(C433)=MONTH(D$3),RIGHT('Yearly Info'!A$19,LEN('Yearly Info'!A$19)-4),"")</f>
        <v xml:space="preserve"> RICS Dashboard</v>
      </c>
      <c r="B433" s="145"/>
      <c r="C433" s="42">
        <f t="shared" ca="1" si="16"/>
        <v>46279</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MDWFP NRIS</v>
      </c>
      <c r="B434" s="145"/>
      <c r="C434" s="42">
        <f t="shared" ca="1" si="16"/>
        <v>46279</v>
      </c>
      <c r="D434" s="54">
        <f ca="1">INDIRECT("'" &amp; UPPER(LEFT(TEXT($D$3,"mmmm"),3)) &amp; "'!P17")</f>
        <v>0</v>
      </c>
      <c r="E434" s="153"/>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 MRVA 4 CLOSED</v>
      </c>
      <c r="B435" s="145"/>
      <c r="C435" s="42">
        <f t="shared" ca="1" si="16"/>
        <v>46279</v>
      </c>
      <c r="D435" s="54">
        <f ca="1">INDIRECT("'" &amp; UPPER(LEFT(TEXT($D$3,"mmmm"),3)) &amp; "'!P18")</f>
        <v>0</v>
      </c>
      <c r="E435" s="147"/>
      <c r="F435" s="148"/>
      <c r="G435" s="148"/>
      <c r="H435" s="148"/>
      <c r="I435" s="148"/>
      <c r="J435" s="148"/>
      <c r="K435" s="148"/>
      <c r="L435" s="148"/>
      <c r="M435" s="148"/>
      <c r="N435" s="148"/>
      <c r="O435" s="148"/>
      <c r="P435" s="149"/>
    </row>
    <row r="436" spans="1:16" ht="15" customHeight="1" x14ac:dyDescent="0.25">
      <c r="A436" s="44" t="str">
        <f ca="1">IF(MONTH(C436)=MONTH(D$3),RIGHT('Yearly Info'!A$22,LEN('Yearly Info'!A$22)-4),"")</f>
        <v xml:space="preserve"> Tackett</v>
      </c>
      <c r="B436" s="145"/>
      <c r="C436" s="42">
        <f t="shared" ca="1" si="16"/>
        <v>46279</v>
      </c>
      <c r="D436" s="54">
        <f ca="1">INDIRECT("'" &amp; UPPER(LEFT(TEXT($D$3,"mmmm"),3)) &amp; "'!P19")</f>
        <v>0</v>
      </c>
      <c r="E436" s="147"/>
      <c r="F436" s="148"/>
      <c r="G436" s="148"/>
      <c r="H436" s="148"/>
      <c r="I436" s="148"/>
      <c r="J436" s="148"/>
      <c r="K436" s="148"/>
      <c r="L436" s="148"/>
      <c r="M436" s="148"/>
      <c r="N436" s="148"/>
      <c r="O436" s="148"/>
      <c r="P436" s="149"/>
    </row>
    <row r="437" spans="1:16" ht="15" customHeight="1" x14ac:dyDescent="0.25">
      <c r="A437" s="44" t="e">
        <f ca="1">IF(MONTH(C437)=MONTH(D$3),RIGHT('Yearly Info'!A$23,LEN('Yearly Info'!A$23)-4),"")</f>
        <v>#VALUE!</v>
      </c>
      <c r="B437" s="145"/>
      <c r="C437" s="42">
        <f t="shared" ca="1" si="16"/>
        <v>46279</v>
      </c>
      <c r="D437" s="54">
        <f ca="1">INDIRECT("'" &amp; UPPER(LEFT(TEXT($D$3,"mmmm"),3)) &amp; "'!P20")</f>
        <v>0</v>
      </c>
      <c r="E437" s="147"/>
      <c r="F437" s="148"/>
      <c r="G437" s="148"/>
      <c r="H437" s="148"/>
      <c r="I437" s="148"/>
      <c r="J437" s="148"/>
      <c r="K437" s="148"/>
      <c r="L437" s="148"/>
      <c r="M437" s="148"/>
      <c r="N437" s="148"/>
      <c r="O437" s="148"/>
      <c r="P437" s="149"/>
    </row>
    <row r="438" spans="1:16" ht="15" customHeight="1" x14ac:dyDescent="0.25">
      <c r="A438" s="44" t="e">
        <f ca="1">IF(MONTH(C438)=MONTH(D$3),RIGHT('Yearly Info'!A$24,LEN('Yearly Info'!A$24)-4),"")</f>
        <v>#VALUE!</v>
      </c>
      <c r="B438" s="145"/>
      <c r="C438" s="42">
        <f t="shared" ca="1" si="16"/>
        <v>46279</v>
      </c>
      <c r="D438" s="54">
        <f ca="1">INDIRECT("'" &amp; UPPER(LEFT(TEXT($D$3,"mmmm"),3)) &amp; "'!P21")</f>
        <v>0</v>
      </c>
      <c r="E438" s="147"/>
      <c r="F438" s="148"/>
      <c r="G438" s="148"/>
      <c r="H438" s="148"/>
      <c r="I438" s="148"/>
      <c r="J438" s="148"/>
      <c r="K438" s="148"/>
      <c r="L438" s="148"/>
      <c r="M438" s="148"/>
      <c r="N438" s="148"/>
      <c r="O438" s="148"/>
      <c r="P438" s="149"/>
    </row>
    <row r="439" spans="1:16" ht="15" customHeight="1" x14ac:dyDescent="0.25">
      <c r="A439" s="44" t="e">
        <f ca="1">IF(MONTH(C439)=MONTH(D$3),RIGHT('Yearly Info'!A$25,LEN('Yearly Info'!A$25)-4),"")</f>
        <v>#VALUE!</v>
      </c>
      <c r="B439" s="145"/>
      <c r="C439" s="42">
        <f t="shared" ca="1" si="16"/>
        <v>46279</v>
      </c>
      <c r="D439" s="54">
        <f ca="1">INDIRECT("'" &amp; UPPER(LEFT(TEXT($D$3,"mmmm"),3)) &amp; "'!P22")</f>
        <v>0</v>
      </c>
      <c r="E439" s="147"/>
      <c r="F439" s="148"/>
      <c r="G439" s="148"/>
      <c r="H439" s="148"/>
      <c r="I439" s="148"/>
      <c r="J439" s="148"/>
      <c r="K439" s="148"/>
      <c r="L439" s="148"/>
      <c r="M439" s="148"/>
      <c r="N439" s="148"/>
      <c r="O439" s="148"/>
      <c r="P439" s="149"/>
    </row>
    <row r="440" spans="1:16" ht="15" customHeight="1" x14ac:dyDescent="0.25">
      <c r="A440" s="44" t="e">
        <f ca="1">IF(MONTH(C440)=MONTH(D$3),RIGHT('Yearly Info'!A$26,LEN('Yearly Info'!A$26)-4),"")</f>
        <v>#VALUE!</v>
      </c>
      <c r="B440" s="145"/>
      <c r="C440" s="42">
        <f t="shared" ca="1" si="16"/>
        <v>46279</v>
      </c>
      <c r="D440" s="54">
        <f ca="1">INDIRECT("'" &amp; UPPER(LEFT(TEXT($D$3,"mmmm"),3)) &amp; "'!P23")</f>
        <v>0</v>
      </c>
      <c r="E440" s="147"/>
      <c r="F440" s="148"/>
      <c r="G440" s="148"/>
      <c r="H440" s="148"/>
      <c r="I440" s="148"/>
      <c r="J440" s="148"/>
      <c r="K440" s="148"/>
      <c r="L440" s="148"/>
      <c r="M440" s="148"/>
      <c r="N440" s="148"/>
      <c r="O440" s="148"/>
      <c r="P440" s="149"/>
    </row>
    <row r="441" spans="1:16" ht="15" customHeight="1" x14ac:dyDescent="0.25">
      <c r="A441" s="44" t="e">
        <f ca="1">IF(MONTH(C441)=MONTH(D$3),RIGHT('Yearly Info'!A$27,LEN('Yearly Info'!A$27)-4),"")</f>
        <v>#VALUE!</v>
      </c>
      <c r="B441" s="145"/>
      <c r="C441" s="42">
        <f t="shared" ca="1" si="16"/>
        <v>46279</v>
      </c>
      <c r="D441" s="54">
        <f ca="1">INDIRECT("'" &amp; UPPER(LEFT(TEXT($D$3,"mmmm"),3)) &amp; "'!P24")</f>
        <v>0</v>
      </c>
      <c r="E441" s="147"/>
      <c r="F441" s="148"/>
      <c r="G441" s="148"/>
      <c r="H441" s="148"/>
      <c r="I441" s="148"/>
      <c r="J441" s="148"/>
      <c r="K441" s="148"/>
      <c r="L441" s="148"/>
      <c r="M441" s="148"/>
      <c r="N441" s="148"/>
      <c r="O441" s="148"/>
      <c r="P441" s="149"/>
    </row>
    <row r="442" spans="1:16" ht="15" customHeight="1" x14ac:dyDescent="0.25">
      <c r="A442" s="44" t="e">
        <f ca="1">IF(MONTH(C442)=MONTH(D$3),RIGHT('Yearly Info'!A$28,LEN('Yearly Info'!A$28)-4),"")</f>
        <v>#VALUE!</v>
      </c>
      <c r="B442" s="145"/>
      <c r="C442" s="42">
        <f t="shared" ca="1" si="16"/>
        <v>46279</v>
      </c>
      <c r="D442" s="54">
        <f ca="1">INDIRECT("'" &amp; UPPER(LEFT(TEXT($D$3,"mmmm"),3)) &amp; "'!P25")</f>
        <v>0</v>
      </c>
      <c r="E442" s="147"/>
      <c r="F442" s="148"/>
      <c r="G442" s="148"/>
      <c r="H442" s="148"/>
      <c r="I442" s="148"/>
      <c r="J442" s="148"/>
      <c r="K442" s="148"/>
      <c r="L442" s="148"/>
      <c r="M442" s="148"/>
      <c r="N442" s="148"/>
      <c r="O442" s="148"/>
      <c r="P442" s="149"/>
    </row>
    <row r="443" spans="1:16" ht="15" customHeight="1" x14ac:dyDescent="0.25">
      <c r="A443" s="44" t="e">
        <f ca="1">IF(MONTH(C443)=MONTH(D$3),RIGHT('Yearly Info'!A$29,LEN('Yearly Info'!A$29)-4),"")</f>
        <v>#VALUE!</v>
      </c>
      <c r="B443" s="145"/>
      <c r="C443" s="42">
        <f t="shared" ca="1" si="16"/>
        <v>46279</v>
      </c>
      <c r="D443" s="54">
        <f ca="1">INDIRECT("'" &amp; UPPER(LEFT(TEXT($D$3,"mmmm"),3)) &amp; "'!P26")</f>
        <v>0</v>
      </c>
      <c r="E443" s="147"/>
      <c r="F443" s="148"/>
      <c r="G443" s="148"/>
      <c r="H443" s="148"/>
      <c r="I443" s="148"/>
      <c r="J443" s="148"/>
      <c r="K443" s="148"/>
      <c r="L443" s="148"/>
      <c r="M443" s="148"/>
      <c r="N443" s="148"/>
      <c r="O443" s="148"/>
      <c r="P443" s="149"/>
    </row>
    <row r="444" spans="1:16" ht="15" customHeight="1" x14ac:dyDescent="0.25">
      <c r="A444" s="44" t="e">
        <f ca="1">IF(MONTH(C444)=MONTH(D$3),RIGHT('Yearly Info'!A$30,LEN('Yearly Info'!A$30)-4),"")</f>
        <v>#VALUE!</v>
      </c>
      <c r="B444" s="145"/>
      <c r="C444" s="42">
        <f t="shared" ca="1" si="16"/>
        <v>46279</v>
      </c>
      <c r="D444" s="54">
        <f ca="1">INDIRECT("'" &amp; UPPER(LEFT(TEXT($D$3,"mmmm"),3)) &amp; "'!P27")</f>
        <v>0</v>
      </c>
      <c r="E444" s="147"/>
      <c r="F444" s="148"/>
      <c r="G444" s="148"/>
      <c r="H444" s="148"/>
      <c r="I444" s="148"/>
      <c r="J444" s="148"/>
      <c r="K444" s="148"/>
      <c r="L444" s="148"/>
      <c r="M444" s="148"/>
      <c r="N444" s="148"/>
      <c r="O444" s="148"/>
      <c r="P444" s="149"/>
    </row>
    <row r="445" spans="1:16" ht="15" customHeight="1" x14ac:dyDescent="0.25">
      <c r="A445" s="44" t="e">
        <f ca="1">IF(MONTH(C445)=MONTH(D$3),RIGHT('Yearly Info'!A$31,LEN('Yearly Info'!A$31)-4),"")</f>
        <v>#VALUE!</v>
      </c>
      <c r="B445" s="145"/>
      <c r="C445" s="42">
        <f t="shared" ca="1" si="16"/>
        <v>46279</v>
      </c>
      <c r="D445" s="54">
        <f ca="1">INDIRECT("'" &amp; UPPER(LEFT(TEXT($D$3,"mmmm"),3)) &amp; "'!P28")</f>
        <v>0</v>
      </c>
      <c r="E445" s="147"/>
      <c r="F445" s="148"/>
      <c r="G445" s="148"/>
      <c r="H445" s="148"/>
      <c r="I445" s="148"/>
      <c r="J445" s="148"/>
      <c r="K445" s="148"/>
      <c r="L445" s="148"/>
      <c r="M445" s="148"/>
      <c r="N445" s="148"/>
      <c r="O445" s="148"/>
      <c r="P445" s="149"/>
    </row>
    <row r="446" spans="1:16" ht="15" customHeight="1" x14ac:dyDescent="0.25">
      <c r="A446" s="44" t="e">
        <f ca="1">IF(MONTH(C446)=MONTH(D$3),RIGHT('Yearly Info'!A$32,LEN('Yearly Info'!A$32)-4),"")</f>
        <v>#VALUE!</v>
      </c>
      <c r="B446" s="145"/>
      <c r="C446" s="42">
        <f t="shared" ca="1" si="16"/>
        <v>46279</v>
      </c>
      <c r="D446" s="54">
        <f ca="1">INDIRECT("'" &amp; UPPER(LEFT(TEXT($D$3,"mmmm"),3)) &amp; "'!P29")</f>
        <v>0</v>
      </c>
      <c r="E446" s="147"/>
      <c r="F446" s="148"/>
      <c r="G446" s="148"/>
      <c r="H446" s="148"/>
      <c r="I446" s="148"/>
      <c r="J446" s="148"/>
      <c r="K446" s="148"/>
      <c r="L446" s="148"/>
      <c r="M446" s="148"/>
      <c r="N446" s="148"/>
      <c r="O446" s="148"/>
      <c r="P446" s="149"/>
    </row>
    <row r="447" spans="1:16" ht="15" customHeight="1" x14ac:dyDescent="0.25">
      <c r="A447" s="44" t="e">
        <f ca="1">IF(MONTH(C447)=MONTH(D$3),RIGHT('Yearly Info'!A$33,LEN('Yearly Info'!A$33)-4),"")</f>
        <v>#VALUE!</v>
      </c>
      <c r="B447" s="145"/>
      <c r="C447" s="42">
        <f t="shared" ca="1" si="16"/>
        <v>46279</v>
      </c>
      <c r="D447" s="54">
        <f ca="1">INDIRECT("'" &amp; UPPER(LEFT(TEXT($D$3,"mmmm"),3)) &amp; "'!P30")</f>
        <v>0</v>
      </c>
      <c r="E447" s="147"/>
      <c r="F447" s="148"/>
      <c r="G447" s="148"/>
      <c r="H447" s="148"/>
      <c r="I447" s="148"/>
      <c r="J447" s="148"/>
      <c r="K447" s="148"/>
      <c r="L447" s="148"/>
      <c r="M447" s="148"/>
      <c r="N447" s="148"/>
      <c r="O447" s="148"/>
      <c r="P447" s="149"/>
    </row>
    <row r="448" spans="1:16" ht="15" customHeight="1" x14ac:dyDescent="0.25">
      <c r="A448" s="44" t="e">
        <f ca="1">IF(MONTH(C448)=MONTH(D$3),RIGHT('Yearly Info'!A$34,LEN('Yearly Info'!A$34)-4),"")</f>
        <v>#VALUE!</v>
      </c>
      <c r="B448" s="145"/>
      <c r="C448" s="42">
        <f t="shared" ca="1" si="16"/>
        <v>46279</v>
      </c>
      <c r="D448" s="54">
        <f ca="1">INDIRECT("'" &amp; UPPER(LEFT(TEXT($D$3,"mmmm"),3)) &amp; "'!P31")</f>
        <v>0</v>
      </c>
      <c r="E448" s="147"/>
      <c r="F448" s="148"/>
      <c r="G448" s="148"/>
      <c r="H448" s="148"/>
      <c r="I448" s="148"/>
      <c r="J448" s="148"/>
      <c r="K448" s="148"/>
      <c r="L448" s="148"/>
      <c r="M448" s="148"/>
      <c r="N448" s="148"/>
      <c r="O448" s="148"/>
      <c r="P448" s="149"/>
    </row>
    <row r="449" spans="1:16" ht="15" customHeight="1" x14ac:dyDescent="0.25">
      <c r="A449" s="44" t="e">
        <f ca="1">IF(MONTH(C449)=MONTH(D$3),RIGHT('Yearly Info'!A$35,LEN('Yearly Info'!A$35)-4),"")</f>
        <v>#VALUE!</v>
      </c>
      <c r="B449" s="145"/>
      <c r="C449" s="42">
        <f t="shared" ca="1" si="16"/>
        <v>46279</v>
      </c>
      <c r="D449" s="54">
        <f ca="1">INDIRECT("'" &amp; UPPER(LEFT(TEXT($D$3,"mmmm"),3)) &amp; "'!P32")</f>
        <v>0</v>
      </c>
      <c r="E449" s="147"/>
      <c r="F449" s="148"/>
      <c r="G449" s="148"/>
      <c r="H449" s="148"/>
      <c r="I449" s="148"/>
      <c r="J449" s="148"/>
      <c r="K449" s="148"/>
      <c r="L449" s="148"/>
      <c r="M449" s="148"/>
      <c r="N449" s="148"/>
      <c r="O449" s="148"/>
      <c r="P449" s="149"/>
    </row>
    <row r="450" spans="1:16" ht="15" customHeight="1" x14ac:dyDescent="0.25">
      <c r="A450" s="44" t="e">
        <f ca="1">IF(MONTH(C450)=MONTH(D$3),RIGHT('Yearly Info'!A$36,LEN('Yearly Info'!A$36)-4),"")</f>
        <v>#VALUE!</v>
      </c>
      <c r="B450" s="145"/>
      <c r="C450" s="42">
        <f t="shared" ca="1" si="16"/>
        <v>46279</v>
      </c>
      <c r="D450" s="54">
        <f ca="1">INDIRECT("'" &amp; UPPER(LEFT(TEXT($D$3,"mmmm"),3)) &amp; "'!P33")</f>
        <v>0</v>
      </c>
      <c r="E450" s="147"/>
      <c r="F450" s="148"/>
      <c r="G450" s="148"/>
      <c r="H450" s="148"/>
      <c r="I450" s="148"/>
      <c r="J450" s="148"/>
      <c r="K450" s="148"/>
      <c r="L450" s="148"/>
      <c r="M450" s="148"/>
      <c r="N450" s="148"/>
      <c r="O450" s="148"/>
      <c r="P450" s="149"/>
    </row>
    <row r="451" spans="1:16" ht="15" customHeight="1" x14ac:dyDescent="0.25">
      <c r="A451" s="44" t="e">
        <f ca="1">IF(MONTH(C451)=MONTH(D$3),RIGHT('Yearly Info'!A$37,LEN('Yearly Info'!A$37)-4),"")</f>
        <v>#VALUE!</v>
      </c>
      <c r="B451" s="145"/>
      <c r="C451" s="42">
        <f t="shared" ca="1" si="16"/>
        <v>46279</v>
      </c>
      <c r="D451" s="54">
        <f ca="1">INDIRECT("'" &amp; UPPER(LEFT(TEXT($D$3,"mmmm"),3)) &amp; "'!P34")</f>
        <v>0</v>
      </c>
      <c r="E451" s="147"/>
      <c r="F451" s="148"/>
      <c r="G451" s="148"/>
      <c r="H451" s="148"/>
      <c r="I451" s="148"/>
      <c r="J451" s="148"/>
      <c r="K451" s="148"/>
      <c r="L451" s="148"/>
      <c r="M451" s="148"/>
      <c r="N451" s="148"/>
      <c r="O451" s="148"/>
      <c r="P451" s="149"/>
    </row>
    <row r="452" spans="1:16" ht="15" customHeight="1" x14ac:dyDescent="0.25">
      <c r="A452" s="44" t="e">
        <f ca="1">IF(MONTH(C452)=MONTH(D$3),RIGHT('Yearly Info'!A$38,LEN('Yearly Info'!A$38)-4),"")</f>
        <v>#VALUE!</v>
      </c>
      <c r="B452" s="145"/>
      <c r="C452" s="42">
        <f t="shared" ca="1" si="16"/>
        <v>46279</v>
      </c>
      <c r="D452" s="54">
        <f ca="1">INDIRECT("'" &amp; UPPER(LEFT(TEXT($D$3,"mmmm"),3)) &amp; "'!P35")</f>
        <v>0</v>
      </c>
      <c r="E452" s="147"/>
      <c r="F452" s="148"/>
      <c r="G452" s="148"/>
      <c r="H452" s="148"/>
      <c r="I452" s="148"/>
      <c r="J452" s="148"/>
      <c r="K452" s="148"/>
      <c r="L452" s="148"/>
      <c r="M452" s="148"/>
      <c r="N452" s="148"/>
      <c r="O452" s="148"/>
      <c r="P452" s="149"/>
    </row>
    <row r="453" spans="1:16" ht="15" customHeight="1" x14ac:dyDescent="0.25">
      <c r="A453" s="44" t="e">
        <f ca="1">IF(MONTH(C453)=MONTH(D$3),RIGHT('Yearly Info'!A$39,LEN('Yearly Info'!A$39)-4),"")</f>
        <v>#VALUE!</v>
      </c>
      <c r="B453" s="145"/>
      <c r="C453" s="42">
        <f t="shared" ca="1" si="16"/>
        <v>46279</v>
      </c>
      <c r="D453" s="54">
        <f ca="1">INDIRECT("'" &amp; UPPER(LEFT(TEXT($D$3,"mmmm"),3)) &amp; "'!P36")</f>
        <v>0</v>
      </c>
      <c r="E453" s="147"/>
      <c r="F453" s="148"/>
      <c r="G453" s="148"/>
      <c r="H453" s="148"/>
      <c r="I453" s="148"/>
      <c r="J453" s="148"/>
      <c r="K453" s="148"/>
      <c r="L453" s="148"/>
      <c r="M453" s="148"/>
      <c r="N453" s="148"/>
      <c r="O453" s="148"/>
      <c r="P453" s="149"/>
    </row>
    <row r="454" spans="1:16" ht="15" customHeight="1" thickBot="1" x14ac:dyDescent="0.3">
      <c r="A454" s="45" t="e">
        <f ca="1">IF(MONTH(C454)=MONTH(D$3),RIGHT('Yearly Info'!A$40,LEN('Yearly Info'!A$40)-4),"")</f>
        <v>#VALUE!</v>
      </c>
      <c r="B454" s="145"/>
      <c r="C454" s="42">
        <f t="shared" ca="1" si="16"/>
        <v>46279</v>
      </c>
      <c r="D454" s="54">
        <f ca="1">INDIRECT("'" &amp; UPPER(LEFT(TEXT($D$3,"mmmm"),3)) &amp; "'!P37")</f>
        <v>0</v>
      </c>
      <c r="E454" s="147"/>
      <c r="F454" s="148"/>
      <c r="G454" s="148"/>
      <c r="H454" s="148"/>
      <c r="I454" s="148"/>
      <c r="J454" s="148"/>
      <c r="K454" s="148"/>
      <c r="L454" s="148"/>
      <c r="M454" s="148"/>
      <c r="N454" s="148"/>
      <c r="O454" s="148"/>
      <c r="P454" s="149"/>
    </row>
    <row r="455" spans="1:16" ht="15" customHeight="1" thickBot="1" x14ac:dyDescent="0.3">
      <c r="A455" s="45" t="str">
        <f ca="1">IF(MONTH(C455)=MONTH(D$3),RIGHT('Yearly Info'!A$41,LEN('Yearly Info'!A$41)-4),"")</f>
        <v xml:space="preserve"> </v>
      </c>
      <c r="B455" s="145"/>
      <c r="C455" s="42">
        <f t="shared" ca="1" si="16"/>
        <v>46279</v>
      </c>
      <c r="D455" s="54">
        <f ca="1">INDIRECT("'" &amp; UPPER(LEFT(TEXT($D$3,"mmmm"),3)) &amp; "'!P38")</f>
        <v>0</v>
      </c>
      <c r="E455" s="147"/>
      <c r="F455" s="148"/>
      <c r="G455" s="148"/>
      <c r="H455" s="148"/>
      <c r="I455" s="148"/>
      <c r="J455" s="148"/>
      <c r="K455" s="148"/>
      <c r="L455" s="148"/>
      <c r="M455" s="148"/>
      <c r="N455" s="148"/>
      <c r="O455" s="148"/>
      <c r="P455" s="149"/>
    </row>
    <row r="456" spans="1:16" ht="15" customHeight="1" thickBot="1" x14ac:dyDescent="0.3">
      <c r="A456" s="45" t="str">
        <f ca="1">IF(MONTH(C456)=MONTH(D$3),RIGHT('Yearly Info'!A$42,LEN('Yearly Info'!A$42)-4),"")</f>
        <v xml:space="preserve"> </v>
      </c>
      <c r="B456" s="145"/>
      <c r="C456" s="42">
        <f t="shared" ca="1" si="16"/>
        <v>46279</v>
      </c>
      <c r="D456" s="54">
        <f ca="1">INDIRECT("'" &amp; UPPER(LEFT(TEXT($D$3,"mmmm"),3)) &amp; "'!P39")</f>
        <v>0</v>
      </c>
      <c r="E456" s="147"/>
      <c r="F456" s="148"/>
      <c r="G456" s="148"/>
      <c r="H456" s="148"/>
      <c r="I456" s="148"/>
      <c r="J456" s="148"/>
      <c r="K456" s="148"/>
      <c r="L456" s="148"/>
      <c r="M456" s="148"/>
      <c r="N456" s="148"/>
      <c r="O456" s="148"/>
      <c r="P456" s="149"/>
    </row>
    <row r="457" spans="1:16" ht="15" customHeight="1" thickBot="1" x14ac:dyDescent="0.3">
      <c r="A457" s="45" t="str">
        <f ca="1">IF(MONTH(C457)=MONTH(D$3),RIGHT('Yearly Info'!A$43,LEN('Yearly Info'!A$43)-4),"")</f>
        <v xml:space="preserve"> </v>
      </c>
      <c r="B457" s="146"/>
      <c r="C457" s="42">
        <f t="shared" ca="1" si="16"/>
        <v>46279</v>
      </c>
      <c r="D457" s="55">
        <f ca="1">INDIRECT("'" &amp; UPPER(LEFT(TEXT($D$3,"mmmm"),3)) &amp; "'!P40")</f>
        <v>0</v>
      </c>
      <c r="E457" s="150"/>
      <c r="F457" s="151"/>
      <c r="G457" s="151"/>
      <c r="H457" s="151"/>
      <c r="I457" s="151"/>
      <c r="J457" s="151"/>
      <c r="K457" s="151"/>
      <c r="L457" s="151"/>
      <c r="M457" s="151"/>
      <c r="N457" s="151"/>
      <c r="O457" s="151"/>
      <c r="P457" s="152"/>
    </row>
    <row r="458" spans="1:16" ht="15" customHeight="1" x14ac:dyDescent="0.25">
      <c r="A458" s="44" t="str">
        <f ca="1">IF(MONTH(C458)=MONTH(D$3),RIGHT('Yearly Info'!A$14,LEN('Yearly Info'!A$14)-4),"")</f>
        <v xml:space="preserve"> RICS Support for MDEQ</v>
      </c>
      <c r="B458" s="159" t="str">
        <f ca="1">TEXT(C458,"dddd")</f>
        <v>Tuesday</v>
      </c>
      <c r="C458" s="96">
        <f ca="1">C428+1</f>
        <v>46280</v>
      </c>
      <c r="D458" s="54">
        <f ca="1">INDIRECT("'" &amp; UPPER(LEFT(TEXT($D$3,"mmmm"),3)) &amp; "'!Q11")</f>
        <v>0</v>
      </c>
      <c r="E458" s="147"/>
      <c r="F458" s="148"/>
      <c r="G458" s="148"/>
      <c r="H458" s="148"/>
      <c r="I458" s="148"/>
      <c r="J458" s="148"/>
      <c r="K458" s="148"/>
      <c r="L458" s="148"/>
      <c r="M458" s="148"/>
      <c r="N458" s="148"/>
      <c r="O458" s="148"/>
      <c r="P458" s="149"/>
    </row>
    <row r="459" spans="1:16" ht="15" customHeight="1" x14ac:dyDescent="0.25">
      <c r="A459" s="44" t="str">
        <f ca="1">IF(MONTH(C459)=MONTH(D$3),RIGHT('Yearly Info'!A$15,LEN('Yearly Info'!A$15)-4),"")</f>
        <v xml:space="preserve"> MDEQ</v>
      </c>
      <c r="B459" s="145"/>
      <c r="C459" s="42">
        <f ca="1">C458</f>
        <v>46280</v>
      </c>
      <c r="D459" s="54">
        <f ca="1">INDIRECT("'" &amp; UPPER(LEFT(TEXT($D$3,"mmmm"),3)) &amp; "'!Q12")</f>
        <v>0</v>
      </c>
      <c r="E459" s="147"/>
      <c r="F459" s="148"/>
      <c r="G459" s="148"/>
      <c r="H459" s="148"/>
      <c r="I459" s="148"/>
      <c r="J459" s="148"/>
      <c r="K459" s="148"/>
      <c r="L459" s="148"/>
      <c r="M459" s="148"/>
      <c r="N459" s="148"/>
      <c r="O459" s="148"/>
      <c r="P459" s="149"/>
    </row>
    <row r="460" spans="1:16" ht="15" customHeight="1" x14ac:dyDescent="0.25">
      <c r="A460" s="44" t="str">
        <f ca="1">IF(MONTH(C460)=MONTH(D$3),RIGHT('Yearly Info'!A$16,LEN('Yearly Info'!A$16)-4),"")</f>
        <v xml:space="preserve"> RICS Idea Portal</v>
      </c>
      <c r="B460" s="145"/>
      <c r="C460" s="42">
        <f t="shared" ref="C460:C487" ca="1" si="17">C459</f>
        <v>46280</v>
      </c>
      <c r="D460" s="54">
        <f ca="1">INDIRECT("'" &amp; UPPER(LEFT(TEXT($D$3,"mmmm"),3)) &amp; "'!Q13")</f>
        <v>0</v>
      </c>
      <c r="E460" s="147"/>
      <c r="F460" s="148"/>
      <c r="G460" s="148"/>
      <c r="H460" s="148"/>
      <c r="I460" s="148"/>
      <c r="J460" s="148"/>
      <c r="K460" s="148"/>
      <c r="L460" s="148"/>
      <c r="M460" s="148"/>
      <c r="N460" s="148"/>
      <c r="O460" s="148"/>
      <c r="P460" s="149"/>
    </row>
    <row r="461" spans="1:16" ht="15" customHeight="1" x14ac:dyDescent="0.25">
      <c r="A461" s="44" t="str">
        <f ca="1">IF(MONTH(C461)=MONTH(D$3),RIGHT('Yearly Info'!A$17,LEN('Yearly Info'!A$17)-4),"")</f>
        <v xml:space="preserve"> MSWIS</v>
      </c>
      <c r="B461" s="145"/>
      <c r="C461" s="42">
        <f t="shared" ca="1" si="17"/>
        <v>46280</v>
      </c>
      <c r="D461" s="54">
        <f ca="1">INDIRECT("'" &amp; UPPER(LEFT(TEXT($D$3,"mmmm"),3)) &amp; "'!Q14")</f>
        <v>0</v>
      </c>
      <c r="E461" s="147"/>
      <c r="F461" s="148"/>
      <c r="G461" s="148"/>
      <c r="H461" s="148"/>
      <c r="I461" s="148"/>
      <c r="J461" s="148"/>
      <c r="K461" s="148"/>
      <c r="L461" s="148"/>
      <c r="M461" s="148"/>
      <c r="N461" s="148"/>
      <c r="O461" s="148"/>
      <c r="P461" s="149"/>
    </row>
    <row r="462" spans="1:16" ht="15" customHeight="1" x14ac:dyDescent="0.25">
      <c r="A462" s="44" t="str">
        <f ca="1">IF(MONTH(C462)=MONTH(D$3),RIGHT('Yearly Info'!A$18,LEN('Yearly Info'!A$18)-4),"")</f>
        <v xml:space="preserve"> GeoSpatial</v>
      </c>
      <c r="B462" s="145"/>
      <c r="C462" s="42">
        <f t="shared" ca="1" si="17"/>
        <v>46280</v>
      </c>
      <c r="D462" s="54">
        <f ca="1">INDIRECT("'" &amp; UPPER(LEFT(TEXT($D$3,"mmmm"),3)) &amp; "'!Q15")</f>
        <v>0</v>
      </c>
      <c r="E462" s="147"/>
      <c r="F462" s="148"/>
      <c r="G462" s="148"/>
      <c r="H462" s="148"/>
      <c r="I462" s="148"/>
      <c r="J462" s="148"/>
      <c r="K462" s="148"/>
      <c r="L462" s="148"/>
      <c r="M462" s="148"/>
      <c r="N462" s="148"/>
      <c r="O462" s="148"/>
      <c r="P462" s="149"/>
    </row>
    <row r="463" spans="1:16" ht="15" customHeight="1" x14ac:dyDescent="0.25">
      <c r="A463" s="44" t="str">
        <f ca="1">IF(MONTH(C463)=MONTH(D$3),RIGHT('Yearly Info'!A$19,LEN('Yearly Info'!A$19)-4),"")</f>
        <v xml:space="preserve"> RICS Dashboard</v>
      </c>
      <c r="B463" s="145"/>
      <c r="C463" s="42">
        <f t="shared" ca="1" si="17"/>
        <v>46280</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MDWFP NRIS</v>
      </c>
      <c r="B464" s="145"/>
      <c r="C464" s="42">
        <f t="shared" ca="1" si="17"/>
        <v>46280</v>
      </c>
      <c r="D464" s="54">
        <f ca="1">INDIRECT("'" &amp; UPPER(LEFT(TEXT($D$3,"mmmm"),3)) &amp; "'!Q17")</f>
        <v>0</v>
      </c>
      <c r="E464" s="153"/>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 MRVA 4 CLOSED</v>
      </c>
      <c r="B465" s="145"/>
      <c r="C465" s="42">
        <f t="shared" ca="1" si="17"/>
        <v>46280</v>
      </c>
      <c r="D465" s="54">
        <f ca="1">INDIRECT("'" &amp; UPPER(LEFT(TEXT($D$3,"mmmm"),3)) &amp; "'!Q18")</f>
        <v>0</v>
      </c>
      <c r="E465" s="147"/>
      <c r="F465" s="148"/>
      <c r="G465" s="148"/>
      <c r="H465" s="148"/>
      <c r="I465" s="148"/>
      <c r="J465" s="148"/>
      <c r="K465" s="148"/>
      <c r="L465" s="148"/>
      <c r="M465" s="148"/>
      <c r="N465" s="148"/>
      <c r="O465" s="148"/>
      <c r="P465" s="149"/>
    </row>
    <row r="466" spans="1:16" ht="15" customHeight="1" x14ac:dyDescent="0.25">
      <c r="A466" s="44" t="str">
        <f ca="1">IF(MONTH(C466)=MONTH(D$3),RIGHT('Yearly Info'!A$22,LEN('Yearly Info'!A$22)-4),"")</f>
        <v xml:space="preserve"> Tackett</v>
      </c>
      <c r="B466" s="145"/>
      <c r="C466" s="42">
        <f t="shared" ca="1" si="17"/>
        <v>46280</v>
      </c>
      <c r="D466" s="54">
        <f ca="1">INDIRECT("'" &amp; UPPER(LEFT(TEXT($D$3,"mmmm"),3)) &amp; "'!Q19")</f>
        <v>0</v>
      </c>
      <c r="E466" s="147"/>
      <c r="F466" s="148"/>
      <c r="G466" s="148"/>
      <c r="H466" s="148"/>
      <c r="I466" s="148"/>
      <c r="J466" s="148"/>
      <c r="K466" s="148"/>
      <c r="L466" s="148"/>
      <c r="M466" s="148"/>
      <c r="N466" s="148"/>
      <c r="O466" s="148"/>
      <c r="P466" s="149"/>
    </row>
    <row r="467" spans="1:16" ht="15" customHeight="1" x14ac:dyDescent="0.25">
      <c r="A467" s="44" t="e">
        <f ca="1">IF(MONTH(C467)=MONTH(D$3),RIGHT('Yearly Info'!A$23,LEN('Yearly Info'!A$23)-4),"")</f>
        <v>#VALUE!</v>
      </c>
      <c r="B467" s="145"/>
      <c r="C467" s="42">
        <f t="shared" ca="1" si="17"/>
        <v>46280</v>
      </c>
      <c r="D467" s="54">
        <f ca="1">INDIRECT("'" &amp; UPPER(LEFT(TEXT($D$3,"mmmm"),3)) &amp; "'!Q20")</f>
        <v>0</v>
      </c>
      <c r="E467" s="147"/>
      <c r="F467" s="148"/>
      <c r="G467" s="148"/>
      <c r="H467" s="148"/>
      <c r="I467" s="148"/>
      <c r="J467" s="148"/>
      <c r="K467" s="148"/>
      <c r="L467" s="148"/>
      <c r="M467" s="148"/>
      <c r="N467" s="148"/>
      <c r="O467" s="148"/>
      <c r="P467" s="149"/>
    </row>
    <row r="468" spans="1:16" ht="15" customHeight="1" x14ac:dyDescent="0.25">
      <c r="A468" s="44" t="e">
        <f ca="1">IF(MONTH(C468)=MONTH(D$3),RIGHT('Yearly Info'!A$24,LEN('Yearly Info'!A$24)-4),"")</f>
        <v>#VALUE!</v>
      </c>
      <c r="B468" s="145"/>
      <c r="C468" s="42">
        <f t="shared" ca="1" si="17"/>
        <v>46280</v>
      </c>
      <c r="D468" s="54">
        <f ca="1">INDIRECT("'" &amp; UPPER(LEFT(TEXT($D$3,"mmmm"),3)) &amp; "'!Q21")</f>
        <v>0</v>
      </c>
      <c r="E468" s="147"/>
      <c r="F468" s="148"/>
      <c r="G468" s="148"/>
      <c r="H468" s="148"/>
      <c r="I468" s="148"/>
      <c r="J468" s="148"/>
      <c r="K468" s="148"/>
      <c r="L468" s="148"/>
      <c r="M468" s="148"/>
      <c r="N468" s="148"/>
      <c r="O468" s="148"/>
      <c r="P468" s="149"/>
    </row>
    <row r="469" spans="1:16" ht="15" customHeight="1" x14ac:dyDescent="0.25">
      <c r="A469" s="44" t="e">
        <f ca="1">IF(MONTH(C469)=MONTH(D$3),RIGHT('Yearly Info'!A$25,LEN('Yearly Info'!A$25)-4),"")</f>
        <v>#VALUE!</v>
      </c>
      <c r="B469" s="145"/>
      <c r="C469" s="42">
        <f t="shared" ca="1" si="17"/>
        <v>46280</v>
      </c>
      <c r="D469" s="54">
        <f ca="1">INDIRECT("'" &amp; UPPER(LEFT(TEXT($D$3,"mmmm"),3)) &amp; "'!Q22")</f>
        <v>0</v>
      </c>
      <c r="E469" s="147"/>
      <c r="F469" s="148"/>
      <c r="G469" s="148"/>
      <c r="H469" s="148"/>
      <c r="I469" s="148"/>
      <c r="J469" s="148"/>
      <c r="K469" s="148"/>
      <c r="L469" s="148"/>
      <c r="M469" s="148"/>
      <c r="N469" s="148"/>
      <c r="O469" s="148"/>
      <c r="P469" s="149"/>
    </row>
    <row r="470" spans="1:16" ht="15" customHeight="1" x14ac:dyDescent="0.25">
      <c r="A470" s="44" t="e">
        <f ca="1">IF(MONTH(C470)=MONTH(D$3),RIGHT('Yearly Info'!A$26,LEN('Yearly Info'!A$26)-4),"")</f>
        <v>#VALUE!</v>
      </c>
      <c r="B470" s="145"/>
      <c r="C470" s="42">
        <f t="shared" ca="1" si="17"/>
        <v>46280</v>
      </c>
      <c r="D470" s="54">
        <f ca="1">INDIRECT("'" &amp; UPPER(LEFT(TEXT($D$3,"mmmm"),3)) &amp; "'!Q23")</f>
        <v>0</v>
      </c>
      <c r="E470" s="147"/>
      <c r="F470" s="148"/>
      <c r="G470" s="148"/>
      <c r="H470" s="148"/>
      <c r="I470" s="148"/>
      <c r="J470" s="148"/>
      <c r="K470" s="148"/>
      <c r="L470" s="148"/>
      <c r="M470" s="148"/>
      <c r="N470" s="148"/>
      <c r="O470" s="148"/>
      <c r="P470" s="149"/>
    </row>
    <row r="471" spans="1:16" ht="15" customHeight="1" x14ac:dyDescent="0.25">
      <c r="A471" s="44" t="e">
        <f ca="1">IF(MONTH(C471)=MONTH(D$3),RIGHT('Yearly Info'!A$27,LEN('Yearly Info'!A$27)-4),"")</f>
        <v>#VALUE!</v>
      </c>
      <c r="B471" s="145"/>
      <c r="C471" s="42">
        <f t="shared" ca="1" si="17"/>
        <v>46280</v>
      </c>
      <c r="D471" s="54">
        <f ca="1">INDIRECT("'" &amp; UPPER(LEFT(TEXT($D$3,"mmmm"),3)) &amp; "'!Q24")</f>
        <v>0</v>
      </c>
      <c r="E471" s="147"/>
      <c r="F471" s="148"/>
      <c r="G471" s="148"/>
      <c r="H471" s="148"/>
      <c r="I471" s="148"/>
      <c r="J471" s="148"/>
      <c r="K471" s="148"/>
      <c r="L471" s="148"/>
      <c r="M471" s="148"/>
      <c r="N471" s="148"/>
      <c r="O471" s="148"/>
      <c r="P471" s="149"/>
    </row>
    <row r="472" spans="1:16" ht="15" customHeight="1" x14ac:dyDescent="0.25">
      <c r="A472" s="44" t="e">
        <f ca="1">IF(MONTH(C472)=MONTH(D$3),RIGHT('Yearly Info'!A$28,LEN('Yearly Info'!A$28)-4),"")</f>
        <v>#VALUE!</v>
      </c>
      <c r="B472" s="145"/>
      <c r="C472" s="42">
        <f t="shared" ca="1" si="17"/>
        <v>46280</v>
      </c>
      <c r="D472" s="54">
        <f ca="1">INDIRECT("'" &amp; UPPER(LEFT(TEXT($D$3,"mmmm"),3)) &amp; "'!Q25")</f>
        <v>0</v>
      </c>
      <c r="E472" s="147"/>
      <c r="F472" s="148"/>
      <c r="G472" s="148"/>
      <c r="H472" s="148"/>
      <c r="I472" s="148"/>
      <c r="J472" s="148"/>
      <c r="K472" s="148"/>
      <c r="L472" s="148"/>
      <c r="M472" s="148"/>
      <c r="N472" s="148"/>
      <c r="O472" s="148"/>
      <c r="P472" s="149"/>
    </row>
    <row r="473" spans="1:16" ht="15" customHeight="1" x14ac:dyDescent="0.25">
      <c r="A473" s="44" t="e">
        <f ca="1">IF(MONTH(C473)=MONTH(D$3),RIGHT('Yearly Info'!A$29,LEN('Yearly Info'!A$29)-4),"")</f>
        <v>#VALUE!</v>
      </c>
      <c r="B473" s="145"/>
      <c r="C473" s="42">
        <f t="shared" ca="1" si="17"/>
        <v>46280</v>
      </c>
      <c r="D473" s="54">
        <f ca="1">INDIRECT("'" &amp; UPPER(LEFT(TEXT($D$3,"mmmm"),3)) &amp; "'!Q26")</f>
        <v>0</v>
      </c>
      <c r="E473" s="147"/>
      <c r="F473" s="148"/>
      <c r="G473" s="148"/>
      <c r="H473" s="148"/>
      <c r="I473" s="148"/>
      <c r="J473" s="148"/>
      <c r="K473" s="148"/>
      <c r="L473" s="148"/>
      <c r="M473" s="148"/>
      <c r="N473" s="148"/>
      <c r="O473" s="148"/>
      <c r="P473" s="149"/>
    </row>
    <row r="474" spans="1:16" ht="15" customHeight="1" x14ac:dyDescent="0.25">
      <c r="A474" s="44" t="e">
        <f ca="1">IF(MONTH(C474)=MONTH(D$3),RIGHT('Yearly Info'!A$30,LEN('Yearly Info'!A$30)-4),"")</f>
        <v>#VALUE!</v>
      </c>
      <c r="B474" s="145"/>
      <c r="C474" s="42">
        <f t="shared" ca="1" si="17"/>
        <v>46280</v>
      </c>
      <c r="D474" s="54">
        <f ca="1">INDIRECT("'" &amp; UPPER(LEFT(TEXT($D$3,"mmmm"),3)) &amp; "'!Q27")</f>
        <v>0</v>
      </c>
      <c r="E474" s="147"/>
      <c r="F474" s="148"/>
      <c r="G474" s="148"/>
      <c r="H474" s="148"/>
      <c r="I474" s="148"/>
      <c r="J474" s="148"/>
      <c r="K474" s="148"/>
      <c r="L474" s="148"/>
      <c r="M474" s="148"/>
      <c r="N474" s="148"/>
      <c r="O474" s="148"/>
      <c r="P474" s="149"/>
    </row>
    <row r="475" spans="1:16" ht="15" customHeight="1" x14ac:dyDescent="0.25">
      <c r="A475" s="44" t="e">
        <f ca="1">IF(MONTH(C475)=MONTH(D$3),RIGHT('Yearly Info'!A$31,LEN('Yearly Info'!A$31)-4),"")</f>
        <v>#VALUE!</v>
      </c>
      <c r="B475" s="145"/>
      <c r="C475" s="42">
        <f t="shared" ca="1" si="17"/>
        <v>46280</v>
      </c>
      <c r="D475" s="54">
        <f ca="1">INDIRECT("'" &amp; UPPER(LEFT(TEXT($D$3,"mmmm"),3)) &amp; "'!Q28")</f>
        <v>0</v>
      </c>
      <c r="E475" s="147"/>
      <c r="F475" s="148"/>
      <c r="G475" s="148"/>
      <c r="H475" s="148"/>
      <c r="I475" s="148"/>
      <c r="J475" s="148"/>
      <c r="K475" s="148"/>
      <c r="L475" s="148"/>
      <c r="M475" s="148"/>
      <c r="N475" s="148"/>
      <c r="O475" s="148"/>
      <c r="P475" s="149"/>
    </row>
    <row r="476" spans="1:16" ht="15" customHeight="1" x14ac:dyDescent="0.25">
      <c r="A476" s="44" t="e">
        <f ca="1">IF(MONTH(C476)=MONTH(D$3),RIGHT('Yearly Info'!A$32,LEN('Yearly Info'!A$32)-4),"")</f>
        <v>#VALUE!</v>
      </c>
      <c r="B476" s="145"/>
      <c r="C476" s="42">
        <f t="shared" ca="1" si="17"/>
        <v>46280</v>
      </c>
      <c r="D476" s="54">
        <f ca="1">INDIRECT("'" &amp; UPPER(LEFT(TEXT($D$3,"mmmm"),3)) &amp; "'!Q29")</f>
        <v>0</v>
      </c>
      <c r="E476" s="147"/>
      <c r="F476" s="148"/>
      <c r="G476" s="148"/>
      <c r="H476" s="148"/>
      <c r="I476" s="148"/>
      <c r="J476" s="148"/>
      <c r="K476" s="148"/>
      <c r="L476" s="148"/>
      <c r="M476" s="148"/>
      <c r="N476" s="148"/>
      <c r="O476" s="148"/>
      <c r="P476" s="149"/>
    </row>
    <row r="477" spans="1:16" ht="15" customHeight="1" x14ac:dyDescent="0.25">
      <c r="A477" s="44" t="e">
        <f ca="1">IF(MONTH(C477)=MONTH(D$3),RIGHT('Yearly Info'!A$33,LEN('Yearly Info'!A$33)-4),"")</f>
        <v>#VALUE!</v>
      </c>
      <c r="B477" s="145"/>
      <c r="C477" s="42">
        <f t="shared" ca="1" si="17"/>
        <v>46280</v>
      </c>
      <c r="D477" s="54">
        <f ca="1">INDIRECT("'" &amp; UPPER(LEFT(TEXT($D$3,"mmmm"),3)) &amp; "'!Q30")</f>
        <v>0</v>
      </c>
      <c r="E477" s="147"/>
      <c r="F477" s="148"/>
      <c r="G477" s="148"/>
      <c r="H477" s="148"/>
      <c r="I477" s="148"/>
      <c r="J477" s="148"/>
      <c r="K477" s="148"/>
      <c r="L477" s="148"/>
      <c r="M477" s="148"/>
      <c r="N477" s="148"/>
      <c r="O477" s="148"/>
      <c r="P477" s="149"/>
    </row>
    <row r="478" spans="1:16" ht="15" customHeight="1" x14ac:dyDescent="0.25">
      <c r="A478" s="44" t="e">
        <f ca="1">IF(MONTH(C478)=MONTH(D$3),RIGHT('Yearly Info'!A$34,LEN('Yearly Info'!A$34)-4),"")</f>
        <v>#VALUE!</v>
      </c>
      <c r="B478" s="145"/>
      <c r="C478" s="42">
        <f t="shared" ca="1" si="17"/>
        <v>46280</v>
      </c>
      <c r="D478" s="54">
        <f ca="1">INDIRECT("'" &amp; UPPER(LEFT(TEXT($D$3,"mmmm"),3)) &amp; "'!Q31")</f>
        <v>0</v>
      </c>
      <c r="E478" s="147"/>
      <c r="F478" s="148"/>
      <c r="G478" s="148"/>
      <c r="H478" s="148"/>
      <c r="I478" s="148"/>
      <c r="J478" s="148"/>
      <c r="K478" s="148"/>
      <c r="L478" s="148"/>
      <c r="M478" s="148"/>
      <c r="N478" s="148"/>
      <c r="O478" s="148"/>
      <c r="P478" s="149"/>
    </row>
    <row r="479" spans="1:16" ht="15" customHeight="1" x14ac:dyDescent="0.25">
      <c r="A479" s="44" t="e">
        <f ca="1">IF(MONTH(C479)=MONTH(D$3),RIGHT('Yearly Info'!A$35,LEN('Yearly Info'!A$35)-4),"")</f>
        <v>#VALUE!</v>
      </c>
      <c r="B479" s="145"/>
      <c r="C479" s="42">
        <f t="shared" ca="1" si="17"/>
        <v>46280</v>
      </c>
      <c r="D479" s="54">
        <f ca="1">INDIRECT("'" &amp; UPPER(LEFT(TEXT($D$3,"mmmm"),3)) &amp; "'!Q32")</f>
        <v>0</v>
      </c>
      <c r="E479" s="147"/>
      <c r="F479" s="148"/>
      <c r="G479" s="148"/>
      <c r="H479" s="148"/>
      <c r="I479" s="148"/>
      <c r="J479" s="148"/>
      <c r="K479" s="148"/>
      <c r="L479" s="148"/>
      <c r="M479" s="148"/>
      <c r="N479" s="148"/>
      <c r="O479" s="148"/>
      <c r="P479" s="149"/>
    </row>
    <row r="480" spans="1:16" ht="15" customHeight="1" x14ac:dyDescent="0.25">
      <c r="A480" s="44" t="e">
        <f ca="1">IF(MONTH(C480)=MONTH(D$3),RIGHT('Yearly Info'!A$36,LEN('Yearly Info'!A$36)-4),"")</f>
        <v>#VALUE!</v>
      </c>
      <c r="B480" s="145"/>
      <c r="C480" s="42">
        <f t="shared" ca="1" si="17"/>
        <v>46280</v>
      </c>
      <c r="D480" s="54">
        <f ca="1">INDIRECT("'" &amp; UPPER(LEFT(TEXT($D$3,"mmmm"),3)) &amp; "'!Q33")</f>
        <v>0</v>
      </c>
      <c r="E480" s="147"/>
      <c r="F480" s="148"/>
      <c r="G480" s="148"/>
      <c r="H480" s="148"/>
      <c r="I480" s="148"/>
      <c r="J480" s="148"/>
      <c r="K480" s="148"/>
      <c r="L480" s="148"/>
      <c r="M480" s="148"/>
      <c r="N480" s="148"/>
      <c r="O480" s="148"/>
      <c r="P480" s="149"/>
    </row>
    <row r="481" spans="1:16" ht="15" customHeight="1" x14ac:dyDescent="0.25">
      <c r="A481" s="44" t="e">
        <f ca="1">IF(MONTH(C481)=MONTH(D$3),RIGHT('Yearly Info'!A$37,LEN('Yearly Info'!A$37)-4),"")</f>
        <v>#VALUE!</v>
      </c>
      <c r="B481" s="145"/>
      <c r="C481" s="42">
        <f t="shared" ca="1" si="17"/>
        <v>46280</v>
      </c>
      <c r="D481" s="54">
        <f ca="1">INDIRECT("'" &amp; UPPER(LEFT(TEXT($D$3,"mmmm"),3)) &amp; "'!Q34")</f>
        <v>0</v>
      </c>
      <c r="E481" s="147"/>
      <c r="F481" s="148"/>
      <c r="G481" s="148"/>
      <c r="H481" s="148"/>
      <c r="I481" s="148"/>
      <c r="J481" s="148"/>
      <c r="K481" s="148"/>
      <c r="L481" s="148"/>
      <c r="M481" s="148"/>
      <c r="N481" s="148"/>
      <c r="O481" s="148"/>
      <c r="P481" s="149"/>
    </row>
    <row r="482" spans="1:16" ht="15" customHeight="1" x14ac:dyDescent="0.25">
      <c r="A482" s="44" t="e">
        <f ca="1">IF(MONTH(C482)=MONTH(D$3),RIGHT('Yearly Info'!A$38,LEN('Yearly Info'!A$38)-4),"")</f>
        <v>#VALUE!</v>
      </c>
      <c r="B482" s="145"/>
      <c r="C482" s="42">
        <f t="shared" ca="1" si="17"/>
        <v>46280</v>
      </c>
      <c r="D482" s="54">
        <f ca="1">INDIRECT("'" &amp; UPPER(LEFT(TEXT($D$3,"mmmm"),3)) &amp; "'!Q35")</f>
        <v>0</v>
      </c>
      <c r="E482" s="147"/>
      <c r="F482" s="148"/>
      <c r="G482" s="148"/>
      <c r="H482" s="148"/>
      <c r="I482" s="148"/>
      <c r="J482" s="148"/>
      <c r="K482" s="148"/>
      <c r="L482" s="148"/>
      <c r="M482" s="148"/>
      <c r="N482" s="148"/>
      <c r="O482" s="148"/>
      <c r="P482" s="149"/>
    </row>
    <row r="483" spans="1:16" ht="15" customHeight="1" x14ac:dyDescent="0.25">
      <c r="A483" s="44" t="e">
        <f ca="1">IF(MONTH(C483)=MONTH(D$3),RIGHT('Yearly Info'!A$39,LEN('Yearly Info'!A$39)-4),"")</f>
        <v>#VALUE!</v>
      </c>
      <c r="B483" s="145"/>
      <c r="C483" s="42">
        <f t="shared" ca="1" si="17"/>
        <v>46280</v>
      </c>
      <c r="D483" s="54">
        <f ca="1">INDIRECT("'" &amp; UPPER(LEFT(TEXT($D$3,"mmmm"),3)) &amp; "'!Q36")</f>
        <v>0</v>
      </c>
      <c r="E483" s="147"/>
      <c r="F483" s="148"/>
      <c r="G483" s="148"/>
      <c r="H483" s="148"/>
      <c r="I483" s="148"/>
      <c r="J483" s="148"/>
      <c r="K483" s="148"/>
      <c r="L483" s="148"/>
      <c r="M483" s="148"/>
      <c r="N483" s="148"/>
      <c r="O483" s="148"/>
      <c r="P483" s="149"/>
    </row>
    <row r="484" spans="1:16" ht="15" customHeight="1" thickBot="1" x14ac:dyDescent="0.3">
      <c r="A484" s="45" t="e">
        <f ca="1">IF(MONTH(C484)=MONTH(D$3),RIGHT('Yearly Info'!A$40,LEN('Yearly Info'!A$40)-4),"")</f>
        <v>#VALUE!</v>
      </c>
      <c r="B484" s="145"/>
      <c r="C484" s="42">
        <f t="shared" ca="1" si="17"/>
        <v>46280</v>
      </c>
      <c r="D484" s="54">
        <f ca="1">INDIRECT("'" &amp; UPPER(LEFT(TEXT($D$3,"mmmm"),3)) &amp; "'!Q37")</f>
        <v>0</v>
      </c>
      <c r="E484" s="147"/>
      <c r="F484" s="148"/>
      <c r="G484" s="148"/>
      <c r="H484" s="148"/>
      <c r="I484" s="148"/>
      <c r="J484" s="148"/>
      <c r="K484" s="148"/>
      <c r="L484" s="148"/>
      <c r="M484" s="148"/>
      <c r="N484" s="148"/>
      <c r="O484" s="148"/>
      <c r="P484" s="149"/>
    </row>
    <row r="485" spans="1:16" ht="15" customHeight="1" thickBot="1" x14ac:dyDescent="0.3">
      <c r="A485" s="45" t="str">
        <f ca="1">IF(MONTH(C485)=MONTH(D$3),RIGHT('Yearly Info'!A$41,LEN('Yearly Info'!A$41)-4),"")</f>
        <v xml:space="preserve"> </v>
      </c>
      <c r="B485" s="145"/>
      <c r="C485" s="42">
        <f t="shared" ca="1" si="17"/>
        <v>46280</v>
      </c>
      <c r="D485" s="54">
        <f ca="1">INDIRECT("'" &amp; UPPER(LEFT(TEXT($D$3,"mmmm"),3)) &amp; "'!Q38")</f>
        <v>0</v>
      </c>
      <c r="E485" s="147"/>
      <c r="F485" s="148"/>
      <c r="G485" s="148"/>
      <c r="H485" s="148"/>
      <c r="I485" s="148"/>
      <c r="J485" s="148"/>
      <c r="K485" s="148"/>
      <c r="L485" s="148"/>
      <c r="M485" s="148"/>
      <c r="N485" s="148"/>
      <c r="O485" s="148"/>
      <c r="P485" s="149"/>
    </row>
    <row r="486" spans="1:16" ht="15" customHeight="1" thickBot="1" x14ac:dyDescent="0.3">
      <c r="A486" s="45" t="str">
        <f ca="1">IF(MONTH(C486)=MONTH(D$3),RIGHT('Yearly Info'!A$42,LEN('Yearly Info'!A$42)-4),"")</f>
        <v xml:space="preserve"> </v>
      </c>
      <c r="B486" s="145"/>
      <c r="C486" s="42">
        <f t="shared" ca="1" si="17"/>
        <v>46280</v>
      </c>
      <c r="D486" s="54">
        <f ca="1">INDIRECT("'" &amp; UPPER(LEFT(TEXT($D$3,"mmmm"),3)) &amp; "'!Q39")</f>
        <v>0</v>
      </c>
      <c r="E486" s="147"/>
      <c r="F486" s="148"/>
      <c r="G486" s="148"/>
      <c r="H486" s="148"/>
      <c r="I486" s="148"/>
      <c r="J486" s="148"/>
      <c r="K486" s="148"/>
      <c r="L486" s="148"/>
      <c r="M486" s="148"/>
      <c r="N486" s="148"/>
      <c r="O486" s="148"/>
      <c r="P486" s="149"/>
    </row>
    <row r="487" spans="1:16" ht="15" customHeight="1" thickBot="1" x14ac:dyDescent="0.3">
      <c r="A487" s="45" t="str">
        <f ca="1">IF(MONTH(C487)=MONTH(D$3),RIGHT('Yearly Info'!A$43,LEN('Yearly Info'!A$43)-4),"")</f>
        <v xml:space="preserve"> </v>
      </c>
      <c r="B487" s="146"/>
      <c r="C487" s="42">
        <f t="shared" ca="1" si="17"/>
        <v>46280</v>
      </c>
      <c r="D487" s="55">
        <f ca="1">INDIRECT("'" &amp; UPPER(LEFT(TEXT($D$3,"mmmm"),3)) &amp; "'!Q40")</f>
        <v>0</v>
      </c>
      <c r="E487" s="150"/>
      <c r="F487" s="151"/>
      <c r="G487" s="151"/>
      <c r="H487" s="151"/>
      <c r="I487" s="151"/>
      <c r="J487" s="151"/>
      <c r="K487" s="151"/>
      <c r="L487" s="151"/>
      <c r="M487" s="151"/>
      <c r="N487" s="151"/>
      <c r="O487" s="151"/>
      <c r="P487" s="152"/>
    </row>
    <row r="488" spans="1:16" ht="15" customHeight="1" x14ac:dyDescent="0.25">
      <c r="A488" s="44" t="str">
        <f ca="1">IF(MONTH(C488)=MONTH(D$3),RIGHT('Yearly Info'!A$14,LEN('Yearly Info'!A$14)-4),"")</f>
        <v xml:space="preserve"> RICS Support for MDEQ</v>
      </c>
      <c r="B488" s="159" t="str">
        <f ca="1">TEXT(C488,"dddd")</f>
        <v>Wednesday</v>
      </c>
      <c r="C488" s="96">
        <f ca="1">C458+1</f>
        <v>46281</v>
      </c>
      <c r="D488" s="54">
        <f ca="1">INDIRECT("'" &amp; UPPER(LEFT(TEXT($D$3,"mmmm"),3)) &amp; "'!R11")</f>
        <v>0</v>
      </c>
      <c r="E488" s="147"/>
      <c r="F488" s="148"/>
      <c r="G488" s="148"/>
      <c r="H488" s="148"/>
      <c r="I488" s="148"/>
      <c r="J488" s="148"/>
      <c r="K488" s="148"/>
      <c r="L488" s="148"/>
      <c r="M488" s="148"/>
      <c r="N488" s="148"/>
      <c r="O488" s="148"/>
      <c r="P488" s="149"/>
    </row>
    <row r="489" spans="1:16" ht="15" customHeight="1" x14ac:dyDescent="0.25">
      <c r="A489" s="44" t="str">
        <f ca="1">IF(MONTH(C489)=MONTH(D$3),RIGHT('Yearly Info'!A$15,LEN('Yearly Info'!A$15)-4),"")</f>
        <v xml:space="preserve"> MDEQ</v>
      </c>
      <c r="B489" s="145"/>
      <c r="C489" s="42">
        <f ca="1">C488</f>
        <v>46281</v>
      </c>
      <c r="D489" s="54">
        <f ca="1">INDIRECT("'" &amp; UPPER(LEFT(TEXT($D$3,"mmmm"),3)) &amp; "'!R12")</f>
        <v>0</v>
      </c>
      <c r="E489" s="147"/>
      <c r="F489" s="148"/>
      <c r="G489" s="148"/>
      <c r="H489" s="148"/>
      <c r="I489" s="148"/>
      <c r="J489" s="148"/>
      <c r="K489" s="148"/>
      <c r="L489" s="148"/>
      <c r="M489" s="148"/>
      <c r="N489" s="148"/>
      <c r="O489" s="148"/>
      <c r="P489" s="149"/>
    </row>
    <row r="490" spans="1:16" ht="15" customHeight="1" x14ac:dyDescent="0.25">
      <c r="A490" s="44" t="str">
        <f ca="1">IF(MONTH(C490)=MONTH(D$3),RIGHT('Yearly Info'!A$16,LEN('Yearly Info'!A$16)-4),"")</f>
        <v xml:space="preserve"> RICS Idea Portal</v>
      </c>
      <c r="B490" s="145"/>
      <c r="C490" s="42">
        <f t="shared" ref="C490:C517" ca="1" si="18">C489</f>
        <v>46281</v>
      </c>
      <c r="D490" s="54">
        <f ca="1">INDIRECT("'" &amp; UPPER(LEFT(TEXT($D$3,"mmmm"),3)) &amp; "'!R13")</f>
        <v>0</v>
      </c>
      <c r="E490" s="147"/>
      <c r="F490" s="148"/>
      <c r="G490" s="148"/>
      <c r="H490" s="148"/>
      <c r="I490" s="148"/>
      <c r="J490" s="148"/>
      <c r="K490" s="148"/>
      <c r="L490" s="148"/>
      <c r="M490" s="148"/>
      <c r="N490" s="148"/>
      <c r="O490" s="148"/>
      <c r="P490" s="149"/>
    </row>
    <row r="491" spans="1:16" ht="15" customHeight="1" x14ac:dyDescent="0.25">
      <c r="A491" s="44" t="str">
        <f ca="1">IF(MONTH(C491)=MONTH(D$3),RIGHT('Yearly Info'!A$17,LEN('Yearly Info'!A$17)-4),"")</f>
        <v xml:space="preserve"> MSWIS</v>
      </c>
      <c r="B491" s="145"/>
      <c r="C491" s="42">
        <f t="shared" ca="1" si="18"/>
        <v>46281</v>
      </c>
      <c r="D491" s="54">
        <f ca="1">INDIRECT("'" &amp; UPPER(LEFT(TEXT($D$3,"mmmm"),3)) &amp; "'!R14")</f>
        <v>0</v>
      </c>
      <c r="E491" s="147"/>
      <c r="F491" s="148"/>
      <c r="G491" s="148"/>
      <c r="H491" s="148"/>
      <c r="I491" s="148"/>
      <c r="J491" s="148"/>
      <c r="K491" s="148"/>
      <c r="L491" s="148"/>
      <c r="M491" s="148"/>
      <c r="N491" s="148"/>
      <c r="O491" s="148"/>
      <c r="P491" s="149"/>
    </row>
    <row r="492" spans="1:16" ht="15" customHeight="1" x14ac:dyDescent="0.25">
      <c r="A492" s="44" t="str">
        <f ca="1">IF(MONTH(C492)=MONTH(D$3),RIGHT('Yearly Info'!A$18,LEN('Yearly Info'!A$18)-4),"")</f>
        <v xml:space="preserve"> GeoSpatial</v>
      </c>
      <c r="B492" s="145"/>
      <c r="C492" s="42">
        <f t="shared" ca="1" si="18"/>
        <v>46281</v>
      </c>
      <c r="D492" s="54">
        <f ca="1">INDIRECT("'" &amp; UPPER(LEFT(TEXT($D$3,"mmmm"),3)) &amp; "'!R15")</f>
        <v>0</v>
      </c>
      <c r="E492" s="147"/>
      <c r="F492" s="148"/>
      <c r="G492" s="148"/>
      <c r="H492" s="148"/>
      <c r="I492" s="148"/>
      <c r="J492" s="148"/>
      <c r="K492" s="148"/>
      <c r="L492" s="148"/>
      <c r="M492" s="148"/>
      <c r="N492" s="148"/>
      <c r="O492" s="148"/>
      <c r="P492" s="149"/>
    </row>
    <row r="493" spans="1:16" ht="15" customHeight="1" x14ac:dyDescent="0.25">
      <c r="A493" s="44" t="str">
        <f ca="1">IF(MONTH(C493)=MONTH(D$3),RIGHT('Yearly Info'!A$19,LEN('Yearly Info'!A$19)-4),"")</f>
        <v xml:space="preserve"> RICS Dashboard</v>
      </c>
      <c r="B493" s="145"/>
      <c r="C493" s="42">
        <f t="shared" ca="1" si="18"/>
        <v>46281</v>
      </c>
      <c r="D493" s="54">
        <f ca="1">INDIRECT("'" &amp; UPPER(LEFT(TEXT($D$3,"mmmm"),3)) &amp; "'!R16")</f>
        <v>0</v>
      </c>
      <c r="E493" s="147"/>
      <c r="F493" s="148"/>
      <c r="G493" s="148"/>
      <c r="H493" s="148"/>
      <c r="I493" s="148"/>
      <c r="J493" s="148"/>
      <c r="K493" s="148"/>
      <c r="L493" s="148"/>
      <c r="M493" s="148"/>
      <c r="N493" s="148"/>
      <c r="O493" s="148"/>
      <c r="P493" s="149"/>
    </row>
    <row r="494" spans="1:16" ht="15" customHeight="1" x14ac:dyDescent="0.25">
      <c r="A494" s="44" t="str">
        <f ca="1">IF(MONTH(C494)=MONTH(D$3),RIGHT('Yearly Info'!A$20,LEN('Yearly Info'!A$20)-4),"")</f>
        <v xml:space="preserve"> MDWFP NRIS</v>
      </c>
      <c r="B494" s="145"/>
      <c r="C494" s="42">
        <f t="shared" ca="1" si="18"/>
        <v>46281</v>
      </c>
      <c r="D494" s="54">
        <f ca="1">INDIRECT("'" &amp; UPPER(LEFT(TEXT($D$3,"mmmm"),3)) &amp; "'!R17")</f>
        <v>0</v>
      </c>
      <c r="E494" s="153"/>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 MRVA 4 CLOSED</v>
      </c>
      <c r="B495" s="145"/>
      <c r="C495" s="42">
        <f t="shared" ca="1" si="18"/>
        <v>46281</v>
      </c>
      <c r="D495" s="54">
        <f ca="1">INDIRECT("'" &amp; UPPER(LEFT(TEXT($D$3,"mmmm"),3)) &amp; "'!R18")</f>
        <v>0</v>
      </c>
      <c r="E495" s="147"/>
      <c r="F495" s="148"/>
      <c r="G495" s="148"/>
      <c r="H495" s="148"/>
      <c r="I495" s="148"/>
      <c r="J495" s="148"/>
      <c r="K495" s="148"/>
      <c r="L495" s="148"/>
      <c r="M495" s="148"/>
      <c r="N495" s="148"/>
      <c r="O495" s="148"/>
      <c r="P495" s="149"/>
    </row>
    <row r="496" spans="1:16" ht="15" customHeight="1" x14ac:dyDescent="0.25">
      <c r="A496" s="44" t="str">
        <f ca="1">IF(MONTH(C496)=MONTH(D$3),RIGHT('Yearly Info'!A$22,LEN('Yearly Info'!A$22)-4),"")</f>
        <v xml:space="preserve"> Tackett</v>
      </c>
      <c r="B496" s="145"/>
      <c r="C496" s="42">
        <f t="shared" ca="1" si="18"/>
        <v>46281</v>
      </c>
      <c r="D496" s="54">
        <f ca="1">INDIRECT("'" &amp; UPPER(LEFT(TEXT($D$3,"mmmm"),3)) &amp; "'!R19")</f>
        <v>0</v>
      </c>
      <c r="E496" s="147"/>
      <c r="F496" s="148"/>
      <c r="G496" s="148"/>
      <c r="H496" s="148"/>
      <c r="I496" s="148"/>
      <c r="J496" s="148"/>
      <c r="K496" s="148"/>
      <c r="L496" s="148"/>
      <c r="M496" s="148"/>
      <c r="N496" s="148"/>
      <c r="O496" s="148"/>
      <c r="P496" s="149"/>
    </row>
    <row r="497" spans="1:16" ht="15" customHeight="1" x14ac:dyDescent="0.25">
      <c r="A497" s="44" t="e">
        <f ca="1">IF(MONTH(C497)=MONTH(D$3),RIGHT('Yearly Info'!A$23,LEN('Yearly Info'!A$23)-4),"")</f>
        <v>#VALUE!</v>
      </c>
      <c r="B497" s="145"/>
      <c r="C497" s="42">
        <f t="shared" ca="1" si="18"/>
        <v>46281</v>
      </c>
      <c r="D497" s="54">
        <f ca="1">INDIRECT("'" &amp; UPPER(LEFT(TEXT($D$3,"mmmm"),3)) &amp; "'!R20")</f>
        <v>0</v>
      </c>
      <c r="E497" s="147"/>
      <c r="F497" s="148"/>
      <c r="G497" s="148"/>
      <c r="H497" s="148"/>
      <c r="I497" s="148"/>
      <c r="J497" s="148"/>
      <c r="K497" s="148"/>
      <c r="L497" s="148"/>
      <c r="M497" s="148"/>
      <c r="N497" s="148"/>
      <c r="O497" s="148"/>
      <c r="P497" s="149"/>
    </row>
    <row r="498" spans="1:16" ht="15" customHeight="1" x14ac:dyDescent="0.25">
      <c r="A498" s="44" t="e">
        <f ca="1">IF(MONTH(C498)=MONTH(D$3),RIGHT('Yearly Info'!A$24,LEN('Yearly Info'!A$24)-4),"")</f>
        <v>#VALUE!</v>
      </c>
      <c r="B498" s="145"/>
      <c r="C498" s="42">
        <f t="shared" ca="1" si="18"/>
        <v>46281</v>
      </c>
      <c r="D498" s="54">
        <f ca="1">INDIRECT("'" &amp; UPPER(LEFT(TEXT($D$3,"mmmm"),3)) &amp; "'!R21")</f>
        <v>0</v>
      </c>
      <c r="E498" s="147"/>
      <c r="F498" s="148"/>
      <c r="G498" s="148"/>
      <c r="H498" s="148"/>
      <c r="I498" s="148"/>
      <c r="J498" s="148"/>
      <c r="K498" s="148"/>
      <c r="L498" s="148"/>
      <c r="M498" s="148"/>
      <c r="N498" s="148"/>
      <c r="O498" s="148"/>
      <c r="P498" s="149"/>
    </row>
    <row r="499" spans="1:16" ht="15" customHeight="1" x14ac:dyDescent="0.25">
      <c r="A499" s="44" t="e">
        <f ca="1">IF(MONTH(C499)=MONTH(D$3),RIGHT('Yearly Info'!A$25,LEN('Yearly Info'!A$25)-4),"")</f>
        <v>#VALUE!</v>
      </c>
      <c r="B499" s="145"/>
      <c r="C499" s="42">
        <f t="shared" ca="1" si="18"/>
        <v>46281</v>
      </c>
      <c r="D499" s="54">
        <f ca="1">INDIRECT("'" &amp; UPPER(LEFT(TEXT($D$3,"mmmm"),3)) &amp; "'!R22")</f>
        <v>0</v>
      </c>
      <c r="E499" s="147"/>
      <c r="F499" s="148"/>
      <c r="G499" s="148"/>
      <c r="H499" s="148"/>
      <c r="I499" s="148"/>
      <c r="J499" s="148"/>
      <c r="K499" s="148"/>
      <c r="L499" s="148"/>
      <c r="M499" s="148"/>
      <c r="N499" s="148"/>
      <c r="O499" s="148"/>
      <c r="P499" s="149"/>
    </row>
    <row r="500" spans="1:16" ht="15" customHeight="1" x14ac:dyDescent="0.25">
      <c r="A500" s="44" t="e">
        <f ca="1">IF(MONTH(C500)=MONTH(D$3),RIGHT('Yearly Info'!A$26,LEN('Yearly Info'!A$26)-4),"")</f>
        <v>#VALUE!</v>
      </c>
      <c r="B500" s="145"/>
      <c r="C500" s="42">
        <f t="shared" ca="1" si="18"/>
        <v>46281</v>
      </c>
      <c r="D500" s="54">
        <f ca="1">INDIRECT("'" &amp; UPPER(LEFT(TEXT($D$3,"mmmm"),3)) &amp; "'!R23")</f>
        <v>0</v>
      </c>
      <c r="E500" s="147"/>
      <c r="F500" s="148"/>
      <c r="G500" s="148"/>
      <c r="H500" s="148"/>
      <c r="I500" s="148"/>
      <c r="J500" s="148"/>
      <c r="K500" s="148"/>
      <c r="L500" s="148"/>
      <c r="M500" s="148"/>
      <c r="N500" s="148"/>
      <c r="O500" s="148"/>
      <c r="P500" s="149"/>
    </row>
    <row r="501" spans="1:16" ht="15" customHeight="1" x14ac:dyDescent="0.25">
      <c r="A501" s="44" t="e">
        <f ca="1">IF(MONTH(C501)=MONTH(D$3),RIGHT('Yearly Info'!A$27,LEN('Yearly Info'!A$27)-4),"")</f>
        <v>#VALUE!</v>
      </c>
      <c r="B501" s="145"/>
      <c r="C501" s="42">
        <f t="shared" ca="1" si="18"/>
        <v>46281</v>
      </c>
      <c r="D501" s="54">
        <f ca="1">INDIRECT("'" &amp; UPPER(LEFT(TEXT($D$3,"mmmm"),3)) &amp; "'!R24")</f>
        <v>0</v>
      </c>
      <c r="E501" s="147"/>
      <c r="F501" s="148"/>
      <c r="G501" s="148"/>
      <c r="H501" s="148"/>
      <c r="I501" s="148"/>
      <c r="J501" s="148"/>
      <c r="K501" s="148"/>
      <c r="L501" s="148"/>
      <c r="M501" s="148"/>
      <c r="N501" s="148"/>
      <c r="O501" s="148"/>
      <c r="P501" s="149"/>
    </row>
    <row r="502" spans="1:16" ht="15" customHeight="1" x14ac:dyDescent="0.25">
      <c r="A502" s="44" t="e">
        <f ca="1">IF(MONTH(C502)=MONTH(D$3),RIGHT('Yearly Info'!A$28,LEN('Yearly Info'!A$28)-4),"")</f>
        <v>#VALUE!</v>
      </c>
      <c r="B502" s="145"/>
      <c r="C502" s="42">
        <f t="shared" ca="1" si="18"/>
        <v>46281</v>
      </c>
      <c r="D502" s="54">
        <f ca="1">INDIRECT("'" &amp; UPPER(LEFT(TEXT($D$3,"mmmm"),3)) &amp; "'!R25")</f>
        <v>0</v>
      </c>
      <c r="E502" s="147"/>
      <c r="F502" s="148"/>
      <c r="G502" s="148"/>
      <c r="H502" s="148"/>
      <c r="I502" s="148"/>
      <c r="J502" s="148"/>
      <c r="K502" s="148"/>
      <c r="L502" s="148"/>
      <c r="M502" s="148"/>
      <c r="N502" s="148"/>
      <c r="O502" s="148"/>
      <c r="P502" s="149"/>
    </row>
    <row r="503" spans="1:16" ht="15" customHeight="1" x14ac:dyDescent="0.25">
      <c r="A503" s="44" t="e">
        <f ca="1">IF(MONTH(C503)=MONTH(D$3),RIGHT('Yearly Info'!A$29,LEN('Yearly Info'!A$29)-4),"")</f>
        <v>#VALUE!</v>
      </c>
      <c r="B503" s="145"/>
      <c r="C503" s="42">
        <f t="shared" ca="1" si="18"/>
        <v>46281</v>
      </c>
      <c r="D503" s="54">
        <f ca="1">INDIRECT("'" &amp; UPPER(LEFT(TEXT($D$3,"mmmm"),3)) &amp; "'!R26")</f>
        <v>0</v>
      </c>
      <c r="E503" s="147"/>
      <c r="F503" s="148"/>
      <c r="G503" s="148"/>
      <c r="H503" s="148"/>
      <c r="I503" s="148"/>
      <c r="J503" s="148"/>
      <c r="K503" s="148"/>
      <c r="L503" s="148"/>
      <c r="M503" s="148"/>
      <c r="N503" s="148"/>
      <c r="O503" s="148"/>
      <c r="P503" s="149"/>
    </row>
    <row r="504" spans="1:16" ht="15" customHeight="1" x14ac:dyDescent="0.25">
      <c r="A504" s="44" t="e">
        <f ca="1">IF(MONTH(C504)=MONTH(D$3),RIGHT('Yearly Info'!A$30,LEN('Yearly Info'!A$30)-4),"")</f>
        <v>#VALUE!</v>
      </c>
      <c r="B504" s="145"/>
      <c r="C504" s="42">
        <f t="shared" ca="1" si="18"/>
        <v>46281</v>
      </c>
      <c r="D504" s="54">
        <f ca="1">INDIRECT("'" &amp; UPPER(LEFT(TEXT($D$3,"mmmm"),3)) &amp; "'!R27")</f>
        <v>0</v>
      </c>
      <c r="E504" s="147"/>
      <c r="F504" s="148"/>
      <c r="G504" s="148"/>
      <c r="H504" s="148"/>
      <c r="I504" s="148"/>
      <c r="J504" s="148"/>
      <c r="K504" s="148"/>
      <c r="L504" s="148"/>
      <c r="M504" s="148"/>
      <c r="N504" s="148"/>
      <c r="O504" s="148"/>
      <c r="P504" s="149"/>
    </row>
    <row r="505" spans="1:16" ht="15" customHeight="1" x14ac:dyDescent="0.25">
      <c r="A505" s="44" t="e">
        <f ca="1">IF(MONTH(C505)=MONTH(D$3),RIGHT('Yearly Info'!A$31,LEN('Yearly Info'!A$31)-4),"")</f>
        <v>#VALUE!</v>
      </c>
      <c r="B505" s="145"/>
      <c r="C505" s="42">
        <f t="shared" ca="1" si="18"/>
        <v>46281</v>
      </c>
      <c r="D505" s="54">
        <f ca="1">INDIRECT("'" &amp; UPPER(LEFT(TEXT($D$3,"mmmm"),3)) &amp; "'!R28")</f>
        <v>0</v>
      </c>
      <c r="E505" s="147"/>
      <c r="F505" s="148"/>
      <c r="G505" s="148"/>
      <c r="H505" s="148"/>
      <c r="I505" s="148"/>
      <c r="J505" s="148"/>
      <c r="K505" s="148"/>
      <c r="L505" s="148"/>
      <c r="M505" s="148"/>
      <c r="N505" s="148"/>
      <c r="O505" s="148"/>
      <c r="P505" s="149"/>
    </row>
    <row r="506" spans="1:16" ht="15" customHeight="1" x14ac:dyDescent="0.25">
      <c r="A506" s="44" t="e">
        <f ca="1">IF(MONTH(C506)=MONTH(D$3),RIGHT('Yearly Info'!A$32,LEN('Yearly Info'!A$32)-4),"")</f>
        <v>#VALUE!</v>
      </c>
      <c r="B506" s="145"/>
      <c r="C506" s="42">
        <f t="shared" ca="1" si="18"/>
        <v>46281</v>
      </c>
      <c r="D506" s="54">
        <f ca="1">INDIRECT("'" &amp; UPPER(LEFT(TEXT($D$3,"mmmm"),3)) &amp; "'!R29")</f>
        <v>0</v>
      </c>
      <c r="E506" s="147"/>
      <c r="F506" s="148"/>
      <c r="G506" s="148"/>
      <c r="H506" s="148"/>
      <c r="I506" s="148"/>
      <c r="J506" s="148"/>
      <c r="K506" s="148"/>
      <c r="L506" s="148"/>
      <c r="M506" s="148"/>
      <c r="N506" s="148"/>
      <c r="O506" s="148"/>
      <c r="P506" s="149"/>
    </row>
    <row r="507" spans="1:16" ht="15" customHeight="1" x14ac:dyDescent="0.25">
      <c r="A507" s="44" t="e">
        <f ca="1">IF(MONTH(C507)=MONTH(D$3),RIGHT('Yearly Info'!A$33,LEN('Yearly Info'!A$33)-4),"")</f>
        <v>#VALUE!</v>
      </c>
      <c r="B507" s="145"/>
      <c r="C507" s="42">
        <f t="shared" ca="1" si="18"/>
        <v>46281</v>
      </c>
      <c r="D507" s="54">
        <f ca="1">INDIRECT("'" &amp; UPPER(LEFT(TEXT($D$3,"mmmm"),3)) &amp; "'!R30")</f>
        <v>0</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#VALUE!</v>
      </c>
      <c r="B508" s="145"/>
      <c r="C508" s="42">
        <f t="shared" ca="1" si="18"/>
        <v>46281</v>
      </c>
      <c r="D508" s="54">
        <f ca="1">INDIRECT("'" &amp; UPPER(LEFT(TEXT($D$3,"mmmm"),3)) &amp; "'!R31")</f>
        <v>0</v>
      </c>
      <c r="E508" s="147"/>
      <c r="F508" s="148"/>
      <c r="G508" s="148"/>
      <c r="H508" s="148"/>
      <c r="I508" s="148"/>
      <c r="J508" s="148"/>
      <c r="K508" s="148"/>
      <c r="L508" s="148"/>
      <c r="M508" s="148"/>
      <c r="N508" s="148"/>
      <c r="O508" s="148"/>
      <c r="P508" s="149"/>
    </row>
    <row r="509" spans="1:16" ht="15" customHeight="1" x14ac:dyDescent="0.25">
      <c r="A509" s="44" t="e">
        <f ca="1">IF(MONTH(C509)=MONTH(D$3),RIGHT('Yearly Info'!A$35,LEN('Yearly Info'!A$35)-4),"")</f>
        <v>#VALUE!</v>
      </c>
      <c r="B509" s="145"/>
      <c r="C509" s="42">
        <f t="shared" ca="1" si="18"/>
        <v>46281</v>
      </c>
      <c r="D509" s="54">
        <f ca="1">INDIRECT("'" &amp; UPPER(LEFT(TEXT($D$3,"mmmm"),3)) &amp; "'!R32")</f>
        <v>0</v>
      </c>
      <c r="E509" s="147"/>
      <c r="F509" s="148"/>
      <c r="G509" s="148"/>
      <c r="H509" s="148"/>
      <c r="I509" s="148"/>
      <c r="J509" s="148"/>
      <c r="K509" s="148"/>
      <c r="L509" s="148"/>
      <c r="M509" s="148"/>
      <c r="N509" s="148"/>
      <c r="O509" s="148"/>
      <c r="P509" s="149"/>
    </row>
    <row r="510" spans="1:16" ht="15" customHeight="1" x14ac:dyDescent="0.25">
      <c r="A510" s="44" t="e">
        <f ca="1">IF(MONTH(C510)=MONTH(D$3),RIGHT('Yearly Info'!A$36,LEN('Yearly Info'!A$36)-4),"")</f>
        <v>#VALUE!</v>
      </c>
      <c r="B510" s="145"/>
      <c r="C510" s="42">
        <f t="shared" ca="1" si="18"/>
        <v>46281</v>
      </c>
      <c r="D510" s="54">
        <f ca="1">INDIRECT("'" &amp; UPPER(LEFT(TEXT($D$3,"mmmm"),3)) &amp; "'!R33")</f>
        <v>0</v>
      </c>
      <c r="E510" s="147"/>
      <c r="F510" s="148"/>
      <c r="G510" s="148"/>
      <c r="H510" s="148"/>
      <c r="I510" s="148"/>
      <c r="J510" s="148"/>
      <c r="K510" s="148"/>
      <c r="L510" s="148"/>
      <c r="M510" s="148"/>
      <c r="N510" s="148"/>
      <c r="O510" s="148"/>
      <c r="P510" s="149"/>
    </row>
    <row r="511" spans="1:16" ht="15" customHeight="1" x14ac:dyDescent="0.25">
      <c r="A511" s="44" t="e">
        <f ca="1">IF(MONTH(C511)=MONTH(D$3),RIGHT('Yearly Info'!A$37,LEN('Yearly Info'!A$37)-4),"")</f>
        <v>#VALUE!</v>
      </c>
      <c r="B511" s="145"/>
      <c r="C511" s="42">
        <f t="shared" ca="1" si="18"/>
        <v>46281</v>
      </c>
      <c r="D511" s="54">
        <f ca="1">INDIRECT("'" &amp; UPPER(LEFT(TEXT($D$3,"mmmm"),3)) &amp; "'!R34")</f>
        <v>0</v>
      </c>
      <c r="E511" s="147"/>
      <c r="F511" s="148"/>
      <c r="G511" s="148"/>
      <c r="H511" s="148"/>
      <c r="I511" s="148"/>
      <c r="J511" s="148"/>
      <c r="K511" s="148"/>
      <c r="L511" s="148"/>
      <c r="M511" s="148"/>
      <c r="N511" s="148"/>
      <c r="O511" s="148"/>
      <c r="P511" s="149"/>
    </row>
    <row r="512" spans="1:16" ht="15" customHeight="1" x14ac:dyDescent="0.25">
      <c r="A512" s="44" t="e">
        <f ca="1">IF(MONTH(C512)=MONTH(D$3),RIGHT('Yearly Info'!A$38,LEN('Yearly Info'!A$38)-4),"")</f>
        <v>#VALUE!</v>
      </c>
      <c r="B512" s="145"/>
      <c r="C512" s="42">
        <f t="shared" ca="1" si="18"/>
        <v>46281</v>
      </c>
      <c r="D512" s="54">
        <f ca="1">INDIRECT("'" &amp; UPPER(LEFT(TEXT($D$3,"mmmm"),3)) &amp; "'!R35")</f>
        <v>0</v>
      </c>
      <c r="E512" s="147"/>
      <c r="F512" s="148"/>
      <c r="G512" s="148"/>
      <c r="H512" s="148"/>
      <c r="I512" s="148"/>
      <c r="J512" s="148"/>
      <c r="K512" s="148"/>
      <c r="L512" s="148"/>
      <c r="M512" s="148"/>
      <c r="N512" s="148"/>
      <c r="O512" s="148"/>
      <c r="P512" s="149"/>
    </row>
    <row r="513" spans="1:16" ht="15" customHeight="1" x14ac:dyDescent="0.25">
      <c r="A513" s="44" t="e">
        <f ca="1">IF(MONTH(C513)=MONTH(D$3),RIGHT('Yearly Info'!A$39,LEN('Yearly Info'!A$39)-4),"")</f>
        <v>#VALUE!</v>
      </c>
      <c r="B513" s="145"/>
      <c r="C513" s="42">
        <f t="shared" ca="1" si="18"/>
        <v>46281</v>
      </c>
      <c r="D513" s="54">
        <f ca="1">INDIRECT("'" &amp; UPPER(LEFT(TEXT($D$3,"mmmm"),3)) &amp; "'!R36")</f>
        <v>0</v>
      </c>
      <c r="E513" s="147"/>
      <c r="F513" s="148"/>
      <c r="G513" s="148"/>
      <c r="H513" s="148"/>
      <c r="I513" s="148"/>
      <c r="J513" s="148"/>
      <c r="K513" s="148"/>
      <c r="L513" s="148"/>
      <c r="M513" s="148"/>
      <c r="N513" s="148"/>
      <c r="O513" s="148"/>
      <c r="P513" s="149"/>
    </row>
    <row r="514" spans="1:16" ht="15" customHeight="1" thickBot="1" x14ac:dyDescent="0.3">
      <c r="A514" s="45" t="e">
        <f ca="1">IF(MONTH(C514)=MONTH(D$3),RIGHT('Yearly Info'!A$40,LEN('Yearly Info'!A$40)-4),"")</f>
        <v>#VALUE!</v>
      </c>
      <c r="B514" s="145"/>
      <c r="C514" s="42">
        <f t="shared" ca="1" si="18"/>
        <v>46281</v>
      </c>
      <c r="D514" s="54">
        <f ca="1">INDIRECT("'" &amp; UPPER(LEFT(TEXT($D$3,"mmmm"),3)) &amp; "'!R37")</f>
        <v>0</v>
      </c>
      <c r="E514" s="147"/>
      <c r="F514" s="148"/>
      <c r="G514" s="148"/>
      <c r="H514" s="148"/>
      <c r="I514" s="148"/>
      <c r="J514" s="148"/>
      <c r="K514" s="148"/>
      <c r="L514" s="148"/>
      <c r="M514" s="148"/>
      <c r="N514" s="148"/>
      <c r="O514" s="148"/>
      <c r="P514" s="149"/>
    </row>
    <row r="515" spans="1:16" ht="15" customHeight="1" thickBot="1" x14ac:dyDescent="0.3">
      <c r="A515" s="45" t="str">
        <f ca="1">IF(MONTH(C515)=MONTH(D$3),RIGHT('Yearly Info'!A$41,LEN('Yearly Info'!A$41)-4),"")</f>
        <v xml:space="preserve"> </v>
      </c>
      <c r="B515" s="145"/>
      <c r="C515" s="42">
        <f t="shared" ca="1" si="18"/>
        <v>46281</v>
      </c>
      <c r="D515" s="101">
        <f ca="1">INDIRECT("'" &amp; UPPER(LEFT(TEXT($D$3,"mmmm"),3)) &amp; "'!R38")</f>
        <v>0</v>
      </c>
      <c r="E515" s="147"/>
      <c r="F515" s="148"/>
      <c r="G515" s="148"/>
      <c r="H515" s="148"/>
      <c r="I515" s="148"/>
      <c r="J515" s="148"/>
      <c r="K515" s="148"/>
      <c r="L515" s="148"/>
      <c r="M515" s="148"/>
      <c r="N515" s="148"/>
      <c r="O515" s="148"/>
      <c r="P515" s="149"/>
    </row>
    <row r="516" spans="1:16" ht="15" customHeight="1" thickBot="1" x14ac:dyDescent="0.3">
      <c r="A516" s="45" t="str">
        <f ca="1">IF(MONTH(C516)=MONTH(D$3),RIGHT('Yearly Info'!A$42,LEN('Yearly Info'!A$42)-4),"")</f>
        <v xml:space="preserve"> </v>
      </c>
      <c r="B516" s="145"/>
      <c r="C516" s="42">
        <f t="shared" ca="1" si="18"/>
        <v>46281</v>
      </c>
      <c r="D516" s="54">
        <f ca="1">INDIRECT("'" &amp; UPPER(LEFT(TEXT($D$3,"mmmm"),3)) &amp; "'!R39")</f>
        <v>0</v>
      </c>
      <c r="E516" s="147"/>
      <c r="F516" s="148"/>
      <c r="G516" s="148"/>
      <c r="H516" s="148"/>
      <c r="I516" s="148"/>
      <c r="J516" s="148"/>
      <c r="K516" s="148"/>
      <c r="L516" s="148"/>
      <c r="M516" s="148"/>
      <c r="N516" s="148"/>
      <c r="O516" s="148"/>
      <c r="P516" s="149"/>
    </row>
    <row r="517" spans="1:16" ht="15" customHeight="1" thickBot="1" x14ac:dyDescent="0.3">
      <c r="A517" s="45" t="str">
        <f ca="1">IF(MONTH(C517)=MONTH(D$3),RIGHT('Yearly Info'!A$43,LEN('Yearly Info'!A$43)-4),"")</f>
        <v xml:space="preserve"> </v>
      </c>
      <c r="B517" s="146"/>
      <c r="C517" s="42">
        <f t="shared" ca="1" si="18"/>
        <v>46281</v>
      </c>
      <c r="D517" s="55">
        <f ca="1">INDIRECT("'" &amp; UPPER(LEFT(TEXT($D$3,"mmmm"),3)) &amp; "'!R40")</f>
        <v>0</v>
      </c>
      <c r="E517" s="150"/>
      <c r="F517" s="151"/>
      <c r="G517" s="151"/>
      <c r="H517" s="151"/>
      <c r="I517" s="151"/>
      <c r="J517" s="151"/>
      <c r="K517" s="151"/>
      <c r="L517" s="151"/>
      <c r="M517" s="151"/>
      <c r="N517" s="151"/>
      <c r="O517" s="151"/>
      <c r="P517" s="152"/>
    </row>
    <row r="518" spans="1:16" ht="15" customHeight="1" x14ac:dyDescent="0.25">
      <c r="A518" s="44" t="str">
        <f ca="1">IF(MONTH(C518)=MONTH(D$3),RIGHT('Yearly Info'!A$14,LEN('Yearly Info'!A$14)-4),"")</f>
        <v xml:space="preserve"> RICS Support for MDEQ</v>
      </c>
      <c r="B518" s="159" t="str">
        <f ca="1">TEXT(C518,"dddd")</f>
        <v>Thursday</v>
      </c>
      <c r="C518" s="96">
        <f ca="1">C488+1</f>
        <v>46282</v>
      </c>
      <c r="D518" s="54">
        <f ca="1">INDIRECT("'" &amp; UPPER(LEFT(TEXT($D$3,"mmmm"),3)) &amp; "'!S11")</f>
        <v>0</v>
      </c>
      <c r="E518" s="153"/>
      <c r="F518" s="154"/>
      <c r="G518" s="154"/>
      <c r="H518" s="154"/>
      <c r="I518" s="154"/>
      <c r="J518" s="154"/>
      <c r="K518" s="154"/>
      <c r="L518" s="154"/>
      <c r="M518" s="154"/>
      <c r="N518" s="154"/>
      <c r="O518" s="154"/>
      <c r="P518" s="155"/>
    </row>
    <row r="519" spans="1:16" ht="15" customHeight="1" x14ac:dyDescent="0.25">
      <c r="A519" s="44" t="str">
        <f ca="1">IF(MONTH(C519)=MONTH(D$3),RIGHT('Yearly Info'!A$15,LEN('Yearly Info'!A$15)-4),"")</f>
        <v xml:space="preserve"> MDEQ</v>
      </c>
      <c r="B519" s="145"/>
      <c r="C519" s="42">
        <f ca="1">C518</f>
        <v>46282</v>
      </c>
      <c r="D519" s="54">
        <f ca="1">INDIRECT("'" &amp; UPPER(LEFT(TEXT($D$3,"mmmm"),3)) &amp; "'!S12")</f>
        <v>0</v>
      </c>
      <c r="E519" s="147"/>
      <c r="F519" s="148"/>
      <c r="G519" s="148"/>
      <c r="H519" s="148"/>
      <c r="I519" s="148"/>
      <c r="J519" s="148"/>
      <c r="K519" s="148"/>
      <c r="L519" s="148"/>
      <c r="M519" s="148"/>
      <c r="N519" s="148"/>
      <c r="O519" s="148"/>
      <c r="P519" s="149"/>
    </row>
    <row r="520" spans="1:16" ht="15" customHeight="1" x14ac:dyDescent="0.25">
      <c r="A520" s="44" t="str">
        <f ca="1">IF(MONTH(C520)=MONTH(D$3),RIGHT('Yearly Info'!A$16,LEN('Yearly Info'!A$16)-4),"")</f>
        <v xml:space="preserve"> RICS Idea Portal</v>
      </c>
      <c r="B520" s="145"/>
      <c r="C520" s="42">
        <f t="shared" ref="C520:C547" ca="1" si="19">C519</f>
        <v>46282</v>
      </c>
      <c r="D520" s="54">
        <f ca="1">INDIRECT("'" &amp; UPPER(LEFT(TEXT($D$3,"mmmm"),3)) &amp; "'!S13")</f>
        <v>0</v>
      </c>
      <c r="E520" s="147"/>
      <c r="F520" s="148"/>
      <c r="G520" s="148"/>
      <c r="H520" s="148"/>
      <c r="I520" s="148"/>
      <c r="J520" s="148"/>
      <c r="K520" s="148"/>
      <c r="L520" s="148"/>
      <c r="M520" s="148"/>
      <c r="N520" s="148"/>
      <c r="O520" s="148"/>
      <c r="P520" s="149"/>
    </row>
    <row r="521" spans="1:16" ht="15" customHeight="1" x14ac:dyDescent="0.25">
      <c r="A521" s="44" t="str">
        <f ca="1">IF(MONTH(C521)=MONTH(D$3),RIGHT('Yearly Info'!A$17,LEN('Yearly Info'!A$17)-4),"")</f>
        <v xml:space="preserve"> MSWIS</v>
      </c>
      <c r="B521" s="145"/>
      <c r="C521" s="42">
        <f t="shared" ca="1" si="19"/>
        <v>46282</v>
      </c>
      <c r="D521" s="54">
        <f ca="1">INDIRECT("'" &amp; UPPER(LEFT(TEXT($D$3,"mmmm"),3)) &amp; "'!S14")</f>
        <v>0</v>
      </c>
      <c r="E521" s="147"/>
      <c r="F521" s="148"/>
      <c r="G521" s="148"/>
      <c r="H521" s="148"/>
      <c r="I521" s="148"/>
      <c r="J521" s="148"/>
      <c r="K521" s="148"/>
      <c r="L521" s="148"/>
      <c r="M521" s="148"/>
      <c r="N521" s="148"/>
      <c r="O521" s="148"/>
      <c r="P521" s="149"/>
    </row>
    <row r="522" spans="1:16" ht="15" customHeight="1" x14ac:dyDescent="0.25">
      <c r="A522" s="44" t="str">
        <f ca="1">IF(MONTH(C522)=MONTH(D$3),RIGHT('Yearly Info'!A$18,LEN('Yearly Info'!A$18)-4),"")</f>
        <v xml:space="preserve"> GeoSpatial</v>
      </c>
      <c r="B522" s="145"/>
      <c r="C522" s="42">
        <f t="shared" ca="1" si="19"/>
        <v>46282</v>
      </c>
      <c r="D522" s="54">
        <f ca="1">INDIRECT("'" &amp; UPPER(LEFT(TEXT($D$3,"mmmm"),3)) &amp; "'!S15")</f>
        <v>0</v>
      </c>
      <c r="E522" s="147"/>
      <c r="F522" s="148"/>
      <c r="G522" s="148"/>
      <c r="H522" s="148"/>
      <c r="I522" s="148"/>
      <c r="J522" s="148"/>
      <c r="K522" s="148"/>
      <c r="L522" s="148"/>
      <c r="M522" s="148"/>
      <c r="N522" s="148"/>
      <c r="O522" s="148"/>
      <c r="P522" s="149"/>
    </row>
    <row r="523" spans="1:16" ht="15" customHeight="1" x14ac:dyDescent="0.25">
      <c r="A523" s="44" t="str">
        <f ca="1">IF(MONTH(C523)=MONTH(D$3),RIGHT('Yearly Info'!A$19,LEN('Yearly Info'!A$19)-4),"")</f>
        <v xml:space="preserve"> RICS Dashboard</v>
      </c>
      <c r="B523" s="145"/>
      <c r="C523" s="42">
        <f t="shared" ca="1" si="19"/>
        <v>46282</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MDWFP NRIS</v>
      </c>
      <c r="B524" s="145"/>
      <c r="C524" s="42">
        <f t="shared" ca="1" si="19"/>
        <v>46282</v>
      </c>
      <c r="D524" s="54">
        <f ca="1">INDIRECT("'" &amp; UPPER(LEFT(TEXT($D$3,"mmmm"),3)) &amp; "'!S17")</f>
        <v>0</v>
      </c>
      <c r="E524" s="153"/>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 MRVA 4 CLOSED</v>
      </c>
      <c r="B525" s="145"/>
      <c r="C525" s="42">
        <f t="shared" ca="1" si="19"/>
        <v>46282</v>
      </c>
      <c r="D525" s="54">
        <f ca="1">INDIRECT("'" &amp; UPPER(LEFT(TEXT($D$3,"mmmm"),3)) &amp; "'!S18")</f>
        <v>0</v>
      </c>
      <c r="E525" s="147"/>
      <c r="F525" s="148"/>
      <c r="G525" s="148"/>
      <c r="H525" s="148"/>
      <c r="I525" s="148"/>
      <c r="J525" s="148"/>
      <c r="K525" s="148"/>
      <c r="L525" s="148"/>
      <c r="M525" s="148"/>
      <c r="N525" s="148"/>
      <c r="O525" s="148"/>
      <c r="P525" s="149"/>
    </row>
    <row r="526" spans="1:16" ht="15" customHeight="1" x14ac:dyDescent="0.25">
      <c r="A526" s="44" t="str">
        <f ca="1">IF(MONTH(C526)=MONTH(D$3),RIGHT('Yearly Info'!A$22,LEN('Yearly Info'!A$22)-4),"")</f>
        <v xml:space="preserve"> Tackett</v>
      </c>
      <c r="B526" s="145"/>
      <c r="C526" s="42">
        <f t="shared" ca="1" si="19"/>
        <v>46282</v>
      </c>
      <c r="D526" s="54">
        <f ca="1">INDIRECT("'" &amp; UPPER(LEFT(TEXT($D$3,"mmmm"),3)) &amp; "'!S19")</f>
        <v>0</v>
      </c>
      <c r="E526" s="147"/>
      <c r="F526" s="148"/>
      <c r="G526" s="148"/>
      <c r="H526" s="148"/>
      <c r="I526" s="148"/>
      <c r="J526" s="148"/>
      <c r="K526" s="148"/>
      <c r="L526" s="148"/>
      <c r="M526" s="148"/>
      <c r="N526" s="148"/>
      <c r="O526" s="148"/>
      <c r="P526" s="149"/>
    </row>
    <row r="527" spans="1:16" ht="15" customHeight="1" x14ac:dyDescent="0.25">
      <c r="A527" s="44" t="e">
        <f ca="1">IF(MONTH(C527)=MONTH(D$3),RIGHT('Yearly Info'!A$23,LEN('Yearly Info'!A$23)-4),"")</f>
        <v>#VALUE!</v>
      </c>
      <c r="B527" s="145"/>
      <c r="C527" s="42">
        <f t="shared" ca="1" si="19"/>
        <v>46282</v>
      </c>
      <c r="D527" s="54">
        <f ca="1">INDIRECT("'" &amp; UPPER(LEFT(TEXT($D$3,"mmmm"),3)) &amp; "'!S20")</f>
        <v>0</v>
      </c>
      <c r="E527" s="147"/>
      <c r="F527" s="148"/>
      <c r="G527" s="148"/>
      <c r="H527" s="148"/>
      <c r="I527" s="148"/>
      <c r="J527" s="148"/>
      <c r="K527" s="148"/>
      <c r="L527" s="148"/>
      <c r="M527" s="148"/>
      <c r="N527" s="148"/>
      <c r="O527" s="148"/>
      <c r="P527" s="149"/>
    </row>
    <row r="528" spans="1:16" ht="15" customHeight="1" x14ac:dyDescent="0.25">
      <c r="A528" s="44" t="e">
        <f ca="1">IF(MONTH(C528)=MONTH(D$3),RIGHT('Yearly Info'!A$24,LEN('Yearly Info'!A$24)-4),"")</f>
        <v>#VALUE!</v>
      </c>
      <c r="B528" s="145"/>
      <c r="C528" s="42">
        <f t="shared" ca="1" si="19"/>
        <v>46282</v>
      </c>
      <c r="D528" s="54">
        <f ca="1">INDIRECT("'" &amp; UPPER(LEFT(TEXT($D$3,"mmmm"),3)) &amp; "'!S21")</f>
        <v>0</v>
      </c>
      <c r="E528" s="147"/>
      <c r="F528" s="148"/>
      <c r="G528" s="148"/>
      <c r="H528" s="148"/>
      <c r="I528" s="148"/>
      <c r="J528" s="148"/>
      <c r="K528" s="148"/>
      <c r="L528" s="148"/>
      <c r="M528" s="148"/>
      <c r="N528" s="148"/>
      <c r="O528" s="148"/>
      <c r="P528" s="149"/>
    </row>
    <row r="529" spans="1:16" ht="15" customHeight="1" x14ac:dyDescent="0.25">
      <c r="A529" s="44" t="e">
        <f ca="1">IF(MONTH(C529)=MONTH(D$3),RIGHT('Yearly Info'!A$25,LEN('Yearly Info'!A$25)-4),"")</f>
        <v>#VALUE!</v>
      </c>
      <c r="B529" s="145"/>
      <c r="C529" s="42">
        <f t="shared" ca="1" si="19"/>
        <v>46282</v>
      </c>
      <c r="D529" s="54">
        <f ca="1">INDIRECT("'" &amp; UPPER(LEFT(TEXT($D$3,"mmmm"),3)) &amp; "'!S22")</f>
        <v>0</v>
      </c>
      <c r="E529" s="147"/>
      <c r="F529" s="148"/>
      <c r="G529" s="148"/>
      <c r="H529" s="148"/>
      <c r="I529" s="148"/>
      <c r="J529" s="148"/>
      <c r="K529" s="148"/>
      <c r="L529" s="148"/>
      <c r="M529" s="148"/>
      <c r="N529" s="148"/>
      <c r="O529" s="148"/>
      <c r="P529" s="149"/>
    </row>
    <row r="530" spans="1:16" ht="15" customHeight="1" x14ac:dyDescent="0.25">
      <c r="A530" s="44" t="e">
        <f ca="1">IF(MONTH(C530)=MONTH(D$3),RIGHT('Yearly Info'!A$26,LEN('Yearly Info'!A$26)-4),"")</f>
        <v>#VALUE!</v>
      </c>
      <c r="B530" s="145"/>
      <c r="C530" s="42">
        <f t="shared" ca="1" si="19"/>
        <v>46282</v>
      </c>
      <c r="D530" s="54">
        <f ca="1">INDIRECT("'" &amp; UPPER(LEFT(TEXT($D$3,"mmmm"),3)) &amp; "'!S23")</f>
        <v>0</v>
      </c>
      <c r="E530" s="147"/>
      <c r="F530" s="148"/>
      <c r="G530" s="148"/>
      <c r="H530" s="148"/>
      <c r="I530" s="148"/>
      <c r="J530" s="148"/>
      <c r="K530" s="148"/>
      <c r="L530" s="148"/>
      <c r="M530" s="148"/>
      <c r="N530" s="148"/>
      <c r="O530" s="148"/>
      <c r="P530" s="149"/>
    </row>
    <row r="531" spans="1:16" ht="15" customHeight="1" x14ac:dyDescent="0.25">
      <c r="A531" s="44" t="e">
        <f ca="1">IF(MONTH(C531)=MONTH(D$3),RIGHT('Yearly Info'!A$27,LEN('Yearly Info'!A$27)-4),"")</f>
        <v>#VALUE!</v>
      </c>
      <c r="B531" s="145"/>
      <c r="C531" s="42">
        <f t="shared" ca="1" si="19"/>
        <v>46282</v>
      </c>
      <c r="D531" s="54">
        <f ca="1">INDIRECT("'" &amp; UPPER(LEFT(TEXT($D$3,"mmmm"),3)) &amp; "'!S24")</f>
        <v>0</v>
      </c>
      <c r="E531" s="147"/>
      <c r="F531" s="148"/>
      <c r="G531" s="148"/>
      <c r="H531" s="148"/>
      <c r="I531" s="148"/>
      <c r="J531" s="148"/>
      <c r="K531" s="148"/>
      <c r="L531" s="148"/>
      <c r="M531" s="148"/>
      <c r="N531" s="148"/>
      <c r="O531" s="148"/>
      <c r="P531" s="149"/>
    </row>
    <row r="532" spans="1:16" ht="15" customHeight="1" x14ac:dyDescent="0.25">
      <c r="A532" s="44" t="e">
        <f ca="1">IF(MONTH(C532)=MONTH(D$3),RIGHT('Yearly Info'!A$28,LEN('Yearly Info'!A$28)-4),"")</f>
        <v>#VALUE!</v>
      </c>
      <c r="B532" s="145"/>
      <c r="C532" s="42">
        <f t="shared" ca="1" si="19"/>
        <v>46282</v>
      </c>
      <c r="D532" s="54">
        <f ca="1">INDIRECT("'" &amp; UPPER(LEFT(TEXT($D$3,"mmmm"),3)) &amp; "'!S25")</f>
        <v>0</v>
      </c>
      <c r="E532" s="147"/>
      <c r="F532" s="148"/>
      <c r="G532" s="148"/>
      <c r="H532" s="148"/>
      <c r="I532" s="148"/>
      <c r="J532" s="148"/>
      <c r="K532" s="148"/>
      <c r="L532" s="148"/>
      <c r="M532" s="148"/>
      <c r="N532" s="148"/>
      <c r="O532" s="148"/>
      <c r="P532" s="149"/>
    </row>
    <row r="533" spans="1:16" ht="15" customHeight="1" x14ac:dyDescent="0.25">
      <c r="A533" s="44" t="e">
        <f ca="1">IF(MONTH(C533)=MONTH(D$3),RIGHT('Yearly Info'!A$29,LEN('Yearly Info'!A$29)-4),"")</f>
        <v>#VALUE!</v>
      </c>
      <c r="B533" s="145"/>
      <c r="C533" s="42">
        <f t="shared" ca="1" si="19"/>
        <v>46282</v>
      </c>
      <c r="D533" s="54">
        <f ca="1">INDIRECT("'" &amp; UPPER(LEFT(TEXT($D$3,"mmmm"),3)) &amp; "'!S26")</f>
        <v>0</v>
      </c>
      <c r="E533" s="147"/>
      <c r="F533" s="148"/>
      <c r="G533" s="148"/>
      <c r="H533" s="148"/>
      <c r="I533" s="148"/>
      <c r="J533" s="148"/>
      <c r="K533" s="148"/>
      <c r="L533" s="148"/>
      <c r="M533" s="148"/>
      <c r="N533" s="148"/>
      <c r="O533" s="148"/>
      <c r="P533" s="149"/>
    </row>
    <row r="534" spans="1:16" ht="15" customHeight="1" x14ac:dyDescent="0.25">
      <c r="A534" s="44" t="e">
        <f ca="1">IF(MONTH(C534)=MONTH(D$3),RIGHT('Yearly Info'!A$30,LEN('Yearly Info'!A$30)-4),"")</f>
        <v>#VALUE!</v>
      </c>
      <c r="B534" s="145"/>
      <c r="C534" s="42">
        <f t="shared" ca="1" si="19"/>
        <v>46282</v>
      </c>
      <c r="D534" s="54">
        <f ca="1">INDIRECT("'" &amp; UPPER(LEFT(TEXT($D$3,"mmmm"),3)) &amp; "'!S27")</f>
        <v>0</v>
      </c>
      <c r="E534" s="147"/>
      <c r="F534" s="148"/>
      <c r="G534" s="148"/>
      <c r="H534" s="148"/>
      <c r="I534" s="148"/>
      <c r="J534" s="148"/>
      <c r="K534" s="148"/>
      <c r="L534" s="148"/>
      <c r="M534" s="148"/>
      <c r="N534" s="148"/>
      <c r="O534" s="148"/>
      <c r="P534" s="149"/>
    </row>
    <row r="535" spans="1:16" ht="15" customHeight="1" x14ac:dyDescent="0.25">
      <c r="A535" s="44" t="e">
        <f ca="1">IF(MONTH(C535)=MONTH(D$3),RIGHT('Yearly Info'!A$31,LEN('Yearly Info'!A$31)-4),"")</f>
        <v>#VALUE!</v>
      </c>
      <c r="B535" s="145"/>
      <c r="C535" s="42">
        <f t="shared" ca="1" si="19"/>
        <v>46282</v>
      </c>
      <c r="D535" s="54">
        <f ca="1">INDIRECT("'" &amp; UPPER(LEFT(TEXT($D$3,"mmmm"),3)) &amp; "'!S28")</f>
        <v>0</v>
      </c>
      <c r="E535" s="147"/>
      <c r="F535" s="148"/>
      <c r="G535" s="148"/>
      <c r="H535" s="148"/>
      <c r="I535" s="148"/>
      <c r="J535" s="148"/>
      <c r="K535" s="148"/>
      <c r="L535" s="148"/>
      <c r="M535" s="148"/>
      <c r="N535" s="148"/>
      <c r="O535" s="148"/>
      <c r="P535" s="149"/>
    </row>
    <row r="536" spans="1:16" ht="15" customHeight="1" x14ac:dyDescent="0.25">
      <c r="A536" s="44" t="e">
        <f ca="1">IF(MONTH(C536)=MONTH(D$3),RIGHT('Yearly Info'!A$32,LEN('Yearly Info'!A$32)-4),"")</f>
        <v>#VALUE!</v>
      </c>
      <c r="B536" s="145"/>
      <c r="C536" s="42">
        <f t="shared" ca="1" si="19"/>
        <v>46282</v>
      </c>
      <c r="D536" s="54">
        <f ca="1">INDIRECT("'" &amp; UPPER(LEFT(TEXT($D$3,"mmmm"),3)) &amp; "'!S29")</f>
        <v>0</v>
      </c>
      <c r="E536" s="147"/>
      <c r="F536" s="148"/>
      <c r="G536" s="148"/>
      <c r="H536" s="148"/>
      <c r="I536" s="148"/>
      <c r="J536" s="148"/>
      <c r="K536" s="148"/>
      <c r="L536" s="148"/>
      <c r="M536" s="148"/>
      <c r="N536" s="148"/>
      <c r="O536" s="148"/>
      <c r="P536" s="149"/>
    </row>
    <row r="537" spans="1:16" ht="15" customHeight="1" x14ac:dyDescent="0.25">
      <c r="A537" s="44" t="e">
        <f ca="1">IF(MONTH(C537)=MONTH(D$3),RIGHT('Yearly Info'!A$33,LEN('Yearly Info'!A$33)-4),"")</f>
        <v>#VALUE!</v>
      </c>
      <c r="B537" s="145"/>
      <c r="C537" s="42">
        <f t="shared" ca="1" si="19"/>
        <v>46282</v>
      </c>
      <c r="D537" s="54">
        <f ca="1">INDIRECT("'" &amp; UPPER(LEFT(TEXT($D$3,"mmmm"),3)) &amp; "'!S30")</f>
        <v>0</v>
      </c>
      <c r="E537" s="147"/>
      <c r="F537" s="148"/>
      <c r="G537" s="148"/>
      <c r="H537" s="148"/>
      <c r="I537" s="148"/>
      <c r="J537" s="148"/>
      <c r="K537" s="148"/>
      <c r="L537" s="148"/>
      <c r="M537" s="148"/>
      <c r="N537" s="148"/>
      <c r="O537" s="148"/>
      <c r="P537" s="149"/>
    </row>
    <row r="538" spans="1:16" ht="15" customHeight="1" x14ac:dyDescent="0.25">
      <c r="A538" s="44" t="e">
        <f ca="1">IF(MONTH(C538)=MONTH(D$3),RIGHT('Yearly Info'!A$34,LEN('Yearly Info'!A$34)-4),"")</f>
        <v>#VALUE!</v>
      </c>
      <c r="B538" s="145"/>
      <c r="C538" s="42">
        <f t="shared" ca="1" si="19"/>
        <v>46282</v>
      </c>
      <c r="D538" s="54">
        <f ca="1">INDIRECT("'" &amp; UPPER(LEFT(TEXT($D$3,"mmmm"),3)) &amp; "'!S31")</f>
        <v>0</v>
      </c>
      <c r="E538" s="147"/>
      <c r="F538" s="148"/>
      <c r="G538" s="148"/>
      <c r="H538" s="148"/>
      <c r="I538" s="148"/>
      <c r="J538" s="148"/>
      <c r="K538" s="148"/>
      <c r="L538" s="148"/>
      <c r="M538" s="148"/>
      <c r="N538" s="148"/>
      <c r="O538" s="148"/>
      <c r="P538" s="149"/>
    </row>
    <row r="539" spans="1:16" ht="15" customHeight="1" x14ac:dyDescent="0.25">
      <c r="A539" s="44" t="e">
        <f ca="1">IF(MONTH(C539)=MONTH(D$3),RIGHT('Yearly Info'!A$35,LEN('Yearly Info'!A$35)-4),"")</f>
        <v>#VALUE!</v>
      </c>
      <c r="B539" s="145"/>
      <c r="C539" s="42">
        <f t="shared" ca="1" si="19"/>
        <v>46282</v>
      </c>
      <c r="D539" s="54">
        <f ca="1">INDIRECT("'" &amp; UPPER(LEFT(TEXT($D$3,"mmmm"),3)) &amp; "'!S32")</f>
        <v>0</v>
      </c>
      <c r="E539" s="147"/>
      <c r="F539" s="148"/>
      <c r="G539" s="148"/>
      <c r="H539" s="148"/>
      <c r="I539" s="148"/>
      <c r="J539" s="148"/>
      <c r="K539" s="148"/>
      <c r="L539" s="148"/>
      <c r="M539" s="148"/>
      <c r="N539" s="148"/>
      <c r="O539" s="148"/>
      <c r="P539" s="149"/>
    </row>
    <row r="540" spans="1:16" ht="15" customHeight="1" x14ac:dyDescent="0.25">
      <c r="A540" s="44" t="e">
        <f ca="1">IF(MONTH(C540)=MONTH(D$3),RIGHT('Yearly Info'!A$36,LEN('Yearly Info'!A$36)-4),"")</f>
        <v>#VALUE!</v>
      </c>
      <c r="B540" s="145"/>
      <c r="C540" s="42">
        <f t="shared" ca="1" si="19"/>
        <v>46282</v>
      </c>
      <c r="D540" s="54">
        <f ca="1">INDIRECT("'" &amp; UPPER(LEFT(TEXT($D$3,"mmmm"),3)) &amp; "'!S33")</f>
        <v>0</v>
      </c>
      <c r="E540" s="147"/>
      <c r="F540" s="148"/>
      <c r="G540" s="148"/>
      <c r="H540" s="148"/>
      <c r="I540" s="148"/>
      <c r="J540" s="148"/>
      <c r="K540" s="148"/>
      <c r="L540" s="148"/>
      <c r="M540" s="148"/>
      <c r="N540" s="148"/>
      <c r="O540" s="148"/>
      <c r="P540" s="149"/>
    </row>
    <row r="541" spans="1:16" ht="15" customHeight="1" x14ac:dyDescent="0.25">
      <c r="A541" s="44" t="e">
        <f ca="1">IF(MONTH(C541)=MONTH(D$3),RIGHT('Yearly Info'!A$37,LEN('Yearly Info'!A$37)-4),"")</f>
        <v>#VALUE!</v>
      </c>
      <c r="B541" s="145"/>
      <c r="C541" s="42">
        <f t="shared" ca="1" si="19"/>
        <v>46282</v>
      </c>
      <c r="D541" s="54">
        <f ca="1">INDIRECT("'" &amp; UPPER(LEFT(TEXT($D$3,"mmmm"),3)) &amp; "'!S34")</f>
        <v>0</v>
      </c>
      <c r="E541" s="147"/>
      <c r="F541" s="148"/>
      <c r="G541" s="148"/>
      <c r="H541" s="148"/>
      <c r="I541" s="148"/>
      <c r="J541" s="148"/>
      <c r="K541" s="148"/>
      <c r="L541" s="148"/>
      <c r="M541" s="148"/>
      <c r="N541" s="148"/>
      <c r="O541" s="148"/>
      <c r="P541" s="149"/>
    </row>
    <row r="542" spans="1:16" ht="15" customHeight="1" x14ac:dyDescent="0.25">
      <c r="A542" s="44" t="e">
        <f ca="1">IF(MONTH(C542)=MONTH(D$3),RIGHT('Yearly Info'!A$38,LEN('Yearly Info'!A$38)-4),"")</f>
        <v>#VALUE!</v>
      </c>
      <c r="B542" s="145"/>
      <c r="C542" s="42">
        <f t="shared" ca="1" si="19"/>
        <v>46282</v>
      </c>
      <c r="D542" s="54">
        <f ca="1">INDIRECT("'" &amp; UPPER(LEFT(TEXT($D$3,"mmmm"),3)) &amp; "'!S35")</f>
        <v>0</v>
      </c>
      <c r="E542" s="147"/>
      <c r="F542" s="148"/>
      <c r="G542" s="148"/>
      <c r="H542" s="148"/>
      <c r="I542" s="148"/>
      <c r="J542" s="148"/>
      <c r="K542" s="148"/>
      <c r="L542" s="148"/>
      <c r="M542" s="148"/>
      <c r="N542" s="148"/>
      <c r="O542" s="148"/>
      <c r="P542" s="149"/>
    </row>
    <row r="543" spans="1:16" ht="15" customHeight="1" x14ac:dyDescent="0.25">
      <c r="A543" s="44" t="e">
        <f ca="1">IF(MONTH(C543)=MONTH(D$3),RIGHT('Yearly Info'!A$39,LEN('Yearly Info'!A$39)-4),"")</f>
        <v>#VALUE!</v>
      </c>
      <c r="B543" s="145"/>
      <c r="C543" s="42">
        <f t="shared" ca="1" si="19"/>
        <v>46282</v>
      </c>
      <c r="D543" s="54">
        <f ca="1">INDIRECT("'" &amp; UPPER(LEFT(TEXT($D$3,"mmmm"),3)) &amp; "'!S36")</f>
        <v>0</v>
      </c>
      <c r="E543" s="147"/>
      <c r="F543" s="148"/>
      <c r="G543" s="148"/>
      <c r="H543" s="148"/>
      <c r="I543" s="148"/>
      <c r="J543" s="148"/>
      <c r="K543" s="148"/>
      <c r="L543" s="148"/>
      <c r="M543" s="148"/>
      <c r="N543" s="148"/>
      <c r="O543" s="148"/>
      <c r="P543" s="149"/>
    </row>
    <row r="544" spans="1:16" ht="15" customHeight="1" thickBot="1" x14ac:dyDescent="0.3">
      <c r="A544" s="45" t="e">
        <f ca="1">IF(MONTH(C544)=MONTH(D$3),RIGHT('Yearly Info'!A$40,LEN('Yearly Info'!A$40)-4),"")</f>
        <v>#VALUE!</v>
      </c>
      <c r="B544" s="145"/>
      <c r="C544" s="42">
        <f t="shared" ca="1" si="19"/>
        <v>46282</v>
      </c>
      <c r="D544" s="54">
        <f ca="1">INDIRECT("'" &amp; UPPER(LEFT(TEXT($D$3,"mmmm"),3)) &amp; "'!S37")</f>
        <v>0</v>
      </c>
      <c r="E544" s="147"/>
      <c r="F544" s="148"/>
      <c r="G544" s="148"/>
      <c r="H544" s="148"/>
      <c r="I544" s="148"/>
      <c r="J544" s="148"/>
      <c r="K544" s="148"/>
      <c r="L544" s="148"/>
      <c r="M544" s="148"/>
      <c r="N544" s="148"/>
      <c r="O544" s="148"/>
      <c r="P544" s="149"/>
    </row>
    <row r="545" spans="1:16" ht="15" customHeight="1" thickBot="1" x14ac:dyDescent="0.3">
      <c r="A545" s="45" t="str">
        <f ca="1">IF(MONTH(C545)=MONTH(D$3),RIGHT('Yearly Info'!A$41,LEN('Yearly Info'!A$41)-4),"")</f>
        <v xml:space="preserve"> </v>
      </c>
      <c r="B545" s="145"/>
      <c r="C545" s="42">
        <f t="shared" ca="1" si="19"/>
        <v>46282</v>
      </c>
      <c r="D545" s="54">
        <f ca="1">INDIRECT("'" &amp; UPPER(LEFT(TEXT($D$3,"mmmm"),3)) &amp; "'!S38")</f>
        <v>0</v>
      </c>
      <c r="E545" s="147"/>
      <c r="F545" s="148"/>
      <c r="G545" s="148"/>
      <c r="H545" s="148"/>
      <c r="I545" s="148"/>
      <c r="J545" s="148"/>
      <c r="K545" s="148"/>
      <c r="L545" s="148"/>
      <c r="M545" s="148"/>
      <c r="N545" s="148"/>
      <c r="O545" s="148"/>
      <c r="P545" s="149"/>
    </row>
    <row r="546" spans="1:16" ht="15" customHeight="1" thickBot="1" x14ac:dyDescent="0.3">
      <c r="A546" s="45" t="str">
        <f ca="1">IF(MONTH(C546)=MONTH(D$3),RIGHT('Yearly Info'!A$42,LEN('Yearly Info'!A$42)-4),"")</f>
        <v xml:space="preserve"> </v>
      </c>
      <c r="B546" s="145"/>
      <c r="C546" s="42">
        <f t="shared" ca="1" si="19"/>
        <v>46282</v>
      </c>
      <c r="D546" s="54">
        <f ca="1">INDIRECT("'" &amp; UPPER(LEFT(TEXT($D$3,"mmmm"),3)) &amp; "'!S39")</f>
        <v>0</v>
      </c>
      <c r="E546" s="147"/>
      <c r="F546" s="148"/>
      <c r="G546" s="148"/>
      <c r="H546" s="148"/>
      <c r="I546" s="148"/>
      <c r="J546" s="148"/>
      <c r="K546" s="148"/>
      <c r="L546" s="148"/>
      <c r="M546" s="148"/>
      <c r="N546" s="148"/>
      <c r="O546" s="148"/>
      <c r="P546" s="149"/>
    </row>
    <row r="547" spans="1:16" ht="15" customHeight="1" thickBot="1" x14ac:dyDescent="0.3">
      <c r="A547" s="45" t="str">
        <f ca="1">IF(MONTH(C547)=MONTH(D$3),RIGHT('Yearly Info'!A$43,LEN('Yearly Info'!A$43)-4),"")</f>
        <v xml:space="preserve"> </v>
      </c>
      <c r="B547" s="146"/>
      <c r="C547" s="42">
        <f t="shared" ca="1" si="19"/>
        <v>46282</v>
      </c>
      <c r="D547" s="55">
        <f ca="1">INDIRECT("'" &amp; UPPER(LEFT(TEXT($D$3,"mmmm"),3)) &amp; "'!S40")</f>
        <v>0</v>
      </c>
      <c r="E547" s="150"/>
      <c r="F547" s="151"/>
      <c r="G547" s="151"/>
      <c r="H547" s="151"/>
      <c r="I547" s="151"/>
      <c r="J547" s="151"/>
      <c r="K547" s="151"/>
      <c r="L547" s="151"/>
      <c r="M547" s="151"/>
      <c r="N547" s="151"/>
      <c r="O547" s="151"/>
      <c r="P547" s="152"/>
    </row>
    <row r="548" spans="1:16" ht="15" customHeight="1" x14ac:dyDescent="0.25">
      <c r="A548" s="44" t="str">
        <f ca="1">IF(MONTH(C548)=MONTH(D$3),RIGHT('Yearly Info'!A$14,LEN('Yearly Info'!A$14)-4),"")</f>
        <v xml:space="preserve"> RICS Support for MDEQ</v>
      </c>
      <c r="B548" s="159" t="str">
        <f ca="1">TEXT(C548,"dddd")</f>
        <v>Friday</v>
      </c>
      <c r="C548" s="96">
        <f ca="1">C518+1</f>
        <v>46283</v>
      </c>
      <c r="D548" s="54">
        <f ca="1">INDIRECT("'" &amp; UPPER(LEFT(TEXT($D$3,"mmmm"),3)) &amp; "'!T11")</f>
        <v>0</v>
      </c>
      <c r="E548" s="147"/>
      <c r="F548" s="148"/>
      <c r="G548" s="148"/>
      <c r="H548" s="148"/>
      <c r="I548" s="148"/>
      <c r="J548" s="148"/>
      <c r="K548" s="148"/>
      <c r="L548" s="148"/>
      <c r="M548" s="148"/>
      <c r="N548" s="148"/>
      <c r="O548" s="148"/>
      <c r="P548" s="149"/>
    </row>
    <row r="549" spans="1:16" ht="15" customHeight="1" x14ac:dyDescent="0.25">
      <c r="A549" s="44" t="str">
        <f ca="1">IF(MONTH(C549)=MONTH(D$3),RIGHT('Yearly Info'!A$15,LEN('Yearly Info'!A$15)-4),"")</f>
        <v xml:space="preserve"> MDEQ</v>
      </c>
      <c r="B549" s="145"/>
      <c r="C549" s="42">
        <f ca="1">C548</f>
        <v>46283</v>
      </c>
      <c r="D549" s="54">
        <f ca="1">INDIRECT("'" &amp; UPPER(LEFT(TEXT($D$3,"mmmm"),3)) &amp; "'!T12")</f>
        <v>0</v>
      </c>
      <c r="E549" s="147"/>
      <c r="F549" s="148"/>
      <c r="G549" s="148"/>
      <c r="H549" s="148"/>
      <c r="I549" s="148"/>
      <c r="J549" s="148"/>
      <c r="K549" s="148"/>
      <c r="L549" s="148"/>
      <c r="M549" s="148"/>
      <c r="N549" s="148"/>
      <c r="O549" s="148"/>
      <c r="P549" s="149"/>
    </row>
    <row r="550" spans="1:16" ht="15" customHeight="1" x14ac:dyDescent="0.25">
      <c r="A550" s="44" t="str">
        <f ca="1">IF(MONTH(C550)=MONTH(D$3),RIGHT('Yearly Info'!A$16,LEN('Yearly Info'!A$16)-4),"")</f>
        <v xml:space="preserve"> RICS Idea Portal</v>
      </c>
      <c r="B550" s="145"/>
      <c r="C550" s="42">
        <f t="shared" ref="C550:C577" ca="1" si="20">C549</f>
        <v>46283</v>
      </c>
      <c r="D550" s="54">
        <f ca="1">INDIRECT("'" &amp; UPPER(LEFT(TEXT($D$3,"mmmm"),3)) &amp; "'!T13")</f>
        <v>0</v>
      </c>
      <c r="E550" s="147"/>
      <c r="F550" s="148"/>
      <c r="G550" s="148"/>
      <c r="H550" s="148"/>
      <c r="I550" s="148"/>
      <c r="J550" s="148"/>
      <c r="K550" s="148"/>
      <c r="L550" s="148"/>
      <c r="M550" s="148"/>
      <c r="N550" s="148"/>
      <c r="O550" s="148"/>
      <c r="P550" s="149"/>
    </row>
    <row r="551" spans="1:16" ht="15" customHeight="1" x14ac:dyDescent="0.25">
      <c r="A551" s="44" t="str">
        <f ca="1">IF(MONTH(C551)=MONTH(D$3),RIGHT('Yearly Info'!A$17,LEN('Yearly Info'!A$17)-4),"")</f>
        <v xml:space="preserve"> MSWIS</v>
      </c>
      <c r="B551" s="145"/>
      <c r="C551" s="42">
        <f t="shared" ca="1" si="20"/>
        <v>46283</v>
      </c>
      <c r="D551" s="54">
        <f ca="1">INDIRECT("'" &amp; UPPER(LEFT(TEXT($D$3,"mmmm"),3)) &amp; "'!T14")</f>
        <v>0</v>
      </c>
      <c r="E551" s="147"/>
      <c r="F551" s="148"/>
      <c r="G551" s="148"/>
      <c r="H551" s="148"/>
      <c r="I551" s="148"/>
      <c r="J551" s="148"/>
      <c r="K551" s="148"/>
      <c r="L551" s="148"/>
      <c r="M551" s="148"/>
      <c r="N551" s="148"/>
      <c r="O551" s="148"/>
      <c r="P551" s="149"/>
    </row>
    <row r="552" spans="1:16" ht="15" customHeight="1" x14ac:dyDescent="0.25">
      <c r="A552" s="44" t="str">
        <f ca="1">IF(MONTH(C552)=MONTH(D$3),RIGHT('Yearly Info'!A$18,LEN('Yearly Info'!A$18)-4),"")</f>
        <v xml:space="preserve"> GeoSpatial</v>
      </c>
      <c r="B552" s="145"/>
      <c r="C552" s="42">
        <f t="shared" ca="1" si="20"/>
        <v>46283</v>
      </c>
      <c r="D552" s="54">
        <f ca="1">INDIRECT("'" &amp; UPPER(LEFT(TEXT($D$3,"mmmm"),3)) &amp; "'!T15")</f>
        <v>0</v>
      </c>
      <c r="E552" s="147"/>
      <c r="F552" s="148"/>
      <c r="G552" s="148"/>
      <c r="H552" s="148"/>
      <c r="I552" s="148"/>
      <c r="J552" s="148"/>
      <c r="K552" s="148"/>
      <c r="L552" s="148"/>
      <c r="M552" s="148"/>
      <c r="N552" s="148"/>
      <c r="O552" s="148"/>
      <c r="P552" s="149"/>
    </row>
    <row r="553" spans="1:16" ht="15" customHeight="1" x14ac:dyDescent="0.25">
      <c r="A553" s="44" t="str">
        <f ca="1">IF(MONTH(C553)=MONTH(D$3),RIGHT('Yearly Info'!A$19,LEN('Yearly Info'!A$19)-4),"")</f>
        <v xml:space="preserve"> RICS Dashboard</v>
      </c>
      <c r="B553" s="145"/>
      <c r="C553" s="42">
        <f t="shared" ca="1" si="20"/>
        <v>46283</v>
      </c>
      <c r="D553" s="54">
        <f ca="1">INDIRECT("'" &amp; UPPER(LEFT(TEXT($D$3,"mmmm"),3)) &amp; "'!T16")</f>
        <v>0</v>
      </c>
      <c r="E553" s="147"/>
      <c r="F553" s="148"/>
      <c r="G553" s="148"/>
      <c r="H553" s="148"/>
      <c r="I553" s="148"/>
      <c r="J553" s="148"/>
      <c r="K553" s="148"/>
      <c r="L553" s="148"/>
      <c r="M553" s="148"/>
      <c r="N553" s="148"/>
      <c r="O553" s="148"/>
      <c r="P553" s="149"/>
    </row>
    <row r="554" spans="1:16" ht="15" customHeight="1" x14ac:dyDescent="0.25">
      <c r="A554" s="44" t="str">
        <f ca="1">IF(MONTH(C554)=MONTH(D$3),RIGHT('Yearly Info'!A$20,LEN('Yearly Info'!A$20)-4),"")</f>
        <v xml:space="preserve"> MDWFP NRIS</v>
      </c>
      <c r="B554" s="145"/>
      <c r="C554" s="42">
        <f t="shared" ca="1" si="20"/>
        <v>46283</v>
      </c>
      <c r="D554" s="54">
        <f ca="1">INDIRECT("'" &amp; UPPER(LEFT(TEXT($D$3,"mmmm"),3)) &amp; "'!T17")</f>
        <v>0</v>
      </c>
      <c r="E554" s="153"/>
      <c r="F554" s="154"/>
      <c r="G554" s="154"/>
      <c r="H554" s="154"/>
      <c r="I554" s="154"/>
      <c r="J554" s="154"/>
      <c r="K554" s="154"/>
      <c r="L554" s="154"/>
      <c r="M554" s="154"/>
      <c r="N554" s="154"/>
      <c r="O554" s="154"/>
      <c r="P554" s="155"/>
    </row>
    <row r="555" spans="1:16" ht="15" customHeight="1" x14ac:dyDescent="0.25">
      <c r="A555" s="44" t="str">
        <f ca="1">IF(MONTH(C555)=MONTH(D$3),RIGHT('Yearly Info'!A$21,LEN('Yearly Info'!A$21)-4),"")</f>
        <v xml:space="preserve"> MSWIS MRVA 4 CLOSED</v>
      </c>
      <c r="B555" s="145"/>
      <c r="C555" s="42">
        <f t="shared" ca="1" si="20"/>
        <v>46283</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v>
      </c>
      <c r="B556" s="145"/>
      <c r="C556" s="42">
        <f t="shared" ca="1" si="20"/>
        <v>46283</v>
      </c>
      <c r="D556" s="54">
        <f ca="1">INDIRECT("'" &amp; UPPER(LEFT(TEXT($D$3,"mmmm"),3)) &amp; "'!T19")</f>
        <v>0</v>
      </c>
      <c r="E556" s="147"/>
      <c r="F556" s="148"/>
      <c r="G556" s="148"/>
      <c r="H556" s="148"/>
      <c r="I556" s="148"/>
      <c r="J556" s="148"/>
      <c r="K556" s="148"/>
      <c r="L556" s="148"/>
      <c r="M556" s="148"/>
      <c r="N556" s="148"/>
      <c r="O556" s="148"/>
      <c r="P556" s="149"/>
    </row>
    <row r="557" spans="1:16" ht="15" customHeight="1" x14ac:dyDescent="0.25">
      <c r="A557" s="44" t="e">
        <f ca="1">IF(MONTH(C557)=MONTH(D$3),RIGHT('Yearly Info'!A$23,LEN('Yearly Info'!A$23)-4),"")</f>
        <v>#VALUE!</v>
      </c>
      <c r="B557" s="145"/>
      <c r="C557" s="42">
        <f t="shared" ca="1" si="20"/>
        <v>46283</v>
      </c>
      <c r="D557" s="54">
        <f ca="1">INDIRECT("'" &amp; UPPER(LEFT(TEXT($D$3,"mmmm"),3)) &amp; "'!T20")</f>
        <v>0</v>
      </c>
      <c r="E557" s="147"/>
      <c r="F557" s="148"/>
      <c r="G557" s="148"/>
      <c r="H557" s="148"/>
      <c r="I557" s="148"/>
      <c r="J557" s="148"/>
      <c r="K557" s="148"/>
      <c r="L557" s="148"/>
      <c r="M557" s="148"/>
      <c r="N557" s="148"/>
      <c r="O557" s="148"/>
      <c r="P557" s="149"/>
    </row>
    <row r="558" spans="1:16" ht="15" customHeight="1" x14ac:dyDescent="0.25">
      <c r="A558" s="44" t="e">
        <f ca="1">IF(MONTH(C558)=MONTH(D$3),RIGHT('Yearly Info'!A$24,LEN('Yearly Info'!A$24)-4),"")</f>
        <v>#VALUE!</v>
      </c>
      <c r="B558" s="145"/>
      <c r="C558" s="42">
        <f t="shared" ca="1" si="20"/>
        <v>46283</v>
      </c>
      <c r="D558" s="54">
        <f ca="1">INDIRECT("'" &amp; UPPER(LEFT(TEXT($D$3,"mmmm"),3)) &amp; "'!T21")</f>
        <v>0</v>
      </c>
      <c r="E558" s="147"/>
      <c r="F558" s="148"/>
      <c r="G558" s="148"/>
      <c r="H558" s="148"/>
      <c r="I558" s="148"/>
      <c r="J558" s="148"/>
      <c r="K558" s="148"/>
      <c r="L558" s="148"/>
      <c r="M558" s="148"/>
      <c r="N558" s="148"/>
      <c r="O558" s="148"/>
      <c r="P558" s="149"/>
    </row>
    <row r="559" spans="1:16" ht="15" customHeight="1" x14ac:dyDescent="0.25">
      <c r="A559" s="44" t="e">
        <f ca="1">IF(MONTH(C559)=MONTH(D$3),RIGHT('Yearly Info'!A$25,LEN('Yearly Info'!A$25)-4),"")</f>
        <v>#VALUE!</v>
      </c>
      <c r="B559" s="145"/>
      <c r="C559" s="42">
        <f t="shared" ca="1" si="20"/>
        <v>46283</v>
      </c>
      <c r="D559" s="54">
        <f ca="1">INDIRECT("'" &amp; UPPER(LEFT(TEXT($D$3,"mmmm"),3)) &amp; "'!T22")</f>
        <v>0</v>
      </c>
      <c r="E559" s="147"/>
      <c r="F559" s="148"/>
      <c r="G559" s="148"/>
      <c r="H559" s="148"/>
      <c r="I559" s="148"/>
      <c r="J559" s="148"/>
      <c r="K559" s="148"/>
      <c r="L559" s="148"/>
      <c r="M559" s="148"/>
      <c r="N559" s="148"/>
      <c r="O559" s="148"/>
      <c r="P559" s="149"/>
    </row>
    <row r="560" spans="1:16" ht="15" customHeight="1" x14ac:dyDescent="0.25">
      <c r="A560" s="44" t="e">
        <f ca="1">IF(MONTH(C560)=MONTH(D$3),RIGHT('Yearly Info'!A$26,LEN('Yearly Info'!A$26)-4),"")</f>
        <v>#VALUE!</v>
      </c>
      <c r="B560" s="145"/>
      <c r="C560" s="42">
        <f t="shared" ca="1" si="20"/>
        <v>46283</v>
      </c>
      <c r="D560" s="54">
        <f ca="1">INDIRECT("'" &amp; UPPER(LEFT(TEXT($D$3,"mmmm"),3)) &amp; "'!T23")</f>
        <v>0</v>
      </c>
      <c r="E560" s="147"/>
      <c r="F560" s="148"/>
      <c r="G560" s="148"/>
      <c r="H560" s="148"/>
      <c r="I560" s="148"/>
      <c r="J560" s="148"/>
      <c r="K560" s="148"/>
      <c r="L560" s="148"/>
      <c r="M560" s="148"/>
      <c r="N560" s="148"/>
      <c r="O560" s="148"/>
      <c r="P560" s="149"/>
    </row>
    <row r="561" spans="1:16" ht="15" customHeight="1" x14ac:dyDescent="0.25">
      <c r="A561" s="44" t="e">
        <f ca="1">IF(MONTH(C561)=MONTH(D$3),RIGHT('Yearly Info'!A$27,LEN('Yearly Info'!A$27)-4),"")</f>
        <v>#VALUE!</v>
      </c>
      <c r="B561" s="145"/>
      <c r="C561" s="42">
        <f t="shared" ca="1" si="20"/>
        <v>46283</v>
      </c>
      <c r="D561" s="54">
        <f ca="1">INDIRECT("'" &amp; UPPER(LEFT(TEXT($D$3,"mmmm"),3)) &amp; "'!T24")</f>
        <v>0</v>
      </c>
      <c r="E561" s="147"/>
      <c r="F561" s="148"/>
      <c r="G561" s="148"/>
      <c r="H561" s="148"/>
      <c r="I561" s="148"/>
      <c r="J561" s="148"/>
      <c r="K561" s="148"/>
      <c r="L561" s="148"/>
      <c r="M561" s="148"/>
      <c r="N561" s="148"/>
      <c r="O561" s="148"/>
      <c r="P561" s="149"/>
    </row>
    <row r="562" spans="1:16" ht="15" customHeight="1" x14ac:dyDescent="0.25">
      <c r="A562" s="44" t="e">
        <f ca="1">IF(MONTH(C562)=MONTH(D$3),RIGHT('Yearly Info'!A$28,LEN('Yearly Info'!A$28)-4),"")</f>
        <v>#VALUE!</v>
      </c>
      <c r="B562" s="145"/>
      <c r="C562" s="42">
        <f t="shared" ca="1" si="20"/>
        <v>46283</v>
      </c>
      <c r="D562" s="54">
        <f ca="1">INDIRECT("'" &amp; UPPER(LEFT(TEXT($D$3,"mmmm"),3)) &amp; "'!T25")</f>
        <v>0</v>
      </c>
      <c r="E562" s="147"/>
      <c r="F562" s="148"/>
      <c r="G562" s="148"/>
      <c r="H562" s="148"/>
      <c r="I562" s="148"/>
      <c r="J562" s="148"/>
      <c r="K562" s="148"/>
      <c r="L562" s="148"/>
      <c r="M562" s="148"/>
      <c r="N562" s="148"/>
      <c r="O562" s="148"/>
      <c r="P562" s="149"/>
    </row>
    <row r="563" spans="1:16" ht="15" customHeight="1" x14ac:dyDescent="0.25">
      <c r="A563" s="44" t="e">
        <f ca="1">IF(MONTH(C563)=MONTH(D$3),RIGHT('Yearly Info'!A$29,LEN('Yearly Info'!A$29)-4),"")</f>
        <v>#VALUE!</v>
      </c>
      <c r="B563" s="145"/>
      <c r="C563" s="42">
        <f t="shared" ca="1" si="20"/>
        <v>46283</v>
      </c>
      <c r="D563" s="54">
        <f ca="1">INDIRECT("'" &amp; UPPER(LEFT(TEXT($D$3,"mmmm"),3)) &amp; "'!T26")</f>
        <v>0</v>
      </c>
      <c r="E563" s="147"/>
      <c r="F563" s="148"/>
      <c r="G563" s="148"/>
      <c r="H563" s="148"/>
      <c r="I563" s="148"/>
      <c r="J563" s="148"/>
      <c r="K563" s="148"/>
      <c r="L563" s="148"/>
      <c r="M563" s="148"/>
      <c r="N563" s="148"/>
      <c r="O563" s="148"/>
      <c r="P563" s="149"/>
    </row>
    <row r="564" spans="1:16" ht="15" customHeight="1" x14ac:dyDescent="0.25">
      <c r="A564" s="44" t="e">
        <f ca="1">IF(MONTH(C564)=MONTH(D$3),RIGHT('Yearly Info'!A$30,LEN('Yearly Info'!A$30)-4),"")</f>
        <v>#VALUE!</v>
      </c>
      <c r="B564" s="145"/>
      <c r="C564" s="42">
        <f t="shared" ca="1" si="20"/>
        <v>46283</v>
      </c>
      <c r="D564" s="54">
        <f ca="1">INDIRECT("'" &amp; UPPER(LEFT(TEXT($D$3,"mmmm"),3)) &amp; "'!T27")</f>
        <v>0</v>
      </c>
      <c r="E564" s="147"/>
      <c r="F564" s="148"/>
      <c r="G564" s="148"/>
      <c r="H564" s="148"/>
      <c r="I564" s="148"/>
      <c r="J564" s="148"/>
      <c r="K564" s="148"/>
      <c r="L564" s="148"/>
      <c r="M564" s="148"/>
      <c r="N564" s="148"/>
      <c r="O564" s="148"/>
      <c r="P564" s="149"/>
    </row>
    <row r="565" spans="1:16" ht="15" customHeight="1" x14ac:dyDescent="0.25">
      <c r="A565" s="44" t="e">
        <f ca="1">IF(MONTH(C565)=MONTH(D$3),RIGHT('Yearly Info'!A$31,LEN('Yearly Info'!A$31)-4),"")</f>
        <v>#VALUE!</v>
      </c>
      <c r="B565" s="145"/>
      <c r="C565" s="42">
        <f t="shared" ca="1" si="20"/>
        <v>46283</v>
      </c>
      <c r="D565" s="54">
        <f ca="1">INDIRECT("'" &amp; UPPER(LEFT(TEXT($D$3,"mmmm"),3)) &amp; "'!T28")</f>
        <v>0</v>
      </c>
      <c r="E565" s="147"/>
      <c r="F565" s="148"/>
      <c r="G565" s="148"/>
      <c r="H565" s="148"/>
      <c r="I565" s="148"/>
      <c r="J565" s="148"/>
      <c r="K565" s="148"/>
      <c r="L565" s="148"/>
      <c r="M565" s="148"/>
      <c r="N565" s="148"/>
      <c r="O565" s="148"/>
      <c r="P565" s="149"/>
    </row>
    <row r="566" spans="1:16" ht="15" customHeight="1" x14ac:dyDescent="0.25">
      <c r="A566" s="44" t="e">
        <f ca="1">IF(MONTH(C566)=MONTH(D$3),RIGHT('Yearly Info'!A$32,LEN('Yearly Info'!A$32)-4),"")</f>
        <v>#VALUE!</v>
      </c>
      <c r="B566" s="145"/>
      <c r="C566" s="42">
        <f t="shared" ca="1" si="20"/>
        <v>46283</v>
      </c>
      <c r="D566" s="54">
        <f ca="1">INDIRECT("'" &amp; UPPER(LEFT(TEXT($D$3,"mmmm"),3)) &amp; "'!T29")</f>
        <v>0</v>
      </c>
      <c r="E566" s="147"/>
      <c r="F566" s="148"/>
      <c r="G566" s="148"/>
      <c r="H566" s="148"/>
      <c r="I566" s="148"/>
      <c r="J566" s="148"/>
      <c r="K566" s="148"/>
      <c r="L566" s="148"/>
      <c r="M566" s="148"/>
      <c r="N566" s="148"/>
      <c r="O566" s="148"/>
      <c r="P566" s="149"/>
    </row>
    <row r="567" spans="1:16" ht="15" customHeight="1" x14ac:dyDescent="0.25">
      <c r="A567" s="44" t="e">
        <f ca="1">IF(MONTH(C567)=MONTH(D$3),RIGHT('Yearly Info'!A$33,LEN('Yearly Info'!A$33)-4),"")</f>
        <v>#VALUE!</v>
      </c>
      <c r="B567" s="145"/>
      <c r="C567" s="42">
        <f t="shared" ca="1" si="20"/>
        <v>46283</v>
      </c>
      <c r="D567" s="54">
        <f ca="1">INDIRECT("'" &amp; UPPER(LEFT(TEXT($D$3,"mmmm"),3)) &amp; "'!T30")</f>
        <v>0</v>
      </c>
      <c r="E567" s="147"/>
      <c r="F567" s="148"/>
      <c r="G567" s="148"/>
      <c r="H567" s="148"/>
      <c r="I567" s="148"/>
      <c r="J567" s="148"/>
      <c r="K567" s="148"/>
      <c r="L567" s="148"/>
      <c r="M567" s="148"/>
      <c r="N567" s="148"/>
      <c r="O567" s="148"/>
      <c r="P567" s="149"/>
    </row>
    <row r="568" spans="1:16" ht="15" customHeight="1" x14ac:dyDescent="0.25">
      <c r="A568" s="44" t="e">
        <f ca="1">IF(MONTH(C568)=MONTH(D$3),RIGHT('Yearly Info'!A$34,LEN('Yearly Info'!A$34)-4),"")</f>
        <v>#VALUE!</v>
      </c>
      <c r="B568" s="145"/>
      <c r="C568" s="42">
        <f t="shared" ca="1" si="20"/>
        <v>46283</v>
      </c>
      <c r="D568" s="54">
        <f ca="1">INDIRECT("'" &amp; UPPER(LEFT(TEXT($D$3,"mmmm"),3)) &amp; "'!T31")</f>
        <v>0</v>
      </c>
      <c r="E568" s="147"/>
      <c r="F568" s="148"/>
      <c r="G568" s="148"/>
      <c r="H568" s="148"/>
      <c r="I568" s="148"/>
      <c r="J568" s="148"/>
      <c r="K568" s="148"/>
      <c r="L568" s="148"/>
      <c r="M568" s="148"/>
      <c r="N568" s="148"/>
      <c r="O568" s="148"/>
      <c r="P568" s="149"/>
    </row>
    <row r="569" spans="1:16" ht="15" customHeight="1" x14ac:dyDescent="0.25">
      <c r="A569" s="44" t="e">
        <f ca="1">IF(MONTH(C569)=MONTH(D$3),RIGHT('Yearly Info'!A$35,LEN('Yearly Info'!A$35)-4),"")</f>
        <v>#VALUE!</v>
      </c>
      <c r="B569" s="145"/>
      <c r="C569" s="42">
        <f t="shared" ca="1" si="20"/>
        <v>46283</v>
      </c>
      <c r="D569" s="54">
        <f ca="1">INDIRECT("'" &amp; UPPER(LEFT(TEXT($D$3,"mmmm"),3)) &amp; "'!T32")</f>
        <v>0</v>
      </c>
      <c r="E569" s="147"/>
      <c r="F569" s="148"/>
      <c r="G569" s="148"/>
      <c r="H569" s="148"/>
      <c r="I569" s="148"/>
      <c r="J569" s="148"/>
      <c r="K569" s="148"/>
      <c r="L569" s="148"/>
      <c r="M569" s="148"/>
      <c r="N569" s="148"/>
      <c r="O569" s="148"/>
      <c r="P569" s="149"/>
    </row>
    <row r="570" spans="1:16" ht="15" customHeight="1" x14ac:dyDescent="0.25">
      <c r="A570" s="44" t="e">
        <f ca="1">IF(MONTH(C570)=MONTH(D$3),RIGHT('Yearly Info'!A$36,LEN('Yearly Info'!A$36)-4),"")</f>
        <v>#VALUE!</v>
      </c>
      <c r="B570" s="145"/>
      <c r="C570" s="42">
        <f t="shared" ca="1" si="20"/>
        <v>46283</v>
      </c>
      <c r="D570" s="54">
        <f ca="1">INDIRECT("'" &amp; UPPER(LEFT(TEXT($D$3,"mmmm"),3)) &amp; "'!T33")</f>
        <v>0</v>
      </c>
      <c r="E570" s="147"/>
      <c r="F570" s="148"/>
      <c r="G570" s="148"/>
      <c r="H570" s="148"/>
      <c r="I570" s="148"/>
      <c r="J570" s="148"/>
      <c r="K570" s="148"/>
      <c r="L570" s="148"/>
      <c r="M570" s="148"/>
      <c r="N570" s="148"/>
      <c r="O570" s="148"/>
      <c r="P570" s="149"/>
    </row>
    <row r="571" spans="1:16" ht="15" customHeight="1" x14ac:dyDescent="0.25">
      <c r="A571" s="44" t="e">
        <f ca="1">IF(MONTH(C571)=MONTH(D$3),RIGHT('Yearly Info'!A$37,LEN('Yearly Info'!A$37)-4),"")</f>
        <v>#VALUE!</v>
      </c>
      <c r="B571" s="145"/>
      <c r="C571" s="42">
        <f t="shared" ca="1" si="20"/>
        <v>46283</v>
      </c>
      <c r="D571" s="54">
        <f ca="1">INDIRECT("'" &amp; UPPER(LEFT(TEXT($D$3,"mmmm"),3)) &amp; "'!T34")</f>
        <v>0</v>
      </c>
      <c r="E571" s="147"/>
      <c r="F571" s="148"/>
      <c r="G571" s="148"/>
      <c r="H571" s="148"/>
      <c r="I571" s="148"/>
      <c r="J571" s="148"/>
      <c r="K571" s="148"/>
      <c r="L571" s="148"/>
      <c r="M571" s="148"/>
      <c r="N571" s="148"/>
      <c r="O571" s="148"/>
      <c r="P571" s="149"/>
    </row>
    <row r="572" spans="1:16" ht="15" customHeight="1" x14ac:dyDescent="0.25">
      <c r="A572" s="44" t="e">
        <f ca="1">IF(MONTH(C572)=MONTH(D$3),RIGHT('Yearly Info'!A$38,LEN('Yearly Info'!A$38)-4),"")</f>
        <v>#VALUE!</v>
      </c>
      <c r="B572" s="145"/>
      <c r="C572" s="42">
        <f t="shared" ca="1" si="20"/>
        <v>46283</v>
      </c>
      <c r="D572" s="54">
        <f ca="1">INDIRECT("'" &amp; UPPER(LEFT(TEXT($D$3,"mmmm"),3)) &amp; "'!T35")</f>
        <v>0</v>
      </c>
      <c r="E572" s="147"/>
      <c r="F572" s="148"/>
      <c r="G572" s="148"/>
      <c r="H572" s="148"/>
      <c r="I572" s="148"/>
      <c r="J572" s="148"/>
      <c r="K572" s="148"/>
      <c r="L572" s="148"/>
      <c r="M572" s="148"/>
      <c r="N572" s="148"/>
      <c r="O572" s="148"/>
      <c r="P572" s="149"/>
    </row>
    <row r="573" spans="1:16" ht="15" customHeight="1" x14ac:dyDescent="0.25">
      <c r="A573" s="44" t="e">
        <f ca="1">IF(MONTH(C573)=MONTH(D$3),RIGHT('Yearly Info'!A$39,LEN('Yearly Info'!A$39)-4),"")</f>
        <v>#VALUE!</v>
      </c>
      <c r="B573" s="145"/>
      <c r="C573" s="42">
        <f t="shared" ca="1" si="20"/>
        <v>46283</v>
      </c>
      <c r="D573" s="54">
        <f ca="1">INDIRECT("'" &amp; UPPER(LEFT(TEXT($D$3,"mmmm"),3)) &amp; "'!T36")</f>
        <v>0</v>
      </c>
      <c r="E573" s="147"/>
      <c r="F573" s="148"/>
      <c r="G573" s="148"/>
      <c r="H573" s="148"/>
      <c r="I573" s="148"/>
      <c r="J573" s="148"/>
      <c r="K573" s="148"/>
      <c r="L573" s="148"/>
      <c r="M573" s="148"/>
      <c r="N573" s="148"/>
      <c r="O573" s="148"/>
      <c r="P573" s="149"/>
    </row>
    <row r="574" spans="1:16" ht="15" customHeight="1" thickBot="1" x14ac:dyDescent="0.3">
      <c r="A574" s="45" t="e">
        <f ca="1">IF(MONTH(C574)=MONTH(D$3),RIGHT('Yearly Info'!A$40,LEN('Yearly Info'!A$40)-4),"")</f>
        <v>#VALUE!</v>
      </c>
      <c r="B574" s="145"/>
      <c r="C574" s="42">
        <f t="shared" ca="1" si="20"/>
        <v>46283</v>
      </c>
      <c r="D574" s="54">
        <f ca="1">INDIRECT("'" &amp; UPPER(LEFT(TEXT($D$3,"mmmm"),3)) &amp; "'!T37")</f>
        <v>0</v>
      </c>
      <c r="E574" s="147"/>
      <c r="F574" s="148"/>
      <c r="G574" s="148"/>
      <c r="H574" s="148"/>
      <c r="I574" s="148"/>
      <c r="J574" s="148"/>
      <c r="K574" s="148"/>
      <c r="L574" s="148"/>
      <c r="M574" s="148"/>
      <c r="N574" s="148"/>
      <c r="O574" s="148"/>
      <c r="P574" s="149"/>
    </row>
    <row r="575" spans="1:16" ht="15" customHeight="1" thickBot="1" x14ac:dyDescent="0.3">
      <c r="A575" s="45" t="str">
        <f ca="1">IF(MONTH(C575)=MONTH(D$3),RIGHT('Yearly Info'!A$41,LEN('Yearly Info'!A$41)-4),"")</f>
        <v xml:space="preserve"> </v>
      </c>
      <c r="B575" s="145"/>
      <c r="C575" s="42">
        <f t="shared" ca="1" si="20"/>
        <v>46283</v>
      </c>
      <c r="D575" s="54">
        <f ca="1">INDIRECT("'" &amp; UPPER(LEFT(TEXT($D$3,"mmmm"),3)) &amp; "'!T38")</f>
        <v>0</v>
      </c>
      <c r="E575" s="147"/>
      <c r="F575" s="148"/>
      <c r="G575" s="148"/>
      <c r="H575" s="148"/>
      <c r="I575" s="148"/>
      <c r="J575" s="148"/>
      <c r="K575" s="148"/>
      <c r="L575" s="148"/>
      <c r="M575" s="148"/>
      <c r="N575" s="148"/>
      <c r="O575" s="148"/>
      <c r="P575" s="149"/>
    </row>
    <row r="576" spans="1:16" ht="15" customHeight="1" thickBot="1" x14ac:dyDescent="0.3">
      <c r="A576" s="45" t="str">
        <f ca="1">IF(MONTH(C576)=MONTH(D$3),RIGHT('Yearly Info'!A$42,LEN('Yearly Info'!A$42)-4),"")</f>
        <v xml:space="preserve"> </v>
      </c>
      <c r="B576" s="145"/>
      <c r="C576" s="42">
        <f t="shared" ca="1" si="20"/>
        <v>46283</v>
      </c>
      <c r="D576" s="54">
        <f ca="1">INDIRECT("'" &amp; UPPER(LEFT(TEXT($D$3,"mmmm"),3)) &amp; "'!T39")</f>
        <v>0</v>
      </c>
      <c r="E576" s="147"/>
      <c r="F576" s="148"/>
      <c r="G576" s="148"/>
      <c r="H576" s="148"/>
      <c r="I576" s="148"/>
      <c r="J576" s="148"/>
      <c r="K576" s="148"/>
      <c r="L576" s="148"/>
      <c r="M576" s="148"/>
      <c r="N576" s="148"/>
      <c r="O576" s="148"/>
      <c r="P576" s="149"/>
    </row>
    <row r="577" spans="1:16" ht="15" customHeight="1" thickBot="1" x14ac:dyDescent="0.3">
      <c r="A577" s="45" t="str">
        <f ca="1">IF(MONTH(C577)=MONTH(D$3),RIGHT('Yearly Info'!A$43,LEN('Yearly Info'!A$43)-4),"")</f>
        <v xml:space="preserve"> </v>
      </c>
      <c r="B577" s="146"/>
      <c r="C577" s="42">
        <f t="shared" ca="1" si="20"/>
        <v>46283</v>
      </c>
      <c r="D577" s="55">
        <f ca="1">INDIRECT("'" &amp; UPPER(LEFT(TEXT($D$3,"mmmm"),3)) &amp; "'!T40")</f>
        <v>0</v>
      </c>
      <c r="E577" s="150"/>
      <c r="F577" s="151"/>
      <c r="G577" s="151"/>
      <c r="H577" s="151"/>
      <c r="I577" s="151"/>
      <c r="J577" s="151"/>
      <c r="K577" s="151"/>
      <c r="L577" s="151"/>
      <c r="M577" s="151"/>
      <c r="N577" s="151"/>
      <c r="O577" s="151"/>
      <c r="P577" s="152"/>
    </row>
    <row r="578" spans="1:16" ht="15" customHeight="1" x14ac:dyDescent="0.25">
      <c r="A578" s="44" t="str">
        <f ca="1">IF(MONTH(C578)=MONTH(D$3),RIGHT('Yearly Info'!A$14,LEN('Yearly Info'!A$14)-4),"")</f>
        <v xml:space="preserve"> RICS Support for MDEQ</v>
      </c>
      <c r="B578" s="145" t="str">
        <f ca="1">TEXT(C578,"dddd")</f>
        <v>Saturday</v>
      </c>
      <c r="C578" s="94">
        <f ca="1">C548+1</f>
        <v>46284</v>
      </c>
      <c r="D578" s="107">
        <f ca="1">INDIRECT("'" &amp; UPPER(LEFT(TEXT($D$3,"mmmm"),3)) &amp; "'!U11")</f>
        <v>0</v>
      </c>
      <c r="E578" s="147"/>
      <c r="F578" s="148"/>
      <c r="G578" s="148"/>
      <c r="H578" s="148"/>
      <c r="I578" s="148"/>
      <c r="J578" s="148"/>
      <c r="K578" s="148"/>
      <c r="L578" s="148"/>
      <c r="M578" s="148"/>
      <c r="N578" s="148"/>
      <c r="O578" s="148"/>
      <c r="P578" s="149"/>
    </row>
    <row r="579" spans="1:16" ht="15" customHeight="1" x14ac:dyDescent="0.25">
      <c r="A579" s="44" t="str">
        <f ca="1">IF(MONTH(C579)=MONTH(D$3),RIGHT('Yearly Info'!A$15,LEN('Yearly Info'!A$15)-4),"")</f>
        <v xml:space="preserve"> MDEQ</v>
      </c>
      <c r="B579" s="145"/>
      <c r="C579" s="42">
        <f ca="1">C578</f>
        <v>46284</v>
      </c>
      <c r="D579" s="107">
        <f ca="1">INDIRECT("'" &amp; UPPER(LEFT(TEXT($D$3,"mmmm"),3)) &amp; "'!U12")</f>
        <v>0</v>
      </c>
      <c r="E579" s="147"/>
      <c r="F579" s="148"/>
      <c r="G579" s="148"/>
      <c r="H579" s="148"/>
      <c r="I579" s="148"/>
      <c r="J579" s="148"/>
      <c r="K579" s="148"/>
      <c r="L579" s="148"/>
      <c r="M579" s="148"/>
      <c r="N579" s="148"/>
      <c r="O579" s="148"/>
      <c r="P579" s="149"/>
    </row>
    <row r="580" spans="1:16" ht="15" customHeight="1" x14ac:dyDescent="0.25">
      <c r="A580" s="44" t="str">
        <f ca="1">IF(MONTH(C580)=MONTH(D$3),RIGHT('Yearly Info'!A$16,LEN('Yearly Info'!A$16)-4),"")</f>
        <v xml:space="preserve"> RICS Idea Portal</v>
      </c>
      <c r="B580" s="145"/>
      <c r="C580" s="42">
        <f t="shared" ref="C580:C607" ca="1" si="21">C579</f>
        <v>46284</v>
      </c>
      <c r="D580" s="107">
        <f ca="1">INDIRECT("'" &amp; UPPER(LEFT(TEXT($D$3,"mmmm"),3)) &amp; "'!U13")</f>
        <v>0</v>
      </c>
      <c r="E580" s="147"/>
      <c r="F580" s="148"/>
      <c r="G580" s="148"/>
      <c r="H580" s="148"/>
      <c r="I580" s="148"/>
      <c r="J580" s="148"/>
      <c r="K580" s="148"/>
      <c r="L580" s="148"/>
      <c r="M580" s="148"/>
      <c r="N580" s="148"/>
      <c r="O580" s="148"/>
      <c r="P580" s="149"/>
    </row>
    <row r="581" spans="1:16" ht="15" customHeight="1" x14ac:dyDescent="0.25">
      <c r="A581" s="44" t="str">
        <f ca="1">IF(MONTH(C581)=MONTH(D$3),RIGHT('Yearly Info'!A$17,LEN('Yearly Info'!A$17)-4),"")</f>
        <v xml:space="preserve"> MSWIS</v>
      </c>
      <c r="B581" s="145"/>
      <c r="C581" s="42">
        <f t="shared" ca="1" si="21"/>
        <v>46284</v>
      </c>
      <c r="D581" s="107">
        <f ca="1">INDIRECT("'" &amp; UPPER(LEFT(TEXT($D$3,"mmmm"),3)) &amp; "'!U14")</f>
        <v>0</v>
      </c>
      <c r="E581" s="147"/>
      <c r="F581" s="148"/>
      <c r="G581" s="148"/>
      <c r="H581" s="148"/>
      <c r="I581" s="148"/>
      <c r="J581" s="148"/>
      <c r="K581" s="148"/>
      <c r="L581" s="148"/>
      <c r="M581" s="148"/>
      <c r="N581" s="148"/>
      <c r="O581" s="148"/>
      <c r="P581" s="149"/>
    </row>
    <row r="582" spans="1:16" ht="15" customHeight="1" x14ac:dyDescent="0.25">
      <c r="A582" s="44" t="str">
        <f ca="1">IF(MONTH(C582)=MONTH(D$3),RIGHT('Yearly Info'!A$18,LEN('Yearly Info'!A$18)-4),"")</f>
        <v xml:space="preserve"> GeoSpatial</v>
      </c>
      <c r="B582" s="145"/>
      <c r="C582" s="42">
        <f t="shared" ca="1" si="21"/>
        <v>46284</v>
      </c>
      <c r="D582" s="107">
        <f ca="1">INDIRECT("'" &amp; UPPER(LEFT(TEXT($D$3,"mmmm"),3)) &amp; "'!U15")</f>
        <v>0</v>
      </c>
      <c r="E582" s="147"/>
      <c r="F582" s="148"/>
      <c r="G582" s="148"/>
      <c r="H582" s="148"/>
      <c r="I582" s="148"/>
      <c r="J582" s="148"/>
      <c r="K582" s="148"/>
      <c r="L582" s="148"/>
      <c r="M582" s="148"/>
      <c r="N582" s="148"/>
      <c r="O582" s="148"/>
      <c r="P582" s="149"/>
    </row>
    <row r="583" spans="1:16" ht="15" customHeight="1" x14ac:dyDescent="0.25">
      <c r="A583" s="44" t="str">
        <f ca="1">IF(MONTH(C583)=MONTH(D$3),RIGHT('Yearly Info'!A$19,LEN('Yearly Info'!A$19)-4),"")</f>
        <v xml:space="preserve"> RICS Dashboard</v>
      </c>
      <c r="B583" s="145"/>
      <c r="C583" s="42">
        <f t="shared" ca="1" si="21"/>
        <v>46284</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MDWFP NRIS</v>
      </c>
      <c r="B584" s="145"/>
      <c r="C584" s="42">
        <f t="shared" ca="1" si="21"/>
        <v>46284</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 MRVA 4 CLOSED</v>
      </c>
      <c r="B585" s="145"/>
      <c r="C585" s="42">
        <f t="shared" ca="1" si="21"/>
        <v>46284</v>
      </c>
      <c r="D585" s="107">
        <f ca="1">INDIRECT("'" &amp; UPPER(LEFT(TEXT($D$3,"mmmm"),3)) &amp; "'!U18")</f>
        <v>0</v>
      </c>
      <c r="E585" s="147"/>
      <c r="F585" s="148"/>
      <c r="G585" s="148"/>
      <c r="H585" s="148"/>
      <c r="I585" s="148"/>
      <c r="J585" s="148"/>
      <c r="K585" s="148"/>
      <c r="L585" s="148"/>
      <c r="M585" s="148"/>
      <c r="N585" s="148"/>
      <c r="O585" s="148"/>
      <c r="P585" s="149"/>
    </row>
    <row r="586" spans="1:16" ht="15" customHeight="1" x14ac:dyDescent="0.25">
      <c r="A586" s="44" t="str">
        <f ca="1">IF(MONTH(C586)=MONTH(D$3),RIGHT('Yearly Info'!A$22,LEN('Yearly Info'!A$22)-4),"")</f>
        <v xml:space="preserve"> Tackett</v>
      </c>
      <c r="B586" s="145"/>
      <c r="C586" s="42">
        <f t="shared" ca="1" si="21"/>
        <v>46284</v>
      </c>
      <c r="D586" s="107">
        <f ca="1">INDIRECT("'" &amp; UPPER(LEFT(TEXT($D$3,"mmmm"),3)) &amp; "'!U19")</f>
        <v>0</v>
      </c>
      <c r="E586" s="147"/>
      <c r="F586" s="148"/>
      <c r="G586" s="148"/>
      <c r="H586" s="148"/>
      <c r="I586" s="148"/>
      <c r="J586" s="148"/>
      <c r="K586" s="148"/>
      <c r="L586" s="148"/>
      <c r="M586" s="148"/>
      <c r="N586" s="148"/>
      <c r="O586" s="148"/>
      <c r="P586" s="149"/>
    </row>
    <row r="587" spans="1:16" ht="15" customHeight="1" x14ac:dyDescent="0.25">
      <c r="A587" s="44" t="e">
        <f ca="1">IF(MONTH(C587)=MONTH(D$3),RIGHT('Yearly Info'!A$23,LEN('Yearly Info'!A$23)-4),"")</f>
        <v>#VALUE!</v>
      </c>
      <c r="B587" s="145"/>
      <c r="C587" s="42">
        <f t="shared" ca="1" si="21"/>
        <v>46284</v>
      </c>
      <c r="D587" s="107">
        <f ca="1">INDIRECT("'" &amp; UPPER(LEFT(TEXT($D$3,"mmmm"),3)) &amp; "'!U20")</f>
        <v>0</v>
      </c>
      <c r="E587" s="160"/>
      <c r="F587" s="148"/>
      <c r="G587" s="148"/>
      <c r="H587" s="148"/>
      <c r="I587" s="148"/>
      <c r="J587" s="148"/>
      <c r="K587" s="148"/>
      <c r="L587" s="148"/>
      <c r="M587" s="148"/>
      <c r="N587" s="148"/>
      <c r="O587" s="148"/>
      <c r="P587" s="149"/>
    </row>
    <row r="588" spans="1:16" ht="15" customHeight="1" x14ac:dyDescent="0.25">
      <c r="A588" s="44" t="e">
        <f ca="1">IF(MONTH(C588)=MONTH(D$3),RIGHT('Yearly Info'!A$24,LEN('Yearly Info'!A$24)-4),"")</f>
        <v>#VALUE!</v>
      </c>
      <c r="B588" s="145"/>
      <c r="C588" s="42">
        <f t="shared" ca="1" si="21"/>
        <v>46284</v>
      </c>
      <c r="D588" s="107">
        <f ca="1">INDIRECT("'" &amp; UPPER(LEFT(TEXT($D$3,"mmmm"),3)) &amp; "'!U21")</f>
        <v>0</v>
      </c>
      <c r="E588" s="147"/>
      <c r="F588" s="148"/>
      <c r="G588" s="148"/>
      <c r="H588" s="148"/>
      <c r="I588" s="148"/>
      <c r="J588" s="148"/>
      <c r="K588" s="148"/>
      <c r="L588" s="148"/>
      <c r="M588" s="148"/>
      <c r="N588" s="148"/>
      <c r="O588" s="148"/>
      <c r="P588" s="149"/>
    </row>
    <row r="589" spans="1:16" ht="15" customHeight="1" x14ac:dyDescent="0.25">
      <c r="A589" s="44" t="e">
        <f ca="1">IF(MONTH(C589)=MONTH(D$3),RIGHT('Yearly Info'!A$25,LEN('Yearly Info'!A$25)-4),"")</f>
        <v>#VALUE!</v>
      </c>
      <c r="B589" s="145"/>
      <c r="C589" s="42">
        <f t="shared" ca="1" si="21"/>
        <v>46284</v>
      </c>
      <c r="D589" s="107">
        <f ca="1">INDIRECT("'" &amp; UPPER(LEFT(TEXT($D$3,"mmmm"),3)) &amp; "'!U22")</f>
        <v>0</v>
      </c>
      <c r="E589" s="147"/>
      <c r="F589" s="148"/>
      <c r="G589" s="148"/>
      <c r="H589" s="148"/>
      <c r="I589" s="148"/>
      <c r="J589" s="148"/>
      <c r="K589" s="148"/>
      <c r="L589" s="148"/>
      <c r="M589" s="148"/>
      <c r="N589" s="148"/>
      <c r="O589" s="148"/>
      <c r="P589" s="149"/>
    </row>
    <row r="590" spans="1:16" ht="15" customHeight="1" x14ac:dyDescent="0.25">
      <c r="A590" s="44" t="e">
        <f ca="1">IF(MONTH(C590)=MONTH(D$3),RIGHT('Yearly Info'!A$26,LEN('Yearly Info'!A$26)-4),"")</f>
        <v>#VALUE!</v>
      </c>
      <c r="B590" s="145"/>
      <c r="C590" s="42">
        <f t="shared" ca="1" si="21"/>
        <v>46284</v>
      </c>
      <c r="D590" s="107">
        <f ca="1">INDIRECT("'" &amp; UPPER(LEFT(TEXT($D$3,"mmmm"),3)) &amp; "'!U23")</f>
        <v>0</v>
      </c>
      <c r="E590" s="147"/>
      <c r="F590" s="148"/>
      <c r="G590" s="148"/>
      <c r="H590" s="148"/>
      <c r="I590" s="148"/>
      <c r="J590" s="148"/>
      <c r="K590" s="148"/>
      <c r="L590" s="148"/>
      <c r="M590" s="148"/>
      <c r="N590" s="148"/>
      <c r="O590" s="148"/>
      <c r="P590" s="149"/>
    </row>
    <row r="591" spans="1:16" ht="15" customHeight="1" x14ac:dyDescent="0.25">
      <c r="A591" s="44" t="e">
        <f ca="1">IF(MONTH(C591)=MONTH(D$3),RIGHT('Yearly Info'!A$27,LEN('Yearly Info'!A$27)-4),"")</f>
        <v>#VALUE!</v>
      </c>
      <c r="B591" s="145"/>
      <c r="C591" s="42">
        <f t="shared" ca="1" si="21"/>
        <v>46284</v>
      </c>
      <c r="D591" s="107">
        <f ca="1">INDIRECT("'" &amp; UPPER(LEFT(TEXT($D$3,"mmmm"),3)) &amp; "'!U24")</f>
        <v>0</v>
      </c>
      <c r="E591" s="147"/>
      <c r="F591" s="148"/>
      <c r="G591" s="148"/>
      <c r="H591" s="148"/>
      <c r="I591" s="148"/>
      <c r="J591" s="148"/>
      <c r="K591" s="148"/>
      <c r="L591" s="148"/>
      <c r="M591" s="148"/>
      <c r="N591" s="148"/>
      <c r="O591" s="148"/>
      <c r="P591" s="149"/>
    </row>
    <row r="592" spans="1:16" ht="15" customHeight="1" x14ac:dyDescent="0.25">
      <c r="A592" s="44" t="e">
        <f ca="1">IF(MONTH(C592)=MONTH(D$3),RIGHT('Yearly Info'!A$28,LEN('Yearly Info'!A$28)-4),"")</f>
        <v>#VALUE!</v>
      </c>
      <c r="B592" s="145"/>
      <c r="C592" s="42">
        <f t="shared" ca="1" si="21"/>
        <v>46284</v>
      </c>
      <c r="D592" s="107">
        <f ca="1">INDIRECT("'" &amp; UPPER(LEFT(TEXT($D$3,"mmmm"),3)) &amp; "'!U25")</f>
        <v>0</v>
      </c>
      <c r="E592" s="147"/>
      <c r="F592" s="148"/>
      <c r="G592" s="148"/>
      <c r="H592" s="148"/>
      <c r="I592" s="148"/>
      <c r="J592" s="148"/>
      <c r="K592" s="148"/>
      <c r="L592" s="148"/>
      <c r="M592" s="148"/>
      <c r="N592" s="148"/>
      <c r="O592" s="148"/>
      <c r="P592" s="149"/>
    </row>
    <row r="593" spans="1:16" ht="15" customHeight="1" x14ac:dyDescent="0.25">
      <c r="A593" s="44" t="e">
        <f ca="1">IF(MONTH(C593)=MONTH(D$3),RIGHT('Yearly Info'!A$29,LEN('Yearly Info'!A$29)-4),"")</f>
        <v>#VALUE!</v>
      </c>
      <c r="B593" s="145"/>
      <c r="C593" s="42">
        <f t="shared" ca="1" si="21"/>
        <v>46284</v>
      </c>
      <c r="D593" s="107">
        <f ca="1">INDIRECT("'" &amp; UPPER(LEFT(TEXT($D$3,"mmmm"),3)) &amp; "'!U26")</f>
        <v>0</v>
      </c>
      <c r="E593" s="147"/>
      <c r="F593" s="148"/>
      <c r="G593" s="148"/>
      <c r="H593" s="148"/>
      <c r="I593" s="148"/>
      <c r="J593" s="148"/>
      <c r="K593" s="148"/>
      <c r="L593" s="148"/>
      <c r="M593" s="148"/>
      <c r="N593" s="148"/>
      <c r="O593" s="148"/>
      <c r="P593" s="149"/>
    </row>
    <row r="594" spans="1:16" ht="15" customHeight="1" x14ac:dyDescent="0.25">
      <c r="A594" s="44" t="e">
        <f ca="1">IF(MONTH(C594)=MONTH(D$3),RIGHT('Yearly Info'!A$30,LEN('Yearly Info'!A$30)-4),"")</f>
        <v>#VALUE!</v>
      </c>
      <c r="B594" s="145"/>
      <c r="C594" s="42">
        <f t="shared" ca="1" si="21"/>
        <v>46284</v>
      </c>
      <c r="D594" s="107">
        <f ca="1">INDIRECT("'" &amp; UPPER(LEFT(TEXT($D$3,"mmmm"),3)) &amp; "'!U27")</f>
        <v>0</v>
      </c>
      <c r="E594" s="147"/>
      <c r="F594" s="148"/>
      <c r="G594" s="148"/>
      <c r="H594" s="148"/>
      <c r="I594" s="148"/>
      <c r="J594" s="148"/>
      <c r="K594" s="148"/>
      <c r="L594" s="148"/>
      <c r="M594" s="148"/>
      <c r="N594" s="148"/>
      <c r="O594" s="148"/>
      <c r="P594" s="149"/>
    </row>
    <row r="595" spans="1:16" ht="15" customHeight="1" x14ac:dyDescent="0.25">
      <c r="A595" s="44" t="e">
        <f ca="1">IF(MONTH(C595)=MONTH(D$3),RIGHT('Yearly Info'!A$31,LEN('Yearly Info'!A$31)-4),"")</f>
        <v>#VALUE!</v>
      </c>
      <c r="B595" s="145"/>
      <c r="C595" s="42">
        <f t="shared" ca="1" si="21"/>
        <v>46284</v>
      </c>
      <c r="D595" s="107">
        <f ca="1">INDIRECT("'" &amp; UPPER(LEFT(TEXT($D$3,"mmmm"),3)) &amp; "'!U28")</f>
        <v>0</v>
      </c>
      <c r="E595" s="147"/>
      <c r="F595" s="148"/>
      <c r="G595" s="148"/>
      <c r="H595" s="148"/>
      <c r="I595" s="148"/>
      <c r="J595" s="148"/>
      <c r="K595" s="148"/>
      <c r="L595" s="148"/>
      <c r="M595" s="148"/>
      <c r="N595" s="148"/>
      <c r="O595" s="148"/>
      <c r="P595" s="149"/>
    </row>
    <row r="596" spans="1:16" ht="15" customHeight="1" x14ac:dyDescent="0.25">
      <c r="A596" s="44" t="e">
        <f ca="1">IF(MONTH(C596)=MONTH(D$3),RIGHT('Yearly Info'!A$32,LEN('Yearly Info'!A$32)-4),"")</f>
        <v>#VALUE!</v>
      </c>
      <c r="B596" s="145"/>
      <c r="C596" s="42">
        <f t="shared" ca="1" si="21"/>
        <v>46284</v>
      </c>
      <c r="D596" s="107">
        <f ca="1">INDIRECT("'" &amp; UPPER(LEFT(TEXT($D$3,"mmmm"),3)) &amp; "'!U29")</f>
        <v>0</v>
      </c>
      <c r="E596" s="147"/>
      <c r="F596" s="148"/>
      <c r="G596" s="148"/>
      <c r="H596" s="148"/>
      <c r="I596" s="148"/>
      <c r="J596" s="148"/>
      <c r="K596" s="148"/>
      <c r="L596" s="148"/>
      <c r="M596" s="148"/>
      <c r="N596" s="148"/>
      <c r="O596" s="148"/>
      <c r="P596" s="149"/>
    </row>
    <row r="597" spans="1:16" ht="15" customHeight="1" x14ac:dyDescent="0.25">
      <c r="A597" s="44" t="e">
        <f ca="1">IF(MONTH(C597)=MONTH(D$3),RIGHT('Yearly Info'!A$33,LEN('Yearly Info'!A$33)-4),"")</f>
        <v>#VALUE!</v>
      </c>
      <c r="B597" s="145"/>
      <c r="C597" s="42">
        <f t="shared" ca="1" si="21"/>
        <v>46284</v>
      </c>
      <c r="D597" s="107">
        <f ca="1">INDIRECT("'" &amp; UPPER(LEFT(TEXT($D$3,"mmmm"),3)) &amp; "'!U30")</f>
        <v>0</v>
      </c>
      <c r="E597" s="147"/>
      <c r="F597" s="148"/>
      <c r="G597" s="148"/>
      <c r="H597" s="148"/>
      <c r="I597" s="148"/>
      <c r="J597" s="148"/>
      <c r="K597" s="148"/>
      <c r="L597" s="148"/>
      <c r="M597" s="148"/>
      <c r="N597" s="148"/>
      <c r="O597" s="148"/>
      <c r="P597" s="149"/>
    </row>
    <row r="598" spans="1:16" ht="15" customHeight="1" x14ac:dyDescent="0.25">
      <c r="A598" s="44" t="e">
        <f ca="1">IF(MONTH(C598)=MONTH(D$3),RIGHT('Yearly Info'!A$34,LEN('Yearly Info'!A$34)-4),"")</f>
        <v>#VALUE!</v>
      </c>
      <c r="B598" s="145"/>
      <c r="C598" s="42">
        <f t="shared" ca="1" si="21"/>
        <v>46284</v>
      </c>
      <c r="D598" s="107">
        <f ca="1">INDIRECT("'" &amp; UPPER(LEFT(TEXT($D$3,"mmmm"),3)) &amp; "'!U31")</f>
        <v>0</v>
      </c>
      <c r="E598" s="147"/>
      <c r="F598" s="148"/>
      <c r="G598" s="148"/>
      <c r="H598" s="148"/>
      <c r="I598" s="148"/>
      <c r="J598" s="148"/>
      <c r="K598" s="148"/>
      <c r="L598" s="148"/>
      <c r="M598" s="148"/>
      <c r="N598" s="148"/>
      <c r="O598" s="148"/>
      <c r="P598" s="149"/>
    </row>
    <row r="599" spans="1:16" ht="15" customHeight="1" x14ac:dyDescent="0.25">
      <c r="A599" s="44" t="e">
        <f ca="1">IF(MONTH(C599)=MONTH(D$3),RIGHT('Yearly Info'!A$35,LEN('Yearly Info'!A$35)-4),"")</f>
        <v>#VALUE!</v>
      </c>
      <c r="B599" s="145"/>
      <c r="C599" s="42">
        <f t="shared" ca="1" si="21"/>
        <v>46284</v>
      </c>
      <c r="D599" s="107">
        <f ca="1">INDIRECT("'" &amp; UPPER(LEFT(TEXT($D$3,"mmmm"),3)) &amp; "'!U32")</f>
        <v>0</v>
      </c>
      <c r="E599" s="147"/>
      <c r="F599" s="148"/>
      <c r="G599" s="148"/>
      <c r="H599" s="148"/>
      <c r="I599" s="148"/>
      <c r="J599" s="148"/>
      <c r="K599" s="148"/>
      <c r="L599" s="148"/>
      <c r="M599" s="148"/>
      <c r="N599" s="148"/>
      <c r="O599" s="148"/>
      <c r="P599" s="149"/>
    </row>
    <row r="600" spans="1:16" ht="15" customHeight="1" x14ac:dyDescent="0.25">
      <c r="A600" s="44" t="e">
        <f ca="1">IF(MONTH(C600)=MONTH(D$3),RIGHT('Yearly Info'!A$36,LEN('Yearly Info'!A$36)-4),"")</f>
        <v>#VALUE!</v>
      </c>
      <c r="B600" s="145"/>
      <c r="C600" s="42">
        <f t="shared" ca="1" si="21"/>
        <v>46284</v>
      </c>
      <c r="D600" s="107">
        <f ca="1">INDIRECT("'" &amp; UPPER(LEFT(TEXT($D$3,"mmmm"),3)) &amp; "'!U33")</f>
        <v>0</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#VALUE!</v>
      </c>
      <c r="B601" s="145"/>
      <c r="C601" s="42">
        <f t="shared" ca="1" si="21"/>
        <v>46284</v>
      </c>
      <c r="D601" s="107">
        <f ca="1">INDIRECT("'" &amp; UPPER(LEFT(TEXT($D$3,"mmmm"),3)) &amp; "'!U34")</f>
        <v>0</v>
      </c>
      <c r="E601" s="147"/>
      <c r="F601" s="148"/>
      <c r="G601" s="148"/>
      <c r="H601" s="148"/>
      <c r="I601" s="148"/>
      <c r="J601" s="148"/>
      <c r="K601" s="148"/>
      <c r="L601" s="148"/>
      <c r="M601" s="148"/>
      <c r="N601" s="148"/>
      <c r="O601" s="148"/>
      <c r="P601" s="149"/>
    </row>
    <row r="602" spans="1:16" ht="15" customHeight="1" x14ac:dyDescent="0.25">
      <c r="A602" s="44" t="e">
        <f ca="1">IF(MONTH(C602)=MONTH(D$3),RIGHT('Yearly Info'!A$38,LEN('Yearly Info'!A$38)-4),"")</f>
        <v>#VALUE!</v>
      </c>
      <c r="B602" s="145"/>
      <c r="C602" s="42">
        <f t="shared" ca="1" si="21"/>
        <v>46284</v>
      </c>
      <c r="D602" s="107">
        <f ca="1">INDIRECT("'" &amp; UPPER(LEFT(TEXT($D$3,"mmmm"),3)) &amp; "'!U35")</f>
        <v>0</v>
      </c>
      <c r="E602" s="147"/>
      <c r="F602" s="148"/>
      <c r="G602" s="148"/>
      <c r="H602" s="148"/>
      <c r="I602" s="148"/>
      <c r="J602" s="148"/>
      <c r="K602" s="148"/>
      <c r="L602" s="148"/>
      <c r="M602" s="148"/>
      <c r="N602" s="148"/>
      <c r="O602" s="148"/>
      <c r="P602" s="149"/>
    </row>
    <row r="603" spans="1:16" ht="15" customHeight="1" x14ac:dyDescent="0.25">
      <c r="A603" s="44" t="e">
        <f ca="1">IF(MONTH(C603)=MONTH(D$3),RIGHT('Yearly Info'!A$39,LEN('Yearly Info'!A$39)-4),"")</f>
        <v>#VALUE!</v>
      </c>
      <c r="B603" s="145"/>
      <c r="C603" s="42">
        <f t="shared" ca="1" si="21"/>
        <v>46284</v>
      </c>
      <c r="D603" s="107">
        <f ca="1">INDIRECT("'" &amp; UPPER(LEFT(TEXT($D$3,"mmmm"),3)) &amp; "'!U36")</f>
        <v>0</v>
      </c>
      <c r="E603" s="147"/>
      <c r="F603" s="148"/>
      <c r="G603" s="148"/>
      <c r="H603" s="148"/>
      <c r="I603" s="148"/>
      <c r="J603" s="148"/>
      <c r="K603" s="148"/>
      <c r="L603" s="148"/>
      <c r="M603" s="148"/>
      <c r="N603" s="148"/>
      <c r="O603" s="148"/>
      <c r="P603" s="149"/>
    </row>
    <row r="604" spans="1:16" ht="15" customHeight="1" thickBot="1" x14ac:dyDescent="0.3">
      <c r="A604" s="45" t="e">
        <f ca="1">IF(MONTH(C604)=MONTH(D$3),RIGHT('Yearly Info'!A$40,LEN('Yearly Info'!A$40)-4),"")</f>
        <v>#VALUE!</v>
      </c>
      <c r="B604" s="145"/>
      <c r="C604" s="42">
        <f t="shared" ca="1" si="21"/>
        <v>46284</v>
      </c>
      <c r="D604" s="107">
        <f ca="1">INDIRECT("'" &amp; UPPER(LEFT(TEXT($D$3,"mmmm"),3)) &amp; "'!U37")</f>
        <v>0</v>
      </c>
      <c r="E604" s="147"/>
      <c r="F604" s="148"/>
      <c r="G604" s="148"/>
      <c r="H604" s="148"/>
      <c r="I604" s="148"/>
      <c r="J604" s="148"/>
      <c r="K604" s="148"/>
      <c r="L604" s="148"/>
      <c r="M604" s="148"/>
      <c r="N604" s="148"/>
      <c r="O604" s="148"/>
      <c r="P604" s="149"/>
    </row>
    <row r="605" spans="1:16" ht="15" customHeight="1" thickBot="1" x14ac:dyDescent="0.3">
      <c r="A605" s="45" t="str">
        <f ca="1">IF(MONTH(C605)=MONTH(D$3),RIGHT('Yearly Info'!A$41,LEN('Yearly Info'!A$41)-4),"")</f>
        <v xml:space="preserve"> </v>
      </c>
      <c r="B605" s="145"/>
      <c r="C605" s="42">
        <f t="shared" ca="1" si="21"/>
        <v>46284</v>
      </c>
      <c r="D605" s="107">
        <f ca="1">INDIRECT("'" &amp; UPPER(LEFT(TEXT($D$3,"mmmm"),3)) &amp; "'!U38")</f>
        <v>0</v>
      </c>
      <c r="E605" s="147"/>
      <c r="F605" s="148"/>
      <c r="G605" s="148"/>
      <c r="H605" s="148"/>
      <c r="I605" s="148"/>
      <c r="J605" s="148"/>
      <c r="K605" s="148"/>
      <c r="L605" s="148"/>
      <c r="M605" s="148"/>
      <c r="N605" s="148"/>
      <c r="O605" s="148"/>
      <c r="P605" s="149"/>
    </row>
    <row r="606" spans="1:16" ht="15" customHeight="1" thickBot="1" x14ac:dyDescent="0.3">
      <c r="A606" s="45" t="str">
        <f ca="1">IF(MONTH(C606)=MONTH(D$3),RIGHT('Yearly Info'!A$42,LEN('Yearly Info'!A$42)-4),"")</f>
        <v xml:space="preserve"> </v>
      </c>
      <c r="B606" s="145"/>
      <c r="C606" s="42">
        <f t="shared" ca="1" si="21"/>
        <v>46284</v>
      </c>
      <c r="D606" s="107">
        <f ca="1">INDIRECT("'" &amp; UPPER(LEFT(TEXT($D$3,"mmmm"),3)) &amp; "'!U39")</f>
        <v>0</v>
      </c>
      <c r="E606" s="147"/>
      <c r="F606" s="148"/>
      <c r="G606" s="148"/>
      <c r="H606" s="148"/>
      <c r="I606" s="148"/>
      <c r="J606" s="148"/>
      <c r="K606" s="148"/>
      <c r="L606" s="148"/>
      <c r="M606" s="148"/>
      <c r="N606" s="148"/>
      <c r="O606" s="148"/>
      <c r="P606" s="149"/>
    </row>
    <row r="607" spans="1:16" ht="15" customHeight="1" thickBot="1" x14ac:dyDescent="0.3">
      <c r="A607" s="45" t="str">
        <f ca="1">IF(MONTH(C607)=MONTH(D$3),RIGHT('Yearly Info'!A$43,LEN('Yearly Info'!A$43)-4),"")</f>
        <v xml:space="preserve"> </v>
      </c>
      <c r="B607" s="146"/>
      <c r="C607" s="42">
        <f t="shared" ca="1" si="21"/>
        <v>46284</v>
      </c>
      <c r="D607" s="107">
        <f ca="1">INDIRECT("'" &amp; UPPER(LEFT(TEXT($D$3,"mmmm"),3)) &amp; "'!U40")</f>
        <v>0</v>
      </c>
      <c r="E607" s="150"/>
      <c r="F607" s="151"/>
      <c r="G607" s="151"/>
      <c r="H607" s="151"/>
      <c r="I607" s="151"/>
      <c r="J607" s="151"/>
      <c r="K607" s="151"/>
      <c r="L607" s="151"/>
      <c r="M607" s="151"/>
      <c r="N607" s="151"/>
      <c r="O607" s="151"/>
      <c r="P607" s="152"/>
    </row>
    <row r="608" spans="1:16" ht="15" customHeight="1" x14ac:dyDescent="0.25">
      <c r="A608" s="44" t="str">
        <f ca="1">IF(MONTH(C608)=MONTH(D$3),RIGHT('Yearly Info'!A$14,LEN('Yearly Info'!A$14)-4),"")</f>
        <v xml:space="preserve"> RICS Support for MDEQ</v>
      </c>
      <c r="B608" s="145" t="str">
        <f ca="1">TEXT(C608,"dddd")</f>
        <v>Sunday</v>
      </c>
      <c r="C608" s="94">
        <f ca="1">C578+1</f>
        <v>46285</v>
      </c>
      <c r="D608" s="107">
        <f ca="1">INDIRECT("'" &amp; UPPER(LEFT(TEXT($D$3,"mmmm"),3)) &amp; "'!V11")</f>
        <v>0</v>
      </c>
      <c r="E608" s="147"/>
      <c r="F608" s="148"/>
      <c r="G608" s="148"/>
      <c r="H608" s="148"/>
      <c r="I608" s="148"/>
      <c r="J608" s="148"/>
      <c r="K608" s="148"/>
      <c r="L608" s="148"/>
      <c r="M608" s="148"/>
      <c r="N608" s="148"/>
      <c r="O608" s="148"/>
      <c r="P608" s="149"/>
    </row>
    <row r="609" spans="1:16" ht="15" customHeight="1" x14ac:dyDescent="0.25">
      <c r="A609" s="44" t="str">
        <f ca="1">IF(MONTH(C609)=MONTH(D$3),RIGHT('Yearly Info'!A$15,LEN('Yearly Info'!A$15)-4),"")</f>
        <v xml:space="preserve"> MDEQ</v>
      </c>
      <c r="B609" s="145"/>
      <c r="C609" s="42">
        <f ca="1">C608</f>
        <v>46285</v>
      </c>
      <c r="D609" s="107">
        <f ca="1">INDIRECT("'" &amp; UPPER(LEFT(TEXT($D$3,"mmmm"),3)) &amp; "'!V12")</f>
        <v>0</v>
      </c>
      <c r="E609" s="147"/>
      <c r="F609" s="148"/>
      <c r="G609" s="148"/>
      <c r="H609" s="148"/>
      <c r="I609" s="148"/>
      <c r="J609" s="148"/>
      <c r="K609" s="148"/>
      <c r="L609" s="148"/>
      <c r="M609" s="148"/>
      <c r="N609" s="148"/>
      <c r="O609" s="148"/>
      <c r="P609" s="149"/>
    </row>
    <row r="610" spans="1:16" ht="15" customHeight="1" x14ac:dyDescent="0.25">
      <c r="A610" s="44" t="str">
        <f ca="1">IF(MONTH(C610)=MONTH(D$3),RIGHT('Yearly Info'!A$16,LEN('Yearly Info'!A$16)-4),"")</f>
        <v xml:space="preserve"> RICS Idea Portal</v>
      </c>
      <c r="B610" s="145"/>
      <c r="C610" s="42">
        <f t="shared" ref="C610:C637" ca="1" si="22">C609</f>
        <v>46285</v>
      </c>
      <c r="D610" s="107">
        <f ca="1">INDIRECT("'" &amp; UPPER(LEFT(TEXT($D$3,"mmmm"),3)) &amp; "'!V13")</f>
        <v>0</v>
      </c>
      <c r="E610" s="147"/>
      <c r="F610" s="148"/>
      <c r="G610" s="148"/>
      <c r="H610" s="148"/>
      <c r="I610" s="148"/>
      <c r="J610" s="148"/>
      <c r="K610" s="148"/>
      <c r="L610" s="148"/>
      <c r="M610" s="148"/>
      <c r="N610" s="148"/>
      <c r="O610" s="148"/>
      <c r="P610" s="149"/>
    </row>
    <row r="611" spans="1:16" ht="15" customHeight="1" x14ac:dyDescent="0.25">
      <c r="A611" s="44" t="str">
        <f ca="1">IF(MONTH(C611)=MONTH(D$3),RIGHT('Yearly Info'!A$17,LEN('Yearly Info'!A$17)-4),"")</f>
        <v xml:space="preserve"> MSWIS</v>
      </c>
      <c r="B611" s="145"/>
      <c r="C611" s="42">
        <f t="shared" ca="1" si="22"/>
        <v>46285</v>
      </c>
      <c r="D611" s="107">
        <f ca="1">INDIRECT("'" &amp; UPPER(LEFT(TEXT($D$3,"mmmm"),3)) &amp; "'!V14")</f>
        <v>0</v>
      </c>
      <c r="E611" s="147"/>
      <c r="F611" s="148"/>
      <c r="G611" s="148"/>
      <c r="H611" s="148"/>
      <c r="I611" s="148"/>
      <c r="J611" s="148"/>
      <c r="K611" s="148"/>
      <c r="L611" s="148"/>
      <c r="M611" s="148"/>
      <c r="N611" s="148"/>
      <c r="O611" s="148"/>
      <c r="P611" s="149"/>
    </row>
    <row r="612" spans="1:16" ht="15" customHeight="1" x14ac:dyDescent="0.25">
      <c r="A612" s="44" t="str">
        <f ca="1">IF(MONTH(C612)=MONTH(D$3),RIGHT('Yearly Info'!A$18,LEN('Yearly Info'!A$18)-4),"")</f>
        <v xml:space="preserve"> GeoSpatial</v>
      </c>
      <c r="B612" s="145"/>
      <c r="C612" s="42">
        <f t="shared" ca="1" si="22"/>
        <v>46285</v>
      </c>
      <c r="D612" s="107">
        <f ca="1">INDIRECT("'" &amp; UPPER(LEFT(TEXT($D$3,"mmmm"),3)) &amp; "'!V15")</f>
        <v>0</v>
      </c>
      <c r="E612" s="147"/>
      <c r="F612" s="148"/>
      <c r="G612" s="148"/>
      <c r="H612" s="148"/>
      <c r="I612" s="148"/>
      <c r="J612" s="148"/>
      <c r="K612" s="148"/>
      <c r="L612" s="148"/>
      <c r="M612" s="148"/>
      <c r="N612" s="148"/>
      <c r="O612" s="148"/>
      <c r="P612" s="149"/>
    </row>
    <row r="613" spans="1:16" ht="15" customHeight="1" x14ac:dyDescent="0.25">
      <c r="A613" s="44" t="str">
        <f ca="1">IF(MONTH(C613)=MONTH(D$3),RIGHT('Yearly Info'!A$19,LEN('Yearly Info'!A$19)-4),"")</f>
        <v xml:space="preserve"> RICS Dashboard</v>
      </c>
      <c r="B613" s="145"/>
      <c r="C613" s="42">
        <f t="shared" ca="1" si="22"/>
        <v>46285</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MDWFP NRIS</v>
      </c>
      <c r="B614" s="145"/>
      <c r="C614" s="42">
        <f t="shared" ca="1" si="22"/>
        <v>46285</v>
      </c>
      <c r="D614" s="107">
        <f ca="1">INDIRECT("'" &amp; UPPER(LEFT(TEXT($D$3,"mmmm"),3)) &amp; "'!V17")</f>
        <v>0</v>
      </c>
      <c r="E614" s="147"/>
      <c r="F614" s="148"/>
      <c r="G614" s="148"/>
      <c r="H614" s="148"/>
      <c r="I614" s="148"/>
      <c r="J614" s="148"/>
      <c r="K614" s="148"/>
      <c r="L614" s="148"/>
      <c r="M614" s="148"/>
      <c r="N614" s="148"/>
      <c r="O614" s="148"/>
      <c r="P614" s="149"/>
    </row>
    <row r="615" spans="1:16" ht="15" customHeight="1" x14ac:dyDescent="0.25">
      <c r="A615" s="44" t="str">
        <f ca="1">IF(MONTH(C615)=MONTH(D$3),RIGHT('Yearly Info'!A$21,LEN('Yearly Info'!A$21)-4),"")</f>
        <v xml:space="preserve"> MSWIS MRVA 4 CLOSED</v>
      </c>
      <c r="B615" s="145"/>
      <c r="C615" s="42">
        <f t="shared" ca="1" si="22"/>
        <v>46285</v>
      </c>
      <c r="D615" s="107">
        <f ca="1">INDIRECT("'" &amp; UPPER(LEFT(TEXT($D$3,"mmmm"),3)) &amp; "'!V18")</f>
        <v>0</v>
      </c>
      <c r="E615" s="147"/>
      <c r="F615" s="148"/>
      <c r="G615" s="148"/>
      <c r="H615" s="148"/>
      <c r="I615" s="148"/>
      <c r="J615" s="148"/>
      <c r="K615" s="148"/>
      <c r="L615" s="148"/>
      <c r="M615" s="148"/>
      <c r="N615" s="148"/>
      <c r="O615" s="148"/>
      <c r="P615" s="149"/>
    </row>
    <row r="616" spans="1:16" ht="15" customHeight="1" x14ac:dyDescent="0.25">
      <c r="A616" s="44" t="str">
        <f ca="1">IF(MONTH(C616)=MONTH(D$3),RIGHT('Yearly Info'!A$22,LEN('Yearly Info'!A$22)-4),"")</f>
        <v xml:space="preserve"> Tackett</v>
      </c>
      <c r="B616" s="145"/>
      <c r="C616" s="42">
        <f t="shared" ca="1" si="22"/>
        <v>46285</v>
      </c>
      <c r="D616" s="107">
        <f ca="1">INDIRECT("'" &amp; UPPER(LEFT(TEXT($D$3,"mmmm"),3)) &amp; "'!V19")</f>
        <v>0</v>
      </c>
      <c r="E616" s="147"/>
      <c r="F616" s="148"/>
      <c r="G616" s="148"/>
      <c r="H616" s="148"/>
      <c r="I616" s="148"/>
      <c r="J616" s="148"/>
      <c r="K616" s="148"/>
      <c r="L616" s="148"/>
      <c r="M616" s="148"/>
      <c r="N616" s="148"/>
      <c r="O616" s="148"/>
      <c r="P616" s="149"/>
    </row>
    <row r="617" spans="1:16" ht="15" customHeight="1" x14ac:dyDescent="0.25">
      <c r="A617" s="44" t="e">
        <f ca="1">IF(MONTH(C617)=MONTH(D$3),RIGHT('Yearly Info'!A$23,LEN('Yearly Info'!A$23)-4),"")</f>
        <v>#VALUE!</v>
      </c>
      <c r="B617" s="145"/>
      <c r="C617" s="42">
        <f t="shared" ca="1" si="22"/>
        <v>46285</v>
      </c>
      <c r="D617" s="107">
        <f ca="1">INDIRECT("'" &amp; UPPER(LEFT(TEXT($D$3,"mmmm"),3)) &amp; "'!V20")</f>
        <v>0</v>
      </c>
      <c r="E617" s="147"/>
      <c r="F617" s="148"/>
      <c r="G617" s="148"/>
      <c r="H617" s="148"/>
      <c r="I617" s="148"/>
      <c r="J617" s="148"/>
      <c r="K617" s="148"/>
      <c r="L617" s="148"/>
      <c r="M617" s="148"/>
      <c r="N617" s="148"/>
      <c r="O617" s="148"/>
      <c r="P617" s="149"/>
    </row>
    <row r="618" spans="1:16" ht="15" customHeight="1" x14ac:dyDescent="0.25">
      <c r="A618" s="44" t="e">
        <f ca="1">IF(MONTH(C618)=MONTH(D$3),RIGHT('Yearly Info'!A$24,LEN('Yearly Info'!A$24)-4),"")</f>
        <v>#VALUE!</v>
      </c>
      <c r="B618" s="145"/>
      <c r="C618" s="42">
        <f t="shared" ca="1" si="22"/>
        <v>46285</v>
      </c>
      <c r="D618" s="107">
        <f ca="1">INDIRECT("'" &amp; UPPER(LEFT(TEXT($D$3,"mmmm"),3)) &amp; "'!V21")</f>
        <v>0</v>
      </c>
      <c r="E618" s="147"/>
      <c r="F618" s="148"/>
      <c r="G618" s="148"/>
      <c r="H618" s="148"/>
      <c r="I618" s="148"/>
      <c r="J618" s="148"/>
      <c r="K618" s="148"/>
      <c r="L618" s="148"/>
      <c r="M618" s="148"/>
      <c r="N618" s="148"/>
      <c r="O618" s="148"/>
      <c r="P618" s="149"/>
    </row>
    <row r="619" spans="1:16" ht="15" customHeight="1" x14ac:dyDescent="0.25">
      <c r="A619" s="44" t="e">
        <f ca="1">IF(MONTH(C619)=MONTH(D$3),RIGHT('Yearly Info'!A$25,LEN('Yearly Info'!A$25)-4),"")</f>
        <v>#VALUE!</v>
      </c>
      <c r="B619" s="145"/>
      <c r="C619" s="42">
        <f t="shared" ca="1" si="22"/>
        <v>46285</v>
      </c>
      <c r="D619" s="107">
        <f ca="1">INDIRECT("'" &amp; UPPER(LEFT(TEXT($D$3,"mmmm"),3)) &amp; "'!V22")</f>
        <v>0</v>
      </c>
      <c r="E619" s="147"/>
      <c r="F619" s="148"/>
      <c r="G619" s="148"/>
      <c r="H619" s="148"/>
      <c r="I619" s="148"/>
      <c r="J619" s="148"/>
      <c r="K619" s="148"/>
      <c r="L619" s="148"/>
      <c r="M619" s="148"/>
      <c r="N619" s="148"/>
      <c r="O619" s="148"/>
      <c r="P619" s="149"/>
    </row>
    <row r="620" spans="1:16" ht="15" customHeight="1" x14ac:dyDescent="0.25">
      <c r="A620" s="44" t="e">
        <f ca="1">IF(MONTH(C620)=MONTH(D$3),RIGHT('Yearly Info'!A$26,LEN('Yearly Info'!A$26)-4),"")</f>
        <v>#VALUE!</v>
      </c>
      <c r="B620" s="145"/>
      <c r="C620" s="42">
        <f t="shared" ca="1" si="22"/>
        <v>46285</v>
      </c>
      <c r="D620" s="107">
        <f ca="1">INDIRECT("'" &amp; UPPER(LEFT(TEXT($D$3,"mmmm"),3)) &amp; "'!V23")</f>
        <v>0</v>
      </c>
      <c r="E620" s="147"/>
      <c r="F620" s="148"/>
      <c r="G620" s="148"/>
      <c r="H620" s="148"/>
      <c r="I620" s="148"/>
      <c r="J620" s="148"/>
      <c r="K620" s="148"/>
      <c r="L620" s="148"/>
      <c r="M620" s="148"/>
      <c r="N620" s="148"/>
      <c r="O620" s="148"/>
      <c r="P620" s="149"/>
    </row>
    <row r="621" spans="1:16" ht="15" customHeight="1" x14ac:dyDescent="0.25">
      <c r="A621" s="44" t="e">
        <f ca="1">IF(MONTH(C621)=MONTH(D$3),RIGHT('Yearly Info'!A$27,LEN('Yearly Info'!A$27)-4),"")</f>
        <v>#VALUE!</v>
      </c>
      <c r="B621" s="145"/>
      <c r="C621" s="42">
        <f t="shared" ca="1" si="22"/>
        <v>46285</v>
      </c>
      <c r="D621" s="107">
        <f ca="1">INDIRECT("'" &amp; UPPER(LEFT(TEXT($D$3,"mmmm"),3)) &amp; "'!V24")</f>
        <v>0</v>
      </c>
      <c r="E621" s="147"/>
      <c r="F621" s="148"/>
      <c r="G621" s="148"/>
      <c r="H621" s="148"/>
      <c r="I621" s="148"/>
      <c r="J621" s="148"/>
      <c r="K621" s="148"/>
      <c r="L621" s="148"/>
      <c r="M621" s="148"/>
      <c r="N621" s="148"/>
      <c r="O621" s="148"/>
      <c r="P621" s="149"/>
    </row>
    <row r="622" spans="1:16" ht="15" customHeight="1" x14ac:dyDescent="0.25">
      <c r="A622" s="44" t="e">
        <f ca="1">IF(MONTH(C622)=MONTH(D$3),RIGHT('Yearly Info'!A$28,LEN('Yearly Info'!A$28)-4),"")</f>
        <v>#VALUE!</v>
      </c>
      <c r="B622" s="145"/>
      <c r="C622" s="42">
        <f t="shared" ca="1" si="22"/>
        <v>46285</v>
      </c>
      <c r="D622" s="107">
        <f ca="1">INDIRECT("'" &amp; UPPER(LEFT(TEXT($D$3,"mmmm"),3)) &amp; "'!V25")</f>
        <v>0</v>
      </c>
      <c r="E622" s="147"/>
      <c r="F622" s="148"/>
      <c r="G622" s="148"/>
      <c r="H622" s="148"/>
      <c r="I622" s="148"/>
      <c r="J622" s="148"/>
      <c r="K622" s="148"/>
      <c r="L622" s="148"/>
      <c r="M622" s="148"/>
      <c r="N622" s="148"/>
      <c r="O622" s="148"/>
      <c r="P622" s="149"/>
    </row>
    <row r="623" spans="1:16" ht="15" customHeight="1" x14ac:dyDescent="0.25">
      <c r="A623" s="44" t="e">
        <f ca="1">IF(MONTH(C623)=MONTH(D$3),RIGHT('Yearly Info'!A$29,LEN('Yearly Info'!A$29)-4),"")</f>
        <v>#VALUE!</v>
      </c>
      <c r="B623" s="145"/>
      <c r="C623" s="42">
        <f t="shared" ca="1" si="22"/>
        <v>46285</v>
      </c>
      <c r="D623" s="107">
        <f ca="1">INDIRECT("'" &amp; UPPER(LEFT(TEXT($D$3,"mmmm"),3)) &amp; "'!V26")</f>
        <v>0</v>
      </c>
      <c r="E623" s="147"/>
      <c r="F623" s="148"/>
      <c r="G623" s="148"/>
      <c r="H623" s="148"/>
      <c r="I623" s="148"/>
      <c r="J623" s="148"/>
      <c r="K623" s="148"/>
      <c r="L623" s="148"/>
      <c r="M623" s="148"/>
      <c r="N623" s="148"/>
      <c r="O623" s="148"/>
      <c r="P623" s="149"/>
    </row>
    <row r="624" spans="1:16" ht="15" customHeight="1" x14ac:dyDescent="0.25">
      <c r="A624" s="44" t="e">
        <f ca="1">IF(MONTH(C624)=MONTH(D$3),RIGHT('Yearly Info'!A$30,LEN('Yearly Info'!A$30)-4),"")</f>
        <v>#VALUE!</v>
      </c>
      <c r="B624" s="145"/>
      <c r="C624" s="42">
        <f t="shared" ca="1" si="22"/>
        <v>46285</v>
      </c>
      <c r="D624" s="107">
        <f ca="1">INDIRECT("'" &amp; UPPER(LEFT(TEXT($D$3,"mmmm"),3)) &amp; "'!V27")</f>
        <v>0</v>
      </c>
      <c r="E624" s="147"/>
      <c r="F624" s="148"/>
      <c r="G624" s="148"/>
      <c r="H624" s="148"/>
      <c r="I624" s="148"/>
      <c r="J624" s="148"/>
      <c r="K624" s="148"/>
      <c r="L624" s="148"/>
      <c r="M624" s="148"/>
      <c r="N624" s="148"/>
      <c r="O624" s="148"/>
      <c r="P624" s="149"/>
    </row>
    <row r="625" spans="1:16" ht="15" customHeight="1" x14ac:dyDescent="0.25">
      <c r="A625" s="44" t="e">
        <f ca="1">IF(MONTH(C625)=MONTH(D$3),RIGHT('Yearly Info'!A$31,LEN('Yearly Info'!A$31)-4),"")</f>
        <v>#VALUE!</v>
      </c>
      <c r="B625" s="145"/>
      <c r="C625" s="42">
        <f t="shared" ca="1" si="22"/>
        <v>46285</v>
      </c>
      <c r="D625" s="107">
        <f ca="1">INDIRECT("'" &amp; UPPER(LEFT(TEXT($D$3,"mmmm"),3)) &amp; "'!V28")</f>
        <v>0</v>
      </c>
      <c r="E625" s="147"/>
      <c r="F625" s="148"/>
      <c r="G625" s="148"/>
      <c r="H625" s="148"/>
      <c r="I625" s="148"/>
      <c r="J625" s="148"/>
      <c r="K625" s="148"/>
      <c r="L625" s="148"/>
      <c r="M625" s="148"/>
      <c r="N625" s="148"/>
      <c r="O625" s="148"/>
      <c r="P625" s="149"/>
    </row>
    <row r="626" spans="1:16" ht="15" customHeight="1" x14ac:dyDescent="0.25">
      <c r="A626" s="44" t="e">
        <f ca="1">IF(MONTH(C626)=MONTH(D$3),RIGHT('Yearly Info'!A$32,LEN('Yearly Info'!A$32)-4),"")</f>
        <v>#VALUE!</v>
      </c>
      <c r="B626" s="145"/>
      <c r="C626" s="42">
        <f t="shared" ca="1" si="22"/>
        <v>46285</v>
      </c>
      <c r="D626" s="107">
        <f ca="1">INDIRECT("'" &amp; UPPER(LEFT(TEXT($D$3,"mmmm"),3)) &amp; "'!V29")</f>
        <v>0</v>
      </c>
      <c r="E626" s="147"/>
      <c r="F626" s="148"/>
      <c r="G626" s="148"/>
      <c r="H626" s="148"/>
      <c r="I626" s="148"/>
      <c r="J626" s="148"/>
      <c r="K626" s="148"/>
      <c r="L626" s="148"/>
      <c r="M626" s="148"/>
      <c r="N626" s="148"/>
      <c r="O626" s="148"/>
      <c r="P626" s="149"/>
    </row>
    <row r="627" spans="1:16" ht="15" customHeight="1" x14ac:dyDescent="0.25">
      <c r="A627" s="44" t="e">
        <f ca="1">IF(MONTH(C627)=MONTH(D$3),RIGHT('Yearly Info'!A$33,LEN('Yearly Info'!A$33)-4),"")</f>
        <v>#VALUE!</v>
      </c>
      <c r="B627" s="145"/>
      <c r="C627" s="42">
        <f t="shared" ca="1" si="22"/>
        <v>46285</v>
      </c>
      <c r="D627" s="107">
        <f ca="1">INDIRECT("'" &amp; UPPER(LEFT(TEXT($D$3,"mmmm"),3)) &amp; "'!V30")</f>
        <v>0</v>
      </c>
      <c r="E627" s="147"/>
      <c r="F627" s="148"/>
      <c r="G627" s="148"/>
      <c r="H627" s="148"/>
      <c r="I627" s="148"/>
      <c r="J627" s="148"/>
      <c r="K627" s="148"/>
      <c r="L627" s="148"/>
      <c r="M627" s="148"/>
      <c r="N627" s="148"/>
      <c r="O627" s="148"/>
      <c r="P627" s="149"/>
    </row>
    <row r="628" spans="1:16" ht="15" customHeight="1" x14ac:dyDescent="0.25">
      <c r="A628" s="44" t="e">
        <f ca="1">IF(MONTH(C628)=MONTH(D$3),RIGHT('Yearly Info'!A$34,LEN('Yearly Info'!A$34)-4),"")</f>
        <v>#VALUE!</v>
      </c>
      <c r="B628" s="145"/>
      <c r="C628" s="42">
        <f t="shared" ca="1" si="22"/>
        <v>46285</v>
      </c>
      <c r="D628" s="107">
        <f ca="1">INDIRECT("'" &amp; UPPER(LEFT(TEXT($D$3,"mmmm"),3)) &amp; "'!V31")</f>
        <v>0</v>
      </c>
      <c r="E628" s="147"/>
      <c r="F628" s="148"/>
      <c r="G628" s="148"/>
      <c r="H628" s="148"/>
      <c r="I628" s="148"/>
      <c r="J628" s="148"/>
      <c r="K628" s="148"/>
      <c r="L628" s="148"/>
      <c r="M628" s="148"/>
      <c r="N628" s="148"/>
      <c r="O628" s="148"/>
      <c r="P628" s="149"/>
    </row>
    <row r="629" spans="1:16" ht="15" customHeight="1" x14ac:dyDescent="0.25">
      <c r="A629" s="44" t="e">
        <f ca="1">IF(MONTH(C629)=MONTH(D$3),RIGHT('Yearly Info'!A$35,LEN('Yearly Info'!A$35)-4),"")</f>
        <v>#VALUE!</v>
      </c>
      <c r="B629" s="145"/>
      <c r="C629" s="42">
        <f t="shared" ca="1" si="22"/>
        <v>46285</v>
      </c>
      <c r="D629" s="107">
        <f ca="1">INDIRECT("'" &amp; UPPER(LEFT(TEXT($D$3,"mmmm"),3)) &amp; "'!V32")</f>
        <v>0</v>
      </c>
      <c r="E629" s="147"/>
      <c r="F629" s="148"/>
      <c r="G629" s="148"/>
      <c r="H629" s="148"/>
      <c r="I629" s="148"/>
      <c r="J629" s="148"/>
      <c r="K629" s="148"/>
      <c r="L629" s="148"/>
      <c r="M629" s="148"/>
      <c r="N629" s="148"/>
      <c r="O629" s="148"/>
      <c r="P629" s="149"/>
    </row>
    <row r="630" spans="1:16" ht="15" customHeight="1" x14ac:dyDescent="0.25">
      <c r="A630" s="44" t="e">
        <f ca="1">IF(MONTH(C630)=MONTH(D$3),RIGHT('Yearly Info'!A$36,LEN('Yearly Info'!A$36)-4),"")</f>
        <v>#VALUE!</v>
      </c>
      <c r="B630" s="145"/>
      <c r="C630" s="42">
        <f t="shared" ca="1" si="22"/>
        <v>46285</v>
      </c>
      <c r="D630" s="107">
        <f ca="1">INDIRECT("'" &amp; UPPER(LEFT(TEXT($D$3,"mmmm"),3)) &amp; "'!V33")</f>
        <v>0</v>
      </c>
      <c r="E630" s="147"/>
      <c r="F630" s="148"/>
      <c r="G630" s="148"/>
      <c r="H630" s="148"/>
      <c r="I630" s="148"/>
      <c r="J630" s="148"/>
      <c r="K630" s="148"/>
      <c r="L630" s="148"/>
      <c r="M630" s="148"/>
      <c r="N630" s="148"/>
      <c r="O630" s="148"/>
      <c r="P630" s="149"/>
    </row>
    <row r="631" spans="1:16" ht="15" customHeight="1" x14ac:dyDescent="0.25">
      <c r="A631" s="44" t="e">
        <f ca="1">IF(MONTH(C631)=MONTH(D$3),RIGHT('Yearly Info'!A$37,LEN('Yearly Info'!A$37)-4),"")</f>
        <v>#VALUE!</v>
      </c>
      <c r="B631" s="145"/>
      <c r="C631" s="42">
        <f t="shared" ca="1" si="22"/>
        <v>46285</v>
      </c>
      <c r="D631" s="107">
        <f ca="1">INDIRECT("'" &amp; UPPER(LEFT(TEXT($D$3,"mmmm"),3)) &amp; "'!V34")</f>
        <v>0</v>
      </c>
      <c r="E631" s="147"/>
      <c r="F631" s="148"/>
      <c r="G631" s="148"/>
      <c r="H631" s="148"/>
      <c r="I631" s="148"/>
      <c r="J631" s="148"/>
      <c r="K631" s="148"/>
      <c r="L631" s="148"/>
      <c r="M631" s="148"/>
      <c r="N631" s="148"/>
      <c r="O631" s="148"/>
      <c r="P631" s="149"/>
    </row>
    <row r="632" spans="1:16" ht="15" customHeight="1" x14ac:dyDescent="0.25">
      <c r="A632" s="44" t="e">
        <f ca="1">IF(MONTH(C632)=MONTH(D$3),RIGHT('Yearly Info'!A$38,LEN('Yearly Info'!A$38)-4),"")</f>
        <v>#VALUE!</v>
      </c>
      <c r="B632" s="145"/>
      <c r="C632" s="42">
        <f t="shared" ca="1" si="22"/>
        <v>46285</v>
      </c>
      <c r="D632" s="107">
        <f ca="1">INDIRECT("'" &amp; UPPER(LEFT(TEXT($D$3,"mmmm"),3)) &amp; "'!V35")</f>
        <v>0</v>
      </c>
      <c r="E632" s="147"/>
      <c r="F632" s="148"/>
      <c r="G632" s="148"/>
      <c r="H632" s="148"/>
      <c r="I632" s="148"/>
      <c r="J632" s="148"/>
      <c r="K632" s="148"/>
      <c r="L632" s="148"/>
      <c r="M632" s="148"/>
      <c r="N632" s="148"/>
      <c r="O632" s="148"/>
      <c r="P632" s="149"/>
    </row>
    <row r="633" spans="1:16" ht="15" customHeight="1" x14ac:dyDescent="0.25">
      <c r="A633" s="44" t="e">
        <f ca="1">IF(MONTH(C633)=MONTH(D$3),RIGHT('Yearly Info'!A$39,LEN('Yearly Info'!A$39)-4),"")</f>
        <v>#VALUE!</v>
      </c>
      <c r="B633" s="145"/>
      <c r="C633" s="42">
        <f t="shared" ca="1" si="22"/>
        <v>46285</v>
      </c>
      <c r="D633" s="107">
        <f ca="1">INDIRECT("'" &amp; UPPER(LEFT(TEXT($D$3,"mmmm"),3)) &amp; "'!V36")</f>
        <v>0</v>
      </c>
      <c r="E633" s="147"/>
      <c r="F633" s="148"/>
      <c r="G633" s="148"/>
      <c r="H633" s="148"/>
      <c r="I633" s="148"/>
      <c r="J633" s="148"/>
      <c r="K633" s="148"/>
      <c r="L633" s="148"/>
      <c r="M633" s="148"/>
      <c r="N633" s="148"/>
      <c r="O633" s="148"/>
      <c r="P633" s="149"/>
    </row>
    <row r="634" spans="1:16" ht="15" customHeight="1" thickBot="1" x14ac:dyDescent="0.3">
      <c r="A634" s="45" t="e">
        <f ca="1">IF(MONTH(C634)=MONTH(D$3),RIGHT('Yearly Info'!A$40,LEN('Yearly Info'!A$40)-4),"")</f>
        <v>#VALUE!</v>
      </c>
      <c r="B634" s="145"/>
      <c r="C634" s="42">
        <f t="shared" ca="1" si="22"/>
        <v>46285</v>
      </c>
      <c r="D634" s="107">
        <f ca="1">INDIRECT("'" &amp; UPPER(LEFT(TEXT($D$3,"mmmm"),3)) &amp; "'!V37")</f>
        <v>0</v>
      </c>
      <c r="E634" s="147"/>
      <c r="F634" s="148"/>
      <c r="G634" s="148"/>
      <c r="H634" s="148"/>
      <c r="I634" s="148"/>
      <c r="J634" s="148"/>
      <c r="K634" s="148"/>
      <c r="L634" s="148"/>
      <c r="M634" s="148"/>
      <c r="N634" s="148"/>
      <c r="O634" s="148"/>
      <c r="P634" s="149"/>
    </row>
    <row r="635" spans="1:16" ht="15" customHeight="1" thickBot="1" x14ac:dyDescent="0.3">
      <c r="A635" s="45" t="str">
        <f ca="1">IF(MONTH(C635)=MONTH(D$3),RIGHT('Yearly Info'!A$41,LEN('Yearly Info'!A$41)-4),"")</f>
        <v xml:space="preserve"> </v>
      </c>
      <c r="B635" s="145"/>
      <c r="C635" s="42">
        <f t="shared" ca="1" si="22"/>
        <v>46285</v>
      </c>
      <c r="D635" s="107">
        <f ca="1">INDIRECT("'" &amp; UPPER(LEFT(TEXT($D$3,"mmmm"),3)) &amp; "'!V38")</f>
        <v>0</v>
      </c>
      <c r="E635" s="147"/>
      <c r="F635" s="148"/>
      <c r="G635" s="148"/>
      <c r="H635" s="148"/>
      <c r="I635" s="148"/>
      <c r="J635" s="148"/>
      <c r="K635" s="148"/>
      <c r="L635" s="148"/>
      <c r="M635" s="148"/>
      <c r="N635" s="148"/>
      <c r="O635" s="148"/>
      <c r="P635" s="149"/>
    </row>
    <row r="636" spans="1:16" ht="15" customHeight="1" thickBot="1" x14ac:dyDescent="0.3">
      <c r="A636" s="45" t="str">
        <f ca="1">IF(MONTH(C636)=MONTH(D$3),RIGHT('Yearly Info'!A$42,LEN('Yearly Info'!A$42)-4),"")</f>
        <v xml:space="preserve"> </v>
      </c>
      <c r="B636" s="145"/>
      <c r="C636" s="42">
        <f t="shared" ca="1" si="22"/>
        <v>46285</v>
      </c>
      <c r="D636" s="107">
        <f ca="1">INDIRECT("'" &amp; UPPER(LEFT(TEXT($D$3,"mmmm"),3)) &amp; "'!V39")</f>
        <v>0</v>
      </c>
      <c r="E636" s="147"/>
      <c r="F636" s="148"/>
      <c r="G636" s="148"/>
      <c r="H636" s="148"/>
      <c r="I636" s="148"/>
      <c r="J636" s="148"/>
      <c r="K636" s="148"/>
      <c r="L636" s="148"/>
      <c r="M636" s="148"/>
      <c r="N636" s="148"/>
      <c r="O636" s="148"/>
      <c r="P636" s="149"/>
    </row>
    <row r="637" spans="1:16" ht="15" customHeight="1" thickBot="1" x14ac:dyDescent="0.3">
      <c r="A637" s="45" t="str">
        <f ca="1">IF(MONTH(C637)=MONTH(D$3),RIGHT('Yearly Info'!A$43,LEN('Yearly Info'!A$43)-4),"")</f>
        <v xml:space="preserve"> </v>
      </c>
      <c r="B637" s="146"/>
      <c r="C637" s="42">
        <f t="shared" ca="1" si="22"/>
        <v>46285</v>
      </c>
      <c r="D637" s="107">
        <f ca="1">INDIRECT("'" &amp; UPPER(LEFT(TEXT($D$3,"mmmm"),3)) &amp; "'!V40")</f>
        <v>0</v>
      </c>
      <c r="E637" s="150"/>
      <c r="F637" s="151"/>
      <c r="G637" s="151"/>
      <c r="H637" s="151"/>
      <c r="I637" s="151"/>
      <c r="J637" s="151"/>
      <c r="K637" s="151"/>
      <c r="L637" s="151"/>
      <c r="M637" s="151"/>
      <c r="N637" s="151"/>
      <c r="O637" s="151"/>
      <c r="P637" s="152"/>
    </row>
    <row r="638" spans="1:16" ht="15" customHeight="1" x14ac:dyDescent="0.25">
      <c r="A638" s="44" t="str">
        <f ca="1">IF(MONTH(C638)=MONTH(D$3),RIGHT('Yearly Info'!A$14,LEN('Yearly Info'!A$14)-4),"")</f>
        <v xml:space="preserve"> RICS Support for MDEQ</v>
      </c>
      <c r="B638" s="159" t="str">
        <f ca="1">TEXT(C638,"dddd")</f>
        <v>Monday</v>
      </c>
      <c r="C638" s="96">
        <f ca="1">C548+3</f>
        <v>46286</v>
      </c>
      <c r="D638" s="54">
        <f ca="1">INDIRECT("'" &amp; UPPER(LEFT(TEXT($D$3,"mmmm"),3)) &amp; "'!W11")</f>
        <v>0</v>
      </c>
      <c r="E638" s="147"/>
      <c r="F638" s="148"/>
      <c r="G638" s="148"/>
      <c r="H638" s="148"/>
      <c r="I638" s="148"/>
      <c r="J638" s="148"/>
      <c r="K638" s="148"/>
      <c r="L638" s="148"/>
      <c r="M638" s="148"/>
      <c r="N638" s="148"/>
      <c r="O638" s="148"/>
      <c r="P638" s="149"/>
    </row>
    <row r="639" spans="1:16" ht="15" customHeight="1" x14ac:dyDescent="0.25">
      <c r="A639" s="44" t="str">
        <f ca="1">IF(MONTH(C639)=MONTH(D$3),RIGHT('Yearly Info'!A$15,LEN('Yearly Info'!A$15)-4),"")</f>
        <v xml:space="preserve"> MDEQ</v>
      </c>
      <c r="B639" s="145"/>
      <c r="C639" s="42">
        <f ca="1">C638</f>
        <v>46286</v>
      </c>
      <c r="D639" s="54">
        <f ca="1">INDIRECT("'" &amp; UPPER(LEFT(TEXT($D$3,"mmmm"),3)) &amp; "'!W12")</f>
        <v>0</v>
      </c>
      <c r="E639" s="147"/>
      <c r="F639" s="148"/>
      <c r="G639" s="148"/>
      <c r="H639" s="148"/>
      <c r="I639" s="148"/>
      <c r="J639" s="148"/>
      <c r="K639" s="148"/>
      <c r="L639" s="148"/>
      <c r="M639" s="148"/>
      <c r="N639" s="148"/>
      <c r="O639" s="148"/>
      <c r="P639" s="149"/>
    </row>
    <row r="640" spans="1:16" ht="15" customHeight="1" x14ac:dyDescent="0.25">
      <c r="A640" s="44" t="str">
        <f ca="1">IF(MONTH(C640)=MONTH(D$3),RIGHT('Yearly Info'!A$16,LEN('Yearly Info'!A$16)-4),"")</f>
        <v xml:space="preserve"> RICS Idea Portal</v>
      </c>
      <c r="B640" s="145"/>
      <c r="C640" s="42">
        <f t="shared" ref="C640:C667" ca="1" si="23">C639</f>
        <v>46286</v>
      </c>
      <c r="D640" s="54">
        <f ca="1">INDIRECT("'" &amp; UPPER(LEFT(TEXT($D$3,"mmmm"),3)) &amp; "'!W13")</f>
        <v>0</v>
      </c>
      <c r="E640" s="147"/>
      <c r="F640" s="148"/>
      <c r="G640" s="148"/>
      <c r="H640" s="148"/>
      <c r="I640" s="148"/>
      <c r="J640" s="148"/>
      <c r="K640" s="148"/>
      <c r="L640" s="148"/>
      <c r="M640" s="148"/>
      <c r="N640" s="148"/>
      <c r="O640" s="148"/>
      <c r="P640" s="149"/>
    </row>
    <row r="641" spans="1:16" ht="15" customHeight="1" x14ac:dyDescent="0.25">
      <c r="A641" s="44" t="str">
        <f ca="1">IF(MONTH(C641)=MONTH(D$3),RIGHT('Yearly Info'!A$17,LEN('Yearly Info'!A$17)-4),"")</f>
        <v xml:space="preserve"> MSWIS</v>
      </c>
      <c r="B641" s="145"/>
      <c r="C641" s="42">
        <f t="shared" ca="1" si="23"/>
        <v>46286</v>
      </c>
      <c r="D641" s="54">
        <f ca="1">INDIRECT("'" &amp; UPPER(LEFT(TEXT($D$3,"mmmm"),3)) &amp; "'!W14")</f>
        <v>0</v>
      </c>
      <c r="E641" s="147"/>
      <c r="F641" s="148"/>
      <c r="G641" s="148"/>
      <c r="H641" s="148"/>
      <c r="I641" s="148"/>
      <c r="J641" s="148"/>
      <c r="K641" s="148"/>
      <c r="L641" s="148"/>
      <c r="M641" s="148"/>
      <c r="N641" s="148"/>
      <c r="O641" s="148"/>
      <c r="P641" s="149"/>
    </row>
    <row r="642" spans="1:16" ht="15" customHeight="1" x14ac:dyDescent="0.25">
      <c r="A642" s="44" t="str">
        <f ca="1">IF(MONTH(C642)=MONTH(D$3),RIGHT('Yearly Info'!A$18,LEN('Yearly Info'!A$18)-4),"")</f>
        <v xml:space="preserve"> GeoSpatial</v>
      </c>
      <c r="B642" s="145"/>
      <c r="C642" s="42">
        <f t="shared" ca="1" si="23"/>
        <v>46286</v>
      </c>
      <c r="D642" s="54">
        <f ca="1">INDIRECT("'" &amp; UPPER(LEFT(TEXT($D$3,"mmmm"),3)) &amp; "'!W15")</f>
        <v>0</v>
      </c>
      <c r="E642" s="153"/>
      <c r="F642" s="154"/>
      <c r="G642" s="154"/>
      <c r="H642" s="154"/>
      <c r="I642" s="154"/>
      <c r="J642" s="154"/>
      <c r="K642" s="154"/>
      <c r="L642" s="154"/>
      <c r="M642" s="154"/>
      <c r="N642" s="154"/>
      <c r="O642" s="154"/>
      <c r="P642" s="155"/>
    </row>
    <row r="643" spans="1:16" ht="15" customHeight="1" x14ac:dyDescent="0.25">
      <c r="A643" s="44" t="str">
        <f ca="1">IF(MONTH(C643)=MONTH(D$3),RIGHT('Yearly Info'!A$19,LEN('Yearly Info'!A$19)-4),"")</f>
        <v xml:space="preserve"> RICS Dashboard</v>
      </c>
      <c r="B643" s="145"/>
      <c r="C643" s="42">
        <f t="shared" ca="1" si="23"/>
        <v>46286</v>
      </c>
      <c r="D643" s="54">
        <f ca="1">INDIRECT("'" &amp; UPPER(LEFT(TEXT($D$3,"mmmm"),3)) &amp; "'!W16")</f>
        <v>0</v>
      </c>
      <c r="E643" s="153"/>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MDWFP NRIS</v>
      </c>
      <c r="B644" s="145"/>
      <c r="C644" s="42">
        <f t="shared" ca="1" si="23"/>
        <v>46286</v>
      </c>
      <c r="D644" s="54">
        <f ca="1">INDIRECT("'" &amp; UPPER(LEFT(TEXT($D$3,"mmmm"),3)) &amp; "'!W17")</f>
        <v>0</v>
      </c>
      <c r="E644" s="153"/>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 MRVA 4 CLOSED</v>
      </c>
      <c r="B645" s="145"/>
      <c r="C645" s="42">
        <f t="shared" ca="1" si="23"/>
        <v>46286</v>
      </c>
      <c r="D645" s="54">
        <f ca="1">INDIRECT("'" &amp; UPPER(LEFT(TEXT($D$3,"mmmm"),3)) &amp; "'!W18")</f>
        <v>0</v>
      </c>
      <c r="E645" s="147"/>
      <c r="F645" s="148"/>
      <c r="G645" s="148"/>
      <c r="H645" s="148"/>
      <c r="I645" s="148"/>
      <c r="J645" s="148"/>
      <c r="K645" s="148"/>
      <c r="L645" s="148"/>
      <c r="M645" s="148"/>
      <c r="N645" s="148"/>
      <c r="O645" s="148"/>
      <c r="P645" s="149"/>
    </row>
    <row r="646" spans="1:16" ht="15" customHeight="1" x14ac:dyDescent="0.25">
      <c r="A646" s="44" t="str">
        <f ca="1">IF(MONTH(C646)=MONTH(D$3),RIGHT('Yearly Info'!A$22,LEN('Yearly Info'!A$22)-4),"")</f>
        <v xml:space="preserve"> Tackett</v>
      </c>
      <c r="B646" s="145"/>
      <c r="C646" s="42">
        <f t="shared" ca="1" si="23"/>
        <v>46286</v>
      </c>
      <c r="D646" s="54">
        <f ca="1">INDIRECT("'" &amp; UPPER(LEFT(TEXT($D$3,"mmmm"),3)) &amp; "'!W19")</f>
        <v>0</v>
      </c>
      <c r="E646" s="147"/>
      <c r="F646" s="148"/>
      <c r="G646" s="148"/>
      <c r="H646" s="148"/>
      <c r="I646" s="148"/>
      <c r="J646" s="148"/>
      <c r="K646" s="148"/>
      <c r="L646" s="148"/>
      <c r="M646" s="148"/>
      <c r="N646" s="148"/>
      <c r="O646" s="148"/>
      <c r="P646" s="149"/>
    </row>
    <row r="647" spans="1:16" ht="15" customHeight="1" x14ac:dyDescent="0.25">
      <c r="A647" s="44" t="e">
        <f ca="1">IF(MONTH(C647)=MONTH(D$3),RIGHT('Yearly Info'!A$23,LEN('Yearly Info'!A$23)-4),"")</f>
        <v>#VALUE!</v>
      </c>
      <c r="B647" s="145"/>
      <c r="C647" s="42">
        <f t="shared" ca="1" si="23"/>
        <v>46286</v>
      </c>
      <c r="D647" s="54">
        <f ca="1">INDIRECT("'" &amp; UPPER(LEFT(TEXT($D$3,"mmmm"),3)) &amp; "'!W20")</f>
        <v>0</v>
      </c>
      <c r="E647" s="147"/>
      <c r="F647" s="148"/>
      <c r="G647" s="148"/>
      <c r="H647" s="148"/>
      <c r="I647" s="148"/>
      <c r="J647" s="148"/>
      <c r="K647" s="148"/>
      <c r="L647" s="148"/>
      <c r="M647" s="148"/>
      <c r="N647" s="148"/>
      <c r="O647" s="148"/>
      <c r="P647" s="149"/>
    </row>
    <row r="648" spans="1:16" ht="15" customHeight="1" x14ac:dyDescent="0.25">
      <c r="A648" s="44" t="e">
        <f ca="1">IF(MONTH(C648)=MONTH(D$3),RIGHT('Yearly Info'!A$24,LEN('Yearly Info'!A$24)-4),"")</f>
        <v>#VALUE!</v>
      </c>
      <c r="B648" s="145"/>
      <c r="C648" s="42">
        <f t="shared" ca="1" si="23"/>
        <v>46286</v>
      </c>
      <c r="D648" s="54">
        <f ca="1">INDIRECT("'" &amp; UPPER(LEFT(TEXT($D$3,"mmmm"),3)) &amp; "'!W21")</f>
        <v>0</v>
      </c>
      <c r="E648" s="147"/>
      <c r="F648" s="148"/>
      <c r="G648" s="148"/>
      <c r="H648" s="148"/>
      <c r="I648" s="148"/>
      <c r="J648" s="148"/>
      <c r="K648" s="148"/>
      <c r="L648" s="148"/>
      <c r="M648" s="148"/>
      <c r="N648" s="148"/>
      <c r="O648" s="148"/>
      <c r="P648" s="149"/>
    </row>
    <row r="649" spans="1:16" ht="15" customHeight="1" x14ac:dyDescent="0.25">
      <c r="A649" s="44" t="e">
        <f ca="1">IF(MONTH(C649)=MONTH(D$3),RIGHT('Yearly Info'!A$25,LEN('Yearly Info'!A$25)-4),"")</f>
        <v>#VALUE!</v>
      </c>
      <c r="B649" s="145"/>
      <c r="C649" s="42">
        <f t="shared" ca="1" si="23"/>
        <v>46286</v>
      </c>
      <c r="D649" s="54">
        <f ca="1">INDIRECT("'" &amp; UPPER(LEFT(TEXT($D$3,"mmmm"),3)) &amp; "'!W22")</f>
        <v>0</v>
      </c>
      <c r="E649" s="147"/>
      <c r="F649" s="148"/>
      <c r="G649" s="148"/>
      <c r="H649" s="148"/>
      <c r="I649" s="148"/>
      <c r="J649" s="148"/>
      <c r="K649" s="148"/>
      <c r="L649" s="148"/>
      <c r="M649" s="148"/>
      <c r="N649" s="148"/>
      <c r="O649" s="148"/>
      <c r="P649" s="149"/>
    </row>
    <row r="650" spans="1:16" ht="15" customHeight="1" x14ac:dyDescent="0.25">
      <c r="A650" s="44" t="e">
        <f ca="1">IF(MONTH(C650)=MONTH(D$3),RIGHT('Yearly Info'!A$26,LEN('Yearly Info'!A$26)-4),"")</f>
        <v>#VALUE!</v>
      </c>
      <c r="B650" s="145"/>
      <c r="C650" s="42">
        <f t="shared" ca="1" si="23"/>
        <v>46286</v>
      </c>
      <c r="D650" s="54">
        <f ca="1">INDIRECT("'" &amp; UPPER(LEFT(TEXT($D$3,"mmmm"),3)) &amp; "'!W23")</f>
        <v>0</v>
      </c>
      <c r="E650" s="147"/>
      <c r="F650" s="148"/>
      <c r="G650" s="148"/>
      <c r="H650" s="148"/>
      <c r="I650" s="148"/>
      <c r="J650" s="148"/>
      <c r="K650" s="148"/>
      <c r="L650" s="148"/>
      <c r="M650" s="148"/>
      <c r="N650" s="148"/>
      <c r="O650" s="148"/>
      <c r="P650" s="149"/>
    </row>
    <row r="651" spans="1:16" ht="15" customHeight="1" x14ac:dyDescent="0.25">
      <c r="A651" s="44" t="e">
        <f ca="1">IF(MONTH(C651)=MONTH(D$3),RIGHT('Yearly Info'!A$27,LEN('Yearly Info'!A$27)-4),"")</f>
        <v>#VALUE!</v>
      </c>
      <c r="B651" s="145"/>
      <c r="C651" s="42">
        <f t="shared" ca="1" si="23"/>
        <v>46286</v>
      </c>
      <c r="D651" s="54">
        <f ca="1">INDIRECT("'" &amp; UPPER(LEFT(TEXT($D$3,"mmmm"),3)) &amp; "'!W24")</f>
        <v>0</v>
      </c>
      <c r="E651" s="147"/>
      <c r="F651" s="148"/>
      <c r="G651" s="148"/>
      <c r="H651" s="148"/>
      <c r="I651" s="148"/>
      <c r="J651" s="148"/>
      <c r="K651" s="148"/>
      <c r="L651" s="148"/>
      <c r="M651" s="148"/>
      <c r="N651" s="148"/>
      <c r="O651" s="148"/>
      <c r="P651" s="149"/>
    </row>
    <row r="652" spans="1:16" ht="15" customHeight="1" x14ac:dyDescent="0.25">
      <c r="A652" s="44" t="e">
        <f ca="1">IF(MONTH(C652)=MONTH(D$3),RIGHT('Yearly Info'!A$28,LEN('Yearly Info'!A$28)-4),"")</f>
        <v>#VALUE!</v>
      </c>
      <c r="B652" s="145"/>
      <c r="C652" s="42">
        <f t="shared" ca="1" si="23"/>
        <v>46286</v>
      </c>
      <c r="D652" s="54">
        <f ca="1">INDIRECT("'" &amp; UPPER(LEFT(TEXT($D$3,"mmmm"),3)) &amp; "'!W25")</f>
        <v>0</v>
      </c>
      <c r="E652" s="147"/>
      <c r="F652" s="148"/>
      <c r="G652" s="148"/>
      <c r="H652" s="148"/>
      <c r="I652" s="148"/>
      <c r="J652" s="148"/>
      <c r="K652" s="148"/>
      <c r="L652" s="148"/>
      <c r="M652" s="148"/>
      <c r="N652" s="148"/>
      <c r="O652" s="148"/>
      <c r="P652" s="149"/>
    </row>
    <row r="653" spans="1:16" ht="15" customHeight="1" x14ac:dyDescent="0.25">
      <c r="A653" s="44" t="e">
        <f ca="1">IF(MONTH(C653)=MONTH(D$3),RIGHT('Yearly Info'!A$29,LEN('Yearly Info'!A$29)-4),"")</f>
        <v>#VALUE!</v>
      </c>
      <c r="B653" s="145"/>
      <c r="C653" s="42">
        <f t="shared" ca="1" si="23"/>
        <v>46286</v>
      </c>
      <c r="D653" s="54">
        <f ca="1">INDIRECT("'" &amp; UPPER(LEFT(TEXT($D$3,"mmmm"),3)) &amp; "'!W26")</f>
        <v>0</v>
      </c>
      <c r="E653" s="147"/>
      <c r="F653" s="148"/>
      <c r="G653" s="148"/>
      <c r="H653" s="148"/>
      <c r="I653" s="148"/>
      <c r="J653" s="148"/>
      <c r="K653" s="148"/>
      <c r="L653" s="148"/>
      <c r="M653" s="148"/>
      <c r="N653" s="148"/>
      <c r="O653" s="148"/>
      <c r="P653" s="149"/>
    </row>
    <row r="654" spans="1:16" ht="15" customHeight="1" x14ac:dyDescent="0.25">
      <c r="A654" s="44" t="e">
        <f ca="1">IF(MONTH(C654)=MONTH(D$3),RIGHT('Yearly Info'!A$30,LEN('Yearly Info'!A$30)-4),"")</f>
        <v>#VALUE!</v>
      </c>
      <c r="B654" s="145"/>
      <c r="C654" s="42">
        <f t="shared" ca="1" si="23"/>
        <v>46286</v>
      </c>
      <c r="D654" s="54">
        <f ca="1">INDIRECT("'" &amp; UPPER(LEFT(TEXT($D$3,"mmmm"),3)) &amp; "'!W27")</f>
        <v>0</v>
      </c>
      <c r="E654" s="147"/>
      <c r="F654" s="148"/>
      <c r="G654" s="148"/>
      <c r="H654" s="148"/>
      <c r="I654" s="148"/>
      <c r="J654" s="148"/>
      <c r="K654" s="148"/>
      <c r="L654" s="148"/>
      <c r="M654" s="148"/>
      <c r="N654" s="148"/>
      <c r="O654" s="148"/>
      <c r="P654" s="149"/>
    </row>
    <row r="655" spans="1:16" ht="15" customHeight="1" x14ac:dyDescent="0.25">
      <c r="A655" s="44" t="e">
        <f ca="1">IF(MONTH(C655)=MONTH(D$3),RIGHT('Yearly Info'!A$31,LEN('Yearly Info'!A$31)-4),"")</f>
        <v>#VALUE!</v>
      </c>
      <c r="B655" s="145"/>
      <c r="C655" s="42">
        <f t="shared" ca="1" si="23"/>
        <v>46286</v>
      </c>
      <c r="D655" s="54">
        <f ca="1">INDIRECT("'" &amp; UPPER(LEFT(TEXT($D$3,"mmmm"),3)) &amp; "'!W28")</f>
        <v>0</v>
      </c>
      <c r="E655" s="147"/>
      <c r="F655" s="148"/>
      <c r="G655" s="148"/>
      <c r="H655" s="148"/>
      <c r="I655" s="148"/>
      <c r="J655" s="148"/>
      <c r="K655" s="148"/>
      <c r="L655" s="148"/>
      <c r="M655" s="148"/>
      <c r="N655" s="148"/>
      <c r="O655" s="148"/>
      <c r="P655" s="149"/>
    </row>
    <row r="656" spans="1:16" ht="15" customHeight="1" x14ac:dyDescent="0.25">
      <c r="A656" s="44" t="e">
        <f ca="1">IF(MONTH(C656)=MONTH(D$3),RIGHT('Yearly Info'!A$32,LEN('Yearly Info'!A$32)-4),"")</f>
        <v>#VALUE!</v>
      </c>
      <c r="B656" s="145"/>
      <c r="C656" s="42">
        <f t="shared" ca="1" si="23"/>
        <v>46286</v>
      </c>
      <c r="D656" s="54">
        <f ca="1">INDIRECT("'" &amp; UPPER(LEFT(TEXT($D$3,"mmmm"),3)) &amp; "'!W29")</f>
        <v>0</v>
      </c>
      <c r="E656" s="147"/>
      <c r="F656" s="148"/>
      <c r="G656" s="148"/>
      <c r="H656" s="148"/>
      <c r="I656" s="148"/>
      <c r="J656" s="148"/>
      <c r="K656" s="148"/>
      <c r="L656" s="148"/>
      <c r="M656" s="148"/>
      <c r="N656" s="148"/>
      <c r="O656" s="148"/>
      <c r="P656" s="149"/>
    </row>
    <row r="657" spans="1:16" ht="15" customHeight="1" x14ac:dyDescent="0.25">
      <c r="A657" s="44" t="e">
        <f ca="1">IF(MONTH(C657)=MONTH(D$3),RIGHT('Yearly Info'!A$33,LEN('Yearly Info'!A$33)-4),"")</f>
        <v>#VALUE!</v>
      </c>
      <c r="B657" s="145"/>
      <c r="C657" s="42">
        <f t="shared" ca="1" si="23"/>
        <v>46286</v>
      </c>
      <c r="D657" s="54">
        <f ca="1">INDIRECT("'" &amp; UPPER(LEFT(TEXT($D$3,"mmmm"),3)) &amp; "'!W30")</f>
        <v>0</v>
      </c>
      <c r="E657" s="147"/>
      <c r="F657" s="148"/>
      <c r="G657" s="148"/>
      <c r="H657" s="148"/>
      <c r="I657" s="148"/>
      <c r="J657" s="148"/>
      <c r="K657" s="148"/>
      <c r="L657" s="148"/>
      <c r="M657" s="148"/>
      <c r="N657" s="148"/>
      <c r="O657" s="148"/>
      <c r="P657" s="149"/>
    </row>
    <row r="658" spans="1:16" ht="15" customHeight="1" x14ac:dyDescent="0.25">
      <c r="A658" s="44" t="e">
        <f ca="1">IF(MONTH(C658)=MONTH(D$3),RIGHT('Yearly Info'!A$34,LEN('Yearly Info'!A$34)-4),"")</f>
        <v>#VALUE!</v>
      </c>
      <c r="B658" s="145"/>
      <c r="C658" s="42">
        <f t="shared" ca="1" si="23"/>
        <v>46286</v>
      </c>
      <c r="D658" s="54">
        <f ca="1">INDIRECT("'" &amp; UPPER(LEFT(TEXT($D$3,"mmmm"),3)) &amp; "'!W31")</f>
        <v>0</v>
      </c>
      <c r="E658" s="147"/>
      <c r="F658" s="148"/>
      <c r="G658" s="148"/>
      <c r="H658" s="148"/>
      <c r="I658" s="148"/>
      <c r="J658" s="148"/>
      <c r="K658" s="148"/>
      <c r="L658" s="148"/>
      <c r="M658" s="148"/>
      <c r="N658" s="148"/>
      <c r="O658" s="148"/>
      <c r="P658" s="149"/>
    </row>
    <row r="659" spans="1:16" ht="15" customHeight="1" thickBot="1" x14ac:dyDescent="0.3">
      <c r="A659" s="44" t="e">
        <f ca="1">IF(MONTH(C659)=MONTH(D$3),RIGHT('Yearly Info'!A$35,LEN('Yearly Info'!A$35)-4),"")</f>
        <v>#VALUE!</v>
      </c>
      <c r="B659" s="145"/>
      <c r="C659" s="42">
        <f t="shared" ca="1" si="23"/>
        <v>46286</v>
      </c>
      <c r="D659" s="55">
        <f ca="1">INDIRECT("'" &amp; UPPER(LEFT(TEXT($D$3,"mmmm"),3)) &amp; "'!W32")</f>
        <v>0</v>
      </c>
      <c r="E659" s="147"/>
      <c r="F659" s="148"/>
      <c r="G659" s="148"/>
      <c r="H659" s="148"/>
      <c r="I659" s="148"/>
      <c r="J659" s="148"/>
      <c r="K659" s="148"/>
      <c r="L659" s="148"/>
      <c r="M659" s="148"/>
      <c r="N659" s="148"/>
      <c r="O659" s="148"/>
      <c r="P659" s="149"/>
    </row>
    <row r="660" spans="1:16" ht="15" customHeight="1" x14ac:dyDescent="0.25">
      <c r="A660" s="44" t="e">
        <f ca="1">IF(MONTH(C660)=MONTH(D$3),RIGHT('Yearly Info'!A$36,LEN('Yearly Info'!A$36)-4),"")</f>
        <v>#VALUE!</v>
      </c>
      <c r="B660" s="145"/>
      <c r="C660" s="42">
        <f t="shared" ca="1" si="23"/>
        <v>46286</v>
      </c>
      <c r="D660" s="54">
        <f ca="1">INDIRECT("'" &amp; UPPER(LEFT(TEXT($D$3,"mmmm"),3)) &amp; "'!W33")</f>
        <v>0</v>
      </c>
      <c r="E660" s="147"/>
      <c r="F660" s="148"/>
      <c r="G660" s="148"/>
      <c r="H660" s="148"/>
      <c r="I660" s="148"/>
      <c r="J660" s="148"/>
      <c r="K660" s="148"/>
      <c r="L660" s="148"/>
      <c r="M660" s="148"/>
      <c r="N660" s="148"/>
      <c r="O660" s="148"/>
      <c r="P660" s="149"/>
    </row>
    <row r="661" spans="1:16" ht="15" customHeight="1" x14ac:dyDescent="0.25">
      <c r="A661" s="44" t="e">
        <f ca="1">IF(MONTH(C661)=MONTH(D$3),RIGHT('Yearly Info'!A$37,LEN('Yearly Info'!A$37)-4),"")</f>
        <v>#VALUE!</v>
      </c>
      <c r="B661" s="145"/>
      <c r="C661" s="42">
        <f t="shared" ca="1" si="23"/>
        <v>46286</v>
      </c>
      <c r="D661" s="54">
        <f ca="1">INDIRECT("'" &amp; UPPER(LEFT(TEXT($D$3,"mmmm"),3)) &amp; "'!W34")</f>
        <v>0</v>
      </c>
      <c r="E661" s="147"/>
      <c r="F661" s="148"/>
      <c r="G661" s="148"/>
      <c r="H661" s="148"/>
      <c r="I661" s="148"/>
      <c r="J661" s="148"/>
      <c r="K661" s="148"/>
      <c r="L661" s="148"/>
      <c r="M661" s="148"/>
      <c r="N661" s="148"/>
      <c r="O661" s="148"/>
      <c r="P661" s="149"/>
    </row>
    <row r="662" spans="1:16" ht="15" customHeight="1" x14ac:dyDescent="0.25">
      <c r="A662" s="44" t="e">
        <f ca="1">IF(MONTH(C662)=MONTH(D$3),RIGHT('Yearly Info'!A$38,LEN('Yearly Info'!A$38)-4),"")</f>
        <v>#VALUE!</v>
      </c>
      <c r="B662" s="145"/>
      <c r="C662" s="42">
        <f t="shared" ca="1" si="23"/>
        <v>46286</v>
      </c>
      <c r="D662" s="54">
        <f ca="1">INDIRECT("'" &amp; UPPER(LEFT(TEXT($D$3,"mmmm"),3)) &amp; "'!W35")</f>
        <v>0</v>
      </c>
      <c r="E662" s="147"/>
      <c r="F662" s="148"/>
      <c r="G662" s="148"/>
      <c r="H662" s="148"/>
      <c r="I662" s="148"/>
      <c r="J662" s="148"/>
      <c r="K662" s="148"/>
      <c r="L662" s="148"/>
      <c r="M662" s="148"/>
      <c r="N662" s="148"/>
      <c r="O662" s="148"/>
      <c r="P662" s="149"/>
    </row>
    <row r="663" spans="1:16" ht="15" customHeight="1" x14ac:dyDescent="0.25">
      <c r="A663" s="44" t="e">
        <f ca="1">IF(MONTH(C663)=MONTH(D$3),RIGHT('Yearly Info'!A$39,LEN('Yearly Info'!A$39)-4),"")</f>
        <v>#VALUE!</v>
      </c>
      <c r="B663" s="145"/>
      <c r="C663" s="42">
        <f t="shared" ca="1" si="23"/>
        <v>46286</v>
      </c>
      <c r="D663" s="54">
        <f ca="1">INDIRECT("'" &amp; UPPER(LEFT(TEXT($D$3,"mmmm"),3)) &amp; "'!W36")</f>
        <v>0</v>
      </c>
      <c r="E663" s="147"/>
      <c r="F663" s="148"/>
      <c r="G663" s="148"/>
      <c r="H663" s="148"/>
      <c r="I663" s="148"/>
      <c r="J663" s="148"/>
      <c r="K663" s="148"/>
      <c r="L663" s="148"/>
      <c r="M663" s="148"/>
      <c r="N663" s="148"/>
      <c r="O663" s="148"/>
      <c r="P663" s="149"/>
    </row>
    <row r="664" spans="1:16" ht="15" customHeight="1" thickBot="1" x14ac:dyDescent="0.3">
      <c r="A664" s="45" t="e">
        <f ca="1">IF(MONTH(C664)=MONTH(D$3),RIGHT('Yearly Info'!A$40,LEN('Yearly Info'!A$40)-4),"")</f>
        <v>#VALUE!</v>
      </c>
      <c r="B664" s="145"/>
      <c r="C664" s="42">
        <f t="shared" ca="1" si="23"/>
        <v>46286</v>
      </c>
      <c r="D664" s="54">
        <f ca="1">INDIRECT("'" &amp; UPPER(LEFT(TEXT($D$3,"mmmm"),3)) &amp; "'!W38")</f>
        <v>0</v>
      </c>
      <c r="E664" s="147"/>
      <c r="F664" s="148"/>
      <c r="G664" s="148"/>
      <c r="H664" s="148"/>
      <c r="I664" s="148"/>
      <c r="J664" s="148"/>
      <c r="K664" s="148"/>
      <c r="L664" s="148"/>
      <c r="M664" s="148"/>
      <c r="N664" s="148"/>
      <c r="O664" s="148"/>
      <c r="P664" s="149"/>
    </row>
    <row r="665" spans="1:16" ht="15" customHeight="1" thickBot="1" x14ac:dyDescent="0.3">
      <c r="A665" s="45" t="str">
        <f ca="1">IF(MONTH(C665)=MONTH(D$3),RIGHT('Yearly Info'!A$41,LEN('Yearly Info'!A$41)-4),"")</f>
        <v xml:space="preserve"> </v>
      </c>
      <c r="B665" s="145"/>
      <c r="C665" s="42">
        <f t="shared" ca="1" si="23"/>
        <v>46286</v>
      </c>
      <c r="D665" s="54">
        <f ca="1">INDIRECT("'" &amp; UPPER(LEFT(TEXT($D$3,"mmmm"),3)) &amp; "'!W39")</f>
        <v>0</v>
      </c>
      <c r="E665" s="147"/>
      <c r="F665" s="148"/>
      <c r="G665" s="148"/>
      <c r="H665" s="148"/>
      <c r="I665" s="148"/>
      <c r="J665" s="148"/>
      <c r="K665" s="148"/>
      <c r="L665" s="148"/>
      <c r="M665" s="148"/>
      <c r="N665" s="148"/>
      <c r="O665" s="148"/>
      <c r="P665" s="149"/>
    </row>
    <row r="666" spans="1:16" ht="15" customHeight="1" thickBot="1" x14ac:dyDescent="0.3">
      <c r="A666" s="45" t="str">
        <f ca="1">IF(MONTH(C666)=MONTH(D$3),RIGHT('Yearly Info'!A$42,LEN('Yearly Info'!A$42)-4),"")</f>
        <v xml:space="preserve"> </v>
      </c>
      <c r="B666" s="145"/>
      <c r="C666" s="42">
        <f t="shared" ca="1" si="23"/>
        <v>46286</v>
      </c>
      <c r="D666" s="54">
        <f ca="1">INDIRECT("'" &amp; UPPER(LEFT(TEXT($D$3,"mmmm"),3)) &amp; "'!W39")</f>
        <v>0</v>
      </c>
      <c r="E666" s="147"/>
      <c r="F666" s="148"/>
      <c r="G666" s="148"/>
      <c r="H666" s="148"/>
      <c r="I666" s="148"/>
      <c r="J666" s="148"/>
      <c r="K666" s="148"/>
      <c r="L666" s="148"/>
      <c r="M666" s="148"/>
      <c r="N666" s="148"/>
      <c r="O666" s="148"/>
      <c r="P666" s="149"/>
    </row>
    <row r="667" spans="1:16" ht="15" customHeight="1" thickBot="1" x14ac:dyDescent="0.3">
      <c r="A667" s="45" t="str">
        <f ca="1">IF(MONTH(C667)=MONTH(D$3),RIGHT('Yearly Info'!A$43,LEN('Yearly Info'!A$43)-4),"")</f>
        <v xml:space="preserve"> </v>
      </c>
      <c r="B667" s="146"/>
      <c r="C667" s="42">
        <f t="shared" ca="1" si="23"/>
        <v>46286</v>
      </c>
      <c r="D667" s="55">
        <f ca="1">INDIRECT("'" &amp; UPPER(LEFT(TEXT($D$3,"mmmm"),3)) &amp; "'!W40")</f>
        <v>0</v>
      </c>
      <c r="E667" s="150"/>
      <c r="F667" s="151"/>
      <c r="G667" s="151"/>
      <c r="H667" s="151"/>
      <c r="I667" s="151"/>
      <c r="J667" s="151"/>
      <c r="K667" s="151"/>
      <c r="L667" s="151"/>
      <c r="M667" s="151"/>
      <c r="N667" s="151"/>
      <c r="O667" s="151"/>
      <c r="P667" s="152"/>
    </row>
    <row r="668" spans="1:16" ht="15" customHeight="1" x14ac:dyDescent="0.25">
      <c r="A668" s="44" t="str">
        <f ca="1">IF(MONTH(C668)=MONTH(D$3),RIGHT('Yearly Info'!A$14,LEN('Yearly Info'!A$14)-4),"")</f>
        <v xml:space="preserve"> RICS Support for MDEQ</v>
      </c>
      <c r="B668" s="159" t="str">
        <f ca="1">TEXT(C668,"dddd")</f>
        <v>Tuesday</v>
      </c>
      <c r="C668" s="96">
        <f ca="1">C638+1</f>
        <v>46287</v>
      </c>
      <c r="D668" s="54">
        <f ca="1">INDIRECT("'" &amp; UPPER(LEFT(TEXT($D$3,"mmmm"),3)) &amp; "'!X11")</f>
        <v>0</v>
      </c>
      <c r="E668" s="147"/>
      <c r="F668" s="148"/>
      <c r="G668" s="148"/>
      <c r="H668" s="148"/>
      <c r="I668" s="148"/>
      <c r="J668" s="148"/>
      <c r="K668" s="148"/>
      <c r="L668" s="148"/>
      <c r="M668" s="148"/>
      <c r="N668" s="148"/>
      <c r="O668" s="148"/>
      <c r="P668" s="149"/>
    </row>
    <row r="669" spans="1:16" ht="15" customHeight="1" x14ac:dyDescent="0.25">
      <c r="A669" s="44" t="str">
        <f ca="1">IF(MONTH(C669)=MONTH(D$3),RIGHT('Yearly Info'!A$15,LEN('Yearly Info'!A$15)-4),"")</f>
        <v xml:space="preserve"> MDEQ</v>
      </c>
      <c r="B669" s="145"/>
      <c r="C669" s="42">
        <f ca="1">C668</f>
        <v>46287</v>
      </c>
      <c r="D669" s="54">
        <f ca="1">INDIRECT("'" &amp; UPPER(LEFT(TEXT($D$3,"mmmm"),3)) &amp; "'!X12")</f>
        <v>0</v>
      </c>
      <c r="E669" s="147"/>
      <c r="F669" s="148"/>
      <c r="G669" s="148"/>
      <c r="H669" s="148"/>
      <c r="I669" s="148"/>
      <c r="J669" s="148"/>
      <c r="K669" s="148"/>
      <c r="L669" s="148"/>
      <c r="M669" s="148"/>
      <c r="N669" s="148"/>
      <c r="O669" s="148"/>
      <c r="P669" s="149"/>
    </row>
    <row r="670" spans="1:16" ht="15" customHeight="1" x14ac:dyDescent="0.25">
      <c r="A670" s="44" t="str">
        <f ca="1">IF(MONTH(C670)=MONTH(D$3),RIGHT('Yearly Info'!A$16,LEN('Yearly Info'!A$16)-4),"")</f>
        <v xml:space="preserve"> RICS Idea Portal</v>
      </c>
      <c r="B670" s="145"/>
      <c r="C670" s="42">
        <f t="shared" ref="C670:C697" ca="1" si="24">C669</f>
        <v>46287</v>
      </c>
      <c r="D670" s="54">
        <f ca="1">INDIRECT("'" &amp; UPPER(LEFT(TEXT($D$3,"mmmm"),3)) &amp; "'!X13")</f>
        <v>0</v>
      </c>
      <c r="E670" s="147"/>
      <c r="F670" s="148"/>
      <c r="G670" s="148"/>
      <c r="H670" s="148"/>
      <c r="I670" s="148"/>
      <c r="J670" s="148"/>
      <c r="K670" s="148"/>
      <c r="L670" s="148"/>
      <c r="M670" s="148"/>
      <c r="N670" s="148"/>
      <c r="O670" s="148"/>
      <c r="P670" s="149"/>
    </row>
    <row r="671" spans="1:16" ht="15" customHeight="1" x14ac:dyDescent="0.25">
      <c r="A671" s="44" t="str">
        <f ca="1">IF(MONTH(C671)=MONTH(D$3),RIGHT('Yearly Info'!A$17,LEN('Yearly Info'!A$17)-4),"")</f>
        <v xml:space="preserve"> MSWIS</v>
      </c>
      <c r="B671" s="145"/>
      <c r="C671" s="42">
        <f t="shared" ca="1" si="24"/>
        <v>46287</v>
      </c>
      <c r="D671" s="54">
        <f ca="1">INDIRECT("'" &amp; UPPER(LEFT(TEXT($D$3,"mmmm"),3)) &amp; "'!X14")</f>
        <v>0</v>
      </c>
      <c r="E671" s="147"/>
      <c r="F671" s="148"/>
      <c r="G671" s="148"/>
      <c r="H671" s="148"/>
      <c r="I671" s="148"/>
      <c r="J671" s="148"/>
      <c r="K671" s="148"/>
      <c r="L671" s="148"/>
      <c r="M671" s="148"/>
      <c r="N671" s="148"/>
      <c r="O671" s="148"/>
      <c r="P671" s="149"/>
    </row>
    <row r="672" spans="1:16" ht="15" customHeight="1" x14ac:dyDescent="0.25">
      <c r="A672" s="44" t="str">
        <f ca="1">IF(MONTH(C672)=MONTH(D$3),RIGHT('Yearly Info'!A$18,LEN('Yearly Info'!A$18)-4),"")</f>
        <v xml:space="preserve"> GeoSpatial</v>
      </c>
      <c r="B672" s="145"/>
      <c r="C672" s="42">
        <f t="shared" ca="1" si="24"/>
        <v>46287</v>
      </c>
      <c r="D672" s="54">
        <f ca="1">INDIRECT("'" &amp; UPPER(LEFT(TEXT($D$3,"mmmm"),3)) &amp; "'!X15")</f>
        <v>0</v>
      </c>
      <c r="E672" s="147"/>
      <c r="F672" s="148"/>
      <c r="G672" s="148"/>
      <c r="H672" s="148"/>
      <c r="I672" s="148"/>
      <c r="J672" s="148"/>
      <c r="K672" s="148"/>
      <c r="L672" s="148"/>
      <c r="M672" s="148"/>
      <c r="N672" s="148"/>
      <c r="O672" s="148"/>
      <c r="P672" s="149"/>
    </row>
    <row r="673" spans="1:16" ht="15" customHeight="1" x14ac:dyDescent="0.25">
      <c r="A673" s="44" t="str">
        <f ca="1">IF(MONTH(C673)=MONTH(D$3),RIGHT('Yearly Info'!A$19,LEN('Yearly Info'!A$19)-4),"")</f>
        <v xml:space="preserve"> RICS Dashboard</v>
      </c>
      <c r="B673" s="145"/>
      <c r="C673" s="42">
        <f t="shared" ca="1" si="24"/>
        <v>46287</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MDWFP NRIS</v>
      </c>
      <c r="B674" s="145"/>
      <c r="C674" s="42">
        <f t="shared" ca="1" si="24"/>
        <v>46287</v>
      </c>
      <c r="D674" s="54">
        <f ca="1">INDIRECT("'" &amp; UPPER(LEFT(TEXT($D$3,"mmmm"),3)) &amp; "'!X17")</f>
        <v>0</v>
      </c>
      <c r="E674" s="153"/>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 MRVA 4 CLOSED</v>
      </c>
      <c r="B675" s="145"/>
      <c r="C675" s="42">
        <f t="shared" ca="1" si="24"/>
        <v>46287</v>
      </c>
      <c r="D675" s="54">
        <f ca="1">INDIRECT("'" &amp; UPPER(LEFT(TEXT($D$3,"mmmm"),3)) &amp; "'!X18")</f>
        <v>0</v>
      </c>
      <c r="E675" s="156"/>
      <c r="F675" s="148"/>
      <c r="G675" s="148"/>
      <c r="H675" s="148"/>
      <c r="I675" s="148"/>
      <c r="J675" s="148"/>
      <c r="K675" s="148"/>
      <c r="L675" s="148"/>
      <c r="M675" s="148"/>
      <c r="N675" s="148"/>
      <c r="O675" s="148"/>
      <c r="P675" s="149"/>
    </row>
    <row r="676" spans="1:16" ht="15" customHeight="1" x14ac:dyDescent="0.25">
      <c r="A676" s="44" t="str">
        <f ca="1">IF(MONTH(C676)=MONTH(D$3),RIGHT('Yearly Info'!A$22,LEN('Yearly Info'!A$22)-4),"")</f>
        <v xml:space="preserve"> Tackett</v>
      </c>
      <c r="B676" s="145"/>
      <c r="C676" s="42">
        <f t="shared" ca="1" si="24"/>
        <v>46287</v>
      </c>
      <c r="D676" s="54">
        <f ca="1">INDIRECT("'" &amp; UPPER(LEFT(TEXT($D$3,"mmmm"),3)) &amp; "'!X19")</f>
        <v>0</v>
      </c>
      <c r="E676" s="147"/>
      <c r="F676" s="148"/>
      <c r="G676" s="148"/>
      <c r="H676" s="148"/>
      <c r="I676" s="148"/>
      <c r="J676" s="148"/>
      <c r="K676" s="148"/>
      <c r="L676" s="148"/>
      <c r="M676" s="148"/>
      <c r="N676" s="148"/>
      <c r="O676" s="148"/>
      <c r="P676" s="149"/>
    </row>
    <row r="677" spans="1:16" ht="15" customHeight="1" x14ac:dyDescent="0.25">
      <c r="A677" s="44" t="e">
        <f ca="1">IF(MONTH(C677)=MONTH(D$3),RIGHT('Yearly Info'!A$23,LEN('Yearly Info'!A$23)-4),"")</f>
        <v>#VALUE!</v>
      </c>
      <c r="B677" s="145"/>
      <c r="C677" s="42">
        <f t="shared" ca="1" si="24"/>
        <v>46287</v>
      </c>
      <c r="D677" s="54">
        <f ca="1">INDIRECT("'" &amp; UPPER(LEFT(TEXT($D$3,"mmmm"),3)) &amp; "'!X20")</f>
        <v>0</v>
      </c>
      <c r="E677" s="160"/>
      <c r="F677" s="148"/>
      <c r="G677" s="148"/>
      <c r="H677" s="148"/>
      <c r="I677" s="148"/>
      <c r="J677" s="148"/>
      <c r="K677" s="148"/>
      <c r="L677" s="148"/>
      <c r="M677" s="148"/>
      <c r="N677" s="148"/>
      <c r="O677" s="148"/>
      <c r="P677" s="149"/>
    </row>
    <row r="678" spans="1:16" ht="15" customHeight="1" x14ac:dyDescent="0.25">
      <c r="A678" s="44" t="e">
        <f ca="1">IF(MONTH(C678)=MONTH(D$3),RIGHT('Yearly Info'!A$24,LEN('Yearly Info'!A$24)-4),"")</f>
        <v>#VALUE!</v>
      </c>
      <c r="B678" s="145"/>
      <c r="C678" s="42">
        <f t="shared" ca="1" si="24"/>
        <v>46287</v>
      </c>
      <c r="D678" s="54">
        <f ca="1">INDIRECT("'" &amp; UPPER(LEFT(TEXT($D$3,"mmmm"),3)) &amp; "'!X21")</f>
        <v>0</v>
      </c>
      <c r="E678" s="147"/>
      <c r="F678" s="148"/>
      <c r="G678" s="148"/>
      <c r="H678" s="148"/>
      <c r="I678" s="148"/>
      <c r="J678" s="148"/>
      <c r="K678" s="148"/>
      <c r="L678" s="148"/>
      <c r="M678" s="148"/>
      <c r="N678" s="148"/>
      <c r="O678" s="148"/>
      <c r="P678" s="149"/>
    </row>
    <row r="679" spans="1:16" ht="15" customHeight="1" x14ac:dyDescent="0.25">
      <c r="A679" s="44" t="e">
        <f ca="1">IF(MONTH(C679)=MONTH(D$3),RIGHT('Yearly Info'!A$25,LEN('Yearly Info'!A$25)-4),"")</f>
        <v>#VALUE!</v>
      </c>
      <c r="B679" s="145"/>
      <c r="C679" s="42">
        <f t="shared" ca="1" si="24"/>
        <v>46287</v>
      </c>
      <c r="D679" s="54">
        <f ca="1">INDIRECT("'" &amp; UPPER(LEFT(TEXT($D$3,"mmmm"),3)) &amp; "'!X22")</f>
        <v>0</v>
      </c>
      <c r="E679" s="147"/>
      <c r="F679" s="148"/>
      <c r="G679" s="148"/>
      <c r="H679" s="148"/>
      <c r="I679" s="148"/>
      <c r="J679" s="148"/>
      <c r="K679" s="148"/>
      <c r="L679" s="148"/>
      <c r="M679" s="148"/>
      <c r="N679" s="148"/>
      <c r="O679" s="148"/>
      <c r="P679" s="149"/>
    </row>
    <row r="680" spans="1:16" ht="15" customHeight="1" x14ac:dyDescent="0.25">
      <c r="A680" s="44" t="e">
        <f ca="1">IF(MONTH(C680)=MONTH(D$3),RIGHT('Yearly Info'!A$26,LEN('Yearly Info'!A$26)-4),"")</f>
        <v>#VALUE!</v>
      </c>
      <c r="B680" s="145"/>
      <c r="C680" s="42">
        <f t="shared" ca="1" si="24"/>
        <v>46287</v>
      </c>
      <c r="D680" s="54">
        <f ca="1">INDIRECT("'" &amp; UPPER(LEFT(TEXT($D$3,"mmmm"),3)) &amp; "'!X23")</f>
        <v>0</v>
      </c>
      <c r="E680" s="147"/>
      <c r="F680" s="148"/>
      <c r="G680" s="148"/>
      <c r="H680" s="148"/>
      <c r="I680" s="148"/>
      <c r="J680" s="148"/>
      <c r="K680" s="148"/>
      <c r="L680" s="148"/>
      <c r="M680" s="148"/>
      <c r="N680" s="148"/>
      <c r="O680" s="148"/>
      <c r="P680" s="149"/>
    </row>
    <row r="681" spans="1:16" ht="15" customHeight="1" x14ac:dyDescent="0.25">
      <c r="A681" s="44" t="e">
        <f ca="1">IF(MONTH(C681)=MONTH(D$3),RIGHT('Yearly Info'!A$27,LEN('Yearly Info'!A$27)-4),"")</f>
        <v>#VALUE!</v>
      </c>
      <c r="B681" s="145"/>
      <c r="C681" s="42">
        <f t="shared" ca="1" si="24"/>
        <v>46287</v>
      </c>
      <c r="D681" s="54">
        <f ca="1">INDIRECT("'" &amp; UPPER(LEFT(TEXT($D$3,"mmmm"),3)) &amp; "'!X24")</f>
        <v>0</v>
      </c>
      <c r="E681" s="147"/>
      <c r="F681" s="148"/>
      <c r="G681" s="148"/>
      <c r="H681" s="148"/>
      <c r="I681" s="148"/>
      <c r="J681" s="148"/>
      <c r="K681" s="148"/>
      <c r="L681" s="148"/>
      <c r="M681" s="148"/>
      <c r="N681" s="148"/>
      <c r="O681" s="148"/>
      <c r="P681" s="149"/>
    </row>
    <row r="682" spans="1:16" ht="15" customHeight="1" x14ac:dyDescent="0.25">
      <c r="A682" s="44" t="e">
        <f ca="1">IF(MONTH(C682)=MONTH(D$3),RIGHT('Yearly Info'!A$28,LEN('Yearly Info'!A$28)-4),"")</f>
        <v>#VALUE!</v>
      </c>
      <c r="B682" s="145"/>
      <c r="C682" s="42">
        <f t="shared" ca="1" si="24"/>
        <v>46287</v>
      </c>
      <c r="D682" s="54">
        <f ca="1">INDIRECT("'" &amp; UPPER(LEFT(TEXT($D$3,"mmmm"),3)) &amp; "'!X25")</f>
        <v>0</v>
      </c>
      <c r="E682" s="147"/>
      <c r="F682" s="148"/>
      <c r="G682" s="148"/>
      <c r="H682" s="148"/>
      <c r="I682" s="148"/>
      <c r="J682" s="148"/>
      <c r="K682" s="148"/>
      <c r="L682" s="148"/>
      <c r="M682" s="148"/>
      <c r="N682" s="148"/>
      <c r="O682" s="148"/>
      <c r="P682" s="149"/>
    </row>
    <row r="683" spans="1:16" ht="15" customHeight="1" x14ac:dyDescent="0.25">
      <c r="A683" s="44" t="e">
        <f ca="1">IF(MONTH(C683)=MONTH(D$3),RIGHT('Yearly Info'!A$29,LEN('Yearly Info'!A$29)-4),"")</f>
        <v>#VALUE!</v>
      </c>
      <c r="B683" s="145"/>
      <c r="C683" s="42">
        <f t="shared" ca="1" si="24"/>
        <v>46287</v>
      </c>
      <c r="D683" s="54">
        <f ca="1">INDIRECT("'" &amp; UPPER(LEFT(TEXT($D$3,"mmmm"),3)) &amp; "'!X26")</f>
        <v>0</v>
      </c>
      <c r="E683" s="147"/>
      <c r="F683" s="148"/>
      <c r="G683" s="148"/>
      <c r="H683" s="148"/>
      <c r="I683" s="148"/>
      <c r="J683" s="148"/>
      <c r="K683" s="148"/>
      <c r="L683" s="148"/>
      <c r="M683" s="148"/>
      <c r="N683" s="148"/>
      <c r="O683" s="148"/>
      <c r="P683" s="149"/>
    </row>
    <row r="684" spans="1:16" ht="15" customHeight="1" x14ac:dyDescent="0.25">
      <c r="A684" s="44" t="e">
        <f ca="1">IF(MONTH(C684)=MONTH(D$3),RIGHT('Yearly Info'!A$30,LEN('Yearly Info'!A$30)-4),"")</f>
        <v>#VALUE!</v>
      </c>
      <c r="B684" s="145"/>
      <c r="C684" s="42">
        <f t="shared" ca="1" si="24"/>
        <v>46287</v>
      </c>
      <c r="D684" s="54">
        <f ca="1">INDIRECT("'" &amp; UPPER(LEFT(TEXT($D$3,"mmmm"),3)) &amp; "'!X27")</f>
        <v>0</v>
      </c>
      <c r="E684" s="147"/>
      <c r="F684" s="148"/>
      <c r="G684" s="148"/>
      <c r="H684" s="148"/>
      <c r="I684" s="148"/>
      <c r="J684" s="148"/>
      <c r="K684" s="148"/>
      <c r="L684" s="148"/>
      <c r="M684" s="148"/>
      <c r="N684" s="148"/>
      <c r="O684" s="148"/>
      <c r="P684" s="149"/>
    </row>
    <row r="685" spans="1:16" ht="15" customHeight="1" x14ac:dyDescent="0.25">
      <c r="A685" s="44" t="e">
        <f ca="1">IF(MONTH(C685)=MONTH(D$3),RIGHT('Yearly Info'!A$31,LEN('Yearly Info'!A$31)-4),"")</f>
        <v>#VALUE!</v>
      </c>
      <c r="B685" s="145"/>
      <c r="C685" s="42">
        <f t="shared" ca="1" si="24"/>
        <v>46287</v>
      </c>
      <c r="D685" s="54">
        <f ca="1">INDIRECT("'" &amp; UPPER(LEFT(TEXT($D$3,"mmmm"),3)) &amp; "'!X28")</f>
        <v>0</v>
      </c>
      <c r="E685" s="147"/>
      <c r="F685" s="148"/>
      <c r="G685" s="148"/>
      <c r="H685" s="148"/>
      <c r="I685" s="148"/>
      <c r="J685" s="148"/>
      <c r="K685" s="148"/>
      <c r="L685" s="148"/>
      <c r="M685" s="148"/>
      <c r="N685" s="148"/>
      <c r="O685" s="148"/>
      <c r="P685" s="149"/>
    </row>
    <row r="686" spans="1:16" ht="15" customHeight="1" x14ac:dyDescent="0.25">
      <c r="A686" s="44" t="e">
        <f ca="1">IF(MONTH(C686)=MONTH(D$3),RIGHT('Yearly Info'!A$32,LEN('Yearly Info'!A$32)-4),"")</f>
        <v>#VALUE!</v>
      </c>
      <c r="B686" s="145"/>
      <c r="C686" s="42">
        <f t="shared" ca="1" si="24"/>
        <v>46287</v>
      </c>
      <c r="D686" s="54">
        <f ca="1">INDIRECT("'" &amp; UPPER(LEFT(TEXT($D$3,"mmmm"),3)) &amp; "'!X29")</f>
        <v>0</v>
      </c>
      <c r="E686" s="147"/>
      <c r="F686" s="148"/>
      <c r="G686" s="148"/>
      <c r="H686" s="148"/>
      <c r="I686" s="148"/>
      <c r="J686" s="148"/>
      <c r="K686" s="148"/>
      <c r="L686" s="148"/>
      <c r="M686" s="148"/>
      <c r="N686" s="148"/>
      <c r="O686" s="148"/>
      <c r="P686" s="149"/>
    </row>
    <row r="687" spans="1:16" ht="15" customHeight="1" x14ac:dyDescent="0.25">
      <c r="A687" s="44" t="e">
        <f ca="1">IF(MONTH(C687)=MONTH(D$3),RIGHT('Yearly Info'!A$33,LEN('Yearly Info'!A$33)-4),"")</f>
        <v>#VALUE!</v>
      </c>
      <c r="B687" s="145"/>
      <c r="C687" s="42">
        <f t="shared" ca="1" si="24"/>
        <v>46287</v>
      </c>
      <c r="D687" s="54">
        <f ca="1">INDIRECT("'" &amp; UPPER(LEFT(TEXT($D$3,"mmmm"),3)) &amp; "'!X30")</f>
        <v>0</v>
      </c>
      <c r="E687" s="147"/>
      <c r="F687" s="148"/>
      <c r="G687" s="148"/>
      <c r="H687" s="148"/>
      <c r="I687" s="148"/>
      <c r="J687" s="148"/>
      <c r="K687" s="148"/>
      <c r="L687" s="148"/>
      <c r="M687" s="148"/>
      <c r="N687" s="148"/>
      <c r="O687" s="148"/>
      <c r="P687" s="149"/>
    </row>
    <row r="688" spans="1:16" ht="15" customHeight="1" x14ac:dyDescent="0.25">
      <c r="A688" s="44" t="e">
        <f ca="1">IF(MONTH(C688)=MONTH(D$3),RIGHT('Yearly Info'!A$34,LEN('Yearly Info'!A$34)-4),"")</f>
        <v>#VALUE!</v>
      </c>
      <c r="B688" s="145"/>
      <c r="C688" s="42">
        <f t="shared" ca="1" si="24"/>
        <v>46287</v>
      </c>
      <c r="D688" s="54">
        <f ca="1">INDIRECT("'" &amp; UPPER(LEFT(TEXT($D$3,"mmmm"),3)) &amp; "'!X31")</f>
        <v>0</v>
      </c>
      <c r="E688" s="147"/>
      <c r="F688" s="148"/>
      <c r="G688" s="148"/>
      <c r="H688" s="148"/>
      <c r="I688" s="148"/>
      <c r="J688" s="148"/>
      <c r="K688" s="148"/>
      <c r="L688" s="148"/>
      <c r="M688" s="148"/>
      <c r="N688" s="148"/>
      <c r="O688" s="148"/>
      <c r="P688" s="149"/>
    </row>
    <row r="689" spans="1:16" ht="15" customHeight="1" x14ac:dyDescent="0.25">
      <c r="A689" s="44" t="e">
        <f ca="1">IF(MONTH(C689)=MONTH(D$3),RIGHT('Yearly Info'!A$35,LEN('Yearly Info'!A$35)-4),"")</f>
        <v>#VALUE!</v>
      </c>
      <c r="B689" s="145"/>
      <c r="C689" s="42">
        <f t="shared" ca="1" si="24"/>
        <v>46287</v>
      </c>
      <c r="D689" s="54">
        <f ca="1">INDIRECT("'" &amp; UPPER(LEFT(TEXT($D$3,"mmmm"),3)) &amp; "'!X32")</f>
        <v>0</v>
      </c>
      <c r="E689" s="147"/>
      <c r="F689" s="148"/>
      <c r="G689" s="148"/>
      <c r="H689" s="148"/>
      <c r="I689" s="148"/>
      <c r="J689" s="148"/>
      <c r="K689" s="148"/>
      <c r="L689" s="148"/>
      <c r="M689" s="148"/>
      <c r="N689" s="148"/>
      <c r="O689" s="148"/>
      <c r="P689" s="149"/>
    </row>
    <row r="690" spans="1:16" ht="15" customHeight="1" x14ac:dyDescent="0.25">
      <c r="A690" s="44" t="e">
        <f ca="1">IF(MONTH(C690)=MONTH(D$3),RIGHT('Yearly Info'!A$36,LEN('Yearly Info'!A$36)-4),"")</f>
        <v>#VALUE!</v>
      </c>
      <c r="B690" s="145"/>
      <c r="C690" s="42">
        <f t="shared" ca="1" si="24"/>
        <v>46287</v>
      </c>
      <c r="D690" s="54">
        <f ca="1">INDIRECT("'" &amp; UPPER(LEFT(TEXT($D$3,"mmmm"),3)) &amp; "'!X33")</f>
        <v>0</v>
      </c>
      <c r="E690" s="147"/>
      <c r="F690" s="148"/>
      <c r="G690" s="148"/>
      <c r="H690" s="148"/>
      <c r="I690" s="148"/>
      <c r="J690" s="148"/>
      <c r="K690" s="148"/>
      <c r="L690" s="148"/>
      <c r="M690" s="148"/>
      <c r="N690" s="148"/>
      <c r="O690" s="148"/>
      <c r="P690" s="149"/>
    </row>
    <row r="691" spans="1:16" ht="15" customHeight="1" x14ac:dyDescent="0.25">
      <c r="A691" s="44" t="e">
        <f ca="1">IF(MONTH(C691)=MONTH(D$3),RIGHT('Yearly Info'!A$37,LEN('Yearly Info'!A$37)-4),"")</f>
        <v>#VALUE!</v>
      </c>
      <c r="B691" s="145"/>
      <c r="C691" s="42">
        <f t="shared" ca="1" si="24"/>
        <v>46287</v>
      </c>
      <c r="D691" s="54">
        <f ca="1">INDIRECT("'" &amp; UPPER(LEFT(TEXT($D$3,"mmmm"),3)) &amp; "'!X34")</f>
        <v>0</v>
      </c>
      <c r="E691" s="147"/>
      <c r="F691" s="148"/>
      <c r="G691" s="148"/>
      <c r="H691" s="148"/>
      <c r="I691" s="148"/>
      <c r="J691" s="148"/>
      <c r="K691" s="148"/>
      <c r="L691" s="148"/>
      <c r="M691" s="148"/>
      <c r="N691" s="148"/>
      <c r="O691" s="148"/>
      <c r="P691" s="149"/>
    </row>
    <row r="692" spans="1:16" ht="15" customHeight="1" x14ac:dyDescent="0.25">
      <c r="A692" s="44" t="e">
        <f ca="1">IF(MONTH(C692)=MONTH(D$3),RIGHT('Yearly Info'!A$38,LEN('Yearly Info'!A$38)-4),"")</f>
        <v>#VALUE!</v>
      </c>
      <c r="B692" s="145"/>
      <c r="C692" s="42">
        <f t="shared" ca="1" si="24"/>
        <v>46287</v>
      </c>
      <c r="D692" s="54">
        <f ca="1">INDIRECT("'" &amp; UPPER(LEFT(TEXT($D$3,"mmmm"),3)) &amp; "'!X35")</f>
        <v>0</v>
      </c>
      <c r="E692" s="147"/>
      <c r="F692" s="148"/>
      <c r="G692" s="148"/>
      <c r="H692" s="148"/>
      <c r="I692" s="148"/>
      <c r="J692" s="148"/>
      <c r="K692" s="148"/>
      <c r="L692" s="148"/>
      <c r="M692" s="148"/>
      <c r="N692" s="148"/>
      <c r="O692" s="148"/>
      <c r="P692" s="149"/>
    </row>
    <row r="693" spans="1:16" ht="15" customHeight="1" x14ac:dyDescent="0.25">
      <c r="A693" s="44" t="e">
        <f ca="1">IF(MONTH(C693)=MONTH(D$3),RIGHT('Yearly Info'!A$39,LEN('Yearly Info'!A$39)-4),"")</f>
        <v>#VALUE!</v>
      </c>
      <c r="B693" s="145"/>
      <c r="C693" s="42">
        <f t="shared" ca="1" si="24"/>
        <v>46287</v>
      </c>
      <c r="D693" s="54">
        <f ca="1">INDIRECT("'" &amp; UPPER(LEFT(TEXT($D$3,"mmmm"),3)) &amp; "'!X36")</f>
        <v>0</v>
      </c>
      <c r="E693" s="147"/>
      <c r="F693" s="148"/>
      <c r="G693" s="148"/>
      <c r="H693" s="148"/>
      <c r="I693" s="148"/>
      <c r="J693" s="148"/>
      <c r="K693" s="148"/>
      <c r="L693" s="148"/>
      <c r="M693" s="148"/>
      <c r="N693" s="148"/>
      <c r="O693" s="148"/>
      <c r="P693" s="149"/>
    </row>
    <row r="694" spans="1:16" ht="15" customHeight="1" thickBot="1" x14ac:dyDescent="0.3">
      <c r="A694" s="45" t="e">
        <f ca="1">IF(MONTH(C694)=MONTH(D$3),RIGHT('Yearly Info'!A$40,LEN('Yearly Info'!A$40)-4),"")</f>
        <v>#VALUE!</v>
      </c>
      <c r="B694" s="145"/>
      <c r="C694" s="42">
        <f t="shared" ca="1" si="24"/>
        <v>46287</v>
      </c>
      <c r="D694" s="54">
        <f ca="1">INDIRECT("'" &amp; UPPER(LEFT(TEXT($D$3,"mmmm"),3)) &amp; "'!X37")</f>
        <v>0</v>
      </c>
      <c r="E694" s="147"/>
      <c r="F694" s="148"/>
      <c r="G694" s="148"/>
      <c r="H694" s="148"/>
      <c r="I694" s="148"/>
      <c r="J694" s="148"/>
      <c r="K694" s="148"/>
      <c r="L694" s="148"/>
      <c r="M694" s="148"/>
      <c r="N694" s="148"/>
      <c r="O694" s="148"/>
      <c r="P694" s="149"/>
    </row>
    <row r="695" spans="1:16" ht="15" customHeight="1" thickBot="1" x14ac:dyDescent="0.3">
      <c r="A695" s="45" t="str">
        <f ca="1">IF(MONTH(C695)=MONTH(D$3),RIGHT('Yearly Info'!A$41,LEN('Yearly Info'!A$41)-4),"")</f>
        <v xml:space="preserve"> </v>
      </c>
      <c r="B695" s="145"/>
      <c r="C695" s="42">
        <f t="shared" ca="1" si="24"/>
        <v>46287</v>
      </c>
      <c r="D695" s="54">
        <f ca="1">INDIRECT("'" &amp; UPPER(LEFT(TEXT($D$3,"mmmm"),3)) &amp; "'!X38")</f>
        <v>0</v>
      </c>
      <c r="E695" s="147"/>
      <c r="F695" s="148"/>
      <c r="G695" s="148"/>
      <c r="H695" s="148"/>
      <c r="I695" s="148"/>
      <c r="J695" s="148"/>
      <c r="K695" s="148"/>
      <c r="L695" s="148"/>
      <c r="M695" s="148"/>
      <c r="N695" s="148"/>
      <c r="O695" s="148"/>
      <c r="P695" s="149"/>
    </row>
    <row r="696" spans="1:16" ht="15" customHeight="1" thickBot="1" x14ac:dyDescent="0.3">
      <c r="A696" s="45" t="str">
        <f ca="1">IF(MONTH(C696)=MONTH(D$3),RIGHT('Yearly Info'!A$42,LEN('Yearly Info'!A$42)-4),"")</f>
        <v xml:space="preserve"> </v>
      </c>
      <c r="B696" s="145"/>
      <c r="C696" s="42">
        <f t="shared" ca="1" si="24"/>
        <v>46287</v>
      </c>
      <c r="D696" s="54">
        <f ca="1">INDIRECT("'" &amp; UPPER(LEFT(TEXT($D$3,"mmmm"),3)) &amp; "'!X39")</f>
        <v>0</v>
      </c>
      <c r="E696" s="147"/>
      <c r="F696" s="148"/>
      <c r="G696" s="148"/>
      <c r="H696" s="148"/>
      <c r="I696" s="148"/>
      <c r="J696" s="148"/>
      <c r="K696" s="148"/>
      <c r="L696" s="148"/>
      <c r="M696" s="148"/>
      <c r="N696" s="148"/>
      <c r="O696" s="148"/>
      <c r="P696" s="149"/>
    </row>
    <row r="697" spans="1:16" ht="15" customHeight="1" thickBot="1" x14ac:dyDescent="0.3">
      <c r="A697" s="45" t="str">
        <f ca="1">IF(MONTH(C697)=MONTH(D$3),RIGHT('Yearly Info'!A$43,LEN('Yearly Info'!A$43)-4),"")</f>
        <v xml:space="preserve"> </v>
      </c>
      <c r="B697" s="146"/>
      <c r="C697" s="42">
        <f t="shared" ca="1" si="24"/>
        <v>46287</v>
      </c>
      <c r="D697" s="55">
        <f ca="1">INDIRECT("'" &amp; UPPER(LEFT(TEXT($D$3,"mmmm"),3)) &amp; "'!X40")</f>
        <v>0</v>
      </c>
      <c r="E697" s="150"/>
      <c r="F697" s="151"/>
      <c r="G697" s="151"/>
      <c r="H697" s="151"/>
      <c r="I697" s="151"/>
      <c r="J697" s="151"/>
      <c r="K697" s="151"/>
      <c r="L697" s="151"/>
      <c r="M697" s="151"/>
      <c r="N697" s="151"/>
      <c r="O697" s="151"/>
      <c r="P697" s="152"/>
    </row>
    <row r="698" spans="1:16" ht="15" customHeight="1" x14ac:dyDescent="0.25">
      <c r="A698" s="44" t="str">
        <f ca="1">IF(MONTH(C698)=MONTH(D$3),RIGHT('Yearly Info'!A$14,LEN('Yearly Info'!A$14)-4),"")</f>
        <v xml:space="preserve"> RICS Support for MDEQ</v>
      </c>
      <c r="B698" s="145" t="str">
        <f ca="1">TEXT(C698,"dddd")</f>
        <v>Wednesday</v>
      </c>
      <c r="C698" s="94">
        <f ca="1">C668+1</f>
        <v>46288</v>
      </c>
      <c r="D698" s="54">
        <f ca="1">INDIRECT("'" &amp; UPPER(LEFT(TEXT($D$3,"mmmm"),3)) &amp; "'!Y11")</f>
        <v>0</v>
      </c>
      <c r="E698" s="147"/>
      <c r="F698" s="148"/>
      <c r="G698" s="148"/>
      <c r="H698" s="148"/>
      <c r="I698" s="148"/>
      <c r="J698" s="148"/>
      <c r="K698" s="148"/>
      <c r="L698" s="148"/>
      <c r="M698" s="148"/>
      <c r="N698" s="148"/>
      <c r="O698" s="148"/>
      <c r="P698" s="149"/>
    </row>
    <row r="699" spans="1:16" ht="15" customHeight="1" x14ac:dyDescent="0.25">
      <c r="A699" s="44" t="str">
        <f ca="1">IF(MONTH(C699)=MONTH(D$3),RIGHT('Yearly Info'!A$15,LEN('Yearly Info'!A$15)-4),"")</f>
        <v xml:space="preserve"> MDEQ</v>
      </c>
      <c r="B699" s="145"/>
      <c r="C699" s="42">
        <f ca="1">C698</f>
        <v>46288</v>
      </c>
      <c r="D699" s="54">
        <f ca="1">INDIRECT("'" &amp; UPPER(LEFT(TEXT($D$3,"mmmm"),3)) &amp; "'!Y12")</f>
        <v>0</v>
      </c>
      <c r="E699" s="147"/>
      <c r="F699" s="148"/>
      <c r="G699" s="148"/>
      <c r="H699" s="148"/>
      <c r="I699" s="148"/>
      <c r="J699" s="148"/>
      <c r="K699" s="148"/>
      <c r="L699" s="148"/>
      <c r="M699" s="148"/>
      <c r="N699" s="148"/>
      <c r="O699" s="148"/>
      <c r="P699" s="149"/>
    </row>
    <row r="700" spans="1:16" ht="15" customHeight="1" x14ac:dyDescent="0.25">
      <c r="A700" s="44" t="str">
        <f ca="1">IF(MONTH(C700)=MONTH(D$3),RIGHT('Yearly Info'!A$16,LEN('Yearly Info'!A$16)-4),"")</f>
        <v xml:space="preserve"> RICS Idea Portal</v>
      </c>
      <c r="B700" s="145"/>
      <c r="C700" s="42">
        <f t="shared" ref="C700:C727" ca="1" si="25">C699</f>
        <v>46288</v>
      </c>
      <c r="D700" s="54">
        <f ca="1">INDIRECT("'" &amp; UPPER(LEFT(TEXT($D$3,"mmmm"),3)) &amp; "'!Y13")</f>
        <v>0</v>
      </c>
      <c r="E700" s="147"/>
      <c r="F700" s="148"/>
      <c r="G700" s="148"/>
      <c r="H700" s="148"/>
      <c r="I700" s="148"/>
      <c r="J700" s="148"/>
      <c r="K700" s="148"/>
      <c r="L700" s="148"/>
      <c r="M700" s="148"/>
      <c r="N700" s="148"/>
      <c r="O700" s="148"/>
      <c r="P700" s="149"/>
    </row>
    <row r="701" spans="1:16" ht="15" customHeight="1" x14ac:dyDescent="0.25">
      <c r="A701" s="44" t="str">
        <f ca="1">IF(MONTH(C701)=MONTH(D$3),RIGHT('Yearly Info'!A$17,LEN('Yearly Info'!A$17)-4),"")</f>
        <v xml:space="preserve"> MSWIS</v>
      </c>
      <c r="B701" s="145"/>
      <c r="C701" s="42">
        <f t="shared" ca="1" si="25"/>
        <v>46288</v>
      </c>
      <c r="D701" s="54">
        <f ca="1">INDIRECT("'" &amp; UPPER(LEFT(TEXT($D$3,"mmmm"),3)) &amp; "'!Y14")</f>
        <v>0</v>
      </c>
      <c r="E701" s="147"/>
      <c r="F701" s="148"/>
      <c r="G701" s="148"/>
      <c r="H701" s="148"/>
      <c r="I701" s="148"/>
      <c r="J701" s="148"/>
      <c r="K701" s="148"/>
      <c r="L701" s="148"/>
      <c r="M701" s="148"/>
      <c r="N701" s="148"/>
      <c r="O701" s="148"/>
      <c r="P701" s="149"/>
    </row>
    <row r="702" spans="1:16" ht="15" customHeight="1" x14ac:dyDescent="0.25">
      <c r="A702" s="44" t="str">
        <f ca="1">IF(MONTH(C702)=MONTH(D$3),RIGHT('Yearly Info'!A$18,LEN('Yearly Info'!A$18)-4),"")</f>
        <v xml:space="preserve"> GeoSpatial</v>
      </c>
      <c r="B702" s="145"/>
      <c r="C702" s="42">
        <f t="shared" ca="1" si="25"/>
        <v>46288</v>
      </c>
      <c r="D702" s="54">
        <f ca="1">INDIRECT("'" &amp; UPPER(LEFT(TEXT($D$3,"mmmm"),3)) &amp; "'!Y15")</f>
        <v>0</v>
      </c>
      <c r="E702" s="147"/>
      <c r="F702" s="148"/>
      <c r="G702" s="148"/>
      <c r="H702" s="148"/>
      <c r="I702" s="148"/>
      <c r="J702" s="148"/>
      <c r="K702" s="148"/>
      <c r="L702" s="148"/>
      <c r="M702" s="148"/>
      <c r="N702" s="148"/>
      <c r="O702" s="148"/>
      <c r="P702" s="149"/>
    </row>
    <row r="703" spans="1:16" ht="15" customHeight="1" x14ac:dyDescent="0.25">
      <c r="A703" s="44" t="str">
        <f ca="1">IF(MONTH(C703)=MONTH(D$3),RIGHT('Yearly Info'!A$19,LEN('Yearly Info'!A$19)-4),"")</f>
        <v xml:space="preserve"> RICS Dashboard</v>
      </c>
      <c r="B703" s="145"/>
      <c r="C703" s="42">
        <f t="shared" ca="1" si="25"/>
        <v>46288</v>
      </c>
      <c r="D703" s="54">
        <f ca="1">INDIRECT("'" &amp; UPPER(LEFT(TEXT($D$3,"mmmm"),3)) &amp; "'!Y16")</f>
        <v>0</v>
      </c>
      <c r="E703" s="147"/>
      <c r="F703" s="148"/>
      <c r="G703" s="148"/>
      <c r="H703" s="148"/>
      <c r="I703" s="148"/>
      <c r="J703" s="148"/>
      <c r="K703" s="148"/>
      <c r="L703" s="148"/>
      <c r="M703" s="148"/>
      <c r="N703" s="148"/>
      <c r="O703" s="148"/>
      <c r="P703" s="149"/>
    </row>
    <row r="704" spans="1:16" ht="15" customHeight="1" x14ac:dyDescent="0.25">
      <c r="A704" s="44" t="str">
        <f ca="1">IF(MONTH(C704)=MONTH(D$3),RIGHT('Yearly Info'!A$20,LEN('Yearly Info'!A$20)-4),"")</f>
        <v xml:space="preserve"> MDWFP NRIS</v>
      </c>
      <c r="B704" s="145"/>
      <c r="C704" s="42">
        <f t="shared" ca="1" si="25"/>
        <v>46288</v>
      </c>
      <c r="D704" s="54">
        <f ca="1">INDIRECT("'" &amp; UPPER(LEFT(TEXT($D$3,"mmmm"),3)) &amp; "'!Y17")</f>
        <v>0</v>
      </c>
      <c r="E704" s="153"/>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 MRVA 4 CLOSED</v>
      </c>
      <c r="B705" s="145"/>
      <c r="C705" s="42">
        <f t="shared" ca="1" si="25"/>
        <v>46288</v>
      </c>
      <c r="D705" s="54">
        <f ca="1">INDIRECT("'" &amp; UPPER(LEFT(TEXT($D$3,"mmmm"),3)) &amp; "'!Y18")</f>
        <v>0</v>
      </c>
      <c r="E705" s="147"/>
      <c r="F705" s="148"/>
      <c r="G705" s="148"/>
      <c r="H705" s="148"/>
      <c r="I705" s="148"/>
      <c r="J705" s="148"/>
      <c r="K705" s="148"/>
      <c r="L705" s="148"/>
      <c r="M705" s="148"/>
      <c r="N705" s="148"/>
      <c r="O705" s="148"/>
      <c r="P705" s="149"/>
    </row>
    <row r="706" spans="1:16" ht="15" customHeight="1" x14ac:dyDescent="0.25">
      <c r="A706" s="44" t="str">
        <f ca="1">IF(MONTH(C706)=MONTH(D$3),RIGHT('Yearly Info'!A$22,LEN('Yearly Info'!A$22)-4),"")</f>
        <v xml:space="preserve"> Tackett</v>
      </c>
      <c r="B706" s="145"/>
      <c r="C706" s="42">
        <f t="shared" ca="1" si="25"/>
        <v>46288</v>
      </c>
      <c r="D706" s="54">
        <f ca="1">INDIRECT("'" &amp; UPPER(LEFT(TEXT($D$3,"mmmm"),3)) &amp; "'!Y19")</f>
        <v>0</v>
      </c>
      <c r="E706" s="147"/>
      <c r="F706" s="148"/>
      <c r="G706" s="148"/>
      <c r="H706" s="148"/>
      <c r="I706" s="148"/>
      <c r="J706" s="148"/>
      <c r="K706" s="148"/>
      <c r="L706" s="148"/>
      <c r="M706" s="148"/>
      <c r="N706" s="148"/>
      <c r="O706" s="148"/>
      <c r="P706" s="149"/>
    </row>
    <row r="707" spans="1:16" ht="15" customHeight="1" x14ac:dyDescent="0.25">
      <c r="A707" s="44" t="e">
        <f ca="1">IF(MONTH(C707)=MONTH(D$3),RIGHT('Yearly Info'!A$23,LEN('Yearly Info'!A$23)-4),"")</f>
        <v>#VALUE!</v>
      </c>
      <c r="B707" s="145"/>
      <c r="C707" s="42">
        <f t="shared" ca="1" si="25"/>
        <v>46288</v>
      </c>
      <c r="D707" s="54">
        <f ca="1">INDIRECT("'" &amp; UPPER(LEFT(TEXT($D$3,"mmmm"),3)) &amp; "'!Y20")</f>
        <v>0</v>
      </c>
      <c r="E707" s="174"/>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#VALUE!</v>
      </c>
      <c r="B708" s="145"/>
      <c r="C708" s="42">
        <f t="shared" ca="1" si="25"/>
        <v>46288</v>
      </c>
      <c r="D708" s="54">
        <f ca="1">INDIRECT("'" &amp; UPPER(LEFT(TEXT($D$3,"mmmm"),3)) &amp; "'!Y21")</f>
        <v>0</v>
      </c>
      <c r="E708" s="147"/>
      <c r="F708" s="148"/>
      <c r="G708" s="148"/>
      <c r="H708" s="148"/>
      <c r="I708" s="148"/>
      <c r="J708" s="148"/>
      <c r="K708" s="148"/>
      <c r="L708" s="148"/>
      <c r="M708" s="148"/>
      <c r="N708" s="148"/>
      <c r="O708" s="148"/>
      <c r="P708" s="149"/>
    </row>
    <row r="709" spans="1:16" ht="15" customHeight="1" x14ac:dyDescent="0.25">
      <c r="A709" s="44" t="e">
        <f ca="1">IF(MONTH(C709)=MONTH(D$3),RIGHT('Yearly Info'!A$25,LEN('Yearly Info'!A$25)-4),"")</f>
        <v>#VALUE!</v>
      </c>
      <c r="B709" s="145"/>
      <c r="C709" s="42">
        <f t="shared" ca="1" si="25"/>
        <v>46288</v>
      </c>
      <c r="D709" s="54">
        <f ca="1">INDIRECT("'" &amp; UPPER(LEFT(TEXT($D$3,"mmmm"),3)) &amp; "'!Y22")</f>
        <v>0</v>
      </c>
      <c r="E709" s="147"/>
      <c r="F709" s="148"/>
      <c r="G709" s="148"/>
      <c r="H709" s="148"/>
      <c r="I709" s="148"/>
      <c r="J709" s="148"/>
      <c r="K709" s="148"/>
      <c r="L709" s="148"/>
      <c r="M709" s="148"/>
      <c r="N709" s="148"/>
      <c r="O709" s="148"/>
      <c r="P709" s="149"/>
    </row>
    <row r="710" spans="1:16" ht="15" customHeight="1" x14ac:dyDescent="0.25">
      <c r="A710" s="44" t="e">
        <f ca="1">IF(MONTH(C710)=MONTH(D$3),RIGHT('Yearly Info'!A$26,LEN('Yearly Info'!A$26)-4),"")</f>
        <v>#VALUE!</v>
      </c>
      <c r="B710" s="145"/>
      <c r="C710" s="42">
        <f t="shared" ca="1" si="25"/>
        <v>46288</v>
      </c>
      <c r="D710" s="54">
        <f ca="1">INDIRECT("'" &amp; UPPER(LEFT(TEXT($D$3,"mmmm"),3)) &amp; "'!Y23")</f>
        <v>0</v>
      </c>
      <c r="E710" s="147"/>
      <c r="F710" s="148"/>
      <c r="G710" s="148"/>
      <c r="H710" s="148"/>
      <c r="I710" s="148"/>
      <c r="J710" s="148"/>
      <c r="K710" s="148"/>
      <c r="L710" s="148"/>
      <c r="M710" s="148"/>
      <c r="N710" s="148"/>
      <c r="O710" s="148"/>
      <c r="P710" s="149"/>
    </row>
    <row r="711" spans="1:16" ht="15" customHeight="1" x14ac:dyDescent="0.25">
      <c r="A711" s="44" t="e">
        <f ca="1">IF(MONTH(C711)=MONTH(D$3),RIGHT('Yearly Info'!A$27,LEN('Yearly Info'!A$27)-4),"")</f>
        <v>#VALUE!</v>
      </c>
      <c r="B711" s="145"/>
      <c r="C711" s="42">
        <f t="shared" ca="1" si="25"/>
        <v>46288</v>
      </c>
      <c r="D711" s="54">
        <f ca="1">INDIRECT("'" &amp; UPPER(LEFT(TEXT($D$3,"mmmm"),3)) &amp; "'!Y24")</f>
        <v>0</v>
      </c>
      <c r="E711" s="147"/>
      <c r="F711" s="148"/>
      <c r="G711" s="148"/>
      <c r="H711" s="148"/>
      <c r="I711" s="148"/>
      <c r="J711" s="148"/>
      <c r="K711" s="148"/>
      <c r="L711" s="148"/>
      <c r="M711" s="148"/>
      <c r="N711" s="148"/>
      <c r="O711" s="148"/>
      <c r="P711" s="149"/>
    </row>
    <row r="712" spans="1:16" ht="15" customHeight="1" x14ac:dyDescent="0.25">
      <c r="A712" s="44" t="e">
        <f ca="1">IF(MONTH(C712)=MONTH(D$3),RIGHT('Yearly Info'!A$28,LEN('Yearly Info'!A$28)-4),"")</f>
        <v>#VALUE!</v>
      </c>
      <c r="B712" s="145"/>
      <c r="C712" s="42">
        <f t="shared" ca="1" si="25"/>
        <v>46288</v>
      </c>
      <c r="D712" s="54">
        <f ca="1">INDIRECT("'" &amp; UPPER(LEFT(TEXT($D$3,"mmmm"),3)) &amp; "'!Y25")</f>
        <v>0</v>
      </c>
      <c r="E712" s="147"/>
      <c r="F712" s="148"/>
      <c r="G712" s="148"/>
      <c r="H712" s="148"/>
      <c r="I712" s="148"/>
      <c r="J712" s="148"/>
      <c r="K712" s="148"/>
      <c r="L712" s="148"/>
      <c r="M712" s="148"/>
      <c r="N712" s="148"/>
      <c r="O712" s="148"/>
      <c r="P712" s="149"/>
    </row>
    <row r="713" spans="1:16" ht="15" customHeight="1" x14ac:dyDescent="0.25">
      <c r="A713" s="44" t="e">
        <f ca="1">IF(MONTH(C713)=MONTH(D$3),RIGHT('Yearly Info'!A$29,LEN('Yearly Info'!A$29)-4),"")</f>
        <v>#VALUE!</v>
      </c>
      <c r="B713" s="145"/>
      <c r="C713" s="42">
        <f t="shared" ca="1" si="25"/>
        <v>46288</v>
      </c>
      <c r="D713" s="54">
        <f ca="1">INDIRECT("'" &amp; UPPER(LEFT(TEXT($D$3,"mmmm"),3)) &amp; "'!Y26")</f>
        <v>0</v>
      </c>
      <c r="E713" s="147"/>
      <c r="F713" s="148"/>
      <c r="G713" s="148"/>
      <c r="H713" s="148"/>
      <c r="I713" s="148"/>
      <c r="J713" s="148"/>
      <c r="K713" s="148"/>
      <c r="L713" s="148"/>
      <c r="M713" s="148"/>
      <c r="N713" s="148"/>
      <c r="O713" s="148"/>
      <c r="P713" s="149"/>
    </row>
    <row r="714" spans="1:16" ht="15" customHeight="1" x14ac:dyDescent="0.25">
      <c r="A714" s="44" t="e">
        <f ca="1">IF(MONTH(C714)=MONTH(D$3),RIGHT('Yearly Info'!A$30,LEN('Yearly Info'!A$30)-4),"")</f>
        <v>#VALUE!</v>
      </c>
      <c r="B714" s="145"/>
      <c r="C714" s="42">
        <f t="shared" ca="1" si="25"/>
        <v>46288</v>
      </c>
      <c r="D714" s="54">
        <f ca="1">INDIRECT("'" &amp; UPPER(LEFT(TEXT($D$3,"mmmm"),3)) &amp; "'!Y27")</f>
        <v>0</v>
      </c>
      <c r="E714" s="147"/>
      <c r="F714" s="148"/>
      <c r="G714" s="148"/>
      <c r="H714" s="148"/>
      <c r="I714" s="148"/>
      <c r="J714" s="148"/>
      <c r="K714" s="148"/>
      <c r="L714" s="148"/>
      <c r="M714" s="148"/>
      <c r="N714" s="148"/>
      <c r="O714" s="148"/>
      <c r="P714" s="149"/>
    </row>
    <row r="715" spans="1:16" ht="15" customHeight="1" x14ac:dyDescent="0.25">
      <c r="A715" s="44" t="e">
        <f ca="1">IF(MONTH(C715)=MONTH(D$3),RIGHT('Yearly Info'!A$31,LEN('Yearly Info'!A$31)-4),"")</f>
        <v>#VALUE!</v>
      </c>
      <c r="B715" s="145"/>
      <c r="C715" s="42">
        <f t="shared" ca="1" si="25"/>
        <v>46288</v>
      </c>
      <c r="D715" s="54">
        <f ca="1">INDIRECT("'" &amp; UPPER(LEFT(TEXT($D$3,"mmmm"),3)) &amp; "'!Y28")</f>
        <v>0</v>
      </c>
      <c r="E715" s="147"/>
      <c r="F715" s="148"/>
      <c r="G715" s="148"/>
      <c r="H715" s="148"/>
      <c r="I715" s="148"/>
      <c r="J715" s="148"/>
      <c r="K715" s="148"/>
      <c r="L715" s="148"/>
      <c r="M715" s="148"/>
      <c r="N715" s="148"/>
      <c r="O715" s="148"/>
      <c r="P715" s="149"/>
    </row>
    <row r="716" spans="1:16" ht="15" customHeight="1" x14ac:dyDescent="0.25">
      <c r="A716" s="44" t="e">
        <f ca="1">IF(MONTH(C716)=MONTH(D$3),RIGHT('Yearly Info'!A$32,LEN('Yearly Info'!A$32)-4),"")</f>
        <v>#VALUE!</v>
      </c>
      <c r="B716" s="145"/>
      <c r="C716" s="42">
        <f t="shared" ca="1" si="25"/>
        <v>46288</v>
      </c>
      <c r="D716" s="54">
        <f ca="1">INDIRECT("'" &amp; UPPER(LEFT(TEXT($D$3,"mmmm"),3)) &amp; "'!Y29")</f>
        <v>0</v>
      </c>
      <c r="E716" s="147"/>
      <c r="F716" s="148"/>
      <c r="G716" s="148"/>
      <c r="H716" s="148"/>
      <c r="I716" s="148"/>
      <c r="J716" s="148"/>
      <c r="K716" s="148"/>
      <c r="L716" s="148"/>
      <c r="M716" s="148"/>
      <c r="N716" s="148"/>
      <c r="O716" s="148"/>
      <c r="P716" s="149"/>
    </row>
    <row r="717" spans="1:16" ht="15" customHeight="1" x14ac:dyDescent="0.25">
      <c r="A717" s="44" t="e">
        <f ca="1">IF(MONTH(C717)=MONTH(D$3),RIGHT('Yearly Info'!A$33,LEN('Yearly Info'!A$33)-4),"")</f>
        <v>#VALUE!</v>
      </c>
      <c r="B717" s="145"/>
      <c r="C717" s="42">
        <f t="shared" ca="1" si="25"/>
        <v>46288</v>
      </c>
      <c r="D717" s="54">
        <f ca="1">INDIRECT("'" &amp; UPPER(LEFT(TEXT($D$3,"mmmm"),3)) &amp; "'!Y30")</f>
        <v>0</v>
      </c>
      <c r="E717" s="147"/>
      <c r="F717" s="148"/>
      <c r="G717" s="148"/>
      <c r="H717" s="148"/>
      <c r="I717" s="148"/>
      <c r="J717" s="148"/>
      <c r="K717" s="148"/>
      <c r="L717" s="148"/>
      <c r="M717" s="148"/>
      <c r="N717" s="148"/>
      <c r="O717" s="148"/>
      <c r="P717" s="149"/>
    </row>
    <row r="718" spans="1:16" ht="15" customHeight="1" x14ac:dyDescent="0.25">
      <c r="A718" s="44" t="e">
        <f ca="1">IF(MONTH(C718)=MONTH(D$3),RIGHT('Yearly Info'!A$34,LEN('Yearly Info'!A$34)-4),"")</f>
        <v>#VALUE!</v>
      </c>
      <c r="B718" s="145"/>
      <c r="C718" s="42">
        <f t="shared" ca="1" si="25"/>
        <v>46288</v>
      </c>
      <c r="D718" s="54">
        <f ca="1">INDIRECT("'" &amp; UPPER(LEFT(TEXT($D$3,"mmmm"),3)) &amp; "'!Y31")</f>
        <v>0</v>
      </c>
      <c r="E718" s="147"/>
      <c r="F718" s="148"/>
      <c r="G718" s="148"/>
      <c r="H718" s="148"/>
      <c r="I718" s="148"/>
      <c r="J718" s="148"/>
      <c r="K718" s="148"/>
      <c r="L718" s="148"/>
      <c r="M718" s="148"/>
      <c r="N718" s="148"/>
      <c r="O718" s="148"/>
      <c r="P718" s="149"/>
    </row>
    <row r="719" spans="1:16" ht="15" customHeight="1" x14ac:dyDescent="0.25">
      <c r="A719" s="44" t="e">
        <f ca="1">IF(MONTH(C719)=MONTH(D$3),RIGHT('Yearly Info'!A$35,LEN('Yearly Info'!A$35)-4),"")</f>
        <v>#VALUE!</v>
      </c>
      <c r="B719" s="145"/>
      <c r="C719" s="42">
        <f t="shared" ca="1" si="25"/>
        <v>46288</v>
      </c>
      <c r="D719" s="54">
        <f ca="1">INDIRECT("'" &amp; UPPER(LEFT(TEXT($D$3,"mmmm"),3)) &amp; "'!Y32")</f>
        <v>0</v>
      </c>
      <c r="E719" s="147"/>
      <c r="F719" s="148"/>
      <c r="G719" s="148"/>
      <c r="H719" s="148"/>
      <c r="I719" s="148"/>
      <c r="J719" s="148"/>
      <c r="K719" s="148"/>
      <c r="L719" s="148"/>
      <c r="M719" s="148"/>
      <c r="N719" s="148"/>
      <c r="O719" s="148"/>
      <c r="P719" s="149"/>
    </row>
    <row r="720" spans="1:16" ht="15" customHeight="1" x14ac:dyDescent="0.25">
      <c r="A720" s="44" t="e">
        <f ca="1">IF(MONTH(C720)=MONTH(D$3),RIGHT('Yearly Info'!A$36,LEN('Yearly Info'!A$36)-4),"")</f>
        <v>#VALUE!</v>
      </c>
      <c r="B720" s="145"/>
      <c r="C720" s="42">
        <f t="shared" ca="1" si="25"/>
        <v>46288</v>
      </c>
      <c r="D720" s="54">
        <f ca="1">INDIRECT("'" &amp; UPPER(LEFT(TEXT($D$3,"mmmm"),3)) &amp; "'!Y33")</f>
        <v>0</v>
      </c>
      <c r="E720" s="147"/>
      <c r="F720" s="148"/>
      <c r="G720" s="148"/>
      <c r="H720" s="148"/>
      <c r="I720" s="148"/>
      <c r="J720" s="148"/>
      <c r="K720" s="148"/>
      <c r="L720" s="148"/>
      <c r="M720" s="148"/>
      <c r="N720" s="148"/>
      <c r="O720" s="148"/>
      <c r="P720" s="149"/>
    </row>
    <row r="721" spans="1:16" ht="15" customHeight="1" x14ac:dyDescent="0.25">
      <c r="A721" s="44" t="e">
        <f ca="1">IF(MONTH(C721)=MONTH(D$3),RIGHT('Yearly Info'!A$37,LEN('Yearly Info'!A$37)-4),"")</f>
        <v>#VALUE!</v>
      </c>
      <c r="B721" s="145"/>
      <c r="C721" s="42">
        <f t="shared" ca="1" si="25"/>
        <v>46288</v>
      </c>
      <c r="D721" s="54">
        <f ca="1">INDIRECT("'" &amp; UPPER(LEFT(TEXT($D$3,"mmmm"),3)) &amp; "'!Y34")</f>
        <v>0</v>
      </c>
      <c r="E721" s="147"/>
      <c r="F721" s="148"/>
      <c r="G721" s="148"/>
      <c r="H721" s="148"/>
      <c r="I721" s="148"/>
      <c r="J721" s="148"/>
      <c r="K721" s="148"/>
      <c r="L721" s="148"/>
      <c r="M721" s="148"/>
      <c r="N721" s="148"/>
      <c r="O721" s="148"/>
      <c r="P721" s="149"/>
    </row>
    <row r="722" spans="1:16" ht="15" customHeight="1" x14ac:dyDescent="0.25">
      <c r="A722" s="44" t="e">
        <f ca="1">IF(MONTH(C722)=MONTH(D$3),RIGHT('Yearly Info'!A$38,LEN('Yearly Info'!A$38)-4),"")</f>
        <v>#VALUE!</v>
      </c>
      <c r="B722" s="145"/>
      <c r="C722" s="42">
        <f t="shared" ca="1" si="25"/>
        <v>46288</v>
      </c>
      <c r="D722" s="54">
        <f ca="1">INDIRECT("'" &amp; UPPER(LEFT(TEXT($D$3,"mmmm"),3)) &amp; "'!Y35")</f>
        <v>0</v>
      </c>
      <c r="E722" s="147"/>
      <c r="F722" s="148"/>
      <c r="G722" s="148"/>
      <c r="H722" s="148"/>
      <c r="I722" s="148"/>
      <c r="J722" s="148"/>
      <c r="K722" s="148"/>
      <c r="L722" s="148"/>
      <c r="M722" s="148"/>
      <c r="N722" s="148"/>
      <c r="O722" s="148"/>
      <c r="P722" s="149"/>
    </row>
    <row r="723" spans="1:16" ht="15" customHeight="1" x14ac:dyDescent="0.25">
      <c r="A723" s="44" t="e">
        <f ca="1">IF(MONTH(C723)=MONTH(D$3),RIGHT('Yearly Info'!A$39,LEN('Yearly Info'!A$39)-4),"")</f>
        <v>#VALUE!</v>
      </c>
      <c r="B723" s="145"/>
      <c r="C723" s="42">
        <f t="shared" ca="1" si="25"/>
        <v>46288</v>
      </c>
      <c r="D723" s="54">
        <f ca="1">INDIRECT("'" &amp; UPPER(LEFT(TEXT($D$3,"mmmm"),3)) &amp; "'!Y36")</f>
        <v>0</v>
      </c>
      <c r="E723" s="147"/>
      <c r="F723" s="148"/>
      <c r="G723" s="148"/>
      <c r="H723" s="148"/>
      <c r="I723" s="148"/>
      <c r="J723" s="148"/>
      <c r="K723" s="148"/>
      <c r="L723" s="148"/>
      <c r="M723" s="148"/>
      <c r="N723" s="148"/>
      <c r="O723" s="148"/>
      <c r="P723" s="149"/>
    </row>
    <row r="724" spans="1:16" ht="15" customHeight="1" thickBot="1" x14ac:dyDescent="0.3">
      <c r="A724" s="45" t="e">
        <f ca="1">IF(MONTH(C724)=MONTH(D$3),RIGHT('Yearly Info'!A$40,LEN('Yearly Info'!A$40)-4),"")</f>
        <v>#VALUE!</v>
      </c>
      <c r="B724" s="145"/>
      <c r="C724" s="42">
        <f t="shared" ca="1" si="25"/>
        <v>46288</v>
      </c>
      <c r="D724" s="54">
        <f ca="1">INDIRECT("'" &amp; UPPER(LEFT(TEXT($D$3,"mmmm"),3)) &amp; "'!Y37")</f>
        <v>0</v>
      </c>
      <c r="E724" s="147"/>
      <c r="F724" s="148"/>
      <c r="G724" s="148"/>
      <c r="H724" s="148"/>
      <c r="I724" s="148"/>
      <c r="J724" s="148"/>
      <c r="K724" s="148"/>
      <c r="L724" s="148"/>
      <c r="M724" s="148"/>
      <c r="N724" s="148"/>
      <c r="O724" s="148"/>
      <c r="P724" s="149"/>
    </row>
    <row r="725" spans="1:16" ht="15" customHeight="1" thickBot="1" x14ac:dyDescent="0.3">
      <c r="A725" s="45" t="str">
        <f ca="1">IF(MONTH(C725)=MONTH(D$3),RIGHT('Yearly Info'!A$41,LEN('Yearly Info'!A$41)-4),"")</f>
        <v xml:space="preserve"> </v>
      </c>
      <c r="B725" s="145"/>
      <c r="C725" s="42">
        <f t="shared" ca="1" si="25"/>
        <v>46288</v>
      </c>
      <c r="D725" s="54">
        <f ca="1">INDIRECT("'" &amp; UPPER(LEFT(TEXT($D$3,"mmmm"),3)) &amp; "'!Y38")</f>
        <v>0</v>
      </c>
      <c r="E725" s="147"/>
      <c r="F725" s="148"/>
      <c r="G725" s="148"/>
      <c r="H725" s="148"/>
      <c r="I725" s="148"/>
      <c r="J725" s="148"/>
      <c r="K725" s="148"/>
      <c r="L725" s="148"/>
      <c r="M725" s="148"/>
      <c r="N725" s="148"/>
      <c r="O725" s="148"/>
      <c r="P725" s="149"/>
    </row>
    <row r="726" spans="1:16" ht="15" customHeight="1" thickBot="1" x14ac:dyDescent="0.3">
      <c r="A726" s="45" t="str">
        <f ca="1">IF(MONTH(C726)=MONTH(D$3),RIGHT('Yearly Info'!A$42,LEN('Yearly Info'!A$42)-4),"")</f>
        <v xml:space="preserve"> </v>
      </c>
      <c r="B726" s="145"/>
      <c r="C726" s="42">
        <f t="shared" ca="1" si="25"/>
        <v>46288</v>
      </c>
      <c r="D726" s="54">
        <f ca="1">INDIRECT("'" &amp; UPPER(LEFT(TEXT($D$3,"mmmm"),3)) &amp; "'!Y39")</f>
        <v>0</v>
      </c>
      <c r="E726" s="147"/>
      <c r="F726" s="148"/>
      <c r="G726" s="148"/>
      <c r="H726" s="148"/>
      <c r="I726" s="148"/>
      <c r="J726" s="148"/>
      <c r="K726" s="148"/>
      <c r="L726" s="148"/>
      <c r="M726" s="148"/>
      <c r="N726" s="148"/>
      <c r="O726" s="148"/>
      <c r="P726" s="149"/>
    </row>
    <row r="727" spans="1:16" ht="15" customHeight="1" thickBot="1" x14ac:dyDescent="0.3">
      <c r="A727" s="45" t="str">
        <f ca="1">IF(MONTH(C727)=MONTH(D$3),RIGHT('Yearly Info'!A$43,LEN('Yearly Info'!A$43)-4),"")</f>
        <v xml:space="preserve"> </v>
      </c>
      <c r="B727" s="146"/>
      <c r="C727" s="42">
        <f t="shared" ca="1" si="25"/>
        <v>46288</v>
      </c>
      <c r="D727" s="55">
        <f ca="1">INDIRECT("'" &amp; UPPER(LEFT(TEXT($D$3,"mmmm"),3)) &amp; "'!Y40")</f>
        <v>0</v>
      </c>
      <c r="E727" s="150"/>
      <c r="F727" s="151"/>
      <c r="G727" s="151"/>
      <c r="H727" s="151"/>
      <c r="I727" s="151"/>
      <c r="J727" s="151"/>
      <c r="K727" s="151"/>
      <c r="L727" s="151"/>
      <c r="M727" s="151"/>
      <c r="N727" s="151"/>
      <c r="O727" s="151"/>
      <c r="P727" s="152"/>
    </row>
    <row r="728" spans="1:16" ht="15" customHeight="1" x14ac:dyDescent="0.25">
      <c r="A728" s="44" t="str">
        <f ca="1">IF(MONTH(C728)=MONTH(D$3),RIGHT('Yearly Info'!A$14,LEN('Yearly Info'!A$14)-4),"")</f>
        <v xml:space="preserve"> RICS Support for MDEQ</v>
      </c>
      <c r="B728" s="145" t="str">
        <f ca="1">TEXT(C728,"dddd")</f>
        <v>Thursday</v>
      </c>
      <c r="C728" s="94">
        <f ca="1">C698+1</f>
        <v>46289</v>
      </c>
      <c r="D728" s="54">
        <f ca="1">INDIRECT("'" &amp; UPPER(LEFT(TEXT($D$3,"mmmm"),3)) &amp; "'!Z11")</f>
        <v>0</v>
      </c>
      <c r="E728" s="147"/>
      <c r="F728" s="148"/>
      <c r="G728" s="148"/>
      <c r="H728" s="148"/>
      <c r="I728" s="148"/>
      <c r="J728" s="148"/>
      <c r="K728" s="148"/>
      <c r="L728" s="148"/>
      <c r="M728" s="148"/>
      <c r="N728" s="148"/>
      <c r="O728" s="148"/>
      <c r="P728" s="149"/>
    </row>
    <row r="729" spans="1:16" ht="15" customHeight="1" x14ac:dyDescent="0.25">
      <c r="A729" s="44" t="str">
        <f ca="1">IF(MONTH(C729)=MONTH(D$3),RIGHT('Yearly Info'!A$15,LEN('Yearly Info'!A$15)-4),"")</f>
        <v xml:space="preserve"> MDEQ</v>
      </c>
      <c r="B729" s="145"/>
      <c r="C729" s="42">
        <f ca="1">C728</f>
        <v>46289</v>
      </c>
      <c r="D729" s="54">
        <f ca="1">INDIRECT("'" &amp; UPPER(LEFT(TEXT($D$3,"mmmm"),3)) &amp; "'!Z12")</f>
        <v>0</v>
      </c>
      <c r="E729" s="147"/>
      <c r="F729" s="148"/>
      <c r="G729" s="148"/>
      <c r="H729" s="148"/>
      <c r="I729" s="148"/>
      <c r="J729" s="148"/>
      <c r="K729" s="148"/>
      <c r="L729" s="148"/>
      <c r="M729" s="148"/>
      <c r="N729" s="148"/>
      <c r="O729" s="148"/>
      <c r="P729" s="149"/>
    </row>
    <row r="730" spans="1:16" ht="15" customHeight="1" x14ac:dyDescent="0.25">
      <c r="A730" s="44" t="str">
        <f ca="1">IF(MONTH(C730)=MONTH(D$3),RIGHT('Yearly Info'!A$16,LEN('Yearly Info'!A$16)-4),"")</f>
        <v xml:space="preserve"> RICS Idea Portal</v>
      </c>
      <c r="B730" s="145"/>
      <c r="C730" s="42">
        <f t="shared" ref="C730:C757" ca="1" si="26">C729</f>
        <v>46289</v>
      </c>
      <c r="D730" s="54">
        <f ca="1">INDIRECT("'" &amp; UPPER(LEFT(TEXT($D$3,"mmmm"),3)) &amp; "'!Z13")</f>
        <v>0</v>
      </c>
      <c r="E730" s="147"/>
      <c r="F730" s="148"/>
      <c r="G730" s="148"/>
      <c r="H730" s="148"/>
      <c r="I730" s="148"/>
      <c r="J730" s="148"/>
      <c r="K730" s="148"/>
      <c r="L730" s="148"/>
      <c r="M730" s="148"/>
      <c r="N730" s="148"/>
      <c r="O730" s="148"/>
      <c r="P730" s="149"/>
    </row>
    <row r="731" spans="1:16" ht="15" customHeight="1" x14ac:dyDescent="0.25">
      <c r="A731" s="44" t="str">
        <f ca="1">IF(MONTH(C731)=MONTH(D$3),RIGHT('Yearly Info'!A$17,LEN('Yearly Info'!A$17)-4),"")</f>
        <v xml:space="preserve"> MSWIS</v>
      </c>
      <c r="B731" s="145"/>
      <c r="C731" s="42">
        <f t="shared" ca="1" si="26"/>
        <v>46289</v>
      </c>
      <c r="D731" s="54">
        <f ca="1">INDIRECT("'" &amp; UPPER(LEFT(TEXT($D$3,"mmmm"),3)) &amp; "'!Z14")</f>
        <v>0</v>
      </c>
      <c r="E731" s="147"/>
      <c r="F731" s="148"/>
      <c r="G731" s="148"/>
      <c r="H731" s="148"/>
      <c r="I731" s="148"/>
      <c r="J731" s="148"/>
      <c r="K731" s="148"/>
      <c r="L731" s="148"/>
      <c r="M731" s="148"/>
      <c r="N731" s="148"/>
      <c r="O731" s="148"/>
      <c r="P731" s="149"/>
    </row>
    <row r="732" spans="1:16" ht="15" customHeight="1" x14ac:dyDescent="0.25">
      <c r="A732" s="44" t="str">
        <f ca="1">IF(MONTH(C732)=MONTH(D$3),RIGHT('Yearly Info'!A$18,LEN('Yearly Info'!A$18)-4),"")</f>
        <v xml:space="preserve"> GeoSpatial</v>
      </c>
      <c r="B732" s="145"/>
      <c r="C732" s="42">
        <f t="shared" ca="1" si="26"/>
        <v>46289</v>
      </c>
      <c r="D732" s="54">
        <f ca="1">INDIRECT("'" &amp; UPPER(LEFT(TEXT($D$3,"mmmm"),3)) &amp; "'!Z15")</f>
        <v>0</v>
      </c>
      <c r="E732" s="147"/>
      <c r="F732" s="148"/>
      <c r="G732" s="148"/>
      <c r="H732" s="148"/>
      <c r="I732" s="148"/>
      <c r="J732" s="148"/>
      <c r="K732" s="148"/>
      <c r="L732" s="148"/>
      <c r="M732" s="148"/>
      <c r="N732" s="148"/>
      <c r="O732" s="148"/>
      <c r="P732" s="149"/>
    </row>
    <row r="733" spans="1:16" ht="15" customHeight="1" x14ac:dyDescent="0.25">
      <c r="A733" s="44" t="str">
        <f ca="1">IF(MONTH(C733)=MONTH(D$3),RIGHT('Yearly Info'!A$19,LEN('Yearly Info'!A$19)-4),"")</f>
        <v xml:space="preserve"> RICS Dashboard</v>
      </c>
      <c r="B733" s="145"/>
      <c r="C733" s="42">
        <f t="shared" ca="1" si="26"/>
        <v>46289</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MDWFP NRIS</v>
      </c>
      <c r="B734" s="145"/>
      <c r="C734" s="42">
        <f t="shared" ca="1" si="26"/>
        <v>46289</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 MRVA 4 CLOSED</v>
      </c>
      <c r="B735" s="145"/>
      <c r="C735" s="42">
        <f t="shared" ca="1" si="26"/>
        <v>46289</v>
      </c>
      <c r="D735" s="54">
        <f ca="1">INDIRECT("'" &amp; UPPER(LEFT(TEXT($D$3,"mmmm"),3)) &amp; "'!Z18")</f>
        <v>0</v>
      </c>
      <c r="E735" s="147"/>
      <c r="F735" s="148"/>
      <c r="G735" s="148"/>
      <c r="H735" s="148"/>
      <c r="I735" s="148"/>
      <c r="J735" s="148"/>
      <c r="K735" s="148"/>
      <c r="L735" s="148"/>
      <c r="M735" s="148"/>
      <c r="N735" s="148"/>
      <c r="O735" s="148"/>
      <c r="P735" s="149"/>
    </row>
    <row r="736" spans="1:16" ht="15" customHeight="1" x14ac:dyDescent="0.25">
      <c r="A736" s="44" t="str">
        <f ca="1">IF(MONTH(C736)=MONTH(D$3),RIGHT('Yearly Info'!A$22,LEN('Yearly Info'!A$22)-4),"")</f>
        <v xml:space="preserve"> Tackett</v>
      </c>
      <c r="B736" s="145"/>
      <c r="C736" s="42">
        <f t="shared" ca="1" si="26"/>
        <v>46289</v>
      </c>
      <c r="D736" s="54">
        <f ca="1">INDIRECT("'" &amp; UPPER(LEFT(TEXT($D$3,"mmmm"),3)) &amp; "'!Z19")</f>
        <v>0</v>
      </c>
      <c r="E736" s="147"/>
      <c r="F736" s="148"/>
      <c r="G736" s="148"/>
      <c r="H736" s="148"/>
      <c r="I736" s="148"/>
      <c r="J736" s="148"/>
      <c r="K736" s="148"/>
      <c r="L736" s="148"/>
      <c r="M736" s="148"/>
      <c r="N736" s="148"/>
      <c r="O736" s="148"/>
      <c r="P736" s="149"/>
    </row>
    <row r="737" spans="1:16" ht="15" customHeight="1" x14ac:dyDescent="0.25">
      <c r="A737" s="44" t="e">
        <f ca="1">IF(MONTH(C737)=MONTH(D$3),RIGHT('Yearly Info'!A$23,LEN('Yearly Info'!A$23)-4),"")</f>
        <v>#VALUE!</v>
      </c>
      <c r="B737" s="145"/>
      <c r="C737" s="42">
        <f t="shared" ca="1" si="26"/>
        <v>46289</v>
      </c>
      <c r="D737" s="54">
        <f ca="1">INDIRECT("'" &amp; UPPER(LEFT(TEXT($D$3,"mmmm"),3)) &amp; "'!Z20")</f>
        <v>0</v>
      </c>
      <c r="E737" s="160"/>
      <c r="F737" s="148"/>
      <c r="G737" s="148"/>
      <c r="H737" s="148"/>
      <c r="I737" s="148"/>
      <c r="J737" s="148"/>
      <c r="K737" s="148"/>
      <c r="L737" s="148"/>
      <c r="M737" s="148"/>
      <c r="N737" s="148"/>
      <c r="O737" s="148"/>
      <c r="P737" s="149"/>
    </row>
    <row r="738" spans="1:16" ht="15" customHeight="1" x14ac:dyDescent="0.25">
      <c r="A738" s="44" t="e">
        <f ca="1">IF(MONTH(C738)=MONTH(D$3),RIGHT('Yearly Info'!A$24,LEN('Yearly Info'!A$24)-4),"")</f>
        <v>#VALUE!</v>
      </c>
      <c r="B738" s="145"/>
      <c r="C738" s="42">
        <f t="shared" ca="1" si="26"/>
        <v>46289</v>
      </c>
      <c r="D738" s="54">
        <f ca="1">INDIRECT("'" &amp; UPPER(LEFT(TEXT($D$3,"mmmm"),3)) &amp; "'!Z21")</f>
        <v>0</v>
      </c>
      <c r="E738" s="147"/>
      <c r="F738" s="148"/>
      <c r="G738" s="148"/>
      <c r="H738" s="148"/>
      <c r="I738" s="148"/>
      <c r="J738" s="148"/>
      <c r="K738" s="148"/>
      <c r="L738" s="148"/>
      <c r="M738" s="148"/>
      <c r="N738" s="148"/>
      <c r="O738" s="148"/>
      <c r="P738" s="149"/>
    </row>
    <row r="739" spans="1:16" ht="15" customHeight="1" x14ac:dyDescent="0.25">
      <c r="A739" s="44" t="e">
        <f ca="1">IF(MONTH(C739)=MONTH(D$3),RIGHT('Yearly Info'!A$25,LEN('Yearly Info'!A$25)-4),"")</f>
        <v>#VALUE!</v>
      </c>
      <c r="B739" s="145"/>
      <c r="C739" s="42">
        <f t="shared" ca="1" si="26"/>
        <v>46289</v>
      </c>
      <c r="D739" s="54">
        <f ca="1">INDIRECT("'" &amp; UPPER(LEFT(TEXT($D$3,"mmmm"),3)) &amp; "'!Z22")</f>
        <v>0</v>
      </c>
      <c r="E739" s="147"/>
      <c r="F739" s="148"/>
      <c r="G739" s="148"/>
      <c r="H739" s="148"/>
      <c r="I739" s="148"/>
      <c r="J739" s="148"/>
      <c r="K739" s="148"/>
      <c r="L739" s="148"/>
      <c r="M739" s="148"/>
      <c r="N739" s="148"/>
      <c r="O739" s="148"/>
      <c r="P739" s="149"/>
    </row>
    <row r="740" spans="1:16" ht="15" customHeight="1" x14ac:dyDescent="0.25">
      <c r="A740" s="44" t="e">
        <f ca="1">IF(MONTH(C740)=MONTH(D$3),RIGHT('Yearly Info'!A$26,LEN('Yearly Info'!A$26)-4),"")</f>
        <v>#VALUE!</v>
      </c>
      <c r="B740" s="145"/>
      <c r="C740" s="42">
        <f t="shared" ca="1" si="26"/>
        <v>46289</v>
      </c>
      <c r="D740" s="54">
        <f ca="1">INDIRECT("'" &amp; UPPER(LEFT(TEXT($D$3,"mmmm"),3)) &amp; "'!Z23")</f>
        <v>0</v>
      </c>
      <c r="E740" s="147"/>
      <c r="F740" s="148"/>
      <c r="G740" s="148"/>
      <c r="H740" s="148"/>
      <c r="I740" s="148"/>
      <c r="J740" s="148"/>
      <c r="K740" s="148"/>
      <c r="L740" s="148"/>
      <c r="M740" s="148"/>
      <c r="N740" s="148"/>
      <c r="O740" s="148"/>
      <c r="P740" s="149"/>
    </row>
    <row r="741" spans="1:16" ht="15" customHeight="1" x14ac:dyDescent="0.25">
      <c r="A741" s="44" t="e">
        <f ca="1">IF(MONTH(C741)=MONTH(D$3),RIGHT('Yearly Info'!A$27,LEN('Yearly Info'!A$27)-4),"")</f>
        <v>#VALUE!</v>
      </c>
      <c r="B741" s="145"/>
      <c r="C741" s="42">
        <f t="shared" ca="1" si="26"/>
        <v>46289</v>
      </c>
      <c r="D741" s="54">
        <f ca="1">INDIRECT("'" &amp; UPPER(LEFT(TEXT($D$3,"mmmm"),3)) &amp; "'!Z24")</f>
        <v>0</v>
      </c>
      <c r="E741" s="147"/>
      <c r="F741" s="148"/>
      <c r="G741" s="148"/>
      <c r="H741" s="148"/>
      <c r="I741" s="148"/>
      <c r="J741" s="148"/>
      <c r="K741" s="148"/>
      <c r="L741" s="148"/>
      <c r="M741" s="148"/>
      <c r="N741" s="148"/>
      <c r="O741" s="148"/>
      <c r="P741" s="149"/>
    </row>
    <row r="742" spans="1:16" ht="15" customHeight="1" x14ac:dyDescent="0.25">
      <c r="A742" s="44" t="e">
        <f ca="1">IF(MONTH(C742)=MONTH(D$3),RIGHT('Yearly Info'!A$28,LEN('Yearly Info'!A$28)-4),"")</f>
        <v>#VALUE!</v>
      </c>
      <c r="B742" s="145"/>
      <c r="C742" s="42">
        <f t="shared" ca="1" si="26"/>
        <v>46289</v>
      </c>
      <c r="D742" s="54">
        <f ca="1">INDIRECT("'" &amp; UPPER(LEFT(TEXT($D$3,"mmmm"),3)) &amp; "'!Z25")</f>
        <v>0</v>
      </c>
      <c r="E742" s="147"/>
      <c r="F742" s="148"/>
      <c r="G742" s="148"/>
      <c r="H742" s="148"/>
      <c r="I742" s="148"/>
      <c r="J742" s="148"/>
      <c r="K742" s="148"/>
      <c r="L742" s="148"/>
      <c r="M742" s="148"/>
      <c r="N742" s="148"/>
      <c r="O742" s="148"/>
      <c r="P742" s="149"/>
    </row>
    <row r="743" spans="1:16" ht="15" customHeight="1" x14ac:dyDescent="0.25">
      <c r="A743" s="44" t="e">
        <f ca="1">IF(MONTH(C743)=MONTH(D$3),RIGHT('Yearly Info'!A$29,LEN('Yearly Info'!A$29)-4),"")</f>
        <v>#VALUE!</v>
      </c>
      <c r="B743" s="145"/>
      <c r="C743" s="42">
        <f t="shared" ca="1" si="26"/>
        <v>46289</v>
      </c>
      <c r="D743" s="54">
        <f ca="1">INDIRECT("'" &amp; UPPER(LEFT(TEXT($D$3,"mmmm"),3)) &amp; "'!Z26")</f>
        <v>0</v>
      </c>
      <c r="E743" s="147"/>
      <c r="F743" s="148"/>
      <c r="G743" s="148"/>
      <c r="H743" s="148"/>
      <c r="I743" s="148"/>
      <c r="J743" s="148"/>
      <c r="K743" s="148"/>
      <c r="L743" s="148"/>
      <c r="M743" s="148"/>
      <c r="N743" s="148"/>
      <c r="O743" s="148"/>
      <c r="P743" s="149"/>
    </row>
    <row r="744" spans="1:16" ht="15" customHeight="1" x14ac:dyDescent="0.25">
      <c r="A744" s="44" t="e">
        <f ca="1">IF(MONTH(C744)=MONTH(D$3),RIGHT('Yearly Info'!A$30,LEN('Yearly Info'!A$30)-4),"")</f>
        <v>#VALUE!</v>
      </c>
      <c r="B744" s="145"/>
      <c r="C744" s="42">
        <f t="shared" ca="1" si="26"/>
        <v>46289</v>
      </c>
      <c r="D744" s="54">
        <f ca="1">INDIRECT("'" &amp; UPPER(LEFT(TEXT($D$3,"mmmm"),3)) &amp; "'!Z27")</f>
        <v>0</v>
      </c>
      <c r="E744" s="147"/>
      <c r="F744" s="148"/>
      <c r="G744" s="148"/>
      <c r="H744" s="148"/>
      <c r="I744" s="148"/>
      <c r="J744" s="148"/>
      <c r="K744" s="148"/>
      <c r="L744" s="148"/>
      <c r="M744" s="148"/>
      <c r="N744" s="148"/>
      <c r="O744" s="148"/>
      <c r="P744" s="149"/>
    </row>
    <row r="745" spans="1:16" ht="15" customHeight="1" x14ac:dyDescent="0.25">
      <c r="A745" s="44" t="e">
        <f ca="1">IF(MONTH(C745)=MONTH(D$3),RIGHT('Yearly Info'!A$31,LEN('Yearly Info'!A$31)-4),"")</f>
        <v>#VALUE!</v>
      </c>
      <c r="B745" s="145"/>
      <c r="C745" s="42">
        <f t="shared" ca="1" si="26"/>
        <v>46289</v>
      </c>
      <c r="D745" s="54">
        <f ca="1">INDIRECT("'" &amp; UPPER(LEFT(TEXT($D$3,"mmmm"),3)) &amp; "'!Z28")</f>
        <v>0</v>
      </c>
      <c r="E745" s="147"/>
      <c r="F745" s="148"/>
      <c r="G745" s="148"/>
      <c r="H745" s="148"/>
      <c r="I745" s="148"/>
      <c r="J745" s="148"/>
      <c r="K745" s="148"/>
      <c r="L745" s="148"/>
      <c r="M745" s="148"/>
      <c r="N745" s="148"/>
      <c r="O745" s="148"/>
      <c r="P745" s="149"/>
    </row>
    <row r="746" spans="1:16" ht="15" customHeight="1" x14ac:dyDescent="0.25">
      <c r="A746" s="44" t="e">
        <f ca="1">IF(MONTH(C746)=MONTH(D$3),RIGHT('Yearly Info'!A$32,LEN('Yearly Info'!A$32)-4),"")</f>
        <v>#VALUE!</v>
      </c>
      <c r="B746" s="145"/>
      <c r="C746" s="42">
        <f t="shared" ca="1" si="26"/>
        <v>46289</v>
      </c>
      <c r="D746" s="54">
        <f ca="1">INDIRECT("'" &amp; UPPER(LEFT(TEXT($D$3,"mmmm"),3)) &amp; "'!Z29")</f>
        <v>0</v>
      </c>
      <c r="E746" s="147"/>
      <c r="F746" s="148"/>
      <c r="G746" s="148"/>
      <c r="H746" s="148"/>
      <c r="I746" s="148"/>
      <c r="J746" s="148"/>
      <c r="K746" s="148"/>
      <c r="L746" s="148"/>
      <c r="M746" s="148"/>
      <c r="N746" s="148"/>
      <c r="O746" s="148"/>
      <c r="P746" s="149"/>
    </row>
    <row r="747" spans="1:16" ht="15" customHeight="1" x14ac:dyDescent="0.25">
      <c r="A747" s="44" t="e">
        <f ca="1">IF(MONTH(C747)=MONTH(D$3),RIGHT('Yearly Info'!A$33,LEN('Yearly Info'!A$33)-4),"")</f>
        <v>#VALUE!</v>
      </c>
      <c r="B747" s="145"/>
      <c r="C747" s="42">
        <f t="shared" ca="1" si="26"/>
        <v>46289</v>
      </c>
      <c r="D747" s="54">
        <f ca="1">INDIRECT("'" &amp; UPPER(LEFT(TEXT($D$3,"mmmm"),3)) &amp; "'!Z30")</f>
        <v>0</v>
      </c>
      <c r="E747" s="147"/>
      <c r="F747" s="148"/>
      <c r="G747" s="148"/>
      <c r="H747" s="148"/>
      <c r="I747" s="148"/>
      <c r="J747" s="148"/>
      <c r="K747" s="148"/>
      <c r="L747" s="148"/>
      <c r="M747" s="148"/>
      <c r="N747" s="148"/>
      <c r="O747" s="148"/>
      <c r="P747" s="149"/>
    </row>
    <row r="748" spans="1:16" ht="15" customHeight="1" x14ac:dyDescent="0.25">
      <c r="A748" s="44" t="e">
        <f ca="1">IF(MONTH(C748)=MONTH(D$3),RIGHT('Yearly Info'!A$34,LEN('Yearly Info'!A$34)-4),"")</f>
        <v>#VALUE!</v>
      </c>
      <c r="B748" s="145"/>
      <c r="C748" s="42">
        <f t="shared" ca="1" si="26"/>
        <v>46289</v>
      </c>
      <c r="D748" s="54">
        <f ca="1">INDIRECT("'" &amp; UPPER(LEFT(TEXT($D$3,"mmmm"),3)) &amp; "'!Z31")</f>
        <v>0</v>
      </c>
      <c r="E748" s="147"/>
      <c r="F748" s="148"/>
      <c r="G748" s="148"/>
      <c r="H748" s="148"/>
      <c r="I748" s="148"/>
      <c r="J748" s="148"/>
      <c r="K748" s="148"/>
      <c r="L748" s="148"/>
      <c r="M748" s="148"/>
      <c r="N748" s="148"/>
      <c r="O748" s="148"/>
      <c r="P748" s="149"/>
    </row>
    <row r="749" spans="1:16" ht="15" customHeight="1" x14ac:dyDescent="0.25">
      <c r="A749" s="44" t="e">
        <f ca="1">IF(MONTH(C749)=MONTH(D$3),RIGHT('Yearly Info'!A$35,LEN('Yearly Info'!A$35)-4),"")</f>
        <v>#VALUE!</v>
      </c>
      <c r="B749" s="145"/>
      <c r="C749" s="42">
        <f t="shared" ca="1" si="26"/>
        <v>46289</v>
      </c>
      <c r="D749" s="54">
        <f ca="1">INDIRECT("'" &amp; UPPER(LEFT(TEXT($D$3,"mmmm"),3)) &amp; "'!Z32")</f>
        <v>0</v>
      </c>
      <c r="E749" s="147"/>
      <c r="F749" s="148"/>
      <c r="G749" s="148"/>
      <c r="H749" s="148"/>
      <c r="I749" s="148"/>
      <c r="J749" s="148"/>
      <c r="K749" s="148"/>
      <c r="L749" s="148"/>
      <c r="M749" s="148"/>
      <c r="N749" s="148"/>
      <c r="O749" s="148"/>
      <c r="P749" s="149"/>
    </row>
    <row r="750" spans="1:16" ht="15" customHeight="1" x14ac:dyDescent="0.25">
      <c r="A750" s="44" t="e">
        <f ca="1">IF(MONTH(C750)=MONTH(D$3),RIGHT('Yearly Info'!A$36,LEN('Yearly Info'!A$36)-4),"")</f>
        <v>#VALUE!</v>
      </c>
      <c r="B750" s="145"/>
      <c r="C750" s="42">
        <f t="shared" ca="1" si="26"/>
        <v>46289</v>
      </c>
      <c r="D750" s="54">
        <f ca="1">INDIRECT("'" &amp; UPPER(LEFT(TEXT($D$3,"mmmm"),3)) &amp; "'!Z33")</f>
        <v>0</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#VALUE!</v>
      </c>
      <c r="B751" s="145"/>
      <c r="C751" s="42">
        <f t="shared" ca="1" si="26"/>
        <v>46289</v>
      </c>
      <c r="D751" s="54">
        <f ca="1">INDIRECT("'" &amp; UPPER(LEFT(TEXT($D$3,"mmmm"),3)) &amp; "'!Z34")</f>
        <v>0</v>
      </c>
      <c r="E751" s="147"/>
      <c r="F751" s="148"/>
      <c r="G751" s="148"/>
      <c r="H751" s="148"/>
      <c r="I751" s="148"/>
      <c r="J751" s="148"/>
      <c r="K751" s="148"/>
      <c r="L751" s="148"/>
      <c r="M751" s="148"/>
      <c r="N751" s="148"/>
      <c r="O751" s="148"/>
      <c r="P751" s="149"/>
    </row>
    <row r="752" spans="1:16" ht="15" customHeight="1" x14ac:dyDescent="0.25">
      <c r="A752" s="44" t="e">
        <f ca="1">IF(MONTH(C752)=MONTH(D$3),RIGHT('Yearly Info'!A$38,LEN('Yearly Info'!A$38)-4),"")</f>
        <v>#VALUE!</v>
      </c>
      <c r="B752" s="145"/>
      <c r="C752" s="42">
        <f t="shared" ca="1" si="26"/>
        <v>46289</v>
      </c>
      <c r="D752" s="54">
        <f ca="1">INDIRECT("'" &amp; UPPER(LEFT(TEXT($D$3,"mmmm"),3)) &amp; "'!Z35")</f>
        <v>0</v>
      </c>
      <c r="E752" s="147"/>
      <c r="F752" s="148"/>
      <c r="G752" s="148"/>
      <c r="H752" s="148"/>
      <c r="I752" s="148"/>
      <c r="J752" s="148"/>
      <c r="K752" s="148"/>
      <c r="L752" s="148"/>
      <c r="M752" s="148"/>
      <c r="N752" s="148"/>
      <c r="O752" s="148"/>
      <c r="P752" s="149"/>
    </row>
    <row r="753" spans="1:16" ht="15" customHeight="1" x14ac:dyDescent="0.25">
      <c r="A753" s="44" t="e">
        <f ca="1">IF(MONTH(C753)=MONTH(D$3),RIGHT('Yearly Info'!A$39,LEN('Yearly Info'!A$39)-4),"")</f>
        <v>#VALUE!</v>
      </c>
      <c r="B753" s="145"/>
      <c r="C753" s="42">
        <f t="shared" ca="1" si="26"/>
        <v>46289</v>
      </c>
      <c r="D753" s="54">
        <f ca="1">INDIRECT("'" &amp; UPPER(LEFT(TEXT($D$3,"mmmm"),3)) &amp; "'!Z36")</f>
        <v>0</v>
      </c>
      <c r="E753" s="147"/>
      <c r="F753" s="148"/>
      <c r="G753" s="148"/>
      <c r="H753" s="148"/>
      <c r="I753" s="148"/>
      <c r="J753" s="148"/>
      <c r="K753" s="148"/>
      <c r="L753" s="148"/>
      <c r="M753" s="148"/>
      <c r="N753" s="148"/>
      <c r="O753" s="148"/>
      <c r="P753" s="149"/>
    </row>
    <row r="754" spans="1:16" ht="15" customHeight="1" thickBot="1" x14ac:dyDescent="0.3">
      <c r="A754" s="45" t="e">
        <f ca="1">IF(MONTH(C754)=MONTH(D$3),RIGHT('Yearly Info'!A$40,LEN('Yearly Info'!A$40)-4),"")</f>
        <v>#VALUE!</v>
      </c>
      <c r="B754" s="145"/>
      <c r="C754" s="42">
        <f t="shared" ca="1" si="26"/>
        <v>46289</v>
      </c>
      <c r="D754" s="54">
        <f ca="1">INDIRECT("'" &amp; UPPER(LEFT(TEXT($D$3,"mmmm"),3)) &amp; "'!Z37")</f>
        <v>0</v>
      </c>
      <c r="E754" s="147"/>
      <c r="F754" s="148"/>
      <c r="G754" s="148"/>
      <c r="H754" s="148"/>
      <c r="I754" s="148"/>
      <c r="J754" s="148"/>
      <c r="K754" s="148"/>
      <c r="L754" s="148"/>
      <c r="M754" s="148"/>
      <c r="N754" s="148"/>
      <c r="O754" s="148"/>
      <c r="P754" s="149"/>
    </row>
    <row r="755" spans="1:16" ht="15" customHeight="1" thickBot="1" x14ac:dyDescent="0.3">
      <c r="A755" s="45" t="str">
        <f ca="1">IF(MONTH(C755)=MONTH(D$3),RIGHT('Yearly Info'!A$41,LEN('Yearly Info'!A$41)-4),"")</f>
        <v xml:space="preserve"> </v>
      </c>
      <c r="B755" s="145"/>
      <c r="C755" s="42">
        <f t="shared" ca="1" si="26"/>
        <v>46289</v>
      </c>
      <c r="D755" s="54">
        <f ca="1">INDIRECT("'" &amp; UPPER(LEFT(TEXT($D$3,"mmmm"),3)) &amp; "'!Z38")</f>
        <v>0</v>
      </c>
      <c r="E755" s="147"/>
      <c r="F755" s="148"/>
      <c r="G755" s="148"/>
      <c r="H755" s="148"/>
      <c r="I755" s="148"/>
      <c r="J755" s="148"/>
      <c r="K755" s="148"/>
      <c r="L755" s="148"/>
      <c r="M755" s="148"/>
      <c r="N755" s="148"/>
      <c r="O755" s="148"/>
      <c r="P755" s="149"/>
    </row>
    <row r="756" spans="1:16" ht="15" customHeight="1" thickBot="1" x14ac:dyDescent="0.3">
      <c r="A756" s="45" t="str">
        <f ca="1">IF(MONTH(C756)=MONTH(D$3),RIGHT('Yearly Info'!A$42,LEN('Yearly Info'!A$42)-4),"")</f>
        <v xml:space="preserve"> </v>
      </c>
      <c r="B756" s="145"/>
      <c r="C756" s="42">
        <f t="shared" ca="1" si="26"/>
        <v>46289</v>
      </c>
      <c r="D756" s="54">
        <f ca="1">INDIRECT("'" &amp; UPPER(LEFT(TEXT($D$3,"mmmm"),3)) &amp; "'!Z39")</f>
        <v>0</v>
      </c>
      <c r="E756" s="147"/>
      <c r="F756" s="148"/>
      <c r="G756" s="148"/>
      <c r="H756" s="148"/>
      <c r="I756" s="148"/>
      <c r="J756" s="148"/>
      <c r="K756" s="148"/>
      <c r="L756" s="148"/>
      <c r="M756" s="148"/>
      <c r="N756" s="148"/>
      <c r="O756" s="148"/>
      <c r="P756" s="149"/>
    </row>
    <row r="757" spans="1:16" ht="15" customHeight="1" thickBot="1" x14ac:dyDescent="0.3">
      <c r="A757" s="45" t="str">
        <f ca="1">IF(MONTH(C757)=MONTH(D$3),RIGHT('Yearly Info'!A$43,LEN('Yearly Info'!A$43)-4),"")</f>
        <v xml:space="preserve"> </v>
      </c>
      <c r="B757" s="146"/>
      <c r="C757" s="42">
        <f t="shared" ca="1" si="26"/>
        <v>46289</v>
      </c>
      <c r="D757" s="55">
        <f ca="1">INDIRECT("'" &amp; UPPER(LEFT(TEXT($D$3,"mmmm"),3)) &amp; "'!Z40")</f>
        <v>0</v>
      </c>
      <c r="E757" s="150"/>
      <c r="F757" s="151"/>
      <c r="G757" s="151"/>
      <c r="H757" s="151"/>
      <c r="I757" s="151"/>
      <c r="J757" s="151"/>
      <c r="K757" s="151"/>
      <c r="L757" s="151"/>
      <c r="M757" s="151"/>
      <c r="N757" s="151"/>
      <c r="O757" s="151"/>
      <c r="P757" s="152"/>
    </row>
    <row r="758" spans="1:16" ht="15" customHeight="1" x14ac:dyDescent="0.25">
      <c r="A758" s="44" t="str">
        <f ca="1">IF(MONTH(C758)=MONTH(D$3),RIGHT('Yearly Info'!A$14,LEN('Yearly Info'!A$14)-4),"")</f>
        <v xml:space="preserve"> RICS Support for MDEQ</v>
      </c>
      <c r="B758" s="145" t="str">
        <f ca="1">TEXT(C758,"dddd")</f>
        <v>Friday</v>
      </c>
      <c r="C758" s="94">
        <f ca="1">C728+1</f>
        <v>46290</v>
      </c>
      <c r="D758" s="54">
        <f ca="1">INDIRECT("'" &amp; UPPER(LEFT(TEXT($D$3,"mmmm"),3)) &amp; "'!AA11")</f>
        <v>0</v>
      </c>
      <c r="E758" s="147"/>
      <c r="F758" s="148"/>
      <c r="G758" s="148"/>
      <c r="H758" s="148"/>
      <c r="I758" s="148"/>
      <c r="J758" s="148"/>
      <c r="K758" s="148"/>
      <c r="L758" s="148"/>
      <c r="M758" s="148"/>
      <c r="N758" s="148"/>
      <c r="O758" s="148"/>
      <c r="P758" s="149"/>
    </row>
    <row r="759" spans="1:16" ht="15" customHeight="1" x14ac:dyDescent="0.25">
      <c r="A759" s="44" t="str">
        <f ca="1">IF(MONTH(C759)=MONTH(D$3),RIGHT('Yearly Info'!A$15,LEN('Yearly Info'!A$15)-4),"")</f>
        <v xml:space="preserve"> MDEQ</v>
      </c>
      <c r="B759" s="145"/>
      <c r="C759" s="42">
        <f ca="1">C758</f>
        <v>46290</v>
      </c>
      <c r="D759" s="54">
        <f ca="1">INDIRECT("'" &amp; UPPER(LEFT(TEXT($D$3,"mmmm"),3)) &amp; "'!AA12")</f>
        <v>0</v>
      </c>
      <c r="E759" s="147"/>
      <c r="F759" s="148"/>
      <c r="G759" s="148"/>
      <c r="H759" s="148"/>
      <c r="I759" s="148"/>
      <c r="J759" s="148"/>
      <c r="K759" s="148"/>
      <c r="L759" s="148"/>
      <c r="M759" s="148"/>
      <c r="N759" s="148"/>
      <c r="O759" s="148"/>
      <c r="P759" s="149"/>
    </row>
    <row r="760" spans="1:16" ht="15" customHeight="1" x14ac:dyDescent="0.25">
      <c r="A760" s="44" t="str">
        <f ca="1">IF(MONTH(C760)=MONTH(D$3),RIGHT('Yearly Info'!A$16,LEN('Yearly Info'!A$16)-4),"")</f>
        <v xml:space="preserve"> RICS Idea Portal</v>
      </c>
      <c r="B760" s="145"/>
      <c r="C760" s="42">
        <f t="shared" ref="C760:C787" ca="1" si="27">C759</f>
        <v>46290</v>
      </c>
      <c r="D760" s="54">
        <f ca="1">INDIRECT("'" &amp; UPPER(LEFT(TEXT($D$3,"mmmm"),3)) &amp; "'!AA13")</f>
        <v>0</v>
      </c>
      <c r="E760" s="147"/>
      <c r="F760" s="148"/>
      <c r="G760" s="148"/>
      <c r="H760" s="148"/>
      <c r="I760" s="148"/>
      <c r="J760" s="148"/>
      <c r="K760" s="148"/>
      <c r="L760" s="148"/>
      <c r="M760" s="148"/>
      <c r="N760" s="148"/>
      <c r="O760" s="148"/>
      <c r="P760" s="149"/>
    </row>
    <row r="761" spans="1:16" ht="15" customHeight="1" x14ac:dyDescent="0.25">
      <c r="A761" s="44" t="str">
        <f ca="1">IF(MONTH(C761)=MONTH(D$3),RIGHT('Yearly Info'!A$17,LEN('Yearly Info'!A$17)-4),"")</f>
        <v xml:space="preserve"> MSWIS</v>
      </c>
      <c r="B761" s="145"/>
      <c r="C761" s="42">
        <f t="shared" ca="1" si="27"/>
        <v>46290</v>
      </c>
      <c r="D761" s="54">
        <f ca="1">INDIRECT("'" &amp; UPPER(LEFT(TEXT($D$3,"mmmm"),3)) &amp; "'!AA14")</f>
        <v>0</v>
      </c>
      <c r="E761" s="147"/>
      <c r="F761" s="148"/>
      <c r="G761" s="148"/>
      <c r="H761" s="148"/>
      <c r="I761" s="148"/>
      <c r="J761" s="148"/>
      <c r="K761" s="148"/>
      <c r="L761" s="148"/>
      <c r="M761" s="148"/>
      <c r="N761" s="148"/>
      <c r="O761" s="148"/>
      <c r="P761" s="149"/>
    </row>
    <row r="762" spans="1:16" ht="15" customHeight="1" x14ac:dyDescent="0.25">
      <c r="A762" s="44" t="str">
        <f ca="1">IF(MONTH(C762)=MONTH(D$3),RIGHT('Yearly Info'!A$18,LEN('Yearly Info'!A$18)-4),"")</f>
        <v xml:space="preserve"> GeoSpatial</v>
      </c>
      <c r="B762" s="145"/>
      <c r="C762" s="42">
        <f t="shared" ca="1" si="27"/>
        <v>46290</v>
      </c>
      <c r="D762" s="54">
        <f ca="1">INDIRECT("'" &amp; UPPER(LEFT(TEXT($D$3,"mmmm"),3)) &amp; "'!AA15")</f>
        <v>0</v>
      </c>
      <c r="E762" s="147"/>
      <c r="F762" s="148"/>
      <c r="G762" s="148"/>
      <c r="H762" s="148"/>
      <c r="I762" s="148"/>
      <c r="J762" s="148"/>
      <c r="K762" s="148"/>
      <c r="L762" s="148"/>
      <c r="M762" s="148"/>
      <c r="N762" s="148"/>
      <c r="O762" s="148"/>
      <c r="P762" s="149"/>
    </row>
    <row r="763" spans="1:16" ht="15" customHeight="1" x14ac:dyDescent="0.25">
      <c r="A763" s="44" t="str">
        <f ca="1">IF(MONTH(C763)=MONTH(D$3),RIGHT('Yearly Info'!A$19,LEN('Yearly Info'!A$19)-4),"")</f>
        <v xml:space="preserve"> RICS Dashboard</v>
      </c>
      <c r="B763" s="145"/>
      <c r="C763" s="42">
        <f t="shared" ca="1" si="27"/>
        <v>46290</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MDWFP NRIS</v>
      </c>
      <c r="B764" s="145"/>
      <c r="C764" s="42">
        <f t="shared" ca="1" si="27"/>
        <v>46290</v>
      </c>
      <c r="D764" s="54">
        <f ca="1">INDIRECT("'" &amp; UPPER(LEFT(TEXT($D$3,"mmmm"),3)) &amp; "'!AA17")</f>
        <v>0</v>
      </c>
      <c r="E764" s="147"/>
      <c r="F764" s="148"/>
      <c r="G764" s="148"/>
      <c r="H764" s="148"/>
      <c r="I764" s="148"/>
      <c r="J764" s="148"/>
      <c r="K764" s="148"/>
      <c r="L764" s="148"/>
      <c r="M764" s="148"/>
      <c r="N764" s="148"/>
      <c r="O764" s="148"/>
      <c r="P764" s="149"/>
    </row>
    <row r="765" spans="1:16" ht="15" customHeight="1" x14ac:dyDescent="0.25">
      <c r="A765" s="44" t="str">
        <f ca="1">IF(MONTH(C765)=MONTH(D$3),RIGHT('Yearly Info'!A$21,LEN('Yearly Info'!A$21)-4),"")</f>
        <v xml:space="preserve"> MSWIS MRVA 4 CLOSED</v>
      </c>
      <c r="B765" s="145"/>
      <c r="C765" s="42">
        <f t="shared" ca="1" si="27"/>
        <v>46290</v>
      </c>
      <c r="D765" s="54">
        <f ca="1">INDIRECT("'" &amp; UPPER(LEFT(TEXT($D$3,"mmmm"),3)) &amp; "'!AA18")</f>
        <v>0</v>
      </c>
      <c r="E765" s="147"/>
      <c r="F765" s="148"/>
      <c r="G765" s="148"/>
      <c r="H765" s="148"/>
      <c r="I765" s="148"/>
      <c r="J765" s="148"/>
      <c r="K765" s="148"/>
      <c r="L765" s="148"/>
      <c r="M765" s="148"/>
      <c r="N765" s="148"/>
      <c r="O765" s="148"/>
      <c r="P765" s="149"/>
    </row>
    <row r="766" spans="1:16" ht="15" customHeight="1" x14ac:dyDescent="0.25">
      <c r="A766" s="44" t="str">
        <f ca="1">IF(MONTH(C766)=MONTH(D$3),RIGHT('Yearly Info'!A$22,LEN('Yearly Info'!A$22)-4),"")</f>
        <v xml:space="preserve"> Tackett</v>
      </c>
      <c r="B766" s="145"/>
      <c r="C766" s="42">
        <f t="shared" ca="1" si="27"/>
        <v>46290</v>
      </c>
      <c r="D766" s="54">
        <f ca="1">INDIRECT("'" &amp; UPPER(LEFT(TEXT($D$3,"mmmm"),3)) &amp; "'!AA19")</f>
        <v>0</v>
      </c>
      <c r="E766" s="147"/>
      <c r="F766" s="148"/>
      <c r="G766" s="148"/>
      <c r="H766" s="148"/>
      <c r="I766" s="148"/>
      <c r="J766" s="148"/>
      <c r="K766" s="148"/>
      <c r="L766" s="148"/>
      <c r="M766" s="148"/>
      <c r="N766" s="148"/>
      <c r="O766" s="148"/>
      <c r="P766" s="149"/>
    </row>
    <row r="767" spans="1:16" ht="15" customHeight="1" x14ac:dyDescent="0.25">
      <c r="A767" s="44" t="e">
        <f ca="1">IF(MONTH(C767)=MONTH(D$3),RIGHT('Yearly Info'!A$23,LEN('Yearly Info'!A$23)-4),"")</f>
        <v>#VALUE!</v>
      </c>
      <c r="B767" s="145"/>
      <c r="C767" s="42">
        <f t="shared" ca="1" si="27"/>
        <v>46290</v>
      </c>
      <c r="D767" s="54">
        <f ca="1">INDIRECT("'" &amp; UPPER(LEFT(TEXT($D$3,"mmmm"),3)) &amp; "'!AA20")</f>
        <v>0</v>
      </c>
      <c r="E767" s="147"/>
      <c r="F767" s="148"/>
      <c r="G767" s="148"/>
      <c r="H767" s="148"/>
      <c r="I767" s="148"/>
      <c r="J767" s="148"/>
      <c r="K767" s="148"/>
      <c r="L767" s="148"/>
      <c r="M767" s="148"/>
      <c r="N767" s="148"/>
      <c r="O767" s="148"/>
      <c r="P767" s="149"/>
    </row>
    <row r="768" spans="1:16" ht="15" customHeight="1" x14ac:dyDescent="0.25">
      <c r="A768" s="44" t="e">
        <f ca="1">IF(MONTH(C768)=MONTH(D$3),RIGHT('Yearly Info'!A$24,LEN('Yearly Info'!A$24)-4),"")</f>
        <v>#VALUE!</v>
      </c>
      <c r="B768" s="145"/>
      <c r="C768" s="42">
        <f t="shared" ca="1" si="27"/>
        <v>46290</v>
      </c>
      <c r="D768" s="54">
        <f ca="1">INDIRECT("'" &amp; UPPER(LEFT(TEXT($D$3,"mmmm"),3)) &amp; "'!AA21")</f>
        <v>0</v>
      </c>
      <c r="E768" s="147"/>
      <c r="F768" s="148"/>
      <c r="G768" s="148"/>
      <c r="H768" s="148"/>
      <c r="I768" s="148"/>
      <c r="J768" s="148"/>
      <c r="K768" s="148"/>
      <c r="L768" s="148"/>
      <c r="M768" s="148"/>
      <c r="N768" s="148"/>
      <c r="O768" s="148"/>
      <c r="P768" s="149"/>
    </row>
    <row r="769" spans="1:16" ht="15" customHeight="1" x14ac:dyDescent="0.25">
      <c r="A769" s="44" t="e">
        <f ca="1">IF(MONTH(C769)=MONTH(D$3),RIGHT('Yearly Info'!A$25,LEN('Yearly Info'!A$25)-4),"")</f>
        <v>#VALUE!</v>
      </c>
      <c r="B769" s="145"/>
      <c r="C769" s="42">
        <f t="shared" ca="1" si="27"/>
        <v>46290</v>
      </c>
      <c r="D769" s="54">
        <f ca="1">INDIRECT("'" &amp; UPPER(LEFT(TEXT($D$3,"mmmm"),3)) &amp; "'!AA22")</f>
        <v>0</v>
      </c>
      <c r="E769" s="147"/>
      <c r="F769" s="148"/>
      <c r="G769" s="148"/>
      <c r="H769" s="148"/>
      <c r="I769" s="148"/>
      <c r="J769" s="148"/>
      <c r="K769" s="148"/>
      <c r="L769" s="148"/>
      <c r="M769" s="148"/>
      <c r="N769" s="148"/>
      <c r="O769" s="148"/>
      <c r="P769" s="149"/>
    </row>
    <row r="770" spans="1:16" ht="15" customHeight="1" x14ac:dyDescent="0.25">
      <c r="A770" s="44" t="e">
        <f ca="1">IF(MONTH(C770)=MONTH(D$3),RIGHT('Yearly Info'!A$26,LEN('Yearly Info'!A$26)-4),"")</f>
        <v>#VALUE!</v>
      </c>
      <c r="B770" s="145"/>
      <c r="C770" s="42">
        <f t="shared" ca="1" si="27"/>
        <v>46290</v>
      </c>
      <c r="D770" s="54">
        <f ca="1">INDIRECT("'" &amp; UPPER(LEFT(TEXT($D$3,"mmmm"),3)) &amp; "'!AA23")</f>
        <v>0</v>
      </c>
      <c r="E770" s="147"/>
      <c r="F770" s="148"/>
      <c r="G770" s="148"/>
      <c r="H770" s="148"/>
      <c r="I770" s="148"/>
      <c r="J770" s="148"/>
      <c r="K770" s="148"/>
      <c r="L770" s="148"/>
      <c r="M770" s="148"/>
      <c r="N770" s="148"/>
      <c r="O770" s="148"/>
      <c r="P770" s="149"/>
    </row>
    <row r="771" spans="1:16" ht="15" customHeight="1" x14ac:dyDescent="0.25">
      <c r="A771" s="44" t="e">
        <f ca="1">IF(MONTH(C771)=MONTH(D$3),RIGHT('Yearly Info'!A$27,LEN('Yearly Info'!A$27)-4),"")</f>
        <v>#VALUE!</v>
      </c>
      <c r="B771" s="145"/>
      <c r="C771" s="42">
        <f t="shared" ca="1" si="27"/>
        <v>46290</v>
      </c>
      <c r="D771" s="54">
        <f ca="1">INDIRECT("'" &amp; UPPER(LEFT(TEXT($D$3,"mmmm"),3)) &amp; "'!AA24")</f>
        <v>0</v>
      </c>
      <c r="E771" s="147"/>
      <c r="F771" s="148"/>
      <c r="G771" s="148"/>
      <c r="H771" s="148"/>
      <c r="I771" s="148"/>
      <c r="J771" s="148"/>
      <c r="K771" s="148"/>
      <c r="L771" s="148"/>
      <c r="M771" s="148"/>
      <c r="N771" s="148"/>
      <c r="O771" s="148"/>
      <c r="P771" s="149"/>
    </row>
    <row r="772" spans="1:16" ht="15" customHeight="1" x14ac:dyDescent="0.25">
      <c r="A772" s="44" t="e">
        <f ca="1">IF(MONTH(C772)=MONTH(D$3),RIGHT('Yearly Info'!A$28,LEN('Yearly Info'!A$28)-4),"")</f>
        <v>#VALUE!</v>
      </c>
      <c r="B772" s="145"/>
      <c r="C772" s="42">
        <f t="shared" ca="1" si="27"/>
        <v>46290</v>
      </c>
      <c r="D772" s="54">
        <f ca="1">INDIRECT("'" &amp; UPPER(LEFT(TEXT($D$3,"mmmm"),3)) &amp; "'!AA25")</f>
        <v>0</v>
      </c>
      <c r="E772" s="147"/>
      <c r="F772" s="148"/>
      <c r="G772" s="148"/>
      <c r="H772" s="148"/>
      <c r="I772" s="148"/>
      <c r="J772" s="148"/>
      <c r="K772" s="148"/>
      <c r="L772" s="148"/>
      <c r="M772" s="148"/>
      <c r="N772" s="148"/>
      <c r="O772" s="148"/>
      <c r="P772" s="149"/>
    </row>
    <row r="773" spans="1:16" ht="15" customHeight="1" x14ac:dyDescent="0.25">
      <c r="A773" s="44" t="e">
        <f ca="1">IF(MONTH(C773)=MONTH(D$3),RIGHT('Yearly Info'!A$29,LEN('Yearly Info'!A$29)-4),"")</f>
        <v>#VALUE!</v>
      </c>
      <c r="B773" s="145"/>
      <c r="C773" s="42">
        <f t="shared" ca="1" si="27"/>
        <v>46290</v>
      </c>
      <c r="D773" s="54">
        <f ca="1">INDIRECT("'" &amp; UPPER(LEFT(TEXT($D$3,"mmmm"),3)) &amp; "'!AA26")</f>
        <v>0</v>
      </c>
      <c r="E773" s="147"/>
      <c r="F773" s="148"/>
      <c r="G773" s="148"/>
      <c r="H773" s="148"/>
      <c r="I773" s="148"/>
      <c r="J773" s="148"/>
      <c r="K773" s="148"/>
      <c r="L773" s="148"/>
      <c r="M773" s="148"/>
      <c r="N773" s="148"/>
      <c r="O773" s="148"/>
      <c r="P773" s="149"/>
    </row>
    <row r="774" spans="1:16" ht="15" customHeight="1" x14ac:dyDescent="0.25">
      <c r="A774" s="44" t="e">
        <f ca="1">IF(MONTH(C774)=MONTH(D$3),RIGHT('Yearly Info'!A$30,LEN('Yearly Info'!A$30)-4),"")</f>
        <v>#VALUE!</v>
      </c>
      <c r="B774" s="145"/>
      <c r="C774" s="42">
        <f t="shared" ca="1" si="27"/>
        <v>46290</v>
      </c>
      <c r="D774" s="54">
        <f ca="1">INDIRECT("'" &amp; UPPER(LEFT(TEXT($D$3,"mmmm"),3)) &amp; "'!AA27")</f>
        <v>0</v>
      </c>
      <c r="E774" s="147"/>
      <c r="F774" s="148"/>
      <c r="G774" s="148"/>
      <c r="H774" s="148"/>
      <c r="I774" s="148"/>
      <c r="J774" s="148"/>
      <c r="K774" s="148"/>
      <c r="L774" s="148"/>
      <c r="M774" s="148"/>
      <c r="N774" s="148"/>
      <c r="O774" s="148"/>
      <c r="P774" s="149"/>
    </row>
    <row r="775" spans="1:16" ht="15" customHeight="1" x14ac:dyDescent="0.25">
      <c r="A775" s="44" t="e">
        <f ca="1">IF(MONTH(C775)=MONTH(D$3),RIGHT('Yearly Info'!A$31,LEN('Yearly Info'!A$31)-4),"")</f>
        <v>#VALUE!</v>
      </c>
      <c r="B775" s="145"/>
      <c r="C775" s="42">
        <f t="shared" ca="1" si="27"/>
        <v>46290</v>
      </c>
      <c r="D775" s="54">
        <f ca="1">INDIRECT("'" &amp; UPPER(LEFT(TEXT($D$3,"mmmm"),3)) &amp; "'!AA28")</f>
        <v>0</v>
      </c>
      <c r="E775" s="147"/>
      <c r="F775" s="148"/>
      <c r="G775" s="148"/>
      <c r="H775" s="148"/>
      <c r="I775" s="148"/>
      <c r="J775" s="148"/>
      <c r="K775" s="148"/>
      <c r="L775" s="148"/>
      <c r="M775" s="148"/>
      <c r="N775" s="148"/>
      <c r="O775" s="148"/>
      <c r="P775" s="149"/>
    </row>
    <row r="776" spans="1:16" ht="15" customHeight="1" x14ac:dyDescent="0.25">
      <c r="A776" s="44" t="e">
        <f ca="1">IF(MONTH(C776)=MONTH(D$3),RIGHT('Yearly Info'!A$32,LEN('Yearly Info'!A$32)-4),"")</f>
        <v>#VALUE!</v>
      </c>
      <c r="B776" s="145"/>
      <c r="C776" s="42">
        <f t="shared" ca="1" si="27"/>
        <v>46290</v>
      </c>
      <c r="D776" s="54">
        <f ca="1">INDIRECT("'" &amp; UPPER(LEFT(TEXT($D$3,"mmmm"),3)) &amp; "'!AA29")</f>
        <v>0</v>
      </c>
      <c r="E776" s="147"/>
      <c r="F776" s="148"/>
      <c r="G776" s="148"/>
      <c r="H776" s="148"/>
      <c r="I776" s="148"/>
      <c r="J776" s="148"/>
      <c r="K776" s="148"/>
      <c r="L776" s="148"/>
      <c r="M776" s="148"/>
      <c r="N776" s="148"/>
      <c r="O776" s="148"/>
      <c r="P776" s="149"/>
    </row>
    <row r="777" spans="1:16" ht="15" customHeight="1" x14ac:dyDescent="0.25">
      <c r="A777" s="44" t="e">
        <f ca="1">IF(MONTH(C777)=MONTH(D$3),RIGHT('Yearly Info'!A$33,LEN('Yearly Info'!A$33)-4),"")</f>
        <v>#VALUE!</v>
      </c>
      <c r="B777" s="145"/>
      <c r="C777" s="42">
        <f t="shared" ca="1" si="27"/>
        <v>46290</v>
      </c>
      <c r="D777" s="54">
        <f ca="1">INDIRECT("'" &amp; UPPER(LEFT(TEXT($D$3,"mmmm"),3)) &amp; "'!AA30")</f>
        <v>0</v>
      </c>
      <c r="E777" s="147"/>
      <c r="F777" s="148"/>
      <c r="G777" s="148"/>
      <c r="H777" s="148"/>
      <c r="I777" s="148"/>
      <c r="J777" s="148"/>
      <c r="K777" s="148"/>
      <c r="L777" s="148"/>
      <c r="M777" s="148"/>
      <c r="N777" s="148"/>
      <c r="O777" s="148"/>
      <c r="P777" s="149"/>
    </row>
    <row r="778" spans="1:16" ht="15" customHeight="1" x14ac:dyDescent="0.25">
      <c r="A778" s="44" t="e">
        <f ca="1">IF(MONTH(C778)=MONTH(D$3),RIGHT('Yearly Info'!A$34,LEN('Yearly Info'!A$34)-4),"")</f>
        <v>#VALUE!</v>
      </c>
      <c r="B778" s="145"/>
      <c r="C778" s="42">
        <f t="shared" ca="1" si="27"/>
        <v>46290</v>
      </c>
      <c r="D778" s="54">
        <f ca="1">INDIRECT("'" &amp; UPPER(LEFT(TEXT($D$3,"mmmm"),3)) &amp; "'!AA31")</f>
        <v>0</v>
      </c>
      <c r="E778" s="147"/>
      <c r="F778" s="148"/>
      <c r="G778" s="148"/>
      <c r="H778" s="148"/>
      <c r="I778" s="148"/>
      <c r="J778" s="148"/>
      <c r="K778" s="148"/>
      <c r="L778" s="148"/>
      <c r="M778" s="148"/>
      <c r="N778" s="148"/>
      <c r="O778" s="148"/>
      <c r="P778" s="149"/>
    </row>
    <row r="779" spans="1:16" ht="15" customHeight="1" x14ac:dyDescent="0.25">
      <c r="A779" s="44" t="e">
        <f ca="1">IF(MONTH(C779)=MONTH(D$3),RIGHT('Yearly Info'!A$35,LEN('Yearly Info'!A$35)-4),"")</f>
        <v>#VALUE!</v>
      </c>
      <c r="B779" s="145"/>
      <c r="C779" s="42">
        <f t="shared" ca="1" si="27"/>
        <v>46290</v>
      </c>
      <c r="D779" s="54">
        <f ca="1">INDIRECT("'" &amp; UPPER(LEFT(TEXT($D$3,"mmmm"),3)) &amp; "'!AA32")</f>
        <v>0</v>
      </c>
      <c r="E779" s="147"/>
      <c r="F779" s="148"/>
      <c r="G779" s="148"/>
      <c r="H779" s="148"/>
      <c r="I779" s="148"/>
      <c r="J779" s="148"/>
      <c r="K779" s="148"/>
      <c r="L779" s="148"/>
      <c r="M779" s="148"/>
      <c r="N779" s="148"/>
      <c r="O779" s="148"/>
      <c r="P779" s="149"/>
    </row>
    <row r="780" spans="1:16" ht="15" customHeight="1" x14ac:dyDescent="0.25">
      <c r="A780" s="44" t="e">
        <f ca="1">IF(MONTH(C780)=MONTH(D$3),RIGHT('Yearly Info'!A$36,LEN('Yearly Info'!A$36)-4),"")</f>
        <v>#VALUE!</v>
      </c>
      <c r="B780" s="145"/>
      <c r="C780" s="42">
        <f t="shared" ca="1" si="27"/>
        <v>46290</v>
      </c>
      <c r="D780" s="54">
        <f ca="1">INDIRECT("'" &amp; UPPER(LEFT(TEXT($D$3,"mmmm"),3)) &amp; "'!AA33")</f>
        <v>0</v>
      </c>
      <c r="E780" s="147"/>
      <c r="F780" s="148"/>
      <c r="G780" s="148"/>
      <c r="H780" s="148"/>
      <c r="I780" s="148"/>
      <c r="J780" s="148"/>
      <c r="K780" s="148"/>
      <c r="L780" s="148"/>
      <c r="M780" s="148"/>
      <c r="N780" s="148"/>
      <c r="O780" s="148"/>
      <c r="P780" s="149"/>
    </row>
    <row r="781" spans="1:16" ht="15" customHeight="1" x14ac:dyDescent="0.25">
      <c r="A781" s="44" t="e">
        <f ca="1">IF(MONTH(C781)=MONTH(D$3),RIGHT('Yearly Info'!A$37,LEN('Yearly Info'!A$37)-4),"")</f>
        <v>#VALUE!</v>
      </c>
      <c r="B781" s="145"/>
      <c r="C781" s="42">
        <f t="shared" ca="1" si="27"/>
        <v>46290</v>
      </c>
      <c r="D781" s="54">
        <f ca="1">INDIRECT("'" &amp; UPPER(LEFT(TEXT($D$3,"mmmm"),3)) &amp; "'!AA34")</f>
        <v>0</v>
      </c>
      <c r="E781" s="147"/>
      <c r="F781" s="148"/>
      <c r="G781" s="148"/>
      <c r="H781" s="148"/>
      <c r="I781" s="148"/>
      <c r="J781" s="148"/>
      <c r="K781" s="148"/>
      <c r="L781" s="148"/>
      <c r="M781" s="148"/>
      <c r="N781" s="148"/>
      <c r="O781" s="148"/>
      <c r="P781" s="149"/>
    </row>
    <row r="782" spans="1:16" ht="15" customHeight="1" x14ac:dyDescent="0.25">
      <c r="A782" s="44" t="e">
        <f ca="1">IF(MONTH(C782)=MONTH(D$3),RIGHT('Yearly Info'!A$38,LEN('Yearly Info'!A$38)-4),"")</f>
        <v>#VALUE!</v>
      </c>
      <c r="B782" s="145"/>
      <c r="C782" s="42">
        <f t="shared" ca="1" si="27"/>
        <v>46290</v>
      </c>
      <c r="D782" s="54">
        <f ca="1">INDIRECT("'" &amp; UPPER(LEFT(TEXT($D$3,"mmmm"),3)) &amp; "'!AA35")</f>
        <v>0</v>
      </c>
      <c r="E782" s="147"/>
      <c r="F782" s="148"/>
      <c r="G782" s="148"/>
      <c r="H782" s="148"/>
      <c r="I782" s="148"/>
      <c r="J782" s="148"/>
      <c r="K782" s="148"/>
      <c r="L782" s="148"/>
      <c r="M782" s="148"/>
      <c r="N782" s="148"/>
      <c r="O782" s="148"/>
      <c r="P782" s="149"/>
    </row>
    <row r="783" spans="1:16" ht="15" customHeight="1" x14ac:dyDescent="0.25">
      <c r="A783" s="44" t="e">
        <f ca="1">IF(MONTH(C783)=MONTH(D$3),RIGHT('Yearly Info'!A$39,LEN('Yearly Info'!A$39)-4),"")</f>
        <v>#VALUE!</v>
      </c>
      <c r="B783" s="145"/>
      <c r="C783" s="42">
        <f t="shared" ca="1" si="27"/>
        <v>46290</v>
      </c>
      <c r="D783" s="54">
        <f ca="1">INDIRECT("'" &amp; UPPER(LEFT(TEXT($D$3,"mmmm"),3)) &amp; "'!AA36")</f>
        <v>0</v>
      </c>
      <c r="E783" s="147"/>
      <c r="F783" s="148"/>
      <c r="G783" s="148"/>
      <c r="H783" s="148"/>
      <c r="I783" s="148"/>
      <c r="J783" s="148"/>
      <c r="K783" s="148"/>
      <c r="L783" s="148"/>
      <c r="M783" s="148"/>
      <c r="N783" s="148"/>
      <c r="O783" s="148"/>
      <c r="P783" s="149"/>
    </row>
    <row r="784" spans="1:16" ht="15" customHeight="1" thickBot="1" x14ac:dyDescent="0.3">
      <c r="A784" s="45" t="e">
        <f ca="1">IF(MONTH(C784)=MONTH(D$3),RIGHT('Yearly Info'!A$40,LEN('Yearly Info'!A$40)-4),"")</f>
        <v>#VALUE!</v>
      </c>
      <c r="B784" s="145"/>
      <c r="C784" s="42">
        <f t="shared" ca="1" si="27"/>
        <v>46290</v>
      </c>
      <c r="D784" s="54">
        <f ca="1">INDIRECT("'" &amp; UPPER(LEFT(TEXT($D$3,"mmmm"),3)) &amp; "'!AA37")</f>
        <v>0</v>
      </c>
      <c r="E784" s="147"/>
      <c r="F784" s="148"/>
      <c r="G784" s="148"/>
      <c r="H784" s="148"/>
      <c r="I784" s="148"/>
      <c r="J784" s="148"/>
      <c r="K784" s="148"/>
      <c r="L784" s="148"/>
      <c r="M784" s="148"/>
      <c r="N784" s="148"/>
      <c r="O784" s="148"/>
      <c r="P784" s="149"/>
    </row>
    <row r="785" spans="1:16" ht="15" customHeight="1" thickBot="1" x14ac:dyDescent="0.3">
      <c r="A785" s="45" t="str">
        <f ca="1">IF(MONTH(C785)=MONTH(D$3),RIGHT('Yearly Info'!A$41,LEN('Yearly Info'!A$41)-4),"")</f>
        <v xml:space="preserve"> </v>
      </c>
      <c r="B785" s="145"/>
      <c r="C785" s="42">
        <f t="shared" ca="1" si="27"/>
        <v>46290</v>
      </c>
      <c r="D785" s="54">
        <f ca="1">INDIRECT("'" &amp; UPPER(LEFT(TEXT($D$3,"mmmm"),3)) &amp; "'!AA38")</f>
        <v>0</v>
      </c>
      <c r="E785" s="147"/>
      <c r="F785" s="148"/>
      <c r="G785" s="148"/>
      <c r="H785" s="148"/>
      <c r="I785" s="148"/>
      <c r="J785" s="148"/>
      <c r="K785" s="148"/>
      <c r="L785" s="148"/>
      <c r="M785" s="148"/>
      <c r="N785" s="148"/>
      <c r="O785" s="148"/>
      <c r="P785" s="149"/>
    </row>
    <row r="786" spans="1:16" ht="15" customHeight="1" thickBot="1" x14ac:dyDescent="0.3">
      <c r="A786" s="45" t="str">
        <f ca="1">IF(MONTH(C786)=MONTH(D$3),RIGHT('Yearly Info'!A$42,LEN('Yearly Info'!A$42)-4),"")</f>
        <v xml:space="preserve"> </v>
      </c>
      <c r="B786" s="145"/>
      <c r="C786" s="42">
        <f t="shared" ca="1" si="27"/>
        <v>46290</v>
      </c>
      <c r="D786" s="54">
        <f ca="1">INDIRECT("'" &amp; UPPER(LEFT(TEXT($D$3,"mmmm"),3)) &amp; "'!AA39")</f>
        <v>0</v>
      </c>
      <c r="E786" s="147"/>
      <c r="F786" s="148"/>
      <c r="G786" s="148"/>
      <c r="H786" s="148"/>
      <c r="I786" s="148"/>
      <c r="J786" s="148"/>
      <c r="K786" s="148"/>
      <c r="L786" s="148"/>
      <c r="M786" s="148"/>
      <c r="N786" s="148"/>
      <c r="O786" s="148"/>
      <c r="P786" s="149"/>
    </row>
    <row r="787" spans="1:16" ht="15" customHeight="1" thickBot="1" x14ac:dyDescent="0.3">
      <c r="A787" s="45" t="str">
        <f ca="1">IF(MONTH(C787)=MONTH(D$3),RIGHT('Yearly Info'!A$43,LEN('Yearly Info'!A$43)-4),"")</f>
        <v xml:space="preserve"> </v>
      </c>
      <c r="B787" s="146"/>
      <c r="C787" s="42">
        <f t="shared" ca="1" si="27"/>
        <v>46290</v>
      </c>
      <c r="D787" s="55">
        <f ca="1">INDIRECT("'" &amp; UPPER(LEFT(TEXT($D$3,"mmmm"),3)) &amp; "'!AA40")</f>
        <v>0</v>
      </c>
      <c r="E787" s="150"/>
      <c r="F787" s="151"/>
      <c r="G787" s="151"/>
      <c r="H787" s="151"/>
      <c r="I787" s="151"/>
      <c r="J787" s="151"/>
      <c r="K787" s="151"/>
      <c r="L787" s="151"/>
      <c r="M787" s="151"/>
      <c r="N787" s="151"/>
      <c r="O787" s="151"/>
      <c r="P787" s="152"/>
    </row>
    <row r="788" spans="1:16" ht="15" customHeight="1" x14ac:dyDescent="0.25">
      <c r="A788" s="44" t="str">
        <f ca="1">IF(MONTH(C788)=MONTH(D$3),RIGHT('Yearly Info'!A$14,LEN('Yearly Info'!A$14)-4),"")</f>
        <v xml:space="preserve"> RICS Support for MDEQ</v>
      </c>
      <c r="B788" s="145" t="str">
        <f ca="1">TEXT(C788,"dddd")</f>
        <v>Saturday</v>
      </c>
      <c r="C788" s="94">
        <f ca="1">C758+1</f>
        <v>46291</v>
      </c>
      <c r="D788" s="107">
        <f ca="1">INDIRECT("'" &amp; UPPER(LEFT(TEXT($D$3,"mmmm"),3)) &amp; "'!AB11")</f>
        <v>0</v>
      </c>
      <c r="E788" s="147"/>
      <c r="F788" s="148"/>
      <c r="G788" s="148"/>
      <c r="H788" s="148"/>
      <c r="I788" s="148"/>
      <c r="J788" s="148"/>
      <c r="K788" s="148"/>
      <c r="L788" s="148"/>
      <c r="M788" s="148"/>
      <c r="N788" s="148"/>
      <c r="O788" s="148"/>
      <c r="P788" s="149"/>
    </row>
    <row r="789" spans="1:16" ht="15" customHeight="1" x14ac:dyDescent="0.25">
      <c r="A789" s="44" t="str">
        <f ca="1">IF(MONTH(C789)=MONTH(D$3),RIGHT('Yearly Info'!A$15,LEN('Yearly Info'!A$15)-4),"")</f>
        <v xml:space="preserve"> MDEQ</v>
      </c>
      <c r="B789" s="145"/>
      <c r="C789" s="42">
        <f ca="1">C788</f>
        <v>46291</v>
      </c>
      <c r="D789" s="107">
        <f ca="1">INDIRECT("'" &amp; UPPER(LEFT(TEXT($D$3,"mmmm"),3)) &amp; "'!AB12")</f>
        <v>0</v>
      </c>
      <c r="E789" s="147"/>
      <c r="F789" s="148"/>
      <c r="G789" s="148"/>
      <c r="H789" s="148"/>
      <c r="I789" s="148"/>
      <c r="J789" s="148"/>
      <c r="K789" s="148"/>
      <c r="L789" s="148"/>
      <c r="M789" s="148"/>
      <c r="N789" s="148"/>
      <c r="O789" s="148"/>
      <c r="P789" s="149"/>
    </row>
    <row r="790" spans="1:16" ht="15" customHeight="1" x14ac:dyDescent="0.25">
      <c r="A790" s="44" t="str">
        <f ca="1">IF(MONTH(C790)=MONTH(D$3),RIGHT('Yearly Info'!A$16,LEN('Yearly Info'!A$16)-4),"")</f>
        <v xml:space="preserve"> RICS Idea Portal</v>
      </c>
      <c r="B790" s="145"/>
      <c r="C790" s="42">
        <f t="shared" ref="C790:C817" ca="1" si="28">C789</f>
        <v>46291</v>
      </c>
      <c r="D790" s="107">
        <f ca="1">INDIRECT("'" &amp; UPPER(LEFT(TEXT($D$3,"mmmm"),3)) &amp; "'!AB13")</f>
        <v>0</v>
      </c>
      <c r="E790" s="147"/>
      <c r="F790" s="148"/>
      <c r="G790" s="148"/>
      <c r="H790" s="148"/>
      <c r="I790" s="148"/>
      <c r="J790" s="148"/>
      <c r="K790" s="148"/>
      <c r="L790" s="148"/>
      <c r="M790" s="148"/>
      <c r="N790" s="148"/>
      <c r="O790" s="148"/>
      <c r="P790" s="149"/>
    </row>
    <row r="791" spans="1:16" ht="15" customHeight="1" x14ac:dyDescent="0.25">
      <c r="A791" s="44" t="str">
        <f ca="1">IF(MONTH(C791)=MONTH(D$3),RIGHT('Yearly Info'!A$17,LEN('Yearly Info'!A$17)-4),"")</f>
        <v xml:space="preserve"> MSWIS</v>
      </c>
      <c r="B791" s="145"/>
      <c r="C791" s="42">
        <f t="shared" ca="1" si="28"/>
        <v>46291</v>
      </c>
      <c r="D791" s="107">
        <f ca="1">INDIRECT("'" &amp; UPPER(LEFT(TEXT($D$3,"mmmm"),3)) &amp; "'!AB14")</f>
        <v>0</v>
      </c>
      <c r="E791" s="147"/>
      <c r="F791" s="148"/>
      <c r="G791" s="148"/>
      <c r="H791" s="148"/>
      <c r="I791" s="148"/>
      <c r="J791" s="148"/>
      <c r="K791" s="148"/>
      <c r="L791" s="148"/>
      <c r="M791" s="148"/>
      <c r="N791" s="148"/>
      <c r="O791" s="148"/>
      <c r="P791" s="149"/>
    </row>
    <row r="792" spans="1:16" ht="15" customHeight="1" x14ac:dyDescent="0.25">
      <c r="A792" s="44" t="str">
        <f ca="1">IF(MONTH(C792)=MONTH(D$3),RIGHT('Yearly Info'!A$18,LEN('Yearly Info'!A$18)-4),"")</f>
        <v xml:space="preserve"> GeoSpatial</v>
      </c>
      <c r="B792" s="145"/>
      <c r="C792" s="42">
        <f t="shared" ca="1" si="28"/>
        <v>46291</v>
      </c>
      <c r="D792" s="107">
        <f ca="1">INDIRECT("'" &amp; UPPER(LEFT(TEXT($D$3,"mmmm"),3)) &amp; "'!AB15")</f>
        <v>0</v>
      </c>
      <c r="E792" s="147"/>
      <c r="F792" s="148"/>
      <c r="G792" s="148"/>
      <c r="H792" s="148"/>
      <c r="I792" s="148"/>
      <c r="J792" s="148"/>
      <c r="K792" s="148"/>
      <c r="L792" s="148"/>
      <c r="M792" s="148"/>
      <c r="N792" s="148"/>
      <c r="O792" s="148"/>
      <c r="P792" s="149"/>
    </row>
    <row r="793" spans="1:16" ht="15" customHeight="1" x14ac:dyDescent="0.25">
      <c r="A793" s="44" t="str">
        <f ca="1">IF(MONTH(C793)=MONTH(D$3),RIGHT('Yearly Info'!A$19,LEN('Yearly Info'!A$19)-4),"")</f>
        <v xml:space="preserve"> RICS Dashboard</v>
      </c>
      <c r="B793" s="145"/>
      <c r="C793" s="42">
        <f t="shared" ca="1" si="28"/>
        <v>46291</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MDWFP NRIS</v>
      </c>
      <c r="B794" s="145"/>
      <c r="C794" s="42">
        <f t="shared" ca="1" si="28"/>
        <v>46291</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 MRVA 4 CLOSED</v>
      </c>
      <c r="B795" s="145"/>
      <c r="C795" s="42">
        <f t="shared" ca="1" si="28"/>
        <v>46291</v>
      </c>
      <c r="D795" s="107">
        <f ca="1">INDIRECT("'" &amp; UPPER(LEFT(TEXT($D$3,"mmmm"),3)) &amp; "'!AB18")</f>
        <v>0</v>
      </c>
      <c r="E795" s="147"/>
      <c r="F795" s="148"/>
      <c r="G795" s="148"/>
      <c r="H795" s="148"/>
      <c r="I795" s="148"/>
      <c r="J795" s="148"/>
      <c r="K795" s="148"/>
      <c r="L795" s="148"/>
      <c r="M795" s="148"/>
      <c r="N795" s="148"/>
      <c r="O795" s="148"/>
      <c r="P795" s="149"/>
    </row>
    <row r="796" spans="1:16" ht="15" customHeight="1" x14ac:dyDescent="0.25">
      <c r="A796" s="44" t="str">
        <f ca="1">IF(MONTH(C796)=MONTH(D$3),RIGHT('Yearly Info'!A$22,LEN('Yearly Info'!A$22)-4),"")</f>
        <v xml:space="preserve"> Tackett</v>
      </c>
      <c r="B796" s="145"/>
      <c r="C796" s="42">
        <f t="shared" ca="1" si="28"/>
        <v>46291</v>
      </c>
      <c r="D796" s="107">
        <f ca="1">INDIRECT("'" &amp; UPPER(LEFT(TEXT($D$3,"mmmm"),3)) &amp; "'!AB19")</f>
        <v>0</v>
      </c>
      <c r="E796" s="147"/>
      <c r="F796" s="148"/>
      <c r="G796" s="148"/>
      <c r="H796" s="148"/>
      <c r="I796" s="148"/>
      <c r="J796" s="148"/>
      <c r="K796" s="148"/>
      <c r="L796" s="148"/>
      <c r="M796" s="148"/>
      <c r="N796" s="148"/>
      <c r="O796" s="148"/>
      <c r="P796" s="149"/>
    </row>
    <row r="797" spans="1:16" ht="15" customHeight="1" x14ac:dyDescent="0.25">
      <c r="A797" s="44" t="e">
        <f ca="1">IF(MONTH(C797)=MONTH(D$3),RIGHT('Yearly Info'!A$23,LEN('Yearly Info'!A$23)-4),"")</f>
        <v>#VALUE!</v>
      </c>
      <c r="B797" s="145"/>
      <c r="C797" s="42">
        <f t="shared" ca="1" si="28"/>
        <v>46291</v>
      </c>
      <c r="D797" s="107">
        <f ca="1">INDIRECT("'" &amp; UPPER(LEFT(TEXT($D$3,"mmmm"),3)) &amp; "'!AB20")</f>
        <v>0</v>
      </c>
      <c r="E797" s="160"/>
      <c r="F797" s="148"/>
      <c r="G797" s="148"/>
      <c r="H797" s="148"/>
      <c r="I797" s="148"/>
      <c r="J797" s="148"/>
      <c r="K797" s="148"/>
      <c r="L797" s="148"/>
      <c r="M797" s="148"/>
      <c r="N797" s="148"/>
      <c r="O797" s="148"/>
      <c r="P797" s="149"/>
    </row>
    <row r="798" spans="1:16" ht="15" customHeight="1" x14ac:dyDescent="0.25">
      <c r="A798" s="44" t="e">
        <f ca="1">IF(MONTH(C798)=MONTH(D$3),RIGHT('Yearly Info'!A$24,LEN('Yearly Info'!A$24)-4),"")</f>
        <v>#VALUE!</v>
      </c>
      <c r="B798" s="145"/>
      <c r="C798" s="42">
        <f t="shared" ca="1" si="28"/>
        <v>46291</v>
      </c>
      <c r="D798" s="107">
        <f ca="1">INDIRECT("'" &amp; UPPER(LEFT(TEXT($D$3,"mmmm"),3)) &amp; "'!AB21")</f>
        <v>0</v>
      </c>
      <c r="E798" s="147"/>
      <c r="F798" s="148"/>
      <c r="G798" s="148"/>
      <c r="H798" s="148"/>
      <c r="I798" s="148"/>
      <c r="J798" s="148"/>
      <c r="K798" s="148"/>
      <c r="L798" s="148"/>
      <c r="M798" s="148"/>
      <c r="N798" s="148"/>
      <c r="O798" s="148"/>
      <c r="P798" s="149"/>
    </row>
    <row r="799" spans="1:16" ht="15" customHeight="1" x14ac:dyDescent="0.25">
      <c r="A799" s="44" t="e">
        <f ca="1">IF(MONTH(C799)=MONTH(D$3),RIGHT('Yearly Info'!A$25,LEN('Yearly Info'!A$25)-4),"")</f>
        <v>#VALUE!</v>
      </c>
      <c r="B799" s="145"/>
      <c r="C799" s="42">
        <f t="shared" ca="1" si="28"/>
        <v>46291</v>
      </c>
      <c r="D799" s="107">
        <f ca="1">INDIRECT("'" &amp; UPPER(LEFT(TEXT($D$3,"mmmm"),3)) &amp; "'!AB22")</f>
        <v>0</v>
      </c>
      <c r="E799" s="147"/>
      <c r="F799" s="148"/>
      <c r="G799" s="148"/>
      <c r="H799" s="148"/>
      <c r="I799" s="148"/>
      <c r="J799" s="148"/>
      <c r="K799" s="148"/>
      <c r="L799" s="148"/>
      <c r="M799" s="148"/>
      <c r="N799" s="148"/>
      <c r="O799" s="148"/>
      <c r="P799" s="149"/>
    </row>
    <row r="800" spans="1:16" ht="15" customHeight="1" x14ac:dyDescent="0.25">
      <c r="A800" s="44" t="e">
        <f ca="1">IF(MONTH(C800)=MONTH(D$3),RIGHT('Yearly Info'!A$26,LEN('Yearly Info'!A$26)-4),"")</f>
        <v>#VALUE!</v>
      </c>
      <c r="B800" s="145"/>
      <c r="C800" s="42">
        <f t="shared" ca="1" si="28"/>
        <v>46291</v>
      </c>
      <c r="D800" s="107">
        <f ca="1">INDIRECT("'" &amp; UPPER(LEFT(TEXT($D$3,"mmmm"),3)) &amp; "'!AB23")</f>
        <v>0</v>
      </c>
      <c r="E800" s="147"/>
      <c r="F800" s="148"/>
      <c r="G800" s="148"/>
      <c r="H800" s="148"/>
      <c r="I800" s="148"/>
      <c r="J800" s="148"/>
      <c r="K800" s="148"/>
      <c r="L800" s="148"/>
      <c r="M800" s="148"/>
      <c r="N800" s="148"/>
      <c r="O800" s="148"/>
      <c r="P800" s="149"/>
    </row>
    <row r="801" spans="1:16" ht="15" customHeight="1" x14ac:dyDescent="0.25">
      <c r="A801" s="44" t="e">
        <f ca="1">IF(MONTH(C801)=MONTH(D$3),RIGHT('Yearly Info'!A$27,LEN('Yearly Info'!A$27)-4),"")</f>
        <v>#VALUE!</v>
      </c>
      <c r="B801" s="145"/>
      <c r="C801" s="42">
        <f t="shared" ca="1" si="28"/>
        <v>46291</v>
      </c>
      <c r="D801" s="107">
        <f ca="1">INDIRECT("'" &amp; UPPER(LEFT(TEXT($D$3,"mmmm"),3)) &amp; "'!AB24")</f>
        <v>0</v>
      </c>
      <c r="E801" s="147"/>
      <c r="F801" s="148"/>
      <c r="G801" s="148"/>
      <c r="H801" s="148"/>
      <c r="I801" s="148"/>
      <c r="J801" s="148"/>
      <c r="K801" s="148"/>
      <c r="L801" s="148"/>
      <c r="M801" s="148"/>
      <c r="N801" s="148"/>
      <c r="O801" s="148"/>
      <c r="P801" s="149"/>
    </row>
    <row r="802" spans="1:16" ht="15" customHeight="1" x14ac:dyDescent="0.25">
      <c r="A802" s="44" t="e">
        <f ca="1">IF(MONTH(C802)=MONTH(D$3),RIGHT('Yearly Info'!A$28,LEN('Yearly Info'!A$28)-4),"")</f>
        <v>#VALUE!</v>
      </c>
      <c r="B802" s="145"/>
      <c r="C802" s="42">
        <f t="shared" ca="1" si="28"/>
        <v>46291</v>
      </c>
      <c r="D802" s="107">
        <f ca="1">INDIRECT("'" &amp; UPPER(LEFT(TEXT($D$3,"mmmm"),3)) &amp; "'!AB25")</f>
        <v>0</v>
      </c>
      <c r="E802" s="147"/>
      <c r="F802" s="148"/>
      <c r="G802" s="148"/>
      <c r="H802" s="148"/>
      <c r="I802" s="148"/>
      <c r="J802" s="148"/>
      <c r="K802" s="148"/>
      <c r="L802" s="148"/>
      <c r="M802" s="148"/>
      <c r="N802" s="148"/>
      <c r="O802" s="148"/>
      <c r="P802" s="149"/>
    </row>
    <row r="803" spans="1:16" ht="15" customHeight="1" x14ac:dyDescent="0.25">
      <c r="A803" s="44" t="e">
        <f ca="1">IF(MONTH(C803)=MONTH(D$3),RIGHT('Yearly Info'!A$29,LEN('Yearly Info'!A$29)-4),"")</f>
        <v>#VALUE!</v>
      </c>
      <c r="B803" s="145"/>
      <c r="C803" s="42">
        <f t="shared" ca="1" si="28"/>
        <v>46291</v>
      </c>
      <c r="D803" s="107">
        <f ca="1">INDIRECT("'" &amp; UPPER(LEFT(TEXT($D$3,"mmmm"),3)) &amp; "'!AB26")</f>
        <v>0</v>
      </c>
      <c r="E803" s="147"/>
      <c r="F803" s="148"/>
      <c r="G803" s="148"/>
      <c r="H803" s="148"/>
      <c r="I803" s="148"/>
      <c r="J803" s="148"/>
      <c r="K803" s="148"/>
      <c r="L803" s="148"/>
      <c r="M803" s="148"/>
      <c r="N803" s="148"/>
      <c r="O803" s="148"/>
      <c r="P803" s="149"/>
    </row>
    <row r="804" spans="1:16" ht="15" customHeight="1" x14ac:dyDescent="0.25">
      <c r="A804" s="44" t="e">
        <f ca="1">IF(MONTH(C804)=MONTH(D$3),RIGHT('Yearly Info'!A$30,LEN('Yearly Info'!A$30)-4),"")</f>
        <v>#VALUE!</v>
      </c>
      <c r="B804" s="145"/>
      <c r="C804" s="42">
        <f t="shared" ca="1" si="28"/>
        <v>46291</v>
      </c>
      <c r="D804" s="107">
        <f ca="1">INDIRECT("'" &amp; UPPER(LEFT(TEXT($D$3,"mmmm"),3)) &amp; "'!AB27")</f>
        <v>0</v>
      </c>
      <c r="E804" s="147"/>
      <c r="F804" s="148"/>
      <c r="G804" s="148"/>
      <c r="H804" s="148"/>
      <c r="I804" s="148"/>
      <c r="J804" s="148"/>
      <c r="K804" s="148"/>
      <c r="L804" s="148"/>
      <c r="M804" s="148"/>
      <c r="N804" s="148"/>
      <c r="O804" s="148"/>
      <c r="P804" s="149"/>
    </row>
    <row r="805" spans="1:16" ht="15" customHeight="1" x14ac:dyDescent="0.25">
      <c r="A805" s="44" t="e">
        <f ca="1">IF(MONTH(C805)=MONTH(D$3),RIGHT('Yearly Info'!A$31,LEN('Yearly Info'!A$31)-4),"")</f>
        <v>#VALUE!</v>
      </c>
      <c r="B805" s="145"/>
      <c r="C805" s="42">
        <f t="shared" ca="1" si="28"/>
        <v>46291</v>
      </c>
      <c r="D805" s="107">
        <f ca="1">INDIRECT("'" &amp; UPPER(LEFT(TEXT($D$3,"mmmm"),3)) &amp; "'!AB28")</f>
        <v>0</v>
      </c>
      <c r="E805" s="147"/>
      <c r="F805" s="148"/>
      <c r="G805" s="148"/>
      <c r="H805" s="148"/>
      <c r="I805" s="148"/>
      <c r="J805" s="148"/>
      <c r="K805" s="148"/>
      <c r="L805" s="148"/>
      <c r="M805" s="148"/>
      <c r="N805" s="148"/>
      <c r="O805" s="148"/>
      <c r="P805" s="149"/>
    </row>
    <row r="806" spans="1:16" ht="15" customHeight="1" x14ac:dyDescent="0.25">
      <c r="A806" s="44" t="e">
        <f ca="1">IF(MONTH(C806)=MONTH(D$3),RIGHT('Yearly Info'!A$32,LEN('Yearly Info'!A$32)-4),"")</f>
        <v>#VALUE!</v>
      </c>
      <c r="B806" s="145"/>
      <c r="C806" s="42">
        <f t="shared" ca="1" si="28"/>
        <v>46291</v>
      </c>
      <c r="D806" s="107">
        <f ca="1">INDIRECT("'" &amp; UPPER(LEFT(TEXT($D$3,"mmmm"),3)) &amp; "'!AB29")</f>
        <v>0</v>
      </c>
      <c r="E806" s="147"/>
      <c r="F806" s="148"/>
      <c r="G806" s="148"/>
      <c r="H806" s="148"/>
      <c r="I806" s="148"/>
      <c r="J806" s="148"/>
      <c r="K806" s="148"/>
      <c r="L806" s="148"/>
      <c r="M806" s="148"/>
      <c r="N806" s="148"/>
      <c r="O806" s="148"/>
      <c r="P806" s="149"/>
    </row>
    <row r="807" spans="1:16" ht="15" customHeight="1" x14ac:dyDescent="0.25">
      <c r="A807" s="44" t="e">
        <f ca="1">IF(MONTH(C807)=MONTH(D$3),RIGHT('Yearly Info'!A$33,LEN('Yearly Info'!A$33)-4),"")</f>
        <v>#VALUE!</v>
      </c>
      <c r="B807" s="145"/>
      <c r="C807" s="42">
        <f t="shared" ca="1" si="28"/>
        <v>46291</v>
      </c>
      <c r="D807" s="107">
        <f ca="1">INDIRECT("'" &amp; UPPER(LEFT(TEXT($D$3,"mmmm"),3)) &amp; "'!AB30")</f>
        <v>0</v>
      </c>
      <c r="E807" s="147"/>
      <c r="F807" s="148"/>
      <c r="G807" s="148"/>
      <c r="H807" s="148"/>
      <c r="I807" s="148"/>
      <c r="J807" s="148"/>
      <c r="K807" s="148"/>
      <c r="L807" s="148"/>
      <c r="M807" s="148"/>
      <c r="N807" s="148"/>
      <c r="O807" s="148"/>
      <c r="P807" s="149"/>
    </row>
    <row r="808" spans="1:16" ht="15" customHeight="1" x14ac:dyDescent="0.25">
      <c r="A808" s="44" t="e">
        <f ca="1">IF(MONTH(C808)=MONTH(D$3),RIGHT('Yearly Info'!A$34,LEN('Yearly Info'!A$34)-4),"")</f>
        <v>#VALUE!</v>
      </c>
      <c r="B808" s="145"/>
      <c r="C808" s="42">
        <f t="shared" ca="1" si="28"/>
        <v>46291</v>
      </c>
      <c r="D808" s="107">
        <f ca="1">INDIRECT("'" &amp; UPPER(LEFT(TEXT($D$3,"mmmm"),3)) &amp; "'!AB31")</f>
        <v>0</v>
      </c>
      <c r="E808" s="147"/>
      <c r="F808" s="148"/>
      <c r="G808" s="148"/>
      <c r="H808" s="148"/>
      <c r="I808" s="148"/>
      <c r="J808" s="148"/>
      <c r="K808" s="148"/>
      <c r="L808" s="148"/>
      <c r="M808" s="148"/>
      <c r="N808" s="148"/>
      <c r="O808" s="148"/>
      <c r="P808" s="149"/>
    </row>
    <row r="809" spans="1:16" ht="15" customHeight="1" x14ac:dyDescent="0.25">
      <c r="A809" s="44" t="e">
        <f ca="1">IF(MONTH(C809)=MONTH(D$3),RIGHT('Yearly Info'!A$35,LEN('Yearly Info'!A$35)-4),"")</f>
        <v>#VALUE!</v>
      </c>
      <c r="B809" s="145"/>
      <c r="C809" s="42">
        <f t="shared" ca="1" si="28"/>
        <v>46291</v>
      </c>
      <c r="D809" s="107">
        <f ca="1">INDIRECT("'" &amp; UPPER(LEFT(TEXT($D$3,"mmmm"),3)) &amp; "'!AB32")</f>
        <v>0</v>
      </c>
      <c r="E809" s="147"/>
      <c r="F809" s="148"/>
      <c r="G809" s="148"/>
      <c r="H809" s="148"/>
      <c r="I809" s="148"/>
      <c r="J809" s="148"/>
      <c r="K809" s="148"/>
      <c r="L809" s="148"/>
      <c r="M809" s="148"/>
      <c r="N809" s="148"/>
      <c r="O809" s="148"/>
      <c r="P809" s="149"/>
    </row>
    <row r="810" spans="1:16" ht="15" customHeight="1" x14ac:dyDescent="0.25">
      <c r="A810" s="44" t="e">
        <f ca="1">IF(MONTH(C810)=MONTH(D$3),RIGHT('Yearly Info'!A$36,LEN('Yearly Info'!A$36)-4),"")</f>
        <v>#VALUE!</v>
      </c>
      <c r="B810" s="145"/>
      <c r="C810" s="42">
        <f t="shared" ca="1" si="28"/>
        <v>46291</v>
      </c>
      <c r="D810" s="107">
        <f ca="1">INDIRECT("'" &amp; UPPER(LEFT(TEXT($D$3,"mmmm"),3)) &amp; "'!AB33")</f>
        <v>0</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#VALUE!</v>
      </c>
      <c r="B811" s="145"/>
      <c r="C811" s="42">
        <f t="shared" ca="1" si="28"/>
        <v>46291</v>
      </c>
      <c r="D811" s="107">
        <f ca="1">INDIRECT("'" &amp; UPPER(LEFT(TEXT($D$3,"mmmm"),3)) &amp; "'!AB34")</f>
        <v>0</v>
      </c>
      <c r="E811" s="147"/>
      <c r="F811" s="148"/>
      <c r="G811" s="148"/>
      <c r="H811" s="148"/>
      <c r="I811" s="148"/>
      <c r="J811" s="148"/>
      <c r="K811" s="148"/>
      <c r="L811" s="148"/>
      <c r="M811" s="148"/>
      <c r="N811" s="148"/>
      <c r="O811" s="148"/>
      <c r="P811" s="149"/>
    </row>
    <row r="812" spans="1:16" ht="15" customHeight="1" x14ac:dyDescent="0.25">
      <c r="A812" s="44" t="e">
        <f ca="1">IF(MONTH(C812)=MONTH(D$3),RIGHT('Yearly Info'!A$38,LEN('Yearly Info'!A$38)-4),"")</f>
        <v>#VALUE!</v>
      </c>
      <c r="B812" s="145"/>
      <c r="C812" s="42">
        <f t="shared" ca="1" si="28"/>
        <v>46291</v>
      </c>
      <c r="D812" s="107">
        <f ca="1">INDIRECT("'" &amp; UPPER(LEFT(TEXT($D$3,"mmmm"),3)) &amp; "'!AB35")</f>
        <v>0</v>
      </c>
      <c r="E812" s="147"/>
      <c r="F812" s="148"/>
      <c r="G812" s="148"/>
      <c r="H812" s="148"/>
      <c r="I812" s="148"/>
      <c r="J812" s="148"/>
      <c r="K812" s="148"/>
      <c r="L812" s="148"/>
      <c r="M812" s="148"/>
      <c r="N812" s="148"/>
      <c r="O812" s="148"/>
      <c r="P812" s="149"/>
    </row>
    <row r="813" spans="1:16" ht="15" customHeight="1" x14ac:dyDescent="0.25">
      <c r="A813" s="44" t="e">
        <f ca="1">IF(MONTH(C813)=MONTH(D$3),RIGHT('Yearly Info'!A$39,LEN('Yearly Info'!A$39)-4),"")</f>
        <v>#VALUE!</v>
      </c>
      <c r="B813" s="145"/>
      <c r="C813" s="42">
        <f t="shared" ca="1" si="28"/>
        <v>46291</v>
      </c>
      <c r="D813" s="107">
        <f ca="1">INDIRECT("'" &amp; UPPER(LEFT(TEXT($D$3,"mmmm"),3)) &amp; "'!AB36")</f>
        <v>0</v>
      </c>
      <c r="E813" s="147"/>
      <c r="F813" s="148"/>
      <c r="G813" s="148"/>
      <c r="H813" s="148"/>
      <c r="I813" s="148"/>
      <c r="J813" s="148"/>
      <c r="K813" s="148"/>
      <c r="L813" s="148"/>
      <c r="M813" s="148"/>
      <c r="N813" s="148"/>
      <c r="O813" s="148"/>
      <c r="P813" s="149"/>
    </row>
    <row r="814" spans="1:16" ht="15" customHeight="1" thickBot="1" x14ac:dyDescent="0.3">
      <c r="A814" s="45" t="e">
        <f ca="1">IF(MONTH(C814)=MONTH(D$3),RIGHT('Yearly Info'!A$40,LEN('Yearly Info'!A$40)-4),"")</f>
        <v>#VALUE!</v>
      </c>
      <c r="B814" s="145"/>
      <c r="C814" s="42">
        <f t="shared" ca="1" si="28"/>
        <v>46291</v>
      </c>
      <c r="D814" s="107">
        <f ca="1">INDIRECT("'" &amp; UPPER(LEFT(TEXT($D$3,"mmmm"),3)) &amp; "'!AB37")</f>
        <v>0</v>
      </c>
      <c r="E814" s="147"/>
      <c r="F814" s="148"/>
      <c r="G814" s="148"/>
      <c r="H814" s="148"/>
      <c r="I814" s="148"/>
      <c r="J814" s="148"/>
      <c r="K814" s="148"/>
      <c r="L814" s="148"/>
      <c r="M814" s="148"/>
      <c r="N814" s="148"/>
      <c r="O814" s="148"/>
      <c r="P814" s="149"/>
    </row>
    <row r="815" spans="1:16" ht="15" customHeight="1" thickBot="1" x14ac:dyDescent="0.3">
      <c r="A815" s="45" t="str">
        <f ca="1">IF(MONTH(C815)=MONTH(D$3),RIGHT('Yearly Info'!A$41,LEN('Yearly Info'!A$41)-4),"")</f>
        <v xml:space="preserve"> </v>
      </c>
      <c r="B815" s="145"/>
      <c r="C815" s="42">
        <f t="shared" ca="1" si="28"/>
        <v>46291</v>
      </c>
      <c r="D815" s="107">
        <f ca="1">INDIRECT("'" &amp; UPPER(LEFT(TEXT($D$3,"mmmm"),3)) &amp; "'!AB38")</f>
        <v>0</v>
      </c>
      <c r="E815" s="147"/>
      <c r="F815" s="148"/>
      <c r="G815" s="148"/>
      <c r="H815" s="148"/>
      <c r="I815" s="148"/>
      <c r="J815" s="148"/>
      <c r="K815" s="148"/>
      <c r="L815" s="148"/>
      <c r="M815" s="148"/>
      <c r="N815" s="148"/>
      <c r="O815" s="148"/>
      <c r="P815" s="149"/>
    </row>
    <row r="816" spans="1:16" ht="15" customHeight="1" thickBot="1" x14ac:dyDescent="0.3">
      <c r="A816" s="45" t="str">
        <f ca="1">IF(MONTH(C816)=MONTH(D$3),RIGHT('Yearly Info'!A$42,LEN('Yearly Info'!A$42)-4),"")</f>
        <v xml:space="preserve"> </v>
      </c>
      <c r="B816" s="145"/>
      <c r="C816" s="42">
        <f t="shared" ca="1" si="28"/>
        <v>46291</v>
      </c>
      <c r="D816" s="107">
        <f ca="1">INDIRECT("'" &amp; UPPER(LEFT(TEXT($D$3,"mmmm"),3)) &amp; "'!AB39")</f>
        <v>0</v>
      </c>
      <c r="E816" s="147"/>
      <c r="F816" s="148"/>
      <c r="G816" s="148"/>
      <c r="H816" s="148"/>
      <c r="I816" s="148"/>
      <c r="J816" s="148"/>
      <c r="K816" s="148"/>
      <c r="L816" s="148"/>
      <c r="M816" s="148"/>
      <c r="N816" s="148"/>
      <c r="O816" s="148"/>
      <c r="P816" s="149"/>
    </row>
    <row r="817" spans="1:16" ht="15" customHeight="1" thickBot="1" x14ac:dyDescent="0.3">
      <c r="A817" s="45" t="str">
        <f ca="1">IF(MONTH(C817)=MONTH(D$3),RIGHT('Yearly Info'!A$43,LEN('Yearly Info'!A$43)-4),"")</f>
        <v xml:space="preserve"> </v>
      </c>
      <c r="B817" s="146"/>
      <c r="C817" s="42">
        <f t="shared" ca="1" si="28"/>
        <v>46291</v>
      </c>
      <c r="D817" s="107">
        <f ca="1">INDIRECT("'" &amp; UPPER(LEFT(TEXT($D$3,"mmmm"),3)) &amp; "'!AB40")</f>
        <v>0</v>
      </c>
      <c r="E817" s="150"/>
      <c r="F817" s="151"/>
      <c r="G817" s="151"/>
      <c r="H817" s="151"/>
      <c r="I817" s="151"/>
      <c r="J817" s="151"/>
      <c r="K817" s="151"/>
      <c r="L817" s="151"/>
      <c r="M817" s="151"/>
      <c r="N817" s="151"/>
      <c r="O817" s="151"/>
      <c r="P817" s="152"/>
    </row>
    <row r="818" spans="1:16" ht="15" customHeight="1" x14ac:dyDescent="0.25">
      <c r="A818" s="44" t="str">
        <f ca="1">IF(MONTH(C818)=MONTH(D$3),RIGHT('Yearly Info'!A$14,LEN('Yearly Info'!A$14)-4),"")</f>
        <v xml:space="preserve"> RICS Support for MDEQ</v>
      </c>
      <c r="B818" s="145" t="str">
        <f ca="1">TEXT(C818,"dddd")</f>
        <v>Sunday</v>
      </c>
      <c r="C818" s="94">
        <f ca="1">C788+1</f>
        <v>46292</v>
      </c>
      <c r="D818" s="107">
        <f ca="1">INDIRECT("'" &amp; UPPER(LEFT(TEXT($D$3,"mmmm"),3)) &amp; "'!AC11")</f>
        <v>0</v>
      </c>
      <c r="E818" s="147"/>
      <c r="F818" s="148"/>
      <c r="G818" s="148"/>
      <c r="H818" s="148"/>
      <c r="I818" s="148"/>
      <c r="J818" s="148"/>
      <c r="K818" s="148"/>
      <c r="L818" s="148"/>
      <c r="M818" s="148"/>
      <c r="N818" s="148"/>
      <c r="O818" s="148"/>
      <c r="P818" s="149"/>
    </row>
    <row r="819" spans="1:16" ht="15" customHeight="1" x14ac:dyDescent="0.25">
      <c r="A819" s="44" t="str">
        <f ca="1">IF(MONTH(C819)=MONTH(D$3),RIGHT('Yearly Info'!A$15,LEN('Yearly Info'!A$15)-4),"")</f>
        <v xml:space="preserve"> MDEQ</v>
      </c>
      <c r="B819" s="145"/>
      <c r="C819" s="42">
        <f ca="1">C818</f>
        <v>46292</v>
      </c>
      <c r="D819" s="107">
        <f ca="1">INDIRECT("'" &amp; UPPER(LEFT(TEXT($D$3,"mmmm"),3)) &amp; "'!AC12")</f>
        <v>0</v>
      </c>
      <c r="E819" s="147"/>
      <c r="F819" s="148"/>
      <c r="G819" s="148"/>
      <c r="H819" s="148"/>
      <c r="I819" s="148"/>
      <c r="J819" s="148"/>
      <c r="K819" s="148"/>
      <c r="L819" s="148"/>
      <c r="M819" s="148"/>
      <c r="N819" s="148"/>
      <c r="O819" s="148"/>
      <c r="P819" s="149"/>
    </row>
    <row r="820" spans="1:16" ht="15" customHeight="1" x14ac:dyDescent="0.25">
      <c r="A820" s="44" t="str">
        <f ca="1">IF(MONTH(C820)=MONTH(D$3),RIGHT('Yearly Info'!A$16,LEN('Yearly Info'!A$16)-4),"")</f>
        <v xml:space="preserve"> RICS Idea Portal</v>
      </c>
      <c r="B820" s="145"/>
      <c r="C820" s="42">
        <f t="shared" ref="C820:C847" ca="1" si="29">C819</f>
        <v>46292</v>
      </c>
      <c r="D820" s="107">
        <f ca="1">INDIRECT("'" &amp; UPPER(LEFT(TEXT($D$3,"mmmm"),3)) &amp; "'!AC13")</f>
        <v>0</v>
      </c>
      <c r="E820" s="147"/>
      <c r="F820" s="148"/>
      <c r="G820" s="148"/>
      <c r="H820" s="148"/>
      <c r="I820" s="148"/>
      <c r="J820" s="148"/>
      <c r="K820" s="148"/>
      <c r="L820" s="148"/>
      <c r="M820" s="148"/>
      <c r="N820" s="148"/>
      <c r="O820" s="148"/>
      <c r="P820" s="149"/>
    </row>
    <row r="821" spans="1:16" ht="15" customHeight="1" x14ac:dyDescent="0.25">
      <c r="A821" s="44" t="str">
        <f ca="1">IF(MONTH(C821)=MONTH(D$3),RIGHT('Yearly Info'!A$17,LEN('Yearly Info'!A$17)-4),"")</f>
        <v xml:space="preserve"> MSWIS</v>
      </c>
      <c r="B821" s="145"/>
      <c r="C821" s="42">
        <f t="shared" ca="1" si="29"/>
        <v>46292</v>
      </c>
      <c r="D821" s="107">
        <f ca="1">INDIRECT("'" &amp; UPPER(LEFT(TEXT($D$3,"mmmm"),3)) &amp; "'!AC14")</f>
        <v>0</v>
      </c>
      <c r="E821" s="147"/>
      <c r="F821" s="148"/>
      <c r="G821" s="148"/>
      <c r="H821" s="148"/>
      <c r="I821" s="148"/>
      <c r="J821" s="148"/>
      <c r="K821" s="148"/>
      <c r="L821" s="148"/>
      <c r="M821" s="148"/>
      <c r="N821" s="148"/>
      <c r="O821" s="148"/>
      <c r="P821" s="149"/>
    </row>
    <row r="822" spans="1:16" ht="15" customHeight="1" x14ac:dyDescent="0.25">
      <c r="A822" s="44" t="str">
        <f ca="1">IF(MONTH(C822)=MONTH(D$3),RIGHT('Yearly Info'!A$18,LEN('Yearly Info'!A$18)-4),"")</f>
        <v xml:space="preserve"> GeoSpatial</v>
      </c>
      <c r="B822" s="145"/>
      <c r="C822" s="42">
        <f t="shared" ca="1" si="29"/>
        <v>46292</v>
      </c>
      <c r="D822" s="107">
        <f ca="1">INDIRECT("'" &amp; UPPER(LEFT(TEXT($D$3,"mmmm"),3)) &amp; "'!AC15")</f>
        <v>0</v>
      </c>
      <c r="E822" s="147"/>
      <c r="F822" s="148"/>
      <c r="G822" s="148"/>
      <c r="H822" s="148"/>
      <c r="I822" s="148"/>
      <c r="J822" s="148"/>
      <c r="K822" s="148"/>
      <c r="L822" s="148"/>
      <c r="M822" s="148"/>
      <c r="N822" s="148"/>
      <c r="O822" s="148"/>
      <c r="P822" s="149"/>
    </row>
    <row r="823" spans="1:16" ht="15" customHeight="1" x14ac:dyDescent="0.25">
      <c r="A823" s="44" t="str">
        <f ca="1">IF(MONTH(C823)=MONTH(D$3),RIGHT('Yearly Info'!A$19,LEN('Yearly Info'!A$19)-4),"")</f>
        <v xml:space="preserve"> RICS Dashboard</v>
      </c>
      <c r="B823" s="145"/>
      <c r="C823" s="42">
        <f t="shared" ca="1" si="29"/>
        <v>46292</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xml:space="preserve"> MDWFP NRIS</v>
      </c>
      <c r="B824" s="145"/>
      <c r="C824" s="42">
        <f t="shared" ca="1" si="29"/>
        <v>46292</v>
      </c>
      <c r="D824" s="107">
        <f ca="1">INDIRECT("'" &amp; UPPER(LEFT(TEXT($D$3,"mmmm"),3)) &amp; "'!AC17")</f>
        <v>0</v>
      </c>
      <c r="E824" s="147"/>
      <c r="F824" s="148"/>
      <c r="G824" s="148"/>
      <c r="H824" s="148"/>
      <c r="I824" s="148"/>
      <c r="J824" s="148"/>
      <c r="K824" s="148"/>
      <c r="L824" s="148"/>
      <c r="M824" s="148"/>
      <c r="N824" s="148"/>
      <c r="O824" s="148"/>
      <c r="P824" s="149"/>
    </row>
    <row r="825" spans="1:16" ht="15" customHeight="1" x14ac:dyDescent="0.25">
      <c r="A825" s="44" t="str">
        <f ca="1">IF(MONTH(C825)=MONTH(D$3),RIGHT('Yearly Info'!A$21,LEN('Yearly Info'!A$21)-4),"")</f>
        <v xml:space="preserve"> MSWIS MRVA 4 CLOSED</v>
      </c>
      <c r="B825" s="145"/>
      <c r="C825" s="42">
        <f t="shared" ca="1" si="29"/>
        <v>46292</v>
      </c>
      <c r="D825" s="107">
        <f ca="1">INDIRECT("'" &amp; UPPER(LEFT(TEXT($D$3,"mmmm"),3)) &amp; "'!AC18")</f>
        <v>0</v>
      </c>
      <c r="E825" s="147"/>
      <c r="F825" s="148"/>
      <c r="G825" s="148"/>
      <c r="H825" s="148"/>
      <c r="I825" s="148"/>
      <c r="J825" s="148"/>
      <c r="K825" s="148"/>
      <c r="L825" s="148"/>
      <c r="M825" s="148"/>
      <c r="N825" s="148"/>
      <c r="O825" s="148"/>
      <c r="P825" s="149"/>
    </row>
    <row r="826" spans="1:16" ht="15" customHeight="1" x14ac:dyDescent="0.25">
      <c r="A826" s="44" t="str">
        <f ca="1">IF(MONTH(C826)=MONTH(D$3),RIGHT('Yearly Info'!A$22,LEN('Yearly Info'!A$22)-4),"")</f>
        <v xml:space="preserve"> Tackett</v>
      </c>
      <c r="B826" s="145"/>
      <c r="C826" s="42">
        <f t="shared" ca="1" si="29"/>
        <v>46292</v>
      </c>
      <c r="D826" s="107">
        <f ca="1">INDIRECT("'" &amp; UPPER(LEFT(TEXT($D$3,"mmmm"),3)) &amp; "'!AC19")</f>
        <v>0</v>
      </c>
      <c r="E826" s="147"/>
      <c r="F826" s="148"/>
      <c r="G826" s="148"/>
      <c r="H826" s="148"/>
      <c r="I826" s="148"/>
      <c r="J826" s="148"/>
      <c r="K826" s="148"/>
      <c r="L826" s="148"/>
      <c r="M826" s="148"/>
      <c r="N826" s="148"/>
      <c r="O826" s="148"/>
      <c r="P826" s="149"/>
    </row>
    <row r="827" spans="1:16" ht="15" customHeight="1" x14ac:dyDescent="0.25">
      <c r="A827" s="44" t="e">
        <f ca="1">IF(MONTH(C827)=MONTH(D$3),RIGHT('Yearly Info'!A$23,LEN('Yearly Info'!A$23)-4),"")</f>
        <v>#VALUE!</v>
      </c>
      <c r="B827" s="145"/>
      <c r="C827" s="42">
        <f t="shared" ca="1" si="29"/>
        <v>46292</v>
      </c>
      <c r="D827" s="107">
        <f ca="1">INDIRECT("'" &amp; UPPER(LEFT(TEXT($D$3,"mmmm"),3)) &amp; "'!AC20")</f>
        <v>0</v>
      </c>
      <c r="E827" s="147"/>
      <c r="F827" s="148"/>
      <c r="G827" s="148"/>
      <c r="H827" s="148"/>
      <c r="I827" s="148"/>
      <c r="J827" s="148"/>
      <c r="K827" s="148"/>
      <c r="L827" s="148"/>
      <c r="M827" s="148"/>
      <c r="N827" s="148"/>
      <c r="O827" s="148"/>
      <c r="P827" s="149"/>
    </row>
    <row r="828" spans="1:16" ht="15" customHeight="1" x14ac:dyDescent="0.25">
      <c r="A828" s="44" t="e">
        <f ca="1">IF(MONTH(C828)=MONTH(D$3),RIGHT('Yearly Info'!A$24,LEN('Yearly Info'!A$24)-4),"")</f>
        <v>#VALUE!</v>
      </c>
      <c r="B828" s="145"/>
      <c r="C828" s="42">
        <f t="shared" ca="1" si="29"/>
        <v>46292</v>
      </c>
      <c r="D828" s="107">
        <f ca="1">INDIRECT("'" &amp; UPPER(LEFT(TEXT($D$3,"mmmm"),3)) &amp; "'!AC21")</f>
        <v>0</v>
      </c>
      <c r="E828" s="147"/>
      <c r="F828" s="148"/>
      <c r="G828" s="148"/>
      <c r="H828" s="148"/>
      <c r="I828" s="148"/>
      <c r="J828" s="148"/>
      <c r="K828" s="148"/>
      <c r="L828" s="148"/>
      <c r="M828" s="148"/>
      <c r="N828" s="148"/>
      <c r="O828" s="148"/>
      <c r="P828" s="149"/>
    </row>
    <row r="829" spans="1:16" ht="15" customHeight="1" x14ac:dyDescent="0.25">
      <c r="A829" s="44" t="e">
        <f ca="1">IF(MONTH(C829)=MONTH(D$3),RIGHT('Yearly Info'!A$25,LEN('Yearly Info'!A$25)-4),"")</f>
        <v>#VALUE!</v>
      </c>
      <c r="B829" s="145"/>
      <c r="C829" s="42">
        <f t="shared" ca="1" si="29"/>
        <v>46292</v>
      </c>
      <c r="D829" s="107">
        <f ca="1">INDIRECT("'" &amp; UPPER(LEFT(TEXT($D$3,"mmmm"),3)) &amp; "'!AC22")</f>
        <v>0</v>
      </c>
      <c r="E829" s="147"/>
      <c r="F829" s="148"/>
      <c r="G829" s="148"/>
      <c r="H829" s="148"/>
      <c r="I829" s="148"/>
      <c r="J829" s="148"/>
      <c r="K829" s="148"/>
      <c r="L829" s="148"/>
      <c r="M829" s="148"/>
      <c r="N829" s="148"/>
      <c r="O829" s="148"/>
      <c r="P829" s="149"/>
    </row>
    <row r="830" spans="1:16" ht="15" customHeight="1" x14ac:dyDescent="0.25">
      <c r="A830" s="44" t="e">
        <f ca="1">IF(MONTH(C830)=MONTH(D$3),RIGHT('Yearly Info'!A$26,LEN('Yearly Info'!A$26)-4),"")</f>
        <v>#VALUE!</v>
      </c>
      <c r="B830" s="145"/>
      <c r="C830" s="42">
        <f t="shared" ca="1" si="29"/>
        <v>46292</v>
      </c>
      <c r="D830" s="107">
        <f ca="1">INDIRECT("'" &amp; UPPER(LEFT(TEXT($D$3,"mmmm"),3)) &amp; "'!AC23")</f>
        <v>0</v>
      </c>
      <c r="E830" s="147"/>
      <c r="F830" s="148"/>
      <c r="G830" s="148"/>
      <c r="H830" s="148"/>
      <c r="I830" s="148"/>
      <c r="J830" s="148"/>
      <c r="K830" s="148"/>
      <c r="L830" s="148"/>
      <c r="M830" s="148"/>
      <c r="N830" s="148"/>
      <c r="O830" s="148"/>
      <c r="P830" s="149"/>
    </row>
    <row r="831" spans="1:16" ht="15" customHeight="1" x14ac:dyDescent="0.25">
      <c r="A831" s="44" t="e">
        <f ca="1">IF(MONTH(C831)=MONTH(D$3),RIGHT('Yearly Info'!A$27,LEN('Yearly Info'!A$27)-4),"")</f>
        <v>#VALUE!</v>
      </c>
      <c r="B831" s="145"/>
      <c r="C831" s="42">
        <f t="shared" ca="1" si="29"/>
        <v>46292</v>
      </c>
      <c r="D831" s="107">
        <f ca="1">INDIRECT("'" &amp; UPPER(LEFT(TEXT($D$3,"mmmm"),3)) &amp; "'!AC24")</f>
        <v>0</v>
      </c>
      <c r="E831" s="147"/>
      <c r="F831" s="148"/>
      <c r="G831" s="148"/>
      <c r="H831" s="148"/>
      <c r="I831" s="148"/>
      <c r="J831" s="148"/>
      <c r="K831" s="148"/>
      <c r="L831" s="148"/>
      <c r="M831" s="148"/>
      <c r="N831" s="148"/>
      <c r="O831" s="148"/>
      <c r="P831" s="149"/>
    </row>
    <row r="832" spans="1:16" ht="15" customHeight="1" x14ac:dyDescent="0.25">
      <c r="A832" s="44" t="e">
        <f ca="1">IF(MONTH(C832)=MONTH(D$3),RIGHT('Yearly Info'!A$28,LEN('Yearly Info'!A$28)-4),"")</f>
        <v>#VALUE!</v>
      </c>
      <c r="B832" s="145"/>
      <c r="C832" s="42">
        <f t="shared" ca="1" si="29"/>
        <v>46292</v>
      </c>
      <c r="D832" s="107">
        <f ca="1">INDIRECT("'" &amp; UPPER(LEFT(TEXT($D$3,"mmmm"),3)) &amp; "'!AC25")</f>
        <v>0</v>
      </c>
      <c r="E832" s="147"/>
      <c r="F832" s="148"/>
      <c r="G832" s="148"/>
      <c r="H832" s="148"/>
      <c r="I832" s="148"/>
      <c r="J832" s="148"/>
      <c r="K832" s="148"/>
      <c r="L832" s="148"/>
      <c r="M832" s="148"/>
      <c r="N832" s="148"/>
      <c r="O832" s="148"/>
      <c r="P832" s="149"/>
    </row>
    <row r="833" spans="1:16" ht="15" customHeight="1" x14ac:dyDescent="0.25">
      <c r="A833" s="44" t="e">
        <f ca="1">IF(MONTH(C833)=MONTH(D$3),RIGHT('Yearly Info'!A$29,LEN('Yearly Info'!A$29)-4),"")</f>
        <v>#VALUE!</v>
      </c>
      <c r="B833" s="145"/>
      <c r="C833" s="42">
        <f t="shared" ca="1" si="29"/>
        <v>46292</v>
      </c>
      <c r="D833" s="107">
        <f ca="1">INDIRECT("'" &amp; UPPER(LEFT(TEXT($D$3,"mmmm"),3)) &amp; "'!AC26")</f>
        <v>0</v>
      </c>
      <c r="E833" s="147"/>
      <c r="F833" s="148"/>
      <c r="G833" s="148"/>
      <c r="H833" s="148"/>
      <c r="I833" s="148"/>
      <c r="J833" s="148"/>
      <c r="K833" s="148"/>
      <c r="L833" s="148"/>
      <c r="M833" s="148"/>
      <c r="N833" s="148"/>
      <c r="O833" s="148"/>
      <c r="P833" s="149"/>
    </row>
    <row r="834" spans="1:16" ht="15" customHeight="1" x14ac:dyDescent="0.25">
      <c r="A834" s="44" t="e">
        <f ca="1">IF(MONTH(C834)=MONTH(D$3),RIGHT('Yearly Info'!A$30,LEN('Yearly Info'!A$30)-4),"")</f>
        <v>#VALUE!</v>
      </c>
      <c r="B834" s="145"/>
      <c r="C834" s="42">
        <f t="shared" ca="1" si="29"/>
        <v>46292</v>
      </c>
      <c r="D834" s="107">
        <f ca="1">INDIRECT("'" &amp; UPPER(LEFT(TEXT($D$3,"mmmm"),3)) &amp; "'!AC27")</f>
        <v>0</v>
      </c>
      <c r="E834" s="147"/>
      <c r="F834" s="148"/>
      <c r="G834" s="148"/>
      <c r="H834" s="148"/>
      <c r="I834" s="148"/>
      <c r="J834" s="148"/>
      <c r="K834" s="148"/>
      <c r="L834" s="148"/>
      <c r="M834" s="148"/>
      <c r="N834" s="148"/>
      <c r="O834" s="148"/>
      <c r="P834" s="149"/>
    </row>
    <row r="835" spans="1:16" ht="15" customHeight="1" x14ac:dyDescent="0.25">
      <c r="A835" s="44" t="e">
        <f ca="1">IF(MONTH(C835)=MONTH(D$3),RIGHT('Yearly Info'!A$31,LEN('Yearly Info'!A$31)-4),"")</f>
        <v>#VALUE!</v>
      </c>
      <c r="B835" s="145"/>
      <c r="C835" s="42">
        <f t="shared" ca="1" si="29"/>
        <v>46292</v>
      </c>
      <c r="D835" s="107">
        <f ca="1">INDIRECT("'" &amp; UPPER(LEFT(TEXT($D$3,"mmmm"),3)) &amp; "'!AC28")</f>
        <v>0</v>
      </c>
      <c r="E835" s="147"/>
      <c r="F835" s="148"/>
      <c r="G835" s="148"/>
      <c r="H835" s="148"/>
      <c r="I835" s="148"/>
      <c r="J835" s="148"/>
      <c r="K835" s="148"/>
      <c r="L835" s="148"/>
      <c r="M835" s="148"/>
      <c r="N835" s="148"/>
      <c r="O835" s="148"/>
      <c r="P835" s="149"/>
    </row>
    <row r="836" spans="1:16" ht="15" customHeight="1" x14ac:dyDescent="0.25">
      <c r="A836" s="44" t="e">
        <f ca="1">IF(MONTH(C836)=MONTH(D$3),RIGHT('Yearly Info'!A$32,LEN('Yearly Info'!A$32)-4),"")</f>
        <v>#VALUE!</v>
      </c>
      <c r="B836" s="145"/>
      <c r="C836" s="42">
        <f t="shared" ca="1" si="29"/>
        <v>46292</v>
      </c>
      <c r="D836" s="107">
        <f ca="1">INDIRECT("'" &amp; UPPER(LEFT(TEXT($D$3,"mmmm"),3)) &amp; "'!AC29")</f>
        <v>0</v>
      </c>
      <c r="E836" s="147"/>
      <c r="F836" s="148"/>
      <c r="G836" s="148"/>
      <c r="H836" s="148"/>
      <c r="I836" s="148"/>
      <c r="J836" s="148"/>
      <c r="K836" s="148"/>
      <c r="L836" s="148"/>
      <c r="M836" s="148"/>
      <c r="N836" s="148"/>
      <c r="O836" s="148"/>
      <c r="P836" s="149"/>
    </row>
    <row r="837" spans="1:16" ht="15" customHeight="1" x14ac:dyDescent="0.25">
      <c r="A837" s="44" t="e">
        <f ca="1">IF(MONTH(C837)=MONTH(D$3),RIGHT('Yearly Info'!A$33,LEN('Yearly Info'!A$33)-4),"")</f>
        <v>#VALUE!</v>
      </c>
      <c r="B837" s="145"/>
      <c r="C837" s="42">
        <f t="shared" ca="1" si="29"/>
        <v>46292</v>
      </c>
      <c r="D837" s="107">
        <f ca="1">INDIRECT("'" &amp; UPPER(LEFT(TEXT($D$3,"mmmm"),3)) &amp; "'!AC30")</f>
        <v>0</v>
      </c>
      <c r="E837" s="147"/>
      <c r="F837" s="148"/>
      <c r="G837" s="148"/>
      <c r="H837" s="148"/>
      <c r="I837" s="148"/>
      <c r="J837" s="148"/>
      <c r="K837" s="148"/>
      <c r="L837" s="148"/>
      <c r="M837" s="148"/>
      <c r="N837" s="148"/>
      <c r="O837" s="148"/>
      <c r="P837" s="149"/>
    </row>
    <row r="838" spans="1:16" ht="15" customHeight="1" x14ac:dyDescent="0.25">
      <c r="A838" s="44" t="e">
        <f ca="1">IF(MONTH(C838)=MONTH(D$3),RIGHT('Yearly Info'!A$34,LEN('Yearly Info'!A$34)-4),"")</f>
        <v>#VALUE!</v>
      </c>
      <c r="B838" s="145"/>
      <c r="C838" s="42">
        <f t="shared" ca="1" si="29"/>
        <v>46292</v>
      </c>
      <c r="D838" s="107">
        <f ca="1">INDIRECT("'" &amp; UPPER(LEFT(TEXT($D$3,"mmmm"),3)) &amp; "'!AC31")</f>
        <v>0</v>
      </c>
      <c r="E838" s="147"/>
      <c r="F838" s="148"/>
      <c r="G838" s="148"/>
      <c r="H838" s="148"/>
      <c r="I838" s="148"/>
      <c r="J838" s="148"/>
      <c r="K838" s="148"/>
      <c r="L838" s="148"/>
      <c r="M838" s="148"/>
      <c r="N838" s="148"/>
      <c r="O838" s="148"/>
      <c r="P838" s="149"/>
    </row>
    <row r="839" spans="1:16" ht="15" customHeight="1" x14ac:dyDescent="0.25">
      <c r="A839" s="44" t="e">
        <f ca="1">IF(MONTH(C839)=MONTH(D$3),RIGHT('Yearly Info'!A$35,LEN('Yearly Info'!A$35)-4),"")</f>
        <v>#VALUE!</v>
      </c>
      <c r="B839" s="145"/>
      <c r="C839" s="42">
        <f t="shared" ca="1" si="29"/>
        <v>46292</v>
      </c>
      <c r="D839" s="107">
        <f ca="1">INDIRECT("'" &amp; UPPER(LEFT(TEXT($D$3,"mmmm"),3)) &amp; "'!AC32")</f>
        <v>0</v>
      </c>
      <c r="E839" s="147"/>
      <c r="F839" s="148"/>
      <c r="G839" s="148"/>
      <c r="H839" s="148"/>
      <c r="I839" s="148"/>
      <c r="J839" s="148"/>
      <c r="K839" s="148"/>
      <c r="L839" s="148"/>
      <c r="M839" s="148"/>
      <c r="N839" s="148"/>
      <c r="O839" s="148"/>
      <c r="P839" s="149"/>
    </row>
    <row r="840" spans="1:16" ht="15" customHeight="1" x14ac:dyDescent="0.25">
      <c r="A840" s="44" t="e">
        <f ca="1">IF(MONTH(C840)=MONTH(D$3),RIGHT('Yearly Info'!A$36,LEN('Yearly Info'!A$36)-4),"")</f>
        <v>#VALUE!</v>
      </c>
      <c r="B840" s="145"/>
      <c r="C840" s="42">
        <f t="shared" ca="1" si="29"/>
        <v>46292</v>
      </c>
      <c r="D840" s="107">
        <f ca="1">INDIRECT("'" &amp; UPPER(LEFT(TEXT($D$3,"mmmm"),3)) &amp; "'!AC33")</f>
        <v>0</v>
      </c>
      <c r="E840" s="147"/>
      <c r="F840" s="148"/>
      <c r="G840" s="148"/>
      <c r="H840" s="148"/>
      <c r="I840" s="148"/>
      <c r="J840" s="148"/>
      <c r="K840" s="148"/>
      <c r="L840" s="148"/>
      <c r="M840" s="148"/>
      <c r="N840" s="148"/>
      <c r="O840" s="148"/>
      <c r="P840" s="149"/>
    </row>
    <row r="841" spans="1:16" ht="15" customHeight="1" x14ac:dyDescent="0.25">
      <c r="A841" s="44" t="e">
        <f ca="1">IF(MONTH(C841)=MONTH(D$3),RIGHT('Yearly Info'!A$37,LEN('Yearly Info'!A$37)-4),"")</f>
        <v>#VALUE!</v>
      </c>
      <c r="B841" s="145"/>
      <c r="C841" s="42">
        <f t="shared" ca="1" si="29"/>
        <v>46292</v>
      </c>
      <c r="D841" s="107">
        <f ca="1">INDIRECT("'" &amp; UPPER(LEFT(TEXT($D$3,"mmmm"),3)) &amp; "'!AC34")</f>
        <v>0</v>
      </c>
      <c r="E841" s="147"/>
      <c r="F841" s="148"/>
      <c r="G841" s="148"/>
      <c r="H841" s="148"/>
      <c r="I841" s="148"/>
      <c r="J841" s="148"/>
      <c r="K841" s="148"/>
      <c r="L841" s="148"/>
      <c r="M841" s="148"/>
      <c r="N841" s="148"/>
      <c r="O841" s="148"/>
      <c r="P841" s="149"/>
    </row>
    <row r="842" spans="1:16" ht="15" customHeight="1" x14ac:dyDescent="0.25">
      <c r="A842" s="44" t="e">
        <f ca="1">IF(MONTH(C842)=MONTH(D$3),RIGHT('Yearly Info'!A$38,LEN('Yearly Info'!A$38)-4),"")</f>
        <v>#VALUE!</v>
      </c>
      <c r="B842" s="145"/>
      <c r="C842" s="42">
        <f t="shared" ca="1" si="29"/>
        <v>46292</v>
      </c>
      <c r="D842" s="107">
        <f ca="1">INDIRECT("'" &amp; UPPER(LEFT(TEXT($D$3,"mmmm"),3)) &amp; "'!AC35")</f>
        <v>0</v>
      </c>
      <c r="E842" s="147"/>
      <c r="F842" s="148"/>
      <c r="G842" s="148"/>
      <c r="H842" s="148"/>
      <c r="I842" s="148"/>
      <c r="J842" s="148"/>
      <c r="K842" s="148"/>
      <c r="L842" s="148"/>
      <c r="M842" s="148"/>
      <c r="N842" s="148"/>
      <c r="O842" s="148"/>
      <c r="P842" s="149"/>
    </row>
    <row r="843" spans="1:16" ht="15" customHeight="1" x14ac:dyDescent="0.25">
      <c r="A843" s="44" t="e">
        <f ca="1">IF(MONTH(C843)=MONTH(D$3),RIGHT('Yearly Info'!A$39,LEN('Yearly Info'!A$39)-4),"")</f>
        <v>#VALUE!</v>
      </c>
      <c r="B843" s="145"/>
      <c r="C843" s="42">
        <f t="shared" ca="1" si="29"/>
        <v>46292</v>
      </c>
      <c r="D843" s="107">
        <f ca="1">INDIRECT("'" &amp; UPPER(LEFT(TEXT($D$3,"mmmm"),3)) &amp; "'!AC36")</f>
        <v>0</v>
      </c>
      <c r="E843" s="147"/>
      <c r="F843" s="148"/>
      <c r="G843" s="148"/>
      <c r="H843" s="148"/>
      <c r="I843" s="148"/>
      <c r="J843" s="148"/>
      <c r="K843" s="148"/>
      <c r="L843" s="148"/>
      <c r="M843" s="148"/>
      <c r="N843" s="148"/>
      <c r="O843" s="148"/>
      <c r="P843" s="149"/>
    </row>
    <row r="844" spans="1:16" ht="15" customHeight="1" thickBot="1" x14ac:dyDescent="0.3">
      <c r="A844" s="45" t="e">
        <f ca="1">IF(MONTH(C844)=MONTH(D$3),RIGHT('Yearly Info'!A$40,LEN('Yearly Info'!A$40)-4),"")</f>
        <v>#VALUE!</v>
      </c>
      <c r="B844" s="145"/>
      <c r="C844" s="42">
        <f t="shared" ca="1" si="29"/>
        <v>46292</v>
      </c>
      <c r="D844" s="107">
        <f ca="1">INDIRECT("'" &amp; UPPER(LEFT(TEXT($D$3,"mmmm"),3)) &amp; "'!AC37")</f>
        <v>0</v>
      </c>
      <c r="E844" s="147"/>
      <c r="F844" s="148"/>
      <c r="G844" s="148"/>
      <c r="H844" s="148"/>
      <c r="I844" s="148"/>
      <c r="J844" s="148"/>
      <c r="K844" s="148"/>
      <c r="L844" s="148"/>
      <c r="M844" s="148"/>
      <c r="N844" s="148"/>
      <c r="O844" s="148"/>
      <c r="P844" s="149"/>
    </row>
    <row r="845" spans="1:16" ht="15" customHeight="1" thickBot="1" x14ac:dyDescent="0.3">
      <c r="A845" s="45" t="str">
        <f ca="1">IF(MONTH(C845)=MONTH(D$3),RIGHT('Yearly Info'!A$41,LEN('Yearly Info'!A$41)-4),"")</f>
        <v xml:space="preserve"> </v>
      </c>
      <c r="B845" s="145"/>
      <c r="C845" s="42">
        <f t="shared" ca="1" si="29"/>
        <v>46292</v>
      </c>
      <c r="D845" s="107">
        <f ca="1">INDIRECT("'" &amp; UPPER(LEFT(TEXT($D$3,"mmmm"),3)) &amp; "'!AC38")</f>
        <v>0</v>
      </c>
      <c r="E845" s="147"/>
      <c r="F845" s="148"/>
      <c r="G845" s="148"/>
      <c r="H845" s="148"/>
      <c r="I845" s="148"/>
      <c r="J845" s="148"/>
      <c r="K845" s="148"/>
      <c r="L845" s="148"/>
      <c r="M845" s="148"/>
      <c r="N845" s="148"/>
      <c r="O845" s="148"/>
      <c r="P845" s="149"/>
    </row>
    <row r="846" spans="1:16" ht="15" customHeight="1" thickBot="1" x14ac:dyDescent="0.3">
      <c r="A846" s="45" t="str">
        <f ca="1">IF(MONTH(C846)=MONTH(D$3),RIGHT('Yearly Info'!A$42,LEN('Yearly Info'!A$42)-4),"")</f>
        <v xml:space="preserve"> </v>
      </c>
      <c r="B846" s="145"/>
      <c r="C846" s="42">
        <f t="shared" ca="1" si="29"/>
        <v>46292</v>
      </c>
      <c r="D846" s="107">
        <f ca="1">INDIRECT("'" &amp; UPPER(LEFT(TEXT($D$3,"mmmm"),3)) &amp; "'!AC39")</f>
        <v>0</v>
      </c>
      <c r="E846" s="147"/>
      <c r="F846" s="148"/>
      <c r="G846" s="148"/>
      <c r="H846" s="148"/>
      <c r="I846" s="148"/>
      <c r="J846" s="148"/>
      <c r="K846" s="148"/>
      <c r="L846" s="148"/>
      <c r="M846" s="148"/>
      <c r="N846" s="148"/>
      <c r="O846" s="148"/>
      <c r="P846" s="149"/>
    </row>
    <row r="847" spans="1:16" ht="15" customHeight="1" thickBot="1" x14ac:dyDescent="0.3">
      <c r="A847" s="45" t="str">
        <f ca="1">IF(MONTH(C847)=MONTH(D$3),RIGHT('Yearly Info'!A$43,LEN('Yearly Info'!A$43)-4),"")</f>
        <v xml:space="preserve"> </v>
      </c>
      <c r="B847" s="146"/>
      <c r="C847" s="42">
        <f t="shared" ca="1" si="29"/>
        <v>46292</v>
      </c>
      <c r="D847" s="107">
        <f ca="1">INDIRECT("'" &amp; UPPER(LEFT(TEXT($D$3,"mmmm"),3)) &amp; "'!AC40")</f>
        <v>0</v>
      </c>
      <c r="E847" s="150"/>
      <c r="F847" s="151"/>
      <c r="G847" s="151"/>
      <c r="H847" s="151"/>
      <c r="I847" s="151"/>
      <c r="J847" s="151"/>
      <c r="K847" s="151"/>
      <c r="L847" s="151"/>
      <c r="M847" s="151"/>
      <c r="N847" s="151"/>
      <c r="O847" s="151"/>
      <c r="P847" s="152"/>
    </row>
    <row r="848" spans="1:16" ht="15" customHeight="1" x14ac:dyDescent="0.25">
      <c r="A848" s="44" t="str">
        <f ca="1">IF(MONTH(C848)=MONTH(D$3),RIGHT('Yearly Info'!A$14,LEN('Yearly Info'!A$14)-4),"")</f>
        <v xml:space="preserve"> RICS Support for MDEQ</v>
      </c>
      <c r="B848" s="159" t="str">
        <f ca="1">TEXT(C848,"dddd")</f>
        <v>Monday</v>
      </c>
      <c r="C848" s="96">
        <f ca="1">C758+3</f>
        <v>46293</v>
      </c>
      <c r="D848" s="54">
        <f ca="1">INDIRECT("'" &amp; UPPER(LEFT(TEXT($D$3,"mmmm"),3)) &amp; "'!AD11")</f>
        <v>0</v>
      </c>
      <c r="E848" s="147"/>
      <c r="F848" s="148"/>
      <c r="G848" s="148"/>
      <c r="H848" s="148"/>
      <c r="I848" s="148"/>
      <c r="J848" s="148"/>
      <c r="K848" s="148"/>
      <c r="L848" s="148"/>
      <c r="M848" s="148"/>
      <c r="N848" s="148"/>
      <c r="O848" s="148"/>
      <c r="P848" s="149"/>
    </row>
    <row r="849" spans="1:16" ht="15" customHeight="1" x14ac:dyDescent="0.25">
      <c r="A849" s="44" t="str">
        <f ca="1">IF(MONTH(C849)=MONTH(D$3),RIGHT('Yearly Info'!A$15,LEN('Yearly Info'!A$15)-4),"")</f>
        <v xml:space="preserve"> MDEQ</v>
      </c>
      <c r="B849" s="145"/>
      <c r="C849" s="42">
        <f ca="1">C848</f>
        <v>46293</v>
      </c>
      <c r="D849" s="54">
        <f ca="1">INDIRECT("'" &amp; UPPER(LEFT(TEXT($D$3,"mmmm"),3)) &amp; "'!AD12")</f>
        <v>0</v>
      </c>
      <c r="E849" s="147"/>
      <c r="F849" s="148"/>
      <c r="G849" s="148"/>
      <c r="H849" s="148"/>
      <c r="I849" s="148"/>
      <c r="J849" s="148"/>
      <c r="K849" s="148"/>
      <c r="L849" s="148"/>
      <c r="M849" s="148"/>
      <c r="N849" s="148"/>
      <c r="O849" s="148"/>
      <c r="P849" s="149"/>
    </row>
    <row r="850" spans="1:16" ht="15" customHeight="1" x14ac:dyDescent="0.25">
      <c r="A850" s="44" t="str">
        <f ca="1">IF(MONTH(C850)=MONTH(D$3),RIGHT('Yearly Info'!A$16,LEN('Yearly Info'!A$16)-4),"")</f>
        <v xml:space="preserve"> RICS Idea Portal</v>
      </c>
      <c r="B850" s="145"/>
      <c r="C850" s="42">
        <f t="shared" ref="C850:C877" ca="1" si="30">C849</f>
        <v>46293</v>
      </c>
      <c r="D850" s="54">
        <f ca="1">INDIRECT("'" &amp; UPPER(LEFT(TEXT($D$3,"mmmm"),3)) &amp; "'!AD13")</f>
        <v>0</v>
      </c>
      <c r="E850" s="147"/>
      <c r="F850" s="148"/>
      <c r="G850" s="148"/>
      <c r="H850" s="148"/>
      <c r="I850" s="148"/>
      <c r="J850" s="148"/>
      <c r="K850" s="148"/>
      <c r="L850" s="148"/>
      <c r="M850" s="148"/>
      <c r="N850" s="148"/>
      <c r="O850" s="148"/>
      <c r="P850" s="149"/>
    </row>
    <row r="851" spans="1:16" ht="15" customHeight="1" x14ac:dyDescent="0.25">
      <c r="A851" s="44" t="str">
        <f ca="1">IF(MONTH(C851)=MONTH(D$3),RIGHT('Yearly Info'!A$17,LEN('Yearly Info'!A$17)-4),"")</f>
        <v xml:space="preserve"> MSWIS</v>
      </c>
      <c r="B851" s="145"/>
      <c r="C851" s="42">
        <f t="shared" ca="1" si="30"/>
        <v>46293</v>
      </c>
      <c r="D851" s="54">
        <f ca="1">INDIRECT("'" &amp; UPPER(LEFT(TEXT($D$3,"mmmm"),3)) &amp; "'!AD14")</f>
        <v>0</v>
      </c>
      <c r="E851" s="147"/>
      <c r="F851" s="148"/>
      <c r="G851" s="148"/>
      <c r="H851" s="148"/>
      <c r="I851" s="148"/>
      <c r="J851" s="148"/>
      <c r="K851" s="148"/>
      <c r="L851" s="148"/>
      <c r="M851" s="148"/>
      <c r="N851" s="148"/>
      <c r="O851" s="148"/>
      <c r="P851" s="149"/>
    </row>
    <row r="852" spans="1:16" ht="15" customHeight="1" x14ac:dyDescent="0.25">
      <c r="A852" s="44" t="str">
        <f ca="1">IF(MONTH(C852)=MONTH(D$3),RIGHT('Yearly Info'!A$18,LEN('Yearly Info'!A$18)-4),"")</f>
        <v xml:space="preserve"> GeoSpatial</v>
      </c>
      <c r="B852" s="145"/>
      <c r="C852" s="42">
        <f t="shared" ca="1" si="30"/>
        <v>46293</v>
      </c>
      <c r="D852" s="54">
        <f ca="1">INDIRECT("'" &amp; UPPER(LEFT(TEXT($D$3,"mmmm"),3)) &amp; "'!AD15")</f>
        <v>0</v>
      </c>
      <c r="E852" s="147"/>
      <c r="F852" s="148"/>
      <c r="G852" s="148"/>
      <c r="H852" s="148"/>
      <c r="I852" s="148"/>
      <c r="J852" s="148"/>
      <c r="K852" s="148"/>
      <c r="L852" s="148"/>
      <c r="M852" s="148"/>
      <c r="N852" s="148"/>
      <c r="O852" s="148"/>
      <c r="P852" s="149"/>
    </row>
    <row r="853" spans="1:16" ht="15" customHeight="1" x14ac:dyDescent="0.25">
      <c r="A853" s="44" t="str">
        <f ca="1">IF(MONTH(C853)=MONTH(D$3),RIGHT('Yearly Info'!A$19,LEN('Yearly Info'!A$19)-4),"")</f>
        <v xml:space="preserve"> RICS Dashboard</v>
      </c>
      <c r="B853" s="145"/>
      <c r="C853" s="42">
        <f t="shared" ca="1" si="30"/>
        <v>46293</v>
      </c>
      <c r="D853" s="54">
        <f ca="1">INDIRECT("'" &amp; UPPER(LEFT(TEXT($D$3,"mmmm"),3)) &amp; "'!AD16")</f>
        <v>0</v>
      </c>
      <c r="E853" s="147"/>
      <c r="F853" s="148"/>
      <c r="G853" s="148"/>
      <c r="H853" s="148"/>
      <c r="I853" s="148"/>
      <c r="J853" s="148"/>
      <c r="K853" s="148"/>
      <c r="L853" s="148"/>
      <c r="M853" s="148"/>
      <c r="N853" s="148"/>
      <c r="O853" s="148"/>
      <c r="P853" s="149"/>
    </row>
    <row r="854" spans="1:16" ht="15" customHeight="1" x14ac:dyDescent="0.25">
      <c r="A854" s="44" t="str">
        <f ca="1">IF(MONTH(C854)=MONTH(D$3),RIGHT('Yearly Info'!A$20,LEN('Yearly Info'!A$20)-4),"")</f>
        <v xml:space="preserve"> MDWFP NRIS</v>
      </c>
      <c r="B854" s="145"/>
      <c r="C854" s="42">
        <f t="shared" ca="1" si="30"/>
        <v>46293</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xml:space="preserve"> MSWIS MRVA 4 CLOSED</v>
      </c>
      <c r="B855" s="145"/>
      <c r="C855" s="42">
        <f t="shared" ca="1" si="30"/>
        <v>46293</v>
      </c>
      <c r="D855" s="54">
        <f ca="1">INDIRECT("'" &amp; UPPER(LEFT(TEXT($D$3,"mmmm"),3)) &amp; "'!AD18")</f>
        <v>0</v>
      </c>
      <c r="E855" s="156"/>
      <c r="F855" s="148"/>
      <c r="G855" s="148"/>
      <c r="H855" s="148"/>
      <c r="I855" s="148"/>
      <c r="J855" s="148"/>
      <c r="K855" s="148"/>
      <c r="L855" s="148"/>
      <c r="M855" s="148"/>
      <c r="N855" s="148"/>
      <c r="O855" s="148"/>
      <c r="P855" s="149"/>
    </row>
    <row r="856" spans="1:16" ht="15" customHeight="1" x14ac:dyDescent="0.25">
      <c r="A856" s="44" t="str">
        <f ca="1">IF(MONTH(C856)=MONTH(D$3),RIGHT('Yearly Info'!A$22,LEN('Yearly Info'!A$22)-4),"")</f>
        <v xml:space="preserve"> Tackett</v>
      </c>
      <c r="B856" s="145"/>
      <c r="C856" s="42">
        <f t="shared" ca="1" si="30"/>
        <v>46293</v>
      </c>
      <c r="D856" s="54">
        <f ca="1">INDIRECT("'" &amp; UPPER(LEFT(TEXT($D$3,"mmmm"),3)) &amp; "'!AD19")</f>
        <v>0</v>
      </c>
      <c r="E856" s="147"/>
      <c r="F856" s="148"/>
      <c r="G856" s="148"/>
      <c r="H856" s="148"/>
      <c r="I856" s="148"/>
      <c r="J856" s="148"/>
      <c r="K856" s="148"/>
      <c r="L856" s="148"/>
      <c r="M856" s="148"/>
      <c r="N856" s="148"/>
      <c r="O856" s="148"/>
      <c r="P856" s="149"/>
    </row>
    <row r="857" spans="1:16" ht="15" customHeight="1" x14ac:dyDescent="0.25">
      <c r="A857" s="44" t="e">
        <f ca="1">IF(MONTH(C857)=MONTH(D$3),RIGHT('Yearly Info'!A$23,LEN('Yearly Info'!A$23)-4),"")</f>
        <v>#VALUE!</v>
      </c>
      <c r="B857" s="145"/>
      <c r="C857" s="42">
        <f t="shared" ca="1" si="30"/>
        <v>46293</v>
      </c>
      <c r="D857" s="54">
        <f ca="1">INDIRECT("'" &amp; UPPER(LEFT(TEXT($D$3,"mmmm"),3)) &amp; "'!AD20")</f>
        <v>0</v>
      </c>
      <c r="E857" s="147"/>
      <c r="F857" s="148"/>
      <c r="G857" s="148"/>
      <c r="H857" s="148"/>
      <c r="I857" s="148"/>
      <c r="J857" s="148"/>
      <c r="K857" s="148"/>
      <c r="L857" s="148"/>
      <c r="M857" s="148"/>
      <c r="N857" s="148"/>
      <c r="O857" s="148"/>
      <c r="P857" s="149"/>
    </row>
    <row r="858" spans="1:16" ht="15" customHeight="1" x14ac:dyDescent="0.25">
      <c r="A858" s="44" t="e">
        <f ca="1">IF(MONTH(C858)=MONTH(D$3),RIGHT('Yearly Info'!A$24,LEN('Yearly Info'!A$24)-4),"")</f>
        <v>#VALUE!</v>
      </c>
      <c r="B858" s="145"/>
      <c r="C858" s="42">
        <f t="shared" ca="1" si="30"/>
        <v>46293</v>
      </c>
      <c r="D858" s="54">
        <f ca="1">INDIRECT("'" &amp; UPPER(LEFT(TEXT($D$3,"mmmm"),3)) &amp; "'!AD21")</f>
        <v>0</v>
      </c>
      <c r="E858" s="147"/>
      <c r="F858" s="148"/>
      <c r="G858" s="148"/>
      <c r="H858" s="148"/>
      <c r="I858" s="148"/>
      <c r="J858" s="148"/>
      <c r="K858" s="148"/>
      <c r="L858" s="148"/>
      <c r="M858" s="148"/>
      <c r="N858" s="148"/>
      <c r="O858" s="148"/>
      <c r="P858" s="149"/>
    </row>
    <row r="859" spans="1:16" ht="15" customHeight="1" x14ac:dyDescent="0.25">
      <c r="A859" s="44" t="e">
        <f ca="1">IF(MONTH(C859)=MONTH(D$3),RIGHT('Yearly Info'!A$25,LEN('Yearly Info'!A$25)-4),"")</f>
        <v>#VALUE!</v>
      </c>
      <c r="B859" s="145"/>
      <c r="C859" s="42">
        <f t="shared" ca="1" si="30"/>
        <v>46293</v>
      </c>
      <c r="D859" s="54">
        <f ca="1">INDIRECT("'" &amp; UPPER(LEFT(TEXT($D$3,"mmmm"),3)) &amp; "'!AD22")</f>
        <v>0</v>
      </c>
      <c r="E859" s="147"/>
      <c r="F859" s="148"/>
      <c r="G859" s="148"/>
      <c r="H859" s="148"/>
      <c r="I859" s="148"/>
      <c r="J859" s="148"/>
      <c r="K859" s="148"/>
      <c r="L859" s="148"/>
      <c r="M859" s="148"/>
      <c r="N859" s="148"/>
      <c r="O859" s="148"/>
      <c r="P859" s="149"/>
    </row>
    <row r="860" spans="1:16" ht="15" customHeight="1" x14ac:dyDescent="0.25">
      <c r="A860" s="44" t="e">
        <f ca="1">IF(MONTH(C860)=MONTH(D$3),RIGHT('Yearly Info'!A$26,LEN('Yearly Info'!A$26)-4),"")</f>
        <v>#VALUE!</v>
      </c>
      <c r="B860" s="145"/>
      <c r="C860" s="42">
        <f t="shared" ca="1" si="30"/>
        <v>46293</v>
      </c>
      <c r="D860" s="54">
        <f ca="1">INDIRECT("'" &amp; UPPER(LEFT(TEXT($D$3,"mmmm"),3)) &amp; "'!AD23")</f>
        <v>0</v>
      </c>
      <c r="E860" s="147"/>
      <c r="F860" s="148"/>
      <c r="G860" s="148"/>
      <c r="H860" s="148"/>
      <c r="I860" s="148"/>
      <c r="J860" s="148"/>
      <c r="K860" s="148"/>
      <c r="L860" s="148"/>
      <c r="M860" s="148"/>
      <c r="N860" s="148"/>
      <c r="O860" s="148"/>
      <c r="P860" s="149"/>
    </row>
    <row r="861" spans="1:16" ht="15" customHeight="1" x14ac:dyDescent="0.25">
      <c r="A861" s="44" t="e">
        <f ca="1">IF(MONTH(C861)=MONTH(D$3),RIGHT('Yearly Info'!A$27,LEN('Yearly Info'!A$27)-4),"")</f>
        <v>#VALUE!</v>
      </c>
      <c r="B861" s="145"/>
      <c r="C861" s="42">
        <f t="shared" ca="1" si="30"/>
        <v>46293</v>
      </c>
      <c r="D861" s="54">
        <f ca="1">INDIRECT("'" &amp; UPPER(LEFT(TEXT($D$3,"mmmm"),3)) &amp; "'!AD24")</f>
        <v>0</v>
      </c>
      <c r="E861" s="147"/>
      <c r="F861" s="148"/>
      <c r="G861" s="148"/>
      <c r="H861" s="148"/>
      <c r="I861" s="148"/>
      <c r="J861" s="148"/>
      <c r="K861" s="148"/>
      <c r="L861" s="148"/>
      <c r="M861" s="148"/>
      <c r="N861" s="148"/>
      <c r="O861" s="148"/>
      <c r="P861" s="149"/>
    </row>
    <row r="862" spans="1:16" ht="15" customHeight="1" x14ac:dyDescent="0.25">
      <c r="A862" s="44" t="e">
        <f ca="1">IF(MONTH(C862)=MONTH(D$3),RIGHT('Yearly Info'!A$28,LEN('Yearly Info'!A$28)-4),"")</f>
        <v>#VALUE!</v>
      </c>
      <c r="B862" s="145"/>
      <c r="C862" s="42">
        <f t="shared" ca="1" si="30"/>
        <v>46293</v>
      </c>
      <c r="D862" s="54">
        <f ca="1">INDIRECT("'" &amp; UPPER(LEFT(TEXT($D$3,"mmmm"),3)) &amp; "'!AD25")</f>
        <v>0</v>
      </c>
      <c r="E862" s="147"/>
      <c r="F862" s="148"/>
      <c r="G862" s="148"/>
      <c r="H862" s="148"/>
      <c r="I862" s="148"/>
      <c r="J862" s="148"/>
      <c r="K862" s="148"/>
      <c r="L862" s="148"/>
      <c r="M862" s="148"/>
      <c r="N862" s="148"/>
      <c r="O862" s="148"/>
      <c r="P862" s="149"/>
    </row>
    <row r="863" spans="1:16" ht="15" customHeight="1" x14ac:dyDescent="0.25">
      <c r="A863" s="44" t="e">
        <f ca="1">IF(MONTH(C863)=MONTH(D$3),RIGHT('Yearly Info'!A$29,LEN('Yearly Info'!A$29)-4),"")</f>
        <v>#VALUE!</v>
      </c>
      <c r="B863" s="145"/>
      <c r="C863" s="42">
        <f t="shared" ca="1" si="30"/>
        <v>46293</v>
      </c>
      <c r="D863" s="54">
        <f ca="1">INDIRECT("'" &amp; UPPER(LEFT(TEXT($D$3,"mmmm"),3)) &amp; "'!AD26")</f>
        <v>0</v>
      </c>
      <c r="E863" s="147"/>
      <c r="F863" s="148"/>
      <c r="G863" s="148"/>
      <c r="H863" s="148"/>
      <c r="I863" s="148"/>
      <c r="J863" s="148"/>
      <c r="K863" s="148"/>
      <c r="L863" s="148"/>
      <c r="M863" s="148"/>
      <c r="N863" s="148"/>
      <c r="O863" s="148"/>
      <c r="P863" s="149"/>
    </row>
    <row r="864" spans="1:16" ht="15" customHeight="1" x14ac:dyDescent="0.25">
      <c r="A864" s="44" t="e">
        <f ca="1">IF(MONTH(C864)=MONTH(D$3),RIGHT('Yearly Info'!A$30,LEN('Yearly Info'!A$30)-4),"")</f>
        <v>#VALUE!</v>
      </c>
      <c r="B864" s="145"/>
      <c r="C864" s="42">
        <f t="shared" ca="1" si="30"/>
        <v>46293</v>
      </c>
      <c r="D864" s="54">
        <f ca="1">INDIRECT("'" &amp; UPPER(LEFT(TEXT($D$3,"mmmm"),3)) &amp; "'!AD27")</f>
        <v>0</v>
      </c>
      <c r="E864" s="147"/>
      <c r="F864" s="148"/>
      <c r="G864" s="148"/>
      <c r="H864" s="148"/>
      <c r="I864" s="148"/>
      <c r="J864" s="148"/>
      <c r="K864" s="148"/>
      <c r="L864" s="148"/>
      <c r="M864" s="148"/>
      <c r="N864" s="148"/>
      <c r="O864" s="148"/>
      <c r="P864" s="149"/>
    </row>
    <row r="865" spans="1:16" ht="15" customHeight="1" x14ac:dyDescent="0.25">
      <c r="A865" s="44" t="e">
        <f ca="1">IF(MONTH(C865)=MONTH(D$3),RIGHT('Yearly Info'!A$31,LEN('Yearly Info'!A$31)-4),"")</f>
        <v>#VALUE!</v>
      </c>
      <c r="B865" s="145"/>
      <c r="C865" s="42">
        <f t="shared" ca="1" si="30"/>
        <v>46293</v>
      </c>
      <c r="D865" s="54">
        <f ca="1">INDIRECT("'" &amp; UPPER(LEFT(TEXT($D$3,"mmmm"),3)) &amp; "'!AD28")</f>
        <v>0</v>
      </c>
      <c r="E865" s="147"/>
      <c r="F865" s="148"/>
      <c r="G865" s="148"/>
      <c r="H865" s="148"/>
      <c r="I865" s="148"/>
      <c r="J865" s="148"/>
      <c r="K865" s="148"/>
      <c r="L865" s="148"/>
      <c r="M865" s="148"/>
      <c r="N865" s="148"/>
      <c r="O865" s="148"/>
      <c r="P865" s="149"/>
    </row>
    <row r="866" spans="1:16" ht="15" customHeight="1" x14ac:dyDescent="0.25">
      <c r="A866" s="44" t="e">
        <f ca="1">IF(MONTH(C866)=MONTH(D$3),RIGHT('Yearly Info'!A$32,LEN('Yearly Info'!A$32)-4),"")</f>
        <v>#VALUE!</v>
      </c>
      <c r="B866" s="145"/>
      <c r="C866" s="42">
        <f t="shared" ca="1" si="30"/>
        <v>46293</v>
      </c>
      <c r="D866" s="54">
        <f ca="1">INDIRECT("'" &amp; UPPER(LEFT(TEXT($D$3,"mmmm"),3)) &amp; "'!AD29")</f>
        <v>0</v>
      </c>
      <c r="E866" s="147"/>
      <c r="F866" s="148"/>
      <c r="G866" s="148"/>
      <c r="H866" s="148"/>
      <c r="I866" s="148"/>
      <c r="J866" s="148"/>
      <c r="K866" s="148"/>
      <c r="L866" s="148"/>
      <c r="M866" s="148"/>
      <c r="N866" s="148"/>
      <c r="O866" s="148"/>
      <c r="P866" s="149"/>
    </row>
    <row r="867" spans="1:16" ht="15" customHeight="1" x14ac:dyDescent="0.25">
      <c r="A867" s="44" t="e">
        <f ca="1">IF(MONTH(C867)=MONTH(D$3),RIGHT('Yearly Info'!A$33,LEN('Yearly Info'!A$33)-4),"")</f>
        <v>#VALUE!</v>
      </c>
      <c r="B867" s="145"/>
      <c r="C867" s="42">
        <f t="shared" ca="1" si="30"/>
        <v>46293</v>
      </c>
      <c r="D867" s="54">
        <f ca="1">INDIRECT("'" &amp; UPPER(LEFT(TEXT($D$3,"mmmm"),3)) &amp; "'!AD30")</f>
        <v>0</v>
      </c>
      <c r="E867" s="147"/>
      <c r="F867" s="148"/>
      <c r="G867" s="148"/>
      <c r="H867" s="148"/>
      <c r="I867" s="148"/>
      <c r="J867" s="148"/>
      <c r="K867" s="148"/>
      <c r="L867" s="148"/>
      <c r="M867" s="148"/>
      <c r="N867" s="148"/>
      <c r="O867" s="148"/>
      <c r="P867" s="149"/>
    </row>
    <row r="868" spans="1:16" ht="15" customHeight="1" x14ac:dyDescent="0.25">
      <c r="A868" s="44" t="e">
        <f ca="1">IF(MONTH(C868)=MONTH(D$3),RIGHT('Yearly Info'!A$34,LEN('Yearly Info'!A$34)-4),"")</f>
        <v>#VALUE!</v>
      </c>
      <c r="B868" s="145"/>
      <c r="C868" s="42">
        <f t="shared" ca="1" si="30"/>
        <v>46293</v>
      </c>
      <c r="D868" s="54">
        <f ca="1">INDIRECT("'" &amp; UPPER(LEFT(TEXT($D$3,"mmmm"),3)) &amp; "'!AD31")</f>
        <v>0</v>
      </c>
      <c r="E868" s="147"/>
      <c r="F868" s="148"/>
      <c r="G868" s="148"/>
      <c r="H868" s="148"/>
      <c r="I868" s="148"/>
      <c r="J868" s="148"/>
      <c r="K868" s="148"/>
      <c r="L868" s="148"/>
      <c r="M868" s="148"/>
      <c r="N868" s="148"/>
      <c r="O868" s="148"/>
      <c r="P868" s="149"/>
    </row>
    <row r="869" spans="1:16" ht="15" customHeight="1" x14ac:dyDescent="0.25">
      <c r="A869" s="44" t="e">
        <f ca="1">IF(MONTH(C869)=MONTH(D$3),RIGHT('Yearly Info'!A$35,LEN('Yearly Info'!A$35)-4),"")</f>
        <v>#VALUE!</v>
      </c>
      <c r="B869" s="145"/>
      <c r="C869" s="42">
        <f t="shared" ca="1" si="30"/>
        <v>46293</v>
      </c>
      <c r="D869" s="54">
        <f ca="1">INDIRECT("'" &amp; UPPER(LEFT(TEXT($D$3,"mmmm"),3)) &amp; "'!AD32")</f>
        <v>0</v>
      </c>
      <c r="E869" s="147"/>
      <c r="F869" s="148"/>
      <c r="G869" s="148"/>
      <c r="H869" s="148"/>
      <c r="I869" s="148"/>
      <c r="J869" s="148"/>
      <c r="K869" s="148"/>
      <c r="L869" s="148"/>
      <c r="M869" s="148"/>
      <c r="N869" s="148"/>
      <c r="O869" s="148"/>
      <c r="P869" s="149"/>
    </row>
    <row r="870" spans="1:16" ht="15" customHeight="1" x14ac:dyDescent="0.25">
      <c r="A870" s="44" t="e">
        <f ca="1">IF(MONTH(C870)=MONTH(D$3),RIGHT('Yearly Info'!A$36,LEN('Yearly Info'!A$36)-4),"")</f>
        <v>#VALUE!</v>
      </c>
      <c r="B870" s="145"/>
      <c r="C870" s="42">
        <f t="shared" ca="1" si="30"/>
        <v>46293</v>
      </c>
      <c r="D870" s="54">
        <f ca="1">INDIRECT("'" &amp; UPPER(LEFT(TEXT($D$3,"mmmm"),3)) &amp; "'!AD33")</f>
        <v>0</v>
      </c>
      <c r="E870" s="153"/>
      <c r="F870" s="154"/>
      <c r="G870" s="154"/>
      <c r="H870" s="154"/>
      <c r="I870" s="154"/>
      <c r="J870" s="154"/>
      <c r="K870" s="154"/>
      <c r="L870" s="154"/>
      <c r="M870" s="154"/>
      <c r="N870" s="154"/>
      <c r="O870" s="154"/>
      <c r="P870" s="155"/>
    </row>
    <row r="871" spans="1:16" ht="15" customHeight="1" x14ac:dyDescent="0.25">
      <c r="A871" s="44" t="e">
        <f ca="1">IF(MONTH(C871)=MONTH(D$3),RIGHT('Yearly Info'!A$37,LEN('Yearly Info'!A$37)-4),"")</f>
        <v>#VALUE!</v>
      </c>
      <c r="B871" s="145"/>
      <c r="C871" s="42">
        <f t="shared" ca="1" si="30"/>
        <v>46293</v>
      </c>
      <c r="D871" s="54">
        <f ca="1">INDIRECT("'" &amp; UPPER(LEFT(TEXT($D$3,"mmmm"),3)) &amp; "'!AD34")</f>
        <v>0</v>
      </c>
      <c r="E871" s="147"/>
      <c r="F871" s="148"/>
      <c r="G871" s="148"/>
      <c r="H871" s="148"/>
      <c r="I871" s="148"/>
      <c r="J871" s="148"/>
      <c r="K871" s="148"/>
      <c r="L871" s="148"/>
      <c r="M871" s="148"/>
      <c r="N871" s="148"/>
      <c r="O871" s="148"/>
      <c r="P871" s="149"/>
    </row>
    <row r="872" spans="1:16" ht="15" customHeight="1" x14ac:dyDescent="0.25">
      <c r="A872" s="44" t="e">
        <f ca="1">IF(MONTH(C872)=MONTH(D$3),RIGHT('Yearly Info'!A$38,LEN('Yearly Info'!A$38)-4),"")</f>
        <v>#VALUE!</v>
      </c>
      <c r="B872" s="145"/>
      <c r="C872" s="42">
        <f t="shared" ca="1" si="30"/>
        <v>46293</v>
      </c>
      <c r="D872" s="54">
        <f ca="1">INDIRECT("'" &amp; UPPER(LEFT(TEXT($D$3,"mmmm"),3)) &amp; "'!AD35")</f>
        <v>0</v>
      </c>
      <c r="E872" s="147"/>
      <c r="F872" s="148"/>
      <c r="G872" s="148"/>
      <c r="H872" s="148"/>
      <c r="I872" s="148"/>
      <c r="J872" s="148"/>
      <c r="K872" s="148"/>
      <c r="L872" s="148"/>
      <c r="M872" s="148"/>
      <c r="N872" s="148"/>
      <c r="O872" s="148"/>
      <c r="P872" s="149"/>
    </row>
    <row r="873" spans="1:16" ht="15" customHeight="1" x14ac:dyDescent="0.25">
      <c r="A873" s="44" t="e">
        <f ca="1">IF(MONTH(C873)=MONTH(D$3),RIGHT('Yearly Info'!A$39,LEN('Yearly Info'!A$39)-4),"")</f>
        <v>#VALUE!</v>
      </c>
      <c r="B873" s="145"/>
      <c r="C873" s="42">
        <f t="shared" ca="1" si="30"/>
        <v>46293</v>
      </c>
      <c r="D873" s="54">
        <f ca="1">INDIRECT("'" &amp; UPPER(LEFT(TEXT($D$3,"mmmm"),3)) &amp; "'!AD36")</f>
        <v>0</v>
      </c>
      <c r="E873" s="147"/>
      <c r="F873" s="148"/>
      <c r="G873" s="148"/>
      <c r="H873" s="148"/>
      <c r="I873" s="148"/>
      <c r="J873" s="148"/>
      <c r="K873" s="148"/>
      <c r="L873" s="148"/>
      <c r="M873" s="148"/>
      <c r="N873" s="148"/>
      <c r="O873" s="148"/>
      <c r="P873" s="149"/>
    </row>
    <row r="874" spans="1:16" ht="15" customHeight="1" thickBot="1" x14ac:dyDescent="0.3">
      <c r="A874" s="45" t="e">
        <f ca="1">IF(MONTH(C874)=MONTH(D$3),RIGHT('Yearly Info'!A$40,LEN('Yearly Info'!A$40)-4),"")</f>
        <v>#VALUE!</v>
      </c>
      <c r="B874" s="145"/>
      <c r="C874" s="42">
        <f t="shared" ca="1" si="30"/>
        <v>46293</v>
      </c>
      <c r="D874" s="54">
        <f ca="1">INDIRECT("'" &amp; UPPER(LEFT(TEXT($D$3,"mmmm"),3)) &amp; "'!AD37")</f>
        <v>0</v>
      </c>
      <c r="E874" s="147"/>
      <c r="F874" s="148"/>
      <c r="G874" s="148"/>
      <c r="H874" s="148"/>
      <c r="I874" s="148"/>
      <c r="J874" s="148"/>
      <c r="K874" s="148"/>
      <c r="L874" s="148"/>
      <c r="M874" s="148"/>
      <c r="N874" s="148"/>
      <c r="O874" s="148"/>
      <c r="P874" s="149"/>
    </row>
    <row r="875" spans="1:16" ht="15" customHeight="1" thickBot="1" x14ac:dyDescent="0.3">
      <c r="A875" s="45" t="str">
        <f ca="1">IF(MONTH(C875)=MONTH(D$3),RIGHT('Yearly Info'!A$41,LEN('Yearly Info'!A$41)-4),"")</f>
        <v xml:space="preserve"> </v>
      </c>
      <c r="B875" s="145"/>
      <c r="C875" s="42">
        <f t="shared" ca="1" si="30"/>
        <v>46293</v>
      </c>
      <c r="D875" s="54">
        <f ca="1">INDIRECT("'" &amp; UPPER(LEFT(TEXT($D$3,"mmmm"),3)) &amp; "'!AD38")</f>
        <v>0</v>
      </c>
      <c r="E875" s="147"/>
      <c r="F875" s="148"/>
      <c r="G875" s="148"/>
      <c r="H875" s="148"/>
      <c r="I875" s="148"/>
      <c r="J875" s="148"/>
      <c r="K875" s="148"/>
      <c r="L875" s="148"/>
      <c r="M875" s="148"/>
      <c r="N875" s="148"/>
      <c r="O875" s="148"/>
      <c r="P875" s="149"/>
    </row>
    <row r="876" spans="1:16" ht="15" customHeight="1" thickBot="1" x14ac:dyDescent="0.3">
      <c r="A876" s="45" t="str">
        <f ca="1">IF(MONTH(C876)=MONTH(D$3),RIGHT('Yearly Info'!A$42,LEN('Yearly Info'!A$42)-4),"")</f>
        <v xml:space="preserve"> </v>
      </c>
      <c r="B876" s="145"/>
      <c r="C876" s="42">
        <f t="shared" ca="1" si="30"/>
        <v>46293</v>
      </c>
      <c r="D876" s="54">
        <f ca="1">INDIRECT("'" &amp; UPPER(LEFT(TEXT($D$3,"mmmm"),3)) &amp; "'!AD39")</f>
        <v>0</v>
      </c>
      <c r="E876" s="147"/>
      <c r="F876" s="148"/>
      <c r="G876" s="148"/>
      <c r="H876" s="148"/>
      <c r="I876" s="148"/>
      <c r="J876" s="148"/>
      <c r="K876" s="148"/>
      <c r="L876" s="148"/>
      <c r="M876" s="148"/>
      <c r="N876" s="148"/>
      <c r="O876" s="148"/>
      <c r="P876" s="149"/>
    </row>
    <row r="877" spans="1:16" ht="15" customHeight="1" thickBot="1" x14ac:dyDescent="0.3">
      <c r="A877" s="45" t="str">
        <f ca="1">IF(MONTH(C877)=MONTH(D$3),RIGHT('Yearly Info'!A$43,LEN('Yearly Info'!A$43)-4),"")</f>
        <v xml:space="preserve"> </v>
      </c>
      <c r="B877" s="146"/>
      <c r="C877" s="42">
        <f t="shared" ca="1" si="30"/>
        <v>46293</v>
      </c>
      <c r="D877" s="55">
        <f ca="1">INDIRECT("'" &amp; UPPER(LEFT(TEXT($D$3,"mmmm"),3)) &amp; "'!AD40")</f>
        <v>0</v>
      </c>
      <c r="E877" s="150"/>
      <c r="F877" s="151"/>
      <c r="G877" s="151"/>
      <c r="H877" s="151"/>
      <c r="I877" s="151"/>
      <c r="J877" s="151"/>
      <c r="K877" s="151"/>
      <c r="L877" s="151"/>
      <c r="M877" s="151"/>
      <c r="N877" s="151"/>
      <c r="O877" s="151"/>
      <c r="P877" s="152"/>
    </row>
    <row r="878" spans="1:16" ht="15" customHeight="1" x14ac:dyDescent="0.25">
      <c r="A878" s="44" t="str">
        <f ca="1">IF(MONTH(C878)=MONTH(D$3),RIGHT('Yearly Info'!A$14,LEN('Yearly Info'!A$14)-4),"")</f>
        <v xml:space="preserve"> RICS Support for MDEQ</v>
      </c>
      <c r="B878" s="145" t="str">
        <f ca="1">TEXT(C878,"dddd")</f>
        <v>Tuesday</v>
      </c>
      <c r="C878" s="94">
        <f ca="1">C848+1</f>
        <v>46294</v>
      </c>
      <c r="D878" s="54">
        <f ca="1">INDIRECT("'" &amp; UPPER(LEFT(TEXT($D$3,"mmmm"),3)) &amp; "'!AE11")</f>
        <v>0</v>
      </c>
      <c r="E878" s="147"/>
      <c r="F878" s="148"/>
      <c r="G878" s="148"/>
      <c r="H878" s="148"/>
      <c r="I878" s="148"/>
      <c r="J878" s="148"/>
      <c r="K878" s="148"/>
      <c r="L878" s="148"/>
      <c r="M878" s="148"/>
      <c r="N878" s="148"/>
      <c r="O878" s="148"/>
      <c r="P878" s="149"/>
    </row>
    <row r="879" spans="1:16" ht="15" customHeight="1" x14ac:dyDescent="0.25">
      <c r="A879" s="44" t="str">
        <f ca="1">IF(MONTH(C879)=MONTH(D$3),RIGHT('Yearly Info'!A$15,LEN('Yearly Info'!A$15)-4),"")</f>
        <v xml:space="preserve"> MDEQ</v>
      </c>
      <c r="B879" s="145"/>
      <c r="C879" s="42">
        <f ca="1">C878</f>
        <v>46294</v>
      </c>
      <c r="D879" s="54">
        <f ca="1">INDIRECT("'" &amp; UPPER(LEFT(TEXT($D$3,"mmmm"),3)) &amp; "'!AE12")</f>
        <v>0</v>
      </c>
      <c r="E879" s="147"/>
      <c r="F879" s="148"/>
      <c r="G879" s="148"/>
      <c r="H879" s="148"/>
      <c r="I879" s="148"/>
      <c r="J879" s="148"/>
      <c r="K879" s="148"/>
      <c r="L879" s="148"/>
      <c r="M879" s="148"/>
      <c r="N879" s="148"/>
      <c r="O879" s="148"/>
      <c r="P879" s="149"/>
    </row>
    <row r="880" spans="1:16" ht="15" customHeight="1" x14ac:dyDescent="0.25">
      <c r="A880" s="44" t="str">
        <f ca="1">IF(MONTH(C880)=MONTH(D$3),RIGHT('Yearly Info'!A$16,LEN('Yearly Info'!A$16)-4),"")</f>
        <v xml:space="preserve"> RICS Idea Portal</v>
      </c>
      <c r="B880" s="145"/>
      <c r="C880" s="42">
        <f t="shared" ref="C880:C907" ca="1" si="31">C879</f>
        <v>46294</v>
      </c>
      <c r="D880" s="54">
        <f ca="1">INDIRECT("'" &amp; UPPER(LEFT(TEXT($D$3,"mmmm"),3)) &amp; "'!AE13")</f>
        <v>0</v>
      </c>
      <c r="E880" s="147"/>
      <c r="F880" s="148"/>
      <c r="G880" s="148"/>
      <c r="H880" s="148"/>
      <c r="I880" s="148"/>
      <c r="J880" s="148"/>
      <c r="K880" s="148"/>
      <c r="L880" s="148"/>
      <c r="M880" s="148"/>
      <c r="N880" s="148"/>
      <c r="O880" s="148"/>
      <c r="P880" s="149"/>
    </row>
    <row r="881" spans="1:16" ht="15" customHeight="1" x14ac:dyDescent="0.25">
      <c r="A881" s="44" t="str">
        <f ca="1">IF(MONTH(C881)=MONTH(D$3),RIGHT('Yearly Info'!A$17,LEN('Yearly Info'!A$17)-4),"")</f>
        <v xml:space="preserve"> MSWIS</v>
      </c>
      <c r="B881" s="145"/>
      <c r="C881" s="42">
        <f t="shared" ca="1" si="31"/>
        <v>46294</v>
      </c>
      <c r="D881" s="54">
        <f ca="1">INDIRECT("'" &amp; UPPER(LEFT(TEXT($D$3,"mmmm"),3)) &amp; "'!AE14")</f>
        <v>0</v>
      </c>
      <c r="E881" s="147"/>
      <c r="F881" s="148"/>
      <c r="G881" s="148"/>
      <c r="H881" s="148"/>
      <c r="I881" s="148"/>
      <c r="J881" s="148"/>
      <c r="K881" s="148"/>
      <c r="L881" s="148"/>
      <c r="M881" s="148"/>
      <c r="N881" s="148"/>
      <c r="O881" s="148"/>
      <c r="P881" s="149"/>
    </row>
    <row r="882" spans="1:16" ht="15" customHeight="1" x14ac:dyDescent="0.25">
      <c r="A882" s="44" t="str">
        <f ca="1">IF(MONTH(C882)=MONTH(D$3),RIGHT('Yearly Info'!A$18,LEN('Yearly Info'!A$18)-4),"")</f>
        <v xml:space="preserve"> GeoSpatial</v>
      </c>
      <c r="B882" s="145"/>
      <c r="C882" s="42">
        <f t="shared" ca="1" si="31"/>
        <v>46294</v>
      </c>
      <c r="D882" s="54">
        <f ca="1">INDIRECT("'" &amp; UPPER(LEFT(TEXT($D$3,"mmmm"),3)) &amp; "'!AE15")</f>
        <v>0</v>
      </c>
      <c r="E882" s="147"/>
      <c r="F882" s="148"/>
      <c r="G882" s="148"/>
      <c r="H882" s="148"/>
      <c r="I882" s="148"/>
      <c r="J882" s="148"/>
      <c r="K882" s="148"/>
      <c r="L882" s="148"/>
      <c r="M882" s="148"/>
      <c r="N882" s="148"/>
      <c r="O882" s="148"/>
      <c r="P882" s="149"/>
    </row>
    <row r="883" spans="1:16" ht="15" customHeight="1" x14ac:dyDescent="0.25">
      <c r="A883" s="44" t="str">
        <f ca="1">IF(MONTH(C883)=MONTH(D$3),RIGHT('Yearly Info'!A$19,LEN('Yearly Info'!A$19)-4),"")</f>
        <v xml:space="preserve"> RICS Dashboard</v>
      </c>
      <c r="B883" s="145"/>
      <c r="C883" s="42">
        <f t="shared" ca="1" si="31"/>
        <v>46294</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xml:space="preserve"> MDWFP NRIS</v>
      </c>
      <c r="B884" s="145"/>
      <c r="C884" s="42">
        <f t="shared" ca="1" si="31"/>
        <v>46294</v>
      </c>
      <c r="D884" s="54">
        <f ca="1">INDIRECT("'" &amp; UPPER(LEFT(TEXT($D$3,"mmmm"),3)) &amp; "'!AE17")</f>
        <v>0</v>
      </c>
      <c r="E884" s="153"/>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xml:space="preserve"> MSWIS MRVA 4 CLOSED</v>
      </c>
      <c r="B885" s="145"/>
      <c r="C885" s="42">
        <f t="shared" ca="1" si="31"/>
        <v>46294</v>
      </c>
      <c r="D885" s="54">
        <f ca="1">INDIRECT("'" &amp; UPPER(LEFT(TEXT($D$3,"mmmm"),3)) &amp; "'!AE18")</f>
        <v>0</v>
      </c>
      <c r="E885" s="156"/>
      <c r="F885" s="148"/>
      <c r="G885" s="148"/>
      <c r="H885" s="148"/>
      <c r="I885" s="148"/>
      <c r="J885" s="148"/>
      <c r="K885" s="148"/>
      <c r="L885" s="148"/>
      <c r="M885" s="148"/>
      <c r="N885" s="148"/>
      <c r="O885" s="148"/>
      <c r="P885" s="149"/>
    </row>
    <row r="886" spans="1:16" ht="15" customHeight="1" x14ac:dyDescent="0.25">
      <c r="A886" s="44" t="str">
        <f ca="1">IF(MONTH(C886)=MONTH(D$3),RIGHT('Yearly Info'!A$22,LEN('Yearly Info'!A$22)-4),"")</f>
        <v xml:space="preserve"> Tackett</v>
      </c>
      <c r="B886" s="145"/>
      <c r="C886" s="42">
        <f t="shared" ca="1" si="31"/>
        <v>46294</v>
      </c>
      <c r="D886" s="54">
        <f ca="1">INDIRECT("'" &amp; UPPER(LEFT(TEXT($D$3,"mmmm"),3)) &amp; "'!AE19")</f>
        <v>0</v>
      </c>
      <c r="E886" s="147"/>
      <c r="F886" s="148"/>
      <c r="G886" s="148"/>
      <c r="H886" s="148"/>
      <c r="I886" s="148"/>
      <c r="J886" s="148"/>
      <c r="K886" s="148"/>
      <c r="L886" s="148"/>
      <c r="M886" s="148"/>
      <c r="N886" s="148"/>
      <c r="O886" s="148"/>
      <c r="P886" s="149"/>
    </row>
    <row r="887" spans="1:16" ht="15" customHeight="1" x14ac:dyDescent="0.25">
      <c r="A887" s="44" t="e">
        <f ca="1">IF(MONTH(C887)=MONTH(D$3),RIGHT('Yearly Info'!A$23,LEN('Yearly Info'!A$23)-4),"")</f>
        <v>#VALUE!</v>
      </c>
      <c r="B887" s="145"/>
      <c r="C887" s="42">
        <f t="shared" ca="1" si="31"/>
        <v>46294</v>
      </c>
      <c r="D887" s="54">
        <f ca="1">INDIRECT("'" &amp; UPPER(LEFT(TEXT($D$3,"mmmm"),3)) &amp; "'!AE20")</f>
        <v>0</v>
      </c>
      <c r="E887" s="147"/>
      <c r="F887" s="148"/>
      <c r="G887" s="148"/>
      <c r="H887" s="148"/>
      <c r="I887" s="148"/>
      <c r="J887" s="148"/>
      <c r="K887" s="148"/>
      <c r="L887" s="148"/>
      <c r="M887" s="148"/>
      <c r="N887" s="148"/>
      <c r="O887" s="148"/>
      <c r="P887" s="149"/>
    </row>
    <row r="888" spans="1:16" ht="15" customHeight="1" x14ac:dyDescent="0.25">
      <c r="A888" s="44" t="e">
        <f ca="1">IF(MONTH(C888)=MONTH(D$3),RIGHT('Yearly Info'!A$24,LEN('Yearly Info'!A$24)-4),"")</f>
        <v>#VALUE!</v>
      </c>
      <c r="B888" s="145"/>
      <c r="C888" s="42">
        <f t="shared" ca="1" si="31"/>
        <v>46294</v>
      </c>
      <c r="D888" s="54">
        <f ca="1">INDIRECT("'" &amp; UPPER(LEFT(TEXT($D$3,"mmmm"),3)) &amp; "'!AE21")</f>
        <v>0</v>
      </c>
      <c r="E888" s="147"/>
      <c r="F888" s="148"/>
      <c r="G888" s="148"/>
      <c r="H888" s="148"/>
      <c r="I888" s="148"/>
      <c r="J888" s="148"/>
      <c r="K888" s="148"/>
      <c r="L888" s="148"/>
      <c r="M888" s="148"/>
      <c r="N888" s="148"/>
      <c r="O888" s="148"/>
      <c r="P888" s="149"/>
    </row>
    <row r="889" spans="1:16" ht="15" customHeight="1" x14ac:dyDescent="0.25">
      <c r="A889" s="44" t="e">
        <f ca="1">IF(MONTH(C889)=MONTH(D$3),RIGHT('Yearly Info'!A$25,LEN('Yearly Info'!A$25)-4),"")</f>
        <v>#VALUE!</v>
      </c>
      <c r="B889" s="145"/>
      <c r="C889" s="42">
        <f t="shared" ca="1" si="31"/>
        <v>46294</v>
      </c>
      <c r="D889" s="54">
        <f ca="1">INDIRECT("'" &amp; UPPER(LEFT(TEXT($D$3,"mmmm"),3)) &amp; "'!AE22")</f>
        <v>0</v>
      </c>
      <c r="E889" s="147"/>
      <c r="F889" s="148"/>
      <c r="G889" s="148"/>
      <c r="H889" s="148"/>
      <c r="I889" s="148"/>
      <c r="J889" s="148"/>
      <c r="K889" s="148"/>
      <c r="L889" s="148"/>
      <c r="M889" s="148"/>
      <c r="N889" s="148"/>
      <c r="O889" s="148"/>
      <c r="P889" s="149"/>
    </row>
    <row r="890" spans="1:16" ht="15" customHeight="1" x14ac:dyDescent="0.25">
      <c r="A890" s="44" t="e">
        <f ca="1">IF(MONTH(C890)=MONTH(D$3),RIGHT('Yearly Info'!A$26,LEN('Yearly Info'!A$26)-4),"")</f>
        <v>#VALUE!</v>
      </c>
      <c r="B890" s="145"/>
      <c r="C890" s="42">
        <f t="shared" ca="1" si="31"/>
        <v>46294</v>
      </c>
      <c r="D890" s="54">
        <f ca="1">INDIRECT("'" &amp; UPPER(LEFT(TEXT($D$3,"mmmm"),3)) &amp; "'!AE23")</f>
        <v>0</v>
      </c>
      <c r="E890" s="147"/>
      <c r="F890" s="148"/>
      <c r="G890" s="148"/>
      <c r="H890" s="148"/>
      <c r="I890" s="148"/>
      <c r="J890" s="148"/>
      <c r="K890" s="148"/>
      <c r="L890" s="148"/>
      <c r="M890" s="148"/>
      <c r="N890" s="148"/>
      <c r="O890" s="148"/>
      <c r="P890" s="149"/>
    </row>
    <row r="891" spans="1:16" ht="15" customHeight="1" x14ac:dyDescent="0.25">
      <c r="A891" s="44" t="e">
        <f ca="1">IF(MONTH(C891)=MONTH(D$3),RIGHT('Yearly Info'!A$27,LEN('Yearly Info'!A$27)-4),"")</f>
        <v>#VALUE!</v>
      </c>
      <c r="B891" s="145"/>
      <c r="C891" s="42">
        <f t="shared" ca="1" si="31"/>
        <v>46294</v>
      </c>
      <c r="D891" s="54">
        <f ca="1">INDIRECT("'" &amp; UPPER(LEFT(TEXT($D$3,"mmmm"),3)) &amp; "'!AE24")</f>
        <v>0</v>
      </c>
      <c r="E891" s="147"/>
      <c r="F891" s="148"/>
      <c r="G891" s="148"/>
      <c r="H891" s="148"/>
      <c r="I891" s="148"/>
      <c r="J891" s="148"/>
      <c r="K891" s="148"/>
      <c r="L891" s="148"/>
      <c r="M891" s="148"/>
      <c r="N891" s="148"/>
      <c r="O891" s="148"/>
      <c r="P891" s="149"/>
    </row>
    <row r="892" spans="1:16" ht="15" customHeight="1" x14ac:dyDescent="0.25">
      <c r="A892" s="44" t="e">
        <f ca="1">IF(MONTH(C892)=MONTH(D$3),RIGHT('Yearly Info'!A$28,LEN('Yearly Info'!A$28)-4),"")</f>
        <v>#VALUE!</v>
      </c>
      <c r="B892" s="145"/>
      <c r="C892" s="42">
        <f t="shared" ca="1" si="31"/>
        <v>46294</v>
      </c>
      <c r="D892" s="54">
        <f ca="1">INDIRECT("'" &amp; UPPER(LEFT(TEXT($D$3,"mmmm"),3)) &amp; "'!AE25")</f>
        <v>0</v>
      </c>
      <c r="E892" s="147"/>
      <c r="F892" s="148"/>
      <c r="G892" s="148"/>
      <c r="H892" s="148"/>
      <c r="I892" s="148"/>
      <c r="J892" s="148"/>
      <c r="K892" s="148"/>
      <c r="L892" s="148"/>
      <c r="M892" s="148"/>
      <c r="N892" s="148"/>
      <c r="O892" s="148"/>
      <c r="P892" s="149"/>
    </row>
    <row r="893" spans="1:16" ht="15" customHeight="1" x14ac:dyDescent="0.25">
      <c r="A893" s="44" t="e">
        <f ca="1">IF(MONTH(C893)=MONTH(D$3),RIGHT('Yearly Info'!A$29,LEN('Yearly Info'!A$29)-4),"")</f>
        <v>#VALUE!</v>
      </c>
      <c r="B893" s="145"/>
      <c r="C893" s="42">
        <f t="shared" ca="1" si="31"/>
        <v>46294</v>
      </c>
      <c r="D893" s="54">
        <f ca="1">INDIRECT("'" &amp; UPPER(LEFT(TEXT($D$3,"mmmm"),3)) &amp; "'!AE26")</f>
        <v>0</v>
      </c>
      <c r="E893" s="147"/>
      <c r="F893" s="148"/>
      <c r="G893" s="148"/>
      <c r="H893" s="148"/>
      <c r="I893" s="148"/>
      <c r="J893" s="148"/>
      <c r="K893" s="148"/>
      <c r="L893" s="148"/>
      <c r="M893" s="148"/>
      <c r="N893" s="148"/>
      <c r="O893" s="148"/>
      <c r="P893" s="149"/>
    </row>
    <row r="894" spans="1:16" ht="15" customHeight="1" x14ac:dyDescent="0.25">
      <c r="A894" s="44" t="e">
        <f ca="1">IF(MONTH(C894)=MONTH(D$3),RIGHT('Yearly Info'!A$30,LEN('Yearly Info'!A$30)-4),"")</f>
        <v>#VALUE!</v>
      </c>
      <c r="B894" s="145"/>
      <c r="C894" s="42">
        <f t="shared" ca="1" si="31"/>
        <v>46294</v>
      </c>
      <c r="D894" s="54">
        <f ca="1">INDIRECT("'" &amp; UPPER(LEFT(TEXT($D$3,"mmmm"),3)) &amp; "'!AE27")</f>
        <v>0</v>
      </c>
      <c r="E894" s="147"/>
      <c r="F894" s="148"/>
      <c r="G894" s="148"/>
      <c r="H894" s="148"/>
      <c r="I894" s="148"/>
      <c r="J894" s="148"/>
      <c r="K894" s="148"/>
      <c r="L894" s="148"/>
      <c r="M894" s="148"/>
      <c r="N894" s="148"/>
      <c r="O894" s="148"/>
      <c r="P894" s="149"/>
    </row>
    <row r="895" spans="1:16" ht="15" customHeight="1" x14ac:dyDescent="0.25">
      <c r="A895" s="44" t="e">
        <f ca="1">IF(MONTH(C895)=MONTH(D$3),RIGHT('Yearly Info'!A$31,LEN('Yearly Info'!A$31)-4),"")</f>
        <v>#VALUE!</v>
      </c>
      <c r="B895" s="145"/>
      <c r="C895" s="42">
        <f t="shared" ca="1" si="31"/>
        <v>46294</v>
      </c>
      <c r="D895" s="54">
        <f ca="1">INDIRECT("'" &amp; UPPER(LEFT(TEXT($D$3,"mmmm"),3)) &amp; "'!AE28")</f>
        <v>0</v>
      </c>
      <c r="E895" s="147"/>
      <c r="F895" s="148"/>
      <c r="G895" s="148"/>
      <c r="H895" s="148"/>
      <c r="I895" s="148"/>
      <c r="J895" s="148"/>
      <c r="K895" s="148"/>
      <c r="L895" s="148"/>
      <c r="M895" s="148"/>
      <c r="N895" s="148"/>
      <c r="O895" s="148"/>
      <c r="P895" s="149"/>
    </row>
    <row r="896" spans="1:16" ht="15" customHeight="1" x14ac:dyDescent="0.25">
      <c r="A896" s="44" t="e">
        <f ca="1">IF(MONTH(C896)=MONTH(D$3),RIGHT('Yearly Info'!A$32,LEN('Yearly Info'!A$32)-4),"")</f>
        <v>#VALUE!</v>
      </c>
      <c r="B896" s="145"/>
      <c r="C896" s="42">
        <f t="shared" ca="1" si="31"/>
        <v>46294</v>
      </c>
      <c r="D896" s="54">
        <f ca="1">INDIRECT("'" &amp; UPPER(LEFT(TEXT($D$3,"mmmm"),3)) &amp; "'!AE29")</f>
        <v>0</v>
      </c>
      <c r="E896" s="147"/>
      <c r="F896" s="148"/>
      <c r="G896" s="148"/>
      <c r="H896" s="148"/>
      <c r="I896" s="148"/>
      <c r="J896" s="148"/>
      <c r="K896" s="148"/>
      <c r="L896" s="148"/>
      <c r="M896" s="148"/>
      <c r="N896" s="148"/>
      <c r="O896" s="148"/>
      <c r="P896" s="149"/>
    </row>
    <row r="897" spans="1:16" ht="15" customHeight="1" x14ac:dyDescent="0.25">
      <c r="A897" s="44" t="e">
        <f ca="1">IF(MONTH(C897)=MONTH(D$3),RIGHT('Yearly Info'!A$33,LEN('Yearly Info'!A$33)-4),"")</f>
        <v>#VALUE!</v>
      </c>
      <c r="B897" s="145"/>
      <c r="C897" s="42">
        <f t="shared" ca="1" si="31"/>
        <v>46294</v>
      </c>
      <c r="D897" s="54">
        <f ca="1">INDIRECT("'" &amp; UPPER(LEFT(TEXT($D$3,"mmmm"),3)) &amp; "'!AE30")</f>
        <v>0</v>
      </c>
      <c r="E897" s="147"/>
      <c r="F897" s="148"/>
      <c r="G897" s="148"/>
      <c r="H897" s="148"/>
      <c r="I897" s="148"/>
      <c r="J897" s="148"/>
      <c r="K897" s="148"/>
      <c r="L897" s="148"/>
      <c r="M897" s="148"/>
      <c r="N897" s="148"/>
      <c r="O897" s="148"/>
      <c r="P897" s="149"/>
    </row>
    <row r="898" spans="1:16" ht="15" customHeight="1" x14ac:dyDescent="0.25">
      <c r="A898" s="44" t="e">
        <f ca="1">IF(MONTH(C898)=MONTH(D$3),RIGHT('Yearly Info'!A$34,LEN('Yearly Info'!A$34)-4),"")</f>
        <v>#VALUE!</v>
      </c>
      <c r="B898" s="145"/>
      <c r="C898" s="42">
        <f t="shared" ca="1" si="31"/>
        <v>46294</v>
      </c>
      <c r="D898" s="54">
        <f ca="1">INDIRECT("'" &amp; UPPER(LEFT(TEXT($D$3,"mmmm"),3)) &amp; "'!AE31")</f>
        <v>0</v>
      </c>
      <c r="E898" s="147"/>
      <c r="F898" s="148"/>
      <c r="G898" s="148"/>
      <c r="H898" s="148"/>
      <c r="I898" s="148"/>
      <c r="J898" s="148"/>
      <c r="K898" s="148"/>
      <c r="L898" s="148"/>
      <c r="M898" s="148"/>
      <c r="N898" s="148"/>
      <c r="O898" s="148"/>
      <c r="P898" s="149"/>
    </row>
    <row r="899" spans="1:16" ht="15" customHeight="1" x14ac:dyDescent="0.25">
      <c r="A899" s="44" t="e">
        <f ca="1">IF(MONTH(C899)=MONTH(D$3),RIGHT('Yearly Info'!A$35,LEN('Yearly Info'!A$35)-4),"")</f>
        <v>#VALUE!</v>
      </c>
      <c r="B899" s="145"/>
      <c r="C899" s="42">
        <f t="shared" ca="1" si="31"/>
        <v>46294</v>
      </c>
      <c r="D899" s="54">
        <f ca="1">INDIRECT("'" &amp; UPPER(LEFT(TEXT($D$3,"mmmm"),3)) &amp; "'!AE32")</f>
        <v>0</v>
      </c>
      <c r="E899" s="147"/>
      <c r="F899" s="148"/>
      <c r="G899" s="148"/>
      <c r="H899" s="148"/>
      <c r="I899" s="148"/>
      <c r="J899" s="148"/>
      <c r="K899" s="148"/>
      <c r="L899" s="148"/>
      <c r="M899" s="148"/>
      <c r="N899" s="148"/>
      <c r="O899" s="148"/>
      <c r="P899" s="149"/>
    </row>
    <row r="900" spans="1:16" ht="15" customHeight="1" x14ac:dyDescent="0.25">
      <c r="A900" s="44" t="e">
        <f ca="1">IF(MONTH(C900)=MONTH(D$3),RIGHT('Yearly Info'!A$36,LEN('Yearly Info'!A$36)-4),"")</f>
        <v>#VALUE!</v>
      </c>
      <c r="B900" s="145"/>
      <c r="C900" s="42">
        <f t="shared" ca="1" si="31"/>
        <v>46294</v>
      </c>
      <c r="D900" s="54">
        <f ca="1">INDIRECT("'" &amp; UPPER(LEFT(TEXT($D$3,"mmmm"),3)) &amp; "'!AE33")</f>
        <v>0</v>
      </c>
      <c r="E900" s="153"/>
      <c r="F900" s="154"/>
      <c r="G900" s="154"/>
      <c r="H900" s="154"/>
      <c r="I900" s="154"/>
      <c r="J900" s="154"/>
      <c r="K900" s="154"/>
      <c r="L900" s="154"/>
      <c r="M900" s="154"/>
      <c r="N900" s="154"/>
      <c r="O900" s="154"/>
      <c r="P900" s="155"/>
    </row>
    <row r="901" spans="1:16" ht="15" customHeight="1" x14ac:dyDescent="0.25">
      <c r="A901" s="44" t="e">
        <f ca="1">IF(MONTH(C901)=MONTH(D$3),RIGHT('Yearly Info'!A$37,LEN('Yearly Info'!A$37)-4),"")</f>
        <v>#VALUE!</v>
      </c>
      <c r="B901" s="145"/>
      <c r="C901" s="42">
        <f t="shared" ca="1" si="31"/>
        <v>46294</v>
      </c>
      <c r="D901" s="54">
        <f ca="1">INDIRECT("'" &amp; UPPER(LEFT(TEXT($D$3,"mmmm"),3)) &amp; "'!AE34")</f>
        <v>0</v>
      </c>
      <c r="E901" s="147"/>
      <c r="F901" s="148"/>
      <c r="G901" s="148"/>
      <c r="H901" s="148"/>
      <c r="I901" s="148"/>
      <c r="J901" s="148"/>
      <c r="K901" s="148"/>
      <c r="L901" s="148"/>
      <c r="M901" s="148"/>
      <c r="N901" s="148"/>
      <c r="O901" s="148"/>
      <c r="P901" s="149"/>
    </row>
    <row r="902" spans="1:16" ht="15" customHeight="1" x14ac:dyDescent="0.25">
      <c r="A902" s="44" t="e">
        <f ca="1">IF(MONTH(C902)=MONTH(D$3),RIGHT('Yearly Info'!A$38,LEN('Yearly Info'!A$38)-4),"")</f>
        <v>#VALUE!</v>
      </c>
      <c r="B902" s="145"/>
      <c r="C902" s="42">
        <f t="shared" ca="1" si="31"/>
        <v>46294</v>
      </c>
      <c r="D902" s="54">
        <f ca="1">INDIRECT("'" &amp; UPPER(LEFT(TEXT($D$3,"mmmm"),3)) &amp; "'!AE35")</f>
        <v>0</v>
      </c>
      <c r="E902" s="147"/>
      <c r="F902" s="148"/>
      <c r="G902" s="148"/>
      <c r="H902" s="148"/>
      <c r="I902" s="148"/>
      <c r="J902" s="148"/>
      <c r="K902" s="148"/>
      <c r="L902" s="148"/>
      <c r="M902" s="148"/>
      <c r="N902" s="148"/>
      <c r="O902" s="148"/>
      <c r="P902" s="149"/>
    </row>
    <row r="903" spans="1:16" ht="15" customHeight="1" x14ac:dyDescent="0.25">
      <c r="A903" s="44" t="e">
        <f ca="1">IF(MONTH(C903)=MONTH(D$3),RIGHT('Yearly Info'!A$39,LEN('Yearly Info'!A$39)-4),"")</f>
        <v>#VALUE!</v>
      </c>
      <c r="B903" s="145"/>
      <c r="C903" s="42">
        <f t="shared" ca="1" si="31"/>
        <v>46294</v>
      </c>
      <c r="D903" s="54">
        <f ca="1">INDIRECT("'" &amp; UPPER(LEFT(TEXT($D$3,"mmmm"),3)) &amp; "'!AE36")</f>
        <v>0</v>
      </c>
      <c r="E903" s="147"/>
      <c r="F903" s="148"/>
      <c r="G903" s="148"/>
      <c r="H903" s="148"/>
      <c r="I903" s="148"/>
      <c r="J903" s="148"/>
      <c r="K903" s="148"/>
      <c r="L903" s="148"/>
      <c r="M903" s="148"/>
      <c r="N903" s="148"/>
      <c r="O903" s="148"/>
      <c r="P903" s="149"/>
    </row>
    <row r="904" spans="1:16" ht="15" customHeight="1" thickBot="1" x14ac:dyDescent="0.3">
      <c r="A904" s="45" t="e">
        <f ca="1">IF(MONTH(C904)=MONTH(D$3),RIGHT('Yearly Info'!A$40,LEN('Yearly Info'!A$40)-4),"")</f>
        <v>#VALUE!</v>
      </c>
      <c r="B904" s="145"/>
      <c r="C904" s="42">
        <f t="shared" ca="1" si="31"/>
        <v>46294</v>
      </c>
      <c r="D904" s="54">
        <f ca="1">INDIRECT("'" &amp; UPPER(LEFT(TEXT($D$3,"mmmm"),3)) &amp; "'!AE37")</f>
        <v>0</v>
      </c>
      <c r="E904" s="147"/>
      <c r="F904" s="148"/>
      <c r="G904" s="148"/>
      <c r="H904" s="148"/>
      <c r="I904" s="148"/>
      <c r="J904" s="148"/>
      <c r="K904" s="148"/>
      <c r="L904" s="148"/>
      <c r="M904" s="148"/>
      <c r="N904" s="148"/>
      <c r="O904" s="148"/>
      <c r="P904" s="149"/>
    </row>
    <row r="905" spans="1:16" ht="15" customHeight="1" thickBot="1" x14ac:dyDescent="0.3">
      <c r="A905" s="45" t="str">
        <f ca="1">IF(MONTH(C905)=MONTH(D$3),RIGHT('Yearly Info'!A$41,LEN('Yearly Info'!A$41)-4),"")</f>
        <v xml:space="preserve"> </v>
      </c>
      <c r="B905" s="145"/>
      <c r="C905" s="42">
        <f t="shared" ca="1" si="31"/>
        <v>46294</v>
      </c>
      <c r="D905" s="54">
        <f ca="1">INDIRECT("'" &amp; UPPER(LEFT(TEXT($D$3,"mmmm"),3)) &amp; "'!AE38")</f>
        <v>0</v>
      </c>
      <c r="E905" s="147"/>
      <c r="F905" s="148"/>
      <c r="G905" s="148"/>
      <c r="H905" s="148"/>
      <c r="I905" s="148"/>
      <c r="J905" s="148"/>
      <c r="K905" s="148"/>
      <c r="L905" s="148"/>
      <c r="M905" s="148"/>
      <c r="N905" s="148"/>
      <c r="O905" s="148"/>
      <c r="P905" s="149"/>
    </row>
    <row r="906" spans="1:16" ht="15" customHeight="1" thickBot="1" x14ac:dyDescent="0.3">
      <c r="A906" s="45" t="str">
        <f ca="1">IF(MONTH(C906)=MONTH(D$3),RIGHT('Yearly Info'!A$42,LEN('Yearly Info'!A$42)-4),"")</f>
        <v xml:space="preserve"> </v>
      </c>
      <c r="B906" s="145"/>
      <c r="C906" s="42">
        <f t="shared" ca="1" si="31"/>
        <v>46294</v>
      </c>
      <c r="D906" s="54">
        <f ca="1">INDIRECT("'" &amp; UPPER(LEFT(TEXT($D$3,"mmmm"),3)) &amp; "'!AE39")</f>
        <v>0</v>
      </c>
      <c r="E906" s="147"/>
      <c r="F906" s="148"/>
      <c r="G906" s="148"/>
      <c r="H906" s="148"/>
      <c r="I906" s="148"/>
      <c r="J906" s="148"/>
      <c r="K906" s="148"/>
      <c r="L906" s="148"/>
      <c r="M906" s="148"/>
      <c r="N906" s="148"/>
      <c r="O906" s="148"/>
      <c r="P906" s="149"/>
    </row>
    <row r="907" spans="1:16" ht="15" customHeight="1" thickBot="1" x14ac:dyDescent="0.3">
      <c r="A907" s="45" t="str">
        <f ca="1">IF(MONTH(C907)=MONTH(D$3),RIGHT('Yearly Info'!A$43,LEN('Yearly Info'!A$43)-4),"")</f>
        <v xml:space="preserve"> </v>
      </c>
      <c r="B907" s="146"/>
      <c r="C907" s="42">
        <f t="shared" ca="1" si="31"/>
        <v>46294</v>
      </c>
      <c r="D907" s="55">
        <f ca="1">INDIRECT("'" &amp; UPPER(LEFT(TEXT($D$3,"mmmm"),3)) &amp; "'!AE40")</f>
        <v>0</v>
      </c>
      <c r="E907" s="150"/>
      <c r="F907" s="151"/>
      <c r="G907" s="151"/>
      <c r="H907" s="151"/>
      <c r="I907" s="151"/>
      <c r="J907" s="151"/>
      <c r="K907" s="151"/>
      <c r="L907" s="151"/>
      <c r="M907" s="151"/>
      <c r="N907" s="151"/>
      <c r="O907" s="151"/>
      <c r="P907" s="152"/>
    </row>
    <row r="908" spans="1:16" ht="15" customHeight="1" x14ac:dyDescent="0.25">
      <c r="A908" s="44" t="str">
        <f ca="1">IF(MONTH(C908)=MONTH(D$3),RIGHT('Yearly Info'!A$14,LEN('Yearly Info'!A$14)-4),"")</f>
        <v xml:space="preserve"> RICS Support for MDEQ</v>
      </c>
      <c r="B908" s="159" t="str">
        <f ca="1">TEXT(C908,"dddd")</f>
        <v>Wednesday</v>
      </c>
      <c r="C908" s="96">
        <f ca="1">C878+1</f>
        <v>46295</v>
      </c>
      <c r="D908" s="54">
        <f ca="1">INDIRECT("'" &amp; UPPER(LEFT(TEXT($D$3,"mmmm"),3)) &amp; "'!AF11")</f>
        <v>0</v>
      </c>
      <c r="E908" s="147"/>
      <c r="F908" s="148"/>
      <c r="G908" s="148"/>
      <c r="H908" s="148"/>
      <c r="I908" s="148"/>
      <c r="J908" s="148"/>
      <c r="K908" s="148"/>
      <c r="L908" s="148"/>
      <c r="M908" s="148"/>
      <c r="N908" s="148"/>
      <c r="O908" s="148"/>
      <c r="P908" s="149"/>
    </row>
    <row r="909" spans="1:16" ht="15" customHeight="1" x14ac:dyDescent="0.25">
      <c r="A909" s="44" t="str">
        <f ca="1">IF(MONTH(C909)=MONTH(D$3),RIGHT('Yearly Info'!A$15,LEN('Yearly Info'!A$15)-4),"")</f>
        <v xml:space="preserve"> MDEQ</v>
      </c>
      <c r="B909" s="145"/>
      <c r="C909" s="42">
        <f ca="1">C908</f>
        <v>46295</v>
      </c>
      <c r="D909" s="54">
        <f ca="1">INDIRECT("'" &amp; UPPER(LEFT(TEXT($D$3,"mmmm"),3)) &amp; "'!AF12")</f>
        <v>0</v>
      </c>
      <c r="E909" s="147"/>
      <c r="F909" s="148"/>
      <c r="G909" s="148"/>
      <c r="H909" s="148"/>
      <c r="I909" s="148"/>
      <c r="J909" s="148"/>
      <c r="K909" s="148"/>
      <c r="L909" s="148"/>
      <c r="M909" s="148"/>
      <c r="N909" s="148"/>
      <c r="O909" s="148"/>
      <c r="P909" s="149"/>
    </row>
    <row r="910" spans="1:16" ht="15" customHeight="1" x14ac:dyDescent="0.25">
      <c r="A910" s="44" t="str">
        <f ca="1">IF(MONTH(C910)=MONTH(D$3),RIGHT('Yearly Info'!A$16,LEN('Yearly Info'!A$16)-4),"")</f>
        <v xml:space="preserve"> RICS Idea Portal</v>
      </c>
      <c r="B910" s="145"/>
      <c r="C910" s="42">
        <f t="shared" ref="C910:C936" ca="1" si="32">C909</f>
        <v>46295</v>
      </c>
      <c r="D910" s="54">
        <f ca="1">INDIRECT("'" &amp; UPPER(LEFT(TEXT($D$3,"mmmm"),3)) &amp; "'!AF13")</f>
        <v>0</v>
      </c>
      <c r="E910" s="147"/>
      <c r="F910" s="148"/>
      <c r="G910" s="148"/>
      <c r="H910" s="148"/>
      <c r="I910" s="148"/>
      <c r="J910" s="148"/>
      <c r="K910" s="148"/>
      <c r="L910" s="148"/>
      <c r="M910" s="148"/>
      <c r="N910" s="148"/>
      <c r="O910" s="148"/>
      <c r="P910" s="149"/>
    </row>
    <row r="911" spans="1:16" ht="15" customHeight="1" x14ac:dyDescent="0.25">
      <c r="A911" s="44" t="str">
        <f ca="1">IF(MONTH(C911)=MONTH(D$3),RIGHT('Yearly Info'!A$17,LEN('Yearly Info'!A$17)-4),"")</f>
        <v xml:space="preserve"> MSWIS</v>
      </c>
      <c r="B911" s="145"/>
      <c r="C911" s="42">
        <f t="shared" ca="1" si="32"/>
        <v>46295</v>
      </c>
      <c r="D911" s="54">
        <f ca="1">INDIRECT("'" &amp; UPPER(LEFT(TEXT($D$3,"mmmm"),3)) &amp; "'!AF14")</f>
        <v>0</v>
      </c>
      <c r="E911" s="147"/>
      <c r="F911" s="148"/>
      <c r="G911" s="148"/>
      <c r="H911" s="148"/>
      <c r="I911" s="148"/>
      <c r="J911" s="148"/>
      <c r="K911" s="148"/>
      <c r="L911" s="148"/>
      <c r="M911" s="148"/>
      <c r="N911" s="148"/>
      <c r="O911" s="148"/>
      <c r="P911" s="149"/>
    </row>
    <row r="912" spans="1:16" ht="15" customHeight="1" x14ac:dyDescent="0.25">
      <c r="A912" s="44" t="str">
        <f ca="1">IF(MONTH(C912)=MONTH(D$3),RIGHT('Yearly Info'!A$18,LEN('Yearly Info'!A$18)-4),"")</f>
        <v xml:space="preserve"> GeoSpatial</v>
      </c>
      <c r="B912" s="145"/>
      <c r="C912" s="42">
        <f t="shared" ca="1" si="32"/>
        <v>46295</v>
      </c>
      <c r="D912" s="54">
        <f ca="1">INDIRECT("'" &amp; UPPER(LEFT(TEXT($D$3,"mmmm"),3)) &amp; "'!AF15")</f>
        <v>0</v>
      </c>
      <c r="E912" s="147"/>
      <c r="F912" s="148"/>
      <c r="G912" s="148"/>
      <c r="H912" s="148"/>
      <c r="I912" s="148"/>
      <c r="J912" s="148"/>
      <c r="K912" s="148"/>
      <c r="L912" s="148"/>
      <c r="M912" s="148"/>
      <c r="N912" s="148"/>
      <c r="O912" s="148"/>
      <c r="P912" s="149"/>
    </row>
    <row r="913" spans="1:16" ht="15" customHeight="1" x14ac:dyDescent="0.25">
      <c r="A913" s="44" t="str">
        <f ca="1">IF(MONTH(C913)=MONTH(D$3),RIGHT('Yearly Info'!A$19,LEN('Yearly Info'!A$19)-4),"")</f>
        <v xml:space="preserve"> RICS Dashboard</v>
      </c>
      <c r="B913" s="145"/>
      <c r="C913" s="42">
        <f t="shared" ca="1" si="32"/>
        <v>46295</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xml:space="preserve"> MDWFP NRIS</v>
      </c>
      <c r="B914" s="145"/>
      <c r="C914" s="42">
        <f t="shared" ca="1" si="32"/>
        <v>46295</v>
      </c>
      <c r="D914" s="54">
        <f ca="1">INDIRECT("'" &amp; UPPER(LEFT(TEXT($D$3,"mmmm"),3)) &amp; "'!AF17")</f>
        <v>0</v>
      </c>
      <c r="E914" s="147"/>
      <c r="F914" s="148"/>
      <c r="G914" s="148"/>
      <c r="H914" s="148"/>
      <c r="I914" s="148"/>
      <c r="J914" s="148"/>
      <c r="K914" s="148"/>
      <c r="L914" s="148"/>
      <c r="M914" s="148"/>
      <c r="N914" s="148"/>
      <c r="O914" s="148"/>
      <c r="P914" s="149"/>
    </row>
    <row r="915" spans="1:16" ht="15" customHeight="1" x14ac:dyDescent="0.25">
      <c r="A915" s="44" t="str">
        <f ca="1">IF(MONTH(C915)=MONTH(D$3),RIGHT('Yearly Info'!A$21,LEN('Yearly Info'!A$21)-4),"")</f>
        <v xml:space="preserve"> MSWIS MRVA 4 CLOSED</v>
      </c>
      <c r="B915" s="145"/>
      <c r="C915" s="42">
        <f t="shared" ca="1" si="32"/>
        <v>46295</v>
      </c>
      <c r="D915" s="54">
        <f ca="1">INDIRECT("'" &amp; UPPER(LEFT(TEXT($D$3,"mmmm"),3)) &amp; "'!AF18")</f>
        <v>0</v>
      </c>
      <c r="E915" s="147"/>
      <c r="F915" s="148"/>
      <c r="G915" s="148"/>
      <c r="H915" s="148"/>
      <c r="I915" s="148"/>
      <c r="J915" s="148"/>
      <c r="K915" s="148"/>
      <c r="L915" s="148"/>
      <c r="M915" s="148"/>
      <c r="N915" s="148"/>
      <c r="O915" s="148"/>
      <c r="P915" s="149"/>
    </row>
    <row r="916" spans="1:16" ht="15" customHeight="1" x14ac:dyDescent="0.25">
      <c r="A916" s="44" t="str">
        <f ca="1">IF(MONTH(C916)=MONTH(D$3),RIGHT('Yearly Info'!A$22,LEN('Yearly Info'!A$22)-4),"")</f>
        <v xml:space="preserve"> Tackett</v>
      </c>
      <c r="B916" s="145"/>
      <c r="C916" s="42">
        <f t="shared" ca="1" si="32"/>
        <v>46295</v>
      </c>
      <c r="D916" s="54">
        <f ca="1">INDIRECT("'" &amp; UPPER(LEFT(TEXT($D$3,"mmmm"),3)) &amp; "'!AF19")</f>
        <v>0</v>
      </c>
      <c r="E916" s="147"/>
      <c r="F916" s="148"/>
      <c r="G916" s="148"/>
      <c r="H916" s="148"/>
      <c r="I916" s="148"/>
      <c r="J916" s="148"/>
      <c r="K916" s="148"/>
      <c r="L916" s="148"/>
      <c r="M916" s="148"/>
      <c r="N916" s="148"/>
      <c r="O916" s="148"/>
      <c r="P916" s="149"/>
    </row>
    <row r="917" spans="1:16" ht="15" customHeight="1" x14ac:dyDescent="0.25">
      <c r="A917" s="44" t="e">
        <f ca="1">IF(MONTH(C917)=MONTH(D$3),RIGHT('Yearly Info'!A$23,LEN('Yearly Info'!A$23)-4),"")</f>
        <v>#VALUE!</v>
      </c>
      <c r="B917" s="145"/>
      <c r="C917" s="42">
        <f t="shared" ca="1" si="32"/>
        <v>46295</v>
      </c>
      <c r="D917" s="54">
        <f ca="1">INDIRECT("'" &amp; UPPER(LEFT(TEXT($D$3,"mmmm"),3)) &amp; "'!AF20")</f>
        <v>0</v>
      </c>
      <c r="E917" s="147"/>
      <c r="F917" s="148"/>
      <c r="G917" s="148"/>
      <c r="H917" s="148"/>
      <c r="I917" s="148"/>
      <c r="J917" s="148"/>
      <c r="K917" s="148"/>
      <c r="L917" s="148"/>
      <c r="M917" s="148"/>
      <c r="N917" s="148"/>
      <c r="O917" s="148"/>
      <c r="P917" s="149"/>
    </row>
    <row r="918" spans="1:16" ht="15" customHeight="1" x14ac:dyDescent="0.25">
      <c r="A918" s="44" t="e">
        <f ca="1">IF(MONTH(C918)=MONTH(D$3),RIGHT('Yearly Info'!A$24,LEN('Yearly Info'!A$24)-4),"")</f>
        <v>#VALUE!</v>
      </c>
      <c r="B918" s="145"/>
      <c r="C918" s="42">
        <f t="shared" ca="1" si="32"/>
        <v>46295</v>
      </c>
      <c r="D918" s="54">
        <f ca="1">INDIRECT("'" &amp; UPPER(LEFT(TEXT($D$3,"mmmm"),3)) &amp; "'!AF21")</f>
        <v>0</v>
      </c>
      <c r="E918" s="147"/>
      <c r="F918" s="148"/>
      <c r="G918" s="148"/>
      <c r="H918" s="148"/>
      <c r="I918" s="148"/>
      <c r="J918" s="148"/>
      <c r="K918" s="148"/>
      <c r="L918" s="148"/>
      <c r="M918" s="148"/>
      <c r="N918" s="148"/>
      <c r="O918" s="148"/>
      <c r="P918" s="149"/>
    </row>
    <row r="919" spans="1:16" ht="15" customHeight="1" x14ac:dyDescent="0.25">
      <c r="A919" s="44" t="e">
        <f ca="1">IF(MONTH(C919)=MONTH(D$3),RIGHT('Yearly Info'!A$25,LEN('Yearly Info'!A$25)-4),"")</f>
        <v>#VALUE!</v>
      </c>
      <c r="B919" s="145"/>
      <c r="C919" s="42">
        <f t="shared" ca="1" si="32"/>
        <v>46295</v>
      </c>
      <c r="D919" s="54">
        <f ca="1">INDIRECT("'" &amp; UPPER(LEFT(TEXT($D$3,"mmmm"),3)) &amp; "'!AF22")</f>
        <v>0</v>
      </c>
      <c r="E919" s="147"/>
      <c r="F919" s="148"/>
      <c r="G919" s="148"/>
      <c r="H919" s="148"/>
      <c r="I919" s="148"/>
      <c r="J919" s="148"/>
      <c r="K919" s="148"/>
      <c r="L919" s="148"/>
      <c r="M919" s="148"/>
      <c r="N919" s="148"/>
      <c r="O919" s="148"/>
      <c r="P919" s="149"/>
    </row>
    <row r="920" spans="1:16" ht="15" customHeight="1" x14ac:dyDescent="0.25">
      <c r="A920" s="44" t="e">
        <f ca="1">IF(MONTH(C920)=MONTH(D$3),RIGHT('Yearly Info'!A$26,LEN('Yearly Info'!A$26)-4),"")</f>
        <v>#VALUE!</v>
      </c>
      <c r="B920" s="145"/>
      <c r="C920" s="42">
        <f t="shared" ca="1" si="32"/>
        <v>46295</v>
      </c>
      <c r="D920" s="54">
        <f ca="1">INDIRECT("'" &amp; UPPER(LEFT(TEXT($D$3,"mmmm"),3)) &amp; "'!AF23")</f>
        <v>0</v>
      </c>
      <c r="E920" s="147"/>
      <c r="F920" s="148"/>
      <c r="G920" s="148"/>
      <c r="H920" s="148"/>
      <c r="I920" s="148"/>
      <c r="J920" s="148"/>
      <c r="K920" s="148"/>
      <c r="L920" s="148"/>
      <c r="M920" s="148"/>
      <c r="N920" s="148"/>
      <c r="O920" s="148"/>
      <c r="P920" s="149"/>
    </row>
    <row r="921" spans="1:16" x14ac:dyDescent="0.25">
      <c r="A921" s="44" t="e">
        <f ca="1">IF(MONTH(C921)=MONTH(D$3),RIGHT('Yearly Info'!A$27,LEN('Yearly Info'!A$27)-4),"")</f>
        <v>#VALUE!</v>
      </c>
      <c r="B921" s="145"/>
      <c r="C921" s="42">
        <f t="shared" ca="1" si="32"/>
        <v>46295</v>
      </c>
      <c r="D921" s="54">
        <f ca="1">INDIRECT("'" &amp; UPPER(LEFT(TEXT($D$3,"mmmm"),3)) &amp; "'!AF24")</f>
        <v>0</v>
      </c>
      <c r="E921" s="147"/>
      <c r="F921" s="148"/>
      <c r="G921" s="148"/>
      <c r="H921" s="148"/>
      <c r="I921" s="148"/>
      <c r="J921" s="148"/>
      <c r="K921" s="148"/>
      <c r="L921" s="148"/>
      <c r="M921" s="148"/>
      <c r="N921" s="148"/>
      <c r="O921" s="148"/>
      <c r="P921" s="149"/>
    </row>
    <row r="922" spans="1:16" x14ac:dyDescent="0.25">
      <c r="A922" s="44" t="e">
        <f ca="1">IF(MONTH(C922)=MONTH(D$3),RIGHT('Yearly Info'!A$28,LEN('Yearly Info'!A$28)-4),"")</f>
        <v>#VALUE!</v>
      </c>
      <c r="B922" s="145"/>
      <c r="C922" s="42">
        <f t="shared" ca="1" si="32"/>
        <v>46295</v>
      </c>
      <c r="D922" s="54">
        <f ca="1">INDIRECT("'" &amp; UPPER(LEFT(TEXT($D$3,"mmmm"),3)) &amp; "'!AF25")</f>
        <v>0</v>
      </c>
      <c r="E922" s="147"/>
      <c r="F922" s="148"/>
      <c r="G922" s="148"/>
      <c r="H922" s="148"/>
      <c r="I922" s="148"/>
      <c r="J922" s="148"/>
      <c r="K922" s="148"/>
      <c r="L922" s="148"/>
      <c r="M922" s="148"/>
      <c r="N922" s="148"/>
      <c r="O922" s="148"/>
      <c r="P922" s="149"/>
    </row>
    <row r="923" spans="1:16" ht="14.45" customHeight="1" x14ac:dyDescent="0.25">
      <c r="A923" s="44" t="e">
        <f ca="1">IF(MONTH(C923)=MONTH(D$3),RIGHT('Yearly Info'!A$29,LEN('Yearly Info'!A$29)-4),"")</f>
        <v>#VALUE!</v>
      </c>
      <c r="B923" s="145"/>
      <c r="C923" s="42">
        <f t="shared" ca="1" si="32"/>
        <v>46295</v>
      </c>
      <c r="D923" s="54">
        <f ca="1">INDIRECT("'" &amp; UPPER(LEFT(TEXT($D$3,"mmmm"),3)) &amp; "'!AF26")</f>
        <v>0</v>
      </c>
      <c r="E923" s="147"/>
      <c r="F923" s="148"/>
      <c r="G923" s="148"/>
      <c r="H923" s="148"/>
      <c r="I923" s="148"/>
      <c r="J923" s="148"/>
      <c r="K923" s="148"/>
      <c r="L923" s="148"/>
      <c r="M923" s="148"/>
      <c r="N923" s="148"/>
      <c r="O923" s="148"/>
      <c r="P923" s="149"/>
    </row>
    <row r="924" spans="1:16" ht="15" customHeight="1" x14ac:dyDescent="0.25">
      <c r="A924" s="44" t="e">
        <f ca="1">IF(MONTH(C924)=MONTH(D$3),RIGHT('Yearly Info'!A$30,LEN('Yearly Info'!A$30)-4),"")</f>
        <v>#VALUE!</v>
      </c>
      <c r="B924" s="145"/>
      <c r="C924" s="42">
        <f t="shared" ca="1" si="32"/>
        <v>46295</v>
      </c>
      <c r="D924" s="54">
        <f ca="1">INDIRECT("'" &amp; UPPER(LEFT(TEXT($D$3,"mmmm"),3)) &amp; "'!AF27")</f>
        <v>0</v>
      </c>
      <c r="E924" s="147"/>
      <c r="F924" s="148"/>
      <c r="G924" s="148"/>
      <c r="H924" s="148"/>
      <c r="I924" s="148"/>
      <c r="J924" s="148"/>
      <c r="K924" s="148"/>
      <c r="L924" s="148"/>
      <c r="M924" s="148"/>
      <c r="N924" s="148"/>
      <c r="O924" s="148"/>
      <c r="P924" s="149"/>
    </row>
    <row r="925" spans="1:16" ht="15" customHeight="1" x14ac:dyDescent="0.25">
      <c r="A925" s="44" t="e">
        <f ca="1">IF(MONTH(C925)=MONTH(D$3),RIGHT('Yearly Info'!A$31,LEN('Yearly Info'!A$31)-4),"")</f>
        <v>#VALUE!</v>
      </c>
      <c r="B925" s="145"/>
      <c r="C925" s="42">
        <f t="shared" ca="1" si="32"/>
        <v>46295</v>
      </c>
      <c r="D925" s="54">
        <f ca="1">INDIRECT("'" &amp; UPPER(LEFT(TEXT($D$3,"mmmm"),3)) &amp; "'!AF28")</f>
        <v>0</v>
      </c>
      <c r="E925" s="147"/>
      <c r="F925" s="148"/>
      <c r="G925" s="148"/>
      <c r="H925" s="148"/>
      <c r="I925" s="148"/>
      <c r="J925" s="148"/>
      <c r="K925" s="148"/>
      <c r="L925" s="148"/>
      <c r="M925" s="148"/>
      <c r="N925" s="148"/>
      <c r="O925" s="148"/>
      <c r="P925" s="149"/>
    </row>
    <row r="926" spans="1:16" ht="15" customHeight="1" x14ac:dyDescent="0.25">
      <c r="A926" s="44" t="e">
        <f ca="1">IF(MONTH(C926)=MONTH(D$3),RIGHT('Yearly Info'!A$32,LEN('Yearly Info'!A$32)-4),"")</f>
        <v>#VALUE!</v>
      </c>
      <c r="B926" s="145"/>
      <c r="C926" s="42">
        <f t="shared" ca="1" si="32"/>
        <v>46295</v>
      </c>
      <c r="D926" s="54">
        <f ca="1">INDIRECT("'" &amp; UPPER(LEFT(TEXT($D$3,"mmmm"),3)) &amp; "'!AF29")</f>
        <v>0</v>
      </c>
      <c r="E926" s="147"/>
      <c r="F926" s="148"/>
      <c r="G926" s="148"/>
      <c r="H926" s="148"/>
      <c r="I926" s="148"/>
      <c r="J926" s="148"/>
      <c r="K926" s="148"/>
      <c r="L926" s="148"/>
      <c r="M926" s="148"/>
      <c r="N926" s="148"/>
      <c r="O926" s="148"/>
      <c r="P926" s="149"/>
    </row>
    <row r="927" spans="1:16" ht="15" customHeight="1" x14ac:dyDescent="0.25">
      <c r="A927" s="44" t="e">
        <f ca="1">IF(MONTH(C927)=MONTH(D$3),RIGHT('Yearly Info'!A$33,LEN('Yearly Info'!A$33)-4),"")</f>
        <v>#VALUE!</v>
      </c>
      <c r="B927" s="145"/>
      <c r="C927" s="42">
        <f t="shared" ca="1" si="32"/>
        <v>46295</v>
      </c>
      <c r="D927" s="54">
        <f ca="1">INDIRECT("'" &amp; UPPER(LEFT(TEXT($D$3,"mmmm"),3)) &amp; "'!AF30")</f>
        <v>0</v>
      </c>
      <c r="E927" s="147"/>
      <c r="F927" s="148"/>
      <c r="G927" s="148"/>
      <c r="H927" s="148"/>
      <c r="I927" s="148"/>
      <c r="J927" s="148"/>
      <c r="K927" s="148"/>
      <c r="L927" s="148"/>
      <c r="M927" s="148"/>
      <c r="N927" s="148"/>
      <c r="O927" s="148"/>
      <c r="P927" s="149"/>
    </row>
    <row r="928" spans="1:16" ht="15" customHeight="1" x14ac:dyDescent="0.25">
      <c r="A928" s="44" t="e">
        <f ca="1">IF(MONTH(C928)=MONTH(D$3),RIGHT('Yearly Info'!A$34,LEN('Yearly Info'!A$34)-4),"")</f>
        <v>#VALUE!</v>
      </c>
      <c r="B928" s="145"/>
      <c r="C928" s="42">
        <f t="shared" ca="1" si="32"/>
        <v>46295</v>
      </c>
      <c r="D928" s="54">
        <f ca="1">INDIRECT("'" &amp; UPPER(LEFT(TEXT($D$3,"mmmm"),3)) &amp; "'!AF31")</f>
        <v>0</v>
      </c>
      <c r="E928" s="147"/>
      <c r="F928" s="148"/>
      <c r="G928" s="148"/>
      <c r="H928" s="148"/>
      <c r="I928" s="148"/>
      <c r="J928" s="148"/>
      <c r="K928" s="148"/>
      <c r="L928" s="148"/>
      <c r="M928" s="148"/>
      <c r="N928" s="148"/>
      <c r="O928" s="148"/>
      <c r="P928" s="149"/>
    </row>
    <row r="929" spans="1:16" ht="15" customHeight="1" x14ac:dyDescent="0.25">
      <c r="A929" s="44" t="e">
        <f ca="1">IF(MONTH(C929)=MONTH(D$3),RIGHT('Yearly Info'!A$35,LEN('Yearly Info'!A$35)-4),"")</f>
        <v>#VALUE!</v>
      </c>
      <c r="B929" s="145"/>
      <c r="C929" s="42">
        <f t="shared" ca="1" si="32"/>
        <v>46295</v>
      </c>
      <c r="D929" s="54">
        <f ca="1">INDIRECT("'" &amp; UPPER(LEFT(TEXT($D$3,"mmmm"),3)) &amp; "'!AF32")</f>
        <v>0</v>
      </c>
      <c r="E929" s="147"/>
      <c r="F929" s="148"/>
      <c r="G929" s="148"/>
      <c r="H929" s="148"/>
      <c r="I929" s="148"/>
      <c r="J929" s="148"/>
      <c r="K929" s="148"/>
      <c r="L929" s="148"/>
      <c r="M929" s="148"/>
      <c r="N929" s="148"/>
      <c r="O929" s="148"/>
      <c r="P929" s="149"/>
    </row>
    <row r="930" spans="1:16" ht="15" customHeight="1" x14ac:dyDescent="0.25">
      <c r="A930" s="44" t="e">
        <f ca="1">IF(MONTH(C930)=MONTH(D$3),RIGHT('Yearly Info'!A$36,LEN('Yearly Info'!A$36)-4),"")</f>
        <v>#VALUE!</v>
      </c>
      <c r="B930" s="145"/>
      <c r="C930" s="42">
        <f t="shared" ca="1" si="32"/>
        <v>46295</v>
      </c>
      <c r="D930" s="54">
        <f ca="1">INDIRECT("'" &amp; UPPER(LEFT(TEXT($D$3,"mmmm"),3)) &amp; "'!AF33")</f>
        <v>0</v>
      </c>
      <c r="E930" s="147"/>
      <c r="F930" s="148"/>
      <c r="G930" s="148"/>
      <c r="H930" s="148"/>
      <c r="I930" s="148"/>
      <c r="J930" s="148"/>
      <c r="K930" s="148"/>
      <c r="L930" s="148"/>
      <c r="M930" s="148"/>
      <c r="N930" s="148"/>
      <c r="O930" s="148"/>
      <c r="P930" s="149"/>
    </row>
    <row r="931" spans="1:16" ht="15" customHeight="1" x14ac:dyDescent="0.25">
      <c r="A931" s="44" t="e">
        <f ca="1">IF(MONTH(C931)=MONTH(D$3),RIGHT('Yearly Info'!A$37,LEN('Yearly Info'!A$37)-4),"")</f>
        <v>#VALUE!</v>
      </c>
      <c r="B931" s="145"/>
      <c r="C931" s="42">
        <f t="shared" ca="1" si="32"/>
        <v>46295</v>
      </c>
      <c r="D931" s="54">
        <f ca="1">INDIRECT("'" &amp; UPPER(LEFT(TEXT($D$3,"mmmm"),3)) &amp; "'!AF34")</f>
        <v>0</v>
      </c>
      <c r="E931" s="147"/>
      <c r="F931" s="148"/>
      <c r="G931" s="148"/>
      <c r="H931" s="148"/>
      <c r="I931" s="148"/>
      <c r="J931" s="148"/>
      <c r="K931" s="148"/>
      <c r="L931" s="148"/>
      <c r="M931" s="148"/>
      <c r="N931" s="148"/>
      <c r="O931" s="148"/>
      <c r="P931" s="149"/>
    </row>
    <row r="932" spans="1:16" ht="15" customHeight="1" x14ac:dyDescent="0.25">
      <c r="A932" s="44" t="e">
        <f ca="1">IF(MONTH(C932)=MONTH(D$3),RIGHT('Yearly Info'!A$38,LEN('Yearly Info'!A$38)-4),"")</f>
        <v>#VALUE!</v>
      </c>
      <c r="B932" s="145"/>
      <c r="C932" s="42">
        <f t="shared" ca="1" si="32"/>
        <v>46295</v>
      </c>
      <c r="D932" s="54">
        <f ca="1">INDIRECT("'" &amp; UPPER(LEFT(TEXT($D$3,"mmmm"),3)) &amp; "'!AF35")</f>
        <v>0</v>
      </c>
      <c r="E932" s="147"/>
      <c r="F932" s="148"/>
      <c r="G932" s="148"/>
      <c r="H932" s="148"/>
      <c r="I932" s="148"/>
      <c r="J932" s="148"/>
      <c r="K932" s="148"/>
      <c r="L932" s="148"/>
      <c r="M932" s="148"/>
      <c r="N932" s="148"/>
      <c r="O932" s="148"/>
      <c r="P932" s="149"/>
    </row>
    <row r="933" spans="1:16" ht="15" customHeight="1" x14ac:dyDescent="0.25">
      <c r="A933" s="44" t="e">
        <f ca="1">IF(MONTH(C933)=MONTH(D$3),RIGHT('Yearly Info'!A$39,LEN('Yearly Info'!A$39)-4),"")</f>
        <v>#VALUE!</v>
      </c>
      <c r="B933" s="145"/>
      <c r="C933" s="42">
        <f t="shared" ca="1" si="32"/>
        <v>46295</v>
      </c>
      <c r="D933" s="54">
        <f ca="1">INDIRECT("'" &amp; UPPER(LEFT(TEXT($D$3,"mmmm"),3)) &amp; "'!AF36")</f>
        <v>0</v>
      </c>
      <c r="E933" s="147"/>
      <c r="F933" s="148"/>
      <c r="G933" s="148"/>
      <c r="H933" s="148"/>
      <c r="I933" s="148"/>
      <c r="J933" s="148"/>
      <c r="K933" s="148"/>
      <c r="L933" s="148"/>
      <c r="M933" s="148"/>
      <c r="N933" s="148"/>
      <c r="O933" s="148"/>
      <c r="P933" s="149"/>
    </row>
    <row r="934" spans="1:16" ht="15" customHeight="1" thickBot="1" x14ac:dyDescent="0.3">
      <c r="A934" s="45" t="e">
        <f ca="1">IF(MONTH(C934)=MONTH(D$3),RIGHT('Yearly Info'!A$40,LEN('Yearly Info'!A$40)-4),"")</f>
        <v>#VALUE!</v>
      </c>
      <c r="B934" s="145"/>
      <c r="C934" s="42">
        <f t="shared" ca="1" si="32"/>
        <v>46295</v>
      </c>
      <c r="D934" s="54">
        <f ca="1">INDIRECT("'" &amp; UPPER(LEFT(TEXT($D$3,"mmmm"),3)) &amp; "'!AF37")</f>
        <v>0</v>
      </c>
      <c r="E934" s="147"/>
      <c r="F934" s="148"/>
      <c r="G934" s="148"/>
      <c r="H934" s="148"/>
      <c r="I934" s="148"/>
      <c r="J934" s="148"/>
      <c r="K934" s="148"/>
      <c r="L934" s="148"/>
      <c r="M934" s="148"/>
      <c r="N934" s="148"/>
      <c r="O934" s="148"/>
      <c r="P934" s="149"/>
    </row>
    <row r="935" spans="1:16" ht="15" customHeight="1" thickBot="1" x14ac:dyDescent="0.3">
      <c r="A935" s="45" t="str">
        <f ca="1">IF(MONTH(C935)=MONTH(D$3),RIGHT('Yearly Info'!A$41,LEN('Yearly Info'!A$41)-4),"")</f>
        <v xml:space="preserve"> </v>
      </c>
      <c r="B935" s="145"/>
      <c r="C935" s="42">
        <f t="shared" ca="1" si="32"/>
        <v>46295</v>
      </c>
      <c r="D935" s="54">
        <f ca="1">INDIRECT("'" &amp; UPPER(LEFT(TEXT($D$3,"mmmm"),3)) &amp; "'!AF38")</f>
        <v>0</v>
      </c>
      <c r="E935" s="147"/>
      <c r="F935" s="148"/>
      <c r="G935" s="148"/>
      <c r="H935" s="148"/>
      <c r="I935" s="148"/>
      <c r="J935" s="148"/>
      <c r="K935" s="148"/>
      <c r="L935" s="148"/>
      <c r="M935" s="148"/>
      <c r="N935" s="148"/>
      <c r="O935" s="148"/>
      <c r="P935" s="149"/>
    </row>
    <row r="936" spans="1:16" ht="15" customHeight="1" thickBot="1" x14ac:dyDescent="0.3">
      <c r="A936" s="45" t="str">
        <f ca="1">IF(MONTH(C936)=MONTH(D$3),RIGHT('Yearly Info'!A$42,LEN('Yearly Info'!A$42)-4),"")</f>
        <v xml:space="preserve"> </v>
      </c>
      <c r="B936" s="145"/>
      <c r="C936" s="42">
        <f t="shared" ca="1" si="32"/>
        <v>46295</v>
      </c>
      <c r="D936" s="54">
        <f ca="1">INDIRECT("'" &amp; UPPER(LEFT(TEXT($D$3,"mmmm"),3)) &amp; "'!AF39")</f>
        <v>0</v>
      </c>
      <c r="E936" s="147"/>
      <c r="F936" s="148"/>
      <c r="G936" s="148"/>
      <c r="H936" s="148"/>
      <c r="I936" s="148"/>
      <c r="J936" s="148"/>
      <c r="K936" s="148"/>
      <c r="L936" s="148"/>
      <c r="M936" s="148"/>
      <c r="N936" s="148"/>
      <c r="O936" s="148"/>
      <c r="P936" s="149"/>
    </row>
    <row r="937" spans="1:16" ht="15" customHeight="1" thickBot="1" x14ac:dyDescent="0.3">
      <c r="A937" s="45" t="str">
        <f ca="1">IF(MONTH(C937)=MONTH(D$3),RIGHT('Yearly Info'!A$43,LEN('Yearly Info'!A$43)-4),"")</f>
        <v xml:space="preserve"> </v>
      </c>
      <c r="B937" s="146"/>
      <c r="C937" s="42">
        <f ca="1">C936</f>
        <v>46295</v>
      </c>
      <c r="D937" s="55">
        <f ca="1">INDIRECT("'" &amp; UPPER(LEFT(TEXT($D$3,"mmmm"),3)) &amp; "'!AF40")</f>
        <v>0</v>
      </c>
      <c r="E937" s="150"/>
      <c r="F937" s="151"/>
      <c r="G937" s="151"/>
      <c r="H937" s="151"/>
      <c r="I937" s="151"/>
      <c r="J937" s="151"/>
      <c r="K937" s="151"/>
      <c r="L937" s="151"/>
      <c r="M937" s="151"/>
      <c r="N937" s="151"/>
      <c r="O937" s="151"/>
      <c r="P937" s="152"/>
    </row>
    <row r="938" spans="1:16" ht="15" customHeight="1" x14ac:dyDescent="0.25">
      <c r="A938" s="44" t="str">
        <f ca="1">IF(MONTH(C938)=MONTH(D$3),RIGHT('Yearly Info'!A$14,LEN('Yearly Info'!A$14)-4),"")</f>
        <v/>
      </c>
      <c r="B938" s="159" t="str">
        <f ca="1">TEXT(C938,"dddd")</f>
        <v>Thursday</v>
      </c>
      <c r="C938" s="96">
        <f ca="1">C908+1</f>
        <v>46296</v>
      </c>
      <c r="D938" s="54">
        <f ca="1">INDIRECT("'" &amp; UPPER(LEFT(TEXT($D$3,"mmmm"),3)) &amp; "'!AG11")</f>
        <v>0</v>
      </c>
      <c r="E938" s="147"/>
      <c r="F938" s="148"/>
      <c r="G938" s="148"/>
      <c r="H938" s="148"/>
      <c r="I938" s="148"/>
      <c r="J938" s="148"/>
      <c r="K938" s="148"/>
      <c r="L938" s="148"/>
      <c r="M938" s="148"/>
      <c r="N938" s="148"/>
      <c r="O938" s="148"/>
      <c r="P938" s="149"/>
    </row>
    <row r="939" spans="1:16" ht="15" customHeight="1" x14ac:dyDescent="0.25">
      <c r="A939" s="44" t="str">
        <f ca="1">IF(MONTH(C939)=MONTH(D$3),RIGHT('Yearly Info'!A$15,LEN('Yearly Info'!A$15)-4),"")</f>
        <v/>
      </c>
      <c r="B939" s="145"/>
      <c r="C939" s="42">
        <f ca="1">C938</f>
        <v>46296</v>
      </c>
      <c r="D939" s="54">
        <f ca="1">INDIRECT("'" &amp; UPPER(LEFT(TEXT($D$3,"mmmm"),3)) &amp; "'!AG12")</f>
        <v>0</v>
      </c>
      <c r="E939" s="147"/>
      <c r="F939" s="148"/>
      <c r="G939" s="148"/>
      <c r="H939" s="148"/>
      <c r="I939" s="148"/>
      <c r="J939" s="148"/>
      <c r="K939" s="148"/>
      <c r="L939" s="148"/>
      <c r="M939" s="148"/>
      <c r="N939" s="148"/>
      <c r="O939" s="148"/>
      <c r="P939" s="149"/>
    </row>
    <row r="940" spans="1:16" ht="15" customHeight="1" x14ac:dyDescent="0.25">
      <c r="A940" s="44" t="str">
        <f ca="1">IF(MONTH(C940)=MONTH(D$3),RIGHT('Yearly Info'!A$16,LEN('Yearly Info'!A$16)-4),"")</f>
        <v/>
      </c>
      <c r="B940" s="145"/>
      <c r="C940" s="42">
        <f t="shared" ref="C940:C967" ca="1" si="33">C939</f>
        <v>46296</v>
      </c>
      <c r="D940" s="54">
        <f ca="1">INDIRECT("'" &amp; UPPER(LEFT(TEXT($D$3,"mmmm"),3)) &amp; "'!AG13")</f>
        <v>0</v>
      </c>
      <c r="E940" s="147"/>
      <c r="F940" s="148"/>
      <c r="G940" s="148"/>
      <c r="H940" s="148"/>
      <c r="I940" s="148"/>
      <c r="J940" s="148"/>
      <c r="K940" s="148"/>
      <c r="L940" s="148"/>
      <c r="M940" s="148"/>
      <c r="N940" s="148"/>
      <c r="O940" s="148"/>
      <c r="P940" s="149"/>
    </row>
    <row r="941" spans="1:16" ht="15" customHeight="1" x14ac:dyDescent="0.25">
      <c r="A941" s="44" t="str">
        <f ca="1">IF(MONTH(C941)=MONTH(D$3),RIGHT('Yearly Info'!A$17,LEN('Yearly Info'!A$17)-4),"")</f>
        <v/>
      </c>
      <c r="B941" s="145"/>
      <c r="C941" s="42">
        <f t="shared" ca="1" si="33"/>
        <v>46296</v>
      </c>
      <c r="D941" s="54">
        <f ca="1">INDIRECT("'" &amp; UPPER(LEFT(TEXT($D$3,"mmmm"),3)) &amp; "'!AG14")</f>
        <v>0</v>
      </c>
      <c r="E941" s="147"/>
      <c r="F941" s="148"/>
      <c r="G941" s="148"/>
      <c r="H941" s="148"/>
      <c r="I941" s="148"/>
      <c r="J941" s="148"/>
      <c r="K941" s="148"/>
      <c r="L941" s="148"/>
      <c r="M941" s="148"/>
      <c r="N941" s="148"/>
      <c r="O941" s="148"/>
      <c r="P941" s="149"/>
    </row>
    <row r="942" spans="1:16" ht="15" customHeight="1" x14ac:dyDescent="0.25">
      <c r="A942" s="44" t="str">
        <f ca="1">IF(MONTH(C942)=MONTH(D$3),RIGHT('Yearly Info'!A$18,LEN('Yearly Info'!A$18)-4),"")</f>
        <v/>
      </c>
      <c r="B942" s="145"/>
      <c r="C942" s="42">
        <f t="shared" ca="1" si="33"/>
        <v>46296</v>
      </c>
      <c r="D942" s="54">
        <f ca="1">INDIRECT("'" &amp; UPPER(LEFT(TEXT($D$3,"mmmm"),3)) &amp; "'!AG15")</f>
        <v>0</v>
      </c>
      <c r="E942" s="147"/>
      <c r="F942" s="148"/>
      <c r="G942" s="148"/>
      <c r="H942" s="148"/>
      <c r="I942" s="148"/>
      <c r="J942" s="148"/>
      <c r="K942" s="148"/>
      <c r="L942" s="148"/>
      <c r="M942" s="148"/>
      <c r="N942" s="148"/>
      <c r="O942" s="148"/>
      <c r="P942" s="149"/>
    </row>
    <row r="943" spans="1:16" ht="15" customHeight="1" x14ac:dyDescent="0.25">
      <c r="A943" s="44" t="str">
        <f ca="1">IF(MONTH(C943)=MONTH(D$3),RIGHT('Yearly Info'!A$19,LEN('Yearly Info'!A$19)-4),"")</f>
        <v/>
      </c>
      <c r="B943" s="145"/>
      <c r="C943" s="42">
        <f t="shared" ca="1" si="33"/>
        <v>46296</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c>
      <c r="B944" s="145"/>
      <c r="C944" s="42">
        <f t="shared" ca="1" si="33"/>
        <v>46296</v>
      </c>
      <c r="D944" s="54">
        <f ca="1">INDIRECT("'" &amp; UPPER(LEFT(TEXT($D$3,"mmmm"),3)) &amp; "'!AG17")</f>
        <v>0</v>
      </c>
      <c r="E944" s="153"/>
      <c r="F944" s="154"/>
      <c r="G944" s="154"/>
      <c r="H944" s="154"/>
      <c r="I944" s="154"/>
      <c r="J944" s="154"/>
      <c r="K944" s="154"/>
      <c r="L944" s="154"/>
      <c r="M944" s="154"/>
      <c r="N944" s="154"/>
      <c r="O944" s="154"/>
      <c r="P944" s="155"/>
    </row>
    <row r="945" spans="1:16" ht="15" customHeight="1" x14ac:dyDescent="0.25">
      <c r="A945" s="44" t="str">
        <f ca="1">IF(MONTH(C945)=MONTH(D$3),RIGHT('Yearly Info'!A$21,LEN('Yearly Info'!A$21)-4),"")</f>
        <v/>
      </c>
      <c r="B945" s="145"/>
      <c r="C945" s="42">
        <f t="shared" ca="1" si="33"/>
        <v>46296</v>
      </c>
      <c r="D945" s="54">
        <f ca="1">INDIRECT("'" &amp; UPPER(LEFT(TEXT($D$3,"mmmm"),3)) &amp; "'!AG18")</f>
        <v>0</v>
      </c>
      <c r="E945" s="147"/>
      <c r="F945" s="148"/>
      <c r="G945" s="148"/>
      <c r="H945" s="148"/>
      <c r="I945" s="148"/>
      <c r="J945" s="148"/>
      <c r="K945" s="148"/>
      <c r="L945" s="148"/>
      <c r="M945" s="148"/>
      <c r="N945" s="148"/>
      <c r="O945" s="148"/>
      <c r="P945" s="149"/>
    </row>
    <row r="946" spans="1:16" ht="15" customHeight="1" x14ac:dyDescent="0.25">
      <c r="A946" s="44" t="str">
        <f ca="1">IF(MONTH(C946)=MONTH(D$3),RIGHT('Yearly Info'!A$22,LEN('Yearly Info'!A$22)-4),"")</f>
        <v/>
      </c>
      <c r="B946" s="145"/>
      <c r="C946" s="42">
        <f t="shared" ca="1" si="33"/>
        <v>46296</v>
      </c>
      <c r="D946" s="54">
        <f ca="1">INDIRECT("'" &amp; UPPER(LEFT(TEXT($D$3,"mmmm"),3)) &amp; "'!AG19")</f>
        <v>0</v>
      </c>
      <c r="E946" s="147"/>
      <c r="F946" s="148"/>
      <c r="G946" s="148"/>
      <c r="H946" s="148"/>
      <c r="I946" s="148"/>
      <c r="J946" s="148"/>
      <c r="K946" s="148"/>
      <c r="L946" s="148"/>
      <c r="M946" s="148"/>
      <c r="N946" s="148"/>
      <c r="O946" s="148"/>
      <c r="P946" s="149"/>
    </row>
    <row r="947" spans="1:16" ht="15" customHeight="1" x14ac:dyDescent="0.25">
      <c r="A947" s="44" t="str">
        <f ca="1">IF(MONTH(C947)=MONTH(D$3),RIGHT('Yearly Info'!A$23,LEN('Yearly Info'!A$23)-4),"")</f>
        <v/>
      </c>
      <c r="B947" s="145"/>
      <c r="C947" s="42">
        <f t="shared" ca="1" si="33"/>
        <v>46296</v>
      </c>
      <c r="D947" s="54">
        <f ca="1">INDIRECT("'" &amp; UPPER(LEFT(TEXT($D$3,"mmmm"),3)) &amp; "'!AG20")</f>
        <v>0</v>
      </c>
      <c r="E947" s="147"/>
      <c r="F947" s="148"/>
      <c r="G947" s="148"/>
      <c r="H947" s="148"/>
      <c r="I947" s="148"/>
      <c r="J947" s="148"/>
      <c r="K947" s="148"/>
      <c r="L947" s="148"/>
      <c r="M947" s="148"/>
      <c r="N947" s="148"/>
      <c r="O947" s="148"/>
      <c r="P947" s="149"/>
    </row>
    <row r="948" spans="1:16" ht="15" customHeight="1" x14ac:dyDescent="0.25">
      <c r="A948" s="44" t="str">
        <f ca="1">IF(MONTH(C948)=MONTH(D$3),RIGHT('Yearly Info'!A$24,LEN('Yearly Info'!A$24)-4),"")</f>
        <v/>
      </c>
      <c r="B948" s="145"/>
      <c r="C948" s="42">
        <f t="shared" ca="1" si="33"/>
        <v>46296</v>
      </c>
      <c r="D948" s="54">
        <f ca="1">INDIRECT("'" &amp; UPPER(LEFT(TEXT($D$3,"mmmm"),3)) &amp; "'!AG21")</f>
        <v>0</v>
      </c>
      <c r="E948" s="147"/>
      <c r="F948" s="148"/>
      <c r="G948" s="148"/>
      <c r="H948" s="148"/>
      <c r="I948" s="148"/>
      <c r="J948" s="148"/>
      <c r="K948" s="148"/>
      <c r="L948" s="148"/>
      <c r="M948" s="148"/>
      <c r="N948" s="148"/>
      <c r="O948" s="148"/>
      <c r="P948" s="149"/>
    </row>
    <row r="949" spans="1:16" ht="15" customHeight="1" x14ac:dyDescent="0.25">
      <c r="A949" s="44" t="str">
        <f ca="1">IF(MONTH(C949)=MONTH(D$3),RIGHT('Yearly Info'!A$25,LEN('Yearly Info'!A$25)-4),"")</f>
        <v/>
      </c>
      <c r="B949" s="145"/>
      <c r="C949" s="42">
        <f t="shared" ca="1" si="33"/>
        <v>46296</v>
      </c>
      <c r="D949" s="54">
        <f ca="1">INDIRECT("'" &amp; UPPER(LEFT(TEXT($D$3,"mmmm"),3)) &amp; "'!AG22")</f>
        <v>0</v>
      </c>
      <c r="E949" s="147"/>
      <c r="F949" s="148"/>
      <c r="G949" s="148"/>
      <c r="H949" s="148"/>
      <c r="I949" s="148"/>
      <c r="J949" s="148"/>
      <c r="K949" s="148"/>
      <c r="L949" s="148"/>
      <c r="M949" s="148"/>
      <c r="N949" s="148"/>
      <c r="O949" s="148"/>
      <c r="P949" s="149"/>
    </row>
    <row r="950" spans="1:16" ht="15" customHeight="1" x14ac:dyDescent="0.25">
      <c r="A950" s="44" t="str">
        <f ca="1">IF(MONTH(C950)=MONTH(D$3),RIGHT('Yearly Info'!A$26,LEN('Yearly Info'!A$26)-4),"")</f>
        <v/>
      </c>
      <c r="B950" s="145"/>
      <c r="C950" s="42">
        <f t="shared" ca="1" si="33"/>
        <v>46296</v>
      </c>
      <c r="D950" s="54">
        <f ca="1">INDIRECT("'" &amp; UPPER(LEFT(TEXT($D$3,"mmmm"),3)) &amp; "'!AG23")</f>
        <v>0</v>
      </c>
      <c r="E950" s="147"/>
      <c r="F950" s="148"/>
      <c r="G950" s="148"/>
      <c r="H950" s="148"/>
      <c r="I950" s="148"/>
      <c r="J950" s="148"/>
      <c r="K950" s="148"/>
      <c r="L950" s="148"/>
      <c r="M950" s="148"/>
      <c r="N950" s="148"/>
      <c r="O950" s="148"/>
      <c r="P950" s="149"/>
    </row>
    <row r="951" spans="1:16" ht="15" customHeight="1" x14ac:dyDescent="0.25">
      <c r="A951" s="44" t="str">
        <f ca="1">IF(MONTH(C951)=MONTH(D$3),RIGHT('Yearly Info'!A$27,LEN('Yearly Info'!A$27)-4),"")</f>
        <v/>
      </c>
      <c r="B951" s="145"/>
      <c r="C951" s="42">
        <f t="shared" ca="1" si="33"/>
        <v>46296</v>
      </c>
      <c r="D951" s="54">
        <f ca="1">INDIRECT("'" &amp; UPPER(LEFT(TEXT($D$3,"mmmm"),3)) &amp; "'!AG24")</f>
        <v>0</v>
      </c>
      <c r="E951" s="147"/>
      <c r="F951" s="148"/>
      <c r="G951" s="148"/>
      <c r="H951" s="148"/>
      <c r="I951" s="148"/>
      <c r="J951" s="148"/>
      <c r="K951" s="148"/>
      <c r="L951" s="148"/>
      <c r="M951" s="148"/>
      <c r="N951" s="148"/>
      <c r="O951" s="148"/>
      <c r="P951" s="149"/>
    </row>
    <row r="952" spans="1:16" ht="15" customHeight="1" x14ac:dyDescent="0.25">
      <c r="A952" s="44" t="str">
        <f ca="1">IF(MONTH(C952)=MONTH(D$3),RIGHT('Yearly Info'!A$28,LEN('Yearly Info'!A$28)-4),"")</f>
        <v/>
      </c>
      <c r="B952" s="145"/>
      <c r="C952" s="42">
        <f t="shared" ca="1" si="33"/>
        <v>46296</v>
      </c>
      <c r="D952" s="54">
        <f ca="1">INDIRECT("'" &amp; UPPER(LEFT(TEXT($D$3,"mmmm"),3)) &amp; "'!AG25")</f>
        <v>0</v>
      </c>
      <c r="E952" s="147"/>
      <c r="F952" s="148"/>
      <c r="G952" s="148"/>
      <c r="H952" s="148"/>
      <c r="I952" s="148"/>
      <c r="J952" s="148"/>
      <c r="K952" s="148"/>
      <c r="L952" s="148"/>
      <c r="M952" s="148"/>
      <c r="N952" s="148"/>
      <c r="O952" s="148"/>
      <c r="P952" s="149"/>
    </row>
    <row r="953" spans="1:16" ht="15" customHeight="1" x14ac:dyDescent="0.25">
      <c r="A953" s="44" t="str">
        <f ca="1">IF(MONTH(C953)=MONTH(D$3),RIGHT('Yearly Info'!A$29,LEN('Yearly Info'!A$29)-4),"")</f>
        <v/>
      </c>
      <c r="B953" s="145"/>
      <c r="C953" s="42">
        <f t="shared" ca="1" si="33"/>
        <v>46296</v>
      </c>
      <c r="D953" s="54">
        <f ca="1">INDIRECT("'" &amp; UPPER(LEFT(TEXT($D$3,"mmmm"),3)) &amp; "'!AG26")</f>
        <v>0</v>
      </c>
      <c r="E953" s="147"/>
      <c r="F953" s="148"/>
      <c r="G953" s="148"/>
      <c r="H953" s="148"/>
      <c r="I953" s="148"/>
      <c r="J953" s="148"/>
      <c r="K953" s="148"/>
      <c r="L953" s="148"/>
      <c r="M953" s="148"/>
      <c r="N953" s="148"/>
      <c r="O953" s="148"/>
      <c r="P953" s="149"/>
    </row>
    <row r="954" spans="1:16" ht="15" customHeight="1" x14ac:dyDescent="0.25">
      <c r="A954" s="44" t="str">
        <f ca="1">IF(MONTH(C954)=MONTH(D$3),RIGHT('Yearly Info'!A$30,LEN('Yearly Info'!A$30)-4),"")</f>
        <v/>
      </c>
      <c r="B954" s="145"/>
      <c r="C954" s="42">
        <f t="shared" ca="1" si="33"/>
        <v>46296</v>
      </c>
      <c r="D954" s="54">
        <f ca="1">INDIRECT("'" &amp; UPPER(LEFT(TEXT($D$3,"mmmm"),3)) &amp; "'!AG27")</f>
        <v>0</v>
      </c>
      <c r="E954" s="147"/>
      <c r="F954" s="148"/>
      <c r="G954" s="148"/>
      <c r="H954" s="148"/>
      <c r="I954" s="148"/>
      <c r="J954" s="148"/>
      <c r="K954" s="148"/>
      <c r="L954" s="148"/>
      <c r="M954" s="148"/>
      <c r="N954" s="148"/>
      <c r="O954" s="148"/>
      <c r="P954" s="149"/>
    </row>
    <row r="955" spans="1:16" ht="15" customHeight="1" x14ac:dyDescent="0.25">
      <c r="A955" s="44" t="str">
        <f ca="1">IF(MONTH(C955)=MONTH(D$3),RIGHT('Yearly Info'!A$31,LEN('Yearly Info'!A$31)-4),"")</f>
        <v/>
      </c>
      <c r="B955" s="145"/>
      <c r="C955" s="42">
        <f t="shared" ca="1" si="33"/>
        <v>46296</v>
      </c>
      <c r="D955" s="54">
        <f ca="1">INDIRECT("'" &amp; UPPER(LEFT(TEXT($D$3,"mmmm"),3)) &amp; "'!AG28")</f>
        <v>0</v>
      </c>
      <c r="E955" s="147"/>
      <c r="F955" s="148"/>
      <c r="G955" s="148"/>
      <c r="H955" s="148"/>
      <c r="I955" s="148"/>
      <c r="J955" s="148"/>
      <c r="K955" s="148"/>
      <c r="L955" s="148"/>
      <c r="M955" s="148"/>
      <c r="N955" s="148"/>
      <c r="O955" s="148"/>
      <c r="P955" s="149"/>
    </row>
    <row r="956" spans="1:16" ht="15" customHeight="1" x14ac:dyDescent="0.25">
      <c r="A956" s="44" t="str">
        <f ca="1">IF(MONTH(C956)=MONTH(D$3),RIGHT('Yearly Info'!A$32,LEN('Yearly Info'!A$32)-4),"")</f>
        <v/>
      </c>
      <c r="B956" s="145"/>
      <c r="C956" s="42">
        <f t="shared" ca="1" si="33"/>
        <v>46296</v>
      </c>
      <c r="D956" s="54">
        <f ca="1">INDIRECT("'" &amp; UPPER(LEFT(TEXT($D$3,"mmmm"),3)) &amp; "'!AG29")</f>
        <v>0</v>
      </c>
      <c r="E956" s="147"/>
      <c r="F956" s="148"/>
      <c r="G956" s="148"/>
      <c r="H956" s="148"/>
      <c r="I956" s="148"/>
      <c r="J956" s="148"/>
      <c r="K956" s="148"/>
      <c r="L956" s="148"/>
      <c r="M956" s="148"/>
      <c r="N956" s="148"/>
      <c r="O956" s="148"/>
      <c r="P956" s="149"/>
    </row>
    <row r="957" spans="1:16" ht="15" customHeight="1" x14ac:dyDescent="0.25">
      <c r="A957" s="44" t="str">
        <f ca="1">IF(MONTH(C957)=MONTH(D$3),RIGHT('Yearly Info'!A$33,LEN('Yearly Info'!A$33)-4),"")</f>
        <v/>
      </c>
      <c r="B957" s="145"/>
      <c r="C957" s="42">
        <f t="shared" ca="1" si="33"/>
        <v>46296</v>
      </c>
      <c r="D957" s="54">
        <f ca="1">INDIRECT("'" &amp; UPPER(LEFT(TEXT($D$3,"mmmm"),3)) &amp; "'!AG30")</f>
        <v>0</v>
      </c>
      <c r="E957" s="147"/>
      <c r="F957" s="148"/>
      <c r="G957" s="148"/>
      <c r="H957" s="148"/>
      <c r="I957" s="148"/>
      <c r="J957" s="148"/>
      <c r="K957" s="148"/>
      <c r="L957" s="148"/>
      <c r="M957" s="148"/>
      <c r="N957" s="148"/>
      <c r="O957" s="148"/>
      <c r="P957" s="149"/>
    </row>
    <row r="958" spans="1:16" ht="15" customHeight="1" x14ac:dyDescent="0.25">
      <c r="A958" s="44" t="str">
        <f ca="1">IF(MONTH(C958)=MONTH(D$3),RIGHT('Yearly Info'!A$34,LEN('Yearly Info'!A$34)-4),"")</f>
        <v/>
      </c>
      <c r="B958" s="145"/>
      <c r="C958" s="42">
        <f t="shared" ca="1" si="33"/>
        <v>46296</v>
      </c>
      <c r="D958" s="54">
        <f ca="1">INDIRECT("'" &amp; UPPER(LEFT(TEXT($D$3,"mmmm"),3)) &amp; "'!AG31")</f>
        <v>0</v>
      </c>
      <c r="E958" s="147"/>
      <c r="F958" s="148"/>
      <c r="G958" s="148"/>
      <c r="H958" s="148"/>
      <c r="I958" s="148"/>
      <c r="J958" s="148"/>
      <c r="K958" s="148"/>
      <c r="L958" s="148"/>
      <c r="M958" s="148"/>
      <c r="N958" s="148"/>
      <c r="O958" s="148"/>
      <c r="P958" s="149"/>
    </row>
    <row r="959" spans="1:16" ht="15" customHeight="1" x14ac:dyDescent="0.25">
      <c r="A959" s="44" t="str">
        <f ca="1">IF(MONTH(C959)=MONTH(D$3),RIGHT('Yearly Info'!A$35,LEN('Yearly Info'!A$35)-4),"")</f>
        <v/>
      </c>
      <c r="B959" s="145"/>
      <c r="C959" s="42">
        <f t="shared" ca="1" si="33"/>
        <v>46296</v>
      </c>
      <c r="D959" s="54">
        <f ca="1">INDIRECT("'" &amp; UPPER(LEFT(TEXT($D$3,"mmmm"),3)) &amp; "'!AG32")</f>
        <v>0</v>
      </c>
      <c r="E959" s="147"/>
      <c r="F959" s="148"/>
      <c r="G959" s="148"/>
      <c r="H959" s="148"/>
      <c r="I959" s="148"/>
      <c r="J959" s="148"/>
      <c r="K959" s="148"/>
      <c r="L959" s="148"/>
      <c r="M959" s="148"/>
      <c r="N959" s="148"/>
      <c r="O959" s="148"/>
      <c r="P959" s="149"/>
    </row>
    <row r="960" spans="1:16" ht="15" customHeight="1" x14ac:dyDescent="0.25">
      <c r="A960" s="44" t="str">
        <f ca="1">IF(MONTH(C960)=MONTH(D$3),RIGHT('Yearly Info'!A$36,LEN('Yearly Info'!A$36)-4),"")</f>
        <v/>
      </c>
      <c r="B960" s="145"/>
      <c r="C960" s="42">
        <f t="shared" ca="1" si="33"/>
        <v>46296</v>
      </c>
      <c r="D960" s="54">
        <f ca="1">INDIRECT("'" &amp; UPPER(LEFT(TEXT($D$3,"mmmm"),3)) &amp; "'!AG33")</f>
        <v>0</v>
      </c>
      <c r="E960" s="147"/>
      <c r="F960" s="148"/>
      <c r="G960" s="148"/>
      <c r="H960" s="148"/>
      <c r="I960" s="148"/>
      <c r="J960" s="148"/>
      <c r="K960" s="148"/>
      <c r="L960" s="148"/>
      <c r="M960" s="148"/>
      <c r="N960" s="148"/>
      <c r="O960" s="148"/>
      <c r="P960" s="149"/>
    </row>
    <row r="961" spans="1:16" ht="15" customHeight="1" x14ac:dyDescent="0.25">
      <c r="A961" s="44" t="str">
        <f ca="1">IF(MONTH(C961)=MONTH(D$3),RIGHT('Yearly Info'!A$37,LEN('Yearly Info'!A$37)-4),"")</f>
        <v/>
      </c>
      <c r="B961" s="145"/>
      <c r="C961" s="42">
        <f t="shared" ca="1" si="33"/>
        <v>46296</v>
      </c>
      <c r="D961" s="54">
        <f ca="1">INDIRECT("'" &amp; UPPER(LEFT(TEXT($D$3,"mmmm"),3)) &amp; "'!AG34")</f>
        <v>0</v>
      </c>
      <c r="E961" s="147"/>
      <c r="F961" s="148"/>
      <c r="G961" s="148"/>
      <c r="H961" s="148"/>
      <c r="I961" s="148"/>
      <c r="J961" s="148"/>
      <c r="K961" s="148"/>
      <c r="L961" s="148"/>
      <c r="M961" s="148"/>
      <c r="N961" s="148"/>
      <c r="O961" s="148"/>
      <c r="P961" s="149"/>
    </row>
    <row r="962" spans="1:16" ht="15" customHeight="1" x14ac:dyDescent="0.25">
      <c r="A962" s="44" t="str">
        <f ca="1">IF(MONTH(C962)=MONTH(D$3),RIGHT('Yearly Info'!A$38,LEN('Yearly Info'!A$38)-4),"")</f>
        <v/>
      </c>
      <c r="B962" s="145"/>
      <c r="C962" s="42">
        <f t="shared" ca="1" si="33"/>
        <v>46296</v>
      </c>
      <c r="D962" s="54">
        <f ca="1">INDIRECT("'" &amp; UPPER(LEFT(TEXT($D$3,"mmmm"),3)) &amp; "'!AG35")</f>
        <v>0</v>
      </c>
      <c r="E962" s="147"/>
      <c r="F962" s="148"/>
      <c r="G962" s="148"/>
      <c r="H962" s="148"/>
      <c r="I962" s="148"/>
      <c r="J962" s="148"/>
      <c r="K962" s="148"/>
      <c r="L962" s="148"/>
      <c r="M962" s="148"/>
      <c r="N962" s="148"/>
      <c r="O962" s="148"/>
      <c r="P962" s="149"/>
    </row>
    <row r="963" spans="1:16" ht="15" customHeight="1" x14ac:dyDescent="0.25">
      <c r="A963" s="44" t="str">
        <f ca="1">IF(MONTH(C963)=MONTH(D$3),RIGHT('Yearly Info'!A$39,LEN('Yearly Info'!A$39)-4),"")</f>
        <v/>
      </c>
      <c r="B963" s="145"/>
      <c r="C963" s="42">
        <f t="shared" ca="1" si="33"/>
        <v>46296</v>
      </c>
      <c r="D963" s="54">
        <f ca="1">INDIRECT("'" &amp; UPPER(LEFT(TEXT($D$3,"mmmm"),3)) &amp; "'!AG36")</f>
        <v>0</v>
      </c>
      <c r="E963" s="147"/>
      <c r="F963" s="148"/>
      <c r="G963" s="148"/>
      <c r="H963" s="148"/>
      <c r="I963" s="148"/>
      <c r="J963" s="148"/>
      <c r="K963" s="148"/>
      <c r="L963" s="148"/>
      <c r="M963" s="148"/>
      <c r="N963" s="148"/>
      <c r="O963" s="148"/>
      <c r="P963" s="149"/>
    </row>
    <row r="964" spans="1:16" ht="15" customHeight="1" thickBot="1" x14ac:dyDescent="0.3">
      <c r="A964" s="45" t="str">
        <f ca="1">IF(MONTH(C964)=MONTH(D$3),RIGHT('Yearly Info'!A$40,LEN('Yearly Info'!A$40)-4),"")</f>
        <v/>
      </c>
      <c r="B964" s="145"/>
      <c r="C964" s="42">
        <f t="shared" ca="1" si="33"/>
        <v>46296</v>
      </c>
      <c r="D964" s="54">
        <f ca="1">INDIRECT("'" &amp; UPPER(LEFT(TEXT($D$3,"mmmm"),3)) &amp; "'!AG37")</f>
        <v>0</v>
      </c>
      <c r="E964" s="147"/>
      <c r="F964" s="148"/>
      <c r="G964" s="148"/>
      <c r="H964" s="148"/>
      <c r="I964" s="148"/>
      <c r="J964" s="148"/>
      <c r="K964" s="148"/>
      <c r="L964" s="148"/>
      <c r="M964" s="148"/>
      <c r="N964" s="148"/>
      <c r="O964" s="148"/>
      <c r="P964" s="149"/>
    </row>
    <row r="965" spans="1:16" ht="15" customHeight="1" thickBot="1" x14ac:dyDescent="0.3">
      <c r="A965" s="45" t="str">
        <f ca="1">IF(MONTH(C965)=MONTH(D$3),RIGHT('Yearly Info'!A$41,LEN('Yearly Info'!A$41)-4),"")</f>
        <v/>
      </c>
      <c r="B965" s="145"/>
      <c r="C965" s="42">
        <f t="shared" ca="1" si="33"/>
        <v>46296</v>
      </c>
      <c r="D965" s="54">
        <f ca="1">INDIRECT("'" &amp; UPPER(LEFT(TEXT($D$3,"mmmm"),3)) &amp; "'!AG38")</f>
        <v>0</v>
      </c>
      <c r="E965" s="147"/>
      <c r="F965" s="148"/>
      <c r="G965" s="148"/>
      <c r="H965" s="148"/>
      <c r="I965" s="148"/>
      <c r="J965" s="148"/>
      <c r="K965" s="148"/>
      <c r="L965" s="148"/>
      <c r="M965" s="148"/>
      <c r="N965" s="148"/>
      <c r="O965" s="148"/>
      <c r="P965" s="149"/>
    </row>
    <row r="966" spans="1:16" ht="15" customHeight="1" thickBot="1" x14ac:dyDescent="0.3">
      <c r="A966" s="45" t="str">
        <f ca="1">IF(MONTH(C966)=MONTH(D$3),RIGHT('Yearly Info'!A$42,LEN('Yearly Info'!A$42)-4),"")</f>
        <v/>
      </c>
      <c r="B966" s="145"/>
      <c r="C966" s="42">
        <f t="shared" ca="1" si="33"/>
        <v>46296</v>
      </c>
      <c r="D966" s="54">
        <f ca="1">INDIRECT("'" &amp; UPPER(LEFT(TEXT($D$3,"mmmm"),3)) &amp; "'!AG39")</f>
        <v>0</v>
      </c>
      <c r="E966" s="147"/>
      <c r="F966" s="148"/>
      <c r="G966" s="148"/>
      <c r="H966" s="148"/>
      <c r="I966" s="148"/>
      <c r="J966" s="148"/>
      <c r="K966" s="148"/>
      <c r="L966" s="148"/>
      <c r="M966" s="148"/>
      <c r="N966" s="148"/>
      <c r="O966" s="148"/>
      <c r="P966" s="149"/>
    </row>
    <row r="967" spans="1:16" ht="15" customHeight="1" thickBot="1" x14ac:dyDescent="0.3">
      <c r="A967" s="45" t="str">
        <f ca="1">IF(MONTH(C967)=MONTH(D$3),RIGHT('Yearly Info'!A$43,LEN('Yearly Info'!A$43)-4),"")</f>
        <v/>
      </c>
      <c r="B967" s="146"/>
      <c r="C967" s="42">
        <f t="shared" ca="1" si="33"/>
        <v>46296</v>
      </c>
      <c r="D967" s="55">
        <f ca="1">INDIRECT("'" &amp; UPPER(LEFT(TEXT($D$3,"mmmm"),3)) &amp; "'!AG40")</f>
        <v>0</v>
      </c>
      <c r="E967" s="150"/>
      <c r="F967" s="151"/>
      <c r="G967" s="151"/>
      <c r="H967" s="151"/>
      <c r="I967" s="151"/>
      <c r="J967" s="151"/>
      <c r="K967" s="151"/>
      <c r="L967" s="151"/>
      <c r="M967" s="151"/>
      <c r="N967" s="151"/>
      <c r="O967" s="151"/>
      <c r="P967" s="152"/>
    </row>
    <row r="968" spans="1:16" ht="15" customHeight="1" x14ac:dyDescent="0.25">
      <c r="A968" s="44" t="str">
        <f ca="1">IF(MONTH(C968)=MONTH(D$3),RIGHT('Yearly Info'!A$14,LEN('Yearly Info'!A$14)-4),"")</f>
        <v/>
      </c>
      <c r="B968" s="159" t="str">
        <f ca="1">TEXT(C968,"dddd")</f>
        <v>Friday</v>
      </c>
      <c r="C968" s="96">
        <f ca="1">C938+1</f>
        <v>46297</v>
      </c>
      <c r="D968" s="54">
        <f ca="1">INDIRECT("'" &amp; UPPER(LEFT(TEXT($D$3,"mmmm"),3)) &amp; "'!AH11")</f>
        <v>0</v>
      </c>
      <c r="E968" s="147"/>
      <c r="F968" s="148"/>
      <c r="G968" s="148"/>
      <c r="H968" s="148"/>
      <c r="I968" s="148"/>
      <c r="J968" s="148"/>
      <c r="K968" s="148"/>
      <c r="L968" s="148"/>
      <c r="M968" s="148"/>
      <c r="N968" s="148"/>
      <c r="O968" s="148"/>
      <c r="P968" s="149"/>
    </row>
    <row r="969" spans="1:16" ht="15" customHeight="1" x14ac:dyDescent="0.25">
      <c r="A969" s="44" t="str">
        <f ca="1">IF(MONTH(C969)=MONTH(D$3),RIGHT('Yearly Info'!A$15,LEN('Yearly Info'!A$15)-4),"")</f>
        <v/>
      </c>
      <c r="B969" s="145"/>
      <c r="C969" s="42">
        <f ca="1">C968</f>
        <v>46297</v>
      </c>
      <c r="D969" s="54">
        <f ca="1">INDIRECT("'" &amp; UPPER(LEFT(TEXT($D$3,"mmmm"),3)) &amp; "'!AH12")</f>
        <v>0</v>
      </c>
      <c r="E969" s="147"/>
      <c r="F969" s="148"/>
      <c r="G969" s="148"/>
      <c r="H969" s="148"/>
      <c r="I969" s="148"/>
      <c r="J969" s="148"/>
      <c r="K969" s="148"/>
      <c r="L969" s="148"/>
      <c r="M969" s="148"/>
      <c r="N969" s="148"/>
      <c r="O969" s="148"/>
      <c r="P969" s="149"/>
    </row>
    <row r="970" spans="1:16" ht="15" customHeight="1" x14ac:dyDescent="0.25">
      <c r="A970" s="44" t="str">
        <f ca="1">IF(MONTH(C970)=MONTH(D$3),RIGHT('Yearly Info'!A$16,LEN('Yearly Info'!A$16)-4),"")</f>
        <v/>
      </c>
      <c r="B970" s="145"/>
      <c r="C970" s="42">
        <f t="shared" ref="C970:C997" ca="1" si="34">C969</f>
        <v>46297</v>
      </c>
      <c r="D970" s="54">
        <f ca="1">INDIRECT("'" &amp; UPPER(LEFT(TEXT($D$3,"mmmm"),3)) &amp; "'!AH13")</f>
        <v>0</v>
      </c>
      <c r="E970" s="147"/>
      <c r="F970" s="148"/>
      <c r="G970" s="148"/>
      <c r="H970" s="148"/>
      <c r="I970" s="148"/>
      <c r="J970" s="148"/>
      <c r="K970" s="148"/>
      <c r="L970" s="148"/>
      <c r="M970" s="148"/>
      <c r="N970" s="148"/>
      <c r="O970" s="148"/>
      <c r="P970" s="149"/>
    </row>
    <row r="971" spans="1:16" ht="15" customHeight="1" x14ac:dyDescent="0.25">
      <c r="A971" s="44" t="str">
        <f ca="1">IF(MONTH(C971)=MONTH(D$3),RIGHT('Yearly Info'!A$17,LEN('Yearly Info'!A$17)-4),"")</f>
        <v/>
      </c>
      <c r="B971" s="145"/>
      <c r="C971" s="42">
        <f t="shared" ca="1" si="34"/>
        <v>46297</v>
      </c>
      <c r="D971" s="54">
        <f ca="1">INDIRECT("'" &amp; UPPER(LEFT(TEXT($D$3,"mmmm"),3)) &amp; "'!AH14")</f>
        <v>0</v>
      </c>
      <c r="E971" s="147"/>
      <c r="F971" s="148"/>
      <c r="G971" s="148"/>
      <c r="H971" s="148"/>
      <c r="I971" s="148"/>
      <c r="J971" s="148"/>
      <c r="K971" s="148"/>
      <c r="L971" s="148"/>
      <c r="M971" s="148"/>
      <c r="N971" s="148"/>
      <c r="O971" s="148"/>
      <c r="P971" s="149"/>
    </row>
    <row r="972" spans="1:16" ht="15" customHeight="1" x14ac:dyDescent="0.25">
      <c r="A972" s="44" t="str">
        <f ca="1">IF(MONTH(C972)=MONTH(D$3),RIGHT('Yearly Info'!A$18,LEN('Yearly Info'!A$18)-4),"")</f>
        <v/>
      </c>
      <c r="B972" s="145"/>
      <c r="C972" s="42">
        <f t="shared" ca="1" si="34"/>
        <v>46297</v>
      </c>
      <c r="D972" s="54">
        <f ca="1">INDIRECT("'" &amp; UPPER(LEFT(TEXT($D$3,"mmmm"),3)) &amp; "'!AH15")</f>
        <v>0</v>
      </c>
      <c r="E972" s="147"/>
      <c r="F972" s="148"/>
      <c r="G972" s="148"/>
      <c r="H972" s="148"/>
      <c r="I972" s="148"/>
      <c r="J972" s="148"/>
      <c r="K972" s="148"/>
      <c r="L972" s="148"/>
      <c r="M972" s="148"/>
      <c r="N972" s="148"/>
      <c r="O972" s="148"/>
      <c r="P972" s="149"/>
    </row>
    <row r="973" spans="1:16" ht="15" customHeight="1" x14ac:dyDescent="0.25">
      <c r="A973" s="44" t="str">
        <f ca="1">IF(MONTH(C973)=MONTH(D$3),RIGHT('Yearly Info'!A$19,LEN('Yearly Info'!A$19)-4),"")</f>
        <v/>
      </c>
      <c r="B973" s="145"/>
      <c r="C973" s="42">
        <f t="shared" ca="1" si="34"/>
        <v>46297</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c>
      <c r="B974" s="145"/>
      <c r="C974" s="42">
        <f t="shared" ca="1" si="34"/>
        <v>46297</v>
      </c>
      <c r="D974" s="54">
        <f ca="1">INDIRECT("'" &amp; UPPER(LEFT(TEXT($D$3,"mmmm"),3)) &amp; "'!AH17")</f>
        <v>0</v>
      </c>
      <c r="E974" s="153"/>
      <c r="F974" s="154"/>
      <c r="G974" s="154"/>
      <c r="H974" s="154"/>
      <c r="I974" s="154"/>
      <c r="J974" s="154"/>
      <c r="K974" s="154"/>
      <c r="L974" s="154"/>
      <c r="M974" s="154"/>
      <c r="N974" s="154"/>
      <c r="O974" s="154"/>
      <c r="P974" s="155"/>
    </row>
    <row r="975" spans="1:16" ht="15" customHeight="1" x14ac:dyDescent="0.25">
      <c r="A975" s="44" t="str">
        <f ca="1">IF(MONTH(C975)=MONTH(D$3),RIGHT('Yearly Info'!A$21,LEN('Yearly Info'!A$21)-4),"")</f>
        <v/>
      </c>
      <c r="B975" s="145"/>
      <c r="C975" s="42">
        <f t="shared" ca="1" si="34"/>
        <v>46297</v>
      </c>
      <c r="D975" s="54">
        <f ca="1">INDIRECT("'" &amp; UPPER(LEFT(TEXT($D$3,"mmmm"),3)) &amp; "'!AH18")</f>
        <v>0</v>
      </c>
      <c r="E975" s="147"/>
      <c r="F975" s="148"/>
      <c r="G975" s="148"/>
      <c r="H975" s="148"/>
      <c r="I975" s="148"/>
      <c r="J975" s="148"/>
      <c r="K975" s="148"/>
      <c r="L975" s="148"/>
      <c r="M975" s="148"/>
      <c r="N975" s="148"/>
      <c r="O975" s="148"/>
      <c r="P975" s="149"/>
    </row>
    <row r="976" spans="1:16" ht="15" customHeight="1" x14ac:dyDescent="0.25">
      <c r="A976" s="44" t="str">
        <f ca="1">IF(MONTH(C976)=MONTH(D$3),RIGHT('Yearly Info'!A$22,LEN('Yearly Info'!A$22)-4),"")</f>
        <v/>
      </c>
      <c r="B976" s="145"/>
      <c r="C976" s="42">
        <f t="shared" ca="1" si="34"/>
        <v>46297</v>
      </c>
      <c r="D976" s="54">
        <f ca="1">INDIRECT("'" &amp; UPPER(LEFT(TEXT($D$3,"mmmm"),3)) &amp; "'!AH19")</f>
        <v>0</v>
      </c>
      <c r="E976" s="147"/>
      <c r="F976" s="148"/>
      <c r="G976" s="148"/>
      <c r="H976" s="148"/>
      <c r="I976" s="148"/>
      <c r="J976" s="148"/>
      <c r="K976" s="148"/>
      <c r="L976" s="148"/>
      <c r="M976" s="148"/>
      <c r="N976" s="148"/>
      <c r="O976" s="148"/>
      <c r="P976" s="149"/>
    </row>
    <row r="977" spans="1:16" ht="15" customHeight="1" x14ac:dyDescent="0.25">
      <c r="A977" s="44" t="str">
        <f ca="1">IF(MONTH(C977)=MONTH(D$3),RIGHT('Yearly Info'!A$23,LEN('Yearly Info'!A$23)-4),"")</f>
        <v/>
      </c>
      <c r="B977" s="145"/>
      <c r="C977" s="42">
        <f t="shared" ca="1" si="34"/>
        <v>46297</v>
      </c>
      <c r="D977" s="54">
        <f ca="1">INDIRECT("'" &amp; UPPER(LEFT(TEXT($D$3,"mmmm"),3)) &amp; "'!AH20")</f>
        <v>0</v>
      </c>
      <c r="E977" s="147"/>
      <c r="F977" s="148"/>
      <c r="G977" s="148"/>
      <c r="H977" s="148"/>
      <c r="I977" s="148"/>
      <c r="J977" s="148"/>
      <c r="K977" s="148"/>
      <c r="L977" s="148"/>
      <c r="M977" s="148"/>
      <c r="N977" s="148"/>
      <c r="O977" s="148"/>
      <c r="P977" s="149"/>
    </row>
    <row r="978" spans="1:16" ht="15" customHeight="1" x14ac:dyDescent="0.25">
      <c r="A978" s="44" t="str">
        <f ca="1">IF(MONTH(C978)=MONTH(D$3),RIGHT('Yearly Info'!A$24,LEN('Yearly Info'!A$24)-4),"")</f>
        <v/>
      </c>
      <c r="B978" s="145"/>
      <c r="C978" s="42">
        <f t="shared" ca="1" si="34"/>
        <v>46297</v>
      </c>
      <c r="D978" s="54">
        <f ca="1">INDIRECT("'" &amp; UPPER(LEFT(TEXT($D$3,"mmmm"),3)) &amp; "'!AH21")</f>
        <v>0</v>
      </c>
      <c r="E978" s="147"/>
      <c r="F978" s="148"/>
      <c r="G978" s="148"/>
      <c r="H978" s="148"/>
      <c r="I978" s="148"/>
      <c r="J978" s="148"/>
      <c r="K978" s="148"/>
      <c r="L978" s="148"/>
      <c r="M978" s="148"/>
      <c r="N978" s="148"/>
      <c r="O978" s="148"/>
      <c r="P978" s="149"/>
    </row>
    <row r="979" spans="1:16" ht="15" customHeight="1" x14ac:dyDescent="0.25">
      <c r="A979" s="44" t="str">
        <f ca="1">IF(MONTH(C979)=MONTH(D$3),RIGHT('Yearly Info'!A$25,LEN('Yearly Info'!A$25)-4),"")</f>
        <v/>
      </c>
      <c r="B979" s="145"/>
      <c r="C979" s="42">
        <f t="shared" ca="1" si="34"/>
        <v>46297</v>
      </c>
      <c r="D979" s="54">
        <f ca="1">INDIRECT("'" &amp; UPPER(LEFT(TEXT($D$3,"mmmm"),3)) &amp; "'!AH22")</f>
        <v>0</v>
      </c>
      <c r="E979" s="147"/>
      <c r="F979" s="148"/>
      <c r="G979" s="148"/>
      <c r="H979" s="148"/>
      <c r="I979" s="148"/>
      <c r="J979" s="148"/>
      <c r="K979" s="148"/>
      <c r="L979" s="148"/>
      <c r="M979" s="148"/>
      <c r="N979" s="148"/>
      <c r="O979" s="148"/>
      <c r="P979" s="149"/>
    </row>
    <row r="980" spans="1:16" ht="15" customHeight="1" x14ac:dyDescent="0.25">
      <c r="A980" s="44" t="str">
        <f ca="1">IF(MONTH(C980)=MONTH(D$3),RIGHT('Yearly Info'!A$26,LEN('Yearly Info'!A$26)-4),"")</f>
        <v/>
      </c>
      <c r="B980" s="145"/>
      <c r="C980" s="42">
        <f t="shared" ca="1" si="34"/>
        <v>46297</v>
      </c>
      <c r="D980" s="54">
        <f ca="1">INDIRECT("'" &amp; UPPER(LEFT(TEXT($D$3,"mmmm"),3)) &amp; "'!AH23")</f>
        <v>0</v>
      </c>
      <c r="E980" s="147"/>
      <c r="F980" s="148"/>
      <c r="G980" s="148"/>
      <c r="H980" s="148"/>
      <c r="I980" s="148"/>
      <c r="J980" s="148"/>
      <c r="K980" s="148"/>
      <c r="L980" s="148"/>
      <c r="M980" s="148"/>
      <c r="N980" s="148"/>
      <c r="O980" s="148"/>
      <c r="P980" s="149"/>
    </row>
    <row r="981" spans="1:16" ht="15" customHeight="1" x14ac:dyDescent="0.25">
      <c r="A981" s="44" t="str">
        <f ca="1">IF(MONTH(C981)=MONTH(D$3),RIGHT('Yearly Info'!A$27,LEN('Yearly Info'!A$27)-4),"")</f>
        <v/>
      </c>
      <c r="B981" s="145"/>
      <c r="C981" s="42">
        <f t="shared" ca="1" si="34"/>
        <v>46297</v>
      </c>
      <c r="D981" s="54">
        <f ca="1">INDIRECT("'" &amp; UPPER(LEFT(TEXT($D$3,"mmmm"),3)) &amp; "'!AH24")</f>
        <v>0</v>
      </c>
      <c r="E981" s="147"/>
      <c r="F981" s="148"/>
      <c r="G981" s="148"/>
      <c r="H981" s="148"/>
      <c r="I981" s="148"/>
      <c r="J981" s="148"/>
      <c r="K981" s="148"/>
      <c r="L981" s="148"/>
      <c r="M981" s="148"/>
      <c r="N981" s="148"/>
      <c r="O981" s="148"/>
      <c r="P981" s="149"/>
    </row>
    <row r="982" spans="1:16" ht="15" customHeight="1" x14ac:dyDescent="0.25">
      <c r="A982" s="44" t="str">
        <f ca="1">IF(MONTH(C982)=MONTH(D$3),RIGHT('Yearly Info'!A$28,LEN('Yearly Info'!A$28)-4),"")</f>
        <v/>
      </c>
      <c r="B982" s="145"/>
      <c r="C982" s="42">
        <f t="shared" ca="1" si="34"/>
        <v>46297</v>
      </c>
      <c r="D982" s="54">
        <f ca="1">INDIRECT("'" &amp; UPPER(LEFT(TEXT($D$3,"mmmm"),3)) &amp; "'!AH25")</f>
        <v>0</v>
      </c>
      <c r="E982" s="147"/>
      <c r="F982" s="148"/>
      <c r="G982" s="148"/>
      <c r="H982" s="148"/>
      <c r="I982" s="148"/>
      <c r="J982" s="148"/>
      <c r="K982" s="148"/>
      <c r="L982" s="148"/>
      <c r="M982" s="148"/>
      <c r="N982" s="148"/>
      <c r="O982" s="148"/>
      <c r="P982" s="149"/>
    </row>
    <row r="983" spans="1:16" ht="15" customHeight="1" x14ac:dyDescent="0.25">
      <c r="A983" s="44" t="str">
        <f ca="1">IF(MONTH(C983)=MONTH(D$3),RIGHT('Yearly Info'!A$29,LEN('Yearly Info'!A$29)-4),"")</f>
        <v/>
      </c>
      <c r="B983" s="145"/>
      <c r="C983" s="42">
        <f t="shared" ca="1" si="34"/>
        <v>46297</v>
      </c>
      <c r="D983" s="54">
        <f ca="1">INDIRECT("'" &amp; UPPER(LEFT(TEXT($D$3,"mmmm"),3)) &amp; "'!AH26")</f>
        <v>0</v>
      </c>
      <c r="E983" s="147"/>
      <c r="F983" s="148"/>
      <c r="G983" s="148"/>
      <c r="H983" s="148"/>
      <c r="I983" s="148"/>
      <c r="J983" s="148"/>
      <c r="K983" s="148"/>
      <c r="L983" s="148"/>
      <c r="M983" s="148"/>
      <c r="N983" s="148"/>
      <c r="O983" s="148"/>
      <c r="P983" s="149"/>
    </row>
    <row r="984" spans="1:16" ht="15" customHeight="1" x14ac:dyDescent="0.25">
      <c r="A984" s="44" t="str">
        <f ca="1">IF(MONTH(C984)=MONTH(D$3),RIGHT('Yearly Info'!A$30,LEN('Yearly Info'!A$30)-4),"")</f>
        <v/>
      </c>
      <c r="B984" s="145"/>
      <c r="C984" s="42">
        <f t="shared" ca="1" si="34"/>
        <v>46297</v>
      </c>
      <c r="D984" s="54">
        <f ca="1">INDIRECT("'" &amp; UPPER(LEFT(TEXT($D$3,"mmmm"),3)) &amp; "'!AH27")</f>
        <v>0</v>
      </c>
      <c r="E984" s="147"/>
      <c r="F984" s="148"/>
      <c r="G984" s="148"/>
      <c r="H984" s="148"/>
      <c r="I984" s="148"/>
      <c r="J984" s="148"/>
      <c r="K984" s="148"/>
      <c r="L984" s="148"/>
      <c r="M984" s="148"/>
      <c r="N984" s="148"/>
      <c r="O984" s="148"/>
      <c r="P984" s="149"/>
    </row>
    <row r="985" spans="1:16" ht="15" customHeight="1" x14ac:dyDescent="0.25">
      <c r="A985" s="44" t="str">
        <f ca="1">IF(MONTH(C985)=MONTH(D$3),RIGHT('Yearly Info'!A$31,LEN('Yearly Info'!A$31)-4),"")</f>
        <v/>
      </c>
      <c r="B985" s="145"/>
      <c r="C985" s="42">
        <f t="shared" ca="1" si="34"/>
        <v>46297</v>
      </c>
      <c r="D985" s="54">
        <f ca="1">INDIRECT("'" &amp; UPPER(LEFT(TEXT($D$3,"mmmm"),3)) &amp; "'!AH28")</f>
        <v>0</v>
      </c>
      <c r="E985" s="147"/>
      <c r="F985" s="148"/>
      <c r="G985" s="148"/>
      <c r="H985" s="148"/>
      <c r="I985" s="148"/>
      <c r="J985" s="148"/>
      <c r="K985" s="148"/>
      <c r="L985" s="148"/>
      <c r="M985" s="148"/>
      <c r="N985" s="148"/>
      <c r="O985" s="148"/>
      <c r="P985" s="149"/>
    </row>
    <row r="986" spans="1:16" ht="15" customHeight="1" x14ac:dyDescent="0.25">
      <c r="A986" s="44" t="str">
        <f ca="1">IF(MONTH(C986)=MONTH(D$3),RIGHT('Yearly Info'!A$32,LEN('Yearly Info'!A$32)-4),"")</f>
        <v/>
      </c>
      <c r="B986" s="145"/>
      <c r="C986" s="42">
        <f t="shared" ca="1" si="34"/>
        <v>46297</v>
      </c>
      <c r="D986" s="54">
        <f ca="1">INDIRECT("'" &amp; UPPER(LEFT(TEXT($D$3,"mmmm"),3)) &amp; "'!AH29")</f>
        <v>0</v>
      </c>
      <c r="E986" s="147"/>
      <c r="F986" s="148"/>
      <c r="G986" s="148"/>
      <c r="H986" s="148"/>
      <c r="I986" s="148"/>
      <c r="J986" s="148"/>
      <c r="K986" s="148"/>
      <c r="L986" s="148"/>
      <c r="M986" s="148"/>
      <c r="N986" s="148"/>
      <c r="O986" s="148"/>
      <c r="P986" s="149"/>
    </row>
    <row r="987" spans="1:16" ht="15" customHeight="1" x14ac:dyDescent="0.25">
      <c r="A987" s="44" t="str">
        <f ca="1">IF(MONTH(C987)=MONTH(D$3),RIGHT('Yearly Info'!A$33,LEN('Yearly Info'!A$33)-4),"")</f>
        <v/>
      </c>
      <c r="B987" s="145"/>
      <c r="C987" s="42">
        <f t="shared" ca="1" si="34"/>
        <v>46297</v>
      </c>
      <c r="D987" s="54">
        <f ca="1">INDIRECT("'" &amp; UPPER(LEFT(TEXT($D$3,"mmmm"),3)) &amp; "'!AH30")</f>
        <v>0</v>
      </c>
      <c r="E987" s="147"/>
      <c r="F987" s="148"/>
      <c r="G987" s="148"/>
      <c r="H987" s="148"/>
      <c r="I987" s="148"/>
      <c r="J987" s="148"/>
      <c r="K987" s="148"/>
      <c r="L987" s="148"/>
      <c r="M987" s="148"/>
      <c r="N987" s="148"/>
      <c r="O987" s="148"/>
      <c r="P987" s="149"/>
    </row>
    <row r="988" spans="1:16" ht="15" customHeight="1" x14ac:dyDescent="0.25">
      <c r="A988" s="44" t="str">
        <f ca="1">IF(MONTH(C988)=MONTH(D$3),RIGHT('Yearly Info'!A$34,LEN('Yearly Info'!A$34)-4),"")</f>
        <v/>
      </c>
      <c r="B988" s="145"/>
      <c r="C988" s="42">
        <f t="shared" ca="1" si="34"/>
        <v>46297</v>
      </c>
      <c r="D988" s="54">
        <f ca="1">INDIRECT("'" &amp; UPPER(LEFT(TEXT($D$3,"mmmm"),3)) &amp; "'!AH31")</f>
        <v>0</v>
      </c>
      <c r="E988" s="147"/>
      <c r="F988" s="148"/>
      <c r="G988" s="148"/>
      <c r="H988" s="148"/>
      <c r="I988" s="148"/>
      <c r="J988" s="148"/>
      <c r="K988" s="148"/>
      <c r="L988" s="148"/>
      <c r="M988" s="148"/>
      <c r="N988" s="148"/>
      <c r="O988" s="148"/>
      <c r="P988" s="149"/>
    </row>
    <row r="989" spans="1:16" ht="15" customHeight="1" thickBot="1" x14ac:dyDescent="0.3">
      <c r="A989" s="44" t="str">
        <f ca="1">IF(MONTH(C989)=MONTH(D$3),RIGHT('Yearly Info'!A$35,LEN('Yearly Info'!A$35)-4),"")</f>
        <v/>
      </c>
      <c r="B989" s="145"/>
      <c r="C989" s="42">
        <f t="shared" ca="1" si="34"/>
        <v>46297</v>
      </c>
      <c r="D989" s="55">
        <f ca="1">INDIRECT("'" &amp; UPPER(LEFT(TEXT($D$3,"mmmm"),3)) &amp; "'!AH32")</f>
        <v>0</v>
      </c>
      <c r="E989" s="147"/>
      <c r="F989" s="148"/>
      <c r="G989" s="148"/>
      <c r="H989" s="148"/>
      <c r="I989" s="148"/>
      <c r="J989" s="148"/>
      <c r="K989" s="148"/>
      <c r="L989" s="148"/>
      <c r="M989" s="148"/>
      <c r="N989" s="148"/>
      <c r="O989" s="148"/>
      <c r="P989" s="149"/>
    </row>
    <row r="990" spans="1:16" ht="15" customHeight="1" x14ac:dyDescent="0.25">
      <c r="A990" s="44" t="str">
        <f ca="1">IF(MONTH(C990)=MONTH(D$3),RIGHT('Yearly Info'!A$36,LEN('Yearly Info'!A$36)-4),"")</f>
        <v/>
      </c>
      <c r="B990" s="145"/>
      <c r="C990" s="42">
        <f t="shared" ca="1" si="34"/>
        <v>46297</v>
      </c>
      <c r="D990" s="54">
        <f ca="1">INDIRECT("'" &amp; UPPER(LEFT(TEXT($D$3,"mmmm"),3)) &amp; "'!AH33")</f>
        <v>0</v>
      </c>
      <c r="E990" s="147"/>
      <c r="F990" s="148"/>
      <c r="G990" s="148"/>
      <c r="H990" s="148"/>
      <c r="I990" s="148"/>
      <c r="J990" s="148"/>
      <c r="K990" s="148"/>
      <c r="L990" s="148"/>
      <c r="M990" s="148"/>
      <c r="N990" s="148"/>
      <c r="O990" s="148"/>
      <c r="P990" s="149"/>
    </row>
    <row r="991" spans="1:16" ht="15" customHeight="1" x14ac:dyDescent="0.25">
      <c r="A991" s="44" t="str">
        <f ca="1">IF(MONTH(C991)=MONTH(D$3),RIGHT('Yearly Info'!A$37,LEN('Yearly Info'!A$37)-4),"")</f>
        <v/>
      </c>
      <c r="B991" s="145"/>
      <c r="C991" s="42">
        <f t="shared" ca="1" si="34"/>
        <v>46297</v>
      </c>
      <c r="D991" s="54">
        <f ca="1">INDIRECT("'" &amp; UPPER(LEFT(TEXT($D$3,"mmmm"),3)) &amp; "'!AH34")</f>
        <v>0</v>
      </c>
      <c r="E991" s="147"/>
      <c r="F991" s="148"/>
      <c r="G991" s="148"/>
      <c r="H991" s="148"/>
      <c r="I991" s="148"/>
      <c r="J991" s="148"/>
      <c r="K991" s="148"/>
      <c r="L991" s="148"/>
      <c r="M991" s="148"/>
      <c r="N991" s="148"/>
      <c r="O991" s="148"/>
      <c r="P991" s="149"/>
    </row>
    <row r="992" spans="1:16" ht="15" customHeight="1" x14ac:dyDescent="0.25">
      <c r="A992" s="44" t="str">
        <f ca="1">IF(MONTH(C992)=MONTH(D$3),RIGHT('Yearly Info'!A$38,LEN('Yearly Info'!A$38)-4),"")</f>
        <v/>
      </c>
      <c r="B992" s="145"/>
      <c r="C992" s="42">
        <f t="shared" ca="1" si="34"/>
        <v>46297</v>
      </c>
      <c r="D992" s="54">
        <f ca="1">INDIRECT("'" &amp; UPPER(LEFT(TEXT($D$3,"mmmm"),3)) &amp; "'!AH35")</f>
        <v>0</v>
      </c>
      <c r="E992" s="147"/>
      <c r="F992" s="148"/>
      <c r="G992" s="148"/>
      <c r="H992" s="148"/>
      <c r="I992" s="148"/>
      <c r="J992" s="148"/>
      <c r="K992" s="148"/>
      <c r="L992" s="148"/>
      <c r="M992" s="148"/>
      <c r="N992" s="148"/>
      <c r="O992" s="148"/>
      <c r="P992" s="149"/>
    </row>
    <row r="993" spans="1:16" ht="15" customHeight="1" x14ac:dyDescent="0.25">
      <c r="A993" s="44" t="str">
        <f ca="1">IF(MONTH(C993)=MONTH(D$3),RIGHT('Yearly Info'!A$39,LEN('Yearly Info'!A$39)-4),"")</f>
        <v/>
      </c>
      <c r="B993" s="145"/>
      <c r="C993" s="42">
        <f t="shared" ca="1" si="34"/>
        <v>46297</v>
      </c>
      <c r="D993" s="54">
        <f ca="1">INDIRECT("'" &amp; UPPER(LEFT(TEXT($D$3,"mmmm"),3)) &amp; "'!AH36")</f>
        <v>0</v>
      </c>
      <c r="E993" s="147"/>
      <c r="F993" s="148"/>
      <c r="G993" s="148"/>
      <c r="H993" s="148"/>
      <c r="I993" s="148"/>
      <c r="J993" s="148"/>
      <c r="K993" s="148"/>
      <c r="L993" s="148"/>
      <c r="M993" s="148"/>
      <c r="N993" s="148"/>
      <c r="O993" s="148"/>
      <c r="P993" s="149"/>
    </row>
    <row r="994" spans="1:16" ht="15" customHeight="1" thickBot="1" x14ac:dyDescent="0.3">
      <c r="A994" s="45" t="str">
        <f ca="1">IF(MONTH(C994)=MONTH(D$3),RIGHT('Yearly Info'!A$40,LEN('Yearly Info'!A$40)-4),"")</f>
        <v/>
      </c>
      <c r="B994" s="145"/>
      <c r="C994" s="42">
        <f t="shared" ca="1" si="34"/>
        <v>46297</v>
      </c>
      <c r="D994" s="54">
        <f ca="1">INDIRECT("'" &amp; UPPER(LEFT(TEXT($D$3,"mmmm"),3)) &amp; "'!AH37")</f>
        <v>0</v>
      </c>
      <c r="E994" s="147"/>
      <c r="F994" s="148"/>
      <c r="G994" s="148"/>
      <c r="H994" s="148"/>
      <c r="I994" s="148"/>
      <c r="J994" s="148"/>
      <c r="K994" s="148"/>
      <c r="L994" s="148"/>
      <c r="M994" s="148"/>
      <c r="N994" s="148"/>
      <c r="O994" s="148"/>
      <c r="P994" s="149"/>
    </row>
    <row r="995" spans="1:16" ht="15" customHeight="1" thickBot="1" x14ac:dyDescent="0.3">
      <c r="A995" s="45" t="str">
        <f ca="1">IF(MONTH(C995)=MONTH(D$3),RIGHT('Yearly Info'!A$41,LEN('Yearly Info'!A$41)-4),"")</f>
        <v/>
      </c>
      <c r="B995" s="145"/>
      <c r="C995" s="42">
        <f t="shared" ca="1" si="34"/>
        <v>46297</v>
      </c>
      <c r="D995" s="54">
        <f ca="1">INDIRECT("'" &amp; UPPER(LEFT(TEXT($D$3,"mmmm"),3)) &amp; "'!AH38")</f>
        <v>0</v>
      </c>
      <c r="E995" s="147"/>
      <c r="F995" s="148"/>
      <c r="G995" s="148"/>
      <c r="H995" s="148"/>
      <c r="I995" s="148"/>
      <c r="J995" s="148"/>
      <c r="K995" s="148"/>
      <c r="L995" s="148"/>
      <c r="M995" s="148"/>
      <c r="N995" s="148"/>
      <c r="O995" s="148"/>
      <c r="P995" s="149"/>
    </row>
    <row r="996" spans="1:16" ht="15" customHeight="1" thickBot="1" x14ac:dyDescent="0.3">
      <c r="A996" s="45" t="str">
        <f ca="1">IF(MONTH(C996)=MONTH(D$3),RIGHT('Yearly Info'!A$42,LEN('Yearly Info'!A$42)-4),"")</f>
        <v/>
      </c>
      <c r="B996" s="145"/>
      <c r="C996" s="42">
        <f t="shared" ca="1" si="34"/>
        <v>46297</v>
      </c>
      <c r="D996" s="54">
        <f ca="1">INDIRECT("'" &amp; UPPER(LEFT(TEXT($D$3,"mmmm"),3)) &amp; "'!AH39")</f>
        <v>0</v>
      </c>
      <c r="E996" s="147"/>
      <c r="F996" s="148"/>
      <c r="G996" s="148"/>
      <c r="H996" s="148"/>
      <c r="I996" s="148"/>
      <c r="J996" s="148"/>
      <c r="K996" s="148"/>
      <c r="L996" s="148"/>
      <c r="M996" s="148"/>
      <c r="N996" s="148"/>
      <c r="O996" s="148"/>
      <c r="P996" s="149"/>
    </row>
    <row r="997" spans="1:16" ht="15" customHeight="1" thickBot="1" x14ac:dyDescent="0.3">
      <c r="A997" s="45" t="str">
        <f ca="1">IF(MONTH(C997)=MONTH(D$3),RIGHT('Yearly Info'!A$43,LEN('Yearly Info'!A$43)-4),"")</f>
        <v/>
      </c>
      <c r="B997" s="146"/>
      <c r="C997" s="42">
        <f t="shared" ca="1" si="34"/>
        <v>46297</v>
      </c>
      <c r="D997" s="55">
        <f ca="1">INDIRECT("'" &amp; UPPER(LEFT(TEXT($D$3,"mmmm"),3)) &amp; "'!AH40")</f>
        <v>0</v>
      </c>
      <c r="E997" s="150"/>
      <c r="F997" s="151"/>
      <c r="G997" s="151"/>
      <c r="H997" s="151"/>
      <c r="I997" s="151"/>
      <c r="J997" s="151"/>
      <c r="K997" s="151"/>
      <c r="L997" s="151"/>
      <c r="M997" s="151"/>
      <c r="N997" s="151"/>
      <c r="O997" s="151"/>
      <c r="P997" s="152"/>
    </row>
    <row r="1000" spans="1:16" ht="15.75" thickBot="1" x14ac:dyDescent="0.3">
      <c r="A1000" s="175" t="s">
        <v>6</v>
      </c>
      <c r="B1000" s="176"/>
      <c r="C1000" s="177">
        <f ca="1">SUM(D248:D997)</f>
        <v>0</v>
      </c>
      <c r="D1000" s="178"/>
      <c r="E1000" s="178"/>
    </row>
  </sheetData>
  <autoFilter ref="A1:A1000" xr:uid="{AB16BB6A-4E19-4575-ACAA-F46523137FAE}"/>
  <mergeCells count="974">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32:P932"/>
    <mergeCell ref="E933:P933"/>
    <mergeCell ref="E934:P934"/>
    <mergeCell ref="E935:P935"/>
    <mergeCell ref="E924:P924"/>
    <mergeCell ref="E925:P925"/>
    <mergeCell ref="E926:P926"/>
    <mergeCell ref="E927:P927"/>
    <mergeCell ref="E928:P928"/>
    <mergeCell ref="E929:P929"/>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865:P865"/>
    <mergeCell ref="E866:P866"/>
    <mergeCell ref="E867:P867"/>
    <mergeCell ref="E868:P868"/>
    <mergeCell ref="E869:P869"/>
    <mergeCell ref="E885:P885"/>
    <mergeCell ref="E886:P886"/>
    <mergeCell ref="E887:P887"/>
    <mergeCell ref="E888:P888"/>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33:P833"/>
    <mergeCell ref="E834:P834"/>
    <mergeCell ref="E835:P835"/>
    <mergeCell ref="E836:P836"/>
    <mergeCell ref="E843:P843"/>
    <mergeCell ref="E844:P844"/>
    <mergeCell ref="E845:P845"/>
    <mergeCell ref="E846:P846"/>
    <mergeCell ref="E847:P847"/>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12:P812"/>
    <mergeCell ref="E813:P813"/>
    <mergeCell ref="E814:P814"/>
    <mergeCell ref="E815:P815"/>
    <mergeCell ref="E804:P804"/>
    <mergeCell ref="E805:P805"/>
    <mergeCell ref="E806:P806"/>
    <mergeCell ref="E807:P807"/>
    <mergeCell ref="E808:P808"/>
    <mergeCell ref="E809:P809"/>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45:P745"/>
    <mergeCell ref="E746:P746"/>
    <mergeCell ref="E747:P747"/>
    <mergeCell ref="E748:P748"/>
    <mergeCell ref="E749:P749"/>
    <mergeCell ref="E765:P765"/>
    <mergeCell ref="E766:P766"/>
    <mergeCell ref="E767:P767"/>
    <mergeCell ref="E768:P768"/>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13:P713"/>
    <mergeCell ref="E714:P714"/>
    <mergeCell ref="E715:P715"/>
    <mergeCell ref="E716:P716"/>
    <mergeCell ref="E723:P723"/>
    <mergeCell ref="E724:P724"/>
    <mergeCell ref="E725:P725"/>
    <mergeCell ref="E726:P726"/>
    <mergeCell ref="E727:P727"/>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692:P692"/>
    <mergeCell ref="E693:P693"/>
    <mergeCell ref="E694:P694"/>
    <mergeCell ref="E695:P695"/>
    <mergeCell ref="E684:P684"/>
    <mergeCell ref="E685:P685"/>
    <mergeCell ref="E686:P686"/>
    <mergeCell ref="E687:P687"/>
    <mergeCell ref="E688:P688"/>
    <mergeCell ref="E689:P689"/>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25:P625"/>
    <mergeCell ref="E626:P626"/>
    <mergeCell ref="E627:P627"/>
    <mergeCell ref="E628:P628"/>
    <mergeCell ref="E629:P629"/>
    <mergeCell ref="E645:P645"/>
    <mergeCell ref="E646:P646"/>
    <mergeCell ref="E647:P647"/>
    <mergeCell ref="E648:P648"/>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593:P593"/>
    <mergeCell ref="E594:P594"/>
    <mergeCell ref="E595:P595"/>
    <mergeCell ref="E596:P596"/>
    <mergeCell ref="E603:P603"/>
    <mergeCell ref="E604:P604"/>
    <mergeCell ref="E605:P605"/>
    <mergeCell ref="E606:P606"/>
    <mergeCell ref="E607:P607"/>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72:P572"/>
    <mergeCell ref="E573:P573"/>
    <mergeCell ref="E574:P574"/>
    <mergeCell ref="E575:P575"/>
    <mergeCell ref="E564:P564"/>
    <mergeCell ref="E565:P565"/>
    <mergeCell ref="E566:P566"/>
    <mergeCell ref="E567:P567"/>
    <mergeCell ref="E568:P568"/>
    <mergeCell ref="E569:P569"/>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05:P505"/>
    <mergeCell ref="E506:P506"/>
    <mergeCell ref="E507:P507"/>
    <mergeCell ref="E508:P508"/>
    <mergeCell ref="E509:P509"/>
    <mergeCell ref="E525:P525"/>
    <mergeCell ref="E526:P526"/>
    <mergeCell ref="E527:P527"/>
    <mergeCell ref="E528:P528"/>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473:P473"/>
    <mergeCell ref="E474:P474"/>
    <mergeCell ref="E475:P475"/>
    <mergeCell ref="E476:P476"/>
    <mergeCell ref="E483:P483"/>
    <mergeCell ref="E484:P484"/>
    <mergeCell ref="E485:P485"/>
    <mergeCell ref="E486:P486"/>
    <mergeCell ref="E487:P487"/>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52:P452"/>
    <mergeCell ref="E453:P453"/>
    <mergeCell ref="E454:P454"/>
    <mergeCell ref="E455:P455"/>
    <mergeCell ref="E444:P444"/>
    <mergeCell ref="E445:P445"/>
    <mergeCell ref="E446:P446"/>
    <mergeCell ref="E447:P447"/>
    <mergeCell ref="E448:P448"/>
    <mergeCell ref="E449:P449"/>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385:P385"/>
    <mergeCell ref="E386:P386"/>
    <mergeCell ref="E387:P387"/>
    <mergeCell ref="E388:P388"/>
    <mergeCell ref="E389:P389"/>
    <mergeCell ref="E405:P405"/>
    <mergeCell ref="E406:P406"/>
    <mergeCell ref="E407:P407"/>
    <mergeCell ref="E408:P408"/>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53:P353"/>
    <mergeCell ref="E354:P354"/>
    <mergeCell ref="E355:P355"/>
    <mergeCell ref="E356:P356"/>
    <mergeCell ref="E363:P363"/>
    <mergeCell ref="E364:P364"/>
    <mergeCell ref="E365:P365"/>
    <mergeCell ref="E366:P366"/>
    <mergeCell ref="E367:P367"/>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32:P332"/>
    <mergeCell ref="E333:P333"/>
    <mergeCell ref="E334:P334"/>
    <mergeCell ref="E335:P335"/>
    <mergeCell ref="E324:P324"/>
    <mergeCell ref="E325:P325"/>
    <mergeCell ref="E326:P326"/>
    <mergeCell ref="E327:P327"/>
    <mergeCell ref="E328:P328"/>
    <mergeCell ref="E329:P329"/>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265:P265"/>
    <mergeCell ref="E266:P266"/>
    <mergeCell ref="E267:P267"/>
    <mergeCell ref="E268:P268"/>
    <mergeCell ref="E269:P269"/>
    <mergeCell ref="E285:P285"/>
    <mergeCell ref="E286:P286"/>
    <mergeCell ref="E287:P287"/>
    <mergeCell ref="E288:P288"/>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33:P233"/>
    <mergeCell ref="E234:P234"/>
    <mergeCell ref="E235:P235"/>
    <mergeCell ref="E236:P236"/>
    <mergeCell ref="E243:P243"/>
    <mergeCell ref="E244:P244"/>
    <mergeCell ref="E245:P245"/>
    <mergeCell ref="E246:P246"/>
    <mergeCell ref="E247:P247"/>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92:P92"/>
    <mergeCell ref="E93:P93"/>
    <mergeCell ref="E94:P94"/>
    <mergeCell ref="E95:P95"/>
    <mergeCell ref="E96:P96"/>
    <mergeCell ref="E97:P97"/>
    <mergeCell ref="E86:P86"/>
    <mergeCell ref="E87:P87"/>
    <mergeCell ref="E88:P88"/>
    <mergeCell ref="E89:P89"/>
    <mergeCell ref="E90:P90"/>
    <mergeCell ref="E91:P91"/>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37:P37"/>
    <mergeCell ref="E26:P26"/>
    <mergeCell ref="E27:P27"/>
    <mergeCell ref="E28:P28"/>
    <mergeCell ref="E29:P29"/>
    <mergeCell ref="E30:P30"/>
    <mergeCell ref="E31:P31"/>
    <mergeCell ref="E47:P47"/>
    <mergeCell ref="E48:P48"/>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B2:C2"/>
    <mergeCell ref="D2:N2"/>
    <mergeCell ref="B3:C3"/>
    <mergeCell ref="D3:H3"/>
    <mergeCell ref="I3:J3"/>
    <mergeCell ref="K3:N3"/>
    <mergeCell ref="A5:A7"/>
    <mergeCell ref="B5:D7"/>
    <mergeCell ref="E5:P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32B474DA-ACD6-430B-B241-0E92A2A5B93B}">
      <formula1>Projects</formula1>
    </dataValidation>
  </dataValidations>
  <pageMargins left="0.7" right="0.7" top="0.75" bottom="0.75" header="0.3" footer="0.3"/>
  <pageSetup scale="86"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56856-B356-4537-9F23-0FABE3C4222A}">
  <sheetPr>
    <pageSetUpPr fitToPage="1"/>
  </sheetPr>
  <dimension ref="A1:AO93"/>
  <sheetViews>
    <sheetView showZeros="0" zoomScaleNormal="100" zoomScaleSheetLayoutView="75" workbookViewId="0">
      <selection activeCell="B5" sqref="B5:AD7"/>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85" t="s">
        <v>0</v>
      </c>
      <c r="C2" s="185"/>
      <c r="D2" s="185"/>
      <c r="E2" s="185"/>
      <c r="F2" s="185"/>
      <c r="G2" s="185"/>
      <c r="H2" s="185"/>
      <c r="I2" s="185"/>
      <c r="J2" s="185"/>
      <c r="K2" s="185"/>
      <c r="L2" s="185"/>
      <c r="M2" s="185"/>
      <c r="N2" s="185"/>
      <c r="O2" s="185"/>
      <c r="P2" s="8"/>
      <c r="Q2" s="4"/>
      <c r="R2" s="4"/>
      <c r="S2" s="4"/>
      <c r="T2" s="4"/>
      <c r="U2" s="4"/>
      <c r="V2" s="4"/>
      <c r="W2" s="4"/>
      <c r="X2" s="4"/>
      <c r="Y2" s="6"/>
      <c r="Z2" s="4"/>
      <c r="AA2" s="7"/>
      <c r="AB2" s="4"/>
      <c r="AC2" s="4"/>
      <c r="AD2" s="4"/>
      <c r="AE2" s="4"/>
    </row>
    <row r="3" spans="1:41" ht="16.149999999999999" customHeight="1" x14ac:dyDescent="0.3">
      <c r="A3" s="4"/>
      <c r="B3" s="186" t="s">
        <v>1</v>
      </c>
      <c r="C3" s="186"/>
      <c r="D3" s="187" t="str">
        <f>'Yearly Info'!A45</f>
        <v>Don Woods</v>
      </c>
      <c r="E3" s="187"/>
      <c r="F3" s="187"/>
      <c r="G3" s="187"/>
      <c r="H3" s="187"/>
      <c r="I3" s="187"/>
      <c r="J3" s="187"/>
      <c r="K3" s="187"/>
      <c r="L3" s="187"/>
      <c r="M3" s="187"/>
      <c r="N3" s="187"/>
      <c r="O3" s="187"/>
      <c r="P3" s="9"/>
      <c r="Q3" s="10"/>
      <c r="R3" s="10"/>
      <c r="S3" s="9"/>
      <c r="T3" s="9"/>
      <c r="U3" s="9"/>
      <c r="V3" s="9"/>
      <c r="W3" s="9"/>
      <c r="X3" s="9"/>
      <c r="Y3" s="11"/>
      <c r="Z3" s="4"/>
      <c r="AA3" s="7"/>
      <c r="AB3" s="4"/>
      <c r="AC3" s="4"/>
      <c r="AD3" s="4"/>
      <c r="AE3" s="4"/>
    </row>
    <row r="4" spans="1:41" ht="16.149999999999999" customHeight="1" x14ac:dyDescent="0.3">
      <c r="A4" s="4"/>
      <c r="B4" s="186" t="s">
        <v>2</v>
      </c>
      <c r="C4" s="186"/>
      <c r="D4" s="188">
        <f>'Yearly Info'!D10</f>
        <v>46296</v>
      </c>
      <c r="E4" s="188"/>
      <c r="F4" s="188"/>
      <c r="G4" s="188"/>
      <c r="H4" s="188"/>
      <c r="I4" s="188"/>
      <c r="J4" s="186" t="s">
        <v>3</v>
      </c>
      <c r="K4" s="186"/>
      <c r="L4" s="197">
        <f>'Yearly Info'!B1</f>
        <v>2026</v>
      </c>
      <c r="M4" s="190"/>
      <c r="N4" s="190"/>
      <c r="O4" s="190"/>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81" t="s">
        <v>4</v>
      </c>
      <c r="B6" s="184" t="s">
        <v>5</v>
      </c>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4"/>
      <c r="AG6" s="29"/>
      <c r="AH6" s="29"/>
      <c r="AI6" s="19" t="s">
        <v>6</v>
      </c>
      <c r="AJ6" s="52"/>
    </row>
    <row r="7" spans="1:41" ht="18.75" customHeight="1" x14ac:dyDescent="0.3">
      <c r="A7" s="182"/>
      <c r="B7" s="47">
        <f>IF(WEEKDAY(D$4,2)&gt;5,D$4+8 - WEEKDAY(D$4,2),D$4-(WEEKDAY(D$4,2)-1))</f>
        <v>46293</v>
      </c>
      <c r="C7" s="47">
        <f>B7+1</f>
        <v>46294</v>
      </c>
      <c r="D7" s="47">
        <f t="shared" ref="D7:AH7" si="0">C7+1</f>
        <v>46295</v>
      </c>
      <c r="E7" s="47">
        <f t="shared" si="0"/>
        <v>46296</v>
      </c>
      <c r="F7" s="47">
        <f t="shared" si="0"/>
        <v>46297</v>
      </c>
      <c r="G7" s="47">
        <f t="shared" si="0"/>
        <v>46298</v>
      </c>
      <c r="H7" s="47">
        <f t="shared" si="0"/>
        <v>46299</v>
      </c>
      <c r="I7" s="47">
        <f t="shared" si="0"/>
        <v>46300</v>
      </c>
      <c r="J7" s="47">
        <f t="shared" si="0"/>
        <v>46301</v>
      </c>
      <c r="K7" s="47">
        <f t="shared" si="0"/>
        <v>46302</v>
      </c>
      <c r="L7" s="47">
        <f t="shared" si="0"/>
        <v>46303</v>
      </c>
      <c r="M7" s="47">
        <f t="shared" si="0"/>
        <v>46304</v>
      </c>
      <c r="N7" s="47">
        <f t="shared" si="0"/>
        <v>46305</v>
      </c>
      <c r="O7" s="47">
        <f t="shared" si="0"/>
        <v>46306</v>
      </c>
      <c r="P7" s="47">
        <f t="shared" si="0"/>
        <v>46307</v>
      </c>
      <c r="Q7" s="47">
        <f t="shared" si="0"/>
        <v>46308</v>
      </c>
      <c r="R7" s="47">
        <f t="shared" si="0"/>
        <v>46309</v>
      </c>
      <c r="S7" s="47">
        <f t="shared" si="0"/>
        <v>46310</v>
      </c>
      <c r="T7" s="47">
        <f t="shared" si="0"/>
        <v>46311</v>
      </c>
      <c r="U7" s="47">
        <f t="shared" si="0"/>
        <v>46312</v>
      </c>
      <c r="V7" s="47">
        <f t="shared" si="0"/>
        <v>46313</v>
      </c>
      <c r="W7" s="47">
        <f t="shared" si="0"/>
        <v>46314</v>
      </c>
      <c r="X7" s="47">
        <f t="shared" si="0"/>
        <v>46315</v>
      </c>
      <c r="Y7" s="47">
        <f t="shared" si="0"/>
        <v>46316</v>
      </c>
      <c r="Z7" s="47">
        <f t="shared" si="0"/>
        <v>46317</v>
      </c>
      <c r="AA7" s="47">
        <f t="shared" si="0"/>
        <v>46318</v>
      </c>
      <c r="AB7" s="47">
        <f t="shared" si="0"/>
        <v>46319</v>
      </c>
      <c r="AC7" s="47">
        <f t="shared" si="0"/>
        <v>46320</v>
      </c>
      <c r="AD7" s="47">
        <f t="shared" si="0"/>
        <v>46321</v>
      </c>
      <c r="AE7" s="47">
        <f t="shared" si="0"/>
        <v>46322</v>
      </c>
      <c r="AF7" s="47">
        <f t="shared" si="0"/>
        <v>46323</v>
      </c>
      <c r="AG7" s="48">
        <f t="shared" si="0"/>
        <v>46324</v>
      </c>
      <c r="AH7" s="49">
        <f t="shared" si="0"/>
        <v>46325</v>
      </c>
      <c r="AI7" s="18" t="s">
        <v>7</v>
      </c>
    </row>
    <row r="8" spans="1:41" ht="15.75" customHeight="1" thickBot="1" x14ac:dyDescent="0.3">
      <c r="A8" s="183"/>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 Support for MDEQ</v>
      </c>
      <c r="B11" s="65"/>
      <c r="C11" s="65"/>
      <c r="D11" s="65"/>
      <c r="E11" s="65"/>
      <c r="F11" s="65"/>
      <c r="G11" s="66"/>
      <c r="H11" s="67"/>
      <c r="I11" s="65"/>
      <c r="J11" s="65"/>
      <c r="K11" s="65"/>
      <c r="L11" s="65"/>
      <c r="M11" s="65"/>
      <c r="N11" s="66"/>
      <c r="O11" s="67"/>
      <c r="P11" s="65"/>
      <c r="Q11" s="65"/>
      <c r="R11" s="65"/>
      <c r="S11" s="65"/>
      <c r="T11" s="65"/>
      <c r="U11" s="66"/>
      <c r="V11" s="67"/>
      <c r="W11" s="65"/>
      <c r="X11" s="65"/>
      <c r="Y11" s="65"/>
      <c r="Z11" s="65"/>
      <c r="AA11" s="65"/>
      <c r="AB11" s="67"/>
      <c r="AC11" s="67"/>
      <c r="AD11" s="65"/>
      <c r="AE11" s="65"/>
      <c r="AF11" s="65"/>
      <c r="AG11" s="65"/>
      <c r="AH11" s="65"/>
      <c r="AI11" s="68">
        <f t="shared" ref="AI11:AI41" si="1">SUM(B11:AH11)</f>
        <v>0</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 Idea Portal</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v>
      </c>
      <c r="B14" s="65"/>
      <c r="C14" s="65"/>
      <c r="D14" s="65"/>
      <c r="E14" s="65"/>
      <c r="F14" s="65"/>
      <c r="G14" s="66"/>
      <c r="H14" s="67"/>
      <c r="I14" s="65"/>
      <c r="J14" s="65"/>
      <c r="K14" s="65"/>
      <c r="L14" s="65"/>
      <c r="M14" s="65"/>
      <c r="N14" s="66"/>
      <c r="O14" s="67"/>
      <c r="P14" s="65"/>
      <c r="Q14" s="65"/>
      <c r="R14" s="65"/>
      <c r="S14" s="65"/>
      <c r="T14" s="65"/>
      <c r="U14" s="66"/>
      <c r="V14" s="67"/>
      <c r="W14" s="65"/>
      <c r="X14" s="65"/>
      <c r="Y14" s="65"/>
      <c r="Z14" s="65"/>
      <c r="AA14" s="65"/>
      <c r="AB14" s="67"/>
      <c r="AC14" s="67"/>
      <c r="AD14" s="65"/>
      <c r="AE14" s="65"/>
      <c r="AF14" s="65"/>
      <c r="AG14" s="65"/>
      <c r="AH14" s="65"/>
      <c r="AI14" s="68">
        <f t="shared" si="1"/>
        <v>0</v>
      </c>
    </row>
    <row r="15" spans="1:41" x14ac:dyDescent="0.25">
      <c r="A15" s="90" t="str">
        <f>'Yearly Info'!A18</f>
        <v xml:space="preserve">     GeoSpatial</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 Dashboard</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MDWFP NRIS</v>
      </c>
      <c r="B17" s="65"/>
      <c r="C17" s="65"/>
      <c r="D17" s="65"/>
      <c r="E17" s="65"/>
      <c r="F17" s="65"/>
      <c r="G17" s="66"/>
      <c r="H17" s="67"/>
      <c r="I17" s="65"/>
      <c r="J17" s="65"/>
      <c r="K17" s="65"/>
      <c r="L17" s="65"/>
      <c r="M17" s="65"/>
      <c r="N17" s="66"/>
      <c r="O17" s="67"/>
      <c r="P17" s="65"/>
      <c r="Q17" s="97"/>
      <c r="R17" s="65"/>
      <c r="S17" s="65"/>
      <c r="T17" s="65"/>
      <c r="U17" s="66"/>
      <c r="V17" s="67"/>
      <c r="W17" s="65"/>
      <c r="X17" s="65"/>
      <c r="Y17" s="65"/>
      <c r="Z17" s="65"/>
      <c r="AA17" s="65"/>
      <c r="AB17" s="67"/>
      <c r="AC17" s="67"/>
      <c r="AD17" s="65"/>
      <c r="AE17" s="65"/>
      <c r="AF17" s="65"/>
      <c r="AG17" s="65"/>
      <c r="AH17" s="65"/>
      <c r="AI17" s="68">
        <f t="shared" si="1"/>
        <v>0</v>
      </c>
    </row>
    <row r="18" spans="1:35" x14ac:dyDescent="0.25">
      <c r="A18" s="90" t="str">
        <f>'Yearly Info'!A21</f>
        <v xml:space="preserve">     MSWIS MRVA 4 CLOSED</v>
      </c>
      <c r="B18" s="65"/>
      <c r="C18" s="65"/>
      <c r="D18" s="65"/>
      <c r="E18" s="65"/>
      <c r="F18" s="65"/>
      <c r="G18" s="66"/>
      <c r="H18" s="67"/>
      <c r="I18" s="65"/>
      <c r="J18" s="65"/>
      <c r="K18" s="65"/>
      <c r="L18" s="65"/>
      <c r="M18" s="65"/>
      <c r="N18" s="66"/>
      <c r="O18" s="67"/>
      <c r="P18" s="65"/>
      <c r="Q18" s="65"/>
      <c r="R18" s="65"/>
      <c r="S18" s="65"/>
      <c r="T18" s="65"/>
      <c r="U18" s="66"/>
      <c r="V18" s="67"/>
      <c r="W18" s="65"/>
      <c r="X18" s="65"/>
      <c r="Y18" s="65"/>
      <c r="Z18" s="65"/>
      <c r="AA18" s="65"/>
      <c r="AB18" s="67"/>
      <c r="AC18" s="67"/>
      <c r="AD18" s="65"/>
      <c r="AE18" s="65"/>
      <c r="AF18" s="65"/>
      <c r="AG18" s="65"/>
      <c r="AH18" s="65"/>
      <c r="AI18" s="68">
        <f t="shared" si="1"/>
        <v>0</v>
      </c>
    </row>
    <row r="19" spans="1:35" x14ac:dyDescent="0.25">
      <c r="A19" s="90" t="str">
        <f>'Yearly Info'!A22</f>
        <v xml:space="preserve">     Tackett</v>
      </c>
      <c r="B19" s="65"/>
      <c r="C19" s="65"/>
      <c r="D19" s="65"/>
      <c r="E19" s="65"/>
      <c r="F19" s="65"/>
      <c r="G19" s="66"/>
      <c r="H19" s="67"/>
      <c r="I19" s="65"/>
      <c r="J19" s="65"/>
      <c r="K19" s="65"/>
      <c r="L19" s="65"/>
      <c r="M19" s="65"/>
      <c r="N19" s="66"/>
      <c r="O19" s="67"/>
      <c r="P19" s="65"/>
      <c r="Q19" s="65"/>
      <c r="R19" s="65"/>
      <c r="S19" s="65"/>
      <c r="T19" s="65"/>
      <c r="U19" s="66"/>
      <c r="V19" s="67"/>
      <c r="W19" s="65"/>
      <c r="X19" s="65"/>
      <c r="Y19" s="65"/>
      <c r="Z19" s="65"/>
      <c r="AA19" s="65"/>
      <c r="AB19" s="67"/>
      <c r="AC19" s="67"/>
      <c r="AD19" s="65"/>
      <c r="AE19" s="65"/>
      <c r="AF19" s="65"/>
      <c r="AG19" s="65"/>
      <c r="AH19" s="65"/>
      <c r="AI19" s="68">
        <f t="shared" si="1"/>
        <v>0</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0</v>
      </c>
      <c r="E42" s="69">
        <f t="shared" si="2"/>
        <v>0</v>
      </c>
      <c r="F42" s="69">
        <f t="shared" si="2"/>
        <v>0</v>
      </c>
      <c r="G42" s="69">
        <f t="shared" si="2"/>
        <v>0</v>
      </c>
      <c r="H42" s="69">
        <f t="shared" si="2"/>
        <v>0</v>
      </c>
      <c r="I42" s="69">
        <f t="shared" si="2"/>
        <v>0</v>
      </c>
      <c r="J42" s="69">
        <f t="shared" si="2"/>
        <v>0</v>
      </c>
      <c r="K42" s="69">
        <f t="shared" si="2"/>
        <v>0</v>
      </c>
      <c r="L42" s="69">
        <f t="shared" si="2"/>
        <v>0</v>
      </c>
      <c r="M42" s="69">
        <f t="shared" si="2"/>
        <v>0</v>
      </c>
      <c r="N42" s="69">
        <f t="shared" si="2"/>
        <v>0</v>
      </c>
      <c r="O42" s="69">
        <f t="shared" si="2"/>
        <v>0</v>
      </c>
      <c r="P42" s="69">
        <f t="shared" si="2"/>
        <v>0</v>
      </c>
      <c r="Q42" s="69">
        <f t="shared" si="2"/>
        <v>0</v>
      </c>
      <c r="R42" s="69">
        <f t="shared" si="2"/>
        <v>0</v>
      </c>
      <c r="S42" s="69">
        <f t="shared" si="2"/>
        <v>0</v>
      </c>
      <c r="T42" s="69">
        <f t="shared" si="2"/>
        <v>0</v>
      </c>
      <c r="U42" s="69">
        <f t="shared" si="2"/>
        <v>0</v>
      </c>
      <c r="V42" s="69">
        <f t="shared" si="2"/>
        <v>0</v>
      </c>
      <c r="W42" s="69">
        <f t="shared" si="2"/>
        <v>0</v>
      </c>
      <c r="X42" s="69">
        <f t="shared" si="2"/>
        <v>0</v>
      </c>
      <c r="Y42" s="69">
        <f t="shared" si="2"/>
        <v>0</v>
      </c>
      <c r="Z42" s="69">
        <f t="shared" si="2"/>
        <v>0</v>
      </c>
      <c r="AA42" s="69">
        <f t="shared" si="2"/>
        <v>0</v>
      </c>
      <c r="AB42" s="69">
        <f t="shared" si="2"/>
        <v>0</v>
      </c>
      <c r="AC42" s="69">
        <f t="shared" si="2"/>
        <v>0</v>
      </c>
      <c r="AD42" s="69">
        <f t="shared" si="2"/>
        <v>0</v>
      </c>
      <c r="AE42" s="69">
        <f t="shared" si="2"/>
        <v>0</v>
      </c>
      <c r="AF42" s="69">
        <f>SUM(AF9:AF41)</f>
        <v>0</v>
      </c>
      <c r="AG42" s="69">
        <f t="shared" si="2"/>
        <v>0</v>
      </c>
      <c r="AH42" s="69">
        <f t="shared" si="2"/>
        <v>0</v>
      </c>
      <c r="AI42" s="71">
        <f>SUM(AI11:AI41)</f>
        <v>0</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0</v>
      </c>
    </row>
    <row r="44" spans="1:36" x14ac:dyDescent="0.25">
      <c r="A44" s="73"/>
      <c r="B44" s="191" t="s">
        <v>10</v>
      </c>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3"/>
      <c r="AI44" s="74">
        <f>IF(SUM(B48:AH48)-AI42-AI43&gt;0,SUM(B48:AH48)-AI42-AI43,0)</f>
        <v>176</v>
      </c>
    </row>
    <row r="45" spans="1:36" x14ac:dyDescent="0.25">
      <c r="A45" s="73"/>
      <c r="B45" s="191" t="s">
        <v>11</v>
      </c>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3"/>
      <c r="AI45" s="75">
        <f>IF(SUM(B48:AH48)-AI42-AI43&lt;0,(SUM(B48:AH48)-AI42-AI43)*-1,0)</f>
        <v>0</v>
      </c>
    </row>
    <row r="46" spans="1:36" x14ac:dyDescent="0.25">
      <c r="A46" s="92" t="s">
        <v>12</v>
      </c>
      <c r="B46" s="76">
        <f t="shared" ref="B46:AH46" si="3">SUM(B45,B43,B42)</f>
        <v>0</v>
      </c>
      <c r="C46" s="76">
        <f t="shared" si="3"/>
        <v>0</v>
      </c>
      <c r="D46" s="76">
        <f t="shared" si="3"/>
        <v>0</v>
      </c>
      <c r="E46" s="76">
        <f t="shared" si="3"/>
        <v>0</v>
      </c>
      <c r="F46" s="76">
        <f t="shared" si="3"/>
        <v>0</v>
      </c>
      <c r="G46" s="76">
        <f t="shared" si="3"/>
        <v>0</v>
      </c>
      <c r="H46" s="76">
        <f t="shared" si="3"/>
        <v>0</v>
      </c>
      <c r="I46" s="76">
        <f t="shared" si="3"/>
        <v>0</v>
      </c>
      <c r="J46" s="76">
        <f t="shared" si="3"/>
        <v>0</v>
      </c>
      <c r="K46" s="76">
        <f t="shared" si="3"/>
        <v>0</v>
      </c>
      <c r="L46" s="76">
        <f t="shared" si="3"/>
        <v>0</v>
      </c>
      <c r="M46" s="76">
        <f t="shared" si="3"/>
        <v>0</v>
      </c>
      <c r="N46" s="76">
        <f t="shared" si="3"/>
        <v>0</v>
      </c>
      <c r="O46" s="76">
        <f t="shared" si="3"/>
        <v>0</v>
      </c>
      <c r="P46" s="76">
        <f t="shared" si="3"/>
        <v>0</v>
      </c>
      <c r="Q46" s="76">
        <f t="shared" si="3"/>
        <v>0</v>
      </c>
      <c r="R46" s="76">
        <f t="shared" si="3"/>
        <v>0</v>
      </c>
      <c r="S46" s="76">
        <f t="shared" si="3"/>
        <v>0</v>
      </c>
      <c r="T46" s="76">
        <f t="shared" si="3"/>
        <v>0</v>
      </c>
      <c r="U46" s="76">
        <f t="shared" si="3"/>
        <v>0</v>
      </c>
      <c r="V46" s="76">
        <f t="shared" si="3"/>
        <v>0</v>
      </c>
      <c r="W46" s="76">
        <f t="shared" si="3"/>
        <v>0</v>
      </c>
      <c r="X46" s="76">
        <f t="shared" si="3"/>
        <v>0</v>
      </c>
      <c r="Y46" s="76">
        <f t="shared" si="3"/>
        <v>0</v>
      </c>
      <c r="Z46" s="76">
        <f t="shared" si="3"/>
        <v>0</v>
      </c>
      <c r="AA46" s="76">
        <f t="shared" si="3"/>
        <v>0</v>
      </c>
      <c r="AB46" s="76">
        <f t="shared" si="3"/>
        <v>0</v>
      </c>
      <c r="AC46" s="76">
        <f t="shared" si="3"/>
        <v>0</v>
      </c>
      <c r="AD46" s="76">
        <f t="shared" si="3"/>
        <v>0</v>
      </c>
      <c r="AE46" s="76">
        <f t="shared" si="3"/>
        <v>0</v>
      </c>
      <c r="AF46" s="76">
        <f t="shared" si="3"/>
        <v>0</v>
      </c>
      <c r="AG46" s="76">
        <f t="shared" si="3"/>
        <v>0</v>
      </c>
      <c r="AH46" s="76">
        <f t="shared" si="3"/>
        <v>0</v>
      </c>
      <c r="AI46" s="77">
        <f>SUM(B46:AH46)</f>
        <v>0</v>
      </c>
      <c r="AJ46" s="20"/>
    </row>
    <row r="47" spans="1:36" ht="15.75" customHeight="1" thickBot="1" x14ac:dyDescent="0.3">
      <c r="A47" s="93" t="s">
        <v>13</v>
      </c>
      <c r="B47" s="78" t="str">
        <f>IF(B8="Sun",SUM(B46),"")</f>
        <v/>
      </c>
      <c r="C47" s="78" t="str">
        <f>IF(C8="Sun",SUM(B46,C46),"")</f>
        <v/>
      </c>
      <c r="D47" s="78" t="str">
        <f>IF(D8="Sun",SUM(B46,C46,D46),"")</f>
        <v/>
      </c>
      <c r="E47" s="78" t="str">
        <f>IF(E8="Sun",SUM(B46,C46,D46,E46),"")</f>
        <v/>
      </c>
      <c r="F47" s="194">
        <f>SUM(B46:H46)</f>
        <v>0</v>
      </c>
      <c r="G47" s="195"/>
      <c r="H47" s="196"/>
      <c r="I47" s="78" t="str">
        <f>IF(I8="Sun",SUM(C46,D46,E46,F46,G46,H46,I46),"")</f>
        <v/>
      </c>
      <c r="J47" s="78" t="str">
        <f>IF(J8="Sun",SUM(D46,E46,F46,G46,H46,I46,J46),"")</f>
        <v/>
      </c>
      <c r="K47" s="78" t="str">
        <f>IF(K8="Sun",SUM(E46,F46,G46,H46,I46,J46,K46),"")</f>
        <v/>
      </c>
      <c r="L47" s="78" t="str">
        <f>IF(L8="Sun",SUM(F46,G46,H46,I46,J46,K46,L46),"")</f>
        <v/>
      </c>
      <c r="M47" s="194">
        <f>SUM(I46:O46)</f>
        <v>0</v>
      </c>
      <c r="N47" s="195"/>
      <c r="O47" s="196"/>
      <c r="P47" s="78" t="str">
        <f>IF(P8="Sun",SUM(J46,K46,L46,M46,N46,O46,P46),"")</f>
        <v/>
      </c>
      <c r="Q47" s="78" t="str">
        <f>IF(Q8="Sun",SUM(K46,L46,M46,N46,O46,P46,Q46),"")</f>
        <v/>
      </c>
      <c r="R47" s="78" t="str">
        <f>IF(R8="Sun",SUM(L46,M46,N46,O46,P46,Q46,R46),"")</f>
        <v/>
      </c>
      <c r="S47" s="78" t="str">
        <f>IF(S8="Sun",SUM(M46,N46,O46,P46,Q46,R46,S46),"")</f>
        <v/>
      </c>
      <c r="T47" s="194">
        <f>SUM(P46:V46)</f>
        <v>0</v>
      </c>
      <c r="U47" s="195"/>
      <c r="V47" s="196"/>
      <c r="W47" s="78" t="str">
        <f>IF(W8="Sun",SUM(Q46,R46,S46,T46,U46,V46,W46),"")</f>
        <v/>
      </c>
      <c r="X47" s="78" t="str">
        <f>IF(X8="Sun",SUM(R46,S46,T46,U46,V46,W46,X46),"")</f>
        <v/>
      </c>
      <c r="Y47" s="78" t="str">
        <f>IF(Y8="Sun",SUM(S46,T46,U46,V46,W46,X46,Y46),"")</f>
        <v/>
      </c>
      <c r="Z47" s="78" t="str">
        <f>IF(Z8="Sun",SUM(T46,U46,V46,W46,X46,Y46,Z46),"")</f>
        <v/>
      </c>
      <c r="AA47" s="194">
        <f>SUM(W46:AC46)</f>
        <v>0</v>
      </c>
      <c r="AB47" s="195"/>
      <c r="AC47" s="196"/>
      <c r="AD47" s="78" t="str">
        <f>IF(AD8="Sun",SUM(X46,Y46,Z46,AA46,AB46,AC46,AD46),"")</f>
        <v/>
      </c>
      <c r="AE47" s="78" t="str">
        <f>IF(AE8="Sun",SUM(Y46,Z46,AA46,AB46,AC46,AD46,AE46),"")</f>
        <v/>
      </c>
      <c r="AF47" s="78" t="str">
        <f>IF(AF8="Sun",SUM(Z46,AA46,AB46,AC46,AD46,AE46,AF46),"")</f>
        <v/>
      </c>
      <c r="AG47" s="78" t="str">
        <f>IF(AG8="Sun",SUM(AA46,AB46,AC46,AD46,AE46,AF46,AG46),"")</f>
        <v/>
      </c>
      <c r="AH47" s="79">
        <f>SUM(AD46:AH46)</f>
        <v>0</v>
      </c>
      <c r="AI47" s="80">
        <f>SUM(B47:AH47)</f>
        <v>0</v>
      </c>
    </row>
    <row r="48" spans="1:36" ht="0.75" customHeight="1" x14ac:dyDescent="0.25">
      <c r="B48">
        <f>IF(B7&gt;=$D$4,IF(B7&lt;=EOMONTH($D$4,0), IF(B8="S",0,IF(B8="S",0,8)),0),0)</f>
        <v>0</v>
      </c>
      <c r="C48">
        <f t="shared" ref="C48:AH48" si="4">IF(C7&gt;=$D$4,IF(C7&lt;=EOMONTH($D$4,0), IF(C8="S",0,IF(C8="S",0,8)),0),0)</f>
        <v>0</v>
      </c>
      <c r="D48">
        <f t="shared" si="4"/>
        <v>0</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8</v>
      </c>
      <c r="AF48">
        <f t="shared" si="4"/>
        <v>8</v>
      </c>
      <c r="AG48">
        <f t="shared" si="4"/>
        <v>8</v>
      </c>
      <c r="AH48">
        <f t="shared" si="4"/>
        <v>8</v>
      </c>
      <c r="AI48">
        <f>SUM(B48:AH48)</f>
        <v>176</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85" t="s">
        <v>0</v>
      </c>
      <c r="C53" s="185"/>
      <c r="D53" s="185"/>
      <c r="E53" s="185"/>
      <c r="F53" s="185"/>
      <c r="G53" s="185"/>
      <c r="H53" s="185"/>
      <c r="I53" s="185"/>
      <c r="J53" s="185"/>
      <c r="K53" s="185"/>
      <c r="L53" s="185"/>
      <c r="M53" s="185"/>
      <c r="N53" s="185"/>
      <c r="O53" s="185"/>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86" t="s">
        <v>1</v>
      </c>
      <c r="C54" s="186"/>
      <c r="D54" s="187" t="str">
        <f>D3</f>
        <v>Don Woods</v>
      </c>
      <c r="E54" s="187"/>
      <c r="F54" s="187"/>
      <c r="G54" s="187"/>
      <c r="H54" s="187"/>
      <c r="I54" s="187"/>
      <c r="J54" s="187"/>
      <c r="K54" s="187"/>
      <c r="L54" s="187"/>
      <c r="M54" s="187"/>
      <c r="N54" s="187"/>
      <c r="O54" s="187"/>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86" t="s">
        <v>2</v>
      </c>
      <c r="C55" s="186"/>
      <c r="D55" s="188">
        <f>D4</f>
        <v>46296</v>
      </c>
      <c r="E55" s="188"/>
      <c r="F55" s="188"/>
      <c r="G55" s="188"/>
      <c r="H55" s="188"/>
      <c r="I55" s="188"/>
      <c r="J55" s="186" t="s">
        <v>3</v>
      </c>
      <c r="K55" s="186"/>
      <c r="L55" s="189">
        <f>L4</f>
        <v>2026</v>
      </c>
      <c r="M55" s="190"/>
      <c r="N55" s="190"/>
      <c r="O55" s="190"/>
      <c r="P55" s="9"/>
      <c r="Q55" s="9"/>
      <c r="R55" s="179"/>
      <c r="S55" s="179"/>
      <c r="T55" s="179"/>
      <c r="U55" s="179"/>
      <c r="V55" s="33"/>
      <c r="W55" s="180"/>
      <c r="X55" s="180"/>
      <c r="Y55" s="180"/>
      <c r="Z55" s="180"/>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81" t="s">
        <v>4</v>
      </c>
      <c r="B57" s="184" t="s">
        <v>5</v>
      </c>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c r="AA57" s="184"/>
      <c r="AB57" s="184"/>
      <c r="AC57" s="184"/>
      <c r="AD57" s="184"/>
      <c r="AE57" s="184"/>
      <c r="AF57" s="184"/>
      <c r="AG57" s="29"/>
      <c r="AH57" s="29"/>
      <c r="AI57" s="19" t="s">
        <v>6</v>
      </c>
    </row>
    <row r="58" spans="1:35" ht="15.75" x14ac:dyDescent="0.3">
      <c r="A58" s="182"/>
      <c r="B58" s="47">
        <f>IF(WEEKDAY(D$4,2)&gt;5,D$4+8 - WEEKDAY(D$4,2),D$4-(WEEKDAY(D$4,2)-1))</f>
        <v>46293</v>
      </c>
      <c r="C58" s="47">
        <f>B58+1</f>
        <v>46294</v>
      </c>
      <c r="D58" s="47">
        <f t="shared" ref="D58:AH58" si="5">C58+1</f>
        <v>46295</v>
      </c>
      <c r="E58" s="47">
        <f t="shared" si="5"/>
        <v>46296</v>
      </c>
      <c r="F58" s="47">
        <f t="shared" si="5"/>
        <v>46297</v>
      </c>
      <c r="G58" s="47">
        <f t="shared" si="5"/>
        <v>46298</v>
      </c>
      <c r="H58" s="47">
        <f t="shared" si="5"/>
        <v>46299</v>
      </c>
      <c r="I58" s="47">
        <f t="shared" si="5"/>
        <v>46300</v>
      </c>
      <c r="J58" s="47">
        <f t="shared" si="5"/>
        <v>46301</v>
      </c>
      <c r="K58" s="47">
        <f t="shared" si="5"/>
        <v>46302</v>
      </c>
      <c r="L58" s="47">
        <f t="shared" si="5"/>
        <v>46303</v>
      </c>
      <c r="M58" s="47">
        <f t="shared" si="5"/>
        <v>46304</v>
      </c>
      <c r="N58" s="47">
        <f t="shared" si="5"/>
        <v>46305</v>
      </c>
      <c r="O58" s="47">
        <f t="shared" si="5"/>
        <v>46306</v>
      </c>
      <c r="P58" s="47">
        <f t="shared" si="5"/>
        <v>46307</v>
      </c>
      <c r="Q58" s="47">
        <f t="shared" si="5"/>
        <v>46308</v>
      </c>
      <c r="R58" s="47">
        <f t="shared" si="5"/>
        <v>46309</v>
      </c>
      <c r="S58" s="47">
        <f t="shared" si="5"/>
        <v>46310</v>
      </c>
      <c r="T58" s="47">
        <f t="shared" si="5"/>
        <v>46311</v>
      </c>
      <c r="U58" s="47">
        <f t="shared" si="5"/>
        <v>46312</v>
      </c>
      <c r="V58" s="47">
        <f t="shared" si="5"/>
        <v>46313</v>
      </c>
      <c r="W58" s="47">
        <f t="shared" si="5"/>
        <v>46314</v>
      </c>
      <c r="X58" s="47">
        <f t="shared" si="5"/>
        <v>46315</v>
      </c>
      <c r="Y58" s="47">
        <f t="shared" si="5"/>
        <v>46316</v>
      </c>
      <c r="Z58" s="47">
        <f t="shared" si="5"/>
        <v>46317</v>
      </c>
      <c r="AA58" s="47">
        <f t="shared" si="5"/>
        <v>46318</v>
      </c>
      <c r="AB58" s="47">
        <f t="shared" si="5"/>
        <v>46319</v>
      </c>
      <c r="AC58" s="47">
        <f t="shared" si="5"/>
        <v>46320</v>
      </c>
      <c r="AD58" s="47">
        <f t="shared" si="5"/>
        <v>46321</v>
      </c>
      <c r="AE58" s="47">
        <f t="shared" si="5"/>
        <v>46322</v>
      </c>
      <c r="AF58" s="47">
        <f t="shared" si="5"/>
        <v>46323</v>
      </c>
      <c r="AG58" s="48">
        <f t="shared" si="5"/>
        <v>46324</v>
      </c>
      <c r="AH58" s="49">
        <f t="shared" si="5"/>
        <v>46325</v>
      </c>
      <c r="AI58" s="18" t="s">
        <v>7</v>
      </c>
    </row>
    <row r="59" spans="1:35" ht="15.75" thickBot="1" x14ac:dyDescent="0.3">
      <c r="A59" s="183"/>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 Support for MDEQ</v>
      </c>
      <c r="B62" s="65">
        <f t="shared" si="7"/>
        <v>0</v>
      </c>
      <c r="C62" s="65">
        <f t="shared" si="7"/>
        <v>0</v>
      </c>
      <c r="D62" s="65">
        <f t="shared" si="7"/>
        <v>0</v>
      </c>
      <c r="E62" s="65">
        <f t="shared" si="7"/>
        <v>0</v>
      </c>
      <c r="F62" s="65">
        <f t="shared" si="7"/>
        <v>0</v>
      </c>
      <c r="G62" s="67">
        <f t="shared" si="7"/>
        <v>0</v>
      </c>
      <c r="H62" s="67">
        <f t="shared" si="7"/>
        <v>0</v>
      </c>
      <c r="I62" s="65">
        <f t="shared" si="7"/>
        <v>0</v>
      </c>
      <c r="J62" s="65">
        <f t="shared" si="7"/>
        <v>0</v>
      </c>
      <c r="K62" s="65">
        <f t="shared" si="7"/>
        <v>0</v>
      </c>
      <c r="L62" s="65">
        <f t="shared" si="7"/>
        <v>0</v>
      </c>
      <c r="M62" s="65">
        <f t="shared" si="7"/>
        <v>0</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0</v>
      </c>
      <c r="X62" s="65">
        <f t="shared" si="8"/>
        <v>0</v>
      </c>
      <c r="Y62" s="65">
        <f t="shared" si="8"/>
        <v>0</v>
      </c>
      <c r="Z62" s="65">
        <f t="shared" si="8"/>
        <v>0</v>
      </c>
      <c r="AA62" s="65">
        <f t="shared" si="8"/>
        <v>0</v>
      </c>
      <c r="AB62" s="67">
        <f t="shared" si="8"/>
        <v>0</v>
      </c>
      <c r="AC62" s="67">
        <f t="shared" si="8"/>
        <v>0</v>
      </c>
      <c r="AD62" s="65">
        <f t="shared" si="8"/>
        <v>0</v>
      </c>
      <c r="AE62" s="65">
        <f t="shared" si="8"/>
        <v>0</v>
      </c>
      <c r="AF62" s="65">
        <f t="shared" si="8"/>
        <v>0</v>
      </c>
      <c r="AG62" s="65">
        <f t="shared" si="8"/>
        <v>0</v>
      </c>
      <c r="AH62" s="65">
        <f t="shared" si="8"/>
        <v>0</v>
      </c>
      <c r="AI62" s="68">
        <f t="shared" ref="AI62:AI83" si="9">SUM(B62:AH62)</f>
        <v>0</v>
      </c>
    </row>
    <row r="63" spans="1:35"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x14ac:dyDescent="0.25">
      <c r="A64" s="57" t="str">
        <f t="shared" si="7"/>
        <v xml:space="preserve">     RICS Idea Portal</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x14ac:dyDescent="0.25">
      <c r="A65" s="57" t="str">
        <f t="shared" si="7"/>
        <v xml:space="preserve">     MSWIS</v>
      </c>
      <c r="B65" s="65">
        <f t="shared" si="7"/>
        <v>0</v>
      </c>
      <c r="C65" s="65">
        <f t="shared" si="7"/>
        <v>0</v>
      </c>
      <c r="D65" s="65">
        <f t="shared" si="7"/>
        <v>0</v>
      </c>
      <c r="E65" s="65">
        <f t="shared" si="7"/>
        <v>0</v>
      </c>
      <c r="F65" s="65">
        <f t="shared" si="7"/>
        <v>0</v>
      </c>
      <c r="G65" s="67">
        <f t="shared" si="7"/>
        <v>0</v>
      </c>
      <c r="H65" s="67">
        <f t="shared" si="7"/>
        <v>0</v>
      </c>
      <c r="I65" s="65">
        <f t="shared" si="7"/>
        <v>0</v>
      </c>
      <c r="J65" s="65">
        <f t="shared" si="7"/>
        <v>0</v>
      </c>
      <c r="K65" s="65">
        <f t="shared" si="7"/>
        <v>0</v>
      </c>
      <c r="L65" s="65">
        <f t="shared" si="7"/>
        <v>0</v>
      </c>
      <c r="M65" s="65">
        <f t="shared" si="7"/>
        <v>0</v>
      </c>
      <c r="N65" s="67">
        <f t="shared" si="7"/>
        <v>0</v>
      </c>
      <c r="O65" s="67">
        <f t="shared" si="7"/>
        <v>0</v>
      </c>
      <c r="P65" s="65">
        <f t="shared" si="7"/>
        <v>0</v>
      </c>
      <c r="Q65" s="65">
        <f t="shared" si="8"/>
        <v>0</v>
      </c>
      <c r="R65" s="65">
        <f t="shared" si="8"/>
        <v>0</v>
      </c>
      <c r="S65" s="65">
        <f t="shared" si="8"/>
        <v>0</v>
      </c>
      <c r="T65" s="65">
        <f t="shared" si="8"/>
        <v>0</v>
      </c>
      <c r="U65" s="67">
        <f t="shared" si="8"/>
        <v>0</v>
      </c>
      <c r="V65" s="67">
        <f t="shared" si="8"/>
        <v>0</v>
      </c>
      <c r="W65" s="65">
        <f t="shared" si="8"/>
        <v>0</v>
      </c>
      <c r="X65" s="65">
        <f t="shared" si="8"/>
        <v>0</v>
      </c>
      <c r="Y65" s="65">
        <f t="shared" si="8"/>
        <v>0</v>
      </c>
      <c r="Z65" s="65">
        <f t="shared" si="8"/>
        <v>0</v>
      </c>
      <c r="AA65" s="65">
        <f t="shared" si="8"/>
        <v>0</v>
      </c>
      <c r="AB65" s="67">
        <f t="shared" si="8"/>
        <v>0</v>
      </c>
      <c r="AC65" s="67">
        <f t="shared" si="8"/>
        <v>0</v>
      </c>
      <c r="AD65" s="65">
        <f t="shared" si="8"/>
        <v>0</v>
      </c>
      <c r="AE65" s="65">
        <f t="shared" si="8"/>
        <v>0</v>
      </c>
      <c r="AF65" s="65">
        <f t="shared" si="8"/>
        <v>0</v>
      </c>
      <c r="AG65" s="65">
        <f t="shared" si="8"/>
        <v>0</v>
      </c>
      <c r="AH65" s="65">
        <f t="shared" si="8"/>
        <v>0</v>
      </c>
      <c r="AI65" s="68">
        <f t="shared" si="9"/>
        <v>0</v>
      </c>
    </row>
    <row r="66" spans="1:35" x14ac:dyDescent="0.25">
      <c r="A66" s="57" t="str">
        <f t="shared" si="7"/>
        <v xml:space="preserve">     GeoSpatial</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x14ac:dyDescent="0.25">
      <c r="A67" s="57" t="str">
        <f t="shared" si="7"/>
        <v xml:space="preserve">     RICS Dashboard</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x14ac:dyDescent="0.25">
      <c r="A68" s="57" t="str">
        <f t="shared" si="7"/>
        <v xml:space="preserve">     MDWFP NRIS</v>
      </c>
      <c r="B68" s="65">
        <f t="shared" si="7"/>
        <v>0</v>
      </c>
      <c r="C68" s="65">
        <f t="shared" si="7"/>
        <v>0</v>
      </c>
      <c r="D68" s="65">
        <f t="shared" si="7"/>
        <v>0</v>
      </c>
      <c r="E68" s="65">
        <f t="shared" si="7"/>
        <v>0</v>
      </c>
      <c r="F68" s="65">
        <f t="shared" si="7"/>
        <v>0</v>
      </c>
      <c r="G68" s="67">
        <f t="shared" si="7"/>
        <v>0</v>
      </c>
      <c r="H68" s="67">
        <f t="shared" si="7"/>
        <v>0</v>
      </c>
      <c r="I68" s="65">
        <f t="shared" si="7"/>
        <v>0</v>
      </c>
      <c r="J68" s="65">
        <f t="shared" si="7"/>
        <v>0</v>
      </c>
      <c r="K68" s="65">
        <f t="shared" si="7"/>
        <v>0</v>
      </c>
      <c r="L68" s="65">
        <f t="shared" si="7"/>
        <v>0</v>
      </c>
      <c r="M68" s="65">
        <f t="shared" si="7"/>
        <v>0</v>
      </c>
      <c r="N68" s="67">
        <f t="shared" si="7"/>
        <v>0</v>
      </c>
      <c r="O68" s="67">
        <f t="shared" si="7"/>
        <v>0</v>
      </c>
      <c r="P68" s="65">
        <f t="shared" si="7"/>
        <v>0</v>
      </c>
      <c r="Q68" s="65">
        <f t="shared" si="8"/>
        <v>0</v>
      </c>
      <c r="R68" s="65">
        <f t="shared" si="8"/>
        <v>0</v>
      </c>
      <c r="S68" s="65">
        <f t="shared" si="8"/>
        <v>0</v>
      </c>
      <c r="T68" s="65">
        <f t="shared" si="8"/>
        <v>0</v>
      </c>
      <c r="U68" s="67">
        <f t="shared" si="8"/>
        <v>0</v>
      </c>
      <c r="V68" s="67">
        <f t="shared" si="8"/>
        <v>0</v>
      </c>
      <c r="W68" s="65">
        <f t="shared" si="8"/>
        <v>0</v>
      </c>
      <c r="X68" s="65">
        <f t="shared" si="8"/>
        <v>0</v>
      </c>
      <c r="Y68" s="65">
        <f t="shared" si="8"/>
        <v>0</v>
      </c>
      <c r="Z68" s="65">
        <f t="shared" si="8"/>
        <v>0</v>
      </c>
      <c r="AA68" s="65">
        <f t="shared" si="8"/>
        <v>0</v>
      </c>
      <c r="AB68" s="67">
        <f t="shared" si="8"/>
        <v>0</v>
      </c>
      <c r="AC68" s="67">
        <f t="shared" si="8"/>
        <v>0</v>
      </c>
      <c r="AD68" s="65">
        <f t="shared" si="8"/>
        <v>0</v>
      </c>
      <c r="AE68" s="65">
        <f t="shared" si="8"/>
        <v>0</v>
      </c>
      <c r="AF68" s="65">
        <f t="shared" si="8"/>
        <v>0</v>
      </c>
      <c r="AG68" s="65">
        <f t="shared" si="8"/>
        <v>0</v>
      </c>
      <c r="AH68" s="65">
        <f t="shared" si="8"/>
        <v>0</v>
      </c>
      <c r="AI68" s="68">
        <f t="shared" si="9"/>
        <v>0</v>
      </c>
    </row>
    <row r="69" spans="1:35" x14ac:dyDescent="0.25">
      <c r="A69" s="57" t="str">
        <f t="shared" si="7"/>
        <v xml:space="preserve">     MSWIS MRVA 4 CLOSED</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 t="shared" si="8"/>
        <v>0</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0</v>
      </c>
    </row>
    <row r="70" spans="1:35" x14ac:dyDescent="0.25">
      <c r="A70" s="57" t="str">
        <f t="shared" si="7"/>
        <v xml:space="preserve">     Tackett</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0</v>
      </c>
      <c r="M70" s="65">
        <f t="shared" si="7"/>
        <v>0</v>
      </c>
      <c r="N70" s="67">
        <f t="shared" si="7"/>
        <v>0</v>
      </c>
      <c r="O70" s="67">
        <f t="shared" si="7"/>
        <v>0</v>
      </c>
      <c r="P70" s="65">
        <f t="shared" si="7"/>
        <v>0</v>
      </c>
      <c r="Q70" s="65">
        <f t="shared" si="8"/>
        <v>0</v>
      </c>
      <c r="R70" s="65">
        <f t="shared" si="8"/>
        <v>0</v>
      </c>
      <c r="S70" s="65">
        <f t="shared" si="8"/>
        <v>0</v>
      </c>
      <c r="T70" s="65">
        <f t="shared" si="8"/>
        <v>0</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0</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0</v>
      </c>
      <c r="C92" s="69">
        <f t="shared" ref="C92:AI92" si="19">SUM(C60:C91)</f>
        <v>0</v>
      </c>
      <c r="D92" s="69">
        <f t="shared" si="19"/>
        <v>0</v>
      </c>
      <c r="E92" s="69">
        <f t="shared" si="19"/>
        <v>0</v>
      </c>
      <c r="F92" s="69">
        <f t="shared" si="19"/>
        <v>0</v>
      </c>
      <c r="G92" s="69">
        <f t="shared" si="19"/>
        <v>0</v>
      </c>
      <c r="H92" s="69">
        <f t="shared" si="19"/>
        <v>0</v>
      </c>
      <c r="I92" s="69">
        <f t="shared" si="19"/>
        <v>0</v>
      </c>
      <c r="J92" s="69">
        <f t="shared" si="19"/>
        <v>0</v>
      </c>
      <c r="K92" s="69">
        <f t="shared" si="19"/>
        <v>0</v>
      </c>
      <c r="L92" s="69">
        <f t="shared" si="19"/>
        <v>0</v>
      </c>
      <c r="M92" s="69">
        <f t="shared" si="19"/>
        <v>0</v>
      </c>
      <c r="N92" s="69">
        <f t="shared" si="19"/>
        <v>0</v>
      </c>
      <c r="O92" s="69">
        <f t="shared" si="19"/>
        <v>0</v>
      </c>
      <c r="P92" s="69">
        <f t="shared" si="19"/>
        <v>0</v>
      </c>
      <c r="Q92" s="69">
        <f t="shared" si="19"/>
        <v>0</v>
      </c>
      <c r="R92" s="69">
        <f t="shared" si="19"/>
        <v>0</v>
      </c>
      <c r="S92" s="69">
        <f t="shared" si="19"/>
        <v>0</v>
      </c>
      <c r="T92" s="69">
        <f t="shared" si="19"/>
        <v>0</v>
      </c>
      <c r="U92" s="69">
        <f t="shared" si="19"/>
        <v>0</v>
      </c>
      <c r="V92" s="69">
        <f t="shared" si="19"/>
        <v>0</v>
      </c>
      <c r="W92" s="69">
        <f t="shared" si="19"/>
        <v>0</v>
      </c>
      <c r="X92" s="69">
        <f t="shared" si="19"/>
        <v>0</v>
      </c>
      <c r="Y92" s="69">
        <f t="shared" si="19"/>
        <v>0</v>
      </c>
      <c r="Z92" s="69">
        <f t="shared" si="19"/>
        <v>0</v>
      </c>
      <c r="AA92" s="69">
        <f t="shared" si="19"/>
        <v>0</v>
      </c>
      <c r="AB92" s="69">
        <f t="shared" si="19"/>
        <v>0</v>
      </c>
      <c r="AC92" s="69">
        <f t="shared" si="19"/>
        <v>0</v>
      </c>
      <c r="AD92" s="69">
        <f t="shared" si="19"/>
        <v>0</v>
      </c>
      <c r="AE92" s="69">
        <f t="shared" si="19"/>
        <v>0</v>
      </c>
      <c r="AF92" s="69">
        <f t="shared" si="19"/>
        <v>0</v>
      </c>
      <c r="AG92" s="69">
        <f t="shared" si="19"/>
        <v>0</v>
      </c>
      <c r="AH92" s="69">
        <f t="shared" si="19"/>
        <v>0</v>
      </c>
      <c r="AI92" s="99">
        <f t="shared" si="19"/>
        <v>0</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0</v>
      </c>
    </row>
  </sheetData>
  <dataConsolidate/>
  <mergeCells count="28">
    <mergeCell ref="R55:U55"/>
    <mergeCell ref="W55:Z55"/>
    <mergeCell ref="A57:A59"/>
    <mergeCell ref="B57:AD57"/>
    <mergeCell ref="AE57:AF57"/>
    <mergeCell ref="B53:O53"/>
    <mergeCell ref="B54:C54"/>
    <mergeCell ref="D54:O54"/>
    <mergeCell ref="B55:C55"/>
    <mergeCell ref="D55:I55"/>
    <mergeCell ref="J55:K55"/>
    <mergeCell ref="L55:O55"/>
    <mergeCell ref="A6:A8"/>
    <mergeCell ref="B6:AD6"/>
    <mergeCell ref="AE6:AF6"/>
    <mergeCell ref="B44:AH44"/>
    <mergeCell ref="B45:AH45"/>
    <mergeCell ref="F47:H47"/>
    <mergeCell ref="M47:O47"/>
    <mergeCell ref="T47:V47"/>
    <mergeCell ref="AA47:AC47"/>
    <mergeCell ref="B2:O2"/>
    <mergeCell ref="B3:C3"/>
    <mergeCell ref="D3:O3"/>
    <mergeCell ref="B4:C4"/>
    <mergeCell ref="D4:I4"/>
    <mergeCell ref="J4:K4"/>
    <mergeCell ref="L4:O4"/>
  </mergeCells>
  <conditionalFormatting sqref="B8 Q8:T8 W8:AA8 AD8:AH8">
    <cfRule type="expression" dxfId="386" priority="17" stopIfTrue="1">
      <formula>$B$8="Sun"</formula>
    </cfRule>
    <cfRule type="expression" dxfId="385" priority="14">
      <formula>B$7&gt;EOMONTH($D$4,0)</formula>
    </cfRule>
  </conditionalFormatting>
  <conditionalFormatting sqref="B47">
    <cfRule type="expression" dxfId="384" priority="88" stopIfTrue="1">
      <formula>AND($B$8="Sun",$B$47&gt;40)</formula>
    </cfRule>
    <cfRule type="expression" dxfId="383" priority="89" stopIfTrue="1">
      <formula>$B$8="Sun"</formula>
    </cfRule>
  </conditionalFormatting>
  <conditionalFormatting sqref="B62:B91">
    <cfRule type="expression" dxfId="382" priority="78">
      <formula>B$7&lt;$D$4</formula>
    </cfRule>
    <cfRule type="expression" dxfId="381" priority="126" stopIfTrue="1">
      <formula>B$59="Sun"</formula>
    </cfRule>
    <cfRule type="expression" dxfId="380" priority="125" stopIfTrue="1">
      <formula>B$59="Sat"</formula>
    </cfRule>
    <cfRule type="expression" dxfId="379" priority="124">
      <formula>B$7&gt;#REF!</formula>
    </cfRule>
  </conditionalFormatting>
  <conditionalFormatting sqref="B59:E59 G59:J59 L59:O59 Q59:T59 V59:Y59 AA59:AD59 AF59:AH59">
    <cfRule type="expression" dxfId="378" priority="69">
      <formula>B$7&lt;$D$4</formula>
    </cfRule>
    <cfRule type="expression" dxfId="377" priority="70">
      <formula>B$7&gt;EOMONTH($D$4,0)</formula>
    </cfRule>
    <cfRule type="expression" dxfId="376" priority="71" stopIfTrue="1">
      <formula>$B$8="Sat"</formula>
    </cfRule>
    <cfRule type="expression" dxfId="375" priority="72" stopIfTrue="1">
      <formula>$B$8="Sun"</formula>
    </cfRule>
  </conditionalFormatting>
  <conditionalFormatting sqref="B8:F8">
    <cfRule type="expression" dxfId="374" priority="10">
      <formula>B$7&lt;$D$4</formula>
    </cfRule>
  </conditionalFormatting>
  <conditionalFormatting sqref="B10:F41 I10:M41 P10:T41 W10:AA41 AD10:AH41">
    <cfRule type="expression" dxfId="373" priority="27" stopIfTrue="1">
      <formula>$B$8="Sun"</formula>
    </cfRule>
    <cfRule type="expression" dxfId="372" priority="24">
      <formula>B$7&gt;EOMONTH($D$4,0)</formula>
    </cfRule>
  </conditionalFormatting>
  <conditionalFormatting sqref="B10:F41">
    <cfRule type="expression" dxfId="371" priority="23">
      <formula>B$7&lt;$D$4</formula>
    </cfRule>
  </conditionalFormatting>
  <conditionalFormatting sqref="B42:AH42">
    <cfRule type="cellIs" dxfId="360" priority="85" stopIfTrue="1" operator="greaterThan">
      <formula>8</formula>
    </cfRule>
  </conditionalFormatting>
  <conditionalFormatting sqref="B46:AI46">
    <cfRule type="cellIs" dxfId="349" priority="84" stopIfTrue="1" operator="greaterThan">
      <formula>8</formula>
    </cfRule>
  </conditionalFormatting>
  <conditionalFormatting sqref="B92:AI92">
    <cfRule type="cellIs" dxfId="348" priority="79" stopIfTrue="1" operator="greaterThan">
      <formula>8</formula>
    </cfRule>
  </conditionalFormatting>
  <conditionalFormatting sqref="C47">
    <cfRule type="expression" dxfId="347" priority="90" stopIfTrue="1">
      <formula>AND($C$8="Sun",$C$47&gt;40)</formula>
    </cfRule>
    <cfRule type="expression" dxfId="346" priority="91" stopIfTrue="1">
      <formula>$C$8="Sun"</formula>
    </cfRule>
  </conditionalFormatting>
  <conditionalFormatting sqref="C8:F8">
    <cfRule type="expression" dxfId="345" priority="11">
      <formula>C$7&gt;EOMONTH($D$4,0)</formula>
    </cfRule>
    <cfRule type="expression" dxfId="344" priority="12" stopIfTrue="1">
      <formula>$B$8="Sat"</formula>
    </cfRule>
    <cfRule type="expression" dxfId="343" priority="13" stopIfTrue="1">
      <formula>$B$8="Sun"</formula>
    </cfRule>
  </conditionalFormatting>
  <conditionalFormatting sqref="C62:AC91">
    <cfRule type="expression" dxfId="342" priority="127">
      <formula>C$7&gt;EOMONTH($D$55,0)</formula>
    </cfRule>
    <cfRule type="expression" dxfId="341" priority="129" stopIfTrue="1">
      <formula>C$59="Sun"</formula>
    </cfRule>
    <cfRule type="expression" dxfId="340" priority="77">
      <formula>C$7&lt;$D$4</formula>
    </cfRule>
    <cfRule type="expression" dxfId="339" priority="128" stopIfTrue="1">
      <formula>C$59="Sat"</formula>
    </cfRule>
  </conditionalFormatting>
  <conditionalFormatting sqref="D47">
    <cfRule type="expression" dxfId="338" priority="92" stopIfTrue="1">
      <formula>AND($D$8="Sun",$D$47&gt;40)</formula>
    </cfRule>
    <cfRule type="expression" dxfId="337" priority="93" stopIfTrue="1">
      <formula>$D$8="Sun"</formula>
    </cfRule>
  </conditionalFormatting>
  <conditionalFormatting sqref="E47">
    <cfRule type="expression" dxfId="336" priority="94" stopIfTrue="1">
      <formula>AND($E$8="Sun",$E$47&gt;40)</formula>
    </cfRule>
    <cfRule type="expression" dxfId="335" priority="95" stopIfTrue="1">
      <formula>$E$8="Sun"</formula>
    </cfRule>
  </conditionalFormatting>
  <conditionalFormatting sqref="F47">
    <cfRule type="expression" dxfId="334" priority="122" stopIfTrue="1">
      <formula>AND($F$8="Sun",$F$47&gt;40)</formula>
    </cfRule>
    <cfRule type="expression" dxfId="333" priority="123" stopIfTrue="1">
      <formula>$F$8="Sun"</formula>
    </cfRule>
  </conditionalFormatting>
  <conditionalFormatting sqref="F59 K59 P59 U59 Z59 AE59">
    <cfRule type="expression" dxfId="332" priority="48" stopIfTrue="1">
      <formula>OR(F$8="Sun",F$8="Sat")</formula>
    </cfRule>
  </conditionalFormatting>
  <conditionalFormatting sqref="G10:G41">
    <cfRule type="expression" dxfId="331" priority="29" stopIfTrue="1">
      <formula>$G$8="Sun"</formula>
    </cfRule>
    <cfRule type="expression" dxfId="330" priority="28" stopIfTrue="1">
      <formula>$G$8="Sat"</formula>
    </cfRule>
  </conditionalFormatting>
  <conditionalFormatting sqref="G8:H8 U8:V8 AB8:AC8">
    <cfRule type="expression" dxfId="329" priority="18" stopIfTrue="1">
      <formula>OR(G$8="Sun",G$8="Sat")</formula>
    </cfRule>
  </conditionalFormatting>
  <conditionalFormatting sqref="H10:H41">
    <cfRule type="expression" dxfId="328" priority="31" stopIfTrue="1">
      <formula>$H$8="Sun"</formula>
    </cfRule>
    <cfRule type="expression" dxfId="327" priority="30" stopIfTrue="1">
      <formula>$H$8="Sat"</formula>
    </cfRule>
  </conditionalFormatting>
  <conditionalFormatting sqref="I47">
    <cfRule type="expression" dxfId="326" priority="97" stopIfTrue="1">
      <formula>$I$8="Sun"</formula>
    </cfRule>
    <cfRule type="expression" dxfId="325" priority="96" stopIfTrue="1">
      <formula>AND($I$8="Sun",$I$47&gt;40)</formula>
    </cfRule>
  </conditionalFormatting>
  <conditionalFormatting sqref="I11:K17">
    <cfRule type="expression" dxfId="324" priority="21">
      <formula>I$7&lt;$D$4</formula>
    </cfRule>
  </conditionalFormatting>
  <conditionalFormatting sqref="I8:M8">
    <cfRule type="expression" dxfId="323" priority="6">
      <formula>I$7&lt;$D$4</formula>
    </cfRule>
    <cfRule type="expression" dxfId="322" priority="7">
      <formula>I$7&gt;EOMONTH($D$4,0)</formula>
    </cfRule>
    <cfRule type="expression" dxfId="321" priority="8" stopIfTrue="1">
      <formula>$B$8="Sat"</formula>
    </cfRule>
    <cfRule type="expression" dxfId="320" priority="9" stopIfTrue="1">
      <formula>$B$8="Sun"</formula>
    </cfRule>
  </conditionalFormatting>
  <conditionalFormatting sqref="I10:M41">
    <cfRule type="expression" dxfId="319" priority="22">
      <formula>I$7&lt;$D$4</formula>
    </cfRule>
  </conditionalFormatting>
  <conditionalFormatting sqref="J47">
    <cfRule type="expression" dxfId="318" priority="98" stopIfTrue="1">
      <formula>AND($J$8="Sun",$J$47&gt;40)</formula>
    </cfRule>
    <cfRule type="expression" dxfId="317" priority="99" stopIfTrue="1">
      <formula>$J$8="Sun"</formula>
    </cfRule>
  </conditionalFormatting>
  <conditionalFormatting sqref="K47">
    <cfRule type="expression" dxfId="316" priority="101" stopIfTrue="1">
      <formula>$K$8="Sun"</formula>
    </cfRule>
    <cfRule type="expression" dxfId="315" priority="100" stopIfTrue="1">
      <formula>AND($K$8="Sun",$K$47&gt;40)</formula>
    </cfRule>
  </conditionalFormatting>
  <conditionalFormatting sqref="L11:L13">
    <cfRule type="expression" dxfId="314" priority="20">
      <formula>L$7&lt;$D$4</formula>
    </cfRule>
  </conditionalFormatting>
  <conditionalFormatting sqref="L47">
    <cfRule type="expression" dxfId="313" priority="102" stopIfTrue="1">
      <formula>AND($L$8="Sun",$L$47&gt;40)</formula>
    </cfRule>
    <cfRule type="expression" dxfId="312" priority="103" stopIfTrue="1">
      <formula>$L$8="Sun"</formula>
    </cfRule>
  </conditionalFormatting>
  <conditionalFormatting sqref="M47">
    <cfRule type="expression" dxfId="311" priority="46" stopIfTrue="1">
      <formula>AND($F$8="Sun",$F$47&gt;40)</formula>
    </cfRule>
    <cfRule type="expression" dxfId="310" priority="47" stopIfTrue="1">
      <formula>$F$8="Sun"</formula>
    </cfRule>
  </conditionalFormatting>
  <conditionalFormatting sqref="N10:N41">
    <cfRule type="expression" dxfId="309" priority="35" stopIfTrue="1">
      <formula>$N$8="Sun"</formula>
    </cfRule>
    <cfRule type="expression" dxfId="308" priority="32" stopIfTrue="1">
      <formula>$N$8="Sat"</formula>
    </cfRule>
  </conditionalFormatting>
  <conditionalFormatting sqref="N8:O8">
    <cfRule type="expression" dxfId="307" priority="1" stopIfTrue="1">
      <formula>OR(N$8="Sun",N$8="Sat")</formula>
    </cfRule>
  </conditionalFormatting>
  <conditionalFormatting sqref="O10:O41">
    <cfRule type="expression" dxfId="306" priority="34" stopIfTrue="1">
      <formula>$O$8="Sun"</formula>
    </cfRule>
    <cfRule type="expression" dxfId="305" priority="33" stopIfTrue="1">
      <formula>$O$8="Sat"</formula>
    </cfRule>
  </conditionalFormatting>
  <conditionalFormatting sqref="P8">
    <cfRule type="expression" dxfId="304" priority="3">
      <formula>P$7&gt;EOMONTH($D$4,0)</formula>
    </cfRule>
    <cfRule type="expression" dxfId="303" priority="4" stopIfTrue="1">
      <formula>$B$8="Sat"</formula>
    </cfRule>
    <cfRule type="expression" dxfId="302" priority="5" stopIfTrue="1">
      <formula>$B$8="Sun"</formula>
    </cfRule>
  </conditionalFormatting>
  <conditionalFormatting sqref="P11:P17">
    <cfRule type="expression" dxfId="301" priority="19">
      <formula>P$7&lt;$D$4</formula>
    </cfRule>
  </conditionalFormatting>
  <conditionalFormatting sqref="P47">
    <cfRule type="expression" dxfId="300" priority="104" stopIfTrue="1">
      <formula>AND($P$8="Sun",$P$47&gt;40)</formula>
    </cfRule>
    <cfRule type="expression" dxfId="299" priority="105" stopIfTrue="1">
      <formula>$P$8="Sun"</formula>
    </cfRule>
  </conditionalFormatting>
  <conditionalFormatting sqref="P8:T8">
    <cfRule type="expression" dxfId="298" priority="2">
      <formula>P$7&lt;$D$4</formula>
    </cfRule>
  </conditionalFormatting>
  <conditionalFormatting sqref="P10:T41 W10:AA41 AD10:AH41 B10:F41 I10:M41">
    <cfRule type="expression" dxfId="297" priority="26" stopIfTrue="1">
      <formula>$B$8="Sat"</formula>
    </cfRule>
  </conditionalFormatting>
  <conditionalFormatting sqref="P10:T41 W10:AA41 AD10:AH41">
    <cfRule type="expression" dxfId="296" priority="25">
      <formula>P$7&lt;$D$4</formula>
    </cfRule>
  </conditionalFormatting>
  <conditionalFormatting sqref="Q47">
    <cfRule type="expression" dxfId="295" priority="106" stopIfTrue="1">
      <formula>AND($Q$8="Sun",$Q$47&gt;40)</formula>
    </cfRule>
    <cfRule type="expression" dxfId="294" priority="107" stopIfTrue="1">
      <formula>$Q$8="Sun"</formula>
    </cfRule>
  </conditionalFormatting>
  <conditionalFormatting sqref="R47">
    <cfRule type="expression" dxfId="293" priority="109" stopIfTrue="1">
      <formula>$R$8="Sun"</formula>
    </cfRule>
    <cfRule type="expression" dxfId="292" priority="108" stopIfTrue="1">
      <formula>AND($R$8="Sun",$R$47&gt;40)</formula>
    </cfRule>
  </conditionalFormatting>
  <conditionalFormatting sqref="S47">
    <cfRule type="expression" dxfId="291" priority="111" stopIfTrue="1">
      <formula>$S$8="Sun"</formula>
    </cfRule>
    <cfRule type="expression" dxfId="290" priority="110" stopIfTrue="1">
      <formula>AND($S$8="Sun",$S$47&gt;40)</formula>
    </cfRule>
  </conditionalFormatting>
  <conditionalFormatting sqref="T47">
    <cfRule type="expression" dxfId="289" priority="45" stopIfTrue="1">
      <formula>$F$8="Sun"</formula>
    </cfRule>
    <cfRule type="expression" dxfId="288" priority="44" stopIfTrue="1">
      <formula>AND($F$8="Sun",$F$47&gt;40)</formula>
    </cfRule>
  </conditionalFormatting>
  <conditionalFormatting sqref="U10:U41">
    <cfRule type="expression" dxfId="287" priority="36" stopIfTrue="1">
      <formula>$U$8="Sun"</formula>
    </cfRule>
  </conditionalFormatting>
  <conditionalFormatting sqref="V10:V41">
    <cfRule type="expression" dxfId="286" priority="37" stopIfTrue="1">
      <formula>$V$8="Sat"</formula>
    </cfRule>
    <cfRule type="expression" dxfId="285" priority="38" stopIfTrue="1">
      <formula>$V$8="Sun"</formula>
    </cfRule>
  </conditionalFormatting>
  <conditionalFormatting sqref="W47">
    <cfRule type="expression" dxfId="284" priority="112" stopIfTrue="1">
      <formula>AND($W$8="Sun",$W$47&gt;40)</formula>
    </cfRule>
    <cfRule type="expression" dxfId="283" priority="113" stopIfTrue="1">
      <formula>$W$8="Sun"</formula>
    </cfRule>
  </conditionalFormatting>
  <conditionalFormatting sqref="W8:AA8 AD8:AH8 B8 Q8:T8">
    <cfRule type="expression" dxfId="282" priority="16" stopIfTrue="1">
      <formula>$B$8="Sat"</formula>
    </cfRule>
  </conditionalFormatting>
  <conditionalFormatting sqref="W8:AA8 AD8:AH8">
    <cfRule type="expression" dxfId="281" priority="15">
      <formula>W$7&lt;$D$4</formula>
    </cfRule>
  </conditionalFormatting>
  <conditionalFormatting sqref="X47">
    <cfRule type="expression" dxfId="280" priority="114" stopIfTrue="1">
      <formula>AND($X$8="Sun",$X$47&gt;40)</formula>
    </cfRule>
  </conditionalFormatting>
  <conditionalFormatting sqref="Y47">
    <cfRule type="expression" dxfId="279" priority="115" stopIfTrue="1">
      <formula>AND($Y$8="Sun",$Y$47&gt;40)</formula>
    </cfRule>
    <cfRule type="expression" dxfId="278" priority="116" stopIfTrue="1">
      <formula>$Y$8="Sun"</formula>
    </cfRule>
  </conditionalFormatting>
  <conditionalFormatting sqref="Z47">
    <cfRule type="expression" dxfId="277" priority="117" stopIfTrue="1">
      <formula>AND($Z$8="Sun",$Z$47&gt;40)</formula>
    </cfRule>
    <cfRule type="expression" dxfId="276" priority="118" stopIfTrue="1">
      <formula>$Z$8="Sun"</formula>
    </cfRule>
  </conditionalFormatting>
  <conditionalFormatting sqref="AA47">
    <cfRule type="expression" dxfId="275" priority="42" stopIfTrue="1">
      <formula>AND($F$8="Sun",$F$47&gt;40)</formula>
    </cfRule>
    <cfRule type="expression" dxfId="274" priority="43" stopIfTrue="1">
      <formula>$F$8="Sun"</formula>
    </cfRule>
  </conditionalFormatting>
  <conditionalFormatting sqref="AB10:AB41">
    <cfRule type="expression" dxfId="273" priority="39" stopIfTrue="1">
      <formula>$AB$8="Sun"</formula>
    </cfRule>
  </conditionalFormatting>
  <conditionalFormatting sqref="AC10:AC41">
    <cfRule type="expression" dxfId="272" priority="40" stopIfTrue="1">
      <formula>$AC$8="Sat"</formula>
    </cfRule>
    <cfRule type="expression" dxfId="271" priority="41" stopIfTrue="1">
      <formula>$AC$8="Sun"</formula>
    </cfRule>
  </conditionalFormatting>
  <conditionalFormatting sqref="AD47">
    <cfRule type="expression" dxfId="270" priority="119" stopIfTrue="1">
      <formula>AND($AD$8="Sun",$AD$47&gt;40)</formula>
    </cfRule>
    <cfRule type="expression" dxfId="269" priority="120" stopIfTrue="1">
      <formula>$AD$8="Sun"</formula>
    </cfRule>
  </conditionalFormatting>
  <conditionalFormatting sqref="AD62:AH91">
    <cfRule type="expression" dxfId="268" priority="76" stopIfTrue="1">
      <formula>$B$8="Sun"</formula>
    </cfRule>
    <cfRule type="expression" dxfId="267" priority="75" stopIfTrue="1">
      <formula>$B$8="Sat"</formula>
    </cfRule>
    <cfRule type="expression" dxfId="266" priority="74">
      <formula>AD$7&lt;$D$4</formula>
    </cfRule>
    <cfRule type="expression" dxfId="265" priority="73">
      <formula>AD$58&gt;EOMONTH($D$55,0)</formula>
    </cfRule>
  </conditionalFormatting>
  <conditionalFormatting sqref="AE9 AI10:AI45">
    <cfRule type="cellIs" dxfId="264" priority="86" stopIfTrue="1" operator="greaterThan">
      <formula>0</formula>
    </cfRule>
  </conditionalFormatting>
  <conditionalFormatting sqref="AE60 AI61:AI91">
    <cfRule type="cellIs" dxfId="263" priority="80" stopIfTrue="1" operator="greaterThan">
      <formula>0</formula>
    </cfRule>
  </conditionalFormatting>
  <conditionalFormatting sqref="AE47:AG47">
    <cfRule type="expression" dxfId="262" priority="83" stopIfTrue="1">
      <formula>$AE$8="Sun"</formula>
    </cfRule>
    <cfRule type="expression" dxfId="261" priority="82" stopIfTrue="1">
      <formula>AND($AE$8="Sun",$AE$47&gt;40)</formula>
    </cfRule>
  </conditionalFormatting>
  <conditionalFormatting sqref="AH47">
    <cfRule type="expression" dxfId="260" priority="121" stopIfTrue="1">
      <formula>$AF$8="Sun"</formula>
    </cfRule>
  </conditionalFormatting>
  <conditionalFormatting sqref="AI47">
    <cfRule type="cellIs" dxfId="259" priority="87" stopIfTrue="1" operator="greaterThan">
      <formula>0</formula>
    </cfRule>
  </conditionalFormatting>
  <conditionalFormatting sqref="AI93">
    <cfRule type="cellIs" dxfId="258"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E911D514-D9F5-4928-8CE8-CA07BA45E307}">
            <xm:f>B$7='Yearly Info'!$C$4</xm:f>
            <x14:dxf>
              <fill>
                <patternFill>
                  <bgColor rgb="FFFFCC99"/>
                </patternFill>
              </fill>
            </x14:dxf>
          </x14:cfRule>
          <x14:cfRule type="expression" priority="62" stopIfTrue="1" id="{B96CC56C-F5B8-4324-9F05-6D5FF6E29FF4}">
            <xm:f>B$7='Yearly Info'!$C$5</xm:f>
            <x14:dxf>
              <fill>
                <patternFill>
                  <bgColor rgb="FFFFCC99"/>
                </patternFill>
              </fill>
            </x14:dxf>
          </x14:cfRule>
          <x14:cfRule type="expression" priority="63" stopIfTrue="1" id="{88B99CBA-C4E6-4901-BFF9-98804F68F3A2}">
            <xm:f>B$7='Yearly Info'!$C$6</xm:f>
            <x14:dxf>
              <fill>
                <patternFill>
                  <bgColor rgb="FFFFCC99"/>
                </patternFill>
              </fill>
            </x14:dxf>
          </x14:cfRule>
          <x14:cfRule type="expression" priority="64" stopIfTrue="1" id="{FC475532-54C2-4978-AEE1-3226FE581B20}">
            <xm:f>B$7='Yearly Info'!$C$7</xm:f>
            <x14:dxf>
              <fill>
                <patternFill>
                  <bgColor rgb="FFFFCC99"/>
                </patternFill>
              </fill>
            </x14:dxf>
          </x14:cfRule>
          <x14:cfRule type="expression" priority="67" stopIfTrue="1" id="{EF644FCE-4569-420B-A6A8-CBFC5D54AD6B}">
            <xm:f>B$7='Yearly Info'!$C$10</xm:f>
            <x14:dxf>
              <fill>
                <patternFill>
                  <bgColor rgb="FFFFCC99"/>
                </patternFill>
              </fill>
            </x14:dxf>
          </x14:cfRule>
          <x14:cfRule type="expression" priority="66" stopIfTrue="1" id="{8D056E7F-2AF6-4E0D-9592-774BF57A802C}">
            <xm:f>B$7='Yearly Info'!$C$9</xm:f>
            <x14:dxf>
              <fill>
                <patternFill>
                  <bgColor rgb="FFFFCC99"/>
                </patternFill>
              </fill>
            </x14:dxf>
          </x14:cfRule>
          <x14:cfRule type="expression" priority="65" stopIfTrue="1" id="{FEACAE9B-4EB4-499E-BBD8-BB9BA84754D1}">
            <xm:f>B$7='Yearly Info'!$C$8</xm:f>
            <x14:dxf>
              <fill>
                <patternFill>
                  <bgColor rgb="FFFFCC99"/>
                </patternFill>
              </fill>
            </x14:dxf>
          </x14:cfRule>
          <x14:cfRule type="expression" priority="59" stopIfTrue="1" id="{56FB55C2-871B-4C4B-8CDC-1AC4FCAAC92D}">
            <xm:f>B$7='Yearly Info'!$C$2</xm:f>
            <x14:dxf>
              <fill>
                <patternFill>
                  <bgColor rgb="FFFFCC99"/>
                </patternFill>
              </fill>
            </x14:dxf>
          </x14:cfRule>
          <x14:cfRule type="expression" priority="60" stopIfTrue="1" id="{D58A6473-E0B8-4BE3-96DC-2B88FE71E23E}">
            <xm:f>B$7='Yearly Info'!$C$3</xm:f>
            <x14:dxf>
              <fill>
                <patternFill>
                  <bgColor rgb="FFFFCC99"/>
                </patternFill>
              </fill>
            </x14:dxf>
          </x14:cfRule>
          <x14:cfRule type="expression" priority="68" id="{2BA7AA8C-26CD-49EA-BCA2-EC82074D9091}">
            <xm:f>B$7='Yearly Info'!$C$11</xm:f>
            <x14:dxf>
              <fill>
                <patternFill>
                  <bgColor rgb="FFFFCC99"/>
                </patternFill>
              </fill>
            </x14:dxf>
          </x14:cfRule>
          <xm:sqref>B7:AH7</xm:sqref>
        </x14:conditionalFormatting>
        <x14:conditionalFormatting xmlns:xm="http://schemas.microsoft.com/office/excel/2006/main">
          <x14:cfRule type="expression" priority="53" stopIfTrue="1" id="{2138D97C-96D5-47C9-BD2C-E1E8FF21ABD4}">
            <xm:f>B$7='Yearly Info'!$C$6</xm:f>
            <x14:dxf>
              <fill>
                <patternFill>
                  <bgColor rgb="FFFFCC99"/>
                </patternFill>
              </fill>
            </x14:dxf>
          </x14:cfRule>
          <x14:cfRule type="expression" priority="50" stopIfTrue="1" id="{3E85B82A-7953-4CAE-ACB6-9A8D98E40B51}">
            <xm:f>B$7='Yearly Info'!$C$3</xm:f>
            <x14:dxf>
              <fill>
                <patternFill>
                  <bgColor rgb="FFFFCC99"/>
                </patternFill>
              </fill>
            </x14:dxf>
          </x14:cfRule>
          <x14:cfRule type="expression" priority="55" stopIfTrue="1" id="{B2B0C229-46CA-4FB7-B594-074A159BA989}">
            <xm:f>B$7='Yearly Info'!$C$8</xm:f>
            <x14:dxf>
              <fill>
                <patternFill>
                  <bgColor rgb="FFFFCC99"/>
                </patternFill>
              </fill>
            </x14:dxf>
          </x14:cfRule>
          <x14:cfRule type="expression" priority="49" stopIfTrue="1" id="{FD6CBBD1-CB83-48C7-B34A-4F7F831E893F}">
            <xm:f>B$7='Yearly Info'!$C$2</xm:f>
            <x14:dxf>
              <fill>
                <patternFill>
                  <bgColor rgb="FFFFCC99"/>
                </patternFill>
              </fill>
            </x14:dxf>
          </x14:cfRule>
          <x14:cfRule type="expression" priority="54" stopIfTrue="1" id="{EFF9098D-6D5F-4574-B631-32D0A956017A}">
            <xm:f>B$7='Yearly Info'!$C$7</xm:f>
            <x14:dxf>
              <fill>
                <patternFill>
                  <bgColor rgb="FFFFCC99"/>
                </patternFill>
              </fill>
            </x14:dxf>
          </x14:cfRule>
          <x14:cfRule type="expression" priority="52" stopIfTrue="1" id="{8476947F-4C19-470B-862C-52A476594D81}">
            <xm:f>B$7='Yearly Info'!$C$5</xm:f>
            <x14:dxf>
              <fill>
                <patternFill>
                  <bgColor rgb="FFFFCC99"/>
                </patternFill>
              </fill>
            </x14:dxf>
          </x14:cfRule>
          <x14:cfRule type="expression" priority="51" stopIfTrue="1" id="{E6DBFA5E-398B-4FE7-881B-53999FF2BD01}">
            <xm:f>B$7='Yearly Info'!$C$4</xm:f>
            <x14:dxf>
              <fill>
                <patternFill>
                  <bgColor rgb="FFFFCC99"/>
                </patternFill>
              </fill>
            </x14:dxf>
          </x14:cfRule>
          <x14:cfRule type="expression" priority="56" stopIfTrue="1" id="{51F0E91D-718B-428A-B8DD-8FF37ACDE51E}">
            <xm:f>B$7='Yearly Info'!$C$9</xm:f>
            <x14:dxf>
              <fill>
                <patternFill>
                  <bgColor rgb="FFFFCC99"/>
                </patternFill>
              </fill>
            </x14:dxf>
          </x14:cfRule>
          <x14:cfRule type="expression" priority="57" stopIfTrue="1" id="{B97CA188-D6AA-4BB5-B19A-4B9AED3557E5}">
            <xm:f>B$7='Yearly Info'!$C$10</xm:f>
            <x14:dxf>
              <fill>
                <patternFill>
                  <bgColor rgb="FFFFCC99"/>
                </patternFill>
              </fill>
            </x14:dxf>
          </x14:cfRule>
          <x14:cfRule type="expression" priority="58" id="{CA9CE1F3-208E-4150-94E4-1A6B7046F884}">
            <xm:f>B$7='Yearly Info'!$C$11</xm:f>
            <x14:dxf>
              <fill>
                <patternFill>
                  <bgColor rgb="FFFFCC99"/>
                </patternFill>
              </fill>
            </x14:dxf>
          </x14:cfRule>
          <xm:sqref>B58:AH58</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AA822-7D1D-4E6D-A06B-3AB53115F9FB}">
  <sheetPr>
    <pageSetUpPr fitToPage="1"/>
  </sheetPr>
  <dimension ref="A1:AG1000"/>
  <sheetViews>
    <sheetView zoomScaleNormal="100" workbookViewId="0">
      <selection activeCell="B5" sqref="B5:AD7"/>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21" t="s">
        <v>1</v>
      </c>
      <c r="C2" s="121"/>
      <c r="D2" s="122" t="str">
        <f>'Yearly Info'!A45</f>
        <v>Don Woods</v>
      </c>
      <c r="E2" s="122" t="e">
        <f t="shared" ref="E2:N2" ca="1" si="0">INDIRECT("'" &amp; $Q$1 &amp; "'!D11")</f>
        <v>#REF!</v>
      </c>
      <c r="F2" s="122" t="e">
        <f t="shared" ca="1" si="0"/>
        <v>#REF!</v>
      </c>
      <c r="G2" s="122" t="e">
        <f t="shared" ca="1" si="0"/>
        <v>#REF!</v>
      </c>
      <c r="H2" s="122" t="e">
        <f t="shared" ca="1" si="0"/>
        <v>#REF!</v>
      </c>
      <c r="I2" s="122" t="e">
        <f t="shared" ca="1" si="0"/>
        <v>#REF!</v>
      </c>
      <c r="J2" s="122" t="e">
        <f t="shared" ca="1" si="0"/>
        <v>#REF!</v>
      </c>
      <c r="K2" s="122" t="e">
        <f t="shared" ca="1" si="0"/>
        <v>#REF!</v>
      </c>
      <c r="L2" s="122" t="e">
        <f t="shared" ca="1" si="0"/>
        <v>#REF!</v>
      </c>
      <c r="M2" s="122" t="e">
        <f t="shared" ca="1" si="0"/>
        <v>#REF!</v>
      </c>
      <c r="N2" s="122" t="e">
        <f t="shared" ca="1" si="0"/>
        <v>#REF!</v>
      </c>
      <c r="O2" s="28"/>
    </row>
    <row r="3" spans="1:33" ht="15.75" x14ac:dyDescent="0.25">
      <c r="A3" s="35"/>
      <c r="B3" s="121" t="s">
        <v>2</v>
      </c>
      <c r="C3" s="121"/>
      <c r="D3" s="123">
        <f>'Yearly Info'!D10</f>
        <v>46296</v>
      </c>
      <c r="E3" s="123">
        <f t="shared" ref="E3:H3" ca="1" si="1">INDIRECT("'" &amp; LEFT(UPPER(MID(CELL("filename"),(FIND("]",CELL("filename"))+1),50)),3) &amp; "'!$D$4")</f>
        <v>46204</v>
      </c>
      <c r="F3" s="123">
        <f t="shared" ca="1" si="1"/>
        <v>46204</v>
      </c>
      <c r="G3" s="123">
        <f t="shared" ca="1" si="1"/>
        <v>46204</v>
      </c>
      <c r="H3" s="123">
        <f t="shared" ca="1" si="1"/>
        <v>46204</v>
      </c>
      <c r="I3" s="124" t="s">
        <v>3</v>
      </c>
      <c r="J3" s="124"/>
      <c r="K3" s="125">
        <f>'Yearly Info'!B1</f>
        <v>2026</v>
      </c>
      <c r="L3" s="126"/>
      <c r="M3" s="126"/>
      <c r="N3" s="126"/>
      <c r="O3" s="28"/>
    </row>
    <row r="4" spans="1:33" ht="16.5" thickBot="1" x14ac:dyDescent="0.3">
      <c r="A4" s="35"/>
      <c r="B4" s="35"/>
      <c r="C4" s="38"/>
      <c r="D4" s="39"/>
      <c r="E4" s="39"/>
      <c r="F4" s="39"/>
      <c r="G4" s="39"/>
      <c r="H4" s="39"/>
      <c r="I4" s="64"/>
      <c r="J4" s="64"/>
      <c r="K4" s="40"/>
      <c r="L4" s="41"/>
      <c r="M4" s="41"/>
      <c r="N4" s="41"/>
      <c r="O4" s="28"/>
    </row>
    <row r="5" spans="1:33" ht="15" customHeight="1" x14ac:dyDescent="0.25">
      <c r="A5" s="127" t="s">
        <v>15</v>
      </c>
      <c r="B5" s="129" t="s">
        <v>16</v>
      </c>
      <c r="C5" s="130"/>
      <c r="D5" s="131"/>
      <c r="E5" s="138" t="s">
        <v>17</v>
      </c>
      <c r="F5" s="139"/>
      <c r="G5" s="139"/>
      <c r="H5" s="139"/>
      <c r="I5" s="139"/>
      <c r="J5" s="139"/>
      <c r="K5" s="139"/>
      <c r="L5" s="139"/>
      <c r="M5" s="139"/>
      <c r="N5" s="139"/>
      <c r="O5" s="139"/>
      <c r="P5" s="140"/>
    </row>
    <row r="6" spans="1:33" ht="11.25" customHeight="1" x14ac:dyDescent="0.25">
      <c r="A6" s="128"/>
      <c r="B6" s="132"/>
      <c r="C6" s="133"/>
      <c r="D6" s="134"/>
      <c r="E6" s="141"/>
      <c r="F6" s="142"/>
      <c r="G6" s="142"/>
      <c r="H6" s="142"/>
      <c r="I6" s="142"/>
      <c r="J6" s="142"/>
      <c r="K6" s="142"/>
      <c r="L6" s="142"/>
      <c r="M6" s="142"/>
      <c r="N6" s="142"/>
      <c r="O6" s="142"/>
      <c r="P6" s="143"/>
    </row>
    <row r="7" spans="1:33" ht="9.75" customHeight="1" x14ac:dyDescent="0.25">
      <c r="A7" s="128"/>
      <c r="B7" s="135"/>
      <c r="C7" s="136"/>
      <c r="D7" s="137"/>
      <c r="E7" s="141"/>
      <c r="F7" s="142"/>
      <c r="G7" s="142"/>
      <c r="H7" s="142"/>
      <c r="I7" s="142"/>
      <c r="J7" s="142"/>
      <c r="K7" s="142"/>
      <c r="L7" s="142"/>
      <c r="M7" s="142"/>
      <c r="N7" s="142"/>
      <c r="O7" s="142"/>
      <c r="P7" s="143"/>
    </row>
    <row r="8" spans="1:33" ht="15" customHeight="1" x14ac:dyDescent="0.25">
      <c r="A8" s="44" t="str">
        <f ca="1">IF(MONTH(C8)=MONTH(D$3),RIGHT('Yearly Info'!A$14,LEN('Yearly Info'!A$14)-4),"")</f>
        <v/>
      </c>
      <c r="B8" s="144" t="str">
        <f ca="1">TEXT(C8,"dddd")</f>
        <v>Monday</v>
      </c>
      <c r="C8" s="42">
        <f ca="1">INDIRECT("'" &amp; UPPER(LEFT(TEXT($D$3,"mmmm"),3)) &amp; "'!B7")</f>
        <v>46293</v>
      </c>
      <c r="D8" s="54">
        <f ca="1">INDIRECT("'" &amp; UPPER(LEFT(TEXT($D$3,"mmmm"),3)) &amp; "'!B11")</f>
        <v>0</v>
      </c>
      <c r="E8" s="147"/>
      <c r="F8" s="148"/>
      <c r="G8" s="148"/>
      <c r="H8" s="148"/>
      <c r="I8" s="148"/>
      <c r="J8" s="148"/>
      <c r="K8" s="148"/>
      <c r="L8" s="148"/>
      <c r="M8" s="148"/>
      <c r="N8" s="148"/>
      <c r="O8" s="148"/>
      <c r="P8" s="149"/>
    </row>
    <row r="9" spans="1:33" ht="15" customHeight="1" x14ac:dyDescent="0.25">
      <c r="A9" s="44" t="str">
        <f ca="1">IF(MONTH(C9)=MONTH(D$3),RIGHT('Yearly Info'!A$15,LEN('Yearly Info'!A$15)-4),"")</f>
        <v/>
      </c>
      <c r="B9" s="145"/>
      <c r="C9" s="42">
        <f ca="1">C8</f>
        <v>46293</v>
      </c>
      <c r="D9" s="54">
        <f ca="1">INDIRECT("'" &amp; UPPER(LEFT(TEXT($D$3,"mmmm"),3)) &amp; "'!B12")</f>
        <v>0</v>
      </c>
      <c r="E9" s="147"/>
      <c r="F9" s="148"/>
      <c r="G9" s="148"/>
      <c r="H9" s="148"/>
      <c r="I9" s="148"/>
      <c r="J9" s="148"/>
      <c r="K9" s="148"/>
      <c r="L9" s="148"/>
      <c r="M9" s="148"/>
      <c r="N9" s="148"/>
      <c r="O9" s="148"/>
      <c r="P9" s="149"/>
    </row>
    <row r="10" spans="1:33" ht="15" customHeight="1" x14ac:dyDescent="0.25">
      <c r="A10" s="44" t="str">
        <f ca="1">IF(MONTH(C10)=MONTH(D$3),RIGHT('Yearly Info'!A$16,LEN('Yearly Info'!A$16)-4),"")</f>
        <v/>
      </c>
      <c r="B10" s="145"/>
      <c r="C10" s="42">
        <f t="shared" ref="C10:C37" ca="1" si="2">C9</f>
        <v>46293</v>
      </c>
      <c r="D10" s="54">
        <f ca="1">INDIRECT("'" &amp; UPPER(LEFT(TEXT($D$3,"mmmm"),3)) &amp; "'!B13")</f>
        <v>0</v>
      </c>
      <c r="E10" s="147"/>
      <c r="F10" s="148"/>
      <c r="G10" s="148"/>
      <c r="H10" s="148"/>
      <c r="I10" s="148"/>
      <c r="J10" s="148"/>
      <c r="K10" s="148"/>
      <c r="L10" s="148"/>
      <c r="M10" s="148"/>
      <c r="N10" s="148"/>
      <c r="O10" s="148"/>
      <c r="P10" s="149"/>
    </row>
    <row r="11" spans="1:33" ht="15" customHeight="1" x14ac:dyDescent="0.25">
      <c r="A11" s="44" t="str">
        <f ca="1">IF(MONTH(C11)=MONTH(D$3),RIGHT('Yearly Info'!A$17,LEN('Yearly Info'!A$17)-4),"")</f>
        <v/>
      </c>
      <c r="B11" s="145"/>
      <c r="C11" s="42">
        <f t="shared" ca="1" si="2"/>
        <v>46293</v>
      </c>
      <c r="D11" s="54">
        <f ca="1">INDIRECT("'" &amp; UPPER(LEFT(TEXT($D$3,"mmmm"),3)) &amp; "'!B14")</f>
        <v>0</v>
      </c>
      <c r="E11" s="147"/>
      <c r="F11" s="148"/>
      <c r="G11" s="148"/>
      <c r="H11" s="148"/>
      <c r="I11" s="148"/>
      <c r="J11" s="148"/>
      <c r="K11" s="148"/>
      <c r="L11" s="148"/>
      <c r="M11" s="148"/>
      <c r="N11" s="148"/>
      <c r="O11" s="148"/>
      <c r="P11" s="149"/>
    </row>
    <row r="12" spans="1:33" ht="15" customHeight="1" x14ac:dyDescent="0.25">
      <c r="A12" s="44" t="str">
        <f ca="1">IF(MONTH(C12)=MONTH(D$3),RIGHT('Yearly Info'!A$18,LEN('Yearly Info'!A$18)-4),"")</f>
        <v/>
      </c>
      <c r="B12" s="145"/>
      <c r="C12" s="42">
        <f t="shared" ca="1" si="2"/>
        <v>46293</v>
      </c>
      <c r="D12" s="54">
        <f ca="1">INDIRECT("'" &amp; UPPER(LEFT(TEXT($D$3,"mmmm"),3)) &amp; "'!B15")</f>
        <v>0</v>
      </c>
      <c r="E12" s="147"/>
      <c r="F12" s="148"/>
      <c r="G12" s="148"/>
      <c r="H12" s="148"/>
      <c r="I12" s="148"/>
      <c r="J12" s="148"/>
      <c r="K12" s="148"/>
      <c r="L12" s="148"/>
      <c r="M12" s="148"/>
      <c r="N12" s="148"/>
      <c r="O12" s="148"/>
      <c r="P12" s="149"/>
    </row>
    <row r="13" spans="1:33" ht="15" customHeight="1" x14ac:dyDescent="0.25">
      <c r="A13" s="44" t="str">
        <f ca="1">IF(MONTH(C13)=MONTH(D$3),RIGHT('Yearly Info'!A$19,LEN('Yearly Info'!A$19)-4),"")</f>
        <v/>
      </c>
      <c r="B13" s="145"/>
      <c r="C13" s="42">
        <f t="shared" ca="1" si="2"/>
        <v>46293</v>
      </c>
      <c r="D13" s="54">
        <f ca="1">INDIRECT("'" &amp; UPPER(LEFT(TEXT($D$3,"mmmm"),3)) &amp; "'!B16")</f>
        <v>0</v>
      </c>
      <c r="E13" s="147"/>
      <c r="F13" s="148"/>
      <c r="G13" s="148"/>
      <c r="H13" s="148"/>
      <c r="I13" s="148"/>
      <c r="J13" s="148"/>
      <c r="K13" s="148"/>
      <c r="L13" s="148"/>
      <c r="M13" s="148"/>
      <c r="N13" s="148"/>
      <c r="O13" s="148"/>
      <c r="P13" s="149"/>
    </row>
    <row r="14" spans="1:33" ht="15" customHeight="1" x14ac:dyDescent="0.25">
      <c r="A14" s="44" t="str">
        <f ca="1">IF(MONTH(C14)=MONTH(D$3),RIGHT('Yearly Info'!A$20,LEN('Yearly Info'!A$20)-4),"")</f>
        <v/>
      </c>
      <c r="B14" s="145"/>
      <c r="C14" s="42">
        <f t="shared" ca="1" si="2"/>
        <v>46293</v>
      </c>
      <c r="D14" s="54">
        <f ca="1">INDIRECT("'" &amp; UPPER(LEFT(TEXT($D$3,"mmmm"),3)) &amp; "'!B17")</f>
        <v>0</v>
      </c>
      <c r="E14" s="147"/>
      <c r="F14" s="148"/>
      <c r="G14" s="148"/>
      <c r="H14" s="148"/>
      <c r="I14" s="148"/>
      <c r="J14" s="148"/>
      <c r="K14" s="148"/>
      <c r="L14" s="148"/>
      <c r="M14" s="148"/>
      <c r="N14" s="148"/>
      <c r="O14" s="148"/>
      <c r="P14" s="149"/>
    </row>
    <row r="15" spans="1:33" ht="15" customHeight="1" x14ac:dyDescent="0.25">
      <c r="A15" s="44" t="str">
        <f ca="1">IF(MONTH(C15)=MONTH(D$3),RIGHT('Yearly Info'!A$21,LEN('Yearly Info'!A$21)-4),"")</f>
        <v/>
      </c>
      <c r="B15" s="145"/>
      <c r="C15" s="42">
        <f t="shared" ca="1" si="2"/>
        <v>46293</v>
      </c>
      <c r="D15" s="54">
        <f ca="1">INDIRECT("'" &amp; UPPER(LEFT(TEXT($D$3,"mmmm"),3)) &amp; "'!B18")</f>
        <v>0</v>
      </c>
      <c r="E15" s="147"/>
      <c r="F15" s="148"/>
      <c r="G15" s="148"/>
      <c r="H15" s="148"/>
      <c r="I15" s="148"/>
      <c r="J15" s="148"/>
      <c r="K15" s="148"/>
      <c r="L15" s="148"/>
      <c r="M15" s="148"/>
      <c r="N15" s="148"/>
      <c r="O15" s="148"/>
      <c r="P15" s="149"/>
      <c r="AG15" t="s">
        <v>18</v>
      </c>
    </row>
    <row r="16" spans="1:33" ht="15" customHeight="1" x14ac:dyDescent="0.25">
      <c r="A16" s="44" t="str">
        <f ca="1">IF(MONTH(C16)=MONTH(D$3),RIGHT('Yearly Info'!A$22,LEN('Yearly Info'!A$22)-4),"")</f>
        <v/>
      </c>
      <c r="B16" s="145"/>
      <c r="C16" s="42">
        <f t="shared" ca="1" si="2"/>
        <v>46293</v>
      </c>
      <c r="D16" s="54">
        <f ca="1">INDIRECT("'" &amp; UPPER(LEFT(TEXT($D$3,"mmmm"),3)) &amp; "'!B19")</f>
        <v>0</v>
      </c>
      <c r="E16" s="147"/>
      <c r="F16" s="148"/>
      <c r="G16" s="148"/>
      <c r="H16" s="148"/>
      <c r="I16" s="148"/>
      <c r="J16" s="148"/>
      <c r="K16" s="148"/>
      <c r="L16" s="148"/>
      <c r="M16" s="148"/>
      <c r="N16" s="148"/>
      <c r="O16" s="148"/>
      <c r="P16" s="149"/>
    </row>
    <row r="17" spans="1:32" ht="15" customHeight="1" x14ac:dyDescent="0.25">
      <c r="A17" s="44" t="str">
        <f ca="1">IF(MONTH(C17)=MONTH(D$3),RIGHT('Yearly Info'!A$23,LEN('Yearly Info'!A$23)-4),"")</f>
        <v/>
      </c>
      <c r="B17" s="145"/>
      <c r="C17" s="42">
        <f t="shared" ca="1" si="2"/>
        <v>46293</v>
      </c>
      <c r="D17" s="54">
        <f ca="1">INDIRECT("'" &amp; UPPER(LEFT(TEXT($D$3,"mmmm"),3)) &amp; "'!B20")</f>
        <v>0</v>
      </c>
      <c r="E17" s="147"/>
      <c r="F17" s="148"/>
      <c r="G17" s="148"/>
      <c r="H17" s="148"/>
      <c r="I17" s="148"/>
      <c r="J17" s="148"/>
      <c r="K17" s="148"/>
      <c r="L17" s="148"/>
      <c r="M17" s="148"/>
      <c r="N17" s="148"/>
      <c r="O17" s="148"/>
      <c r="P17" s="149"/>
    </row>
    <row r="18" spans="1:32" ht="15" customHeight="1" x14ac:dyDescent="0.25">
      <c r="A18" s="44" t="str">
        <f ca="1">IF(MONTH(C18)=MONTH(D$3),RIGHT('Yearly Info'!A$24,LEN('Yearly Info'!A$24)-4),"")</f>
        <v/>
      </c>
      <c r="B18" s="145"/>
      <c r="C18" s="42">
        <f t="shared" ca="1" si="2"/>
        <v>46293</v>
      </c>
      <c r="D18" s="54">
        <f ca="1">INDIRECT("'" &amp; UPPER(LEFT(TEXT($D$3,"mmmm"),3)) &amp; "'!B21")</f>
        <v>0</v>
      </c>
      <c r="E18" s="147"/>
      <c r="F18" s="148"/>
      <c r="G18" s="148"/>
      <c r="H18" s="148"/>
      <c r="I18" s="148"/>
      <c r="J18" s="148"/>
      <c r="K18" s="148"/>
      <c r="L18" s="148"/>
      <c r="M18" s="148"/>
      <c r="N18" s="148"/>
      <c r="O18" s="148"/>
      <c r="P18" s="149"/>
      <c r="AF18" t="s">
        <v>19</v>
      </c>
    </row>
    <row r="19" spans="1:32" ht="15" customHeight="1" x14ac:dyDescent="0.25">
      <c r="A19" s="44" t="str">
        <f ca="1">IF(MONTH(C19)=MONTH(D$3),RIGHT('Yearly Info'!A$25,LEN('Yearly Info'!A$25)-4),"")</f>
        <v/>
      </c>
      <c r="B19" s="145"/>
      <c r="C19" s="42">
        <f t="shared" ca="1" si="2"/>
        <v>46293</v>
      </c>
      <c r="D19" s="54">
        <f ca="1">INDIRECT("'" &amp; UPPER(LEFT(TEXT($D$3,"mmmm"),3)) &amp; "'!B22")</f>
        <v>0</v>
      </c>
      <c r="E19" s="147"/>
      <c r="F19" s="148"/>
      <c r="G19" s="148"/>
      <c r="H19" s="148"/>
      <c r="I19" s="148"/>
      <c r="J19" s="148"/>
      <c r="K19" s="148"/>
      <c r="L19" s="148"/>
      <c r="M19" s="148"/>
      <c r="N19" s="148"/>
      <c r="O19" s="148"/>
      <c r="P19" s="149"/>
    </row>
    <row r="20" spans="1:32" ht="15" customHeight="1" x14ac:dyDescent="0.25">
      <c r="A20" s="44" t="str">
        <f ca="1">IF(MONTH(C20)=MONTH(D$3),RIGHT('Yearly Info'!A$26,LEN('Yearly Info'!A$26)-4),"")</f>
        <v/>
      </c>
      <c r="B20" s="145"/>
      <c r="C20" s="42">
        <f t="shared" ca="1" si="2"/>
        <v>46293</v>
      </c>
      <c r="D20" s="54">
        <f ca="1">INDIRECT("'" &amp; UPPER(LEFT(TEXT($D$3,"mmmm"),3)) &amp; "'!B23")</f>
        <v>0</v>
      </c>
      <c r="E20" s="147"/>
      <c r="F20" s="148"/>
      <c r="G20" s="148"/>
      <c r="H20" s="148"/>
      <c r="I20" s="148"/>
      <c r="J20" s="148"/>
      <c r="K20" s="148"/>
      <c r="L20" s="148"/>
      <c r="M20" s="148"/>
      <c r="N20" s="148"/>
      <c r="O20" s="148"/>
      <c r="P20" s="149"/>
    </row>
    <row r="21" spans="1:32" ht="15" customHeight="1" x14ac:dyDescent="0.25">
      <c r="A21" s="44" t="str">
        <f ca="1">IF(MONTH(C21)=MONTH(D$3),RIGHT('Yearly Info'!A$27,LEN('Yearly Info'!A$27)-4),"")</f>
        <v/>
      </c>
      <c r="B21" s="145"/>
      <c r="C21" s="42">
        <f t="shared" ca="1" si="2"/>
        <v>46293</v>
      </c>
      <c r="D21" s="54">
        <f ca="1">INDIRECT("'" &amp; UPPER(LEFT(TEXT($D$3,"mmmm"),3)) &amp; "'!B24")</f>
        <v>0</v>
      </c>
      <c r="E21" s="147"/>
      <c r="F21" s="148"/>
      <c r="G21" s="148"/>
      <c r="H21" s="148"/>
      <c r="I21" s="148"/>
      <c r="J21" s="148"/>
      <c r="K21" s="148"/>
      <c r="L21" s="148"/>
      <c r="M21" s="148"/>
      <c r="N21" s="148"/>
      <c r="O21" s="148"/>
      <c r="P21" s="149"/>
    </row>
    <row r="22" spans="1:32" ht="15" customHeight="1" x14ac:dyDescent="0.25">
      <c r="A22" s="44" t="str">
        <f ca="1">IF(MONTH(C22)=MONTH(D$3),RIGHT('Yearly Info'!A$28,LEN('Yearly Info'!A$28)-4),"")</f>
        <v/>
      </c>
      <c r="B22" s="145"/>
      <c r="C22" s="42">
        <f t="shared" ca="1" si="2"/>
        <v>46293</v>
      </c>
      <c r="D22" s="54">
        <f ca="1">INDIRECT("'" &amp; UPPER(LEFT(TEXT($D$3,"mmmm"),3)) &amp; "'!B25")</f>
        <v>0</v>
      </c>
      <c r="E22" s="147"/>
      <c r="F22" s="148"/>
      <c r="G22" s="148"/>
      <c r="H22" s="148"/>
      <c r="I22" s="148"/>
      <c r="J22" s="148"/>
      <c r="K22" s="148"/>
      <c r="L22" s="148"/>
      <c r="M22" s="148"/>
      <c r="N22" s="148"/>
      <c r="O22" s="148"/>
      <c r="P22" s="149"/>
    </row>
    <row r="23" spans="1:32" ht="15" customHeight="1" x14ac:dyDescent="0.25">
      <c r="A23" s="44" t="str">
        <f ca="1">IF(MONTH(C23)=MONTH(D$3),RIGHT('Yearly Info'!A$29,LEN('Yearly Info'!A$29)-4),"")</f>
        <v/>
      </c>
      <c r="B23" s="145"/>
      <c r="C23" s="42">
        <f t="shared" ca="1" si="2"/>
        <v>46293</v>
      </c>
      <c r="D23" s="54">
        <f ca="1">INDIRECT("'" &amp; UPPER(LEFT(TEXT($D$3,"mmmm"),3)) &amp; "'!B26")</f>
        <v>0</v>
      </c>
      <c r="E23" s="147"/>
      <c r="F23" s="148"/>
      <c r="G23" s="148"/>
      <c r="H23" s="148"/>
      <c r="I23" s="148"/>
      <c r="J23" s="148"/>
      <c r="K23" s="148"/>
      <c r="L23" s="148"/>
      <c r="M23" s="148"/>
      <c r="N23" s="148"/>
      <c r="O23" s="148"/>
      <c r="P23" s="149"/>
      <c r="AB23" t="s">
        <v>20</v>
      </c>
    </row>
    <row r="24" spans="1:32" ht="15" customHeight="1" x14ac:dyDescent="0.25">
      <c r="A24" s="44" t="str">
        <f ca="1">IF(MONTH(C24)=MONTH(D$3),RIGHT('Yearly Info'!A$30,LEN('Yearly Info'!A$30)-4),"")</f>
        <v/>
      </c>
      <c r="B24" s="145"/>
      <c r="C24" s="42">
        <f t="shared" ca="1" si="2"/>
        <v>46293</v>
      </c>
      <c r="D24" s="54">
        <f ca="1">INDIRECT("'" &amp; UPPER(LEFT(TEXT($D$3,"mmmm"),3)) &amp; "'!B27")</f>
        <v>0</v>
      </c>
      <c r="E24" s="147"/>
      <c r="F24" s="148"/>
      <c r="G24" s="148"/>
      <c r="H24" s="148"/>
      <c r="I24" s="148"/>
      <c r="J24" s="148"/>
      <c r="K24" s="148"/>
      <c r="L24" s="148"/>
      <c r="M24" s="148"/>
      <c r="N24" s="148"/>
      <c r="O24" s="148"/>
      <c r="P24" s="149"/>
    </row>
    <row r="25" spans="1:32" ht="15" customHeight="1" x14ac:dyDescent="0.25">
      <c r="A25" s="44" t="str">
        <f ca="1">IF(MONTH(C25)=MONTH(D$3),RIGHT('Yearly Info'!A$31,LEN('Yearly Info'!A$31)-4),"")</f>
        <v/>
      </c>
      <c r="B25" s="145"/>
      <c r="C25" s="42">
        <f t="shared" ca="1" si="2"/>
        <v>46293</v>
      </c>
      <c r="D25" s="54">
        <f ca="1">INDIRECT("'" &amp; UPPER(LEFT(TEXT($D$3,"mmmm"),3)) &amp; "'!B28")</f>
        <v>0</v>
      </c>
      <c r="E25" s="147"/>
      <c r="F25" s="148"/>
      <c r="G25" s="148"/>
      <c r="H25" s="148"/>
      <c r="I25" s="148"/>
      <c r="J25" s="148"/>
      <c r="K25" s="148"/>
      <c r="L25" s="148"/>
      <c r="M25" s="148"/>
      <c r="N25" s="148"/>
      <c r="O25" s="148"/>
      <c r="P25" s="149"/>
    </row>
    <row r="26" spans="1:32" ht="15" customHeight="1" x14ac:dyDescent="0.25">
      <c r="A26" s="44" t="str">
        <f ca="1">IF(MONTH(C26)=MONTH(D$3),RIGHT('Yearly Info'!A$32,LEN('Yearly Info'!A$32)-4),"")</f>
        <v/>
      </c>
      <c r="B26" s="145"/>
      <c r="C26" s="42">
        <f t="shared" ca="1" si="2"/>
        <v>46293</v>
      </c>
      <c r="D26" s="54">
        <f ca="1">INDIRECT("'" &amp; UPPER(LEFT(TEXT($D$3,"mmmm"),3)) &amp; "'!B29")</f>
        <v>0</v>
      </c>
      <c r="E26" s="147"/>
      <c r="F26" s="148"/>
      <c r="G26" s="148"/>
      <c r="H26" s="148"/>
      <c r="I26" s="148"/>
      <c r="J26" s="148"/>
      <c r="K26" s="148"/>
      <c r="L26" s="148"/>
      <c r="M26" s="148"/>
      <c r="N26" s="148"/>
      <c r="O26" s="148"/>
      <c r="P26" s="149"/>
    </row>
    <row r="27" spans="1:32" ht="15" customHeight="1" x14ac:dyDescent="0.25">
      <c r="A27" s="44" t="str">
        <f ca="1">IF(MONTH(C27)=MONTH(D$3),RIGHT('Yearly Info'!A$33,LEN('Yearly Info'!A$33)-4),"")</f>
        <v/>
      </c>
      <c r="B27" s="145"/>
      <c r="C27" s="42">
        <f t="shared" ca="1" si="2"/>
        <v>46293</v>
      </c>
      <c r="D27" s="54">
        <f ca="1">INDIRECT("'" &amp; UPPER(LEFT(TEXT($D$3,"mmmm"),3)) &amp; "'!B30")</f>
        <v>0</v>
      </c>
      <c r="E27" s="147"/>
      <c r="F27" s="148"/>
      <c r="G27" s="148"/>
      <c r="H27" s="148"/>
      <c r="I27" s="148"/>
      <c r="J27" s="148"/>
      <c r="K27" s="148"/>
      <c r="L27" s="148"/>
      <c r="M27" s="148"/>
      <c r="N27" s="148"/>
      <c r="O27" s="148"/>
      <c r="P27" s="149"/>
    </row>
    <row r="28" spans="1:32" ht="15" customHeight="1" x14ac:dyDescent="0.25">
      <c r="A28" s="44" t="str">
        <f ca="1">IF(MONTH(C28)=MONTH(D$3),RIGHT('Yearly Info'!A$34,LEN('Yearly Info'!A$34)-4),"")</f>
        <v/>
      </c>
      <c r="B28" s="145"/>
      <c r="C28" s="42">
        <f t="shared" ca="1" si="2"/>
        <v>46293</v>
      </c>
      <c r="D28" s="54">
        <f ca="1">INDIRECT("'" &amp; UPPER(LEFT(TEXT($D$3,"mmmm"),3)) &amp; "'!B31")</f>
        <v>0</v>
      </c>
      <c r="E28" s="147"/>
      <c r="F28" s="148"/>
      <c r="G28" s="148"/>
      <c r="H28" s="148"/>
      <c r="I28" s="148"/>
      <c r="J28" s="148"/>
      <c r="K28" s="148"/>
      <c r="L28" s="148"/>
      <c r="M28" s="148"/>
      <c r="N28" s="148"/>
      <c r="O28" s="148"/>
      <c r="P28" s="149"/>
    </row>
    <row r="29" spans="1:32" ht="15" customHeight="1" x14ac:dyDescent="0.25">
      <c r="A29" s="44" t="str">
        <f ca="1">IF(MONTH(C29)=MONTH(D$3),RIGHT('Yearly Info'!A$35,LEN('Yearly Info'!A$35)-4),"")</f>
        <v/>
      </c>
      <c r="B29" s="145"/>
      <c r="C29" s="42">
        <f t="shared" ca="1" si="2"/>
        <v>46293</v>
      </c>
      <c r="D29" s="100">
        <f ca="1">INDIRECT("'" &amp; UPPER(LEFT(TEXT($D$3,"mmmm"),3)) &amp; "'!B32")</f>
        <v>0</v>
      </c>
      <c r="E29" s="147"/>
      <c r="F29" s="148"/>
      <c r="G29" s="148"/>
      <c r="H29" s="148"/>
      <c r="I29" s="148"/>
      <c r="J29" s="148"/>
      <c r="K29" s="148"/>
      <c r="L29" s="148"/>
      <c r="M29" s="148"/>
      <c r="N29" s="148"/>
      <c r="O29" s="148"/>
      <c r="P29" s="149"/>
    </row>
    <row r="30" spans="1:32" ht="15" customHeight="1" x14ac:dyDescent="0.25">
      <c r="A30" s="44" t="str">
        <f ca="1">IF(MONTH(C30)=MONTH(D$3),RIGHT('Yearly Info'!A$36,LEN('Yearly Info'!A$36)-4),"")</f>
        <v/>
      </c>
      <c r="B30" s="145"/>
      <c r="C30" s="42">
        <f t="shared" ca="1" si="2"/>
        <v>46293</v>
      </c>
      <c r="D30" s="100">
        <f ca="1">INDIRECT("'" &amp; UPPER(LEFT(TEXT($D$3,"mmmm"),3)) &amp; "'!B33")</f>
        <v>0</v>
      </c>
      <c r="E30" s="147"/>
      <c r="F30" s="148"/>
      <c r="G30" s="148"/>
      <c r="H30" s="148"/>
      <c r="I30" s="148"/>
      <c r="J30" s="148"/>
      <c r="K30" s="148"/>
      <c r="L30" s="148"/>
      <c r="M30" s="148"/>
      <c r="N30" s="148"/>
      <c r="O30" s="148"/>
      <c r="P30" s="149"/>
    </row>
    <row r="31" spans="1:32" ht="15" customHeight="1" x14ac:dyDescent="0.25">
      <c r="A31" s="44" t="str">
        <f ca="1">IF(MONTH(C31)=MONTH(D$3),RIGHT('Yearly Info'!A$37,LEN('Yearly Info'!A$37)-4),"")</f>
        <v/>
      </c>
      <c r="B31" s="145"/>
      <c r="C31" s="42">
        <f t="shared" ca="1" si="2"/>
        <v>46293</v>
      </c>
      <c r="D31" s="100">
        <f ca="1">INDIRECT("'" &amp; UPPER(LEFT(TEXT($D$3,"mmmm"),3)) &amp; "'!B34")</f>
        <v>0</v>
      </c>
      <c r="E31" s="147"/>
      <c r="F31" s="148"/>
      <c r="G31" s="148"/>
      <c r="H31" s="148"/>
      <c r="I31" s="148"/>
      <c r="J31" s="148"/>
      <c r="K31" s="148"/>
      <c r="L31" s="148"/>
      <c r="M31" s="148"/>
      <c r="N31" s="148"/>
      <c r="O31" s="148"/>
      <c r="P31" s="149"/>
    </row>
    <row r="32" spans="1:32" ht="15" customHeight="1" x14ac:dyDescent="0.25">
      <c r="A32" s="44" t="str">
        <f ca="1">IF(MONTH(C32)=MONTH(D$3),RIGHT('Yearly Info'!A$38,LEN('Yearly Info'!A$38)-4),"")</f>
        <v/>
      </c>
      <c r="B32" s="145"/>
      <c r="C32" s="42">
        <f t="shared" ca="1" si="2"/>
        <v>46293</v>
      </c>
      <c r="D32" s="100">
        <f ca="1">INDIRECT("'" &amp; UPPER(LEFT(TEXT($D$3,"mmmm"),3)) &amp; "'!B35")</f>
        <v>0</v>
      </c>
      <c r="E32" s="147"/>
      <c r="F32" s="148"/>
      <c r="G32" s="148"/>
      <c r="H32" s="148"/>
      <c r="I32" s="148"/>
      <c r="J32" s="148"/>
      <c r="K32" s="148"/>
      <c r="L32" s="148"/>
      <c r="M32" s="148"/>
      <c r="N32" s="148"/>
      <c r="O32" s="148"/>
      <c r="P32" s="149"/>
    </row>
    <row r="33" spans="1:16" ht="15" customHeight="1" x14ac:dyDescent="0.25">
      <c r="A33" s="44" t="str">
        <f ca="1">IF(MONTH(C33)=MONTH(D$3),RIGHT('Yearly Info'!A$39,LEN('Yearly Info'!A$39)-4),"")</f>
        <v/>
      </c>
      <c r="B33" s="145"/>
      <c r="C33" s="42">
        <f t="shared" ca="1" si="2"/>
        <v>46293</v>
      </c>
      <c r="D33" s="100">
        <f ca="1">INDIRECT("'" &amp; UPPER(LEFT(TEXT($D$3,"mmmm"),3)) &amp; "'!B36")</f>
        <v>0</v>
      </c>
      <c r="E33" s="147"/>
      <c r="F33" s="148"/>
      <c r="G33" s="148"/>
      <c r="H33" s="148"/>
      <c r="I33" s="148"/>
      <c r="J33" s="148"/>
      <c r="K33" s="148"/>
      <c r="L33" s="148"/>
      <c r="M33" s="148"/>
      <c r="N33" s="148"/>
      <c r="O33" s="148"/>
      <c r="P33" s="149"/>
    </row>
    <row r="34" spans="1:16" ht="15" customHeight="1" thickBot="1" x14ac:dyDescent="0.3">
      <c r="A34" s="45" t="str">
        <f ca="1">IF(MONTH(C34)=MONTH(D$3),RIGHT('Yearly Info'!A$40,LEN('Yearly Info'!A$40)-4),"")</f>
        <v/>
      </c>
      <c r="B34" s="145"/>
      <c r="C34" s="42">
        <f t="shared" ca="1" si="2"/>
        <v>46293</v>
      </c>
      <c r="D34" s="100">
        <f ca="1">INDIRECT("'" &amp; UPPER(LEFT(TEXT($D$3,"mmmm"),3)) &amp; "'!B37")</f>
        <v>0</v>
      </c>
      <c r="E34" s="147"/>
      <c r="F34" s="148"/>
      <c r="G34" s="148"/>
      <c r="H34" s="148"/>
      <c r="I34" s="148"/>
      <c r="J34" s="148"/>
      <c r="K34" s="148"/>
      <c r="L34" s="148"/>
      <c r="M34" s="148"/>
      <c r="N34" s="148"/>
      <c r="O34" s="148"/>
      <c r="P34" s="149"/>
    </row>
    <row r="35" spans="1:16" ht="15" customHeight="1" thickBot="1" x14ac:dyDescent="0.3">
      <c r="A35" s="45" t="str">
        <f ca="1">IF(MONTH(C35)=MONTH(D$3),RIGHT('Yearly Info'!A$41,LEN('Yearly Info'!A$41)-4),"")</f>
        <v/>
      </c>
      <c r="B35" s="145"/>
      <c r="C35" s="42">
        <f t="shared" ca="1" si="2"/>
        <v>46293</v>
      </c>
      <c r="D35" s="100">
        <f ca="1">INDIRECT("'" &amp; UPPER(LEFT(TEXT($D$3,"mmmm"),3)) &amp; "'!B38")</f>
        <v>0</v>
      </c>
      <c r="E35" s="147"/>
      <c r="F35" s="148"/>
      <c r="G35" s="148"/>
      <c r="H35" s="148"/>
      <c r="I35" s="148"/>
      <c r="J35" s="148"/>
      <c r="K35" s="148"/>
      <c r="L35" s="148"/>
      <c r="M35" s="148"/>
      <c r="N35" s="148"/>
      <c r="O35" s="148"/>
      <c r="P35" s="149"/>
    </row>
    <row r="36" spans="1:16" ht="15" customHeight="1" thickBot="1" x14ac:dyDescent="0.3">
      <c r="A36" s="45" t="str">
        <f ca="1">IF(MONTH(C36)=MONTH(D$3),RIGHT('Yearly Info'!A$42,LEN('Yearly Info'!A$42)-4),"")</f>
        <v/>
      </c>
      <c r="B36" s="145"/>
      <c r="C36" s="42">
        <f t="shared" ca="1" si="2"/>
        <v>46293</v>
      </c>
      <c r="D36" s="100">
        <f ca="1">INDIRECT("'" &amp; UPPER(LEFT(TEXT($D$3,"mmmm"),3)) &amp; "'!B39")</f>
        <v>0</v>
      </c>
      <c r="E36" s="147"/>
      <c r="F36" s="148"/>
      <c r="G36" s="148"/>
      <c r="H36" s="148"/>
      <c r="I36" s="148"/>
      <c r="J36" s="148"/>
      <c r="K36" s="148"/>
      <c r="L36" s="148"/>
      <c r="M36" s="148"/>
      <c r="N36" s="148"/>
      <c r="O36" s="148"/>
      <c r="P36" s="149"/>
    </row>
    <row r="37" spans="1:16" ht="15" customHeight="1" thickBot="1" x14ac:dyDescent="0.3">
      <c r="A37" s="45" t="str">
        <f ca="1">IF(MONTH(C37)=MONTH(D$3),RIGHT('Yearly Info'!A$43,LEN('Yearly Info'!A$43)-4),"")</f>
        <v/>
      </c>
      <c r="B37" s="146"/>
      <c r="C37" s="42">
        <f t="shared" ca="1" si="2"/>
        <v>46293</v>
      </c>
      <c r="D37" s="55">
        <f ca="1">INDIRECT("'" &amp; UPPER(LEFT(TEXT($D$3,"mmmm"),3)) &amp; "'!B40")</f>
        <v>0</v>
      </c>
      <c r="E37" s="150"/>
      <c r="F37" s="151"/>
      <c r="G37" s="151"/>
      <c r="H37" s="151"/>
      <c r="I37" s="151"/>
      <c r="J37" s="151"/>
      <c r="K37" s="151"/>
      <c r="L37" s="151"/>
      <c r="M37" s="151"/>
      <c r="N37" s="151"/>
      <c r="O37" s="151"/>
      <c r="P37" s="152"/>
    </row>
    <row r="38" spans="1:16" ht="15" customHeight="1" x14ac:dyDescent="0.25">
      <c r="A38" s="44" t="str">
        <f ca="1">IF(MONTH(C38)=MONTH(D$3),RIGHT('Yearly Info'!A$14,LEN('Yearly Info'!A$14)-4),"")</f>
        <v/>
      </c>
      <c r="B38" s="145" t="str">
        <f ca="1">TEXT(C38,"dddd")</f>
        <v>Tuesday</v>
      </c>
      <c r="C38" s="94">
        <f ca="1">C8+1</f>
        <v>46294</v>
      </c>
      <c r="D38" s="54">
        <f ca="1">INDIRECT("'" &amp; UPPER(TEXT($D$3,"mmm")) &amp; "'!C11")</f>
        <v>0</v>
      </c>
      <c r="E38" s="147"/>
      <c r="F38" s="148"/>
      <c r="G38" s="148"/>
      <c r="H38" s="148"/>
      <c r="I38" s="148"/>
      <c r="J38" s="148"/>
      <c r="K38" s="148"/>
      <c r="L38" s="148"/>
      <c r="M38" s="148"/>
      <c r="N38" s="148"/>
      <c r="O38" s="148"/>
      <c r="P38" s="149"/>
    </row>
    <row r="39" spans="1:16" ht="15" customHeight="1" x14ac:dyDescent="0.25">
      <c r="A39" s="44" t="str">
        <f ca="1">IF(MONTH(C39)=MONTH(D$3),RIGHT('Yearly Info'!A$15,LEN('Yearly Info'!A$15)-4),"")</f>
        <v/>
      </c>
      <c r="B39" s="145"/>
      <c r="C39" s="42">
        <f ca="1">C38</f>
        <v>46294</v>
      </c>
      <c r="D39" s="54">
        <f ca="1">INDIRECT("'" &amp; UPPER(LEFT(TEXT($D$3,"mmmm"),3)) &amp; "'!C12")</f>
        <v>0</v>
      </c>
      <c r="E39" s="147"/>
      <c r="F39" s="148"/>
      <c r="G39" s="148"/>
      <c r="H39" s="148"/>
      <c r="I39" s="148"/>
      <c r="J39" s="148"/>
      <c r="K39" s="148"/>
      <c r="L39" s="148"/>
      <c r="M39" s="148"/>
      <c r="N39" s="148"/>
      <c r="O39" s="148"/>
      <c r="P39" s="149"/>
    </row>
    <row r="40" spans="1:16" ht="15" customHeight="1" x14ac:dyDescent="0.25">
      <c r="A40" s="44" t="str">
        <f ca="1">IF(MONTH(C40)=MONTH(D$3),RIGHT('Yearly Info'!A$16,LEN('Yearly Info'!A$16)-4),"")</f>
        <v/>
      </c>
      <c r="B40" s="145"/>
      <c r="C40" s="42">
        <f t="shared" ref="C40:C66" ca="1" si="3">C39</f>
        <v>46294</v>
      </c>
      <c r="D40" s="54">
        <f ca="1">INDIRECT("'" &amp; UPPER(LEFT(TEXT($D$3,"mmmm"),3)) &amp; "'!C13")</f>
        <v>0</v>
      </c>
      <c r="E40" s="147"/>
      <c r="F40" s="148"/>
      <c r="G40" s="148"/>
      <c r="H40" s="148"/>
      <c r="I40" s="148"/>
      <c r="J40" s="148"/>
      <c r="K40" s="148"/>
      <c r="L40" s="148"/>
      <c r="M40" s="148"/>
      <c r="N40" s="148"/>
      <c r="O40" s="148"/>
      <c r="P40" s="149"/>
    </row>
    <row r="41" spans="1:16" ht="15" customHeight="1" x14ac:dyDescent="0.25">
      <c r="A41" s="44" t="str">
        <f ca="1">IF(MONTH(C41)=MONTH(D$3),RIGHT('Yearly Info'!A$17,LEN('Yearly Info'!A$17)-4),"")</f>
        <v/>
      </c>
      <c r="B41" s="145"/>
      <c r="C41" s="42">
        <f t="shared" ca="1" si="3"/>
        <v>46294</v>
      </c>
      <c r="D41" s="54">
        <f ca="1">INDIRECT("'" &amp; UPPER(LEFT(TEXT($D$3,"mmmm"),3)) &amp; "'!C14")</f>
        <v>0</v>
      </c>
      <c r="E41" s="147"/>
      <c r="F41" s="148"/>
      <c r="G41" s="148"/>
      <c r="H41" s="148"/>
      <c r="I41" s="148"/>
      <c r="J41" s="148"/>
      <c r="K41" s="148"/>
      <c r="L41" s="148"/>
      <c r="M41" s="148"/>
      <c r="N41" s="148"/>
      <c r="O41" s="148"/>
      <c r="P41" s="149"/>
    </row>
    <row r="42" spans="1:16" ht="15" customHeight="1" x14ac:dyDescent="0.25">
      <c r="A42" s="44" t="str">
        <f ca="1">IF(MONTH(C42)=MONTH(D$3),RIGHT('Yearly Info'!A$18,LEN('Yearly Info'!A$18)-4),"")</f>
        <v/>
      </c>
      <c r="B42" s="145"/>
      <c r="C42" s="42">
        <f t="shared" ca="1" si="3"/>
        <v>46294</v>
      </c>
      <c r="D42" s="54">
        <f ca="1">INDIRECT("'" &amp; UPPER(LEFT(TEXT($D$3,"mmmm"),3)) &amp; "'!C15")</f>
        <v>0</v>
      </c>
      <c r="E42" s="147"/>
      <c r="F42" s="148"/>
      <c r="G42" s="148"/>
      <c r="H42" s="148"/>
      <c r="I42" s="148"/>
      <c r="J42" s="148"/>
      <c r="K42" s="148"/>
      <c r="L42" s="148"/>
      <c r="M42" s="148"/>
      <c r="N42" s="148"/>
      <c r="O42" s="148"/>
      <c r="P42" s="149"/>
    </row>
    <row r="43" spans="1:16" ht="15" customHeight="1" x14ac:dyDescent="0.25">
      <c r="A43" s="44" t="str">
        <f ca="1">IF(MONTH(C43)=MONTH(D$3),RIGHT('Yearly Info'!A$19,LEN('Yearly Info'!A$19)-4),"")</f>
        <v/>
      </c>
      <c r="B43" s="145"/>
      <c r="C43" s="42">
        <f t="shared" ca="1" si="3"/>
        <v>46294</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c>
      <c r="B44" s="145"/>
      <c r="C44" s="42">
        <f t="shared" ca="1" si="3"/>
        <v>46294</v>
      </c>
      <c r="D44" s="54">
        <f ca="1">INDIRECT("'" &amp; UPPER(LEFT(TEXT($D$3,"mmmm"),3)) &amp; "'!C17")</f>
        <v>0</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c>
      <c r="B45" s="145"/>
      <c r="C45" s="42">
        <f t="shared" ca="1" si="3"/>
        <v>46294</v>
      </c>
      <c r="D45" s="54">
        <f ca="1">INDIRECT("'" &amp; UPPER(LEFT(TEXT($D$3,"mmmm"),3)) &amp; "'!C18")</f>
        <v>0</v>
      </c>
      <c r="E45" s="147"/>
      <c r="F45" s="148"/>
      <c r="G45" s="148"/>
      <c r="H45" s="148"/>
      <c r="I45" s="148"/>
      <c r="J45" s="148"/>
      <c r="K45" s="148"/>
      <c r="L45" s="148"/>
      <c r="M45" s="148"/>
      <c r="N45" s="148"/>
      <c r="O45" s="148"/>
      <c r="P45" s="149"/>
    </row>
    <row r="46" spans="1:16" ht="15" customHeight="1" x14ac:dyDescent="0.25">
      <c r="A46" s="44" t="str">
        <f ca="1">IF(MONTH(C46)=MONTH(D$3),RIGHT('Yearly Info'!A$22,LEN('Yearly Info'!A$22)-4),"")</f>
        <v/>
      </c>
      <c r="B46" s="145"/>
      <c r="C46" s="42">
        <f t="shared" ca="1" si="3"/>
        <v>46294</v>
      </c>
      <c r="D46" s="54">
        <f ca="1">INDIRECT("'" &amp; UPPER(LEFT(TEXT($D$3,"mmmm"),3)) &amp; "'!C19")</f>
        <v>0</v>
      </c>
      <c r="E46" s="147"/>
      <c r="F46" s="148"/>
      <c r="G46" s="148"/>
      <c r="H46" s="148"/>
      <c r="I46" s="148"/>
      <c r="J46" s="148"/>
      <c r="K46" s="148"/>
      <c r="L46" s="148"/>
      <c r="M46" s="148"/>
      <c r="N46" s="148"/>
      <c r="O46" s="148"/>
      <c r="P46" s="149"/>
    </row>
    <row r="47" spans="1:16" ht="15" customHeight="1" x14ac:dyDescent="0.25">
      <c r="A47" s="44" t="str">
        <f ca="1">IF(MONTH(C47)=MONTH(D$3),RIGHT('Yearly Info'!A$23,LEN('Yearly Info'!A$23)-4),"")</f>
        <v/>
      </c>
      <c r="B47" s="145"/>
      <c r="C47" s="42">
        <f t="shared" ca="1" si="3"/>
        <v>46294</v>
      </c>
      <c r="D47" s="54">
        <f ca="1">INDIRECT("'" &amp; UPPER(LEFT(TEXT($D$3,"mmmm"),3)) &amp; "'!C20")</f>
        <v>0</v>
      </c>
      <c r="E47" s="147"/>
      <c r="F47" s="148"/>
      <c r="G47" s="148"/>
      <c r="H47" s="148"/>
      <c r="I47" s="148"/>
      <c r="J47" s="148"/>
      <c r="K47" s="148"/>
      <c r="L47" s="148"/>
      <c r="M47" s="148"/>
      <c r="N47" s="148"/>
      <c r="O47" s="148"/>
      <c r="P47" s="149"/>
    </row>
    <row r="48" spans="1:16" ht="15" customHeight="1" x14ac:dyDescent="0.25">
      <c r="A48" s="44" t="str">
        <f ca="1">IF(MONTH(C48)=MONTH(D$3),RIGHT('Yearly Info'!A$24,LEN('Yearly Info'!A$24)-4),"")</f>
        <v/>
      </c>
      <c r="B48" s="145"/>
      <c r="C48" s="42">
        <f t="shared" ca="1" si="3"/>
        <v>46294</v>
      </c>
      <c r="D48" s="54">
        <f ca="1">INDIRECT("'" &amp; UPPER(LEFT(TEXT($D$3,"mmmm"),3)) &amp; "'!C21")</f>
        <v>0</v>
      </c>
      <c r="E48" s="147"/>
      <c r="F48" s="148"/>
      <c r="G48" s="148"/>
      <c r="H48" s="148"/>
      <c r="I48" s="148"/>
      <c r="J48" s="148"/>
      <c r="K48" s="148"/>
      <c r="L48" s="148"/>
      <c r="M48" s="148"/>
      <c r="N48" s="148"/>
      <c r="O48" s="148"/>
      <c r="P48" s="149"/>
    </row>
    <row r="49" spans="1:16" ht="15" customHeight="1" x14ac:dyDescent="0.25">
      <c r="A49" s="44" t="str">
        <f ca="1">IF(MONTH(C49)=MONTH(D$3),RIGHT('Yearly Info'!A$25,LEN('Yearly Info'!A$25)-4),"")</f>
        <v/>
      </c>
      <c r="B49" s="145"/>
      <c r="C49" s="42">
        <f t="shared" ca="1" si="3"/>
        <v>46294</v>
      </c>
      <c r="D49" s="54">
        <f ca="1">INDIRECT("'" &amp; UPPER(LEFT(TEXT($D$3,"mmmm"),3)) &amp; "'!C22")</f>
        <v>0</v>
      </c>
      <c r="E49" s="147"/>
      <c r="F49" s="148"/>
      <c r="G49" s="148"/>
      <c r="H49" s="148"/>
      <c r="I49" s="148"/>
      <c r="J49" s="148"/>
      <c r="K49" s="148"/>
      <c r="L49" s="148"/>
      <c r="M49" s="148"/>
      <c r="N49" s="148"/>
      <c r="O49" s="148"/>
      <c r="P49" s="149"/>
    </row>
    <row r="50" spans="1:16" ht="15" customHeight="1" x14ac:dyDescent="0.25">
      <c r="A50" s="44" t="str">
        <f ca="1">IF(MONTH(C50)=MONTH(D$3),RIGHT('Yearly Info'!A$26,LEN('Yearly Info'!A$26)-4),"")</f>
        <v/>
      </c>
      <c r="B50" s="145"/>
      <c r="C50" s="42">
        <f t="shared" ca="1" si="3"/>
        <v>46294</v>
      </c>
      <c r="D50" s="54">
        <f ca="1">INDIRECT("'" &amp; UPPER(LEFT(TEXT($D$3,"mmmm"),3)) &amp; "'!C23")</f>
        <v>0</v>
      </c>
      <c r="E50" s="147"/>
      <c r="F50" s="148"/>
      <c r="G50" s="148"/>
      <c r="H50" s="148"/>
      <c r="I50" s="148"/>
      <c r="J50" s="148"/>
      <c r="K50" s="148"/>
      <c r="L50" s="148"/>
      <c r="M50" s="148"/>
      <c r="N50" s="148"/>
      <c r="O50" s="148"/>
      <c r="P50" s="149"/>
    </row>
    <row r="51" spans="1:16" ht="15" customHeight="1" x14ac:dyDescent="0.25">
      <c r="A51" s="44" t="str">
        <f ca="1">IF(MONTH(C51)=MONTH(D$3),RIGHT('Yearly Info'!A$27,LEN('Yearly Info'!A$27)-4),"")</f>
        <v/>
      </c>
      <c r="B51" s="145"/>
      <c r="C51" s="42">
        <f t="shared" ca="1" si="3"/>
        <v>46294</v>
      </c>
      <c r="D51" s="54">
        <f ca="1">INDIRECT("'" &amp; UPPER(LEFT(TEXT($D$3,"mmmm"),3)) &amp; "'!C24")</f>
        <v>0</v>
      </c>
      <c r="E51" s="147"/>
      <c r="F51" s="148"/>
      <c r="G51" s="148"/>
      <c r="H51" s="148"/>
      <c r="I51" s="148"/>
      <c r="J51" s="148"/>
      <c r="K51" s="148"/>
      <c r="L51" s="148"/>
      <c r="M51" s="148"/>
      <c r="N51" s="148"/>
      <c r="O51" s="148"/>
      <c r="P51" s="149"/>
    </row>
    <row r="52" spans="1:16" ht="15" customHeight="1" x14ac:dyDescent="0.25">
      <c r="A52" s="44" t="str">
        <f ca="1">IF(MONTH(C52)=MONTH(D$3),RIGHT('Yearly Info'!A$28,LEN('Yearly Info'!A$28)-4),"")</f>
        <v/>
      </c>
      <c r="B52" s="145"/>
      <c r="C52" s="42">
        <f t="shared" ca="1" si="3"/>
        <v>46294</v>
      </c>
      <c r="D52" s="54">
        <f ca="1">INDIRECT("'" &amp; UPPER(LEFT(TEXT($D$3,"mmmm"),3)) &amp; "'!C25")</f>
        <v>0</v>
      </c>
      <c r="E52" s="147"/>
      <c r="F52" s="148"/>
      <c r="G52" s="148"/>
      <c r="H52" s="148"/>
      <c r="I52" s="148"/>
      <c r="J52" s="148"/>
      <c r="K52" s="148"/>
      <c r="L52" s="148"/>
      <c r="M52" s="148"/>
      <c r="N52" s="148"/>
      <c r="O52" s="148"/>
      <c r="P52" s="149"/>
    </row>
    <row r="53" spans="1:16" ht="15" customHeight="1" x14ac:dyDescent="0.25">
      <c r="A53" s="44" t="str">
        <f ca="1">IF(MONTH(C53)=MONTH(D$3),RIGHT('Yearly Info'!A$29,LEN('Yearly Info'!A$29)-4),"")</f>
        <v/>
      </c>
      <c r="B53" s="145"/>
      <c r="C53" s="42">
        <f t="shared" ca="1" si="3"/>
        <v>46294</v>
      </c>
      <c r="D53" s="54">
        <f ca="1">INDIRECT("'" &amp; UPPER(LEFT(TEXT($D$3,"mmmm"),3)) &amp; "'!C26")</f>
        <v>0</v>
      </c>
      <c r="E53" s="147"/>
      <c r="F53" s="148"/>
      <c r="G53" s="148"/>
      <c r="H53" s="148"/>
      <c r="I53" s="148"/>
      <c r="J53" s="148"/>
      <c r="K53" s="148"/>
      <c r="L53" s="148"/>
      <c r="M53" s="148"/>
      <c r="N53" s="148"/>
      <c r="O53" s="148"/>
      <c r="P53" s="149"/>
    </row>
    <row r="54" spans="1:16" ht="15" customHeight="1" x14ac:dyDescent="0.25">
      <c r="A54" s="44" t="str">
        <f ca="1">IF(MONTH(C54)=MONTH(D$3),RIGHT('Yearly Info'!A$30,LEN('Yearly Info'!A$30)-4),"")</f>
        <v/>
      </c>
      <c r="B54" s="145"/>
      <c r="C54" s="42">
        <f t="shared" ca="1" si="3"/>
        <v>46294</v>
      </c>
      <c r="D54" s="54">
        <f ca="1">INDIRECT("'" &amp; UPPER(LEFT(TEXT($D$3,"mmmm"),3)) &amp; "'!C27")</f>
        <v>0</v>
      </c>
      <c r="E54" s="147"/>
      <c r="F54" s="148"/>
      <c r="G54" s="148"/>
      <c r="H54" s="148"/>
      <c r="I54" s="148"/>
      <c r="J54" s="148"/>
      <c r="K54" s="148"/>
      <c r="L54" s="148"/>
      <c r="M54" s="148"/>
      <c r="N54" s="148"/>
      <c r="O54" s="148"/>
      <c r="P54" s="149"/>
    </row>
    <row r="55" spans="1:16" ht="15" customHeight="1" x14ac:dyDescent="0.25">
      <c r="A55" s="44" t="str">
        <f ca="1">IF(MONTH(C55)=MONTH(D$3),RIGHT('Yearly Info'!A$31,LEN('Yearly Info'!A$31)-4),"")</f>
        <v/>
      </c>
      <c r="B55" s="145"/>
      <c r="C55" s="42">
        <f t="shared" ca="1" si="3"/>
        <v>46294</v>
      </c>
      <c r="D55" s="54">
        <f ca="1">INDIRECT("'" &amp; UPPER(LEFT(TEXT($D$3,"mmmm"),3)) &amp; "'!C28")</f>
        <v>0</v>
      </c>
      <c r="E55" s="147"/>
      <c r="F55" s="148"/>
      <c r="G55" s="148"/>
      <c r="H55" s="148"/>
      <c r="I55" s="148"/>
      <c r="J55" s="148"/>
      <c r="K55" s="148"/>
      <c r="L55" s="148"/>
      <c r="M55" s="148"/>
      <c r="N55" s="148"/>
      <c r="O55" s="148"/>
      <c r="P55" s="149"/>
    </row>
    <row r="56" spans="1:16" ht="15" customHeight="1" x14ac:dyDescent="0.25">
      <c r="A56" s="44" t="str">
        <f ca="1">IF(MONTH(C56)=MONTH(D$3),RIGHT('Yearly Info'!A$32,LEN('Yearly Info'!A$32)-4),"")</f>
        <v/>
      </c>
      <c r="B56" s="145"/>
      <c r="C56" s="42">
        <f ca="1">C55</f>
        <v>46294</v>
      </c>
      <c r="D56" s="54">
        <f ca="1">INDIRECT("'" &amp; UPPER(LEFT(TEXT($D$3,"mmmm"),3)) &amp; "'!C29")</f>
        <v>0</v>
      </c>
      <c r="E56" s="147"/>
      <c r="F56" s="148"/>
      <c r="G56" s="148"/>
      <c r="H56" s="148"/>
      <c r="I56" s="148"/>
      <c r="J56" s="148"/>
      <c r="K56" s="148"/>
      <c r="L56" s="148"/>
      <c r="M56" s="148"/>
      <c r="N56" s="148"/>
      <c r="O56" s="148"/>
      <c r="P56" s="149"/>
    </row>
    <row r="57" spans="1:16" ht="15" customHeight="1" x14ac:dyDescent="0.25">
      <c r="A57" s="44" t="str">
        <f ca="1">IF(MONTH(C57)=MONTH(D$3),RIGHT('Yearly Info'!A$33,LEN('Yearly Info'!A$33)-4),"")</f>
        <v/>
      </c>
      <c r="B57" s="145"/>
      <c r="C57" s="42">
        <f t="shared" ca="1" si="3"/>
        <v>46294</v>
      </c>
      <c r="D57" s="54">
        <f ca="1">INDIRECT("'" &amp; UPPER(LEFT(TEXT($D$3,"mmmm"),3)) &amp; "'!C30")</f>
        <v>0</v>
      </c>
      <c r="E57" s="147"/>
      <c r="F57" s="148"/>
      <c r="G57" s="148"/>
      <c r="H57" s="148"/>
      <c r="I57" s="148"/>
      <c r="J57" s="148"/>
      <c r="K57" s="148"/>
      <c r="L57" s="148"/>
      <c r="M57" s="148"/>
      <c r="N57" s="148"/>
      <c r="O57" s="148"/>
      <c r="P57" s="149"/>
    </row>
    <row r="58" spans="1:16" ht="15" customHeight="1" x14ac:dyDescent="0.25">
      <c r="A58" s="44" t="str">
        <f ca="1">IF(MONTH(C58)=MONTH(D$3),RIGHT('Yearly Info'!A$34,LEN('Yearly Info'!A$34)-4),"")</f>
        <v/>
      </c>
      <c r="B58" s="145"/>
      <c r="C58" s="42">
        <f t="shared" ca="1" si="3"/>
        <v>46294</v>
      </c>
      <c r="D58" s="54">
        <f ca="1">INDIRECT("'" &amp; UPPER(LEFT(TEXT($D$3,"mmmm"),3)) &amp; "'!C31")</f>
        <v>0</v>
      </c>
      <c r="E58" s="147"/>
      <c r="F58" s="148"/>
      <c r="G58" s="148"/>
      <c r="H58" s="148"/>
      <c r="I58" s="148"/>
      <c r="J58" s="148"/>
      <c r="K58" s="148"/>
      <c r="L58" s="148"/>
      <c r="M58" s="148"/>
      <c r="N58" s="148"/>
      <c r="O58" s="148"/>
      <c r="P58" s="149"/>
    </row>
    <row r="59" spans="1:16" ht="15" customHeight="1" x14ac:dyDescent="0.25">
      <c r="A59" s="44" t="str">
        <f ca="1">IF(MONTH(C59)=MONTH(D$3),RIGHT('Yearly Info'!A$35,LEN('Yearly Info'!A$35)-4),"")</f>
        <v/>
      </c>
      <c r="B59" s="145"/>
      <c r="C59" s="42">
        <f t="shared" ca="1" si="3"/>
        <v>46294</v>
      </c>
      <c r="D59" s="100">
        <f ca="1">INDIRECT("'" &amp; UPPER(LEFT(TEXT($D$3,"mmmm"),3)) &amp; "'!C32")</f>
        <v>0</v>
      </c>
      <c r="E59" s="147"/>
      <c r="F59" s="148"/>
      <c r="G59" s="148"/>
      <c r="H59" s="148"/>
      <c r="I59" s="148"/>
      <c r="J59" s="148"/>
      <c r="K59" s="148"/>
      <c r="L59" s="148"/>
      <c r="M59" s="148"/>
      <c r="N59" s="148"/>
      <c r="O59" s="148"/>
      <c r="P59" s="149"/>
    </row>
    <row r="60" spans="1:16" ht="15" customHeight="1" x14ac:dyDescent="0.25">
      <c r="A60" s="44" t="str">
        <f ca="1">IF(MONTH(C60)=MONTH(D$3),RIGHT('Yearly Info'!A$36,LEN('Yearly Info'!A$36)-4),"")</f>
        <v/>
      </c>
      <c r="B60" s="145"/>
      <c r="C60" s="42">
        <f t="shared" ca="1" si="3"/>
        <v>46294</v>
      </c>
      <c r="D60" s="100">
        <f ca="1">INDIRECT("'" &amp; UPPER(LEFT(TEXT($D$3,"mmmm"),3)) &amp; "'!C33")</f>
        <v>0</v>
      </c>
      <c r="E60" s="147"/>
      <c r="F60" s="148"/>
      <c r="G60" s="148"/>
      <c r="H60" s="148"/>
      <c r="I60" s="148"/>
      <c r="J60" s="148"/>
      <c r="K60" s="148"/>
      <c r="L60" s="148"/>
      <c r="M60" s="148"/>
      <c r="N60" s="148"/>
      <c r="O60" s="148"/>
      <c r="P60" s="149"/>
    </row>
    <row r="61" spans="1:16" ht="15" customHeight="1" x14ac:dyDescent="0.25">
      <c r="A61" s="44" t="str">
        <f ca="1">IF(MONTH(C61)=MONTH(D$3),RIGHT('Yearly Info'!A$37,LEN('Yearly Info'!A$37)-4),"")</f>
        <v/>
      </c>
      <c r="B61" s="145"/>
      <c r="C61" s="42">
        <f t="shared" ca="1" si="3"/>
        <v>46294</v>
      </c>
      <c r="D61" s="100">
        <f ca="1">INDIRECT("'" &amp; UPPER(LEFT(TEXT($D$3,"mmmm"),3)) &amp; "'!C34")</f>
        <v>0</v>
      </c>
      <c r="E61" s="147"/>
      <c r="F61" s="148"/>
      <c r="G61" s="148"/>
      <c r="H61" s="148"/>
      <c r="I61" s="148"/>
      <c r="J61" s="148"/>
      <c r="K61" s="148"/>
      <c r="L61" s="148"/>
      <c r="M61" s="148"/>
      <c r="N61" s="148"/>
      <c r="O61" s="148"/>
      <c r="P61" s="149"/>
    </row>
    <row r="62" spans="1:16" ht="15" customHeight="1" x14ac:dyDescent="0.25">
      <c r="A62" s="44" t="str">
        <f ca="1">IF(MONTH(C62)=MONTH(D$3),RIGHT('Yearly Info'!A$38,LEN('Yearly Info'!A$38)-4),"")</f>
        <v/>
      </c>
      <c r="B62" s="145"/>
      <c r="C62" s="42">
        <f t="shared" ca="1" si="3"/>
        <v>46294</v>
      </c>
      <c r="D62" s="100">
        <f ca="1">INDIRECT("'" &amp; UPPER(LEFT(TEXT($D$3,"mmmm"),3)) &amp; "'!C35")</f>
        <v>0</v>
      </c>
      <c r="E62" s="147"/>
      <c r="F62" s="148"/>
      <c r="G62" s="148"/>
      <c r="H62" s="148"/>
      <c r="I62" s="148"/>
      <c r="J62" s="148"/>
      <c r="K62" s="148"/>
      <c r="L62" s="148"/>
      <c r="M62" s="148"/>
      <c r="N62" s="148"/>
      <c r="O62" s="148"/>
      <c r="P62" s="149"/>
    </row>
    <row r="63" spans="1:16" ht="15" customHeight="1" x14ac:dyDescent="0.25">
      <c r="A63" s="44" t="str">
        <f ca="1">IF(MONTH(C63)=MONTH(D$3),RIGHT('Yearly Info'!A$39,LEN('Yearly Info'!A$39)-4),"")</f>
        <v/>
      </c>
      <c r="B63" s="145"/>
      <c r="C63" s="42">
        <f t="shared" ca="1" si="3"/>
        <v>46294</v>
      </c>
      <c r="D63" s="100">
        <f ca="1">INDIRECT("'" &amp; UPPER(LEFT(TEXT($D$3,"mmmm"),3)) &amp; "'!C36")</f>
        <v>0</v>
      </c>
      <c r="E63" s="147"/>
      <c r="F63" s="148"/>
      <c r="G63" s="148"/>
      <c r="H63" s="148"/>
      <c r="I63" s="148"/>
      <c r="J63" s="148"/>
      <c r="K63" s="148"/>
      <c r="L63" s="148"/>
      <c r="M63" s="148"/>
      <c r="N63" s="148"/>
      <c r="O63" s="148"/>
      <c r="P63" s="149"/>
    </row>
    <row r="64" spans="1:16" ht="15" customHeight="1" thickBot="1" x14ac:dyDescent="0.3">
      <c r="A64" s="45" t="str">
        <f ca="1">IF(MONTH(C64)=MONTH(D$3),RIGHT('Yearly Info'!A$40,LEN('Yearly Info'!A$40)-4),"")</f>
        <v/>
      </c>
      <c r="B64" s="145"/>
      <c r="C64" s="42">
        <f t="shared" ca="1" si="3"/>
        <v>46294</v>
      </c>
      <c r="D64" s="100">
        <f ca="1">INDIRECT("'" &amp; UPPER(LEFT(TEXT($D$3,"mmmm"),3)) &amp; "'!C37")</f>
        <v>0</v>
      </c>
      <c r="E64" s="147"/>
      <c r="F64" s="148"/>
      <c r="G64" s="148"/>
      <c r="H64" s="148"/>
      <c r="I64" s="148"/>
      <c r="J64" s="148"/>
      <c r="K64" s="148"/>
      <c r="L64" s="148"/>
      <c r="M64" s="148"/>
      <c r="N64" s="148"/>
      <c r="O64" s="148"/>
      <c r="P64" s="149"/>
    </row>
    <row r="65" spans="1:16" ht="15" customHeight="1" thickBot="1" x14ac:dyDescent="0.3">
      <c r="A65" s="45" t="str">
        <f ca="1">IF(MONTH(C65)=MONTH(D$3),RIGHT('Yearly Info'!A$41,LEN('Yearly Info'!A$41)-4),"")</f>
        <v/>
      </c>
      <c r="B65" s="145"/>
      <c r="C65" s="42">
        <f t="shared" ca="1" si="3"/>
        <v>46294</v>
      </c>
      <c r="D65" s="100">
        <f ca="1">INDIRECT("'" &amp; UPPER(LEFT(TEXT($D$3,"mmmm"),3)) &amp; "'!C38")</f>
        <v>0</v>
      </c>
      <c r="E65" s="147"/>
      <c r="F65" s="148"/>
      <c r="G65" s="148"/>
      <c r="H65" s="148"/>
      <c r="I65" s="148"/>
      <c r="J65" s="148"/>
      <c r="K65" s="148"/>
      <c r="L65" s="148"/>
      <c r="M65" s="148"/>
      <c r="N65" s="148"/>
      <c r="O65" s="148"/>
      <c r="P65" s="149"/>
    </row>
    <row r="66" spans="1:16" ht="15" customHeight="1" thickBot="1" x14ac:dyDescent="0.3">
      <c r="A66" s="45" t="str">
        <f ca="1">IF(MONTH(C66)=MONTH(D$3),RIGHT('Yearly Info'!A$42,LEN('Yearly Info'!A$42)-4),"")</f>
        <v/>
      </c>
      <c r="B66" s="145"/>
      <c r="C66" s="42">
        <f t="shared" ca="1" si="3"/>
        <v>46294</v>
      </c>
      <c r="D66" s="100">
        <f ca="1">INDIRECT("'" &amp; UPPER(LEFT(TEXT($D$3,"mmmm"),3)) &amp; "'!C39")</f>
        <v>0</v>
      </c>
      <c r="E66" s="147"/>
      <c r="F66" s="148"/>
      <c r="G66" s="148"/>
      <c r="H66" s="148"/>
      <c r="I66" s="148"/>
      <c r="J66" s="148"/>
      <c r="K66" s="148"/>
      <c r="L66" s="148"/>
      <c r="M66" s="148"/>
      <c r="N66" s="148"/>
      <c r="O66" s="148"/>
      <c r="P66" s="149"/>
    </row>
    <row r="67" spans="1:16" ht="15" customHeight="1" thickBot="1" x14ac:dyDescent="0.3">
      <c r="A67" s="45" t="str">
        <f ca="1">IF(MONTH(C67)=MONTH(D$3),RIGHT('Yearly Info'!A$43,LEN('Yearly Info'!A$43)-4),"")</f>
        <v/>
      </c>
      <c r="B67" s="146"/>
      <c r="C67" s="95">
        <f ca="1">C58</f>
        <v>46294</v>
      </c>
      <c r="D67" s="55">
        <f ca="1">INDIRECT("'" &amp; UPPER(LEFT(TEXT($D$3,"mmmm"),3)) &amp; "'!C40")</f>
        <v>0</v>
      </c>
      <c r="E67" s="150"/>
      <c r="F67" s="151"/>
      <c r="G67" s="151"/>
      <c r="H67" s="151"/>
      <c r="I67" s="151"/>
      <c r="J67" s="151"/>
      <c r="K67" s="151"/>
      <c r="L67" s="151"/>
      <c r="M67" s="151"/>
      <c r="N67" s="151"/>
      <c r="O67" s="151"/>
      <c r="P67" s="152"/>
    </row>
    <row r="68" spans="1:16" ht="15" customHeight="1" x14ac:dyDescent="0.25">
      <c r="A68" s="44" t="str">
        <f ca="1">IF(MONTH(C68)=MONTH(D$3),RIGHT('Yearly Info'!A$14,LEN('Yearly Info'!A$14)-4),"")</f>
        <v/>
      </c>
      <c r="B68" s="145" t="str">
        <f ca="1">TEXT(C68,"dddd")</f>
        <v>Wednesday</v>
      </c>
      <c r="C68" s="94">
        <f ca="1">C38+1</f>
        <v>46295</v>
      </c>
      <c r="D68" s="54">
        <f ca="1">INDIRECT("'" &amp; UPPER(LEFT(TEXT($D$3,"mmmm"),3)) &amp; "'!D11")</f>
        <v>0</v>
      </c>
      <c r="E68" s="147"/>
      <c r="F68" s="148"/>
      <c r="G68" s="148"/>
      <c r="H68" s="148"/>
      <c r="I68" s="148"/>
      <c r="J68" s="148"/>
      <c r="K68" s="148"/>
      <c r="L68" s="148"/>
      <c r="M68" s="148"/>
      <c r="N68" s="148"/>
      <c r="O68" s="148"/>
      <c r="P68" s="149"/>
    </row>
    <row r="69" spans="1:16" ht="15" customHeight="1" x14ac:dyDescent="0.25">
      <c r="A69" s="44" t="str">
        <f ca="1">IF(MONTH(C69)=MONTH(D$3),RIGHT('Yearly Info'!A$15,LEN('Yearly Info'!A$15)-4),"")</f>
        <v/>
      </c>
      <c r="B69" s="145"/>
      <c r="C69" s="42">
        <f ca="1">C68</f>
        <v>46295</v>
      </c>
      <c r="D69" s="54">
        <f ca="1">INDIRECT("'" &amp; UPPER(LEFT(TEXT($D$3,"mmmm"),3)) &amp; "'!D12")</f>
        <v>0</v>
      </c>
      <c r="E69" s="147"/>
      <c r="F69" s="148"/>
      <c r="G69" s="148"/>
      <c r="H69" s="148"/>
      <c r="I69" s="148"/>
      <c r="J69" s="148"/>
      <c r="K69" s="148"/>
      <c r="L69" s="148"/>
      <c r="M69" s="148"/>
      <c r="N69" s="148"/>
      <c r="O69" s="148"/>
      <c r="P69" s="149"/>
    </row>
    <row r="70" spans="1:16" ht="15" customHeight="1" x14ac:dyDescent="0.25">
      <c r="A70" s="44" t="str">
        <f ca="1">IF(MONTH(C70)=MONTH(D$3),RIGHT('Yearly Info'!A$16,LEN('Yearly Info'!A$16)-4),"")</f>
        <v/>
      </c>
      <c r="B70" s="145"/>
      <c r="C70" s="42">
        <f t="shared" ref="C70:C97" ca="1" si="4">C69</f>
        <v>46295</v>
      </c>
      <c r="D70" s="54">
        <f ca="1">INDIRECT("'" &amp; UPPER(LEFT(TEXT($D$3,"mmmm"),3)) &amp; "'!D13")</f>
        <v>0</v>
      </c>
      <c r="E70" s="147"/>
      <c r="F70" s="148"/>
      <c r="G70" s="148"/>
      <c r="H70" s="148"/>
      <c r="I70" s="148"/>
      <c r="J70" s="148"/>
      <c r="K70" s="148"/>
      <c r="L70" s="148"/>
      <c r="M70" s="148"/>
      <c r="N70" s="148"/>
      <c r="O70" s="148"/>
      <c r="P70" s="149"/>
    </row>
    <row r="71" spans="1:16" ht="15" customHeight="1" x14ac:dyDescent="0.25">
      <c r="A71" s="44" t="str">
        <f ca="1">IF(MONTH(C71)=MONTH(D$3),RIGHT('Yearly Info'!A$17,LEN('Yearly Info'!A$17)-4),"")</f>
        <v/>
      </c>
      <c r="B71" s="145"/>
      <c r="C71" s="42">
        <f t="shared" ca="1" si="4"/>
        <v>46295</v>
      </c>
      <c r="D71" s="54">
        <f ca="1">INDIRECT("'" &amp; UPPER(LEFT(TEXT($D$3,"mmmm"),3)) &amp; "'!D14")</f>
        <v>0</v>
      </c>
      <c r="E71" s="147"/>
      <c r="F71" s="148"/>
      <c r="G71" s="148"/>
      <c r="H71" s="148"/>
      <c r="I71" s="148"/>
      <c r="J71" s="148"/>
      <c r="K71" s="148"/>
      <c r="L71" s="148"/>
      <c r="M71" s="148"/>
      <c r="N71" s="148"/>
      <c r="O71" s="148"/>
      <c r="P71" s="149"/>
    </row>
    <row r="72" spans="1:16" ht="15" customHeight="1" x14ac:dyDescent="0.25">
      <c r="A72" s="44" t="str">
        <f ca="1">IF(MONTH(C72)=MONTH(D$3),RIGHT('Yearly Info'!A$18,LEN('Yearly Info'!A$18)-4),"")</f>
        <v/>
      </c>
      <c r="B72" s="145"/>
      <c r="C72" s="42">
        <f t="shared" ca="1" si="4"/>
        <v>46295</v>
      </c>
      <c r="D72" s="54">
        <f ca="1">INDIRECT("'" &amp; UPPER(LEFT(TEXT($D$3,"mmmm"),3)) &amp; "'!D15")</f>
        <v>0</v>
      </c>
      <c r="E72" s="156"/>
      <c r="F72" s="148"/>
      <c r="G72" s="148"/>
      <c r="H72" s="148"/>
      <c r="I72" s="148"/>
      <c r="J72" s="148"/>
      <c r="K72" s="148"/>
      <c r="L72" s="148"/>
      <c r="M72" s="148"/>
      <c r="N72" s="148"/>
      <c r="O72" s="148"/>
      <c r="P72" s="149"/>
    </row>
    <row r="73" spans="1:16" ht="15" customHeight="1" x14ac:dyDescent="0.25">
      <c r="A73" s="44" t="str">
        <f ca="1">IF(MONTH(C73)=MONTH(D$3),RIGHT('Yearly Info'!A$19,LEN('Yearly Info'!A$19)-4),"")</f>
        <v/>
      </c>
      <c r="B73" s="145"/>
      <c r="C73" s="42">
        <f t="shared" ca="1" si="4"/>
        <v>46295</v>
      </c>
      <c r="D73" s="54">
        <f ca="1">INDIRECT("'" &amp; UPPER(LEFT(TEXT($D$3,"mmmm"),3)) &amp; "'!D16")</f>
        <v>0</v>
      </c>
      <c r="E73" s="147"/>
      <c r="F73" s="148"/>
      <c r="G73" s="148"/>
      <c r="H73" s="148"/>
      <c r="I73" s="148"/>
      <c r="J73" s="148"/>
      <c r="K73" s="148"/>
      <c r="L73" s="148"/>
      <c r="M73" s="148"/>
      <c r="N73" s="148"/>
      <c r="O73" s="148"/>
      <c r="P73" s="149"/>
    </row>
    <row r="74" spans="1:16" ht="15" customHeight="1" x14ac:dyDescent="0.25">
      <c r="A74" s="44" t="str">
        <f ca="1">IF(MONTH(C74)=MONTH(D$3),RIGHT('Yearly Info'!A$20,LEN('Yearly Info'!A$20)-4),"")</f>
        <v/>
      </c>
      <c r="B74" s="145"/>
      <c r="C74" s="42">
        <f t="shared" ca="1" si="4"/>
        <v>46295</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c>
      <c r="B75" s="145"/>
      <c r="C75" s="42">
        <f t="shared" ca="1" si="4"/>
        <v>46295</v>
      </c>
      <c r="D75" s="54">
        <f ca="1">INDIRECT("'" &amp; UPPER(LEFT(TEXT($D$3,"mmmm"),3)) &amp; "'!D18")</f>
        <v>0</v>
      </c>
      <c r="E75" s="147"/>
      <c r="F75" s="148"/>
      <c r="G75" s="148"/>
      <c r="H75" s="148"/>
      <c r="I75" s="148"/>
      <c r="J75" s="148"/>
      <c r="K75" s="148"/>
      <c r="L75" s="148"/>
      <c r="M75" s="148"/>
      <c r="N75" s="148"/>
      <c r="O75" s="148"/>
      <c r="P75" s="149"/>
    </row>
    <row r="76" spans="1:16" ht="15" customHeight="1" x14ac:dyDescent="0.25">
      <c r="A76" s="44" t="str">
        <f ca="1">IF(MONTH(C76)=MONTH(D$3),RIGHT('Yearly Info'!A$22,LEN('Yearly Info'!A$22)-4),"")</f>
        <v/>
      </c>
      <c r="B76" s="145"/>
      <c r="C76" s="42">
        <f t="shared" ca="1" si="4"/>
        <v>46295</v>
      </c>
      <c r="D76" s="54">
        <f ca="1">INDIRECT("'" &amp; UPPER(LEFT(TEXT($D$3,"mmmm"),3)) &amp; "'!D19")</f>
        <v>0</v>
      </c>
      <c r="E76" s="147"/>
      <c r="F76" s="148"/>
      <c r="G76" s="148"/>
      <c r="H76" s="148"/>
      <c r="I76" s="148"/>
      <c r="J76" s="148"/>
      <c r="K76" s="148"/>
      <c r="L76" s="148"/>
      <c r="M76" s="148"/>
      <c r="N76" s="148"/>
      <c r="O76" s="148"/>
      <c r="P76" s="149"/>
    </row>
    <row r="77" spans="1:16" ht="15" customHeight="1" x14ac:dyDescent="0.25">
      <c r="A77" s="44" t="str">
        <f ca="1">IF(MONTH(C77)=MONTH(D$3),RIGHT('Yearly Info'!A$23,LEN('Yearly Info'!A$23)-4),"")</f>
        <v/>
      </c>
      <c r="B77" s="145"/>
      <c r="C77" s="42">
        <f t="shared" ca="1" si="4"/>
        <v>46295</v>
      </c>
      <c r="D77" s="54">
        <f ca="1">INDIRECT("'" &amp; UPPER(LEFT(TEXT($D$3,"mmmm"),3)) &amp; "'!D20")</f>
        <v>0</v>
      </c>
      <c r="E77" s="147"/>
      <c r="F77" s="148"/>
      <c r="G77" s="148"/>
      <c r="H77" s="148"/>
      <c r="I77" s="148"/>
      <c r="J77" s="148"/>
      <c r="K77" s="148"/>
      <c r="L77" s="148"/>
      <c r="M77" s="148"/>
      <c r="N77" s="148"/>
      <c r="O77" s="148"/>
      <c r="P77" s="149"/>
    </row>
    <row r="78" spans="1:16" ht="15" customHeight="1" x14ac:dyDescent="0.25">
      <c r="A78" s="44" t="str">
        <f ca="1">IF(MONTH(C78)=MONTH(D$3),RIGHT('Yearly Info'!A$24,LEN('Yearly Info'!A$24)-4),"")</f>
        <v/>
      </c>
      <c r="B78" s="145"/>
      <c r="C78" s="42">
        <f t="shared" ca="1" si="4"/>
        <v>46295</v>
      </c>
      <c r="D78" s="54">
        <f ca="1">INDIRECT("'" &amp; UPPER(LEFT(TEXT($D$3,"mmmm"),3)) &amp; "'!D21")</f>
        <v>0</v>
      </c>
      <c r="E78" s="147"/>
      <c r="F78" s="148"/>
      <c r="G78" s="148"/>
      <c r="H78" s="148"/>
      <c r="I78" s="148"/>
      <c r="J78" s="148"/>
      <c r="K78" s="148"/>
      <c r="L78" s="148"/>
      <c r="M78" s="148"/>
      <c r="N78" s="148"/>
      <c r="O78" s="148"/>
      <c r="P78" s="149"/>
    </row>
    <row r="79" spans="1:16" ht="15" customHeight="1" x14ac:dyDescent="0.25">
      <c r="A79" s="44" t="str">
        <f ca="1">IF(MONTH(C79)=MONTH(D$3),RIGHT('Yearly Info'!A$25,LEN('Yearly Info'!A$25)-4),"")</f>
        <v/>
      </c>
      <c r="B79" s="145"/>
      <c r="C79" s="42">
        <f t="shared" ca="1" si="4"/>
        <v>46295</v>
      </c>
      <c r="D79" s="54">
        <f ca="1">INDIRECT("'" &amp; UPPER(LEFT(TEXT($D$3,"mmmm"),3)) &amp; "'!D22")</f>
        <v>0</v>
      </c>
      <c r="E79" s="147"/>
      <c r="F79" s="148"/>
      <c r="G79" s="148"/>
      <c r="H79" s="148"/>
      <c r="I79" s="148"/>
      <c r="J79" s="148"/>
      <c r="K79" s="148"/>
      <c r="L79" s="148"/>
      <c r="M79" s="148"/>
      <c r="N79" s="148"/>
      <c r="O79" s="148"/>
      <c r="P79" s="149"/>
    </row>
    <row r="80" spans="1:16" ht="15" customHeight="1" x14ac:dyDescent="0.25">
      <c r="A80" s="44" t="str">
        <f ca="1">IF(MONTH(C80)=MONTH(D$3),RIGHT('Yearly Info'!A$26,LEN('Yearly Info'!A$26)-4),"")</f>
        <v/>
      </c>
      <c r="B80" s="145"/>
      <c r="C80" s="42">
        <f t="shared" ca="1" si="4"/>
        <v>46295</v>
      </c>
      <c r="D80" s="54">
        <f ca="1">INDIRECT("'" &amp; UPPER(LEFT(TEXT($D$3,"mmmm"),3)) &amp; "'!D23")</f>
        <v>0</v>
      </c>
      <c r="E80" s="147"/>
      <c r="F80" s="148"/>
      <c r="G80" s="148"/>
      <c r="H80" s="148"/>
      <c r="I80" s="148"/>
      <c r="J80" s="148"/>
      <c r="K80" s="148"/>
      <c r="L80" s="148"/>
      <c r="M80" s="148"/>
      <c r="N80" s="148"/>
      <c r="O80" s="148"/>
      <c r="P80" s="149"/>
    </row>
    <row r="81" spans="1:16" ht="15" customHeight="1" x14ac:dyDescent="0.25">
      <c r="A81" s="44" t="str">
        <f ca="1">IF(MONTH(C81)=MONTH(D$3),RIGHT('Yearly Info'!A$27,LEN('Yearly Info'!A$27)-4),"")</f>
        <v/>
      </c>
      <c r="B81" s="145"/>
      <c r="C81" s="42">
        <f t="shared" ca="1" si="4"/>
        <v>46295</v>
      </c>
      <c r="D81" s="54">
        <f ca="1">INDIRECT("'" &amp; UPPER(LEFT(TEXT($D$3,"mmmm"),3)) &amp; "'!D24")</f>
        <v>0</v>
      </c>
      <c r="E81" s="147"/>
      <c r="F81" s="148"/>
      <c r="G81" s="148"/>
      <c r="H81" s="148"/>
      <c r="I81" s="148"/>
      <c r="J81" s="148"/>
      <c r="K81" s="148"/>
      <c r="L81" s="148"/>
      <c r="M81" s="148"/>
      <c r="N81" s="148"/>
      <c r="O81" s="148"/>
      <c r="P81" s="149"/>
    </row>
    <row r="82" spans="1:16" ht="15" customHeight="1" x14ac:dyDescent="0.25">
      <c r="A82" s="44" t="str">
        <f ca="1">IF(MONTH(C82)=MONTH(D$3),RIGHT('Yearly Info'!A$28,LEN('Yearly Info'!A$28)-4),"")</f>
        <v/>
      </c>
      <c r="B82" s="145"/>
      <c r="C82" s="42">
        <f t="shared" ca="1" si="4"/>
        <v>46295</v>
      </c>
      <c r="D82" s="54">
        <f ca="1">INDIRECT("'" &amp; UPPER(LEFT(TEXT($D$3,"mmmm"),3)) &amp; "'!D25")</f>
        <v>0</v>
      </c>
      <c r="E82" s="147"/>
      <c r="F82" s="148"/>
      <c r="G82" s="148"/>
      <c r="H82" s="148"/>
      <c r="I82" s="148"/>
      <c r="J82" s="148"/>
      <c r="K82" s="148"/>
      <c r="L82" s="148"/>
      <c r="M82" s="148"/>
      <c r="N82" s="148"/>
      <c r="O82" s="148"/>
      <c r="P82" s="149"/>
    </row>
    <row r="83" spans="1:16" ht="15" customHeight="1" x14ac:dyDescent="0.25">
      <c r="A83" s="44" t="str">
        <f ca="1">IF(MONTH(C83)=MONTH(D$3),RIGHT('Yearly Info'!A$29,LEN('Yearly Info'!A$29)-4),"")</f>
        <v/>
      </c>
      <c r="B83" s="145"/>
      <c r="C83" s="42">
        <f t="shared" ca="1" si="4"/>
        <v>46295</v>
      </c>
      <c r="D83" s="54">
        <f ca="1">INDIRECT("'" &amp; UPPER(LEFT(TEXT($D$3,"mmmm"),3)) &amp; "'!D26")</f>
        <v>0</v>
      </c>
      <c r="E83" s="147"/>
      <c r="F83" s="148"/>
      <c r="G83" s="148"/>
      <c r="H83" s="148"/>
      <c r="I83" s="148"/>
      <c r="J83" s="148"/>
      <c r="K83" s="148"/>
      <c r="L83" s="148"/>
      <c r="M83" s="148"/>
      <c r="N83" s="148"/>
      <c r="O83" s="148"/>
      <c r="P83" s="149"/>
    </row>
    <row r="84" spans="1:16" ht="15" customHeight="1" x14ac:dyDescent="0.25">
      <c r="A84" s="44" t="str">
        <f ca="1">IF(MONTH(C84)=MONTH(D$3),RIGHT('Yearly Info'!A$30,LEN('Yearly Info'!A$30)-4),"")</f>
        <v/>
      </c>
      <c r="B84" s="145"/>
      <c r="C84" s="42">
        <f t="shared" ca="1" si="4"/>
        <v>46295</v>
      </c>
      <c r="D84" s="54">
        <f ca="1">INDIRECT("'" &amp; UPPER(LEFT(TEXT($D$3,"mmmm"),3)) &amp; "'!D27")</f>
        <v>0</v>
      </c>
      <c r="E84" s="147"/>
      <c r="F84" s="148"/>
      <c r="G84" s="148"/>
      <c r="H84" s="148"/>
      <c r="I84" s="148"/>
      <c r="J84" s="148"/>
      <c r="K84" s="148"/>
      <c r="L84" s="148"/>
      <c r="M84" s="148"/>
      <c r="N84" s="148"/>
      <c r="O84" s="148"/>
      <c r="P84" s="149"/>
    </row>
    <row r="85" spans="1:16" ht="15" customHeight="1" x14ac:dyDescent="0.25">
      <c r="A85" s="44" t="str">
        <f ca="1">IF(MONTH(C85)=MONTH(D$3),RIGHT('Yearly Info'!A$31,LEN('Yearly Info'!A$31)-4),"")</f>
        <v/>
      </c>
      <c r="B85" s="145"/>
      <c r="C85" s="42">
        <f t="shared" ca="1" si="4"/>
        <v>46295</v>
      </c>
      <c r="D85" s="54">
        <f ca="1">INDIRECT("'" &amp; UPPER(LEFT(TEXT($D$3,"mmmm"),3)) &amp; "'!D28")</f>
        <v>0</v>
      </c>
      <c r="E85" s="147"/>
      <c r="F85" s="148"/>
      <c r="G85" s="148"/>
      <c r="H85" s="148"/>
      <c r="I85" s="148"/>
      <c r="J85" s="148"/>
      <c r="K85" s="148"/>
      <c r="L85" s="148"/>
      <c r="M85" s="148"/>
      <c r="N85" s="148"/>
      <c r="O85" s="148"/>
      <c r="P85" s="149"/>
    </row>
    <row r="86" spans="1:16" ht="15" customHeight="1" x14ac:dyDescent="0.25">
      <c r="A86" s="44" t="str">
        <f ca="1">IF(MONTH(C86)=MONTH(D$3),RIGHT('Yearly Info'!A$32,LEN('Yearly Info'!A$32)-4),"")</f>
        <v/>
      </c>
      <c r="B86" s="145"/>
      <c r="C86" s="42">
        <f t="shared" ca="1" si="4"/>
        <v>46295</v>
      </c>
      <c r="D86" s="54">
        <f ca="1">INDIRECT("'" &amp; UPPER(LEFT(TEXT($D$3,"mmmm"),3)) &amp; "'!D29")</f>
        <v>0</v>
      </c>
      <c r="E86" s="147"/>
      <c r="F86" s="148"/>
      <c r="G86" s="148"/>
      <c r="H86" s="148"/>
      <c r="I86" s="148"/>
      <c r="J86" s="148"/>
      <c r="K86" s="148"/>
      <c r="L86" s="148"/>
      <c r="M86" s="148"/>
      <c r="N86" s="148"/>
      <c r="O86" s="148"/>
      <c r="P86" s="149"/>
    </row>
    <row r="87" spans="1:16" ht="15" customHeight="1" x14ac:dyDescent="0.25">
      <c r="A87" s="44" t="str">
        <f ca="1">IF(MONTH(C87)=MONTH(D$3),RIGHT('Yearly Info'!A$33,LEN('Yearly Info'!A$33)-4),"")</f>
        <v/>
      </c>
      <c r="B87" s="145"/>
      <c r="C87" s="42">
        <f t="shared" ca="1" si="4"/>
        <v>46295</v>
      </c>
      <c r="D87" s="54">
        <f ca="1">INDIRECT("'" &amp; UPPER(LEFT(TEXT($D$3,"mmmm"),3)) &amp; "'!D30")</f>
        <v>0</v>
      </c>
      <c r="E87" s="147"/>
      <c r="F87" s="148"/>
      <c r="G87" s="148"/>
      <c r="H87" s="148"/>
      <c r="I87" s="148"/>
      <c r="J87" s="148"/>
      <c r="K87" s="148"/>
      <c r="L87" s="148"/>
      <c r="M87" s="148"/>
      <c r="N87" s="148"/>
      <c r="O87" s="148"/>
      <c r="P87" s="149"/>
    </row>
    <row r="88" spans="1:16" ht="15" customHeight="1" x14ac:dyDescent="0.25">
      <c r="A88" s="44" t="str">
        <f ca="1">IF(MONTH(C88)=MONTH(D$3),RIGHT('Yearly Info'!A$34,LEN('Yearly Info'!A$34)-4),"")</f>
        <v/>
      </c>
      <c r="B88" s="145"/>
      <c r="C88" s="42">
        <f t="shared" ca="1" si="4"/>
        <v>46295</v>
      </c>
      <c r="D88" s="54">
        <f ca="1">INDIRECT("'" &amp; UPPER(LEFT(TEXT($D$3,"mmmm"),3)) &amp; "'!D31")</f>
        <v>0</v>
      </c>
      <c r="E88" s="147"/>
      <c r="F88" s="148"/>
      <c r="G88" s="148"/>
      <c r="H88" s="148"/>
      <c r="I88" s="148"/>
      <c r="J88" s="148"/>
      <c r="K88" s="148"/>
      <c r="L88" s="148"/>
      <c r="M88" s="148"/>
      <c r="N88" s="148"/>
      <c r="O88" s="148"/>
      <c r="P88" s="149"/>
    </row>
    <row r="89" spans="1:16" ht="15" customHeight="1" thickBot="1" x14ac:dyDescent="0.3">
      <c r="A89" s="44" t="str">
        <f ca="1">IF(MONTH(C89)=MONTH(D$3),RIGHT('Yearly Info'!A$35,LEN('Yearly Info'!A$35)-4),"")</f>
        <v/>
      </c>
      <c r="B89" s="145"/>
      <c r="C89" s="42">
        <f t="shared" ca="1" si="4"/>
        <v>46295</v>
      </c>
      <c r="D89" s="55">
        <f ca="1">INDIRECT("'" &amp; UPPER(LEFT(TEXT($D$3,"mmmm"),3)) &amp; "'!D32")</f>
        <v>0</v>
      </c>
      <c r="E89" s="147"/>
      <c r="F89" s="148"/>
      <c r="G89" s="148"/>
      <c r="H89" s="148"/>
      <c r="I89" s="148"/>
      <c r="J89" s="148"/>
      <c r="K89" s="148"/>
      <c r="L89" s="148"/>
      <c r="M89" s="148"/>
      <c r="N89" s="148"/>
      <c r="O89" s="148"/>
      <c r="P89" s="149"/>
    </row>
    <row r="90" spans="1:16" ht="15" customHeight="1" x14ac:dyDescent="0.25">
      <c r="A90" s="44" t="str">
        <f ca="1">IF(MONTH(C90)=MONTH(D$3),RIGHT('Yearly Info'!A$36,LEN('Yearly Info'!A$36)-4),"")</f>
        <v/>
      </c>
      <c r="B90" s="145"/>
      <c r="C90" s="42">
        <f t="shared" ca="1" si="4"/>
        <v>46295</v>
      </c>
      <c r="D90" s="54">
        <f ca="1">INDIRECT("'" &amp; UPPER(LEFT(TEXT($D$3,"mmmm"),3)) &amp; "'!D33")</f>
        <v>0</v>
      </c>
      <c r="E90" s="147"/>
      <c r="F90" s="148"/>
      <c r="G90" s="148"/>
      <c r="H90" s="148"/>
      <c r="I90" s="148"/>
      <c r="J90" s="148"/>
      <c r="K90" s="148"/>
      <c r="L90" s="148"/>
      <c r="M90" s="148"/>
      <c r="N90" s="148"/>
      <c r="O90" s="148"/>
      <c r="P90" s="149"/>
    </row>
    <row r="91" spans="1:16" ht="15" customHeight="1" x14ac:dyDescent="0.25">
      <c r="A91" s="44" t="str">
        <f ca="1">IF(MONTH(C91)=MONTH(D$3),RIGHT('Yearly Info'!A$37,LEN('Yearly Info'!A$37)-4),"")</f>
        <v/>
      </c>
      <c r="B91" s="145"/>
      <c r="C91" s="42">
        <f t="shared" ca="1" si="4"/>
        <v>46295</v>
      </c>
      <c r="D91" s="54">
        <f ca="1">INDIRECT("'" &amp; UPPER(LEFT(TEXT($D$3,"mmmm"),3)) &amp; "'!D34")</f>
        <v>0</v>
      </c>
      <c r="E91" s="147"/>
      <c r="F91" s="148"/>
      <c r="G91" s="148"/>
      <c r="H91" s="148"/>
      <c r="I91" s="148"/>
      <c r="J91" s="148"/>
      <c r="K91" s="148"/>
      <c r="L91" s="148"/>
      <c r="M91" s="148"/>
      <c r="N91" s="148"/>
      <c r="O91" s="148"/>
      <c r="P91" s="149"/>
    </row>
    <row r="92" spans="1:16" ht="15" customHeight="1" x14ac:dyDescent="0.25">
      <c r="A92" s="44" t="str">
        <f ca="1">IF(MONTH(C92)=MONTH(D$3),RIGHT('Yearly Info'!A$38,LEN('Yearly Info'!A$38)-4),"")</f>
        <v/>
      </c>
      <c r="B92" s="145"/>
      <c r="C92" s="42">
        <f t="shared" ca="1" si="4"/>
        <v>46295</v>
      </c>
      <c r="D92" s="54">
        <f ca="1">INDIRECT("'" &amp; UPPER(LEFT(TEXT($D$3,"mmmm"),3)) &amp; "'!D35")</f>
        <v>0</v>
      </c>
      <c r="E92" s="147"/>
      <c r="F92" s="148"/>
      <c r="G92" s="148"/>
      <c r="H92" s="148"/>
      <c r="I92" s="148"/>
      <c r="J92" s="148"/>
      <c r="K92" s="148"/>
      <c r="L92" s="148"/>
      <c r="M92" s="148"/>
      <c r="N92" s="148"/>
      <c r="O92" s="148"/>
      <c r="P92" s="149"/>
    </row>
    <row r="93" spans="1:16" ht="15" customHeight="1" x14ac:dyDescent="0.25">
      <c r="A93" s="44" t="str">
        <f ca="1">IF(MONTH(C93)=MONTH(D$3),RIGHT('Yearly Info'!A$39,LEN('Yearly Info'!A$39)-4),"")</f>
        <v/>
      </c>
      <c r="B93" s="145"/>
      <c r="C93" s="42">
        <f t="shared" ca="1" si="4"/>
        <v>46295</v>
      </c>
      <c r="D93" s="54">
        <f ca="1">INDIRECT("'" &amp; UPPER(LEFT(TEXT($D$3,"mmmm"),3)) &amp; "'!D36")</f>
        <v>0</v>
      </c>
      <c r="E93" s="147"/>
      <c r="F93" s="148"/>
      <c r="G93" s="148"/>
      <c r="H93" s="148"/>
      <c r="I93" s="148"/>
      <c r="J93" s="148"/>
      <c r="K93" s="148"/>
      <c r="L93" s="148"/>
      <c r="M93" s="148"/>
      <c r="N93" s="148"/>
      <c r="O93" s="148"/>
      <c r="P93" s="149"/>
    </row>
    <row r="94" spans="1:16" ht="15" customHeight="1" thickBot="1" x14ac:dyDescent="0.3">
      <c r="A94" s="45" t="str">
        <f ca="1">IF(MONTH(C94)=MONTH(D$3),RIGHT('Yearly Info'!A$40,LEN('Yearly Info'!A$40)-4),"")</f>
        <v/>
      </c>
      <c r="B94" s="145"/>
      <c r="C94" s="42">
        <f t="shared" ca="1" si="4"/>
        <v>46295</v>
      </c>
      <c r="D94" s="54">
        <f ca="1">INDIRECT("'" &amp; UPPER(LEFT(TEXT($D$3,"mmmm"),3)) &amp; "'!D37")</f>
        <v>0</v>
      </c>
      <c r="E94" s="147"/>
      <c r="F94" s="148"/>
      <c r="G94" s="148"/>
      <c r="H94" s="148"/>
      <c r="I94" s="148"/>
      <c r="J94" s="148"/>
      <c r="K94" s="148"/>
      <c r="L94" s="148"/>
      <c r="M94" s="148"/>
      <c r="N94" s="148"/>
      <c r="O94" s="148"/>
      <c r="P94" s="149"/>
    </row>
    <row r="95" spans="1:16" ht="15" customHeight="1" thickBot="1" x14ac:dyDescent="0.3">
      <c r="A95" s="45" t="str">
        <f ca="1">IF(MONTH(C95)=MONTH(D$3),RIGHT('Yearly Info'!A$41,LEN('Yearly Info'!A$41)-4),"")</f>
        <v/>
      </c>
      <c r="B95" s="145"/>
      <c r="C95" s="42">
        <f ca="1">C86</f>
        <v>46295</v>
      </c>
      <c r="D95" s="54">
        <f ca="1">INDIRECT("'" &amp; UPPER(LEFT(TEXT($D$3,"mmmm"),3)) &amp; "'!D38")</f>
        <v>0</v>
      </c>
      <c r="E95" s="147"/>
      <c r="F95" s="148"/>
      <c r="G95" s="148"/>
      <c r="H95" s="148"/>
      <c r="I95" s="148"/>
      <c r="J95" s="148"/>
      <c r="K95" s="148"/>
      <c r="L95" s="148"/>
      <c r="M95" s="148"/>
      <c r="N95" s="148"/>
      <c r="O95" s="148"/>
      <c r="P95" s="149"/>
    </row>
    <row r="96" spans="1:16" ht="15" customHeight="1" thickBot="1" x14ac:dyDescent="0.3">
      <c r="A96" s="45" t="str">
        <f ca="1">IF(MONTH(C96)=MONTH(D$3),RIGHT('Yearly Info'!A$42,LEN('Yearly Info'!A$42)-4),"")</f>
        <v/>
      </c>
      <c r="B96" s="145"/>
      <c r="C96" s="42">
        <f t="shared" ca="1" si="4"/>
        <v>46295</v>
      </c>
      <c r="D96" s="54">
        <f ca="1">INDIRECT("'" &amp; UPPER(LEFT(TEXT($D$3,"mmmm"),3)) &amp; "'!D39")</f>
        <v>0</v>
      </c>
      <c r="E96" s="147"/>
      <c r="F96" s="148"/>
      <c r="G96" s="148"/>
      <c r="H96" s="148"/>
      <c r="I96" s="148"/>
      <c r="J96" s="148"/>
      <c r="K96" s="148"/>
      <c r="L96" s="148"/>
      <c r="M96" s="148"/>
      <c r="N96" s="148"/>
      <c r="O96" s="148"/>
      <c r="P96" s="149"/>
    </row>
    <row r="97" spans="1:16" ht="15" customHeight="1" thickBot="1" x14ac:dyDescent="0.3">
      <c r="A97" s="45" t="str">
        <f ca="1">IF(MONTH(C97)=MONTH(D$3),RIGHT('Yearly Info'!A$43,LEN('Yearly Info'!A$43)-4),"")</f>
        <v/>
      </c>
      <c r="B97" s="146"/>
      <c r="C97" s="95">
        <f t="shared" ca="1" si="4"/>
        <v>46295</v>
      </c>
      <c r="D97" s="55">
        <f ca="1">INDIRECT("'" &amp; UPPER(LEFT(TEXT($D$3,"mmmm"),3)) &amp; "'!D40")</f>
        <v>0</v>
      </c>
      <c r="E97" s="150"/>
      <c r="F97" s="151"/>
      <c r="G97" s="151"/>
      <c r="H97" s="151"/>
      <c r="I97" s="151"/>
      <c r="J97" s="151"/>
      <c r="K97" s="151"/>
      <c r="L97" s="151"/>
      <c r="M97" s="151"/>
      <c r="N97" s="151"/>
      <c r="O97" s="151"/>
      <c r="P97" s="152"/>
    </row>
    <row r="98" spans="1:16" ht="15" customHeight="1" x14ac:dyDescent="0.25">
      <c r="A98" s="44" t="str">
        <f ca="1">IF(MONTH(C98)=MONTH(D$3),RIGHT('Yearly Info'!A$14,LEN('Yearly Info'!A$14)-4),"")</f>
        <v xml:space="preserve"> RICS Support for MDEQ</v>
      </c>
      <c r="B98" s="145" t="str">
        <f ca="1">TEXT(C98,"dddd")</f>
        <v>Thursday</v>
      </c>
      <c r="C98" s="94">
        <f ca="1">C68+1</f>
        <v>46296</v>
      </c>
      <c r="D98" s="54">
        <f ca="1">INDIRECT("'" &amp; UPPER(LEFT(TEXT($D$3,"mmmm"),3)) &amp; "'!E11")</f>
        <v>0</v>
      </c>
      <c r="E98" s="147"/>
      <c r="F98" s="148"/>
      <c r="G98" s="148"/>
      <c r="H98" s="148"/>
      <c r="I98" s="148"/>
      <c r="J98" s="148"/>
      <c r="K98" s="148"/>
      <c r="L98" s="148"/>
      <c r="M98" s="148"/>
      <c r="N98" s="148"/>
      <c r="O98" s="148"/>
      <c r="P98" s="149"/>
    </row>
    <row r="99" spans="1:16" ht="15" customHeight="1" x14ac:dyDescent="0.25">
      <c r="A99" s="44" t="str">
        <f ca="1">IF(MONTH(C99)=MONTH(D$3),RIGHT('Yearly Info'!A$15,LEN('Yearly Info'!A$15)-4),"")</f>
        <v xml:space="preserve"> MDEQ</v>
      </c>
      <c r="B99" s="145"/>
      <c r="C99" s="42">
        <f ca="1">C98</f>
        <v>46296</v>
      </c>
      <c r="D99" s="54">
        <f ca="1">INDIRECT("'" &amp; UPPER(LEFT(TEXT($D$3,"mmmm"),3)) &amp; "'!E12")</f>
        <v>0</v>
      </c>
      <c r="E99" s="147"/>
      <c r="F99" s="148"/>
      <c r="G99" s="148"/>
      <c r="H99" s="148"/>
      <c r="I99" s="148"/>
      <c r="J99" s="148"/>
      <c r="K99" s="148"/>
      <c r="L99" s="148"/>
      <c r="M99" s="148"/>
      <c r="N99" s="148"/>
      <c r="O99" s="148"/>
      <c r="P99" s="149"/>
    </row>
    <row r="100" spans="1:16" ht="15" customHeight="1" x14ac:dyDescent="0.25">
      <c r="A100" s="44" t="str">
        <f ca="1">IF(MONTH(C100)=MONTH(D$3),RIGHT('Yearly Info'!A$16,LEN('Yearly Info'!A$16)-4),"")</f>
        <v xml:space="preserve"> RICS Idea Portal</v>
      </c>
      <c r="B100" s="145"/>
      <c r="C100" s="42">
        <f t="shared" ref="C100:C126" ca="1" si="5">C99</f>
        <v>46296</v>
      </c>
      <c r="D100" s="54">
        <f ca="1">INDIRECT("'" &amp; UPPER(LEFT(TEXT($D$3,"mmmm"),3)) &amp; "'!E13")</f>
        <v>0</v>
      </c>
      <c r="E100" s="147"/>
      <c r="F100" s="148"/>
      <c r="G100" s="148"/>
      <c r="H100" s="148"/>
      <c r="I100" s="148"/>
      <c r="J100" s="148"/>
      <c r="K100" s="148"/>
      <c r="L100" s="148"/>
      <c r="M100" s="148"/>
      <c r="N100" s="148"/>
      <c r="O100" s="148"/>
      <c r="P100" s="149"/>
    </row>
    <row r="101" spans="1:16" ht="15" customHeight="1" x14ac:dyDescent="0.25">
      <c r="A101" s="44" t="str">
        <f ca="1">IF(MONTH(C101)=MONTH(D$3),RIGHT('Yearly Info'!A$17,LEN('Yearly Info'!A$17)-4),"")</f>
        <v xml:space="preserve"> MSWIS</v>
      </c>
      <c r="B101" s="145"/>
      <c r="C101" s="42">
        <f t="shared" ca="1" si="5"/>
        <v>46296</v>
      </c>
      <c r="D101" s="54">
        <f ca="1">INDIRECT("'" &amp; UPPER(LEFT(TEXT($D$3,"mmmm"),3)) &amp; "'!E14")</f>
        <v>0</v>
      </c>
      <c r="E101" s="147"/>
      <c r="F101" s="148"/>
      <c r="G101" s="148"/>
      <c r="H101" s="148"/>
      <c r="I101" s="148"/>
      <c r="J101" s="148"/>
      <c r="K101" s="148"/>
      <c r="L101" s="148"/>
      <c r="M101" s="148"/>
      <c r="N101" s="148"/>
      <c r="O101" s="148"/>
      <c r="P101" s="149"/>
    </row>
    <row r="102" spans="1:16" ht="15" customHeight="1" x14ac:dyDescent="0.25">
      <c r="A102" s="44" t="str">
        <f ca="1">IF(MONTH(C102)=MONTH(D$3),RIGHT('Yearly Info'!A$18,LEN('Yearly Info'!A$18)-4),"")</f>
        <v xml:space="preserve"> GeoSpatial</v>
      </c>
      <c r="B102" s="145"/>
      <c r="C102" s="42">
        <f t="shared" ca="1" si="5"/>
        <v>46296</v>
      </c>
      <c r="D102" s="54">
        <f ca="1">INDIRECT("'" &amp; UPPER(LEFT(TEXT($D$3,"mmmm"),3)) &amp; "'!E15")</f>
        <v>0</v>
      </c>
      <c r="E102" s="153"/>
      <c r="F102" s="154"/>
      <c r="G102" s="154"/>
      <c r="H102" s="154"/>
      <c r="I102" s="154"/>
      <c r="J102" s="154"/>
      <c r="K102" s="154"/>
      <c r="L102" s="154"/>
      <c r="M102" s="154"/>
      <c r="N102" s="154"/>
      <c r="O102" s="154"/>
      <c r="P102" s="155"/>
    </row>
    <row r="103" spans="1:16" ht="15" customHeight="1" x14ac:dyDescent="0.25">
      <c r="A103" s="44" t="str">
        <f ca="1">IF(MONTH(C103)=MONTH(D$3),RIGHT('Yearly Info'!A$19,LEN('Yearly Info'!A$19)-4),"")</f>
        <v xml:space="preserve"> RICS Dashboard</v>
      </c>
      <c r="B103" s="145"/>
      <c r="C103" s="42">
        <f t="shared" ca="1" si="5"/>
        <v>46296</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xml:space="preserve"> MDWFP NRIS</v>
      </c>
      <c r="B104" s="145"/>
      <c r="C104" s="42">
        <f t="shared" ca="1" si="5"/>
        <v>46296</v>
      </c>
      <c r="D104" s="54">
        <f ca="1">INDIRECT("'" &amp; UPPER(LEFT(TEXT($D$3,"mmmm"),3)) &amp; "'!E17")</f>
        <v>0</v>
      </c>
      <c r="E104" s="153"/>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xml:space="preserve"> MSWIS MRVA 4 CLOSED</v>
      </c>
      <c r="B105" s="145"/>
      <c r="C105" s="42">
        <f t="shared" ca="1" si="5"/>
        <v>46296</v>
      </c>
      <c r="D105" s="54">
        <f ca="1">INDIRECT("'" &amp; UPPER(LEFT(TEXT($D$3,"mmmm"),3)) &amp; "'!E18")</f>
        <v>0</v>
      </c>
      <c r="E105" s="147"/>
      <c r="F105" s="148"/>
      <c r="G105" s="148"/>
      <c r="H105" s="148"/>
      <c r="I105" s="148"/>
      <c r="J105" s="148"/>
      <c r="K105" s="148"/>
      <c r="L105" s="148"/>
      <c r="M105" s="148"/>
      <c r="N105" s="148"/>
      <c r="O105" s="148"/>
      <c r="P105" s="149"/>
    </row>
    <row r="106" spans="1:16" ht="15" customHeight="1" x14ac:dyDescent="0.25">
      <c r="A106" s="44" t="str">
        <f ca="1">IF(MONTH(C106)=MONTH(D$3),RIGHT('Yearly Info'!A$22,LEN('Yearly Info'!A$22)-4),"")</f>
        <v xml:space="preserve"> Tackett</v>
      </c>
      <c r="B106" s="145"/>
      <c r="C106" s="42">
        <f t="shared" ca="1" si="5"/>
        <v>46296</v>
      </c>
      <c r="D106" s="54">
        <f ca="1">INDIRECT("'" &amp; UPPER(LEFT(TEXT($D$3,"mmmm"),3)) &amp; "'!E19")</f>
        <v>0</v>
      </c>
      <c r="E106" s="147"/>
      <c r="F106" s="148"/>
      <c r="G106" s="148"/>
      <c r="H106" s="148"/>
      <c r="I106" s="148"/>
      <c r="J106" s="148"/>
      <c r="K106" s="148"/>
      <c r="L106" s="148"/>
      <c r="M106" s="148"/>
      <c r="N106" s="148"/>
      <c r="O106" s="148"/>
      <c r="P106" s="149"/>
    </row>
    <row r="107" spans="1:16" ht="15" customHeight="1" x14ac:dyDescent="0.25">
      <c r="A107" s="44" t="e">
        <f ca="1">IF(MONTH(C107)=MONTH(D$3),RIGHT('Yearly Info'!A$23,LEN('Yearly Info'!A$23)-4),"")</f>
        <v>#VALUE!</v>
      </c>
      <c r="B107" s="145"/>
      <c r="C107" s="42">
        <f t="shared" ca="1" si="5"/>
        <v>46296</v>
      </c>
      <c r="D107" s="54">
        <f ca="1">INDIRECT("'" &amp; UPPER(LEFT(TEXT($D$3,"mmmm"),3)) &amp; "'!E20")</f>
        <v>0</v>
      </c>
      <c r="E107" s="147"/>
      <c r="F107" s="148"/>
      <c r="G107" s="148"/>
      <c r="H107" s="148"/>
      <c r="I107" s="148"/>
      <c r="J107" s="148"/>
      <c r="K107" s="148"/>
      <c r="L107" s="148"/>
      <c r="M107" s="148"/>
      <c r="N107" s="148"/>
      <c r="O107" s="148"/>
      <c r="P107" s="149"/>
    </row>
    <row r="108" spans="1:16" ht="15" customHeight="1" x14ac:dyDescent="0.25">
      <c r="A108" s="44" t="e">
        <f ca="1">IF(MONTH(C108)=MONTH(D$3),RIGHT('Yearly Info'!A$24,LEN('Yearly Info'!A$24)-4),"")</f>
        <v>#VALUE!</v>
      </c>
      <c r="B108" s="145"/>
      <c r="C108" s="42">
        <f t="shared" ca="1" si="5"/>
        <v>46296</v>
      </c>
      <c r="D108" s="54">
        <f ca="1">INDIRECT("'" &amp; UPPER(LEFT(TEXT($D$3,"mmmm"),3)) &amp; "'!E21")</f>
        <v>0</v>
      </c>
      <c r="E108" s="147"/>
      <c r="F108" s="148"/>
      <c r="G108" s="148"/>
      <c r="H108" s="148"/>
      <c r="I108" s="148"/>
      <c r="J108" s="148"/>
      <c r="K108" s="148"/>
      <c r="L108" s="148"/>
      <c r="M108" s="148"/>
      <c r="N108" s="148"/>
      <c r="O108" s="148"/>
      <c r="P108" s="149"/>
    </row>
    <row r="109" spans="1:16" ht="15" customHeight="1" x14ac:dyDescent="0.25">
      <c r="A109" s="44" t="e">
        <f ca="1">IF(MONTH(C109)=MONTH(D$3),RIGHT('Yearly Info'!A$25,LEN('Yearly Info'!A$25)-4),"")</f>
        <v>#VALUE!</v>
      </c>
      <c r="B109" s="145"/>
      <c r="C109" s="42">
        <f t="shared" ca="1" si="5"/>
        <v>46296</v>
      </c>
      <c r="D109" s="54">
        <f ca="1">INDIRECT("'" &amp; UPPER(LEFT(TEXT($D$3,"mmmm"),3)) &amp; "'!E22")</f>
        <v>0</v>
      </c>
      <c r="E109" s="147"/>
      <c r="F109" s="148"/>
      <c r="G109" s="148"/>
      <c r="H109" s="148"/>
      <c r="I109" s="148"/>
      <c r="J109" s="148"/>
      <c r="K109" s="148"/>
      <c r="L109" s="148"/>
      <c r="M109" s="148"/>
      <c r="N109" s="148"/>
      <c r="O109" s="148"/>
      <c r="P109" s="149"/>
    </row>
    <row r="110" spans="1:16" ht="15" customHeight="1" x14ac:dyDescent="0.25">
      <c r="A110" s="44" t="e">
        <f ca="1">IF(MONTH(C110)=MONTH(D$3),RIGHT('Yearly Info'!A$26,LEN('Yearly Info'!A$26)-4),"")</f>
        <v>#VALUE!</v>
      </c>
      <c r="B110" s="145"/>
      <c r="C110" s="42">
        <f t="shared" ca="1" si="5"/>
        <v>46296</v>
      </c>
      <c r="D110" s="54">
        <f ca="1">INDIRECT("'" &amp; UPPER(LEFT(TEXT($D$3,"mmmm"),3)) &amp; "'!E23")</f>
        <v>0</v>
      </c>
      <c r="E110" s="147"/>
      <c r="F110" s="148"/>
      <c r="G110" s="148"/>
      <c r="H110" s="148"/>
      <c r="I110" s="148"/>
      <c r="J110" s="148"/>
      <c r="K110" s="148"/>
      <c r="L110" s="148"/>
      <c r="M110" s="148"/>
      <c r="N110" s="148"/>
      <c r="O110" s="148"/>
      <c r="P110" s="149"/>
    </row>
    <row r="111" spans="1:16" ht="15" customHeight="1" x14ac:dyDescent="0.25">
      <c r="A111" s="44" t="e">
        <f ca="1">IF(MONTH(C111)=MONTH(D$3),RIGHT('Yearly Info'!A$27,LEN('Yearly Info'!A$27)-4),"")</f>
        <v>#VALUE!</v>
      </c>
      <c r="B111" s="145"/>
      <c r="C111" s="42">
        <f t="shared" ca="1" si="5"/>
        <v>46296</v>
      </c>
      <c r="D111" s="54">
        <f ca="1">INDIRECT("'" &amp; UPPER(LEFT(TEXT($D$3,"mmmm"),3)) &amp; "'!E24")</f>
        <v>0</v>
      </c>
      <c r="E111" s="147"/>
      <c r="F111" s="148"/>
      <c r="G111" s="148"/>
      <c r="H111" s="148"/>
      <c r="I111" s="148"/>
      <c r="J111" s="148"/>
      <c r="K111" s="148"/>
      <c r="L111" s="148"/>
      <c r="M111" s="148"/>
      <c r="N111" s="148"/>
      <c r="O111" s="148"/>
      <c r="P111" s="149"/>
    </row>
    <row r="112" spans="1:16" ht="15" customHeight="1" x14ac:dyDescent="0.25">
      <c r="A112" s="44" t="e">
        <f ca="1">IF(MONTH(C112)=MONTH(D$3),RIGHT('Yearly Info'!A$28,LEN('Yearly Info'!A$28)-4),"")</f>
        <v>#VALUE!</v>
      </c>
      <c r="B112" s="145"/>
      <c r="C112" s="42">
        <f t="shared" ca="1" si="5"/>
        <v>46296</v>
      </c>
      <c r="D112" s="54">
        <f ca="1">INDIRECT("'" &amp; UPPER(LEFT(TEXT($D$3,"mmmm"),3)) &amp; "'!E25")</f>
        <v>0</v>
      </c>
      <c r="E112" s="147"/>
      <c r="F112" s="148"/>
      <c r="G112" s="148"/>
      <c r="H112" s="148"/>
      <c r="I112" s="148"/>
      <c r="J112" s="148"/>
      <c r="K112" s="148"/>
      <c r="L112" s="148"/>
      <c r="M112" s="148"/>
      <c r="N112" s="148"/>
      <c r="O112" s="148"/>
      <c r="P112" s="149"/>
    </row>
    <row r="113" spans="1:16" ht="15" customHeight="1" x14ac:dyDescent="0.25">
      <c r="A113" s="44" t="e">
        <f ca="1">IF(MONTH(C113)=MONTH(D$3),RIGHT('Yearly Info'!A$29,LEN('Yearly Info'!A$29)-4),"")</f>
        <v>#VALUE!</v>
      </c>
      <c r="B113" s="145"/>
      <c r="C113" s="42">
        <f t="shared" ca="1" si="5"/>
        <v>46296</v>
      </c>
      <c r="D113" s="54">
        <f ca="1">INDIRECT("'" &amp; UPPER(LEFT(TEXT($D$3,"mmmm"),3)) &amp; "'!E26")</f>
        <v>0</v>
      </c>
      <c r="E113" s="147"/>
      <c r="F113" s="148"/>
      <c r="G113" s="148"/>
      <c r="H113" s="148"/>
      <c r="I113" s="148"/>
      <c r="J113" s="148"/>
      <c r="K113" s="148"/>
      <c r="L113" s="148"/>
      <c r="M113" s="148"/>
      <c r="N113" s="148"/>
      <c r="O113" s="148"/>
      <c r="P113" s="149"/>
    </row>
    <row r="114" spans="1:16" ht="15" customHeight="1" x14ac:dyDescent="0.25">
      <c r="A114" s="44" t="e">
        <f ca="1">IF(MONTH(C114)=MONTH(D$3),RIGHT('Yearly Info'!A$30,LEN('Yearly Info'!A$30)-4),"")</f>
        <v>#VALUE!</v>
      </c>
      <c r="B114" s="145"/>
      <c r="C114" s="42">
        <f t="shared" ca="1" si="5"/>
        <v>46296</v>
      </c>
      <c r="D114" s="54">
        <f ca="1">INDIRECT("'" &amp; UPPER(LEFT(TEXT($D$3,"mmmm"),3)) &amp; "'!E27")</f>
        <v>0</v>
      </c>
      <c r="E114" s="147"/>
      <c r="F114" s="148"/>
      <c r="G114" s="148"/>
      <c r="H114" s="148"/>
      <c r="I114" s="148"/>
      <c r="J114" s="148"/>
      <c r="K114" s="148"/>
      <c r="L114" s="148"/>
      <c r="M114" s="148"/>
      <c r="N114" s="148"/>
      <c r="O114" s="148"/>
      <c r="P114" s="149"/>
    </row>
    <row r="115" spans="1:16" ht="15" customHeight="1" x14ac:dyDescent="0.25">
      <c r="A115" s="44" t="e">
        <f ca="1">IF(MONTH(C115)=MONTH(D$3),RIGHT('Yearly Info'!A$31,LEN('Yearly Info'!A$31)-4),"")</f>
        <v>#VALUE!</v>
      </c>
      <c r="B115" s="145"/>
      <c r="C115" s="42">
        <f t="shared" ca="1" si="5"/>
        <v>46296</v>
      </c>
      <c r="D115" s="54">
        <f ca="1">INDIRECT("'" &amp; UPPER(LEFT(TEXT($D$3,"mmmm"),3)) &amp; "'!E28")</f>
        <v>0</v>
      </c>
      <c r="E115" s="147"/>
      <c r="F115" s="148"/>
      <c r="G115" s="148"/>
      <c r="H115" s="148"/>
      <c r="I115" s="148"/>
      <c r="J115" s="148"/>
      <c r="K115" s="148"/>
      <c r="L115" s="148"/>
      <c r="M115" s="148"/>
      <c r="N115" s="148"/>
      <c r="O115" s="148"/>
      <c r="P115" s="149"/>
    </row>
    <row r="116" spans="1:16" ht="15" customHeight="1" x14ac:dyDescent="0.25">
      <c r="A116" s="44" t="e">
        <f ca="1">IF(MONTH(C116)=MONTH(D$3),RIGHT('Yearly Info'!A$32,LEN('Yearly Info'!A$32)-4),"")</f>
        <v>#VALUE!</v>
      </c>
      <c r="B116" s="145"/>
      <c r="C116" s="42">
        <f t="shared" ca="1" si="5"/>
        <v>46296</v>
      </c>
      <c r="D116" s="54">
        <f ca="1">INDIRECT("'" &amp; UPPER(LEFT(TEXT($D$3,"mmmm"),3)) &amp; "'!E29")</f>
        <v>0</v>
      </c>
      <c r="E116" s="147"/>
      <c r="F116" s="148"/>
      <c r="G116" s="148"/>
      <c r="H116" s="148"/>
      <c r="I116" s="148"/>
      <c r="J116" s="148"/>
      <c r="K116" s="148"/>
      <c r="L116" s="148"/>
      <c r="M116" s="148"/>
      <c r="N116" s="148"/>
      <c r="O116" s="148"/>
      <c r="P116" s="149"/>
    </row>
    <row r="117" spans="1:16" ht="15" customHeight="1" x14ac:dyDescent="0.25">
      <c r="A117" s="44" t="e">
        <f ca="1">IF(MONTH(C117)=MONTH(D$3),RIGHT('Yearly Info'!A$33,LEN('Yearly Info'!A$33)-4),"")</f>
        <v>#VALUE!</v>
      </c>
      <c r="B117" s="145"/>
      <c r="C117" s="42">
        <f t="shared" ca="1" si="5"/>
        <v>46296</v>
      </c>
      <c r="D117" s="54">
        <f ca="1">INDIRECT("'" &amp; UPPER(LEFT(TEXT($D$3,"mmmm"),3)) &amp; "'!E30")</f>
        <v>0</v>
      </c>
      <c r="E117" s="147"/>
      <c r="F117" s="148"/>
      <c r="G117" s="148"/>
      <c r="H117" s="148"/>
      <c r="I117" s="148"/>
      <c r="J117" s="148"/>
      <c r="K117" s="148"/>
      <c r="L117" s="148"/>
      <c r="M117" s="148"/>
      <c r="N117" s="148"/>
      <c r="O117" s="148"/>
      <c r="P117" s="149"/>
    </row>
    <row r="118" spans="1:16" ht="15" customHeight="1" x14ac:dyDescent="0.25">
      <c r="A118" s="44" t="e">
        <f ca="1">IF(MONTH(C118)=MONTH(D$3),RIGHT('Yearly Info'!A$34,LEN('Yearly Info'!A$34)-4),"")</f>
        <v>#VALUE!</v>
      </c>
      <c r="B118" s="145"/>
      <c r="C118" s="42">
        <f t="shared" ca="1" si="5"/>
        <v>46296</v>
      </c>
      <c r="D118" s="54">
        <f ca="1">INDIRECT("'" &amp; UPPER(LEFT(TEXT($D$3,"mmmm"),3)) &amp; "'!E31")</f>
        <v>0</v>
      </c>
      <c r="E118" s="147"/>
      <c r="F118" s="148"/>
      <c r="G118" s="148"/>
      <c r="H118" s="148"/>
      <c r="I118" s="148"/>
      <c r="J118" s="148"/>
      <c r="K118" s="148"/>
      <c r="L118" s="148"/>
      <c r="M118" s="148"/>
      <c r="N118" s="148"/>
      <c r="O118" s="148"/>
      <c r="P118" s="149"/>
    </row>
    <row r="119" spans="1:16" ht="15" customHeight="1" x14ac:dyDescent="0.25">
      <c r="A119" s="44" t="e">
        <f ca="1">IF(MONTH(C119)=MONTH(D$3),RIGHT('Yearly Info'!A$35,LEN('Yearly Info'!A$35)-4),"")</f>
        <v>#VALUE!</v>
      </c>
      <c r="B119" s="145"/>
      <c r="C119" s="42">
        <f t="shared" ca="1" si="5"/>
        <v>46296</v>
      </c>
      <c r="D119" s="100">
        <f ca="1">INDIRECT("'" &amp; UPPER(LEFT(TEXT($D$3,"mmmm"),3)) &amp; "'!E32")</f>
        <v>0</v>
      </c>
      <c r="E119" s="147"/>
      <c r="F119" s="148"/>
      <c r="G119" s="148"/>
      <c r="H119" s="148"/>
      <c r="I119" s="148"/>
      <c r="J119" s="148"/>
      <c r="K119" s="148"/>
      <c r="L119" s="148"/>
      <c r="M119" s="148"/>
      <c r="N119" s="148"/>
      <c r="O119" s="148"/>
      <c r="P119" s="149"/>
    </row>
    <row r="120" spans="1:16" ht="15" customHeight="1" x14ac:dyDescent="0.25">
      <c r="A120" s="44" t="e">
        <f ca="1">IF(MONTH(C120)=MONTH(D$3),RIGHT('Yearly Info'!A$36,LEN('Yearly Info'!A$36)-4),"")</f>
        <v>#VALUE!</v>
      </c>
      <c r="B120" s="145"/>
      <c r="C120" s="42">
        <f t="shared" ca="1" si="5"/>
        <v>46296</v>
      </c>
      <c r="D120" s="100">
        <f ca="1">INDIRECT("'" &amp; UPPER(LEFT(TEXT($D$3,"mmmm"),3)) &amp; "'!E33")</f>
        <v>0</v>
      </c>
      <c r="E120" s="147"/>
      <c r="F120" s="148"/>
      <c r="G120" s="148"/>
      <c r="H120" s="148"/>
      <c r="I120" s="148"/>
      <c r="J120" s="148"/>
      <c r="K120" s="148"/>
      <c r="L120" s="148"/>
      <c r="M120" s="148"/>
      <c r="N120" s="148"/>
      <c r="O120" s="148"/>
      <c r="P120" s="149"/>
    </row>
    <row r="121" spans="1:16" ht="15" customHeight="1" x14ac:dyDescent="0.25">
      <c r="A121" s="44" t="e">
        <f ca="1">IF(MONTH(C121)=MONTH(D$3),RIGHT('Yearly Info'!A$37,LEN('Yearly Info'!A$37)-4),"")</f>
        <v>#VALUE!</v>
      </c>
      <c r="B121" s="145"/>
      <c r="C121" s="42">
        <f t="shared" ca="1" si="5"/>
        <v>46296</v>
      </c>
      <c r="D121" s="100">
        <f ca="1">INDIRECT("'" &amp; UPPER(LEFT(TEXT($D$3,"mmmm"),3)) &amp; "'!E34")</f>
        <v>0</v>
      </c>
      <c r="E121" s="147"/>
      <c r="F121" s="148"/>
      <c r="G121" s="148"/>
      <c r="H121" s="148"/>
      <c r="I121" s="148"/>
      <c r="J121" s="148"/>
      <c r="K121" s="148"/>
      <c r="L121" s="148"/>
      <c r="M121" s="148"/>
      <c r="N121" s="148"/>
      <c r="O121" s="148"/>
      <c r="P121" s="149"/>
    </row>
    <row r="122" spans="1:16" ht="15" customHeight="1" x14ac:dyDescent="0.25">
      <c r="A122" s="44" t="e">
        <f ca="1">IF(MONTH(C122)=MONTH(D$3),RIGHT('Yearly Info'!A$38,LEN('Yearly Info'!A$38)-4),"")</f>
        <v>#VALUE!</v>
      </c>
      <c r="B122" s="145"/>
      <c r="C122" s="42">
        <f t="shared" ca="1" si="5"/>
        <v>46296</v>
      </c>
      <c r="D122" s="100">
        <f ca="1">INDIRECT("'" &amp; UPPER(LEFT(TEXT($D$3,"mmmm"),3)) &amp; "'!E35")</f>
        <v>0</v>
      </c>
      <c r="E122" s="147"/>
      <c r="F122" s="148"/>
      <c r="G122" s="148"/>
      <c r="H122" s="148"/>
      <c r="I122" s="148"/>
      <c r="J122" s="148"/>
      <c r="K122" s="148"/>
      <c r="L122" s="148"/>
      <c r="M122" s="148"/>
      <c r="N122" s="148"/>
      <c r="O122" s="148"/>
      <c r="P122" s="149"/>
    </row>
    <row r="123" spans="1:16" ht="15" customHeight="1" x14ac:dyDescent="0.25">
      <c r="A123" s="44" t="e">
        <f ca="1">IF(MONTH(C123)=MONTH(D$3),RIGHT('Yearly Info'!A$39,LEN('Yearly Info'!A$39)-4),"")</f>
        <v>#VALUE!</v>
      </c>
      <c r="B123" s="145"/>
      <c r="C123" s="42">
        <f t="shared" ca="1" si="5"/>
        <v>46296</v>
      </c>
      <c r="D123" s="100">
        <f ca="1">INDIRECT("'" &amp; UPPER(LEFT(TEXT($D$3,"mmmm"),3)) &amp; "'!E36")</f>
        <v>0</v>
      </c>
      <c r="E123" s="147"/>
      <c r="F123" s="148"/>
      <c r="G123" s="148"/>
      <c r="H123" s="148"/>
      <c r="I123" s="148"/>
      <c r="J123" s="148"/>
      <c r="K123" s="148"/>
      <c r="L123" s="148"/>
      <c r="M123" s="148"/>
      <c r="N123" s="148"/>
      <c r="O123" s="148"/>
      <c r="P123" s="149"/>
    </row>
    <row r="124" spans="1:16" ht="15" customHeight="1" thickBot="1" x14ac:dyDescent="0.3">
      <c r="A124" s="45" t="e">
        <f ca="1">IF(MONTH(C124)=MONTH(D$3),RIGHT('Yearly Info'!A$40,LEN('Yearly Info'!A$40)-4),"")</f>
        <v>#VALUE!</v>
      </c>
      <c r="B124" s="145"/>
      <c r="C124" s="42">
        <f t="shared" ca="1" si="5"/>
        <v>46296</v>
      </c>
      <c r="D124" s="100">
        <f ca="1">INDIRECT("'" &amp; UPPER(LEFT(TEXT($D$3,"mmmm"),3)) &amp; "'!E37")</f>
        <v>0</v>
      </c>
      <c r="E124" s="147"/>
      <c r="F124" s="148"/>
      <c r="G124" s="148"/>
      <c r="H124" s="148"/>
      <c r="I124" s="148"/>
      <c r="J124" s="148"/>
      <c r="K124" s="148"/>
      <c r="L124" s="148"/>
      <c r="M124" s="148"/>
      <c r="N124" s="148"/>
      <c r="O124" s="148"/>
      <c r="P124" s="149"/>
    </row>
    <row r="125" spans="1:16" ht="15" customHeight="1" thickBot="1" x14ac:dyDescent="0.3">
      <c r="A125" s="45" t="str">
        <f ca="1">IF(MONTH(C125)=MONTH(D$3),RIGHT('Yearly Info'!A$41,LEN('Yearly Info'!A$41)-4),"")</f>
        <v xml:space="preserve"> </v>
      </c>
      <c r="B125" s="145"/>
      <c r="C125" s="42">
        <f t="shared" ca="1" si="5"/>
        <v>46296</v>
      </c>
      <c r="D125" s="100">
        <f ca="1">INDIRECT("'" &amp; UPPER(LEFT(TEXT($D$3,"mmmm"),3)) &amp; "'!E38")</f>
        <v>0</v>
      </c>
      <c r="E125" s="147"/>
      <c r="F125" s="148"/>
      <c r="G125" s="148"/>
      <c r="H125" s="148"/>
      <c r="I125" s="148"/>
      <c r="J125" s="148"/>
      <c r="K125" s="148"/>
      <c r="L125" s="148"/>
      <c r="M125" s="148"/>
      <c r="N125" s="148"/>
      <c r="O125" s="148"/>
      <c r="P125" s="149"/>
    </row>
    <row r="126" spans="1:16" ht="15" customHeight="1" thickBot="1" x14ac:dyDescent="0.3">
      <c r="A126" s="45" t="str">
        <f ca="1">IF(MONTH(C126)=MONTH(D$3),RIGHT('Yearly Info'!A$42,LEN('Yearly Info'!A$42)-4),"")</f>
        <v xml:space="preserve"> </v>
      </c>
      <c r="B126" s="145"/>
      <c r="C126" s="42">
        <f t="shared" ca="1" si="5"/>
        <v>46296</v>
      </c>
      <c r="D126" s="100">
        <f ca="1">INDIRECT("'" &amp; UPPER(LEFT(TEXT($D$3,"mmmm"),3)) &amp; "'!E39")</f>
        <v>0</v>
      </c>
      <c r="E126" s="147"/>
      <c r="F126" s="148"/>
      <c r="G126" s="148"/>
      <c r="H126" s="148"/>
      <c r="I126" s="148"/>
      <c r="J126" s="148"/>
      <c r="K126" s="148"/>
      <c r="L126" s="148"/>
      <c r="M126" s="148"/>
      <c r="N126" s="148"/>
      <c r="O126" s="148"/>
      <c r="P126" s="149"/>
    </row>
    <row r="127" spans="1:16" ht="15" customHeight="1" thickBot="1" x14ac:dyDescent="0.3">
      <c r="A127" s="45" t="str">
        <f ca="1">IF(MONTH(C127)=MONTH(D$3),RIGHT('Yearly Info'!A$43,LEN('Yearly Info'!A$43)-4),"")</f>
        <v xml:space="preserve"> </v>
      </c>
      <c r="B127" s="146"/>
      <c r="C127" s="95">
        <f ca="1">C118</f>
        <v>46296</v>
      </c>
      <c r="D127" s="55">
        <f ca="1">INDIRECT("'" &amp; UPPER(LEFT(TEXT($D$3,"mmmm"),3)) &amp; "'!E40")</f>
        <v>0</v>
      </c>
      <c r="E127" s="150"/>
      <c r="F127" s="151"/>
      <c r="G127" s="151"/>
      <c r="H127" s="151"/>
      <c r="I127" s="151"/>
      <c r="J127" s="151"/>
      <c r="K127" s="151"/>
      <c r="L127" s="151"/>
      <c r="M127" s="151"/>
      <c r="N127" s="151"/>
      <c r="O127" s="151"/>
      <c r="P127" s="152"/>
    </row>
    <row r="128" spans="1:16" ht="15" customHeight="1" x14ac:dyDescent="0.25">
      <c r="A128" s="44" t="str">
        <f ca="1">IF(MONTH(C128)=MONTH(D$3),RIGHT('Yearly Info'!A$14,LEN('Yearly Info'!A$14)-4),"")</f>
        <v xml:space="preserve"> RICS Support for MDEQ</v>
      </c>
      <c r="B128" s="145" t="str">
        <f ca="1">TEXT(C128,"dddd")</f>
        <v>Friday</v>
      </c>
      <c r="C128" s="94">
        <f ca="1">C98+1</f>
        <v>46297</v>
      </c>
      <c r="D128" s="54">
        <f ca="1">INDIRECT("'" &amp; UPPER(LEFT(TEXT($D$3,"mmmm"),3)) &amp; "'!F11")</f>
        <v>0</v>
      </c>
      <c r="E128" s="147"/>
      <c r="F128" s="148"/>
      <c r="G128" s="148"/>
      <c r="H128" s="148"/>
      <c r="I128" s="148"/>
      <c r="J128" s="148"/>
      <c r="K128" s="148"/>
      <c r="L128" s="148"/>
      <c r="M128" s="148"/>
      <c r="N128" s="148"/>
      <c r="O128" s="148"/>
      <c r="P128" s="149"/>
    </row>
    <row r="129" spans="1:16" ht="15" customHeight="1" x14ac:dyDescent="0.25">
      <c r="A129" s="44" t="str">
        <f ca="1">IF(MONTH(C129)=MONTH(D$3),RIGHT('Yearly Info'!A$15,LEN('Yearly Info'!A$15)-4),"")</f>
        <v xml:space="preserve"> MDEQ</v>
      </c>
      <c r="B129" s="145"/>
      <c r="C129" s="42">
        <f ca="1">C128</f>
        <v>46297</v>
      </c>
      <c r="D129" s="54">
        <f ca="1">INDIRECT("'" &amp; UPPER(LEFT(TEXT($D$3,"mmmm"),3)) &amp; "'!F12")</f>
        <v>0</v>
      </c>
      <c r="E129" s="147"/>
      <c r="F129" s="148"/>
      <c r="G129" s="148"/>
      <c r="H129" s="148"/>
      <c r="I129" s="148"/>
      <c r="J129" s="148"/>
      <c r="K129" s="148"/>
      <c r="L129" s="148"/>
      <c r="M129" s="148"/>
      <c r="N129" s="148"/>
      <c r="O129" s="148"/>
      <c r="P129" s="149"/>
    </row>
    <row r="130" spans="1:16" ht="15" customHeight="1" x14ac:dyDescent="0.25">
      <c r="A130" s="44" t="str">
        <f ca="1">IF(MONTH(C130)=MONTH(D$3),RIGHT('Yearly Info'!A$16,LEN('Yearly Info'!A$16)-4),"")</f>
        <v xml:space="preserve"> RICS Idea Portal</v>
      </c>
      <c r="B130" s="145"/>
      <c r="C130" s="42">
        <f t="shared" ref="C130:C157" ca="1" si="6">C129</f>
        <v>46297</v>
      </c>
      <c r="D130" s="54">
        <f ca="1">INDIRECT("'" &amp; UPPER(LEFT(TEXT($D$3,"mmmm"),3)) &amp; "'!F13")</f>
        <v>0</v>
      </c>
      <c r="E130" s="147"/>
      <c r="F130" s="148"/>
      <c r="G130" s="148"/>
      <c r="H130" s="148"/>
      <c r="I130" s="148"/>
      <c r="J130" s="148"/>
      <c r="K130" s="148"/>
      <c r="L130" s="148"/>
      <c r="M130" s="148"/>
      <c r="N130" s="148"/>
      <c r="O130" s="148"/>
      <c r="P130" s="149"/>
    </row>
    <row r="131" spans="1:16" ht="15" customHeight="1" x14ac:dyDescent="0.25">
      <c r="A131" s="44" t="str">
        <f ca="1">IF(MONTH(C131)=MONTH(D$3),RIGHT('Yearly Info'!A$17,LEN('Yearly Info'!A$17)-4),"")</f>
        <v xml:space="preserve"> MSWIS</v>
      </c>
      <c r="B131" s="145"/>
      <c r="C131" s="42">
        <f t="shared" ca="1" si="6"/>
        <v>46297</v>
      </c>
      <c r="D131" s="54">
        <f ca="1">INDIRECT("'" &amp; UPPER(LEFT(TEXT($D$3,"mmmm"),3)) &amp; "'!F14")</f>
        <v>0</v>
      </c>
      <c r="E131" s="147"/>
      <c r="F131" s="148"/>
      <c r="G131" s="148"/>
      <c r="H131" s="148"/>
      <c r="I131" s="148"/>
      <c r="J131" s="148"/>
      <c r="K131" s="148"/>
      <c r="L131" s="148"/>
      <c r="M131" s="148"/>
      <c r="N131" s="148"/>
      <c r="O131" s="148"/>
      <c r="P131" s="149"/>
    </row>
    <row r="132" spans="1:16" ht="15" customHeight="1" x14ac:dyDescent="0.25">
      <c r="A132" s="44" t="str">
        <f ca="1">IF(MONTH(C132)=MONTH(D$3),RIGHT('Yearly Info'!A$18,LEN('Yearly Info'!A$18)-4),"")</f>
        <v xml:space="preserve"> GeoSpatial</v>
      </c>
      <c r="B132" s="145"/>
      <c r="C132" s="42">
        <f t="shared" ca="1" si="6"/>
        <v>46297</v>
      </c>
      <c r="D132" s="54">
        <f ca="1">INDIRECT("'" &amp; UPPER(LEFT(TEXT($D$3,"mmmm"),3)) &amp; "'!F15")</f>
        <v>0</v>
      </c>
      <c r="E132" s="147"/>
      <c r="F132" s="148"/>
      <c r="G132" s="148"/>
      <c r="H132" s="148"/>
      <c r="I132" s="148"/>
      <c r="J132" s="148"/>
      <c r="K132" s="148"/>
      <c r="L132" s="148"/>
      <c r="M132" s="148"/>
      <c r="N132" s="148"/>
      <c r="O132" s="148"/>
      <c r="P132" s="149"/>
    </row>
    <row r="133" spans="1:16" ht="15" customHeight="1" x14ac:dyDescent="0.25">
      <c r="A133" s="44" t="str">
        <f ca="1">IF(MONTH(C133)=MONTH(D$3),RIGHT('Yearly Info'!A$19,LEN('Yearly Info'!A$19)-4),"")</f>
        <v xml:space="preserve"> RICS Dashboard</v>
      </c>
      <c r="B133" s="145"/>
      <c r="C133" s="42">
        <f t="shared" ca="1" si="6"/>
        <v>46297</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MDWFP NRIS</v>
      </c>
      <c r="B134" s="145"/>
      <c r="C134" s="42">
        <f t="shared" ca="1" si="6"/>
        <v>46297</v>
      </c>
      <c r="D134" s="54">
        <f ca="1">INDIRECT("'" &amp; UPPER(LEFT(TEXT($D$3,"mmmm"),3)) &amp; "'!F17")</f>
        <v>0</v>
      </c>
      <c r="E134" s="153"/>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 MRVA 4 CLOSED</v>
      </c>
      <c r="B135" s="145"/>
      <c r="C135" s="42">
        <f t="shared" ca="1" si="6"/>
        <v>46297</v>
      </c>
      <c r="D135" s="54">
        <f ca="1">INDIRECT("'" &amp; UPPER(LEFT(TEXT($D$3,"mmmm"),3)) &amp; "'!F18")</f>
        <v>0</v>
      </c>
      <c r="E135" s="147"/>
      <c r="F135" s="148"/>
      <c r="G135" s="148"/>
      <c r="H135" s="148"/>
      <c r="I135" s="148"/>
      <c r="J135" s="148"/>
      <c r="K135" s="148"/>
      <c r="L135" s="148"/>
      <c r="M135" s="148"/>
      <c r="N135" s="148"/>
      <c r="O135" s="148"/>
      <c r="P135" s="149"/>
    </row>
    <row r="136" spans="1:16" ht="15" customHeight="1" x14ac:dyDescent="0.25">
      <c r="A136" s="44" t="str">
        <f ca="1">IF(MONTH(C136)=MONTH(D$3),RIGHT('Yearly Info'!A$22,LEN('Yearly Info'!A$22)-4),"")</f>
        <v xml:space="preserve"> Tackett</v>
      </c>
      <c r="B136" s="145"/>
      <c r="C136" s="42">
        <f t="shared" ca="1" si="6"/>
        <v>46297</v>
      </c>
      <c r="D136" s="54">
        <f ca="1">INDIRECT("'" &amp; UPPER(LEFT(TEXT($D$3,"mmmm"),3)) &amp; "'!F19")</f>
        <v>0</v>
      </c>
      <c r="E136" s="147"/>
      <c r="F136" s="148"/>
      <c r="G136" s="148"/>
      <c r="H136" s="148"/>
      <c r="I136" s="148"/>
      <c r="J136" s="148"/>
      <c r="K136" s="148"/>
      <c r="L136" s="148"/>
      <c r="M136" s="148"/>
      <c r="N136" s="148"/>
      <c r="O136" s="148"/>
      <c r="P136" s="149"/>
    </row>
    <row r="137" spans="1:16" ht="15" customHeight="1" x14ac:dyDescent="0.25">
      <c r="A137" s="44" t="e">
        <f ca="1">IF(MONTH(C137)=MONTH(D$3),RIGHT('Yearly Info'!A$23,LEN('Yearly Info'!A$23)-4),"")</f>
        <v>#VALUE!</v>
      </c>
      <c r="B137" s="145"/>
      <c r="C137" s="42">
        <f t="shared" ca="1" si="6"/>
        <v>46297</v>
      </c>
      <c r="D137" s="54">
        <f ca="1">INDIRECT("'" &amp; UPPER(LEFT(TEXT($D$3,"mmmm"),3)) &amp; "'!F20")</f>
        <v>0</v>
      </c>
      <c r="E137" s="147"/>
      <c r="F137" s="148"/>
      <c r="G137" s="148"/>
      <c r="H137" s="148"/>
      <c r="I137" s="148"/>
      <c r="J137" s="148"/>
      <c r="K137" s="148"/>
      <c r="L137" s="148"/>
      <c r="M137" s="148"/>
      <c r="N137" s="148"/>
      <c r="O137" s="148"/>
      <c r="P137" s="149"/>
    </row>
    <row r="138" spans="1:16" ht="15" customHeight="1" x14ac:dyDescent="0.25">
      <c r="A138" s="44" t="e">
        <f ca="1">IF(MONTH(C138)=MONTH(D$3),RIGHT('Yearly Info'!A$24,LEN('Yearly Info'!A$24)-4),"")</f>
        <v>#VALUE!</v>
      </c>
      <c r="B138" s="145"/>
      <c r="C138" s="42">
        <f t="shared" ca="1" si="6"/>
        <v>46297</v>
      </c>
      <c r="D138" s="54">
        <f ca="1">INDIRECT("'" &amp; UPPER(LEFT(TEXT($D$3,"mmmm"),3)) &amp; "'!F21")</f>
        <v>0</v>
      </c>
      <c r="E138" s="147"/>
      <c r="F138" s="148"/>
      <c r="G138" s="148"/>
      <c r="H138" s="148"/>
      <c r="I138" s="148"/>
      <c r="J138" s="148"/>
      <c r="K138" s="148"/>
      <c r="L138" s="148"/>
      <c r="M138" s="148"/>
      <c r="N138" s="148"/>
      <c r="O138" s="148"/>
      <c r="P138" s="149"/>
    </row>
    <row r="139" spans="1:16" ht="15" customHeight="1" x14ac:dyDescent="0.25">
      <c r="A139" s="44" t="e">
        <f ca="1">IF(MONTH(C139)=MONTH(D$3),RIGHT('Yearly Info'!A$25,LEN('Yearly Info'!A$25)-4),"")</f>
        <v>#VALUE!</v>
      </c>
      <c r="B139" s="145"/>
      <c r="C139" s="42">
        <f t="shared" ca="1" si="6"/>
        <v>46297</v>
      </c>
      <c r="D139" s="54">
        <f ca="1">INDIRECT("'" &amp; UPPER(LEFT(TEXT($D$3,"mmmm"),3)) &amp; "'!F22")</f>
        <v>0</v>
      </c>
      <c r="E139" s="147"/>
      <c r="F139" s="148"/>
      <c r="G139" s="148"/>
      <c r="H139" s="148"/>
      <c r="I139" s="148"/>
      <c r="J139" s="148"/>
      <c r="K139" s="148"/>
      <c r="L139" s="148"/>
      <c r="M139" s="148"/>
      <c r="N139" s="148"/>
      <c r="O139" s="148"/>
      <c r="P139" s="149"/>
    </row>
    <row r="140" spans="1:16" ht="15" customHeight="1" x14ac:dyDescent="0.25">
      <c r="A140" s="44" t="e">
        <f ca="1">IF(MONTH(C140)=MONTH(D$3),RIGHT('Yearly Info'!A$26,LEN('Yearly Info'!A$26)-4),"")</f>
        <v>#VALUE!</v>
      </c>
      <c r="B140" s="145"/>
      <c r="C140" s="42">
        <f t="shared" ca="1" si="6"/>
        <v>46297</v>
      </c>
      <c r="D140" s="54">
        <f ca="1">INDIRECT("'" &amp; UPPER(LEFT(TEXT($D$3,"mmmm"),3)) &amp; "'!F23")</f>
        <v>0</v>
      </c>
      <c r="E140" s="147"/>
      <c r="F140" s="148"/>
      <c r="G140" s="148"/>
      <c r="H140" s="148"/>
      <c r="I140" s="148"/>
      <c r="J140" s="148"/>
      <c r="K140" s="148"/>
      <c r="L140" s="148"/>
      <c r="M140" s="148"/>
      <c r="N140" s="148"/>
      <c r="O140" s="148"/>
      <c r="P140" s="149"/>
    </row>
    <row r="141" spans="1:16" ht="15" customHeight="1" x14ac:dyDescent="0.25">
      <c r="A141" s="44" t="e">
        <f ca="1">IF(MONTH(C141)=MONTH(D$3),RIGHT('Yearly Info'!A$27,LEN('Yearly Info'!A$27)-4),"")</f>
        <v>#VALUE!</v>
      </c>
      <c r="B141" s="145"/>
      <c r="C141" s="42">
        <f t="shared" ca="1" si="6"/>
        <v>46297</v>
      </c>
      <c r="D141" s="54">
        <f ca="1">INDIRECT("'" &amp; UPPER(LEFT(TEXT($D$3,"mmmm"),3)) &amp; "'!F24")</f>
        <v>0</v>
      </c>
      <c r="E141" s="147"/>
      <c r="F141" s="148"/>
      <c r="G141" s="148"/>
      <c r="H141" s="148"/>
      <c r="I141" s="148"/>
      <c r="J141" s="148"/>
      <c r="K141" s="148"/>
      <c r="L141" s="148"/>
      <c r="M141" s="148"/>
      <c r="N141" s="148"/>
      <c r="O141" s="148"/>
      <c r="P141" s="149"/>
    </row>
    <row r="142" spans="1:16" ht="15" customHeight="1" x14ac:dyDescent="0.25">
      <c r="A142" s="44" t="e">
        <f ca="1">IF(MONTH(C142)=MONTH(D$3),RIGHT('Yearly Info'!A$28,LEN('Yearly Info'!A$28)-4),"")</f>
        <v>#VALUE!</v>
      </c>
      <c r="B142" s="145"/>
      <c r="C142" s="42">
        <f t="shared" ca="1" si="6"/>
        <v>46297</v>
      </c>
      <c r="D142" s="54">
        <f ca="1">INDIRECT("'" &amp; UPPER(LEFT(TEXT($D$3,"mmmm"),3)) &amp; "'!F25")</f>
        <v>0</v>
      </c>
      <c r="E142" s="147"/>
      <c r="F142" s="148"/>
      <c r="G142" s="148"/>
      <c r="H142" s="148"/>
      <c r="I142" s="148"/>
      <c r="J142" s="148"/>
      <c r="K142" s="148"/>
      <c r="L142" s="148"/>
      <c r="M142" s="148"/>
      <c r="N142" s="148"/>
      <c r="O142" s="148"/>
      <c r="P142" s="149"/>
    </row>
    <row r="143" spans="1:16" ht="15" customHeight="1" x14ac:dyDescent="0.25">
      <c r="A143" s="44" t="e">
        <f ca="1">IF(MONTH(C143)=MONTH(D$3),RIGHT('Yearly Info'!A$29,LEN('Yearly Info'!A$29)-4),"")</f>
        <v>#VALUE!</v>
      </c>
      <c r="B143" s="145"/>
      <c r="C143" s="42">
        <f t="shared" ca="1" si="6"/>
        <v>46297</v>
      </c>
      <c r="D143" s="54">
        <f ca="1">INDIRECT("'" &amp; UPPER(LEFT(TEXT($D$3,"mmmm"),3)) &amp; "'!F26")</f>
        <v>0</v>
      </c>
      <c r="E143" s="147"/>
      <c r="F143" s="148"/>
      <c r="G143" s="148"/>
      <c r="H143" s="148"/>
      <c r="I143" s="148"/>
      <c r="J143" s="148"/>
      <c r="K143" s="148"/>
      <c r="L143" s="148"/>
      <c r="M143" s="148"/>
      <c r="N143" s="148"/>
      <c r="O143" s="148"/>
      <c r="P143" s="149"/>
    </row>
    <row r="144" spans="1:16" ht="15" customHeight="1" x14ac:dyDescent="0.25">
      <c r="A144" s="44" t="e">
        <f ca="1">IF(MONTH(C144)=MONTH(D$3),RIGHT('Yearly Info'!A$30,LEN('Yearly Info'!A$30)-4),"")</f>
        <v>#VALUE!</v>
      </c>
      <c r="B144" s="145"/>
      <c r="C144" s="42">
        <f t="shared" ca="1" si="6"/>
        <v>46297</v>
      </c>
      <c r="D144" s="54">
        <f ca="1">INDIRECT("'" &amp; UPPER(LEFT(TEXT($D$3,"mmmm"),3)) &amp; "'!F27")</f>
        <v>0</v>
      </c>
      <c r="E144" s="147"/>
      <c r="F144" s="148"/>
      <c r="G144" s="148"/>
      <c r="H144" s="148"/>
      <c r="I144" s="148"/>
      <c r="J144" s="148"/>
      <c r="K144" s="148"/>
      <c r="L144" s="148"/>
      <c r="M144" s="148"/>
      <c r="N144" s="148"/>
      <c r="O144" s="148"/>
      <c r="P144" s="149"/>
    </row>
    <row r="145" spans="1:16" ht="15" customHeight="1" x14ac:dyDescent="0.25">
      <c r="A145" s="44" t="e">
        <f ca="1">IF(MONTH(C145)=MONTH(D$3),RIGHT('Yearly Info'!A$31,LEN('Yearly Info'!A$31)-4),"")</f>
        <v>#VALUE!</v>
      </c>
      <c r="B145" s="145"/>
      <c r="C145" s="42">
        <f t="shared" ca="1" si="6"/>
        <v>46297</v>
      </c>
      <c r="D145" s="54">
        <f ca="1">INDIRECT("'" &amp; UPPER(LEFT(TEXT($D$3,"mmmm"),3)) &amp; "'!F28")</f>
        <v>0</v>
      </c>
      <c r="E145" s="147"/>
      <c r="F145" s="148"/>
      <c r="G145" s="148"/>
      <c r="H145" s="148"/>
      <c r="I145" s="148"/>
      <c r="J145" s="148"/>
      <c r="K145" s="148"/>
      <c r="L145" s="148"/>
      <c r="M145" s="148"/>
      <c r="N145" s="148"/>
      <c r="O145" s="148"/>
      <c r="P145" s="149"/>
    </row>
    <row r="146" spans="1:16" ht="15" customHeight="1" x14ac:dyDescent="0.25">
      <c r="A146" s="44" t="e">
        <f ca="1">IF(MONTH(C146)=MONTH(D$3),RIGHT('Yearly Info'!A$32,LEN('Yearly Info'!A$32)-4),"")</f>
        <v>#VALUE!</v>
      </c>
      <c r="B146" s="145"/>
      <c r="C146" s="42">
        <f t="shared" ca="1" si="6"/>
        <v>46297</v>
      </c>
      <c r="D146" s="54">
        <f ca="1">INDIRECT("'" &amp; UPPER(LEFT(TEXT($D$3,"mmmm"),3)) &amp; "'!F29")</f>
        <v>0</v>
      </c>
      <c r="E146" s="147"/>
      <c r="F146" s="148"/>
      <c r="G146" s="148"/>
      <c r="H146" s="148"/>
      <c r="I146" s="148"/>
      <c r="J146" s="148"/>
      <c r="K146" s="148"/>
      <c r="L146" s="148"/>
      <c r="M146" s="148"/>
      <c r="N146" s="148"/>
      <c r="O146" s="148"/>
      <c r="P146" s="149"/>
    </row>
    <row r="147" spans="1:16" ht="15" customHeight="1" x14ac:dyDescent="0.25">
      <c r="A147" s="44" t="e">
        <f ca="1">IF(MONTH(C147)=MONTH(D$3),RIGHT('Yearly Info'!A$33,LEN('Yearly Info'!A$33)-4),"")</f>
        <v>#VALUE!</v>
      </c>
      <c r="B147" s="145"/>
      <c r="C147" s="42">
        <f t="shared" ca="1" si="6"/>
        <v>46297</v>
      </c>
      <c r="D147" s="54">
        <f ca="1">INDIRECT("'" &amp; UPPER(LEFT(TEXT($D$3,"mmmm"),3)) &amp; "'!F30")</f>
        <v>0</v>
      </c>
      <c r="E147" s="147"/>
      <c r="F147" s="148"/>
      <c r="G147" s="148"/>
      <c r="H147" s="148"/>
      <c r="I147" s="148"/>
      <c r="J147" s="148"/>
      <c r="K147" s="148"/>
      <c r="L147" s="148"/>
      <c r="M147" s="148"/>
      <c r="N147" s="148"/>
      <c r="O147" s="148"/>
      <c r="P147" s="149"/>
    </row>
    <row r="148" spans="1:16" ht="15" customHeight="1" x14ac:dyDescent="0.25">
      <c r="A148" s="44" t="e">
        <f ca="1">IF(MONTH(C148)=MONTH(D$3),RIGHT('Yearly Info'!A$34,LEN('Yearly Info'!A$34)-4),"")</f>
        <v>#VALUE!</v>
      </c>
      <c r="B148" s="145"/>
      <c r="C148" s="42">
        <f t="shared" ca="1" si="6"/>
        <v>46297</v>
      </c>
      <c r="D148" s="54">
        <f ca="1">INDIRECT("'" &amp; UPPER(LEFT(TEXT($D$3,"mmmm"),3)) &amp; "'!F31")</f>
        <v>0</v>
      </c>
      <c r="E148" s="147"/>
      <c r="F148" s="148"/>
      <c r="G148" s="148"/>
      <c r="H148" s="148"/>
      <c r="I148" s="148"/>
      <c r="J148" s="148"/>
      <c r="K148" s="148"/>
      <c r="L148" s="148"/>
      <c r="M148" s="148"/>
      <c r="N148" s="148"/>
      <c r="O148" s="148"/>
      <c r="P148" s="149"/>
    </row>
    <row r="149" spans="1:16" ht="15" customHeight="1" x14ac:dyDescent="0.25">
      <c r="A149" s="44" t="e">
        <f ca="1">IF(MONTH(C149)=MONTH(D$3),RIGHT('Yearly Info'!A$35,LEN('Yearly Info'!A$35)-4),"")</f>
        <v>#VALUE!</v>
      </c>
      <c r="B149" s="145"/>
      <c r="C149" s="42">
        <f t="shared" ca="1" si="6"/>
        <v>46297</v>
      </c>
      <c r="D149" s="54">
        <f ca="1">INDIRECT("'" &amp; UPPER(LEFT(TEXT($D$3,"mmmm"),3)) &amp; "'!F32")</f>
        <v>0</v>
      </c>
      <c r="E149" s="147"/>
      <c r="F149" s="148"/>
      <c r="G149" s="148"/>
      <c r="H149" s="148"/>
      <c r="I149" s="148"/>
      <c r="J149" s="148"/>
      <c r="K149" s="148"/>
      <c r="L149" s="148"/>
      <c r="M149" s="148"/>
      <c r="N149" s="148"/>
      <c r="O149" s="148"/>
      <c r="P149" s="149"/>
    </row>
    <row r="150" spans="1:16" ht="15" customHeight="1" x14ac:dyDescent="0.25">
      <c r="A150" s="44" t="e">
        <f ca="1">IF(MONTH(C150)=MONTH(D$3),RIGHT('Yearly Info'!A$36,LEN('Yearly Info'!A$36)-4),"")</f>
        <v>#VALUE!</v>
      </c>
      <c r="B150" s="145"/>
      <c r="C150" s="42">
        <f t="shared" ca="1" si="6"/>
        <v>46297</v>
      </c>
      <c r="D150" s="54">
        <f ca="1">INDIRECT("'" &amp; UPPER(LEFT(TEXT($D$3,"mmmm"),3)) &amp; "'!F33")</f>
        <v>0</v>
      </c>
      <c r="E150" s="147"/>
      <c r="F150" s="148"/>
      <c r="G150" s="148"/>
      <c r="H150" s="148"/>
      <c r="I150" s="148"/>
      <c r="J150" s="148"/>
      <c r="K150" s="148"/>
      <c r="L150" s="148"/>
      <c r="M150" s="148"/>
      <c r="N150" s="148"/>
      <c r="O150" s="148"/>
      <c r="P150" s="149"/>
    </row>
    <row r="151" spans="1:16" ht="15" customHeight="1" x14ac:dyDescent="0.25">
      <c r="A151" s="44" t="e">
        <f ca="1">IF(MONTH(C151)=MONTH(D$3),RIGHT('Yearly Info'!A$37,LEN('Yearly Info'!A$37)-4),"")</f>
        <v>#VALUE!</v>
      </c>
      <c r="B151" s="145"/>
      <c r="C151" s="42">
        <f t="shared" ca="1" si="6"/>
        <v>46297</v>
      </c>
      <c r="D151" s="54">
        <f ca="1">INDIRECT("'" &amp; UPPER(LEFT(TEXT($D$3,"mmmm"),3)) &amp; "'!F34")</f>
        <v>0</v>
      </c>
      <c r="E151" s="147"/>
      <c r="F151" s="148"/>
      <c r="G151" s="148"/>
      <c r="H151" s="148"/>
      <c r="I151" s="148"/>
      <c r="J151" s="148"/>
      <c r="K151" s="148"/>
      <c r="L151" s="148"/>
      <c r="M151" s="148"/>
      <c r="N151" s="148"/>
      <c r="O151" s="148"/>
      <c r="P151" s="149"/>
    </row>
    <row r="152" spans="1:16" ht="15" customHeight="1" x14ac:dyDescent="0.25">
      <c r="A152" s="44" t="e">
        <f ca="1">IF(MONTH(C152)=MONTH(D$3),RIGHT('Yearly Info'!A$38,LEN('Yearly Info'!A$38)-4),"")</f>
        <v>#VALUE!</v>
      </c>
      <c r="B152" s="145"/>
      <c r="C152" s="42">
        <f t="shared" ca="1" si="6"/>
        <v>46297</v>
      </c>
      <c r="D152" s="54">
        <f ca="1">INDIRECT("'" &amp; UPPER(LEFT(TEXT($D$3,"mmmm"),3)) &amp; "'!F35")</f>
        <v>0</v>
      </c>
      <c r="E152" s="147"/>
      <c r="F152" s="148"/>
      <c r="G152" s="148"/>
      <c r="H152" s="148"/>
      <c r="I152" s="148"/>
      <c r="J152" s="148"/>
      <c r="K152" s="148"/>
      <c r="L152" s="148"/>
      <c r="M152" s="148"/>
      <c r="N152" s="148"/>
      <c r="O152" s="148"/>
      <c r="P152" s="149"/>
    </row>
    <row r="153" spans="1:16" ht="15" customHeight="1" x14ac:dyDescent="0.25">
      <c r="A153" s="44" t="e">
        <f ca="1">IF(MONTH(C153)=MONTH(D$3),RIGHT('Yearly Info'!A$39,LEN('Yearly Info'!A$39)-4),"")</f>
        <v>#VALUE!</v>
      </c>
      <c r="B153" s="145"/>
      <c r="C153" s="42">
        <f t="shared" ca="1" si="6"/>
        <v>46297</v>
      </c>
      <c r="D153" s="54">
        <f ca="1">INDIRECT("'" &amp; UPPER(LEFT(TEXT($D$3,"mmmm"),3)) &amp; "'!F36")</f>
        <v>0</v>
      </c>
      <c r="E153" s="147"/>
      <c r="F153" s="148"/>
      <c r="G153" s="148"/>
      <c r="H153" s="148"/>
      <c r="I153" s="148"/>
      <c r="J153" s="148"/>
      <c r="K153" s="148"/>
      <c r="L153" s="148"/>
      <c r="M153" s="148"/>
      <c r="N153" s="148"/>
      <c r="O153" s="148"/>
      <c r="P153" s="149"/>
    </row>
    <row r="154" spans="1:16" ht="15" customHeight="1" thickBot="1" x14ac:dyDescent="0.3">
      <c r="A154" s="45" t="e">
        <f ca="1">IF(MONTH(C154)=MONTH(D$3),RIGHT('Yearly Info'!A$40,LEN('Yearly Info'!A$40)-4),"")</f>
        <v>#VALUE!</v>
      </c>
      <c r="B154" s="145"/>
      <c r="C154" s="42">
        <f t="shared" ca="1" si="6"/>
        <v>46297</v>
      </c>
      <c r="D154" s="54">
        <f ca="1">INDIRECT("'" &amp; UPPER(LEFT(TEXT($D$3,"mmmm"),3)) &amp; "'!F37")</f>
        <v>0</v>
      </c>
      <c r="E154" s="147"/>
      <c r="F154" s="148"/>
      <c r="G154" s="148"/>
      <c r="H154" s="148"/>
      <c r="I154" s="148"/>
      <c r="J154" s="148"/>
      <c r="K154" s="148"/>
      <c r="L154" s="148"/>
      <c r="M154" s="148"/>
      <c r="N154" s="148"/>
      <c r="O154" s="148"/>
      <c r="P154" s="149"/>
    </row>
    <row r="155" spans="1:16" ht="15" customHeight="1" thickBot="1" x14ac:dyDescent="0.3">
      <c r="A155" s="45" t="str">
        <f ca="1">IF(MONTH(C155)=MONTH(D$3),RIGHT('Yearly Info'!A$41,LEN('Yearly Info'!A$41)-4),"")</f>
        <v xml:space="preserve"> </v>
      </c>
      <c r="B155" s="145"/>
      <c r="C155" s="42">
        <f t="shared" ca="1" si="6"/>
        <v>46297</v>
      </c>
      <c r="D155" s="54">
        <f ca="1">INDIRECT("'" &amp; UPPER(LEFT(TEXT($D$3,"mmmm"),3)) &amp; "'!F38")</f>
        <v>0</v>
      </c>
      <c r="E155" s="147"/>
      <c r="F155" s="148"/>
      <c r="G155" s="148"/>
      <c r="H155" s="148"/>
      <c r="I155" s="148"/>
      <c r="J155" s="148"/>
      <c r="K155" s="148"/>
      <c r="L155" s="148"/>
      <c r="M155" s="148"/>
      <c r="N155" s="148"/>
      <c r="O155" s="148"/>
      <c r="P155" s="149"/>
    </row>
    <row r="156" spans="1:16" ht="15" customHeight="1" thickBot="1" x14ac:dyDescent="0.3">
      <c r="A156" s="45" t="str">
        <f ca="1">IF(MONTH(C156)=MONTH(D$3),RIGHT('Yearly Info'!A$42,LEN('Yearly Info'!A$42)-4),"")</f>
        <v xml:space="preserve"> </v>
      </c>
      <c r="B156" s="145"/>
      <c r="C156" s="42">
        <f ca="1">C155</f>
        <v>46297</v>
      </c>
      <c r="D156" s="114">
        <f ca="1">INDIRECT("'" &amp; UPPER(LEFT(TEXT($D$3,"mmmm"),3)) &amp; "'!F39")</f>
        <v>0</v>
      </c>
      <c r="E156" s="147"/>
      <c r="F156" s="148"/>
      <c r="G156" s="148"/>
      <c r="H156" s="148"/>
      <c r="I156" s="148"/>
      <c r="J156" s="148"/>
      <c r="K156" s="148"/>
      <c r="L156" s="148"/>
      <c r="M156" s="148"/>
      <c r="N156" s="148"/>
      <c r="O156" s="148"/>
      <c r="P156" s="149"/>
    </row>
    <row r="157" spans="1:16" ht="15" customHeight="1" thickBot="1" x14ac:dyDescent="0.3">
      <c r="A157" s="45" t="str">
        <f ca="1">IF(MONTH(C157)=MONTH(D$3),RIGHT('Yearly Info'!A$43,LEN('Yearly Info'!A$43)-4),"")</f>
        <v xml:space="preserve"> </v>
      </c>
      <c r="B157" s="146"/>
      <c r="C157" s="95">
        <f t="shared" ca="1" si="6"/>
        <v>46297</v>
      </c>
      <c r="D157" s="115">
        <f ca="1">INDIRECT("'" &amp; UPPER(LEFT(TEXT($D$3,"mmmm"),3)) &amp; "'!F40")</f>
        <v>0</v>
      </c>
      <c r="E157" s="150"/>
      <c r="F157" s="151"/>
      <c r="G157" s="151"/>
      <c r="H157" s="151"/>
      <c r="I157" s="151"/>
      <c r="J157" s="151"/>
      <c r="K157" s="151"/>
      <c r="L157" s="151"/>
      <c r="M157" s="151"/>
      <c r="N157" s="151"/>
      <c r="O157" s="151"/>
      <c r="P157" s="152"/>
    </row>
    <row r="158" spans="1:16" ht="15" customHeight="1" x14ac:dyDescent="0.25">
      <c r="A158" s="44" t="str">
        <f ca="1">IF(MONTH(C158)=MONTH(D$3),RIGHT('Yearly Info'!A$14,LEN('Yearly Info'!A$14)-4),"")</f>
        <v xml:space="preserve"> RICS Support for MDEQ</v>
      </c>
      <c r="B158" s="157" t="str">
        <f ca="1">TEXT(C158,"dddd")</f>
        <v>Saturday</v>
      </c>
      <c r="C158" s="102">
        <f ca="1">C128+1</f>
        <v>46298</v>
      </c>
      <c r="D158" s="112">
        <f ca="1">INDIRECT("'" &amp; UPPER(LEFT(TEXT($D$3,"mmmm"),3)) &amp; "'!G11")</f>
        <v>0</v>
      </c>
      <c r="E158" s="103"/>
      <c r="F158" s="104"/>
      <c r="G158" s="104"/>
      <c r="H158" s="104"/>
      <c r="I158" s="104"/>
      <c r="J158" s="104"/>
      <c r="K158" s="104"/>
      <c r="L158" s="104"/>
      <c r="M158" s="104"/>
      <c r="N158" s="104"/>
      <c r="O158" s="104"/>
      <c r="P158" s="105"/>
    </row>
    <row r="159" spans="1:16" ht="15" customHeight="1" x14ac:dyDescent="0.25">
      <c r="A159" s="44" t="str">
        <f ca="1">IF(MONTH(C159)=MONTH(D$3),RIGHT('Yearly Info'!A$15,LEN('Yearly Info'!A$15)-4),"")</f>
        <v xml:space="preserve"> MDEQ</v>
      </c>
      <c r="B159" s="158"/>
      <c r="C159" s="102">
        <f ca="1">C158</f>
        <v>46298</v>
      </c>
      <c r="D159" s="112">
        <f ca="1">INDIRECT("'" &amp; UPPER(LEFT(TEXT($D$3,"mmmm"),3)) &amp; "'!G12")</f>
        <v>0</v>
      </c>
      <c r="E159" s="103"/>
      <c r="F159" s="104"/>
      <c r="G159" s="104"/>
      <c r="H159" s="104"/>
      <c r="I159" s="104"/>
      <c r="J159" s="104"/>
      <c r="K159" s="104"/>
      <c r="L159" s="104"/>
      <c r="M159" s="104"/>
      <c r="N159" s="104"/>
      <c r="O159" s="104"/>
      <c r="P159" s="105"/>
    </row>
    <row r="160" spans="1:16" ht="15" customHeight="1" x14ac:dyDescent="0.25">
      <c r="A160" s="44" t="str">
        <f ca="1">IF(MONTH(C160)=MONTH(D$3),RIGHT('Yearly Info'!A$16,LEN('Yearly Info'!A$16)-4),"")</f>
        <v xml:space="preserve"> RICS Idea Portal</v>
      </c>
      <c r="B160" s="158"/>
      <c r="C160" s="102">
        <f ca="1">C159</f>
        <v>46298</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v>
      </c>
      <c r="B161" s="158"/>
      <c r="C161" s="102">
        <f t="shared" ref="C161:C187" ca="1" si="7">C160</f>
        <v>46298</v>
      </c>
      <c r="D161" s="112">
        <f ca="1">INDIRECT("'" &amp; UPPER(LEFT(TEXT($D$3,"mmmm"),3)) &amp; "'!G14")</f>
        <v>0</v>
      </c>
      <c r="E161" s="103"/>
      <c r="F161" s="104"/>
      <c r="G161" s="104"/>
      <c r="H161" s="104"/>
      <c r="I161" s="104"/>
      <c r="J161" s="104"/>
      <c r="K161" s="104"/>
      <c r="L161" s="104"/>
      <c r="M161" s="104"/>
      <c r="N161" s="104"/>
      <c r="O161" s="104"/>
      <c r="P161" s="105"/>
    </row>
    <row r="162" spans="1:16" ht="15" customHeight="1" x14ac:dyDescent="0.25">
      <c r="A162" s="44" t="str">
        <f ca="1">IF(MONTH(C162)=MONTH(D$3),RIGHT('Yearly Info'!A$18,LEN('Yearly Info'!A$18)-4),"")</f>
        <v xml:space="preserve"> GeoSpatial</v>
      </c>
      <c r="B162" s="158"/>
      <c r="C162" s="102">
        <f t="shared" ca="1" si="7"/>
        <v>46298</v>
      </c>
      <c r="D162" s="112">
        <f ca="1">INDIRECT("'" &amp; UPPER(LEFT(TEXT($D$3,"mmmm"),3)) &amp; "'!G15")</f>
        <v>0</v>
      </c>
      <c r="E162" s="103"/>
      <c r="F162" s="104"/>
      <c r="G162" s="104"/>
      <c r="H162" s="104"/>
      <c r="I162" s="104"/>
      <c r="J162" s="104"/>
      <c r="K162" s="104"/>
      <c r="L162" s="104"/>
      <c r="M162" s="104"/>
      <c r="N162" s="104"/>
      <c r="O162" s="104"/>
      <c r="P162" s="105"/>
    </row>
    <row r="163" spans="1:16" ht="15" customHeight="1" x14ac:dyDescent="0.25">
      <c r="A163" s="44" t="str">
        <f ca="1">IF(MONTH(C163)=MONTH(D$3),RIGHT('Yearly Info'!A$19,LEN('Yearly Info'!A$19)-4),"")</f>
        <v xml:space="preserve"> RICS Dashboard</v>
      </c>
      <c r="B163" s="158"/>
      <c r="C163" s="102">
        <f t="shared" ca="1" si="7"/>
        <v>46298</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MDWFP NRIS</v>
      </c>
      <c r="B164" s="158"/>
      <c r="C164" s="102">
        <f t="shared" ca="1" si="7"/>
        <v>46298</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 MRVA 4 CLOSED</v>
      </c>
      <c r="B165" s="158"/>
      <c r="C165" s="102">
        <f t="shared" ca="1" si="7"/>
        <v>46298</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v>
      </c>
      <c r="B166" s="158"/>
      <c r="C166" s="102">
        <f t="shared" ca="1" si="7"/>
        <v>46298</v>
      </c>
      <c r="D166" s="112">
        <f ca="1">INDIRECT("'" &amp; UPPER(LEFT(TEXT($D$3,"mmmm"),3)) &amp; "'!G19")</f>
        <v>0</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#VALUE!</v>
      </c>
      <c r="B167" s="158"/>
      <c r="C167" s="102">
        <f t="shared" ca="1" si="7"/>
        <v>46298</v>
      </c>
      <c r="D167" s="112">
        <f ca="1">INDIRECT("'" &amp; UPPER(LEFT(TEXT($D$3,"mmmm"),3)) &amp; "'!G20")</f>
        <v>0</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#VALUE!</v>
      </c>
      <c r="B168" s="158"/>
      <c r="C168" s="102">
        <f t="shared" ca="1" si="7"/>
        <v>46298</v>
      </c>
      <c r="D168" s="112">
        <f ca="1">INDIRECT("'" &amp; UPPER(LEFT(TEXT($D$3,"mmmm"),3)) &amp; "'!G21")</f>
        <v>0</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#VALUE!</v>
      </c>
      <c r="B169" s="158"/>
      <c r="C169" s="102">
        <f t="shared" ca="1" si="7"/>
        <v>46298</v>
      </c>
      <c r="D169" s="112">
        <f ca="1">INDIRECT("'" &amp; UPPER(LEFT(TEXT($D$3,"mmmm"),3)) &amp; "'!G22")</f>
        <v>0</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#VALUE!</v>
      </c>
      <c r="B170" s="158"/>
      <c r="C170" s="102">
        <f t="shared" ca="1" si="7"/>
        <v>46298</v>
      </c>
      <c r="D170" s="112">
        <f ca="1">INDIRECT("'" &amp; UPPER(LEFT(TEXT($D$3,"mmmm"),3)) &amp; "'!G23")</f>
        <v>0</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#VALUE!</v>
      </c>
      <c r="B171" s="158"/>
      <c r="C171" s="102">
        <f t="shared" ca="1" si="7"/>
        <v>46298</v>
      </c>
      <c r="D171" s="112">
        <f ca="1">INDIRECT("'" &amp; UPPER(LEFT(TEXT($D$3,"mmmm"),3)) &amp; "'!G24")</f>
        <v>0</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#VALUE!</v>
      </c>
      <c r="B172" s="158"/>
      <c r="C172" s="102">
        <f t="shared" ca="1" si="7"/>
        <v>46298</v>
      </c>
      <c r="D172" s="112">
        <f ca="1">INDIRECT("'" &amp; UPPER(LEFT(TEXT($D$3,"mmmm"),3)) &amp; "'!G25")</f>
        <v>0</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#VALUE!</v>
      </c>
      <c r="B173" s="158"/>
      <c r="C173" s="102">
        <f t="shared" ca="1" si="7"/>
        <v>46298</v>
      </c>
      <c r="D173" s="112">
        <f ca="1">INDIRECT("'" &amp; UPPER(LEFT(TEXT($D$3,"mmmm"),3)) &amp; "'!G26")</f>
        <v>0</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#VALUE!</v>
      </c>
      <c r="B174" s="158"/>
      <c r="C174" s="102">
        <f t="shared" ca="1" si="7"/>
        <v>46298</v>
      </c>
      <c r="D174" s="112">
        <f ca="1">INDIRECT("'" &amp; UPPER(LEFT(TEXT($D$3,"mmmm"),3)) &amp; "'!G27")</f>
        <v>0</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#VALUE!</v>
      </c>
      <c r="B175" s="158"/>
      <c r="C175" s="102">
        <f t="shared" ca="1" si="7"/>
        <v>46298</v>
      </c>
      <c r="D175" s="112">
        <f ca="1">INDIRECT("'" &amp; UPPER(LEFT(TEXT($D$3,"mmmm"),3)) &amp; "'!G28")</f>
        <v>0</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#VALUE!</v>
      </c>
      <c r="B176" s="158"/>
      <c r="C176" s="102">
        <f t="shared" ca="1" si="7"/>
        <v>46298</v>
      </c>
      <c r="D176" s="112">
        <f ca="1">INDIRECT("'" &amp; UPPER(LEFT(TEXT($D$3,"mmmm"),3)) &amp; "'!G29")</f>
        <v>0</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#VALUE!</v>
      </c>
      <c r="B177" s="158"/>
      <c r="C177" s="102">
        <f t="shared" ca="1" si="7"/>
        <v>46298</v>
      </c>
      <c r="D177" s="112">
        <f ca="1">INDIRECT("'" &amp; UPPER(LEFT(TEXT($D$3,"mmmm"),3)) &amp; "'!G30")</f>
        <v>0</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#VALUE!</v>
      </c>
      <c r="B178" s="158"/>
      <c r="C178" s="102">
        <f t="shared" ca="1" si="7"/>
        <v>46298</v>
      </c>
      <c r="D178" s="112">
        <f ca="1">INDIRECT("'" &amp; UPPER(LEFT(TEXT($D$3,"mmmm"),3)) &amp; "'!G31")</f>
        <v>0</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#VALUE!</v>
      </c>
      <c r="B179" s="158"/>
      <c r="C179" s="102">
        <f t="shared" ca="1" si="7"/>
        <v>46298</v>
      </c>
      <c r="D179" s="112">
        <f ca="1">INDIRECT("'" &amp; UPPER(LEFT(TEXT($D$3,"mmmm"),3)) &amp; "'!G32")</f>
        <v>0</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#VALUE!</v>
      </c>
      <c r="B180" s="158"/>
      <c r="C180" s="102">
        <f t="shared" ca="1" si="7"/>
        <v>46298</v>
      </c>
      <c r="D180" s="112">
        <f ca="1">INDIRECT("'" &amp; UPPER(LEFT(TEXT($D$3,"mmmm"),3)) &amp; "'!G33")</f>
        <v>0</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#VALUE!</v>
      </c>
      <c r="B181" s="158"/>
      <c r="C181" s="102">
        <f t="shared" ca="1" si="7"/>
        <v>46298</v>
      </c>
      <c r="D181" s="112">
        <f ca="1">INDIRECT("'" &amp; UPPER(LEFT(TEXT($D$3,"mmmm"),3)) &amp; "'!G34")</f>
        <v>0</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#VALUE!</v>
      </c>
      <c r="B182" s="158"/>
      <c r="C182" s="102">
        <f t="shared" ca="1" si="7"/>
        <v>46298</v>
      </c>
      <c r="D182" s="112">
        <f ca="1">INDIRECT("'" &amp; UPPER(LEFT(TEXT($D$3,"mmmm"),3)) &amp; "'!G35")</f>
        <v>0</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#VALUE!</v>
      </c>
      <c r="B183" s="158"/>
      <c r="C183" s="102">
        <f t="shared" ca="1" si="7"/>
        <v>46298</v>
      </c>
      <c r="D183" s="112">
        <f ca="1">INDIRECT("'" &amp; UPPER(LEFT(TEXT($D$3,"mmmm"),3)) &amp; "'!G36")</f>
        <v>0</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#VALUE!</v>
      </c>
      <c r="B184" s="158"/>
      <c r="C184" s="102">
        <f t="shared" ca="1" si="7"/>
        <v>46298</v>
      </c>
      <c r="D184" s="112">
        <f ca="1">INDIRECT("'" &amp; UPPER(LEFT(TEXT($D$3,"mmmm"),3)) &amp; "'!G37")</f>
        <v>0</v>
      </c>
      <c r="E184" s="103"/>
      <c r="F184" s="104"/>
      <c r="G184" s="104"/>
      <c r="H184" s="104"/>
      <c r="I184" s="104"/>
      <c r="J184" s="104"/>
      <c r="K184" s="104"/>
      <c r="L184" s="104"/>
      <c r="M184" s="104"/>
      <c r="N184" s="104"/>
      <c r="O184" s="104"/>
      <c r="P184" s="105"/>
    </row>
    <row r="185" spans="1:16" ht="15" customHeight="1" thickBot="1" x14ac:dyDescent="0.3">
      <c r="A185" s="45" t="str">
        <f ca="1">IF(MONTH(C185)=MONTH(D$3),RIGHT('Yearly Info'!A$41,LEN('Yearly Info'!A$41)-4),"")</f>
        <v xml:space="preserve"> </v>
      </c>
      <c r="B185" s="158"/>
      <c r="C185" s="102">
        <f t="shared" ca="1" si="7"/>
        <v>46298</v>
      </c>
      <c r="D185" s="112">
        <f ca="1">INDIRECT("'" &amp; UPPER(LEFT(TEXT($D$3,"mmmm"),3)) &amp; "'!G38")</f>
        <v>0</v>
      </c>
      <c r="E185" s="103"/>
      <c r="F185" s="104"/>
      <c r="G185" s="104"/>
      <c r="H185" s="104"/>
      <c r="I185" s="104"/>
      <c r="J185" s="104"/>
      <c r="K185" s="104"/>
      <c r="L185" s="104"/>
      <c r="M185" s="104"/>
      <c r="N185" s="104"/>
      <c r="O185" s="104"/>
      <c r="P185" s="105"/>
    </row>
    <row r="186" spans="1:16" ht="15" customHeight="1" thickBot="1" x14ac:dyDescent="0.3">
      <c r="A186" s="45" t="str">
        <f ca="1">IF(MONTH(C186)=MONTH(D$3),RIGHT('Yearly Info'!A$42,LEN('Yearly Info'!A$42)-4),"")</f>
        <v xml:space="preserve"> </v>
      </c>
      <c r="B186" s="158"/>
      <c r="C186" s="102">
        <f t="shared" ca="1" si="7"/>
        <v>46298</v>
      </c>
      <c r="D186" s="112">
        <f ca="1">INDIRECT("'" &amp; UPPER(LEFT(TEXT($D$3,"mmmm"),3)) &amp; "'!G39")</f>
        <v>0</v>
      </c>
      <c r="E186" s="103"/>
      <c r="F186" s="104"/>
      <c r="G186" s="104"/>
      <c r="H186" s="104"/>
      <c r="I186" s="104"/>
      <c r="J186" s="104"/>
      <c r="K186" s="104"/>
      <c r="L186" s="104"/>
      <c r="M186" s="104"/>
      <c r="N186" s="104"/>
      <c r="O186" s="104"/>
      <c r="P186" s="105"/>
    </row>
    <row r="187" spans="1:16" ht="15" customHeight="1" thickBot="1" x14ac:dyDescent="0.3">
      <c r="A187" s="45" t="str">
        <f ca="1">IF(MONTH(C187)=MONTH(D$3),RIGHT('Yearly Info'!A$43,LEN('Yearly Info'!A$43)-4),"")</f>
        <v xml:space="preserve"> </v>
      </c>
      <c r="B187" s="158"/>
      <c r="C187" s="102">
        <f t="shared" ca="1" si="7"/>
        <v>46298</v>
      </c>
      <c r="D187" s="113">
        <f ca="1">INDIRECT("'" &amp; UPPER(LEFT(TEXT($D$3,"mmmm"),3)) &amp; "'!G40")</f>
        <v>0</v>
      </c>
      <c r="E187" s="103"/>
      <c r="F187" s="104"/>
      <c r="G187" s="104"/>
      <c r="H187" s="104"/>
      <c r="I187" s="104"/>
      <c r="J187" s="104"/>
      <c r="K187" s="104"/>
      <c r="L187" s="104"/>
      <c r="M187" s="104"/>
      <c r="N187" s="104"/>
      <c r="O187" s="104"/>
      <c r="P187" s="105"/>
    </row>
    <row r="188" spans="1:16" ht="15" customHeight="1" x14ac:dyDescent="0.25">
      <c r="A188" s="44" t="str">
        <f ca="1">IF(MONTH(C188)=MONTH(D$3),RIGHT('Yearly Info'!A$14,LEN('Yearly Info'!A$14)-4),"")</f>
        <v xml:space="preserve"> RICS Support for MDEQ</v>
      </c>
      <c r="B188" s="158" t="str">
        <f ca="1">TEXT(C188,"dddd")</f>
        <v>Sunday</v>
      </c>
      <c r="C188" s="102">
        <f ca="1">C158+1</f>
        <v>46299</v>
      </c>
      <c r="D188" s="112">
        <f ca="1">INDIRECT("'" &amp; UPPER(LEFT(TEXT($D$3,"mmmm"),3)) &amp; "'!H11")</f>
        <v>0</v>
      </c>
      <c r="E188" s="103"/>
      <c r="F188" s="104"/>
      <c r="G188" s="104"/>
      <c r="H188" s="104"/>
      <c r="I188" s="104"/>
      <c r="J188" s="104"/>
      <c r="K188" s="104"/>
      <c r="L188" s="104"/>
      <c r="M188" s="104"/>
      <c r="N188" s="104"/>
      <c r="O188" s="104"/>
      <c r="P188" s="105"/>
    </row>
    <row r="189" spans="1:16" ht="15" customHeight="1" x14ac:dyDescent="0.25">
      <c r="A189" s="44" t="str">
        <f ca="1">IF(MONTH(C189)=MONTH(D$3),RIGHT('Yearly Info'!A$15,LEN('Yearly Info'!A$15)-4),"")</f>
        <v xml:space="preserve"> MDEQ</v>
      </c>
      <c r="B189" s="158"/>
      <c r="C189" s="102">
        <f ca="1">C188</f>
        <v>46299</v>
      </c>
      <c r="D189" s="112">
        <f ca="1">INDIRECT("'" &amp; UPPER(LEFT(TEXT($D$3,"mmmm"),3)) &amp; "'!H12")</f>
        <v>0</v>
      </c>
      <c r="E189" s="103"/>
      <c r="F189" s="104"/>
      <c r="G189" s="104"/>
      <c r="H189" s="104"/>
      <c r="I189" s="104"/>
      <c r="J189" s="104"/>
      <c r="K189" s="104"/>
      <c r="L189" s="104"/>
      <c r="M189" s="104"/>
      <c r="N189" s="104"/>
      <c r="O189" s="104"/>
      <c r="P189" s="105"/>
    </row>
    <row r="190" spans="1:16" ht="15" customHeight="1" x14ac:dyDescent="0.25">
      <c r="A190" s="44" t="str">
        <f ca="1">IF(MONTH(C190)=MONTH(D$3),RIGHT('Yearly Info'!A$16,LEN('Yearly Info'!A$16)-4),"")</f>
        <v xml:space="preserve"> RICS Idea Portal</v>
      </c>
      <c r="B190" s="158"/>
      <c r="C190" s="102">
        <f ca="1">C189</f>
        <v>46299</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v>
      </c>
      <c r="B191" s="158"/>
      <c r="C191" s="102">
        <f t="shared" ref="C191:C217" ca="1" si="8">C190</f>
        <v>46299</v>
      </c>
      <c r="D191" s="112">
        <f ca="1">INDIRECT("'" &amp; UPPER(LEFT(TEXT($D$3,"mmmm"),3)) &amp; "'!H14")</f>
        <v>0</v>
      </c>
      <c r="E191" s="103"/>
      <c r="F191" s="104"/>
      <c r="G191" s="104"/>
      <c r="H191" s="104"/>
      <c r="I191" s="104"/>
      <c r="J191" s="104"/>
      <c r="K191" s="104"/>
      <c r="L191" s="104"/>
      <c r="M191" s="104"/>
      <c r="N191" s="104"/>
      <c r="O191" s="104"/>
      <c r="P191" s="105"/>
    </row>
    <row r="192" spans="1:16" ht="15" customHeight="1" x14ac:dyDescent="0.25">
      <c r="A192" s="44" t="str">
        <f ca="1">IF(MONTH(C192)=MONTH(D$3),RIGHT('Yearly Info'!A$18,LEN('Yearly Info'!A$18)-4),"")</f>
        <v xml:space="preserve"> GeoSpatial</v>
      </c>
      <c r="B192" s="158"/>
      <c r="C192" s="102">
        <f t="shared" ca="1" si="8"/>
        <v>46299</v>
      </c>
      <c r="D192" s="112">
        <f ca="1">INDIRECT("'" &amp; UPPER(LEFT(TEXT($D$3,"mmmm"),3)) &amp; "'!H15")</f>
        <v>0</v>
      </c>
      <c r="E192" s="103"/>
      <c r="F192" s="104"/>
      <c r="G192" s="104"/>
      <c r="H192" s="104"/>
      <c r="I192" s="104"/>
      <c r="J192" s="104"/>
      <c r="K192" s="104"/>
      <c r="L192" s="104"/>
      <c r="M192" s="104"/>
      <c r="N192" s="104"/>
      <c r="O192" s="104"/>
      <c r="P192" s="105"/>
    </row>
    <row r="193" spans="1:16" ht="15" customHeight="1" x14ac:dyDescent="0.25">
      <c r="A193" s="44" t="str">
        <f ca="1">IF(MONTH(C193)=MONTH(D$3),RIGHT('Yearly Info'!A$19,LEN('Yearly Info'!A$19)-4),"")</f>
        <v xml:space="preserve"> RICS Dashboard</v>
      </c>
      <c r="B193" s="158"/>
      <c r="C193" s="102">
        <f t="shared" ca="1" si="8"/>
        <v>46299</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MDWFP NRIS</v>
      </c>
      <c r="B194" s="158"/>
      <c r="C194" s="102">
        <f t="shared" ca="1" si="8"/>
        <v>46299</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 MRVA 4 CLOSED</v>
      </c>
      <c r="B195" s="158"/>
      <c r="C195" s="102">
        <f t="shared" ca="1" si="8"/>
        <v>46299</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v>
      </c>
      <c r="B196" s="158"/>
      <c r="C196" s="102">
        <f t="shared" ca="1" si="8"/>
        <v>46299</v>
      </c>
      <c r="D196" s="112">
        <f ca="1">INDIRECT("'" &amp; UPPER(LEFT(TEXT($D$3,"mmmm"),3)) &amp; "'!H19")</f>
        <v>0</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#VALUE!</v>
      </c>
      <c r="B197" s="158"/>
      <c r="C197" s="102">
        <f t="shared" ca="1" si="8"/>
        <v>46299</v>
      </c>
      <c r="D197" s="112">
        <f ca="1">INDIRECT("'" &amp; UPPER(LEFT(TEXT($D$3,"mmmm"),3)) &amp; "'!H20")</f>
        <v>0</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#VALUE!</v>
      </c>
      <c r="B198" s="158"/>
      <c r="C198" s="102">
        <f t="shared" ca="1" si="8"/>
        <v>46299</v>
      </c>
      <c r="D198" s="112">
        <f ca="1">INDIRECT("'" &amp; UPPER(LEFT(TEXT($D$3,"mmmm"),3)) &amp; "'!H21")</f>
        <v>0</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#VALUE!</v>
      </c>
      <c r="B199" s="158"/>
      <c r="C199" s="102">
        <f t="shared" ca="1" si="8"/>
        <v>46299</v>
      </c>
      <c r="D199" s="112">
        <f ca="1">INDIRECT("'" &amp; UPPER(LEFT(TEXT($D$3,"mmmm"),3)) &amp; "'!H22")</f>
        <v>0</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#VALUE!</v>
      </c>
      <c r="B200" s="158"/>
      <c r="C200" s="102">
        <f t="shared" ca="1" si="8"/>
        <v>46299</v>
      </c>
      <c r="D200" s="112">
        <f ca="1">INDIRECT("'" &amp; UPPER(LEFT(TEXT($D$3,"mmmm"),3)) &amp; "'!H23")</f>
        <v>0</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#VALUE!</v>
      </c>
      <c r="B201" s="158"/>
      <c r="C201" s="102">
        <f t="shared" ca="1" si="8"/>
        <v>46299</v>
      </c>
      <c r="D201" s="112">
        <f ca="1">INDIRECT("'" &amp; UPPER(LEFT(TEXT($D$3,"mmmm"),3)) &amp; "'!H24")</f>
        <v>0</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#VALUE!</v>
      </c>
      <c r="B202" s="158"/>
      <c r="C202" s="102">
        <f t="shared" ca="1" si="8"/>
        <v>46299</v>
      </c>
      <c r="D202" s="112">
        <f ca="1">INDIRECT("'" &amp; UPPER(LEFT(TEXT($D$3,"mmmm"),3)) &amp; "'!H25")</f>
        <v>0</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#VALUE!</v>
      </c>
      <c r="B203" s="158"/>
      <c r="C203" s="102">
        <f t="shared" ca="1" si="8"/>
        <v>46299</v>
      </c>
      <c r="D203" s="112">
        <f ca="1">INDIRECT("'" &amp; UPPER(LEFT(TEXT($D$3,"mmmm"),3)) &amp; "'!H26")</f>
        <v>0</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#VALUE!</v>
      </c>
      <c r="B204" s="158"/>
      <c r="C204" s="102">
        <f t="shared" ca="1" si="8"/>
        <v>46299</v>
      </c>
      <c r="D204" s="112">
        <f ca="1">INDIRECT("'" &amp; UPPER(LEFT(TEXT($D$3,"mmmm"),3)) &amp; "'!H27")</f>
        <v>0</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#VALUE!</v>
      </c>
      <c r="B205" s="158"/>
      <c r="C205" s="102">
        <f t="shared" ca="1" si="8"/>
        <v>46299</v>
      </c>
      <c r="D205" s="112">
        <f ca="1">INDIRECT("'" &amp; UPPER(LEFT(TEXT($D$3,"mmmm"),3)) &amp; "'!H28")</f>
        <v>0</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#VALUE!</v>
      </c>
      <c r="B206" s="158"/>
      <c r="C206" s="102">
        <f t="shared" ca="1" si="8"/>
        <v>46299</v>
      </c>
      <c r="D206" s="112">
        <f ca="1">INDIRECT("'" &amp; UPPER(LEFT(TEXT($D$3,"mmmm"),3)) &amp; "'!H29")</f>
        <v>0</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#VALUE!</v>
      </c>
      <c r="B207" s="158"/>
      <c r="C207" s="102">
        <f t="shared" ca="1" si="8"/>
        <v>46299</v>
      </c>
      <c r="D207" s="112">
        <f ca="1">INDIRECT("'" &amp; UPPER(LEFT(TEXT($D$3,"mmmm"),3)) &amp; "'!H30")</f>
        <v>0</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#VALUE!</v>
      </c>
      <c r="B208" s="158"/>
      <c r="C208" s="102">
        <f t="shared" ca="1" si="8"/>
        <v>46299</v>
      </c>
      <c r="D208" s="112">
        <f ca="1">INDIRECT("'" &amp; UPPER(LEFT(TEXT($D$3,"mmmm"),3)) &amp; "'!H31")</f>
        <v>0</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#VALUE!</v>
      </c>
      <c r="B209" s="158"/>
      <c r="C209" s="102">
        <f t="shared" ca="1" si="8"/>
        <v>46299</v>
      </c>
      <c r="D209" s="112">
        <f ca="1">INDIRECT("'" &amp; UPPER(LEFT(TEXT($D$3,"mmmm"),3)) &amp; "'!H32")</f>
        <v>0</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#VALUE!</v>
      </c>
      <c r="B210" s="158"/>
      <c r="C210" s="102">
        <f t="shared" ca="1" si="8"/>
        <v>46299</v>
      </c>
      <c r="D210" s="112">
        <f ca="1">INDIRECT("'" &amp; UPPER(LEFT(TEXT($D$3,"mmmm"),3)) &amp; "'!H33")</f>
        <v>0</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#VALUE!</v>
      </c>
      <c r="B211" s="158"/>
      <c r="C211" s="102">
        <f t="shared" ca="1" si="8"/>
        <v>46299</v>
      </c>
      <c r="D211" s="112">
        <f ca="1">INDIRECT("'" &amp; UPPER(LEFT(TEXT($D$3,"mmmm"),3)) &amp; "'!H34")</f>
        <v>0</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#VALUE!</v>
      </c>
      <c r="B212" s="158"/>
      <c r="C212" s="102">
        <f t="shared" ca="1" si="8"/>
        <v>46299</v>
      </c>
      <c r="D212" s="112">
        <f ca="1">INDIRECT("'" &amp; UPPER(LEFT(TEXT($D$3,"mmmm"),3)) &amp; "'!H35")</f>
        <v>0</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#VALUE!</v>
      </c>
      <c r="B213" s="158"/>
      <c r="C213" s="102">
        <f t="shared" ca="1" si="8"/>
        <v>46299</v>
      </c>
      <c r="D213" s="112">
        <f ca="1">INDIRECT("'" &amp; UPPER(LEFT(TEXT($D$3,"mmmm"),3)) &amp; "'!H36")</f>
        <v>0</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#VALUE!</v>
      </c>
      <c r="B214" s="158"/>
      <c r="C214" s="102">
        <f t="shared" ca="1" si="8"/>
        <v>46299</v>
      </c>
      <c r="D214" s="112">
        <f ca="1">INDIRECT("'" &amp; UPPER(LEFT(TEXT($D$3,"mmmm"),3)) &amp; "'!H37")</f>
        <v>0</v>
      </c>
      <c r="E214" s="103"/>
      <c r="F214" s="104"/>
      <c r="G214" s="104"/>
      <c r="H214" s="104"/>
      <c r="I214" s="104"/>
      <c r="J214" s="104"/>
      <c r="K214" s="104"/>
      <c r="L214" s="104"/>
      <c r="M214" s="104"/>
      <c r="N214" s="104"/>
      <c r="O214" s="104"/>
      <c r="P214" s="105"/>
    </row>
    <row r="215" spans="1:16" ht="15" customHeight="1" thickBot="1" x14ac:dyDescent="0.3">
      <c r="A215" s="45" t="str">
        <f ca="1">IF(MONTH(C215)=MONTH(D$3),RIGHT('Yearly Info'!A$41,LEN('Yearly Info'!A$41)-4),"")</f>
        <v xml:space="preserve"> </v>
      </c>
      <c r="B215" s="158"/>
      <c r="C215" s="102">
        <f t="shared" ca="1" si="8"/>
        <v>46299</v>
      </c>
      <c r="D215" s="112">
        <f ca="1">INDIRECT("'" &amp; UPPER(LEFT(TEXT($D$3,"mmmm"),3)) &amp; "'!H38")</f>
        <v>0</v>
      </c>
      <c r="E215" s="103"/>
      <c r="F215" s="104"/>
      <c r="G215" s="104"/>
      <c r="H215" s="104"/>
      <c r="I215" s="104"/>
      <c r="J215" s="104"/>
      <c r="K215" s="104"/>
      <c r="L215" s="104"/>
      <c r="M215" s="104"/>
      <c r="N215" s="104"/>
      <c r="O215" s="104"/>
      <c r="P215" s="105"/>
    </row>
    <row r="216" spans="1:16" ht="15" customHeight="1" thickBot="1" x14ac:dyDescent="0.3">
      <c r="A216" s="45" t="str">
        <f ca="1">IF(MONTH(C216)=MONTH(D$3),RIGHT('Yearly Info'!A$42,LEN('Yearly Info'!A$42)-4),"")</f>
        <v xml:space="preserve"> </v>
      </c>
      <c r="B216" s="158"/>
      <c r="C216" s="102">
        <f t="shared" ca="1" si="8"/>
        <v>46299</v>
      </c>
      <c r="D216" s="112">
        <f ca="1">INDIRECT("'" &amp; UPPER(LEFT(TEXT($D$3,"mmmm"),3)) &amp; "'!H39")</f>
        <v>0</v>
      </c>
      <c r="E216" s="103"/>
      <c r="F216" s="104"/>
      <c r="G216" s="104"/>
      <c r="H216" s="104"/>
      <c r="I216" s="104"/>
      <c r="J216" s="104"/>
      <c r="K216" s="104"/>
      <c r="L216" s="104"/>
      <c r="M216" s="104"/>
      <c r="N216" s="104"/>
      <c r="O216" s="104"/>
      <c r="P216" s="105"/>
    </row>
    <row r="217" spans="1:16" ht="15" customHeight="1" thickBot="1" x14ac:dyDescent="0.3">
      <c r="A217" s="45" t="str">
        <f ca="1">IF(MONTH(C217)=MONTH(D$3),RIGHT('Yearly Info'!A$43,LEN('Yearly Info'!A$43)-4),"")</f>
        <v xml:space="preserve"> </v>
      </c>
      <c r="B217" s="158"/>
      <c r="C217" s="102">
        <f t="shared" ca="1" si="8"/>
        <v>46299</v>
      </c>
      <c r="D217" s="112">
        <f ca="1">INDIRECT("'" &amp; UPPER(LEFT(TEXT($D$3,"mmmm"),3)) &amp; "'!H40")</f>
        <v>0</v>
      </c>
      <c r="E217" s="103"/>
      <c r="F217" s="104"/>
      <c r="G217" s="104"/>
      <c r="H217" s="104"/>
      <c r="I217" s="104"/>
      <c r="J217" s="104"/>
      <c r="K217" s="104"/>
      <c r="L217" s="104"/>
      <c r="M217" s="104"/>
      <c r="N217" s="104"/>
      <c r="O217" s="104"/>
      <c r="P217" s="105"/>
    </row>
    <row r="218" spans="1:16" ht="15" customHeight="1" x14ac:dyDescent="0.25">
      <c r="A218" s="44" t="str">
        <f ca="1">IF(MONTH(C218)=MONTH(D$3),RIGHT('Yearly Info'!A$14,LEN('Yearly Info'!A$14)-4),"")</f>
        <v xml:space="preserve"> RICS Support for MDEQ</v>
      </c>
      <c r="B218" s="145" t="str">
        <f ca="1">TEXT(C218,"dddd")</f>
        <v>Monday</v>
      </c>
      <c r="C218" s="94">
        <f ca="1">C128+3</f>
        <v>46300</v>
      </c>
      <c r="D218" s="114">
        <f ca="1">INDIRECT("'" &amp; UPPER(LEFT(TEXT($D$3,"mmmm"),3)) &amp; "'!I11")</f>
        <v>0</v>
      </c>
      <c r="E218" s="147"/>
      <c r="F218" s="148"/>
      <c r="G218" s="148"/>
      <c r="H218" s="148"/>
      <c r="I218" s="148"/>
      <c r="J218" s="148"/>
      <c r="K218" s="148"/>
      <c r="L218" s="148"/>
      <c r="M218" s="148"/>
      <c r="N218" s="148"/>
      <c r="O218" s="148"/>
      <c r="P218" s="149"/>
    </row>
    <row r="219" spans="1:16" ht="15" customHeight="1" x14ac:dyDescent="0.25">
      <c r="A219" s="44" t="str">
        <f ca="1">IF(MONTH(C219)=MONTH(D$3),RIGHT('Yearly Info'!A$15,LEN('Yearly Info'!A$15)-4),"")</f>
        <v xml:space="preserve"> MDEQ</v>
      </c>
      <c r="B219" s="145"/>
      <c r="C219" s="42">
        <f ca="1">C218</f>
        <v>46300</v>
      </c>
      <c r="D219" s="114">
        <f ca="1">INDIRECT("'" &amp; UPPER(LEFT(TEXT($D$3,"mmmm"),3)) &amp; "'!I12")</f>
        <v>0</v>
      </c>
      <c r="E219" s="147"/>
      <c r="F219" s="148"/>
      <c r="G219" s="148"/>
      <c r="H219" s="148"/>
      <c r="I219" s="148"/>
      <c r="J219" s="148"/>
      <c r="K219" s="148"/>
      <c r="L219" s="148"/>
      <c r="M219" s="148"/>
      <c r="N219" s="148"/>
      <c r="O219" s="148"/>
      <c r="P219" s="149"/>
    </row>
    <row r="220" spans="1:16" ht="15" customHeight="1" x14ac:dyDescent="0.25">
      <c r="A220" s="44" t="str">
        <f ca="1">IF(MONTH(C220)=MONTH(D$3),RIGHT('Yearly Info'!A$16,LEN('Yearly Info'!A$16)-4),"")</f>
        <v xml:space="preserve"> RICS Idea Portal</v>
      </c>
      <c r="B220" s="145"/>
      <c r="C220" s="42">
        <f t="shared" ref="C220:C247" ca="1" si="9">C219</f>
        <v>46300</v>
      </c>
      <c r="D220" s="114">
        <f ca="1">INDIRECT("'" &amp; UPPER(LEFT(TEXT($D$3,"mmmm"),3)) &amp; "'!I13")</f>
        <v>0</v>
      </c>
      <c r="E220" s="147"/>
      <c r="F220" s="148"/>
      <c r="G220" s="148"/>
      <c r="H220" s="148"/>
      <c r="I220" s="148"/>
      <c r="J220" s="148"/>
      <c r="K220" s="148"/>
      <c r="L220" s="148"/>
      <c r="M220" s="148"/>
      <c r="N220" s="148"/>
      <c r="O220" s="148"/>
      <c r="P220" s="149"/>
    </row>
    <row r="221" spans="1:16" ht="15" customHeight="1" x14ac:dyDescent="0.25">
      <c r="A221" s="44" t="str">
        <f ca="1">IF(MONTH(C221)=MONTH(D$3),RIGHT('Yearly Info'!A$17,LEN('Yearly Info'!A$17)-4),"")</f>
        <v xml:space="preserve"> MSWIS</v>
      </c>
      <c r="B221" s="145"/>
      <c r="C221" s="42">
        <f t="shared" ca="1" si="9"/>
        <v>46300</v>
      </c>
      <c r="D221" s="114">
        <f ca="1">INDIRECT("'" &amp; UPPER(LEFT(TEXT($D$3,"mmmm"),3)) &amp; "'!I14")</f>
        <v>0</v>
      </c>
      <c r="E221" s="147"/>
      <c r="F221" s="148"/>
      <c r="G221" s="148"/>
      <c r="H221" s="148"/>
      <c r="I221" s="148"/>
      <c r="J221" s="148"/>
      <c r="K221" s="148"/>
      <c r="L221" s="148"/>
      <c r="M221" s="148"/>
      <c r="N221" s="148"/>
      <c r="O221" s="148"/>
      <c r="P221" s="149"/>
    </row>
    <row r="222" spans="1:16" ht="15" customHeight="1" x14ac:dyDescent="0.25">
      <c r="A222" s="44" t="str">
        <f ca="1">IF(MONTH(C222)=MONTH(D$3),RIGHT('Yearly Info'!A$18,LEN('Yearly Info'!A$18)-4),"")</f>
        <v xml:space="preserve"> GeoSpatial</v>
      </c>
      <c r="B222" s="145"/>
      <c r="C222" s="42">
        <f t="shared" ca="1" si="9"/>
        <v>46300</v>
      </c>
      <c r="D222" s="114">
        <f ca="1">INDIRECT("'" &amp; UPPER(LEFT(TEXT($D$3,"mmmm"),3)) &amp; "'!I15")</f>
        <v>0</v>
      </c>
      <c r="E222" s="147"/>
      <c r="F222" s="148"/>
      <c r="G222" s="148"/>
      <c r="H222" s="148"/>
      <c r="I222" s="148"/>
      <c r="J222" s="148"/>
      <c r="K222" s="148"/>
      <c r="L222" s="148"/>
      <c r="M222" s="148"/>
      <c r="N222" s="148"/>
      <c r="O222" s="148"/>
      <c r="P222" s="149"/>
    </row>
    <row r="223" spans="1:16" ht="15" customHeight="1" x14ac:dyDescent="0.25">
      <c r="A223" s="44" t="str">
        <f ca="1">IF(MONTH(C223)=MONTH(D$3),RIGHT('Yearly Info'!A$19,LEN('Yearly Info'!A$19)-4),"")</f>
        <v xml:space="preserve"> RICS Dashboard</v>
      </c>
      <c r="B223" s="145"/>
      <c r="C223" s="42">
        <f t="shared" ca="1" si="9"/>
        <v>46300</v>
      </c>
      <c r="D223" s="114">
        <f ca="1">INDIRECT("'" &amp; UPPER(LEFT(TEXT($D$3,"mmmm"),3)) &amp; "'!I16")</f>
        <v>0</v>
      </c>
      <c r="E223" s="147"/>
      <c r="F223" s="148"/>
      <c r="G223" s="148"/>
      <c r="H223" s="148"/>
      <c r="I223" s="148"/>
      <c r="J223" s="148"/>
      <c r="K223" s="148"/>
      <c r="L223" s="148"/>
      <c r="M223" s="148"/>
      <c r="N223" s="148"/>
      <c r="O223" s="148"/>
      <c r="P223" s="149"/>
    </row>
    <row r="224" spans="1:16" ht="15" customHeight="1" x14ac:dyDescent="0.25">
      <c r="A224" s="44" t="str">
        <f ca="1">IF(MONTH(C224)=MONTH(D$3),RIGHT('Yearly Info'!A$20,LEN('Yearly Info'!A$20)-4),"")</f>
        <v xml:space="preserve"> MDWFP NRIS</v>
      </c>
      <c r="B224" s="145"/>
      <c r="C224" s="42">
        <f t="shared" ca="1" si="9"/>
        <v>46300</v>
      </c>
      <c r="D224" s="114">
        <f ca="1">INDIRECT("'" &amp; UPPER(LEFT(TEXT($D$3,"mmmm"),3)) &amp; "'!I17")</f>
        <v>0</v>
      </c>
      <c r="E224" s="147"/>
      <c r="F224" s="148"/>
      <c r="G224" s="148"/>
      <c r="H224" s="148"/>
      <c r="I224" s="148"/>
      <c r="J224" s="148"/>
      <c r="K224" s="148"/>
      <c r="L224" s="148"/>
      <c r="M224" s="148"/>
      <c r="N224" s="148"/>
      <c r="O224" s="148"/>
      <c r="P224" s="149"/>
    </row>
    <row r="225" spans="1:16" ht="15" customHeight="1" x14ac:dyDescent="0.25">
      <c r="A225" s="44" t="str">
        <f ca="1">IF(MONTH(C225)=MONTH(D$3),RIGHT('Yearly Info'!A$21,LEN('Yearly Info'!A$21)-4),"")</f>
        <v xml:space="preserve"> MSWIS MRVA 4 CLOSED</v>
      </c>
      <c r="B225" s="145"/>
      <c r="C225" s="42">
        <f t="shared" ca="1" si="9"/>
        <v>46300</v>
      </c>
      <c r="D225" s="114">
        <f ca="1">INDIRECT("'" &amp; UPPER(LEFT(TEXT($D$3,"mmmm"),3)) &amp; "'!I18")</f>
        <v>0</v>
      </c>
      <c r="E225" s="147"/>
      <c r="F225" s="148"/>
      <c r="G225" s="148"/>
      <c r="H225" s="148"/>
      <c r="I225" s="148"/>
      <c r="J225" s="148"/>
      <c r="K225" s="148"/>
      <c r="L225" s="148"/>
      <c r="M225" s="148"/>
      <c r="N225" s="148"/>
      <c r="O225" s="148"/>
      <c r="P225" s="149"/>
    </row>
    <row r="226" spans="1:16" ht="15" customHeight="1" x14ac:dyDescent="0.25">
      <c r="A226" s="44" t="str">
        <f ca="1">IF(MONTH(C226)=MONTH(D$3),RIGHT('Yearly Info'!A$22,LEN('Yearly Info'!A$22)-4),"")</f>
        <v xml:space="preserve"> Tackett</v>
      </c>
      <c r="B226" s="145"/>
      <c r="C226" s="42">
        <f t="shared" ca="1" si="9"/>
        <v>46300</v>
      </c>
      <c r="D226" s="114">
        <f ca="1">INDIRECT("'" &amp; UPPER(LEFT(TEXT($D$3,"mmmm"),3)) &amp; "'!I19")</f>
        <v>0</v>
      </c>
      <c r="E226" s="147"/>
      <c r="F226" s="148"/>
      <c r="G226" s="148"/>
      <c r="H226" s="148"/>
      <c r="I226" s="148"/>
      <c r="J226" s="148"/>
      <c r="K226" s="148"/>
      <c r="L226" s="148"/>
      <c r="M226" s="148"/>
      <c r="N226" s="148"/>
      <c r="O226" s="148"/>
      <c r="P226" s="149"/>
    </row>
    <row r="227" spans="1:16" ht="15" customHeight="1" x14ac:dyDescent="0.25">
      <c r="A227" s="44" t="e">
        <f ca="1">IF(MONTH(C227)=MONTH(D$3),RIGHT('Yearly Info'!A$23,LEN('Yearly Info'!A$23)-4),"")</f>
        <v>#VALUE!</v>
      </c>
      <c r="B227" s="145"/>
      <c r="C227" s="42">
        <f t="shared" ca="1" si="9"/>
        <v>46300</v>
      </c>
      <c r="D227" s="114">
        <f ca="1">INDIRECT("'" &amp; UPPER(LEFT(TEXT($D$3,"mmmm"),3)) &amp; "'!I20")</f>
        <v>0</v>
      </c>
      <c r="E227" s="147"/>
      <c r="F227" s="148"/>
      <c r="G227" s="148"/>
      <c r="H227" s="148"/>
      <c r="I227" s="148"/>
      <c r="J227" s="148"/>
      <c r="K227" s="148"/>
      <c r="L227" s="148"/>
      <c r="M227" s="148"/>
      <c r="N227" s="148"/>
      <c r="O227" s="148"/>
      <c r="P227" s="149"/>
    </row>
    <row r="228" spans="1:16" ht="15" customHeight="1" x14ac:dyDescent="0.25">
      <c r="A228" s="44" t="e">
        <f ca="1">IF(MONTH(C228)=MONTH(D$3),RIGHT('Yearly Info'!A$24,LEN('Yearly Info'!A$24)-4),"")</f>
        <v>#VALUE!</v>
      </c>
      <c r="B228" s="145"/>
      <c r="C228" s="42">
        <f t="shared" ca="1" si="9"/>
        <v>46300</v>
      </c>
      <c r="D228" s="114">
        <f ca="1">INDIRECT("'" &amp; UPPER(LEFT(TEXT($D$3,"mmmm"),3)) &amp; "'!I21")</f>
        <v>0</v>
      </c>
      <c r="E228" s="147"/>
      <c r="F228" s="148"/>
      <c r="G228" s="148"/>
      <c r="H228" s="148"/>
      <c r="I228" s="148"/>
      <c r="J228" s="148"/>
      <c r="K228" s="148"/>
      <c r="L228" s="148"/>
      <c r="M228" s="148"/>
      <c r="N228" s="148"/>
      <c r="O228" s="148"/>
      <c r="P228" s="149"/>
    </row>
    <row r="229" spans="1:16" ht="15" customHeight="1" x14ac:dyDescent="0.25">
      <c r="A229" s="44" t="e">
        <f ca="1">IF(MONTH(C229)=MONTH(D$3),RIGHT('Yearly Info'!A$25,LEN('Yearly Info'!A$25)-4),"")</f>
        <v>#VALUE!</v>
      </c>
      <c r="B229" s="145"/>
      <c r="C229" s="42">
        <f t="shared" ca="1" si="9"/>
        <v>46300</v>
      </c>
      <c r="D229" s="114">
        <f ca="1">INDIRECT("'" &amp; UPPER(LEFT(TEXT($D$3,"mmmm"),3)) &amp; "'!I22")</f>
        <v>0</v>
      </c>
      <c r="E229" s="147"/>
      <c r="F229" s="148"/>
      <c r="G229" s="148"/>
      <c r="H229" s="148"/>
      <c r="I229" s="148"/>
      <c r="J229" s="148"/>
      <c r="K229" s="148"/>
      <c r="L229" s="148"/>
      <c r="M229" s="148"/>
      <c r="N229" s="148"/>
      <c r="O229" s="148"/>
      <c r="P229" s="149"/>
    </row>
    <row r="230" spans="1:16" ht="15" customHeight="1" x14ac:dyDescent="0.25">
      <c r="A230" s="44" t="e">
        <f ca="1">IF(MONTH(C230)=MONTH(D$3),RIGHT('Yearly Info'!A$26,LEN('Yearly Info'!A$26)-4),"")</f>
        <v>#VALUE!</v>
      </c>
      <c r="B230" s="145"/>
      <c r="C230" s="42">
        <f t="shared" ca="1" si="9"/>
        <v>46300</v>
      </c>
      <c r="D230" s="114">
        <f ca="1">INDIRECT("'" &amp; UPPER(LEFT(TEXT($D$3,"mmmm"),3)) &amp; "'!I23")</f>
        <v>0</v>
      </c>
      <c r="E230" s="147"/>
      <c r="F230" s="148"/>
      <c r="G230" s="148"/>
      <c r="H230" s="148"/>
      <c r="I230" s="148"/>
      <c r="J230" s="148"/>
      <c r="K230" s="148"/>
      <c r="L230" s="148"/>
      <c r="M230" s="148"/>
      <c r="N230" s="148"/>
      <c r="O230" s="148"/>
      <c r="P230" s="149"/>
    </row>
    <row r="231" spans="1:16" ht="15" customHeight="1" x14ac:dyDescent="0.25">
      <c r="A231" s="44" t="e">
        <f ca="1">IF(MONTH(C231)=MONTH(D$3),RIGHT('Yearly Info'!A$27,LEN('Yearly Info'!A$27)-4),"")</f>
        <v>#VALUE!</v>
      </c>
      <c r="B231" s="145"/>
      <c r="C231" s="42">
        <f t="shared" ca="1" si="9"/>
        <v>46300</v>
      </c>
      <c r="D231" s="114">
        <f ca="1">INDIRECT("'" &amp; UPPER(LEFT(TEXT($D$3,"mmmm"),3)) &amp; "'!I24")</f>
        <v>0</v>
      </c>
      <c r="E231" s="147"/>
      <c r="F231" s="148"/>
      <c r="G231" s="148"/>
      <c r="H231" s="148"/>
      <c r="I231" s="148"/>
      <c r="J231" s="148"/>
      <c r="K231" s="148"/>
      <c r="L231" s="148"/>
      <c r="M231" s="148"/>
      <c r="N231" s="148"/>
      <c r="O231" s="148"/>
      <c r="P231" s="149"/>
    </row>
    <row r="232" spans="1:16" ht="15" customHeight="1" x14ac:dyDescent="0.25">
      <c r="A232" s="44" t="e">
        <f ca="1">IF(MONTH(C232)=MONTH(D$3),RIGHT('Yearly Info'!A$28,LEN('Yearly Info'!A$28)-4),"")</f>
        <v>#VALUE!</v>
      </c>
      <c r="B232" s="145"/>
      <c r="C232" s="42">
        <f t="shared" ca="1" si="9"/>
        <v>46300</v>
      </c>
      <c r="D232" s="114">
        <f ca="1">INDIRECT("'" &amp; UPPER(LEFT(TEXT($D$3,"mmmm"),3)) &amp; "'!I25")</f>
        <v>0</v>
      </c>
      <c r="E232" s="147"/>
      <c r="F232" s="148"/>
      <c r="G232" s="148"/>
      <c r="H232" s="148"/>
      <c r="I232" s="148"/>
      <c r="J232" s="148"/>
      <c r="K232" s="148"/>
      <c r="L232" s="148"/>
      <c r="M232" s="148"/>
      <c r="N232" s="148"/>
      <c r="O232" s="148"/>
      <c r="P232" s="149"/>
    </row>
    <row r="233" spans="1:16" ht="15" customHeight="1" x14ac:dyDescent="0.25">
      <c r="A233" s="44" t="e">
        <f ca="1">IF(MONTH(C233)=MONTH(D$3),RIGHT('Yearly Info'!A$29,LEN('Yearly Info'!A$29)-4),"")</f>
        <v>#VALUE!</v>
      </c>
      <c r="B233" s="145"/>
      <c r="C233" s="42">
        <f t="shared" ca="1" si="9"/>
        <v>46300</v>
      </c>
      <c r="D233" s="114">
        <f ca="1">INDIRECT("'" &amp; UPPER(LEFT(TEXT($D$3,"mmmm"),3)) &amp; "'!I26")</f>
        <v>0</v>
      </c>
      <c r="E233" s="147"/>
      <c r="F233" s="148"/>
      <c r="G233" s="148"/>
      <c r="H233" s="148"/>
      <c r="I233" s="148"/>
      <c r="J233" s="148"/>
      <c r="K233" s="148"/>
      <c r="L233" s="148"/>
      <c r="M233" s="148"/>
      <c r="N233" s="148"/>
      <c r="O233" s="148"/>
      <c r="P233" s="149"/>
    </row>
    <row r="234" spans="1:16" ht="15" customHeight="1" x14ac:dyDescent="0.25">
      <c r="A234" s="44" t="e">
        <f ca="1">IF(MONTH(C234)=MONTH(D$3),RIGHT('Yearly Info'!A$30,LEN('Yearly Info'!A$30)-4),"")</f>
        <v>#VALUE!</v>
      </c>
      <c r="B234" s="145"/>
      <c r="C234" s="42">
        <f t="shared" ca="1" si="9"/>
        <v>46300</v>
      </c>
      <c r="D234" s="114">
        <f ca="1">INDIRECT("'" &amp; UPPER(LEFT(TEXT($D$3,"mmmm"),3)) &amp; "'!I27")</f>
        <v>0</v>
      </c>
      <c r="E234" s="147"/>
      <c r="F234" s="148"/>
      <c r="G234" s="148"/>
      <c r="H234" s="148"/>
      <c r="I234" s="148"/>
      <c r="J234" s="148"/>
      <c r="K234" s="148"/>
      <c r="L234" s="148"/>
      <c r="M234" s="148"/>
      <c r="N234" s="148"/>
      <c r="O234" s="148"/>
      <c r="P234" s="149"/>
    </row>
    <row r="235" spans="1:16" ht="15" customHeight="1" x14ac:dyDescent="0.25">
      <c r="A235" s="44" t="e">
        <f ca="1">IF(MONTH(C235)=MONTH(D$3),RIGHT('Yearly Info'!A$31,LEN('Yearly Info'!A$31)-4),"")</f>
        <v>#VALUE!</v>
      </c>
      <c r="B235" s="145"/>
      <c r="C235" s="42">
        <f t="shared" ca="1" si="9"/>
        <v>46300</v>
      </c>
      <c r="D235" s="114">
        <f ca="1">INDIRECT("'" &amp; UPPER(LEFT(TEXT($D$3,"mmmm"),3)) &amp; "'!I28")</f>
        <v>0</v>
      </c>
      <c r="E235" s="147"/>
      <c r="F235" s="148"/>
      <c r="G235" s="148"/>
      <c r="H235" s="148"/>
      <c r="I235" s="148"/>
      <c r="J235" s="148"/>
      <c r="K235" s="148"/>
      <c r="L235" s="148"/>
      <c r="M235" s="148"/>
      <c r="N235" s="148"/>
      <c r="O235" s="148"/>
      <c r="P235" s="149"/>
    </row>
    <row r="236" spans="1:16" ht="15" customHeight="1" x14ac:dyDescent="0.25">
      <c r="A236" s="44" t="e">
        <f ca="1">IF(MONTH(C236)=MONTH(D$3),RIGHT('Yearly Info'!A$32,LEN('Yearly Info'!A$32)-4),"")</f>
        <v>#VALUE!</v>
      </c>
      <c r="B236" s="145"/>
      <c r="C236" s="42">
        <f t="shared" ca="1" si="9"/>
        <v>46300</v>
      </c>
      <c r="D236" s="114">
        <f ca="1">INDIRECT("'" &amp; UPPER(LEFT(TEXT($D$3,"mmmm"),3)) &amp; "'!I29")</f>
        <v>0</v>
      </c>
      <c r="E236" s="147"/>
      <c r="F236" s="148"/>
      <c r="G236" s="148"/>
      <c r="H236" s="148"/>
      <c r="I236" s="148"/>
      <c r="J236" s="148"/>
      <c r="K236" s="148"/>
      <c r="L236" s="148"/>
      <c r="M236" s="148"/>
      <c r="N236" s="148"/>
      <c r="O236" s="148"/>
      <c r="P236" s="149"/>
    </row>
    <row r="237" spans="1:16" ht="15" customHeight="1" x14ac:dyDescent="0.25">
      <c r="A237" s="44" t="e">
        <f ca="1">IF(MONTH(C237)=MONTH(D$3),RIGHT('Yearly Info'!A$33,LEN('Yearly Info'!A$33)-4),"")</f>
        <v>#VALUE!</v>
      </c>
      <c r="B237" s="145"/>
      <c r="C237" s="42">
        <f t="shared" ca="1" si="9"/>
        <v>46300</v>
      </c>
      <c r="D237" s="114">
        <f ca="1">INDIRECT("'" &amp; UPPER(LEFT(TEXT($D$3,"mmmm"),3)) &amp; "'!I30")</f>
        <v>0</v>
      </c>
      <c r="E237" s="147"/>
      <c r="F237" s="148"/>
      <c r="G237" s="148"/>
      <c r="H237" s="148"/>
      <c r="I237" s="148"/>
      <c r="J237" s="148"/>
      <c r="K237" s="148"/>
      <c r="L237" s="148"/>
      <c r="M237" s="148"/>
      <c r="N237" s="148"/>
      <c r="O237" s="148"/>
      <c r="P237" s="149"/>
    </row>
    <row r="238" spans="1:16" ht="15" customHeight="1" x14ac:dyDescent="0.25">
      <c r="A238" s="44" t="e">
        <f ca="1">IF(MONTH(C238)=MONTH(D$3),RIGHT('Yearly Info'!A$34,LEN('Yearly Info'!A$34)-4),"")</f>
        <v>#VALUE!</v>
      </c>
      <c r="B238" s="145"/>
      <c r="C238" s="42">
        <f t="shared" ca="1" si="9"/>
        <v>46300</v>
      </c>
      <c r="D238" s="114">
        <f ca="1">INDIRECT("'" &amp; UPPER(LEFT(TEXT($D$3,"mmmm"),3)) &amp; "'!I31")</f>
        <v>0</v>
      </c>
      <c r="E238" s="147"/>
      <c r="F238" s="148"/>
      <c r="G238" s="148"/>
      <c r="H238" s="148"/>
      <c r="I238" s="148"/>
      <c r="J238" s="148"/>
      <c r="K238" s="148"/>
      <c r="L238" s="148"/>
      <c r="M238" s="148"/>
      <c r="N238" s="148"/>
      <c r="O238" s="148"/>
      <c r="P238" s="149"/>
    </row>
    <row r="239" spans="1:16" ht="15" customHeight="1" x14ac:dyDescent="0.25">
      <c r="A239" s="44" t="e">
        <f ca="1">IF(MONTH(C239)=MONTH(D$3),RIGHT('Yearly Info'!A$35,LEN('Yearly Info'!A$35)-4),"")</f>
        <v>#VALUE!</v>
      </c>
      <c r="B239" s="145"/>
      <c r="C239" s="42">
        <f t="shared" ca="1" si="9"/>
        <v>46300</v>
      </c>
      <c r="D239" s="114">
        <f ca="1">INDIRECT("'" &amp; UPPER(LEFT(TEXT($D$3,"mmmm"),3)) &amp; "'!I32")</f>
        <v>0</v>
      </c>
      <c r="E239" s="147"/>
      <c r="F239" s="148"/>
      <c r="G239" s="148"/>
      <c r="H239" s="148"/>
      <c r="I239" s="148"/>
      <c r="J239" s="148"/>
      <c r="K239" s="148"/>
      <c r="L239" s="148"/>
      <c r="M239" s="148"/>
      <c r="N239" s="148"/>
      <c r="O239" s="148"/>
      <c r="P239" s="149"/>
    </row>
    <row r="240" spans="1:16" ht="15" customHeight="1" x14ac:dyDescent="0.25">
      <c r="A240" s="44" t="e">
        <f ca="1">IF(MONTH(C240)=MONTH(D$3),RIGHT('Yearly Info'!A$36,LEN('Yearly Info'!A$36)-4),"")</f>
        <v>#VALUE!</v>
      </c>
      <c r="B240" s="145"/>
      <c r="C240" s="42">
        <f t="shared" ca="1" si="9"/>
        <v>46300</v>
      </c>
      <c r="D240" s="114">
        <f ca="1">INDIRECT("'" &amp; UPPER(LEFT(TEXT($D$3,"mmmm"),3)) &amp; "'!I33")</f>
        <v>0</v>
      </c>
      <c r="E240" s="147"/>
      <c r="F240" s="148"/>
      <c r="G240" s="148"/>
      <c r="H240" s="148"/>
      <c r="I240" s="148"/>
      <c r="J240" s="148"/>
      <c r="K240" s="148"/>
      <c r="L240" s="148"/>
      <c r="M240" s="148"/>
      <c r="N240" s="148"/>
      <c r="O240" s="148"/>
      <c r="P240" s="149"/>
    </row>
    <row r="241" spans="1:16" ht="15" customHeight="1" x14ac:dyDescent="0.25">
      <c r="A241" s="44" t="e">
        <f ca="1">IF(MONTH(C241)=MONTH(D$3),RIGHT('Yearly Info'!A$37,LEN('Yearly Info'!A$37)-4),"")</f>
        <v>#VALUE!</v>
      </c>
      <c r="B241" s="145"/>
      <c r="C241" s="42">
        <f t="shared" ca="1" si="9"/>
        <v>46300</v>
      </c>
      <c r="D241" s="114">
        <f ca="1">INDIRECT("'" &amp; UPPER(LEFT(TEXT($D$3,"mmmm"),3)) &amp; "'!I34")</f>
        <v>0</v>
      </c>
      <c r="E241" s="147"/>
      <c r="F241" s="148"/>
      <c r="G241" s="148"/>
      <c r="H241" s="148"/>
      <c r="I241" s="148"/>
      <c r="J241" s="148"/>
      <c r="K241" s="148"/>
      <c r="L241" s="148"/>
      <c r="M241" s="148"/>
      <c r="N241" s="148"/>
      <c r="O241" s="148"/>
      <c r="P241" s="149"/>
    </row>
    <row r="242" spans="1:16" ht="15" customHeight="1" x14ac:dyDescent="0.25">
      <c r="A242" s="44" t="e">
        <f ca="1">IF(MONTH(C242)=MONTH(D$3),RIGHT('Yearly Info'!A$38,LEN('Yearly Info'!A$38)-4),"")</f>
        <v>#VALUE!</v>
      </c>
      <c r="B242" s="145"/>
      <c r="C242" s="42">
        <f ca="1">C233</f>
        <v>46300</v>
      </c>
      <c r="D242" s="114">
        <f ca="1">INDIRECT("'" &amp; UPPER(LEFT(TEXT($D$3,"mmmm"),3)) &amp; "'!I35")</f>
        <v>0</v>
      </c>
      <c r="E242" s="147"/>
      <c r="F242" s="148"/>
      <c r="G242" s="148"/>
      <c r="H242" s="148"/>
      <c r="I242" s="148"/>
      <c r="J242" s="148"/>
      <c r="K242" s="148"/>
      <c r="L242" s="148"/>
      <c r="M242" s="148"/>
      <c r="N242" s="148"/>
      <c r="O242" s="148"/>
      <c r="P242" s="149"/>
    </row>
    <row r="243" spans="1:16" ht="15" customHeight="1" x14ac:dyDescent="0.25">
      <c r="A243" s="44" t="e">
        <f ca="1">IF(MONTH(C243)=MONTH(D$3),RIGHT('Yearly Info'!A$39,LEN('Yearly Info'!A$39)-4),"")</f>
        <v>#VALUE!</v>
      </c>
      <c r="B243" s="145"/>
      <c r="C243" s="42">
        <f t="shared" ca="1" si="9"/>
        <v>46300</v>
      </c>
      <c r="D243" s="114">
        <f ca="1">INDIRECT("'" &amp; UPPER(LEFT(TEXT($D$3,"mmmm"),3)) &amp; "'!I36")</f>
        <v>0</v>
      </c>
      <c r="E243" s="147"/>
      <c r="F243" s="148"/>
      <c r="G243" s="148"/>
      <c r="H243" s="148"/>
      <c r="I243" s="148"/>
      <c r="J243" s="148"/>
      <c r="K243" s="148"/>
      <c r="L243" s="148"/>
      <c r="M243" s="148"/>
      <c r="N243" s="148"/>
      <c r="O243" s="148"/>
      <c r="P243" s="149"/>
    </row>
    <row r="244" spans="1:16" ht="15" customHeight="1" thickBot="1" x14ac:dyDescent="0.3">
      <c r="A244" s="45" t="e">
        <f ca="1">IF(MONTH(C244)=MONTH(D$3),RIGHT('Yearly Info'!A$40,LEN('Yearly Info'!A$40)-4),"")</f>
        <v>#VALUE!</v>
      </c>
      <c r="B244" s="145"/>
      <c r="C244" s="42">
        <f t="shared" ca="1" si="9"/>
        <v>46300</v>
      </c>
      <c r="D244" s="114">
        <f ca="1">INDIRECT("'" &amp; UPPER(LEFT(TEXT($D$3,"mmmm"),3)) &amp; "'!I37")</f>
        <v>0</v>
      </c>
      <c r="E244" s="147"/>
      <c r="F244" s="148"/>
      <c r="G244" s="148"/>
      <c r="H244" s="148"/>
      <c r="I244" s="148"/>
      <c r="J244" s="148"/>
      <c r="K244" s="148"/>
      <c r="L244" s="148"/>
      <c r="M244" s="148"/>
      <c r="N244" s="148"/>
      <c r="O244" s="148"/>
      <c r="P244" s="149"/>
    </row>
    <row r="245" spans="1:16" ht="15" customHeight="1" thickBot="1" x14ac:dyDescent="0.3">
      <c r="A245" s="45" t="str">
        <f ca="1">IF(MONTH(C245)=MONTH(D$3),RIGHT('Yearly Info'!A$41,LEN('Yearly Info'!A$41)-4),"")</f>
        <v xml:space="preserve"> </v>
      </c>
      <c r="B245" s="145"/>
      <c r="C245" s="42">
        <f t="shared" ca="1" si="9"/>
        <v>46300</v>
      </c>
      <c r="D245" s="114">
        <f ca="1">INDIRECT("'" &amp; UPPER(LEFT(TEXT($D$3,"mmmm"),3)) &amp; "'!I38")</f>
        <v>0</v>
      </c>
      <c r="E245" s="147"/>
      <c r="F245" s="148"/>
      <c r="G245" s="148"/>
      <c r="H245" s="148"/>
      <c r="I245" s="148"/>
      <c r="J245" s="148"/>
      <c r="K245" s="148"/>
      <c r="L245" s="148"/>
      <c r="M245" s="148"/>
      <c r="N245" s="148"/>
      <c r="O245" s="148"/>
      <c r="P245" s="149"/>
    </row>
    <row r="246" spans="1:16" ht="15" customHeight="1" thickBot="1" x14ac:dyDescent="0.3">
      <c r="A246" s="45" t="str">
        <f ca="1">IF(MONTH(C246)=MONTH(D$3),RIGHT('Yearly Info'!A$42,LEN('Yearly Info'!A$42)-4),"")</f>
        <v xml:space="preserve"> </v>
      </c>
      <c r="B246" s="145"/>
      <c r="C246" s="42">
        <f t="shared" ca="1" si="9"/>
        <v>46300</v>
      </c>
      <c r="D246" s="114">
        <f ca="1">INDIRECT("'" &amp; UPPER(LEFT(TEXT($D$3,"mmmm"),3)) &amp; "'!I39")</f>
        <v>0</v>
      </c>
      <c r="E246" s="147"/>
      <c r="F246" s="148"/>
      <c r="G246" s="148"/>
      <c r="H246" s="148"/>
      <c r="I246" s="148"/>
      <c r="J246" s="148"/>
      <c r="K246" s="148"/>
      <c r="L246" s="148"/>
      <c r="M246" s="148"/>
      <c r="N246" s="148"/>
      <c r="O246" s="148"/>
      <c r="P246" s="149"/>
    </row>
    <row r="247" spans="1:16" ht="15" customHeight="1" thickBot="1" x14ac:dyDescent="0.3">
      <c r="A247" s="45" t="str">
        <f ca="1">IF(MONTH(C247)=MONTH(D$3),RIGHT('Yearly Info'!A$43,LEN('Yearly Info'!A$43)-4),"")</f>
        <v xml:space="preserve"> </v>
      </c>
      <c r="B247" s="146"/>
      <c r="C247" s="95">
        <f t="shared" ca="1" si="9"/>
        <v>46300</v>
      </c>
      <c r="D247" s="115">
        <f ca="1">INDIRECT("'" &amp; UPPER(LEFT(TEXT($D$3,"mmmm"),3)) &amp; "'!I40")</f>
        <v>0</v>
      </c>
      <c r="E247" s="150"/>
      <c r="F247" s="151"/>
      <c r="G247" s="151"/>
      <c r="H247" s="151"/>
      <c r="I247" s="151"/>
      <c r="J247" s="151"/>
      <c r="K247" s="151"/>
      <c r="L247" s="151"/>
      <c r="M247" s="151"/>
      <c r="N247" s="151"/>
      <c r="O247" s="151"/>
      <c r="P247" s="152"/>
    </row>
    <row r="248" spans="1:16" ht="15" customHeight="1" x14ac:dyDescent="0.25">
      <c r="A248" s="44" t="str">
        <f ca="1">IF(MONTH(C248)=MONTH(D$3),RIGHT('Yearly Info'!A$14,LEN('Yearly Info'!A$14)-4),"")</f>
        <v xml:space="preserve"> RICS Support for MDEQ</v>
      </c>
      <c r="B248" s="159" t="str">
        <f ca="1">TEXT(C248,"dddd")</f>
        <v>Tuesday</v>
      </c>
      <c r="C248" s="96">
        <f ca="1">C218+1</f>
        <v>46301</v>
      </c>
      <c r="D248" s="54">
        <f ca="1">INDIRECT("'" &amp; UPPER(LEFT(TEXT($D$3,"mmmm"),3)) &amp; "'!J11")</f>
        <v>0</v>
      </c>
      <c r="E248" s="147"/>
      <c r="F248" s="148"/>
      <c r="G248" s="148"/>
      <c r="H248" s="148"/>
      <c r="I248" s="148"/>
      <c r="J248" s="148"/>
      <c r="K248" s="148"/>
      <c r="L248" s="148"/>
      <c r="M248" s="148"/>
      <c r="N248" s="148"/>
      <c r="O248" s="148"/>
      <c r="P248" s="149"/>
    </row>
    <row r="249" spans="1:16" ht="15" customHeight="1" x14ac:dyDescent="0.25">
      <c r="A249" s="44" t="str">
        <f ca="1">IF(MONTH(C249)=MONTH(D$3),RIGHT('Yearly Info'!A$15,LEN('Yearly Info'!A$15)-4),"")</f>
        <v xml:space="preserve"> MDEQ</v>
      </c>
      <c r="B249" s="145"/>
      <c r="C249" s="42">
        <f ca="1">C248</f>
        <v>46301</v>
      </c>
      <c r="D249" s="54">
        <f ca="1">INDIRECT("'" &amp; UPPER(LEFT(TEXT($D$3,"mmmm"),3)) &amp; "'!J12")</f>
        <v>0</v>
      </c>
      <c r="E249" s="153"/>
      <c r="F249" s="154"/>
      <c r="G249" s="154"/>
      <c r="H249" s="154"/>
      <c r="I249" s="154"/>
      <c r="J249" s="154"/>
      <c r="K249" s="154"/>
      <c r="L249" s="154"/>
      <c r="M249" s="154"/>
      <c r="N249" s="154"/>
      <c r="O249" s="154"/>
      <c r="P249" s="155"/>
    </row>
    <row r="250" spans="1:16" ht="15" customHeight="1" x14ac:dyDescent="0.25">
      <c r="A250" s="44" t="str">
        <f ca="1">IF(MONTH(C250)=MONTH(D$3),RIGHT('Yearly Info'!A$16,LEN('Yearly Info'!A$16)-4),"")</f>
        <v xml:space="preserve"> RICS Idea Portal</v>
      </c>
      <c r="B250" s="145"/>
      <c r="C250" s="42">
        <f t="shared" ref="C250:C277" ca="1" si="10">C249</f>
        <v>46301</v>
      </c>
      <c r="D250" s="54">
        <f ca="1">INDIRECT("'" &amp; UPPER(LEFT(TEXT($D$3,"mmmm"),3)) &amp; "'!J13")</f>
        <v>0</v>
      </c>
      <c r="E250" s="147"/>
      <c r="F250" s="148"/>
      <c r="G250" s="148"/>
      <c r="H250" s="148"/>
      <c r="I250" s="148"/>
      <c r="J250" s="148"/>
      <c r="K250" s="148"/>
      <c r="L250" s="148"/>
      <c r="M250" s="148"/>
      <c r="N250" s="148"/>
      <c r="O250" s="148"/>
      <c r="P250" s="149"/>
    </row>
    <row r="251" spans="1:16" ht="15" customHeight="1" x14ac:dyDescent="0.25">
      <c r="A251" s="44" t="str">
        <f ca="1">IF(MONTH(C251)=MONTH(D$3),RIGHT('Yearly Info'!A$17,LEN('Yearly Info'!A$17)-4),"")</f>
        <v xml:space="preserve"> MSWIS</v>
      </c>
      <c r="B251" s="145"/>
      <c r="C251" s="42">
        <f t="shared" ca="1" si="10"/>
        <v>46301</v>
      </c>
      <c r="D251" s="54">
        <f ca="1">INDIRECT("'" &amp; UPPER(LEFT(TEXT($D$3,"mmmm"),3)) &amp; "'!J14")</f>
        <v>0</v>
      </c>
      <c r="E251" s="147"/>
      <c r="F251" s="148"/>
      <c r="G251" s="148"/>
      <c r="H251" s="148"/>
      <c r="I251" s="148"/>
      <c r="J251" s="148"/>
      <c r="K251" s="148"/>
      <c r="L251" s="148"/>
      <c r="M251" s="148"/>
      <c r="N251" s="148"/>
      <c r="O251" s="148"/>
      <c r="P251" s="149"/>
    </row>
    <row r="252" spans="1:16" ht="15" customHeight="1" x14ac:dyDescent="0.25">
      <c r="A252" s="44" t="str">
        <f ca="1">IF(MONTH(C252)=MONTH(D$3),RIGHT('Yearly Info'!A$18,LEN('Yearly Info'!A$18)-4),"")</f>
        <v xml:space="preserve"> GeoSpatial</v>
      </c>
      <c r="B252" s="145"/>
      <c r="C252" s="42">
        <f t="shared" ca="1" si="10"/>
        <v>46301</v>
      </c>
      <c r="D252" s="54">
        <f ca="1">INDIRECT("'" &amp; UPPER(LEFT(TEXT($D$3,"mmmm"),3)) &amp; "'!J15")</f>
        <v>0</v>
      </c>
      <c r="E252" s="147"/>
      <c r="F252" s="148"/>
      <c r="G252" s="148"/>
      <c r="H252" s="148"/>
      <c r="I252" s="148"/>
      <c r="J252" s="148"/>
      <c r="K252" s="148"/>
      <c r="L252" s="148"/>
      <c r="M252" s="148"/>
      <c r="N252" s="148"/>
      <c r="O252" s="148"/>
      <c r="P252" s="149"/>
    </row>
    <row r="253" spans="1:16" ht="15" customHeight="1" x14ac:dyDescent="0.25">
      <c r="A253" s="44" t="str">
        <f ca="1">IF(MONTH(C253)=MONTH(D$3),RIGHT('Yearly Info'!A$19,LEN('Yearly Info'!A$19)-4),"")</f>
        <v xml:space="preserve"> RICS Dashboard</v>
      </c>
      <c r="B253" s="145"/>
      <c r="C253" s="42">
        <f t="shared" ca="1" si="10"/>
        <v>46301</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MDWFP NRIS</v>
      </c>
      <c r="B254" s="145"/>
      <c r="C254" s="42">
        <f t="shared" ca="1" si="10"/>
        <v>46301</v>
      </c>
      <c r="D254" s="54">
        <f ca="1">INDIRECT("'" &amp; UPPER(LEFT(TEXT($D$3,"mmmm"),3)) &amp; "'!J17")</f>
        <v>0</v>
      </c>
      <c r="E254" s="153"/>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 MRVA 4 CLOSED</v>
      </c>
      <c r="B255" s="145"/>
      <c r="C255" s="42">
        <f t="shared" ca="1" si="10"/>
        <v>46301</v>
      </c>
      <c r="D255" s="54">
        <f ca="1">INDIRECT("'" &amp; UPPER(LEFT(TEXT($D$3,"mmmm"),3)) &amp; "'!J18")</f>
        <v>0</v>
      </c>
      <c r="E255" s="147"/>
      <c r="F255" s="148"/>
      <c r="G255" s="148"/>
      <c r="H255" s="148"/>
      <c r="I255" s="148"/>
      <c r="J255" s="148"/>
      <c r="K255" s="148"/>
      <c r="L255" s="148"/>
      <c r="M255" s="148"/>
      <c r="N255" s="148"/>
      <c r="O255" s="148"/>
      <c r="P255" s="149"/>
    </row>
    <row r="256" spans="1:16" ht="15" customHeight="1" x14ac:dyDescent="0.25">
      <c r="A256" s="44" t="str">
        <f ca="1">IF(MONTH(C256)=MONTH(D$3),RIGHT('Yearly Info'!A$22,LEN('Yearly Info'!A$22)-4),"")</f>
        <v xml:space="preserve"> Tackett</v>
      </c>
      <c r="B256" s="145"/>
      <c r="C256" s="42">
        <f t="shared" ca="1" si="10"/>
        <v>46301</v>
      </c>
      <c r="D256" s="54">
        <f ca="1">INDIRECT("'" &amp; UPPER(LEFT(TEXT($D$3,"mmmm"),3)) &amp; "'!J19")</f>
        <v>0</v>
      </c>
      <c r="E256" s="147"/>
      <c r="F256" s="148"/>
      <c r="G256" s="148"/>
      <c r="H256" s="148"/>
      <c r="I256" s="148"/>
      <c r="J256" s="148"/>
      <c r="K256" s="148"/>
      <c r="L256" s="148"/>
      <c r="M256" s="148"/>
      <c r="N256" s="148"/>
      <c r="O256" s="148"/>
      <c r="P256" s="149"/>
    </row>
    <row r="257" spans="1:16" ht="15" customHeight="1" x14ac:dyDescent="0.25">
      <c r="A257" s="44" t="e">
        <f ca="1">IF(MONTH(C257)=MONTH(D$3),RIGHT('Yearly Info'!A$23,LEN('Yearly Info'!A$23)-4),"")</f>
        <v>#VALUE!</v>
      </c>
      <c r="B257" s="145"/>
      <c r="C257" s="42">
        <f t="shared" ca="1" si="10"/>
        <v>46301</v>
      </c>
      <c r="D257" s="54">
        <f ca="1">INDIRECT("'" &amp; UPPER(LEFT(TEXT($D$3,"mmmm"),3)) &amp; "'!J20")</f>
        <v>0</v>
      </c>
      <c r="E257" s="147"/>
      <c r="F257" s="148"/>
      <c r="G257" s="148"/>
      <c r="H257" s="148"/>
      <c r="I257" s="148"/>
      <c r="J257" s="148"/>
      <c r="K257" s="148"/>
      <c r="L257" s="148"/>
      <c r="M257" s="148"/>
      <c r="N257" s="148"/>
      <c r="O257" s="148"/>
      <c r="P257" s="149"/>
    </row>
    <row r="258" spans="1:16" ht="15" customHeight="1" x14ac:dyDescent="0.25">
      <c r="A258" s="44" t="e">
        <f ca="1">IF(MONTH(C258)=MONTH(D$3),RIGHT('Yearly Info'!A$24,LEN('Yearly Info'!A$24)-4),"")</f>
        <v>#VALUE!</v>
      </c>
      <c r="B258" s="145"/>
      <c r="C258" s="42">
        <f t="shared" ca="1" si="10"/>
        <v>46301</v>
      </c>
      <c r="D258" s="54">
        <f ca="1">INDIRECT("'" &amp; UPPER(LEFT(TEXT($D$3,"mmmm"),3)) &amp; "'!J21")</f>
        <v>0</v>
      </c>
      <c r="E258" s="147"/>
      <c r="F258" s="148"/>
      <c r="G258" s="148"/>
      <c r="H258" s="148"/>
      <c r="I258" s="148"/>
      <c r="J258" s="148"/>
      <c r="K258" s="148"/>
      <c r="L258" s="148"/>
      <c r="M258" s="148"/>
      <c r="N258" s="148"/>
      <c r="O258" s="148"/>
      <c r="P258" s="149"/>
    </row>
    <row r="259" spans="1:16" ht="15" customHeight="1" x14ac:dyDescent="0.25">
      <c r="A259" s="44" t="e">
        <f ca="1">IF(MONTH(C259)=MONTH(D$3),RIGHT('Yearly Info'!A$25,LEN('Yearly Info'!A$25)-4),"")</f>
        <v>#VALUE!</v>
      </c>
      <c r="B259" s="145"/>
      <c r="C259" s="42">
        <f t="shared" ca="1" si="10"/>
        <v>46301</v>
      </c>
      <c r="D259" s="54">
        <f ca="1">INDIRECT("'" &amp; UPPER(LEFT(TEXT($D$3,"mmmm"),3)) &amp; "'!J22")</f>
        <v>0</v>
      </c>
      <c r="E259" s="147"/>
      <c r="F259" s="148"/>
      <c r="G259" s="148"/>
      <c r="H259" s="148"/>
      <c r="I259" s="148"/>
      <c r="J259" s="148"/>
      <c r="K259" s="148"/>
      <c r="L259" s="148"/>
      <c r="M259" s="148"/>
      <c r="N259" s="148"/>
      <c r="O259" s="148"/>
      <c r="P259" s="149"/>
    </row>
    <row r="260" spans="1:16" ht="15" customHeight="1" x14ac:dyDescent="0.25">
      <c r="A260" s="44" t="e">
        <f ca="1">IF(MONTH(C260)=MONTH(D$3),RIGHT('Yearly Info'!A$26,LEN('Yearly Info'!A$26)-4),"")</f>
        <v>#VALUE!</v>
      </c>
      <c r="B260" s="145"/>
      <c r="C260" s="42">
        <f t="shared" ca="1" si="10"/>
        <v>46301</v>
      </c>
      <c r="D260" s="54">
        <f ca="1">INDIRECT("'" &amp; UPPER(LEFT(TEXT($D$3,"mmmm"),3)) &amp; "'!J23")</f>
        <v>0</v>
      </c>
      <c r="E260" s="147"/>
      <c r="F260" s="148"/>
      <c r="G260" s="148"/>
      <c r="H260" s="148"/>
      <c r="I260" s="148"/>
      <c r="J260" s="148"/>
      <c r="K260" s="148"/>
      <c r="L260" s="148"/>
      <c r="M260" s="148"/>
      <c r="N260" s="148"/>
      <c r="O260" s="148"/>
      <c r="P260" s="149"/>
    </row>
    <row r="261" spans="1:16" ht="15" customHeight="1" x14ac:dyDescent="0.25">
      <c r="A261" s="44" t="e">
        <f ca="1">IF(MONTH(C261)=MONTH(D$3),RIGHT('Yearly Info'!A$27,LEN('Yearly Info'!A$27)-4),"")</f>
        <v>#VALUE!</v>
      </c>
      <c r="B261" s="145"/>
      <c r="C261" s="42">
        <f t="shared" ca="1" si="10"/>
        <v>46301</v>
      </c>
      <c r="D261" s="54">
        <f ca="1">INDIRECT("'" &amp; UPPER(LEFT(TEXT($D$3,"mmmm"),3)) &amp; "'!J24")</f>
        <v>0</v>
      </c>
      <c r="E261" s="147"/>
      <c r="F261" s="148"/>
      <c r="G261" s="148"/>
      <c r="H261" s="148"/>
      <c r="I261" s="148"/>
      <c r="J261" s="148"/>
      <c r="K261" s="148"/>
      <c r="L261" s="148"/>
      <c r="M261" s="148"/>
      <c r="N261" s="148"/>
      <c r="O261" s="148"/>
      <c r="P261" s="149"/>
    </row>
    <row r="262" spans="1:16" ht="15" customHeight="1" x14ac:dyDescent="0.25">
      <c r="A262" s="44" t="e">
        <f ca="1">IF(MONTH(C262)=MONTH(D$3),RIGHT('Yearly Info'!A$28,LEN('Yearly Info'!A$28)-4),"")</f>
        <v>#VALUE!</v>
      </c>
      <c r="B262" s="145"/>
      <c r="C262" s="42">
        <f t="shared" ca="1" si="10"/>
        <v>46301</v>
      </c>
      <c r="D262" s="54">
        <f ca="1">INDIRECT("'" &amp; UPPER(LEFT(TEXT($D$3,"mmmm"),3)) &amp; "'!J25")</f>
        <v>0</v>
      </c>
      <c r="E262" s="147"/>
      <c r="F262" s="148"/>
      <c r="G262" s="148"/>
      <c r="H262" s="148"/>
      <c r="I262" s="148"/>
      <c r="J262" s="148"/>
      <c r="K262" s="148"/>
      <c r="L262" s="148"/>
      <c r="M262" s="148"/>
      <c r="N262" s="148"/>
      <c r="O262" s="148"/>
      <c r="P262" s="149"/>
    </row>
    <row r="263" spans="1:16" ht="15" customHeight="1" x14ac:dyDescent="0.25">
      <c r="A263" s="44" t="e">
        <f ca="1">IF(MONTH(C263)=MONTH(D$3),RIGHT('Yearly Info'!A$29,LEN('Yearly Info'!A$29)-4),"")</f>
        <v>#VALUE!</v>
      </c>
      <c r="B263" s="145"/>
      <c r="C263" s="42">
        <f t="shared" ca="1" si="10"/>
        <v>46301</v>
      </c>
      <c r="D263" s="54">
        <f ca="1">INDIRECT("'" &amp; UPPER(LEFT(TEXT($D$3,"mmmm"),3)) &amp; "'!J26")</f>
        <v>0</v>
      </c>
      <c r="E263" s="147"/>
      <c r="F263" s="148"/>
      <c r="G263" s="148"/>
      <c r="H263" s="148"/>
      <c r="I263" s="148"/>
      <c r="J263" s="148"/>
      <c r="K263" s="148"/>
      <c r="L263" s="148"/>
      <c r="M263" s="148"/>
      <c r="N263" s="148"/>
      <c r="O263" s="148"/>
      <c r="P263" s="149"/>
    </row>
    <row r="264" spans="1:16" ht="15" customHeight="1" x14ac:dyDescent="0.25">
      <c r="A264" s="44" t="e">
        <f ca="1">IF(MONTH(C264)=MONTH(D$3),RIGHT('Yearly Info'!A$30,LEN('Yearly Info'!A$30)-4),"")</f>
        <v>#VALUE!</v>
      </c>
      <c r="B264" s="145"/>
      <c r="C264" s="42">
        <f t="shared" ca="1" si="10"/>
        <v>46301</v>
      </c>
      <c r="D264" s="54">
        <f ca="1">INDIRECT("'" &amp; UPPER(LEFT(TEXT($D$3,"mmmm"),3)) &amp; "'!J27")</f>
        <v>0</v>
      </c>
      <c r="E264" s="147"/>
      <c r="F264" s="148"/>
      <c r="G264" s="148"/>
      <c r="H264" s="148"/>
      <c r="I264" s="148"/>
      <c r="J264" s="148"/>
      <c r="K264" s="148"/>
      <c r="L264" s="148"/>
      <c r="M264" s="148"/>
      <c r="N264" s="148"/>
      <c r="O264" s="148"/>
      <c r="P264" s="149"/>
    </row>
    <row r="265" spans="1:16" ht="15" customHeight="1" x14ac:dyDescent="0.25">
      <c r="A265" s="44" t="e">
        <f ca="1">IF(MONTH(C265)=MONTH(D$3),RIGHT('Yearly Info'!A$31,LEN('Yearly Info'!A$31)-4),"")</f>
        <v>#VALUE!</v>
      </c>
      <c r="B265" s="145"/>
      <c r="C265" s="42">
        <f t="shared" ca="1" si="10"/>
        <v>46301</v>
      </c>
      <c r="D265" s="54">
        <f ca="1">INDIRECT("'" &amp; UPPER(LEFT(TEXT($D$3,"mmmm"),3)) &amp; "'!J28")</f>
        <v>0</v>
      </c>
      <c r="E265" s="147"/>
      <c r="F265" s="148"/>
      <c r="G265" s="148"/>
      <c r="H265" s="148"/>
      <c r="I265" s="148"/>
      <c r="J265" s="148"/>
      <c r="K265" s="148"/>
      <c r="L265" s="148"/>
      <c r="M265" s="148"/>
      <c r="N265" s="148"/>
      <c r="O265" s="148"/>
      <c r="P265" s="149"/>
    </row>
    <row r="266" spans="1:16" ht="15" customHeight="1" x14ac:dyDescent="0.25">
      <c r="A266" s="44" t="e">
        <f ca="1">IF(MONTH(C266)=MONTH(D$3),RIGHT('Yearly Info'!A$32,LEN('Yearly Info'!A$32)-4),"")</f>
        <v>#VALUE!</v>
      </c>
      <c r="B266" s="145"/>
      <c r="C266" s="42">
        <f t="shared" ca="1" si="10"/>
        <v>46301</v>
      </c>
      <c r="D266" s="54">
        <f ca="1">INDIRECT("'" &amp; UPPER(LEFT(TEXT($D$3,"mmmm"),3)) &amp; "'!J29")</f>
        <v>0</v>
      </c>
      <c r="E266" s="147"/>
      <c r="F266" s="148"/>
      <c r="G266" s="148"/>
      <c r="H266" s="148"/>
      <c r="I266" s="148"/>
      <c r="J266" s="148"/>
      <c r="K266" s="148"/>
      <c r="L266" s="148"/>
      <c r="M266" s="148"/>
      <c r="N266" s="148"/>
      <c r="O266" s="148"/>
      <c r="P266" s="149"/>
    </row>
    <row r="267" spans="1:16" ht="15" customHeight="1" x14ac:dyDescent="0.25">
      <c r="A267" s="44" t="e">
        <f ca="1">IF(MONTH(C267)=MONTH(D$3),RIGHT('Yearly Info'!A$33,LEN('Yearly Info'!A$33)-4),"")</f>
        <v>#VALUE!</v>
      </c>
      <c r="B267" s="145"/>
      <c r="C267" s="42">
        <f t="shared" ca="1" si="10"/>
        <v>46301</v>
      </c>
      <c r="D267" s="54">
        <f ca="1">INDIRECT("'" &amp; UPPER(LEFT(TEXT($D$3,"mmmm"),3)) &amp; "'!J30")</f>
        <v>0</v>
      </c>
      <c r="E267" s="147"/>
      <c r="F267" s="148"/>
      <c r="G267" s="148"/>
      <c r="H267" s="148"/>
      <c r="I267" s="148"/>
      <c r="J267" s="148"/>
      <c r="K267" s="148"/>
      <c r="L267" s="148"/>
      <c r="M267" s="148"/>
      <c r="N267" s="148"/>
      <c r="O267" s="148"/>
      <c r="P267" s="149"/>
    </row>
    <row r="268" spans="1:16" ht="15" customHeight="1" x14ac:dyDescent="0.25">
      <c r="A268" s="44" t="e">
        <f ca="1">IF(MONTH(C268)=MONTH(D$3),RIGHT('Yearly Info'!A$34,LEN('Yearly Info'!A$34)-4),"")</f>
        <v>#VALUE!</v>
      </c>
      <c r="B268" s="145"/>
      <c r="C268" s="42">
        <f t="shared" ca="1" si="10"/>
        <v>46301</v>
      </c>
      <c r="D268" s="54">
        <f ca="1">INDIRECT("'" &amp; UPPER(LEFT(TEXT($D$3,"mmmm"),3)) &amp; "'!J31")</f>
        <v>0</v>
      </c>
      <c r="E268" s="147"/>
      <c r="F268" s="148"/>
      <c r="G268" s="148"/>
      <c r="H268" s="148"/>
      <c r="I268" s="148"/>
      <c r="J268" s="148"/>
      <c r="K268" s="148"/>
      <c r="L268" s="148"/>
      <c r="M268" s="148"/>
      <c r="N268" s="148"/>
      <c r="O268" s="148"/>
      <c r="P268" s="149"/>
    </row>
    <row r="269" spans="1:16" ht="15" customHeight="1" thickBot="1" x14ac:dyDescent="0.3">
      <c r="A269" s="44" t="e">
        <f ca="1">IF(MONTH(C269)=MONTH(D$3),RIGHT('Yearly Info'!A$35,LEN('Yearly Info'!A$35)-4),"")</f>
        <v>#VALUE!</v>
      </c>
      <c r="B269" s="145"/>
      <c r="C269" s="42">
        <f t="shared" ca="1" si="10"/>
        <v>46301</v>
      </c>
      <c r="D269" s="55">
        <f ca="1">INDIRECT("'" &amp; UPPER(LEFT(TEXT($D$3,"mmmm"),3)) &amp; "'!J32")</f>
        <v>0</v>
      </c>
      <c r="E269" s="147"/>
      <c r="F269" s="148"/>
      <c r="G269" s="148"/>
      <c r="H269" s="148"/>
      <c r="I269" s="148"/>
      <c r="J269" s="148"/>
      <c r="K269" s="148"/>
      <c r="L269" s="148"/>
      <c r="M269" s="148"/>
      <c r="N269" s="148"/>
      <c r="O269" s="148"/>
      <c r="P269" s="149"/>
    </row>
    <row r="270" spans="1:16" ht="15" customHeight="1" x14ac:dyDescent="0.25">
      <c r="A270" s="44" t="e">
        <f ca="1">IF(MONTH(C270)=MONTH(D$3),RIGHT('Yearly Info'!A$36,LEN('Yearly Info'!A$36)-4),"")</f>
        <v>#VALUE!</v>
      </c>
      <c r="B270" s="145"/>
      <c r="C270" s="42">
        <f t="shared" ca="1" si="10"/>
        <v>46301</v>
      </c>
      <c r="D270" s="54">
        <f ca="1">INDIRECT("'" &amp; UPPER(LEFT(TEXT($D$3,"mmmm"),3)) &amp; "'!J33")</f>
        <v>0</v>
      </c>
      <c r="E270" s="147"/>
      <c r="F270" s="148"/>
      <c r="G270" s="148"/>
      <c r="H270" s="148"/>
      <c r="I270" s="148"/>
      <c r="J270" s="148"/>
      <c r="K270" s="148"/>
      <c r="L270" s="148"/>
      <c r="M270" s="148"/>
      <c r="N270" s="148"/>
      <c r="O270" s="148"/>
      <c r="P270" s="149"/>
    </row>
    <row r="271" spans="1:16" ht="15" customHeight="1" x14ac:dyDescent="0.25">
      <c r="A271" s="44" t="e">
        <f ca="1">IF(MONTH(C271)=MONTH(D$3),RIGHT('Yearly Info'!A$37,LEN('Yearly Info'!A$37)-4),"")</f>
        <v>#VALUE!</v>
      </c>
      <c r="B271" s="145"/>
      <c r="C271" s="42">
        <f t="shared" ca="1" si="10"/>
        <v>46301</v>
      </c>
      <c r="D271" s="54">
        <f ca="1">INDIRECT("'" &amp; UPPER(LEFT(TEXT($D$3,"mmmm"),3)) &amp; "'!J34")</f>
        <v>0</v>
      </c>
      <c r="E271" s="147"/>
      <c r="F271" s="148"/>
      <c r="G271" s="148"/>
      <c r="H271" s="148"/>
      <c r="I271" s="148"/>
      <c r="J271" s="148"/>
      <c r="K271" s="148"/>
      <c r="L271" s="148"/>
      <c r="M271" s="148"/>
      <c r="N271" s="148"/>
      <c r="O271" s="148"/>
      <c r="P271" s="149"/>
    </row>
    <row r="272" spans="1:16" ht="15" customHeight="1" x14ac:dyDescent="0.25">
      <c r="A272" s="44" t="e">
        <f ca="1">IF(MONTH(C272)=MONTH(D$3),RIGHT('Yearly Info'!A$38,LEN('Yearly Info'!A$38)-4),"")</f>
        <v>#VALUE!</v>
      </c>
      <c r="B272" s="145"/>
      <c r="C272" s="42">
        <f t="shared" ca="1" si="10"/>
        <v>46301</v>
      </c>
      <c r="D272" s="54">
        <f ca="1">INDIRECT("'" &amp; UPPER(LEFT(TEXT($D$3,"mmmm"),3)) &amp; "'!J35")</f>
        <v>0</v>
      </c>
      <c r="E272" s="147"/>
      <c r="F272" s="148"/>
      <c r="G272" s="148"/>
      <c r="H272" s="148"/>
      <c r="I272" s="148"/>
      <c r="J272" s="148"/>
      <c r="K272" s="148"/>
      <c r="L272" s="148"/>
      <c r="M272" s="148"/>
      <c r="N272" s="148"/>
      <c r="O272" s="148"/>
      <c r="P272" s="149"/>
    </row>
    <row r="273" spans="1:16" ht="15" customHeight="1" x14ac:dyDescent="0.25">
      <c r="A273" s="44" t="e">
        <f ca="1">IF(MONTH(C273)=MONTH(D$3),RIGHT('Yearly Info'!A$39,LEN('Yearly Info'!A$39)-4),"")</f>
        <v>#VALUE!</v>
      </c>
      <c r="B273" s="145"/>
      <c r="C273" s="42">
        <f t="shared" ca="1" si="10"/>
        <v>46301</v>
      </c>
      <c r="D273" s="54">
        <f ca="1">INDIRECT("'" &amp; UPPER(LEFT(TEXT($D$3,"mmmm"),3)) &amp; "'!J36")</f>
        <v>0</v>
      </c>
      <c r="E273" s="147"/>
      <c r="F273" s="148"/>
      <c r="G273" s="148"/>
      <c r="H273" s="148"/>
      <c r="I273" s="148"/>
      <c r="J273" s="148"/>
      <c r="K273" s="148"/>
      <c r="L273" s="148"/>
      <c r="M273" s="148"/>
      <c r="N273" s="148"/>
      <c r="O273" s="148"/>
      <c r="P273" s="149"/>
    </row>
    <row r="274" spans="1:16" ht="15" customHeight="1" thickBot="1" x14ac:dyDescent="0.3">
      <c r="A274" s="45" t="e">
        <f ca="1">IF(MONTH(C274)=MONTH(D$3),RIGHT('Yearly Info'!A$40,LEN('Yearly Info'!A$40)-4),"")</f>
        <v>#VALUE!</v>
      </c>
      <c r="B274" s="145"/>
      <c r="C274" s="42">
        <f t="shared" ca="1" si="10"/>
        <v>46301</v>
      </c>
      <c r="D274" s="54">
        <f ca="1">INDIRECT("'" &amp; UPPER(LEFT(TEXT($D$3,"mmmm"),3)) &amp; "'!J37")</f>
        <v>0</v>
      </c>
      <c r="E274" s="147"/>
      <c r="F274" s="148"/>
      <c r="G274" s="148"/>
      <c r="H274" s="148"/>
      <c r="I274" s="148"/>
      <c r="J274" s="148"/>
      <c r="K274" s="148"/>
      <c r="L274" s="148"/>
      <c r="M274" s="148"/>
      <c r="N274" s="148"/>
      <c r="O274" s="148"/>
      <c r="P274" s="149"/>
    </row>
    <row r="275" spans="1:16" ht="15" customHeight="1" thickBot="1" x14ac:dyDescent="0.3">
      <c r="A275" s="45" t="str">
        <f ca="1">IF(MONTH(C275)=MONTH(D$3),RIGHT('Yearly Info'!A$41,LEN('Yearly Info'!A$41)-4),"")</f>
        <v xml:space="preserve"> </v>
      </c>
      <c r="B275" s="145"/>
      <c r="C275" s="42">
        <f t="shared" ca="1" si="10"/>
        <v>46301</v>
      </c>
      <c r="D275" s="54">
        <f ca="1">INDIRECT("'" &amp; UPPER(LEFT(TEXT($D$3,"mmmm"),3)) &amp; "'!J38")</f>
        <v>0</v>
      </c>
      <c r="E275" s="147"/>
      <c r="F275" s="148"/>
      <c r="G275" s="148"/>
      <c r="H275" s="148"/>
      <c r="I275" s="148"/>
      <c r="J275" s="148"/>
      <c r="K275" s="148"/>
      <c r="L275" s="148"/>
      <c r="M275" s="148"/>
      <c r="N275" s="148"/>
      <c r="O275" s="148"/>
      <c r="P275" s="149"/>
    </row>
    <row r="276" spans="1:16" ht="15" customHeight="1" thickBot="1" x14ac:dyDescent="0.3">
      <c r="A276" s="45" t="str">
        <f ca="1">IF(MONTH(C276)=MONTH(D$3),RIGHT('Yearly Info'!A$42,LEN('Yearly Info'!A$42)-4),"")</f>
        <v xml:space="preserve"> </v>
      </c>
      <c r="B276" s="145"/>
      <c r="C276" s="42">
        <f t="shared" ca="1" si="10"/>
        <v>46301</v>
      </c>
      <c r="D276" s="54">
        <f ca="1">INDIRECT("'" &amp; UPPER(LEFT(TEXT($D$3,"mmmm"),3)) &amp; "'!J39")</f>
        <v>0</v>
      </c>
      <c r="E276" s="147"/>
      <c r="F276" s="148"/>
      <c r="G276" s="148"/>
      <c r="H276" s="148"/>
      <c r="I276" s="148"/>
      <c r="J276" s="148"/>
      <c r="K276" s="148"/>
      <c r="L276" s="148"/>
      <c r="M276" s="148"/>
      <c r="N276" s="148"/>
      <c r="O276" s="148"/>
      <c r="P276" s="149"/>
    </row>
    <row r="277" spans="1:16" ht="15" customHeight="1" thickBot="1" x14ac:dyDescent="0.3">
      <c r="A277" s="45" t="str">
        <f ca="1">IF(MONTH(C277)=MONTH(D$3),RIGHT('Yearly Info'!A$43,LEN('Yearly Info'!A$43)-4),"")</f>
        <v xml:space="preserve"> </v>
      </c>
      <c r="B277" s="146"/>
      <c r="C277" s="42">
        <f t="shared" ca="1" si="10"/>
        <v>46301</v>
      </c>
      <c r="D277" s="55">
        <f ca="1">INDIRECT("'" &amp; UPPER(LEFT(TEXT($D$3,"mmmm"),3)) &amp; "'!J40")</f>
        <v>0</v>
      </c>
      <c r="E277" s="150"/>
      <c r="F277" s="151"/>
      <c r="G277" s="151"/>
      <c r="H277" s="151"/>
      <c r="I277" s="151"/>
      <c r="J277" s="151"/>
      <c r="K277" s="151"/>
      <c r="L277" s="151"/>
      <c r="M277" s="151"/>
      <c r="N277" s="151"/>
      <c r="O277" s="151"/>
      <c r="P277" s="152"/>
    </row>
    <row r="278" spans="1:16" ht="15" customHeight="1" x14ac:dyDescent="0.25">
      <c r="A278" s="44" t="str">
        <f ca="1">IF(MONTH(C278)=MONTH(D$3),RIGHT('Yearly Info'!A$14,LEN('Yearly Info'!A$14)-4),"")</f>
        <v xml:space="preserve"> RICS Support for MDEQ</v>
      </c>
      <c r="B278" s="159" t="str">
        <f ca="1">TEXT(C278,"dddd")</f>
        <v>Wednesday</v>
      </c>
      <c r="C278" s="96">
        <f ca="1">C248+1</f>
        <v>46302</v>
      </c>
      <c r="D278" s="54">
        <f ca="1">INDIRECT("'" &amp; UPPER(LEFT(TEXT($D$3,"mmmm"),3)) &amp; "'!K11")</f>
        <v>0</v>
      </c>
      <c r="E278" s="147"/>
      <c r="F278" s="148"/>
      <c r="G278" s="148"/>
      <c r="H278" s="148"/>
      <c r="I278" s="148"/>
      <c r="J278" s="148"/>
      <c r="K278" s="148"/>
      <c r="L278" s="148"/>
      <c r="M278" s="148"/>
      <c r="N278" s="148"/>
      <c r="O278" s="148"/>
      <c r="P278" s="149"/>
    </row>
    <row r="279" spans="1:16" ht="15" customHeight="1" x14ac:dyDescent="0.25">
      <c r="A279" s="44" t="str">
        <f ca="1">IF(MONTH(C279)=MONTH(D$3),RIGHT('Yearly Info'!A$15,LEN('Yearly Info'!A$15)-4),"")</f>
        <v xml:space="preserve"> MDEQ</v>
      </c>
      <c r="B279" s="145"/>
      <c r="C279" s="42">
        <f ca="1">C278</f>
        <v>46302</v>
      </c>
      <c r="D279" s="54">
        <f ca="1">INDIRECT("'" &amp; UPPER(LEFT(TEXT($D$3,"mmmm"),3)) &amp; "'!K12")</f>
        <v>0</v>
      </c>
      <c r="E279" s="147"/>
      <c r="F279" s="148"/>
      <c r="G279" s="148"/>
      <c r="H279" s="148"/>
      <c r="I279" s="148"/>
      <c r="J279" s="148"/>
      <c r="K279" s="148"/>
      <c r="L279" s="148"/>
      <c r="M279" s="148"/>
      <c r="N279" s="148"/>
      <c r="O279" s="148"/>
      <c r="P279" s="149"/>
    </row>
    <row r="280" spans="1:16" ht="15" customHeight="1" x14ac:dyDescent="0.25">
      <c r="A280" s="44" t="str">
        <f ca="1">IF(MONTH(C280)=MONTH(D$3),RIGHT('Yearly Info'!A$16,LEN('Yearly Info'!A$16)-4),"")</f>
        <v xml:space="preserve"> RICS Idea Portal</v>
      </c>
      <c r="B280" s="145"/>
      <c r="C280" s="42">
        <f t="shared" ref="C280:C307" ca="1" si="11">C279</f>
        <v>46302</v>
      </c>
      <c r="D280" s="54">
        <f ca="1">INDIRECT("'" &amp; UPPER(LEFT(TEXT($D$3,"mmmm"),3)) &amp; "'!K13")</f>
        <v>0</v>
      </c>
      <c r="E280" s="147"/>
      <c r="F280" s="148"/>
      <c r="G280" s="148"/>
      <c r="H280" s="148"/>
      <c r="I280" s="148"/>
      <c r="J280" s="148"/>
      <c r="K280" s="148"/>
      <c r="L280" s="148"/>
      <c r="M280" s="148"/>
      <c r="N280" s="148"/>
      <c r="O280" s="148"/>
      <c r="P280" s="149"/>
    </row>
    <row r="281" spans="1:16" ht="15" customHeight="1" x14ac:dyDescent="0.25">
      <c r="A281" s="44" t="str">
        <f ca="1">IF(MONTH(C281)=MONTH(D$3),RIGHT('Yearly Info'!A$17,LEN('Yearly Info'!A$17)-4),"")</f>
        <v xml:space="preserve"> MSWIS</v>
      </c>
      <c r="B281" s="145"/>
      <c r="C281" s="42">
        <f t="shared" ca="1" si="11"/>
        <v>46302</v>
      </c>
      <c r="D281" s="54">
        <f ca="1">INDIRECT("'" &amp; UPPER(LEFT(TEXT($D$3,"mmmm"),3)) &amp; "'!K14")</f>
        <v>0</v>
      </c>
      <c r="E281" s="147"/>
      <c r="F281" s="148"/>
      <c r="G281" s="148"/>
      <c r="H281" s="148"/>
      <c r="I281" s="148"/>
      <c r="J281" s="148"/>
      <c r="K281" s="148"/>
      <c r="L281" s="148"/>
      <c r="M281" s="148"/>
      <c r="N281" s="148"/>
      <c r="O281" s="148"/>
      <c r="P281" s="149"/>
    </row>
    <row r="282" spans="1:16" ht="15" customHeight="1" x14ac:dyDescent="0.25">
      <c r="A282" s="44" t="str">
        <f ca="1">IF(MONTH(C282)=MONTH(D$3),RIGHT('Yearly Info'!A$18,LEN('Yearly Info'!A$18)-4),"")</f>
        <v xml:space="preserve"> GeoSpatial</v>
      </c>
      <c r="B282" s="145"/>
      <c r="C282" s="42">
        <f t="shared" ca="1" si="11"/>
        <v>46302</v>
      </c>
      <c r="D282" s="54">
        <f ca="1">INDIRECT("'" &amp; UPPER(LEFT(TEXT($D$3,"mmmm"),3)) &amp; "'!K15")</f>
        <v>0</v>
      </c>
      <c r="E282" s="147"/>
      <c r="F282" s="148"/>
      <c r="G282" s="148"/>
      <c r="H282" s="148"/>
      <c r="I282" s="148"/>
      <c r="J282" s="148"/>
      <c r="K282" s="148"/>
      <c r="L282" s="148"/>
      <c r="M282" s="148"/>
      <c r="N282" s="148"/>
      <c r="O282" s="148"/>
      <c r="P282" s="149"/>
    </row>
    <row r="283" spans="1:16" ht="15" customHeight="1" x14ac:dyDescent="0.25">
      <c r="A283" s="44" t="str">
        <f ca="1">IF(MONTH(C283)=MONTH(D$3),RIGHT('Yearly Info'!A$19,LEN('Yearly Info'!A$19)-4),"")</f>
        <v xml:space="preserve"> RICS Dashboard</v>
      </c>
      <c r="B283" s="145"/>
      <c r="C283" s="42">
        <f t="shared" ca="1" si="11"/>
        <v>46302</v>
      </c>
      <c r="D283" s="54">
        <f ca="1">INDIRECT("'" &amp; UPPER(LEFT(TEXT($D$3,"mmmm"),3)) &amp; "'!K16")</f>
        <v>0</v>
      </c>
      <c r="E283" s="147"/>
      <c r="F283" s="148"/>
      <c r="G283" s="148"/>
      <c r="H283" s="148"/>
      <c r="I283" s="148"/>
      <c r="J283" s="148"/>
      <c r="K283" s="148"/>
      <c r="L283" s="148"/>
      <c r="M283" s="148"/>
      <c r="N283" s="148"/>
      <c r="O283" s="148"/>
      <c r="P283" s="149"/>
    </row>
    <row r="284" spans="1:16" ht="15" customHeight="1" x14ac:dyDescent="0.25">
      <c r="A284" s="44" t="str">
        <f ca="1">IF(MONTH(C284)=MONTH(D$3),RIGHT('Yearly Info'!A$20,LEN('Yearly Info'!A$20)-4),"")</f>
        <v xml:space="preserve"> MDWFP NRIS</v>
      </c>
      <c r="B284" s="145"/>
      <c r="C284" s="42">
        <f t="shared" ca="1" si="11"/>
        <v>46302</v>
      </c>
      <c r="D284" s="54">
        <f ca="1">INDIRECT("'" &amp; UPPER(LEFT(TEXT($D$3,"mmmm"),3)) &amp; "'!K17")</f>
        <v>0</v>
      </c>
      <c r="E284" s="153"/>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 MRVA 4 CLOSED</v>
      </c>
      <c r="B285" s="145"/>
      <c r="C285" s="42">
        <f t="shared" ca="1" si="11"/>
        <v>46302</v>
      </c>
      <c r="D285" s="54">
        <f ca="1">INDIRECT("'" &amp; UPPER(LEFT(TEXT($D$3,"mmmm"),3)) &amp; "'!K18")</f>
        <v>0</v>
      </c>
      <c r="E285" s="147"/>
      <c r="F285" s="148"/>
      <c r="G285" s="148"/>
      <c r="H285" s="148"/>
      <c r="I285" s="148"/>
      <c r="J285" s="148"/>
      <c r="K285" s="148"/>
      <c r="L285" s="148"/>
      <c r="M285" s="148"/>
      <c r="N285" s="148"/>
      <c r="O285" s="148"/>
      <c r="P285" s="149"/>
    </row>
    <row r="286" spans="1:16" ht="15" customHeight="1" x14ac:dyDescent="0.25">
      <c r="A286" s="44" t="str">
        <f ca="1">IF(MONTH(C286)=MONTH(D$3),RIGHT('Yearly Info'!A$22,LEN('Yearly Info'!A$22)-4),"")</f>
        <v xml:space="preserve"> Tackett</v>
      </c>
      <c r="B286" s="145"/>
      <c r="C286" s="42">
        <f t="shared" ca="1" si="11"/>
        <v>46302</v>
      </c>
      <c r="D286" s="54">
        <f ca="1">INDIRECT("'" &amp; UPPER(LEFT(TEXT($D$3,"mmmm"),3)) &amp; "'!K19")</f>
        <v>0</v>
      </c>
      <c r="E286" s="147"/>
      <c r="F286" s="148"/>
      <c r="G286" s="148"/>
      <c r="H286" s="148"/>
      <c r="I286" s="148"/>
      <c r="J286" s="148"/>
      <c r="K286" s="148"/>
      <c r="L286" s="148"/>
      <c r="M286" s="148"/>
      <c r="N286" s="148"/>
      <c r="O286" s="148"/>
      <c r="P286" s="149"/>
    </row>
    <row r="287" spans="1:16" ht="15" customHeight="1" x14ac:dyDescent="0.25">
      <c r="A287" s="44" t="e">
        <f ca="1">IF(MONTH(C287)=MONTH(D$3),RIGHT('Yearly Info'!A$23,LEN('Yearly Info'!A$23)-4),"")</f>
        <v>#VALUE!</v>
      </c>
      <c r="B287" s="145"/>
      <c r="C287" s="42">
        <f t="shared" ca="1" si="11"/>
        <v>46302</v>
      </c>
      <c r="D287" s="54">
        <f ca="1">INDIRECT("'" &amp; UPPER(LEFT(TEXT($D$3,"mmmm"),3)) &amp; "'!K20")</f>
        <v>0</v>
      </c>
      <c r="E287" s="160"/>
      <c r="F287" s="148"/>
      <c r="G287" s="148"/>
      <c r="H287" s="148"/>
      <c r="I287" s="148"/>
      <c r="J287" s="148"/>
      <c r="K287" s="148"/>
      <c r="L287" s="148"/>
      <c r="M287" s="148"/>
      <c r="N287" s="148"/>
      <c r="O287" s="148"/>
      <c r="P287" s="149"/>
    </row>
    <row r="288" spans="1:16" ht="15" customHeight="1" x14ac:dyDescent="0.25">
      <c r="A288" s="44" t="e">
        <f ca="1">IF(MONTH(C288)=MONTH(D$3),RIGHT('Yearly Info'!A$24,LEN('Yearly Info'!A$24)-4),"")</f>
        <v>#VALUE!</v>
      </c>
      <c r="B288" s="145"/>
      <c r="C288" s="42">
        <f t="shared" ca="1" si="11"/>
        <v>46302</v>
      </c>
      <c r="D288" s="54">
        <f ca="1">INDIRECT("'" &amp; UPPER(LEFT(TEXT($D$3,"mmmm"),3)) &amp; "'!K21")</f>
        <v>0</v>
      </c>
      <c r="E288" s="147"/>
      <c r="F288" s="148"/>
      <c r="G288" s="148"/>
      <c r="H288" s="148"/>
      <c r="I288" s="148"/>
      <c r="J288" s="148"/>
      <c r="K288" s="148"/>
      <c r="L288" s="148"/>
      <c r="M288" s="148"/>
      <c r="N288" s="148"/>
      <c r="O288" s="148"/>
      <c r="P288" s="149"/>
    </row>
    <row r="289" spans="1:16" ht="15" customHeight="1" x14ac:dyDescent="0.25">
      <c r="A289" s="44" t="e">
        <f ca="1">IF(MONTH(C289)=MONTH(D$3),RIGHT('Yearly Info'!A$25,LEN('Yearly Info'!A$25)-4),"")</f>
        <v>#VALUE!</v>
      </c>
      <c r="B289" s="145"/>
      <c r="C289" s="42">
        <f t="shared" ca="1" si="11"/>
        <v>46302</v>
      </c>
      <c r="D289" s="54">
        <f ca="1">INDIRECT("'" &amp; UPPER(LEFT(TEXT($D$3,"mmmm"),3)) &amp; "'!K22")</f>
        <v>0</v>
      </c>
      <c r="E289" s="147"/>
      <c r="F289" s="148"/>
      <c r="G289" s="148"/>
      <c r="H289" s="148"/>
      <c r="I289" s="148"/>
      <c r="J289" s="148"/>
      <c r="K289" s="148"/>
      <c r="L289" s="148"/>
      <c r="M289" s="148"/>
      <c r="N289" s="148"/>
      <c r="O289" s="148"/>
      <c r="P289" s="149"/>
    </row>
    <row r="290" spans="1:16" ht="15" customHeight="1" x14ac:dyDescent="0.25">
      <c r="A290" s="44" t="e">
        <f ca="1">IF(MONTH(C290)=MONTH(D$3),RIGHT('Yearly Info'!A$26,LEN('Yearly Info'!A$26)-4),"")</f>
        <v>#VALUE!</v>
      </c>
      <c r="B290" s="145"/>
      <c r="C290" s="42">
        <f t="shared" ca="1" si="11"/>
        <v>46302</v>
      </c>
      <c r="D290" s="54">
        <f ca="1">INDIRECT("'" &amp; UPPER(LEFT(TEXT($D$3,"mmmm"),3)) &amp; "'!K23")</f>
        <v>0</v>
      </c>
      <c r="E290" s="147"/>
      <c r="F290" s="148"/>
      <c r="G290" s="148"/>
      <c r="H290" s="148"/>
      <c r="I290" s="148"/>
      <c r="J290" s="148"/>
      <c r="K290" s="148"/>
      <c r="L290" s="148"/>
      <c r="M290" s="148"/>
      <c r="N290" s="148"/>
      <c r="O290" s="148"/>
      <c r="P290" s="149"/>
    </row>
    <row r="291" spans="1:16" ht="15" customHeight="1" x14ac:dyDescent="0.25">
      <c r="A291" s="44" t="e">
        <f ca="1">IF(MONTH(C291)=MONTH(D$3),RIGHT('Yearly Info'!A$27,LEN('Yearly Info'!A$27)-4),"")</f>
        <v>#VALUE!</v>
      </c>
      <c r="B291" s="145"/>
      <c r="C291" s="42">
        <f t="shared" ca="1" si="11"/>
        <v>46302</v>
      </c>
      <c r="D291" s="54">
        <f ca="1">INDIRECT("'" &amp; UPPER(LEFT(TEXT($D$3,"mmmm"),3)) &amp; "'!K24")</f>
        <v>0</v>
      </c>
      <c r="E291" s="147"/>
      <c r="F291" s="148"/>
      <c r="G291" s="148"/>
      <c r="H291" s="148"/>
      <c r="I291" s="148"/>
      <c r="J291" s="148"/>
      <c r="K291" s="148"/>
      <c r="L291" s="148"/>
      <c r="M291" s="148"/>
      <c r="N291" s="148"/>
      <c r="O291" s="148"/>
      <c r="P291" s="149"/>
    </row>
    <row r="292" spans="1:16" ht="15" customHeight="1" x14ac:dyDescent="0.25">
      <c r="A292" s="44" t="e">
        <f ca="1">IF(MONTH(C292)=MONTH(D$3),RIGHT('Yearly Info'!A$28,LEN('Yearly Info'!A$28)-4),"")</f>
        <v>#VALUE!</v>
      </c>
      <c r="B292" s="145"/>
      <c r="C292" s="42">
        <f t="shared" ca="1" si="11"/>
        <v>46302</v>
      </c>
      <c r="D292" s="54">
        <f ca="1">INDIRECT("'" &amp; UPPER(LEFT(TEXT($D$3,"mmmm"),3)) &amp; "'!K25")</f>
        <v>0</v>
      </c>
      <c r="E292" s="147"/>
      <c r="F292" s="148"/>
      <c r="G292" s="148"/>
      <c r="H292" s="148"/>
      <c r="I292" s="148"/>
      <c r="J292" s="148"/>
      <c r="K292" s="148"/>
      <c r="L292" s="148"/>
      <c r="M292" s="148"/>
      <c r="N292" s="148"/>
      <c r="O292" s="148"/>
      <c r="P292" s="149"/>
    </row>
    <row r="293" spans="1:16" ht="15" customHeight="1" x14ac:dyDescent="0.25">
      <c r="A293" s="44" t="e">
        <f ca="1">IF(MONTH(C293)=MONTH(D$3),RIGHT('Yearly Info'!A$29,LEN('Yearly Info'!A$29)-4),"")</f>
        <v>#VALUE!</v>
      </c>
      <c r="B293" s="145"/>
      <c r="C293" s="42">
        <f t="shared" ca="1" si="11"/>
        <v>46302</v>
      </c>
      <c r="D293" s="54">
        <f ca="1">INDIRECT("'" &amp; UPPER(LEFT(TEXT($D$3,"mmmm"),3)) &amp; "'!K26")</f>
        <v>0</v>
      </c>
      <c r="E293" s="147"/>
      <c r="F293" s="148"/>
      <c r="G293" s="148"/>
      <c r="H293" s="148"/>
      <c r="I293" s="148"/>
      <c r="J293" s="148"/>
      <c r="K293" s="148"/>
      <c r="L293" s="148"/>
      <c r="M293" s="148"/>
      <c r="N293" s="148"/>
      <c r="O293" s="148"/>
      <c r="P293" s="149"/>
    </row>
    <row r="294" spans="1:16" ht="15" customHeight="1" x14ac:dyDescent="0.25">
      <c r="A294" s="44" t="e">
        <f ca="1">IF(MONTH(C294)=MONTH(D$3),RIGHT('Yearly Info'!A$30,LEN('Yearly Info'!A$30)-4),"")</f>
        <v>#VALUE!</v>
      </c>
      <c r="B294" s="145"/>
      <c r="C294" s="42">
        <f t="shared" ca="1" si="11"/>
        <v>46302</v>
      </c>
      <c r="D294" s="54">
        <f ca="1">INDIRECT("'" &amp; UPPER(LEFT(TEXT($D$3,"mmmm"),3)) &amp; "'!K27")</f>
        <v>0</v>
      </c>
      <c r="E294" s="147"/>
      <c r="F294" s="148"/>
      <c r="G294" s="148"/>
      <c r="H294" s="148"/>
      <c r="I294" s="148"/>
      <c r="J294" s="148"/>
      <c r="K294" s="148"/>
      <c r="L294" s="148"/>
      <c r="M294" s="148"/>
      <c r="N294" s="148"/>
      <c r="O294" s="148"/>
      <c r="P294" s="149"/>
    </row>
    <row r="295" spans="1:16" ht="15" customHeight="1" x14ac:dyDescent="0.25">
      <c r="A295" s="44" t="e">
        <f ca="1">IF(MONTH(C295)=MONTH(D$3),RIGHT('Yearly Info'!A$31,LEN('Yearly Info'!A$31)-4),"")</f>
        <v>#VALUE!</v>
      </c>
      <c r="B295" s="145"/>
      <c r="C295" s="42">
        <f t="shared" ca="1" si="11"/>
        <v>46302</v>
      </c>
      <c r="D295" s="54">
        <f ca="1">INDIRECT("'" &amp; UPPER(LEFT(TEXT($D$3,"mmmm"),3)) &amp; "'!K28")</f>
        <v>0</v>
      </c>
      <c r="E295" s="147"/>
      <c r="F295" s="148"/>
      <c r="G295" s="148"/>
      <c r="H295" s="148"/>
      <c r="I295" s="148"/>
      <c r="J295" s="148"/>
      <c r="K295" s="148"/>
      <c r="L295" s="148"/>
      <c r="M295" s="148"/>
      <c r="N295" s="148"/>
      <c r="O295" s="148"/>
      <c r="P295" s="149"/>
    </row>
    <row r="296" spans="1:16" ht="15" customHeight="1" x14ac:dyDescent="0.25">
      <c r="A296" s="44" t="e">
        <f ca="1">IF(MONTH(C296)=MONTH(D$3),RIGHT('Yearly Info'!A$32,LEN('Yearly Info'!A$32)-4),"")</f>
        <v>#VALUE!</v>
      </c>
      <c r="B296" s="145"/>
      <c r="C296" s="42">
        <f t="shared" ca="1" si="11"/>
        <v>46302</v>
      </c>
      <c r="D296" s="54">
        <f ca="1">INDIRECT("'" &amp; UPPER(LEFT(TEXT($D$3,"mmmm"),3)) &amp; "'!K29")</f>
        <v>0</v>
      </c>
      <c r="E296" s="147"/>
      <c r="F296" s="148"/>
      <c r="G296" s="148"/>
      <c r="H296" s="148"/>
      <c r="I296" s="148"/>
      <c r="J296" s="148"/>
      <c r="K296" s="148"/>
      <c r="L296" s="148"/>
      <c r="M296" s="148"/>
      <c r="N296" s="148"/>
      <c r="O296" s="148"/>
      <c r="P296" s="149"/>
    </row>
    <row r="297" spans="1:16" ht="15" customHeight="1" x14ac:dyDescent="0.25">
      <c r="A297" s="44" t="e">
        <f ca="1">IF(MONTH(C297)=MONTH(D$3),RIGHT('Yearly Info'!A$33,LEN('Yearly Info'!A$33)-4),"")</f>
        <v>#VALUE!</v>
      </c>
      <c r="B297" s="145"/>
      <c r="C297" s="42">
        <f t="shared" ca="1" si="11"/>
        <v>46302</v>
      </c>
      <c r="D297" s="54">
        <f ca="1">INDIRECT("'" &amp; UPPER(LEFT(TEXT($D$3,"mmmm"),3)) &amp; "'!K30")</f>
        <v>0</v>
      </c>
      <c r="E297" s="147"/>
      <c r="F297" s="148"/>
      <c r="G297" s="148"/>
      <c r="H297" s="148"/>
      <c r="I297" s="148"/>
      <c r="J297" s="148"/>
      <c r="K297" s="148"/>
      <c r="L297" s="148"/>
      <c r="M297" s="148"/>
      <c r="N297" s="148"/>
      <c r="O297" s="148"/>
      <c r="P297" s="149"/>
    </row>
    <row r="298" spans="1:16" ht="15" customHeight="1" x14ac:dyDescent="0.25">
      <c r="A298" s="44" t="e">
        <f ca="1">IF(MONTH(C298)=MONTH(D$3),RIGHT('Yearly Info'!A$34,LEN('Yearly Info'!A$34)-4),"")</f>
        <v>#VALUE!</v>
      </c>
      <c r="B298" s="145"/>
      <c r="C298" s="42">
        <f t="shared" ca="1" si="11"/>
        <v>46302</v>
      </c>
      <c r="D298" s="54">
        <f ca="1">INDIRECT("'" &amp; UPPER(LEFT(TEXT($D$3,"mmmm"),3)) &amp; "'!K31")</f>
        <v>0</v>
      </c>
      <c r="E298" s="147"/>
      <c r="F298" s="148"/>
      <c r="G298" s="148"/>
      <c r="H298" s="148"/>
      <c r="I298" s="148"/>
      <c r="J298" s="148"/>
      <c r="K298" s="148"/>
      <c r="L298" s="148"/>
      <c r="M298" s="148"/>
      <c r="N298" s="148"/>
      <c r="O298" s="148"/>
      <c r="P298" s="149"/>
    </row>
    <row r="299" spans="1:16" ht="15" customHeight="1" thickBot="1" x14ac:dyDescent="0.3">
      <c r="A299" s="44" t="e">
        <f ca="1">IF(MONTH(C299)=MONTH(D$3),RIGHT('Yearly Info'!A$35,LEN('Yearly Info'!A$35)-4),"")</f>
        <v>#VALUE!</v>
      </c>
      <c r="B299" s="145"/>
      <c r="C299" s="42">
        <f t="shared" ca="1" si="11"/>
        <v>46302</v>
      </c>
      <c r="D299" s="55">
        <f ca="1">INDIRECT("'" &amp; UPPER(LEFT(TEXT($D$3,"mmmm"),3)) &amp; "'!K32")</f>
        <v>0</v>
      </c>
      <c r="E299" s="147"/>
      <c r="F299" s="148"/>
      <c r="G299" s="148"/>
      <c r="H299" s="148"/>
      <c r="I299" s="148"/>
      <c r="J299" s="148"/>
      <c r="K299" s="148"/>
      <c r="L299" s="148"/>
      <c r="M299" s="148"/>
      <c r="N299" s="148"/>
      <c r="O299" s="148"/>
      <c r="P299" s="149"/>
    </row>
    <row r="300" spans="1:16" ht="15" customHeight="1" x14ac:dyDescent="0.25">
      <c r="A300" s="44" t="e">
        <f ca="1">IF(MONTH(C300)=MONTH(D$3),RIGHT('Yearly Info'!A$36,LEN('Yearly Info'!A$36)-4),"")</f>
        <v>#VALUE!</v>
      </c>
      <c r="B300" s="145"/>
      <c r="C300" s="42">
        <f t="shared" ca="1" si="11"/>
        <v>46302</v>
      </c>
      <c r="D300" s="54">
        <f ca="1">INDIRECT("'" &amp; UPPER(LEFT(TEXT($D$3,"mmmm"),3)) &amp; "'!K33")</f>
        <v>0</v>
      </c>
      <c r="E300" s="147"/>
      <c r="F300" s="148"/>
      <c r="G300" s="148"/>
      <c r="H300" s="148"/>
      <c r="I300" s="148"/>
      <c r="J300" s="148"/>
      <c r="K300" s="148"/>
      <c r="L300" s="148"/>
      <c r="M300" s="148"/>
      <c r="N300" s="148"/>
      <c r="O300" s="148"/>
      <c r="P300" s="149"/>
    </row>
    <row r="301" spans="1:16" ht="15" customHeight="1" x14ac:dyDescent="0.25">
      <c r="A301" s="44" t="e">
        <f ca="1">IF(MONTH(C301)=MONTH(D$3),RIGHT('Yearly Info'!A$37,LEN('Yearly Info'!A$37)-4),"")</f>
        <v>#VALUE!</v>
      </c>
      <c r="B301" s="145"/>
      <c r="C301" s="42">
        <f t="shared" ca="1" si="11"/>
        <v>46302</v>
      </c>
      <c r="D301" s="54">
        <f ca="1">INDIRECT("'" &amp; UPPER(LEFT(TEXT($D$3,"mmmm"),3)) &amp; "'!K34")</f>
        <v>0</v>
      </c>
      <c r="E301" s="147"/>
      <c r="F301" s="148"/>
      <c r="G301" s="148"/>
      <c r="H301" s="148"/>
      <c r="I301" s="148"/>
      <c r="J301" s="148"/>
      <c r="K301" s="148"/>
      <c r="L301" s="148"/>
      <c r="M301" s="148"/>
      <c r="N301" s="148"/>
      <c r="O301" s="148"/>
      <c r="P301" s="149"/>
    </row>
    <row r="302" spans="1:16" ht="15" customHeight="1" x14ac:dyDescent="0.25">
      <c r="A302" s="44" t="e">
        <f ca="1">IF(MONTH(C302)=MONTH(D$3),RIGHT('Yearly Info'!A$38,LEN('Yearly Info'!A$38)-4),"")</f>
        <v>#VALUE!</v>
      </c>
      <c r="B302" s="145"/>
      <c r="C302" s="42">
        <f t="shared" ca="1" si="11"/>
        <v>46302</v>
      </c>
      <c r="D302" s="54">
        <f ca="1">INDIRECT("'" &amp; UPPER(LEFT(TEXT($D$3,"mmmm"),3)) &amp; "'!K35")</f>
        <v>0</v>
      </c>
      <c r="E302" s="147"/>
      <c r="F302" s="148"/>
      <c r="G302" s="148"/>
      <c r="H302" s="148"/>
      <c r="I302" s="148"/>
      <c r="J302" s="148"/>
      <c r="K302" s="148"/>
      <c r="L302" s="148"/>
      <c r="M302" s="148"/>
      <c r="N302" s="148"/>
      <c r="O302" s="148"/>
      <c r="P302" s="149"/>
    </row>
    <row r="303" spans="1:16" ht="15" customHeight="1" x14ac:dyDescent="0.25">
      <c r="A303" s="44" t="e">
        <f ca="1">IF(MONTH(C303)=MONTH(D$3),RIGHT('Yearly Info'!A$39,LEN('Yearly Info'!A$39)-4),"")</f>
        <v>#VALUE!</v>
      </c>
      <c r="B303" s="145"/>
      <c r="C303" s="42">
        <f t="shared" ca="1" si="11"/>
        <v>46302</v>
      </c>
      <c r="D303" s="54">
        <f ca="1">INDIRECT("'" &amp; UPPER(LEFT(TEXT($D$3,"mmmm"),3)) &amp; "'!K36")</f>
        <v>0</v>
      </c>
      <c r="E303" s="147"/>
      <c r="F303" s="148"/>
      <c r="G303" s="148"/>
      <c r="H303" s="148"/>
      <c r="I303" s="148"/>
      <c r="J303" s="148"/>
      <c r="K303" s="148"/>
      <c r="L303" s="148"/>
      <c r="M303" s="148"/>
      <c r="N303" s="148"/>
      <c r="O303" s="148"/>
      <c r="P303" s="149"/>
    </row>
    <row r="304" spans="1:16" ht="15" customHeight="1" thickBot="1" x14ac:dyDescent="0.3">
      <c r="A304" s="45" t="e">
        <f ca="1">IF(MONTH(C304)=MONTH(D$3),RIGHT('Yearly Info'!A$40,LEN('Yearly Info'!A$40)-4),"")</f>
        <v>#VALUE!</v>
      </c>
      <c r="B304" s="145"/>
      <c r="C304" s="42">
        <f t="shared" ca="1" si="11"/>
        <v>46302</v>
      </c>
      <c r="D304" s="54">
        <f ca="1">INDIRECT("'" &amp; UPPER(LEFT(TEXT($D$3,"mmmm"),3)) &amp; "'!K37")</f>
        <v>0</v>
      </c>
      <c r="E304" s="147"/>
      <c r="F304" s="148"/>
      <c r="G304" s="148"/>
      <c r="H304" s="148"/>
      <c r="I304" s="148"/>
      <c r="J304" s="148"/>
      <c r="K304" s="148"/>
      <c r="L304" s="148"/>
      <c r="M304" s="148"/>
      <c r="N304" s="148"/>
      <c r="O304" s="148"/>
      <c r="P304" s="149"/>
    </row>
    <row r="305" spans="1:16" ht="15" customHeight="1" thickBot="1" x14ac:dyDescent="0.3">
      <c r="A305" s="45" t="str">
        <f ca="1">IF(MONTH(C305)=MONTH(D$3),RIGHT('Yearly Info'!A$41,LEN('Yearly Info'!A$41)-4),"")</f>
        <v xml:space="preserve"> </v>
      </c>
      <c r="B305" s="145"/>
      <c r="C305" s="42">
        <f t="shared" ca="1" si="11"/>
        <v>46302</v>
      </c>
      <c r="D305" s="54">
        <f ca="1">INDIRECT("'" &amp; UPPER(LEFT(TEXT($D$3,"mmmm"),3)) &amp; "'!K38")</f>
        <v>0</v>
      </c>
      <c r="E305" s="147"/>
      <c r="F305" s="148"/>
      <c r="G305" s="148"/>
      <c r="H305" s="148"/>
      <c r="I305" s="148"/>
      <c r="J305" s="148"/>
      <c r="K305" s="148"/>
      <c r="L305" s="148"/>
      <c r="M305" s="148"/>
      <c r="N305" s="148"/>
      <c r="O305" s="148"/>
      <c r="P305" s="149"/>
    </row>
    <row r="306" spans="1:16" ht="15" customHeight="1" thickBot="1" x14ac:dyDescent="0.3">
      <c r="A306" s="45" t="str">
        <f ca="1">IF(MONTH(C306)=MONTH(D$3),RIGHT('Yearly Info'!A$42,LEN('Yearly Info'!A$42)-4),"")</f>
        <v xml:space="preserve"> </v>
      </c>
      <c r="B306" s="145"/>
      <c r="C306" s="42">
        <f t="shared" ca="1" si="11"/>
        <v>46302</v>
      </c>
      <c r="D306" s="54">
        <f ca="1">INDIRECT("'" &amp; UPPER(LEFT(TEXT($D$3,"mmmm"),3)) &amp; "'!K39")</f>
        <v>0</v>
      </c>
      <c r="E306" s="147"/>
      <c r="F306" s="148"/>
      <c r="G306" s="148"/>
      <c r="H306" s="148"/>
      <c r="I306" s="148"/>
      <c r="J306" s="148"/>
      <c r="K306" s="148"/>
      <c r="L306" s="148"/>
      <c r="M306" s="148"/>
      <c r="N306" s="148"/>
      <c r="O306" s="148"/>
      <c r="P306" s="149"/>
    </row>
    <row r="307" spans="1:16" ht="15" customHeight="1" thickBot="1" x14ac:dyDescent="0.3">
      <c r="A307" s="45" t="str">
        <f ca="1">IF(MONTH(C307)=MONTH(D$3),RIGHT('Yearly Info'!A$43,LEN('Yearly Info'!A$43)-4),"")</f>
        <v xml:space="preserve"> </v>
      </c>
      <c r="B307" s="146"/>
      <c r="C307" s="95">
        <f t="shared" ca="1" si="11"/>
        <v>46302</v>
      </c>
      <c r="D307" s="55">
        <f ca="1">INDIRECT("'" &amp; UPPER(LEFT(TEXT($D$3,"mmmm"),3)) &amp; "'!K40")</f>
        <v>0</v>
      </c>
      <c r="E307" s="150"/>
      <c r="F307" s="151"/>
      <c r="G307" s="151"/>
      <c r="H307" s="151"/>
      <c r="I307" s="151"/>
      <c r="J307" s="151"/>
      <c r="K307" s="151"/>
      <c r="L307" s="151"/>
      <c r="M307" s="151"/>
      <c r="N307" s="151"/>
      <c r="O307" s="151"/>
      <c r="P307" s="152"/>
    </row>
    <row r="308" spans="1:16" ht="15" customHeight="1" x14ac:dyDescent="0.25">
      <c r="A308" s="44" t="str">
        <f ca="1">IF(MONTH(C308)=MONTH(D$3),RIGHT('Yearly Info'!A$14,LEN('Yearly Info'!A$14)-4),"")</f>
        <v xml:space="preserve"> RICS Support for MDEQ</v>
      </c>
      <c r="B308" s="159" t="str">
        <f ca="1">TEXT(C308,"dddd")</f>
        <v>Thursday</v>
      </c>
      <c r="C308" s="96">
        <f ca="1">C278+1</f>
        <v>46303</v>
      </c>
      <c r="D308" s="54">
        <f ca="1">INDIRECT("'" &amp; UPPER(LEFT(TEXT($D$3,"mmmm"),3)) &amp; "'!L11")</f>
        <v>0</v>
      </c>
      <c r="E308" s="147"/>
      <c r="F308" s="148"/>
      <c r="G308" s="148"/>
      <c r="H308" s="148"/>
      <c r="I308" s="148"/>
      <c r="J308" s="148"/>
      <c r="K308" s="148"/>
      <c r="L308" s="148"/>
      <c r="M308" s="148"/>
      <c r="N308" s="148"/>
      <c r="O308" s="148"/>
      <c r="P308" s="149"/>
    </row>
    <row r="309" spans="1:16" ht="15" customHeight="1" x14ac:dyDescent="0.25">
      <c r="A309" s="44" t="str">
        <f ca="1">IF(MONTH(C309)=MONTH(D$3),RIGHT('Yearly Info'!A$15,LEN('Yearly Info'!A$15)-4),"")</f>
        <v xml:space="preserve"> MDEQ</v>
      </c>
      <c r="B309" s="145"/>
      <c r="C309" s="42">
        <f ca="1">C308</f>
        <v>46303</v>
      </c>
      <c r="D309" s="54">
        <f ca="1">INDIRECT("'" &amp; UPPER(LEFT(TEXT($D$3,"mmmm"),3)) &amp; "'!L12")</f>
        <v>0</v>
      </c>
      <c r="E309" s="147"/>
      <c r="F309" s="148"/>
      <c r="G309" s="148"/>
      <c r="H309" s="148"/>
      <c r="I309" s="148"/>
      <c r="J309" s="148"/>
      <c r="K309" s="148"/>
      <c r="L309" s="148"/>
      <c r="M309" s="148"/>
      <c r="N309" s="148"/>
      <c r="O309" s="148"/>
      <c r="P309" s="149"/>
    </row>
    <row r="310" spans="1:16" ht="15" customHeight="1" x14ac:dyDescent="0.25">
      <c r="A310" s="44" t="str">
        <f ca="1">IF(MONTH(C310)=MONTH(D$3),RIGHT('Yearly Info'!A$16,LEN('Yearly Info'!A$16)-4),"")</f>
        <v xml:space="preserve"> RICS Idea Portal</v>
      </c>
      <c r="B310" s="145"/>
      <c r="C310" s="42">
        <f t="shared" ref="C310:C337" ca="1" si="12">C309</f>
        <v>46303</v>
      </c>
      <c r="D310" s="54">
        <f ca="1">INDIRECT("'" &amp; UPPER(LEFT(TEXT($D$3,"mmmm"),3)) &amp; "'!L13")</f>
        <v>0</v>
      </c>
      <c r="E310" s="147"/>
      <c r="F310" s="148"/>
      <c r="G310" s="148"/>
      <c r="H310" s="148"/>
      <c r="I310" s="148"/>
      <c r="J310" s="148"/>
      <c r="K310" s="148"/>
      <c r="L310" s="148"/>
      <c r="M310" s="148"/>
      <c r="N310" s="148"/>
      <c r="O310" s="148"/>
      <c r="P310" s="149"/>
    </row>
    <row r="311" spans="1:16" ht="15" customHeight="1" x14ac:dyDescent="0.25">
      <c r="A311" s="44" t="str">
        <f ca="1">IF(MONTH(C311)=MONTH(D$3),RIGHT('Yearly Info'!A$17,LEN('Yearly Info'!A$17)-4),"")</f>
        <v xml:space="preserve"> MSWIS</v>
      </c>
      <c r="B311" s="145"/>
      <c r="C311" s="42">
        <f t="shared" ca="1" si="12"/>
        <v>46303</v>
      </c>
      <c r="D311" s="54">
        <f ca="1">INDIRECT("'" &amp; UPPER(LEFT(TEXT($D$3,"mmmm"),3)) &amp; "'!L14")</f>
        <v>0</v>
      </c>
      <c r="E311" s="153"/>
      <c r="F311" s="154"/>
      <c r="G311" s="154"/>
      <c r="H311" s="154"/>
      <c r="I311" s="154"/>
      <c r="J311" s="154"/>
      <c r="K311" s="154"/>
      <c r="L311" s="154"/>
      <c r="M311" s="154"/>
      <c r="N311" s="154"/>
      <c r="O311" s="154"/>
      <c r="P311" s="155"/>
    </row>
    <row r="312" spans="1:16" ht="15" customHeight="1" x14ac:dyDescent="0.25">
      <c r="A312" s="44" t="str">
        <f ca="1">IF(MONTH(C312)=MONTH(D$3),RIGHT('Yearly Info'!A$18,LEN('Yearly Info'!A$18)-4),"")</f>
        <v xml:space="preserve"> GeoSpatial</v>
      </c>
      <c r="B312" s="145"/>
      <c r="C312" s="42">
        <f t="shared" ca="1" si="12"/>
        <v>46303</v>
      </c>
      <c r="D312" s="54">
        <f ca="1">INDIRECT("'" &amp; UPPER(LEFT(TEXT($D$3,"mmmm"),3)) &amp; "'!L15")</f>
        <v>0</v>
      </c>
      <c r="E312" s="147"/>
      <c r="F312" s="148"/>
      <c r="G312" s="148"/>
      <c r="H312" s="148"/>
      <c r="I312" s="148"/>
      <c r="J312" s="148"/>
      <c r="K312" s="148"/>
      <c r="L312" s="148"/>
      <c r="M312" s="148"/>
      <c r="N312" s="148"/>
      <c r="O312" s="148"/>
      <c r="P312" s="149"/>
    </row>
    <row r="313" spans="1:16" ht="15" customHeight="1" x14ac:dyDescent="0.25">
      <c r="A313" s="44" t="str">
        <f ca="1">IF(MONTH(C313)=MONTH(D$3),RIGHT('Yearly Info'!A$19,LEN('Yearly Info'!A$19)-4),"")</f>
        <v xml:space="preserve"> RICS Dashboard</v>
      </c>
      <c r="B313" s="145"/>
      <c r="C313" s="42">
        <f t="shared" ca="1" si="12"/>
        <v>46303</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MDWFP NRIS</v>
      </c>
      <c r="B314" s="145"/>
      <c r="C314" s="42">
        <f t="shared" ca="1" si="12"/>
        <v>46303</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 MRVA 4 CLOSED</v>
      </c>
      <c r="B315" s="145"/>
      <c r="C315" s="42">
        <f t="shared" ca="1" si="12"/>
        <v>46303</v>
      </c>
      <c r="D315" s="54">
        <f ca="1">INDIRECT("'" &amp; UPPER(LEFT(TEXT($D$3,"mmmm"),3)) &amp; "'!L18")</f>
        <v>0</v>
      </c>
      <c r="E315" s="147"/>
      <c r="F315" s="148"/>
      <c r="G315" s="148"/>
      <c r="H315" s="148"/>
      <c r="I315" s="148"/>
      <c r="J315" s="148"/>
      <c r="K315" s="148"/>
      <c r="L315" s="148"/>
      <c r="M315" s="148"/>
      <c r="N315" s="148"/>
      <c r="O315" s="148"/>
      <c r="P315" s="149"/>
    </row>
    <row r="316" spans="1:16" ht="15" customHeight="1" x14ac:dyDescent="0.25">
      <c r="A316" s="44" t="str">
        <f ca="1">IF(MONTH(C316)=MONTH(D$3),RIGHT('Yearly Info'!A$22,LEN('Yearly Info'!A$22)-4),"")</f>
        <v xml:space="preserve"> Tackett</v>
      </c>
      <c r="B316" s="145"/>
      <c r="C316" s="42">
        <f t="shared" ca="1" si="12"/>
        <v>46303</v>
      </c>
      <c r="D316" s="54">
        <f ca="1">INDIRECT("'" &amp; UPPER(LEFT(TEXT($D$3,"mmmm"),3)) &amp; "'!L19")</f>
        <v>0</v>
      </c>
      <c r="E316" s="147"/>
      <c r="F316" s="148"/>
      <c r="G316" s="148"/>
      <c r="H316" s="148"/>
      <c r="I316" s="148"/>
      <c r="J316" s="148"/>
      <c r="K316" s="148"/>
      <c r="L316" s="148"/>
      <c r="M316" s="148"/>
      <c r="N316" s="148"/>
      <c r="O316" s="148"/>
      <c r="P316" s="149"/>
    </row>
    <row r="317" spans="1:16" ht="15" customHeight="1" x14ac:dyDescent="0.25">
      <c r="A317" s="44" t="e">
        <f ca="1">IF(MONTH(C317)=MONTH(D$3),RIGHT('Yearly Info'!A$23,LEN('Yearly Info'!A$23)-4),"")</f>
        <v>#VALUE!</v>
      </c>
      <c r="B317" s="145"/>
      <c r="C317" s="42">
        <f t="shared" ca="1" si="12"/>
        <v>46303</v>
      </c>
      <c r="D317" s="54">
        <f ca="1">INDIRECT("'" &amp; UPPER(LEFT(TEXT($D$3,"mmmm"),3)) &amp; "'!L20")</f>
        <v>0</v>
      </c>
      <c r="E317" s="147"/>
      <c r="F317" s="148"/>
      <c r="G317" s="148"/>
      <c r="H317" s="148"/>
      <c r="I317" s="148"/>
      <c r="J317" s="148"/>
      <c r="K317" s="148"/>
      <c r="L317" s="148"/>
      <c r="M317" s="148"/>
      <c r="N317" s="148"/>
      <c r="O317" s="148"/>
      <c r="P317" s="149"/>
    </row>
    <row r="318" spans="1:16" ht="15" customHeight="1" x14ac:dyDescent="0.25">
      <c r="A318" s="44" t="e">
        <f ca="1">IF(MONTH(C318)=MONTH(D$3),RIGHT('Yearly Info'!A$24,LEN('Yearly Info'!A$24)-4),"")</f>
        <v>#VALUE!</v>
      </c>
      <c r="B318" s="145"/>
      <c r="C318" s="42">
        <f t="shared" ca="1" si="12"/>
        <v>46303</v>
      </c>
      <c r="D318" s="54">
        <f ca="1">INDIRECT("'" &amp; UPPER(LEFT(TEXT($D$3,"mmmm"),3)) &amp; "'!L21")</f>
        <v>0</v>
      </c>
      <c r="E318" s="147"/>
      <c r="F318" s="148"/>
      <c r="G318" s="148"/>
      <c r="H318" s="148"/>
      <c r="I318" s="148"/>
      <c r="J318" s="148"/>
      <c r="K318" s="148"/>
      <c r="L318" s="148"/>
      <c r="M318" s="148"/>
      <c r="N318" s="148"/>
      <c r="O318" s="148"/>
      <c r="P318" s="149"/>
    </row>
    <row r="319" spans="1:16" ht="15" customHeight="1" x14ac:dyDescent="0.25">
      <c r="A319" s="44" t="e">
        <f ca="1">IF(MONTH(C319)=MONTH(D$3),RIGHT('Yearly Info'!A$25,LEN('Yearly Info'!A$25)-4),"")</f>
        <v>#VALUE!</v>
      </c>
      <c r="B319" s="145"/>
      <c r="C319" s="42">
        <f t="shared" ca="1" si="12"/>
        <v>46303</v>
      </c>
      <c r="D319" s="54">
        <f ca="1">INDIRECT("'" &amp; UPPER(LEFT(TEXT($D$3,"mmmm"),3)) &amp; "'!L22")</f>
        <v>0</v>
      </c>
      <c r="E319" s="147"/>
      <c r="F319" s="148"/>
      <c r="G319" s="148"/>
      <c r="H319" s="148"/>
      <c r="I319" s="148"/>
      <c r="J319" s="148"/>
      <c r="K319" s="148"/>
      <c r="L319" s="148"/>
      <c r="M319" s="148"/>
      <c r="N319" s="148"/>
      <c r="O319" s="148"/>
      <c r="P319" s="149"/>
    </row>
    <row r="320" spans="1:16" ht="15" customHeight="1" x14ac:dyDescent="0.25">
      <c r="A320" s="44" t="e">
        <f ca="1">IF(MONTH(C320)=MONTH(D$3),RIGHT('Yearly Info'!A$26,LEN('Yearly Info'!A$26)-4),"")</f>
        <v>#VALUE!</v>
      </c>
      <c r="B320" s="145"/>
      <c r="C320" s="42">
        <f t="shared" ca="1" si="12"/>
        <v>46303</v>
      </c>
      <c r="D320" s="54">
        <f ca="1">INDIRECT("'" &amp; UPPER(LEFT(TEXT($D$3,"mmmm"),3)) &amp; "'!L23")</f>
        <v>0</v>
      </c>
      <c r="E320" s="147"/>
      <c r="F320" s="148"/>
      <c r="G320" s="148"/>
      <c r="H320" s="148"/>
      <c r="I320" s="148"/>
      <c r="J320" s="148"/>
      <c r="K320" s="148"/>
      <c r="L320" s="148"/>
      <c r="M320" s="148"/>
      <c r="N320" s="148"/>
      <c r="O320" s="148"/>
      <c r="P320" s="149"/>
    </row>
    <row r="321" spans="1:16" ht="15" customHeight="1" x14ac:dyDescent="0.25">
      <c r="A321" s="44" t="e">
        <f ca="1">IF(MONTH(C321)=MONTH(D$3),RIGHT('Yearly Info'!A$27,LEN('Yearly Info'!A$27)-4),"")</f>
        <v>#VALUE!</v>
      </c>
      <c r="B321" s="145"/>
      <c r="C321" s="42">
        <f t="shared" ca="1" si="12"/>
        <v>46303</v>
      </c>
      <c r="D321" s="54">
        <f ca="1">INDIRECT("'" &amp; UPPER(LEFT(TEXT($D$3,"mmmm"),3)) &amp; "'!L24")</f>
        <v>0</v>
      </c>
      <c r="E321" s="147"/>
      <c r="F321" s="148"/>
      <c r="G321" s="148"/>
      <c r="H321" s="148"/>
      <c r="I321" s="148"/>
      <c r="J321" s="148"/>
      <c r="K321" s="148"/>
      <c r="L321" s="148"/>
      <c r="M321" s="148"/>
      <c r="N321" s="148"/>
      <c r="O321" s="148"/>
      <c r="P321" s="149"/>
    </row>
    <row r="322" spans="1:16" ht="15" customHeight="1" x14ac:dyDescent="0.25">
      <c r="A322" s="44" t="e">
        <f ca="1">IF(MONTH(C322)=MONTH(D$3),RIGHT('Yearly Info'!A$28,LEN('Yearly Info'!A$28)-4),"")</f>
        <v>#VALUE!</v>
      </c>
      <c r="B322" s="145"/>
      <c r="C322" s="42">
        <f t="shared" ca="1" si="12"/>
        <v>46303</v>
      </c>
      <c r="D322" s="54">
        <f ca="1">INDIRECT("'" &amp; UPPER(LEFT(TEXT($D$3,"mmmm"),3)) &amp; "'!L25")</f>
        <v>0</v>
      </c>
      <c r="E322" s="147"/>
      <c r="F322" s="148"/>
      <c r="G322" s="148"/>
      <c r="H322" s="148"/>
      <c r="I322" s="148"/>
      <c r="J322" s="148"/>
      <c r="K322" s="148"/>
      <c r="L322" s="148"/>
      <c r="M322" s="148"/>
      <c r="N322" s="148"/>
      <c r="O322" s="148"/>
      <c r="P322" s="149"/>
    </row>
    <row r="323" spans="1:16" ht="15" customHeight="1" x14ac:dyDescent="0.25">
      <c r="A323" s="44" t="e">
        <f ca="1">IF(MONTH(C323)=MONTH(D$3),RIGHT('Yearly Info'!A$29,LEN('Yearly Info'!A$29)-4),"")</f>
        <v>#VALUE!</v>
      </c>
      <c r="B323" s="145"/>
      <c r="C323" s="42">
        <f t="shared" ca="1" si="12"/>
        <v>46303</v>
      </c>
      <c r="D323" s="54">
        <f ca="1">INDIRECT("'" &amp; UPPER(LEFT(TEXT($D$3,"mmmm"),3)) &amp; "'!L26")</f>
        <v>0</v>
      </c>
      <c r="E323" s="147"/>
      <c r="F323" s="148"/>
      <c r="G323" s="148"/>
      <c r="H323" s="148"/>
      <c r="I323" s="148"/>
      <c r="J323" s="148"/>
      <c r="K323" s="148"/>
      <c r="L323" s="148"/>
      <c r="M323" s="148"/>
      <c r="N323" s="148"/>
      <c r="O323" s="148"/>
      <c r="P323" s="149"/>
    </row>
    <row r="324" spans="1:16" ht="15" customHeight="1" x14ac:dyDescent="0.25">
      <c r="A324" s="44" t="e">
        <f ca="1">IF(MONTH(C324)=MONTH(D$3),RIGHT('Yearly Info'!A$30,LEN('Yearly Info'!A$30)-4),"")</f>
        <v>#VALUE!</v>
      </c>
      <c r="B324" s="145"/>
      <c r="C324" s="42">
        <f t="shared" ca="1" si="12"/>
        <v>46303</v>
      </c>
      <c r="D324" s="54">
        <f ca="1">INDIRECT("'" &amp; UPPER(LEFT(TEXT($D$3,"mmmm"),3)) &amp; "'!L27")</f>
        <v>0</v>
      </c>
      <c r="E324" s="147"/>
      <c r="F324" s="148"/>
      <c r="G324" s="148"/>
      <c r="H324" s="148"/>
      <c r="I324" s="148"/>
      <c r="J324" s="148"/>
      <c r="K324" s="148"/>
      <c r="L324" s="148"/>
      <c r="M324" s="148"/>
      <c r="N324" s="148"/>
      <c r="O324" s="148"/>
      <c r="P324" s="149"/>
    </row>
    <row r="325" spans="1:16" ht="15" customHeight="1" x14ac:dyDescent="0.25">
      <c r="A325" s="44" t="e">
        <f ca="1">IF(MONTH(C325)=MONTH(D$3),RIGHT('Yearly Info'!A$31,LEN('Yearly Info'!A$31)-4),"")</f>
        <v>#VALUE!</v>
      </c>
      <c r="B325" s="145"/>
      <c r="C325" s="42">
        <f t="shared" ca="1" si="12"/>
        <v>46303</v>
      </c>
      <c r="D325" s="54">
        <f ca="1">INDIRECT("'" &amp; UPPER(LEFT(TEXT($D$3,"mmmm"),3)) &amp; "'!L28")</f>
        <v>0</v>
      </c>
      <c r="E325" s="147"/>
      <c r="F325" s="148"/>
      <c r="G325" s="148"/>
      <c r="H325" s="148"/>
      <c r="I325" s="148"/>
      <c r="J325" s="148"/>
      <c r="K325" s="148"/>
      <c r="L325" s="148"/>
      <c r="M325" s="148"/>
      <c r="N325" s="148"/>
      <c r="O325" s="148"/>
      <c r="P325" s="149"/>
    </row>
    <row r="326" spans="1:16" ht="15" customHeight="1" x14ac:dyDescent="0.25">
      <c r="A326" s="44" t="e">
        <f ca="1">IF(MONTH(C326)=MONTH(D$3),RIGHT('Yearly Info'!A$32,LEN('Yearly Info'!A$32)-4),"")</f>
        <v>#VALUE!</v>
      </c>
      <c r="B326" s="145"/>
      <c r="C326" s="42">
        <f t="shared" ca="1" si="12"/>
        <v>46303</v>
      </c>
      <c r="D326" s="54">
        <f ca="1">INDIRECT("'" &amp; UPPER(LEFT(TEXT($D$3,"mmmm"),3)) &amp; "'!L29")</f>
        <v>0</v>
      </c>
      <c r="E326" s="147"/>
      <c r="F326" s="148"/>
      <c r="G326" s="148"/>
      <c r="H326" s="148"/>
      <c r="I326" s="148"/>
      <c r="J326" s="148"/>
      <c r="K326" s="148"/>
      <c r="L326" s="148"/>
      <c r="M326" s="148"/>
      <c r="N326" s="148"/>
      <c r="O326" s="148"/>
      <c r="P326" s="149"/>
    </row>
    <row r="327" spans="1:16" ht="15" customHeight="1" x14ac:dyDescent="0.25">
      <c r="A327" s="44" t="e">
        <f ca="1">IF(MONTH(C327)=MONTH(D$3),RIGHT('Yearly Info'!A$33,LEN('Yearly Info'!A$33)-4),"")</f>
        <v>#VALUE!</v>
      </c>
      <c r="B327" s="145"/>
      <c r="C327" s="42">
        <f t="shared" ca="1" si="12"/>
        <v>46303</v>
      </c>
      <c r="D327" s="54">
        <f ca="1">INDIRECT("'" &amp; UPPER(LEFT(TEXT($D$3,"mmmm"),3)) &amp; "'!L30")</f>
        <v>0</v>
      </c>
      <c r="E327" s="147"/>
      <c r="F327" s="148"/>
      <c r="G327" s="148"/>
      <c r="H327" s="148"/>
      <c r="I327" s="148"/>
      <c r="J327" s="148"/>
      <c r="K327" s="148"/>
      <c r="L327" s="148"/>
      <c r="M327" s="148"/>
      <c r="N327" s="148"/>
      <c r="O327" s="148"/>
      <c r="P327" s="149"/>
    </row>
    <row r="328" spans="1:16" ht="15" customHeight="1" x14ac:dyDescent="0.25">
      <c r="A328" s="44" t="e">
        <f ca="1">IF(MONTH(C328)=MONTH(D$3),RIGHT('Yearly Info'!A$34,LEN('Yearly Info'!A$34)-4),"")</f>
        <v>#VALUE!</v>
      </c>
      <c r="B328" s="145"/>
      <c r="C328" s="42">
        <f t="shared" ca="1" si="12"/>
        <v>46303</v>
      </c>
      <c r="D328" s="54">
        <f ca="1">INDIRECT("'" &amp; UPPER(LEFT(TEXT($D$3,"mmmm"),3)) &amp; "'!L31")</f>
        <v>0</v>
      </c>
      <c r="E328" s="147"/>
      <c r="F328" s="148"/>
      <c r="G328" s="148"/>
      <c r="H328" s="148"/>
      <c r="I328" s="148"/>
      <c r="J328" s="148"/>
      <c r="K328" s="148"/>
      <c r="L328" s="148"/>
      <c r="M328" s="148"/>
      <c r="N328" s="148"/>
      <c r="O328" s="148"/>
      <c r="P328" s="149"/>
    </row>
    <row r="329" spans="1:16" ht="15" customHeight="1" thickBot="1" x14ac:dyDescent="0.3">
      <c r="A329" s="44" t="e">
        <f ca="1">IF(MONTH(C329)=MONTH(D$3),RIGHT('Yearly Info'!A$35,LEN('Yearly Info'!A$35)-4),"")</f>
        <v>#VALUE!</v>
      </c>
      <c r="B329" s="145"/>
      <c r="C329" s="42">
        <f t="shared" ca="1" si="12"/>
        <v>46303</v>
      </c>
      <c r="D329" s="55">
        <f ca="1">INDIRECT("'" &amp; UPPER(LEFT(TEXT($D$3,"mmmm"),3)) &amp; "'!L32")</f>
        <v>0</v>
      </c>
      <c r="E329" s="147"/>
      <c r="F329" s="148"/>
      <c r="G329" s="148"/>
      <c r="H329" s="148"/>
      <c r="I329" s="148"/>
      <c r="J329" s="148"/>
      <c r="K329" s="148"/>
      <c r="L329" s="148"/>
      <c r="M329" s="148"/>
      <c r="N329" s="148"/>
      <c r="O329" s="148"/>
      <c r="P329" s="149"/>
    </row>
    <row r="330" spans="1:16" ht="15" customHeight="1" x14ac:dyDescent="0.25">
      <c r="A330" s="44" t="e">
        <f ca="1">IF(MONTH(C330)=MONTH(D$3),RIGHT('Yearly Info'!A$36,LEN('Yearly Info'!A$36)-4),"")</f>
        <v>#VALUE!</v>
      </c>
      <c r="B330" s="145"/>
      <c r="C330" s="42">
        <f t="shared" ca="1" si="12"/>
        <v>46303</v>
      </c>
      <c r="D330" s="54">
        <f ca="1">INDIRECT("'" &amp; UPPER(LEFT(TEXT($D$3,"mmmm"),3)) &amp; "'!L33")</f>
        <v>0</v>
      </c>
      <c r="E330" s="147"/>
      <c r="F330" s="148"/>
      <c r="G330" s="148"/>
      <c r="H330" s="148"/>
      <c r="I330" s="148"/>
      <c r="J330" s="148"/>
      <c r="K330" s="148"/>
      <c r="L330" s="148"/>
      <c r="M330" s="148"/>
      <c r="N330" s="148"/>
      <c r="O330" s="148"/>
      <c r="P330" s="149"/>
    </row>
    <row r="331" spans="1:16" ht="15" customHeight="1" x14ac:dyDescent="0.25">
      <c r="A331" s="44" t="e">
        <f ca="1">IF(MONTH(C331)=MONTH(D$3),RIGHT('Yearly Info'!A$37,LEN('Yearly Info'!A$37)-4),"")</f>
        <v>#VALUE!</v>
      </c>
      <c r="B331" s="145"/>
      <c r="C331" s="42">
        <f t="shared" ca="1" si="12"/>
        <v>46303</v>
      </c>
      <c r="D331" s="54">
        <f ca="1">INDIRECT("'" &amp; UPPER(LEFT(TEXT($D$3,"mmmm"),3)) &amp; "'!L34")</f>
        <v>0</v>
      </c>
      <c r="E331" s="147"/>
      <c r="F331" s="148"/>
      <c r="G331" s="148"/>
      <c r="H331" s="148"/>
      <c r="I331" s="148"/>
      <c r="J331" s="148"/>
      <c r="K331" s="148"/>
      <c r="L331" s="148"/>
      <c r="M331" s="148"/>
      <c r="N331" s="148"/>
      <c r="O331" s="148"/>
      <c r="P331" s="149"/>
    </row>
    <row r="332" spans="1:16" ht="15" customHeight="1" x14ac:dyDescent="0.25">
      <c r="A332" s="44" t="e">
        <f ca="1">IF(MONTH(C332)=MONTH(D$3),RIGHT('Yearly Info'!A$38,LEN('Yearly Info'!A$38)-4),"")</f>
        <v>#VALUE!</v>
      </c>
      <c r="B332" s="145"/>
      <c r="C332" s="42">
        <f t="shared" ca="1" si="12"/>
        <v>46303</v>
      </c>
      <c r="D332" s="54">
        <f ca="1">INDIRECT("'" &amp; UPPER(LEFT(TEXT($D$3,"mmmm"),3)) &amp; "'!L35")</f>
        <v>0</v>
      </c>
      <c r="E332" s="147"/>
      <c r="F332" s="148"/>
      <c r="G332" s="148"/>
      <c r="H332" s="148"/>
      <c r="I332" s="148"/>
      <c r="J332" s="148"/>
      <c r="K332" s="148"/>
      <c r="L332" s="148"/>
      <c r="M332" s="148"/>
      <c r="N332" s="148"/>
      <c r="O332" s="148"/>
      <c r="P332" s="149"/>
    </row>
    <row r="333" spans="1:16" ht="15" customHeight="1" x14ac:dyDescent="0.25">
      <c r="A333" s="44" t="e">
        <f ca="1">IF(MONTH(C333)=MONTH(D$3),RIGHT('Yearly Info'!A$39,LEN('Yearly Info'!A$39)-4),"")</f>
        <v>#VALUE!</v>
      </c>
      <c r="B333" s="145"/>
      <c r="C333" s="42">
        <f t="shared" ca="1" si="12"/>
        <v>46303</v>
      </c>
      <c r="D333" s="54">
        <f ca="1">INDIRECT("'" &amp; UPPER(LEFT(TEXT($D$3,"mmmm"),3)) &amp; "'!L36")</f>
        <v>0</v>
      </c>
      <c r="E333" s="147"/>
      <c r="F333" s="148"/>
      <c r="G333" s="148"/>
      <c r="H333" s="148"/>
      <c r="I333" s="148"/>
      <c r="J333" s="148"/>
      <c r="K333" s="148"/>
      <c r="L333" s="148"/>
      <c r="M333" s="148"/>
      <c r="N333" s="148"/>
      <c r="O333" s="148"/>
      <c r="P333" s="149"/>
    </row>
    <row r="334" spans="1:16" ht="15" customHeight="1" thickBot="1" x14ac:dyDescent="0.3">
      <c r="A334" s="45" t="e">
        <f ca="1">IF(MONTH(C334)=MONTH(D$3),RIGHT('Yearly Info'!A$40,LEN('Yearly Info'!A$40)-4),"")</f>
        <v>#VALUE!</v>
      </c>
      <c r="B334" s="145"/>
      <c r="C334" s="42">
        <f t="shared" ca="1" si="12"/>
        <v>46303</v>
      </c>
      <c r="D334" s="54">
        <f ca="1">INDIRECT("'" &amp; UPPER(LEFT(TEXT($D$3,"mmmm"),3)) &amp; "'!L37")</f>
        <v>0</v>
      </c>
      <c r="E334" s="147"/>
      <c r="F334" s="148"/>
      <c r="G334" s="148"/>
      <c r="H334" s="148"/>
      <c r="I334" s="148"/>
      <c r="J334" s="148"/>
      <c r="K334" s="148"/>
      <c r="L334" s="148"/>
      <c r="M334" s="148"/>
      <c r="N334" s="148"/>
      <c r="O334" s="148"/>
      <c r="P334" s="149"/>
    </row>
    <row r="335" spans="1:16" ht="15" customHeight="1" thickBot="1" x14ac:dyDescent="0.3">
      <c r="A335" s="45" t="str">
        <f ca="1">IF(MONTH(C335)=MONTH(D$3),RIGHT('Yearly Info'!A$41,LEN('Yearly Info'!A$41)-4),"")</f>
        <v xml:space="preserve"> </v>
      </c>
      <c r="B335" s="145"/>
      <c r="C335" s="42">
        <f t="shared" ca="1" si="12"/>
        <v>46303</v>
      </c>
      <c r="D335" s="54">
        <f ca="1">INDIRECT("'" &amp; UPPER(LEFT(TEXT($D$3,"mmmm"),3)) &amp; "'!L38")</f>
        <v>0</v>
      </c>
      <c r="E335" s="147"/>
      <c r="F335" s="148"/>
      <c r="G335" s="148"/>
      <c r="H335" s="148"/>
      <c r="I335" s="148"/>
      <c r="J335" s="148"/>
      <c r="K335" s="148"/>
      <c r="L335" s="148"/>
      <c r="M335" s="148"/>
      <c r="N335" s="148"/>
      <c r="O335" s="148"/>
      <c r="P335" s="149"/>
    </row>
    <row r="336" spans="1:16" ht="15" customHeight="1" thickBot="1" x14ac:dyDescent="0.3">
      <c r="A336" s="45" t="str">
        <f ca="1">IF(MONTH(C336)=MONTH(D$3),RIGHT('Yearly Info'!A$42,LEN('Yearly Info'!A$42)-4),"")</f>
        <v xml:space="preserve"> </v>
      </c>
      <c r="B336" s="145"/>
      <c r="C336" s="42">
        <f t="shared" ca="1" si="12"/>
        <v>46303</v>
      </c>
      <c r="D336" s="54">
        <f ca="1">INDIRECT("'" &amp; UPPER(LEFT(TEXT($D$3,"mmmm"),3)) &amp; "'!L39")</f>
        <v>0</v>
      </c>
      <c r="E336" s="147"/>
      <c r="F336" s="148"/>
      <c r="G336" s="148"/>
      <c r="H336" s="148"/>
      <c r="I336" s="148"/>
      <c r="J336" s="148"/>
      <c r="K336" s="148"/>
      <c r="L336" s="148"/>
      <c r="M336" s="148"/>
      <c r="N336" s="148"/>
      <c r="O336" s="148"/>
      <c r="P336" s="149"/>
    </row>
    <row r="337" spans="1:16" ht="15" customHeight="1" thickBot="1" x14ac:dyDescent="0.3">
      <c r="A337" s="45" t="str">
        <f ca="1">IF(MONTH(C337)=MONTH(D$3),RIGHT('Yearly Info'!A$43,LEN('Yearly Info'!A$43)-4),"")</f>
        <v xml:space="preserve"> </v>
      </c>
      <c r="B337" s="146"/>
      <c r="C337" s="42">
        <f t="shared" ca="1" si="12"/>
        <v>46303</v>
      </c>
      <c r="D337" s="55">
        <f ca="1">INDIRECT("'" &amp; UPPER(LEFT(TEXT($D$3,"mmmm"),3)) &amp; "'!L40")</f>
        <v>0</v>
      </c>
      <c r="E337" s="150"/>
      <c r="F337" s="151"/>
      <c r="G337" s="151"/>
      <c r="H337" s="151"/>
      <c r="I337" s="151"/>
      <c r="J337" s="151"/>
      <c r="K337" s="151"/>
      <c r="L337" s="151"/>
      <c r="M337" s="151"/>
      <c r="N337" s="151"/>
      <c r="O337" s="151"/>
      <c r="P337" s="152"/>
    </row>
    <row r="338" spans="1:16" ht="15" customHeight="1" x14ac:dyDescent="0.25">
      <c r="A338" s="44" t="str">
        <f ca="1">IF(MONTH(C338)=MONTH(D$3),RIGHT('Yearly Info'!A$14,LEN('Yearly Info'!A$14)-4),"")</f>
        <v xml:space="preserve"> RICS Support for MDEQ</v>
      </c>
      <c r="B338" s="159" t="str">
        <f ca="1">TEXT(C338,"dddd")</f>
        <v>Friday</v>
      </c>
      <c r="C338" s="96">
        <f ca="1">C308+1</f>
        <v>46304</v>
      </c>
      <c r="D338" s="54">
        <f ca="1">INDIRECT("'" &amp; UPPER(LEFT(TEXT($D$3,"mmmm"),3)) &amp; "'!M11")</f>
        <v>0</v>
      </c>
      <c r="E338" s="161"/>
      <c r="F338" s="162"/>
      <c r="G338" s="162"/>
      <c r="H338" s="162"/>
      <c r="I338" s="162"/>
      <c r="J338" s="162"/>
      <c r="K338" s="162"/>
      <c r="L338" s="162"/>
      <c r="M338" s="162"/>
      <c r="N338" s="162"/>
      <c r="O338" s="162"/>
      <c r="P338" s="163"/>
    </row>
    <row r="339" spans="1:16" ht="15" customHeight="1" x14ac:dyDescent="0.25">
      <c r="A339" s="44" t="str">
        <f ca="1">IF(MONTH(C339)=MONTH(D$3),RIGHT('Yearly Info'!A$15,LEN('Yearly Info'!A$15)-4),"")</f>
        <v xml:space="preserve"> MDEQ</v>
      </c>
      <c r="B339" s="145"/>
      <c r="C339" s="42">
        <f ca="1">C338</f>
        <v>46304</v>
      </c>
      <c r="D339" s="54">
        <f ca="1">INDIRECT("'" &amp; UPPER(LEFT(TEXT($D$3,"mmmm"),3)) &amp; "'!M12")</f>
        <v>0</v>
      </c>
      <c r="E339" s="147"/>
      <c r="F339" s="148"/>
      <c r="G339" s="148"/>
      <c r="H339" s="148"/>
      <c r="I339" s="148"/>
      <c r="J339" s="148"/>
      <c r="K339" s="148"/>
      <c r="L339" s="148"/>
      <c r="M339" s="148"/>
      <c r="N339" s="148"/>
      <c r="O339" s="148"/>
      <c r="P339" s="149"/>
    </row>
    <row r="340" spans="1:16" ht="15" customHeight="1" x14ac:dyDescent="0.25">
      <c r="A340" s="44" t="str">
        <f ca="1">IF(MONTH(C340)=MONTH(D$3),RIGHT('Yearly Info'!A$16,LEN('Yearly Info'!A$16)-4),"")</f>
        <v xml:space="preserve"> RICS Idea Portal</v>
      </c>
      <c r="B340" s="145"/>
      <c r="C340" s="42">
        <f t="shared" ref="C340:C367" ca="1" si="13">C339</f>
        <v>46304</v>
      </c>
      <c r="D340" s="54">
        <f ca="1">INDIRECT("'" &amp; UPPER(LEFT(TEXT($D$3,"mmmm"),3)) &amp; "'!M13")</f>
        <v>0</v>
      </c>
      <c r="E340" s="147"/>
      <c r="F340" s="148"/>
      <c r="G340" s="148"/>
      <c r="H340" s="148"/>
      <c r="I340" s="148"/>
      <c r="J340" s="148"/>
      <c r="K340" s="148"/>
      <c r="L340" s="148"/>
      <c r="M340" s="148"/>
      <c r="N340" s="148"/>
      <c r="O340" s="148"/>
      <c r="P340" s="149"/>
    </row>
    <row r="341" spans="1:16" ht="15" customHeight="1" x14ac:dyDescent="0.25">
      <c r="A341" s="44" t="str">
        <f ca="1">IF(MONTH(C341)=MONTH(D$3),RIGHT('Yearly Info'!A$17,LEN('Yearly Info'!A$17)-4),"")</f>
        <v xml:space="preserve"> MSWIS</v>
      </c>
      <c r="B341" s="145"/>
      <c r="C341" s="42">
        <f t="shared" ca="1" si="13"/>
        <v>46304</v>
      </c>
      <c r="D341" s="54">
        <f ca="1">INDIRECT("'" &amp; UPPER(LEFT(TEXT($D$3,"mmmm"),3)) &amp; "'!M14")</f>
        <v>0</v>
      </c>
      <c r="E341" s="147"/>
      <c r="F341" s="148"/>
      <c r="G341" s="148"/>
      <c r="H341" s="148"/>
      <c r="I341" s="148"/>
      <c r="J341" s="148"/>
      <c r="K341" s="148"/>
      <c r="L341" s="148"/>
      <c r="M341" s="148"/>
      <c r="N341" s="148"/>
      <c r="O341" s="148"/>
      <c r="P341" s="149"/>
    </row>
    <row r="342" spans="1:16" ht="15" customHeight="1" x14ac:dyDescent="0.25">
      <c r="A342" s="44" t="str">
        <f ca="1">IF(MONTH(C342)=MONTH(D$3),RIGHT('Yearly Info'!A$18,LEN('Yearly Info'!A$18)-4),"")</f>
        <v xml:space="preserve"> GeoSpatial</v>
      </c>
      <c r="B342" s="145"/>
      <c r="C342" s="42">
        <f t="shared" ca="1" si="13"/>
        <v>46304</v>
      </c>
      <c r="D342" s="54">
        <f ca="1">INDIRECT("'" &amp; UPPER(LEFT(TEXT($D$3,"mmmm"),3)) &amp; "'!M15")</f>
        <v>0</v>
      </c>
      <c r="E342" s="147"/>
      <c r="F342" s="148"/>
      <c r="G342" s="148"/>
      <c r="H342" s="148"/>
      <c r="I342" s="148"/>
      <c r="J342" s="148"/>
      <c r="K342" s="148"/>
      <c r="L342" s="148"/>
      <c r="M342" s="148"/>
      <c r="N342" s="148"/>
      <c r="O342" s="148"/>
      <c r="P342" s="149"/>
    </row>
    <row r="343" spans="1:16" ht="15" customHeight="1" x14ac:dyDescent="0.25">
      <c r="A343" s="44" t="str">
        <f ca="1">IF(MONTH(C343)=MONTH(D$3),RIGHT('Yearly Info'!A$19,LEN('Yearly Info'!A$19)-4),"")</f>
        <v xml:space="preserve"> RICS Dashboard</v>
      </c>
      <c r="B343" s="145"/>
      <c r="C343" s="42">
        <f t="shared" ca="1" si="13"/>
        <v>46304</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MDWFP NRIS</v>
      </c>
      <c r="B344" s="145"/>
      <c r="C344" s="42">
        <f t="shared" ca="1" si="13"/>
        <v>46304</v>
      </c>
      <c r="D344" s="54">
        <f ca="1">INDIRECT("'" &amp; UPPER(LEFT(TEXT($D$3,"mmmm"),3)) &amp; "'!M17")</f>
        <v>0</v>
      </c>
      <c r="E344" s="153"/>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 MRVA 4 CLOSED</v>
      </c>
      <c r="B345" s="145"/>
      <c r="C345" s="42">
        <f t="shared" ca="1" si="13"/>
        <v>46304</v>
      </c>
      <c r="D345" s="54">
        <f ca="1">INDIRECT("'" &amp; UPPER(LEFT(TEXT($D$3,"mmmm"),3)) &amp; "'!M18")</f>
        <v>0</v>
      </c>
      <c r="E345" s="147"/>
      <c r="F345" s="148"/>
      <c r="G345" s="148"/>
      <c r="H345" s="148"/>
      <c r="I345" s="148"/>
      <c r="J345" s="148"/>
      <c r="K345" s="148"/>
      <c r="L345" s="148"/>
      <c r="M345" s="148"/>
      <c r="N345" s="148"/>
      <c r="O345" s="148"/>
      <c r="P345" s="149"/>
    </row>
    <row r="346" spans="1:16" ht="15" customHeight="1" x14ac:dyDescent="0.25">
      <c r="A346" s="44" t="str">
        <f ca="1">IF(MONTH(C346)=MONTH(D$3),RIGHT('Yearly Info'!A$22,LEN('Yearly Info'!A$22)-4),"")</f>
        <v xml:space="preserve"> Tackett</v>
      </c>
      <c r="B346" s="145"/>
      <c r="C346" s="42">
        <f t="shared" ca="1" si="13"/>
        <v>46304</v>
      </c>
      <c r="D346" s="54">
        <f ca="1">INDIRECT("'" &amp; UPPER(LEFT(TEXT($D$3,"mmmm"),3)) &amp; "'!M19")</f>
        <v>0</v>
      </c>
      <c r="E346" s="147"/>
      <c r="F346" s="148"/>
      <c r="G346" s="148"/>
      <c r="H346" s="148"/>
      <c r="I346" s="148"/>
      <c r="J346" s="148"/>
      <c r="K346" s="148"/>
      <c r="L346" s="148"/>
      <c r="M346" s="148"/>
      <c r="N346" s="148"/>
      <c r="O346" s="148"/>
      <c r="P346" s="149"/>
    </row>
    <row r="347" spans="1:16" ht="15" customHeight="1" x14ac:dyDescent="0.25">
      <c r="A347" s="44" t="e">
        <f ca="1">IF(MONTH(C347)=MONTH(D$3),RIGHT('Yearly Info'!A$23,LEN('Yearly Info'!A$23)-4),"")</f>
        <v>#VALUE!</v>
      </c>
      <c r="B347" s="145"/>
      <c r="C347" s="42">
        <f t="shared" ca="1" si="13"/>
        <v>46304</v>
      </c>
      <c r="D347" s="54">
        <f ca="1">INDIRECT("'" &amp; UPPER(LEFT(TEXT($D$3,"mmmm"),3)) &amp; "'!M20")</f>
        <v>0</v>
      </c>
      <c r="E347" s="147"/>
      <c r="F347" s="148"/>
      <c r="G347" s="148"/>
      <c r="H347" s="148"/>
      <c r="I347" s="148"/>
      <c r="J347" s="148"/>
      <c r="K347" s="148"/>
      <c r="L347" s="148"/>
      <c r="M347" s="148"/>
      <c r="N347" s="148"/>
      <c r="O347" s="148"/>
      <c r="P347" s="149"/>
    </row>
    <row r="348" spans="1:16" ht="15" customHeight="1" x14ac:dyDescent="0.25">
      <c r="A348" s="44" t="e">
        <f ca="1">IF(MONTH(C348)=MONTH(D$3),RIGHT('Yearly Info'!A$24,LEN('Yearly Info'!A$24)-4),"")</f>
        <v>#VALUE!</v>
      </c>
      <c r="B348" s="145"/>
      <c r="C348" s="42">
        <f t="shared" ca="1" si="13"/>
        <v>46304</v>
      </c>
      <c r="D348" s="54">
        <f ca="1">INDIRECT("'" &amp; UPPER(LEFT(TEXT($D$3,"mmmm"),3)) &amp; "'!M21")</f>
        <v>0</v>
      </c>
      <c r="E348" s="147"/>
      <c r="F348" s="148"/>
      <c r="G348" s="148"/>
      <c r="H348" s="148"/>
      <c r="I348" s="148"/>
      <c r="J348" s="148"/>
      <c r="K348" s="148"/>
      <c r="L348" s="148"/>
      <c r="M348" s="148"/>
      <c r="N348" s="148"/>
      <c r="O348" s="148"/>
      <c r="P348" s="149"/>
    </row>
    <row r="349" spans="1:16" ht="15" customHeight="1" x14ac:dyDescent="0.25">
      <c r="A349" s="44" t="e">
        <f ca="1">IF(MONTH(C349)=MONTH(D$3),RIGHT('Yearly Info'!A$25,LEN('Yearly Info'!A$25)-4),"")</f>
        <v>#VALUE!</v>
      </c>
      <c r="B349" s="145"/>
      <c r="C349" s="42">
        <f t="shared" ca="1" si="13"/>
        <v>46304</v>
      </c>
      <c r="D349" s="54">
        <f ca="1">INDIRECT("'" &amp; UPPER(LEFT(TEXT($D$3,"mmmm"),3)) &amp; "'!M22")</f>
        <v>0</v>
      </c>
      <c r="E349" s="147"/>
      <c r="F349" s="148"/>
      <c r="G349" s="148"/>
      <c r="H349" s="148"/>
      <c r="I349" s="148"/>
      <c r="J349" s="148"/>
      <c r="K349" s="148"/>
      <c r="L349" s="148"/>
      <c r="M349" s="148"/>
      <c r="N349" s="148"/>
      <c r="O349" s="148"/>
      <c r="P349" s="149"/>
    </row>
    <row r="350" spans="1:16" ht="15" customHeight="1" x14ac:dyDescent="0.25">
      <c r="A350" s="44" t="e">
        <f ca="1">IF(MONTH(C350)=MONTH(D$3),RIGHT('Yearly Info'!A$26,LEN('Yearly Info'!A$26)-4),"")</f>
        <v>#VALUE!</v>
      </c>
      <c r="B350" s="145"/>
      <c r="C350" s="42">
        <f t="shared" ca="1" si="13"/>
        <v>46304</v>
      </c>
      <c r="D350" s="54">
        <f ca="1">INDIRECT("'" &amp; UPPER(LEFT(TEXT($D$3,"mmmm"),3)) &amp; "'!M23")</f>
        <v>0</v>
      </c>
      <c r="E350" s="147"/>
      <c r="F350" s="148"/>
      <c r="G350" s="148"/>
      <c r="H350" s="148"/>
      <c r="I350" s="148"/>
      <c r="J350" s="148"/>
      <c r="K350" s="148"/>
      <c r="L350" s="148"/>
      <c r="M350" s="148"/>
      <c r="N350" s="148"/>
      <c r="O350" s="148"/>
      <c r="P350" s="149"/>
    </row>
    <row r="351" spans="1:16" ht="15" customHeight="1" x14ac:dyDescent="0.25">
      <c r="A351" s="44" t="e">
        <f ca="1">IF(MONTH(C351)=MONTH(D$3),RIGHT('Yearly Info'!A$27,LEN('Yearly Info'!A$27)-4),"")</f>
        <v>#VALUE!</v>
      </c>
      <c r="B351" s="145"/>
      <c r="C351" s="42">
        <f t="shared" ca="1" si="13"/>
        <v>46304</v>
      </c>
      <c r="D351" s="54">
        <f ca="1">INDIRECT("'" &amp; UPPER(LEFT(TEXT($D$3,"mmmm"),3)) &amp; "'!M24")</f>
        <v>0</v>
      </c>
      <c r="E351" s="147"/>
      <c r="F351" s="148"/>
      <c r="G351" s="148"/>
      <c r="H351" s="148"/>
      <c r="I351" s="148"/>
      <c r="J351" s="148"/>
      <c r="K351" s="148"/>
      <c r="L351" s="148"/>
      <c r="M351" s="148"/>
      <c r="N351" s="148"/>
      <c r="O351" s="148"/>
      <c r="P351" s="149"/>
    </row>
    <row r="352" spans="1:16" ht="15" customHeight="1" x14ac:dyDescent="0.25">
      <c r="A352" s="44" t="e">
        <f ca="1">IF(MONTH(C352)=MONTH(D$3),RIGHT('Yearly Info'!A$28,LEN('Yearly Info'!A$28)-4),"")</f>
        <v>#VALUE!</v>
      </c>
      <c r="B352" s="145"/>
      <c r="C352" s="42">
        <f t="shared" ca="1" si="13"/>
        <v>46304</v>
      </c>
      <c r="D352" s="54">
        <f ca="1">INDIRECT("'" &amp; UPPER(LEFT(TEXT($D$3,"mmmm"),3)) &amp; "'!M25")</f>
        <v>0</v>
      </c>
      <c r="E352" s="147"/>
      <c r="F352" s="148"/>
      <c r="G352" s="148"/>
      <c r="H352" s="148"/>
      <c r="I352" s="148"/>
      <c r="J352" s="148"/>
      <c r="K352" s="148"/>
      <c r="L352" s="148"/>
      <c r="M352" s="148"/>
      <c r="N352" s="148"/>
      <c r="O352" s="148"/>
      <c r="P352" s="149"/>
    </row>
    <row r="353" spans="1:16" ht="15" customHeight="1" x14ac:dyDescent="0.25">
      <c r="A353" s="44" t="e">
        <f ca="1">IF(MONTH(C353)=MONTH(D$3),RIGHT('Yearly Info'!A$29,LEN('Yearly Info'!A$29)-4),"")</f>
        <v>#VALUE!</v>
      </c>
      <c r="B353" s="145"/>
      <c r="C353" s="42">
        <f t="shared" ca="1" si="13"/>
        <v>46304</v>
      </c>
      <c r="D353" s="54">
        <f ca="1">INDIRECT("'" &amp; UPPER(LEFT(TEXT($D$3,"mmmm"),3)) &amp; "'!M26")</f>
        <v>0</v>
      </c>
      <c r="E353" s="147"/>
      <c r="F353" s="148"/>
      <c r="G353" s="148"/>
      <c r="H353" s="148"/>
      <c r="I353" s="148"/>
      <c r="J353" s="148"/>
      <c r="K353" s="148"/>
      <c r="L353" s="148"/>
      <c r="M353" s="148"/>
      <c r="N353" s="148"/>
      <c r="O353" s="148"/>
      <c r="P353" s="149"/>
    </row>
    <row r="354" spans="1:16" ht="15" customHeight="1" x14ac:dyDescent="0.25">
      <c r="A354" s="44" t="e">
        <f ca="1">IF(MONTH(C354)=MONTH(D$3),RIGHT('Yearly Info'!A$30,LEN('Yearly Info'!A$30)-4),"")</f>
        <v>#VALUE!</v>
      </c>
      <c r="B354" s="145"/>
      <c r="C354" s="42">
        <f t="shared" ca="1" si="13"/>
        <v>46304</v>
      </c>
      <c r="D354" s="54">
        <f ca="1">INDIRECT("'" &amp; UPPER(LEFT(TEXT($D$3,"mmmm"),3)) &amp; "'!M27")</f>
        <v>0</v>
      </c>
      <c r="E354" s="147"/>
      <c r="F354" s="148"/>
      <c r="G354" s="148"/>
      <c r="H354" s="148"/>
      <c r="I354" s="148"/>
      <c r="J354" s="148"/>
      <c r="K354" s="148"/>
      <c r="L354" s="148"/>
      <c r="M354" s="148"/>
      <c r="N354" s="148"/>
      <c r="O354" s="148"/>
      <c r="P354" s="149"/>
    </row>
    <row r="355" spans="1:16" ht="15" customHeight="1" x14ac:dyDescent="0.25">
      <c r="A355" s="44" t="e">
        <f ca="1">IF(MONTH(C355)=MONTH(D$3),RIGHT('Yearly Info'!A$31,LEN('Yearly Info'!A$31)-4),"")</f>
        <v>#VALUE!</v>
      </c>
      <c r="B355" s="145"/>
      <c r="C355" s="42">
        <f t="shared" ca="1" si="13"/>
        <v>46304</v>
      </c>
      <c r="D355" s="54">
        <f ca="1">INDIRECT("'" &amp; UPPER(LEFT(TEXT($D$3,"mmmm"),3)) &amp; "'!M28")</f>
        <v>0</v>
      </c>
      <c r="E355" s="147"/>
      <c r="F355" s="148"/>
      <c r="G355" s="148"/>
      <c r="H355" s="148"/>
      <c r="I355" s="148"/>
      <c r="J355" s="148"/>
      <c r="K355" s="148"/>
      <c r="L355" s="148"/>
      <c r="M355" s="148"/>
      <c r="N355" s="148"/>
      <c r="O355" s="148"/>
      <c r="P355" s="149"/>
    </row>
    <row r="356" spans="1:16" ht="15" customHeight="1" x14ac:dyDescent="0.25">
      <c r="A356" s="44" t="e">
        <f ca="1">IF(MONTH(C356)=MONTH(D$3),RIGHT('Yearly Info'!A$32,LEN('Yearly Info'!A$32)-4),"")</f>
        <v>#VALUE!</v>
      </c>
      <c r="B356" s="145"/>
      <c r="C356" s="42">
        <f t="shared" ca="1" si="13"/>
        <v>46304</v>
      </c>
      <c r="D356" s="54">
        <f ca="1">INDIRECT("'" &amp; UPPER(LEFT(TEXT($D$3,"mmmm"),3)) &amp; "'!M29")</f>
        <v>0</v>
      </c>
      <c r="E356" s="147"/>
      <c r="F356" s="148"/>
      <c r="G356" s="148"/>
      <c r="H356" s="148"/>
      <c r="I356" s="148"/>
      <c r="J356" s="148"/>
      <c r="K356" s="148"/>
      <c r="L356" s="148"/>
      <c r="M356" s="148"/>
      <c r="N356" s="148"/>
      <c r="O356" s="148"/>
      <c r="P356" s="149"/>
    </row>
    <row r="357" spans="1:16" ht="15" customHeight="1" x14ac:dyDescent="0.25">
      <c r="A357" s="44" t="e">
        <f ca="1">IF(MONTH(C357)=MONTH(D$3),RIGHT('Yearly Info'!A$33,LEN('Yearly Info'!A$33)-4),"")</f>
        <v>#VALUE!</v>
      </c>
      <c r="B357" s="145"/>
      <c r="C357" s="42">
        <f t="shared" ca="1" si="13"/>
        <v>46304</v>
      </c>
      <c r="D357" s="54">
        <f ca="1">INDIRECT("'" &amp; UPPER(LEFT(TEXT($D$3,"mmmm"),3)) &amp; "'!M30")</f>
        <v>0</v>
      </c>
      <c r="E357" s="147"/>
      <c r="F357" s="148"/>
      <c r="G357" s="148"/>
      <c r="H357" s="148"/>
      <c r="I357" s="148"/>
      <c r="J357" s="148"/>
      <c r="K357" s="148"/>
      <c r="L357" s="148"/>
      <c r="M357" s="148"/>
      <c r="N357" s="148"/>
      <c r="O357" s="148"/>
      <c r="P357" s="149"/>
    </row>
    <row r="358" spans="1:16" ht="15" customHeight="1" x14ac:dyDescent="0.25">
      <c r="A358" s="44" t="e">
        <f ca="1">IF(MONTH(C358)=MONTH(D$3),RIGHT('Yearly Info'!A$34,LEN('Yearly Info'!A$34)-4),"")</f>
        <v>#VALUE!</v>
      </c>
      <c r="B358" s="145"/>
      <c r="C358" s="42">
        <f t="shared" ca="1" si="13"/>
        <v>46304</v>
      </c>
      <c r="D358" s="54">
        <f ca="1">INDIRECT("'" &amp; UPPER(LEFT(TEXT($D$3,"mmmm"),3)) &amp; "'!M31")</f>
        <v>0</v>
      </c>
      <c r="E358" s="147"/>
      <c r="F358" s="148"/>
      <c r="G358" s="148"/>
      <c r="H358" s="148"/>
      <c r="I358" s="148"/>
      <c r="J358" s="148"/>
      <c r="K358" s="148"/>
      <c r="L358" s="148"/>
      <c r="M358" s="148"/>
      <c r="N358" s="148"/>
      <c r="O358" s="148"/>
      <c r="P358" s="149"/>
    </row>
    <row r="359" spans="1:16" ht="15" customHeight="1" x14ac:dyDescent="0.25">
      <c r="A359" s="44" t="e">
        <f ca="1">IF(MONTH(C359)=MONTH(D$3),RIGHT('Yearly Info'!A$35,LEN('Yearly Info'!A$35)-4),"")</f>
        <v>#VALUE!</v>
      </c>
      <c r="B359" s="145"/>
      <c r="C359" s="42">
        <f t="shared" ca="1" si="13"/>
        <v>46304</v>
      </c>
      <c r="D359" s="54">
        <f ca="1">INDIRECT("'" &amp; UPPER(LEFT(TEXT($D$3,"mmmm"),3)) &amp; "'!M32")</f>
        <v>0</v>
      </c>
      <c r="E359" s="147"/>
      <c r="F359" s="148"/>
      <c r="G359" s="148"/>
      <c r="H359" s="148"/>
      <c r="I359" s="148"/>
      <c r="J359" s="148"/>
      <c r="K359" s="148"/>
      <c r="L359" s="148"/>
      <c r="M359" s="148"/>
      <c r="N359" s="148"/>
      <c r="O359" s="148"/>
      <c r="P359" s="149"/>
    </row>
    <row r="360" spans="1:16" ht="15" customHeight="1" x14ac:dyDescent="0.25">
      <c r="A360" s="44" t="e">
        <f ca="1">IF(MONTH(C360)=MONTH(D$3),RIGHT('Yearly Info'!A$36,LEN('Yearly Info'!A$36)-4),"")</f>
        <v>#VALUE!</v>
      </c>
      <c r="B360" s="145"/>
      <c r="C360" s="42">
        <f t="shared" ca="1" si="13"/>
        <v>46304</v>
      </c>
      <c r="D360" s="54">
        <f ca="1">INDIRECT("'" &amp; UPPER(LEFT(TEXT($D$3,"mmmm"),3)) &amp; "'!M33")</f>
        <v>0</v>
      </c>
      <c r="E360" s="147"/>
      <c r="F360" s="148"/>
      <c r="G360" s="148"/>
      <c r="H360" s="148"/>
      <c r="I360" s="148"/>
      <c r="J360" s="148"/>
      <c r="K360" s="148"/>
      <c r="L360" s="148"/>
      <c r="M360" s="148"/>
      <c r="N360" s="148"/>
      <c r="O360" s="148"/>
      <c r="P360" s="149"/>
    </row>
    <row r="361" spans="1:16" ht="15" customHeight="1" x14ac:dyDescent="0.25">
      <c r="A361" s="44" t="e">
        <f ca="1">IF(MONTH(C361)=MONTH(D$3),RIGHT('Yearly Info'!A$37,LEN('Yearly Info'!A$37)-4),"")</f>
        <v>#VALUE!</v>
      </c>
      <c r="B361" s="145"/>
      <c r="C361" s="42">
        <f t="shared" ca="1" si="13"/>
        <v>46304</v>
      </c>
      <c r="D361" s="54">
        <f ca="1">INDIRECT("'" &amp; UPPER(LEFT(TEXT($D$3,"mmmm"),3)) &amp; "'!M34")</f>
        <v>0</v>
      </c>
      <c r="E361" s="147"/>
      <c r="F361" s="148"/>
      <c r="G361" s="148"/>
      <c r="H361" s="148"/>
      <c r="I361" s="148"/>
      <c r="J361" s="148"/>
      <c r="K361" s="148"/>
      <c r="L361" s="148"/>
      <c r="M361" s="148"/>
      <c r="N361" s="148"/>
      <c r="O361" s="148"/>
      <c r="P361" s="149"/>
    </row>
    <row r="362" spans="1:16" ht="15" customHeight="1" x14ac:dyDescent="0.25">
      <c r="A362" s="44" t="e">
        <f ca="1">IF(MONTH(C362)=MONTH(D$3),RIGHT('Yearly Info'!A$38,LEN('Yearly Info'!A$38)-4),"")</f>
        <v>#VALUE!</v>
      </c>
      <c r="B362" s="145"/>
      <c r="C362" s="42">
        <f t="shared" ca="1" si="13"/>
        <v>46304</v>
      </c>
      <c r="D362" s="54">
        <f ca="1">INDIRECT("'" &amp; UPPER(LEFT(TEXT($D$3,"mmmm"),3)) &amp; "'!M35")</f>
        <v>0</v>
      </c>
      <c r="E362" s="147"/>
      <c r="F362" s="148"/>
      <c r="G362" s="148"/>
      <c r="H362" s="148"/>
      <c r="I362" s="148"/>
      <c r="J362" s="148"/>
      <c r="K362" s="148"/>
      <c r="L362" s="148"/>
      <c r="M362" s="148"/>
      <c r="N362" s="148"/>
      <c r="O362" s="148"/>
      <c r="P362" s="149"/>
    </row>
    <row r="363" spans="1:16" ht="15" customHeight="1" x14ac:dyDescent="0.25">
      <c r="A363" s="44" t="e">
        <f ca="1">IF(MONTH(C363)=MONTH(D$3),RIGHT('Yearly Info'!A$39,LEN('Yearly Info'!A$39)-4),"")</f>
        <v>#VALUE!</v>
      </c>
      <c r="B363" s="145"/>
      <c r="C363" s="42">
        <f t="shared" ca="1" si="13"/>
        <v>46304</v>
      </c>
      <c r="D363" s="54">
        <f ca="1">INDIRECT("'" &amp; UPPER(LEFT(TEXT($D$3,"mmmm"),3)) &amp; "'!M36")</f>
        <v>0</v>
      </c>
      <c r="E363" s="147"/>
      <c r="F363" s="148"/>
      <c r="G363" s="148"/>
      <c r="H363" s="148"/>
      <c r="I363" s="148"/>
      <c r="J363" s="148"/>
      <c r="K363" s="148"/>
      <c r="L363" s="148"/>
      <c r="M363" s="148"/>
      <c r="N363" s="148"/>
      <c r="O363" s="148"/>
      <c r="P363" s="149"/>
    </row>
    <row r="364" spans="1:16" ht="15" customHeight="1" thickBot="1" x14ac:dyDescent="0.3">
      <c r="A364" s="45" t="e">
        <f ca="1">IF(MONTH(C364)=MONTH(D$3),RIGHT('Yearly Info'!A$40,LEN('Yearly Info'!A$40)-4),"")</f>
        <v>#VALUE!</v>
      </c>
      <c r="B364" s="145"/>
      <c r="C364" s="42">
        <f t="shared" ca="1" si="13"/>
        <v>46304</v>
      </c>
      <c r="D364" s="54">
        <f ca="1">INDIRECT("'" &amp; UPPER(LEFT(TEXT($D$3,"mmmm"),3)) &amp; "'!M37")</f>
        <v>0</v>
      </c>
      <c r="E364" s="147"/>
      <c r="F364" s="148"/>
      <c r="G364" s="148"/>
      <c r="H364" s="148"/>
      <c r="I364" s="148"/>
      <c r="J364" s="148"/>
      <c r="K364" s="148"/>
      <c r="L364" s="148"/>
      <c r="M364" s="148"/>
      <c r="N364" s="148"/>
      <c r="O364" s="148"/>
      <c r="P364" s="149"/>
    </row>
    <row r="365" spans="1:16" ht="15" customHeight="1" thickBot="1" x14ac:dyDescent="0.3">
      <c r="A365" s="45" t="str">
        <f ca="1">IF(MONTH(C365)=MONTH(D$3),RIGHT('Yearly Info'!A$41,LEN('Yearly Info'!A$41)-4),"")</f>
        <v xml:space="preserve"> </v>
      </c>
      <c r="B365" s="145"/>
      <c r="C365" s="42">
        <f t="shared" ca="1" si="13"/>
        <v>46304</v>
      </c>
      <c r="D365" s="54">
        <f ca="1">INDIRECT("'" &amp; UPPER(LEFT(TEXT($D$3,"mmmm"),3)) &amp; "'!M38")</f>
        <v>0</v>
      </c>
      <c r="E365" s="147"/>
      <c r="F365" s="148"/>
      <c r="G365" s="148"/>
      <c r="H365" s="148"/>
      <c r="I365" s="148"/>
      <c r="J365" s="148"/>
      <c r="K365" s="148"/>
      <c r="L365" s="148"/>
      <c r="M365" s="148"/>
      <c r="N365" s="148"/>
      <c r="O365" s="148"/>
      <c r="P365" s="149"/>
    </row>
    <row r="366" spans="1:16" ht="15" customHeight="1" thickBot="1" x14ac:dyDescent="0.3">
      <c r="A366" s="45" t="str">
        <f ca="1">IF(MONTH(C366)=MONTH(D$3),RIGHT('Yearly Info'!A$42,LEN('Yearly Info'!A$42)-4),"")</f>
        <v xml:space="preserve"> </v>
      </c>
      <c r="B366" s="145"/>
      <c r="C366" s="42">
        <f t="shared" ca="1" si="13"/>
        <v>46304</v>
      </c>
      <c r="D366" s="54">
        <f ca="1">INDIRECT("'" &amp; UPPER(LEFT(TEXT($D$3,"mmmm"),3)) &amp; "'!M39")</f>
        <v>0</v>
      </c>
      <c r="E366" s="147"/>
      <c r="F366" s="148"/>
      <c r="G366" s="148"/>
      <c r="H366" s="148"/>
      <c r="I366" s="148"/>
      <c r="J366" s="148"/>
      <c r="K366" s="148"/>
      <c r="L366" s="148"/>
      <c r="M366" s="148"/>
      <c r="N366" s="148"/>
      <c r="O366" s="148"/>
      <c r="P366" s="149"/>
    </row>
    <row r="367" spans="1:16" ht="15" customHeight="1" thickBot="1" x14ac:dyDescent="0.3">
      <c r="A367" s="45" t="str">
        <f ca="1">IF(MONTH(C367)=MONTH(D$3),RIGHT('Yearly Info'!A$43,LEN('Yearly Info'!A$43)-4),"")</f>
        <v xml:space="preserve"> </v>
      </c>
      <c r="B367" s="146"/>
      <c r="C367" s="42">
        <f t="shared" ca="1" si="13"/>
        <v>46304</v>
      </c>
      <c r="D367" s="55">
        <f ca="1">INDIRECT("'" &amp; UPPER(LEFT(TEXT($D$3,"mmmm"),3)) &amp; "'!M40")</f>
        <v>0</v>
      </c>
      <c r="E367" s="150"/>
      <c r="F367" s="151"/>
      <c r="G367" s="151"/>
      <c r="H367" s="151"/>
      <c r="I367" s="151"/>
      <c r="J367" s="151"/>
      <c r="K367" s="151"/>
      <c r="L367" s="151"/>
      <c r="M367" s="151"/>
      <c r="N367" s="151"/>
      <c r="O367" s="151"/>
      <c r="P367" s="152"/>
    </row>
    <row r="368" spans="1:16" ht="15" customHeight="1" x14ac:dyDescent="0.3">
      <c r="A368" s="44" t="str">
        <f ca="1">IF(MONTH(C368)=MONTH(D$3),RIGHT('Yearly Info'!A$14,LEN('Yearly Info'!A$14)-4),"")</f>
        <v xml:space="preserve"> RICS Support for MDEQ</v>
      </c>
      <c r="B368" s="145" t="str">
        <f ca="1">TEXT(C368,"dddd")</f>
        <v>Saturday</v>
      </c>
      <c r="C368" s="94">
        <f ca="1">C338+1</f>
        <v>46305</v>
      </c>
      <c r="D368" s="106">
        <f ca="1">INDIRECT("'" &amp; UPPER(LEFT(TEXT($D$3,"mmmm"),3)) &amp; "'!N11")</f>
        <v>0</v>
      </c>
      <c r="E368" s="164"/>
      <c r="F368" s="165"/>
      <c r="G368" s="165"/>
      <c r="H368" s="165"/>
      <c r="I368" s="165"/>
      <c r="J368" s="165"/>
      <c r="K368" s="165"/>
      <c r="L368" s="165"/>
      <c r="M368" s="165"/>
      <c r="N368" s="165"/>
      <c r="O368" s="165"/>
      <c r="P368" s="166"/>
    </row>
    <row r="369" spans="1:16" ht="15" customHeight="1" x14ac:dyDescent="0.3">
      <c r="A369" s="44" t="str">
        <f ca="1">IF(MONTH(C369)=MONTH(D$3),RIGHT('Yearly Info'!A$15,LEN('Yearly Info'!A$15)-4),"")</f>
        <v xml:space="preserve"> MDEQ</v>
      </c>
      <c r="B369" s="145"/>
      <c r="C369" s="42">
        <f ca="1">C368</f>
        <v>46305</v>
      </c>
      <c r="D369" s="106">
        <f ca="1">INDIRECT("'" &amp; UPPER(LEFT(TEXT($D$3,"mmmm"),3)) &amp; "'!N12")</f>
        <v>0</v>
      </c>
      <c r="E369" s="164"/>
      <c r="F369" s="165"/>
      <c r="G369" s="165"/>
      <c r="H369" s="165"/>
      <c r="I369" s="165"/>
      <c r="J369" s="165"/>
      <c r="K369" s="165"/>
      <c r="L369" s="165"/>
      <c r="M369" s="165"/>
      <c r="N369" s="165"/>
      <c r="O369" s="165"/>
      <c r="P369" s="166"/>
    </row>
    <row r="370" spans="1:16" ht="15" customHeight="1" x14ac:dyDescent="0.3">
      <c r="A370" s="44" t="str">
        <f ca="1">IF(MONTH(C370)=MONTH(D$3),RIGHT('Yearly Info'!A$16,LEN('Yearly Info'!A$16)-4),"")</f>
        <v xml:space="preserve"> RICS Idea Portal</v>
      </c>
      <c r="B370" s="145"/>
      <c r="C370" s="42">
        <f t="shared" ref="C370:C397" ca="1" si="14">C369</f>
        <v>46305</v>
      </c>
      <c r="D370" s="106">
        <f ca="1">INDIRECT("'" &amp; UPPER(LEFT(TEXT($D$3,"mmmm"),3)) &amp; "'!N13")</f>
        <v>0</v>
      </c>
      <c r="E370" s="164"/>
      <c r="F370" s="165"/>
      <c r="G370" s="165"/>
      <c r="H370" s="165"/>
      <c r="I370" s="165"/>
      <c r="J370" s="165"/>
      <c r="K370" s="165"/>
      <c r="L370" s="165"/>
      <c r="M370" s="165"/>
      <c r="N370" s="165"/>
      <c r="O370" s="165"/>
      <c r="P370" s="166"/>
    </row>
    <row r="371" spans="1:16" ht="15" customHeight="1" x14ac:dyDescent="0.3">
      <c r="A371" s="44" t="str">
        <f ca="1">IF(MONTH(C371)=MONTH(D$3),RIGHT('Yearly Info'!A$17,LEN('Yearly Info'!A$17)-4),"")</f>
        <v xml:space="preserve"> MSWIS</v>
      </c>
      <c r="B371" s="145"/>
      <c r="C371" s="42">
        <f t="shared" ca="1" si="14"/>
        <v>46305</v>
      </c>
      <c r="D371" s="106">
        <f ca="1">INDIRECT("'" &amp; UPPER(LEFT(TEXT($D$3,"mmmm"),3)) &amp; "'!N14")</f>
        <v>0</v>
      </c>
      <c r="E371" s="164"/>
      <c r="F371" s="165"/>
      <c r="G371" s="165"/>
      <c r="H371" s="165"/>
      <c r="I371" s="165"/>
      <c r="J371" s="165"/>
      <c r="K371" s="165"/>
      <c r="L371" s="165"/>
      <c r="M371" s="165"/>
      <c r="N371" s="165"/>
      <c r="O371" s="165"/>
      <c r="P371" s="166"/>
    </row>
    <row r="372" spans="1:16" ht="15" customHeight="1" x14ac:dyDescent="0.3">
      <c r="A372" s="44" t="str">
        <f ca="1">IF(MONTH(C372)=MONTH(D$3),RIGHT('Yearly Info'!A$18,LEN('Yearly Info'!A$18)-4),"")</f>
        <v xml:space="preserve"> GeoSpatial</v>
      </c>
      <c r="B372" s="145"/>
      <c r="C372" s="42">
        <f t="shared" ca="1" si="14"/>
        <v>46305</v>
      </c>
      <c r="D372" s="106">
        <f ca="1">INDIRECT("'" &amp; UPPER(LEFT(TEXT($D$3,"mmmm"),3)) &amp; "'!N15")</f>
        <v>0</v>
      </c>
      <c r="E372" s="164"/>
      <c r="F372" s="165"/>
      <c r="G372" s="165"/>
      <c r="H372" s="165"/>
      <c r="I372" s="165"/>
      <c r="J372" s="165"/>
      <c r="K372" s="165"/>
      <c r="L372" s="165"/>
      <c r="M372" s="165"/>
      <c r="N372" s="165"/>
      <c r="O372" s="165"/>
      <c r="P372" s="166"/>
    </row>
    <row r="373" spans="1:16" ht="15" customHeight="1" x14ac:dyDescent="0.3">
      <c r="A373" s="44" t="str">
        <f ca="1">IF(MONTH(C373)=MONTH(D$3),RIGHT('Yearly Info'!A$19,LEN('Yearly Info'!A$19)-4),"")</f>
        <v xml:space="preserve"> RICS Dashboard</v>
      </c>
      <c r="B373" s="145"/>
      <c r="C373" s="42">
        <f t="shared" ca="1" si="14"/>
        <v>46305</v>
      </c>
      <c r="D373" s="106">
        <f ca="1">INDIRECT("'" &amp; UPPER(LEFT(TEXT($D$3,"mmmm"),3)) &amp; "'!N16")</f>
        <v>0</v>
      </c>
      <c r="E373" s="167"/>
      <c r="F373" s="168"/>
      <c r="G373" s="168"/>
      <c r="H373" s="168"/>
      <c r="I373" s="168"/>
      <c r="J373" s="168"/>
      <c r="K373" s="168"/>
      <c r="L373" s="168"/>
      <c r="M373" s="168"/>
      <c r="N373" s="168"/>
      <c r="O373" s="168"/>
      <c r="P373" s="169"/>
    </row>
    <row r="374" spans="1:16" ht="15" customHeight="1" x14ac:dyDescent="0.3">
      <c r="A374" s="44" t="str">
        <f ca="1">IF(MONTH(C374)=MONTH(D$3),RIGHT('Yearly Info'!A$20,LEN('Yearly Info'!A$20)-4),"")</f>
        <v xml:space="preserve"> MDWFP NRIS</v>
      </c>
      <c r="B374" s="145"/>
      <c r="C374" s="42">
        <f t="shared" ca="1" si="14"/>
        <v>46305</v>
      </c>
      <c r="D374" s="106">
        <f ca="1">INDIRECT("'" &amp; UPPER(LEFT(TEXT($D$3,"mmmm"),3)) &amp; "'!N17")</f>
        <v>0</v>
      </c>
      <c r="E374" s="167"/>
      <c r="F374" s="168"/>
      <c r="G374" s="168"/>
      <c r="H374" s="168"/>
      <c r="I374" s="168"/>
      <c r="J374" s="168"/>
      <c r="K374" s="168"/>
      <c r="L374" s="168"/>
      <c r="M374" s="168"/>
      <c r="N374" s="168"/>
      <c r="O374" s="168"/>
      <c r="P374" s="169"/>
    </row>
    <row r="375" spans="1:16" ht="15" customHeight="1" x14ac:dyDescent="0.3">
      <c r="A375" s="44" t="str">
        <f ca="1">IF(MONTH(C375)=MONTH(D$3),RIGHT('Yearly Info'!A$21,LEN('Yearly Info'!A$21)-4),"")</f>
        <v xml:space="preserve"> MSWIS MRVA 4 CLOSED</v>
      </c>
      <c r="B375" s="145"/>
      <c r="C375" s="42">
        <f t="shared" ca="1" si="14"/>
        <v>46305</v>
      </c>
      <c r="D375" s="106">
        <f ca="1">INDIRECT("'" &amp; UPPER(LEFT(TEXT($D$3,"mmmm"),3)) &amp; "'!N18")</f>
        <v>0</v>
      </c>
      <c r="E375" s="164"/>
      <c r="F375" s="165"/>
      <c r="G375" s="165"/>
      <c r="H375" s="165"/>
      <c r="I375" s="165"/>
      <c r="J375" s="165"/>
      <c r="K375" s="165"/>
      <c r="L375" s="165"/>
      <c r="M375" s="165"/>
      <c r="N375" s="165"/>
      <c r="O375" s="165"/>
      <c r="P375" s="166"/>
    </row>
    <row r="376" spans="1:16" ht="15" customHeight="1" x14ac:dyDescent="0.3">
      <c r="A376" s="44" t="str">
        <f ca="1">IF(MONTH(C376)=MONTH(D$3),RIGHT('Yearly Info'!A$22,LEN('Yearly Info'!A$22)-4),"")</f>
        <v xml:space="preserve"> Tackett</v>
      </c>
      <c r="B376" s="145"/>
      <c r="C376" s="42">
        <f t="shared" ca="1" si="14"/>
        <v>46305</v>
      </c>
      <c r="D376" s="106">
        <f ca="1">INDIRECT("'" &amp; UPPER(LEFT(TEXT($D$3,"mmmm"),3)) &amp; "'!N19")</f>
        <v>0</v>
      </c>
      <c r="E376" s="164"/>
      <c r="F376" s="165"/>
      <c r="G376" s="165"/>
      <c r="H376" s="165"/>
      <c r="I376" s="165"/>
      <c r="J376" s="165"/>
      <c r="K376" s="165"/>
      <c r="L376" s="165"/>
      <c r="M376" s="165"/>
      <c r="N376" s="165"/>
      <c r="O376" s="165"/>
      <c r="P376" s="166"/>
    </row>
    <row r="377" spans="1:16" ht="15" customHeight="1" x14ac:dyDescent="0.3">
      <c r="A377" s="44" t="e">
        <f ca="1">IF(MONTH(C377)=MONTH(D$3),RIGHT('Yearly Info'!A$23,LEN('Yearly Info'!A$23)-4),"")</f>
        <v>#VALUE!</v>
      </c>
      <c r="B377" s="145"/>
      <c r="C377" s="42">
        <f t="shared" ca="1" si="14"/>
        <v>46305</v>
      </c>
      <c r="D377" s="106">
        <f ca="1">INDIRECT("'" &amp; UPPER(LEFT(TEXT($D$3,"mmmm"),3)) &amp; "'!N20")</f>
        <v>0</v>
      </c>
      <c r="E377" s="170"/>
      <c r="F377" s="165"/>
      <c r="G377" s="165"/>
      <c r="H377" s="165"/>
      <c r="I377" s="165"/>
      <c r="J377" s="165"/>
      <c r="K377" s="165"/>
      <c r="L377" s="165"/>
      <c r="M377" s="165"/>
      <c r="N377" s="165"/>
      <c r="O377" s="165"/>
      <c r="P377" s="166"/>
    </row>
    <row r="378" spans="1:16" ht="15" customHeight="1" x14ac:dyDescent="0.3">
      <c r="A378" s="44" t="e">
        <f ca="1">IF(MONTH(C378)=MONTH(D$3),RIGHT('Yearly Info'!A$24,LEN('Yearly Info'!A$24)-4),"")</f>
        <v>#VALUE!</v>
      </c>
      <c r="B378" s="145"/>
      <c r="C378" s="42">
        <f t="shared" ca="1" si="14"/>
        <v>46305</v>
      </c>
      <c r="D378" s="106">
        <f ca="1">INDIRECT("'" &amp; UPPER(LEFT(TEXT($D$3,"mmmm"),3)) &amp; "'!N21")</f>
        <v>0</v>
      </c>
      <c r="E378" s="164"/>
      <c r="F378" s="165"/>
      <c r="G378" s="165"/>
      <c r="H378" s="165"/>
      <c r="I378" s="165"/>
      <c r="J378" s="165"/>
      <c r="K378" s="165"/>
      <c r="L378" s="165"/>
      <c r="M378" s="165"/>
      <c r="N378" s="165"/>
      <c r="O378" s="165"/>
      <c r="P378" s="166"/>
    </row>
    <row r="379" spans="1:16" ht="15" customHeight="1" x14ac:dyDescent="0.3">
      <c r="A379" s="44" t="e">
        <f ca="1">IF(MONTH(C379)=MONTH(D$3),RIGHT('Yearly Info'!A$25,LEN('Yearly Info'!A$25)-4),"")</f>
        <v>#VALUE!</v>
      </c>
      <c r="B379" s="145"/>
      <c r="C379" s="42">
        <f t="shared" ca="1" si="14"/>
        <v>46305</v>
      </c>
      <c r="D379" s="106">
        <f ca="1">INDIRECT("'" &amp; UPPER(LEFT(TEXT($D$3,"mmmm"),3)) &amp; "'!N22")</f>
        <v>0</v>
      </c>
      <c r="E379" s="164"/>
      <c r="F379" s="165"/>
      <c r="G379" s="165"/>
      <c r="H379" s="165"/>
      <c r="I379" s="165"/>
      <c r="J379" s="165"/>
      <c r="K379" s="165"/>
      <c r="L379" s="165"/>
      <c r="M379" s="165"/>
      <c r="N379" s="165"/>
      <c r="O379" s="165"/>
      <c r="P379" s="166"/>
    </row>
    <row r="380" spans="1:16" ht="15" customHeight="1" x14ac:dyDescent="0.3">
      <c r="A380" s="44" t="e">
        <f ca="1">IF(MONTH(C380)=MONTH(D$3),RIGHT('Yearly Info'!A$26,LEN('Yearly Info'!A$26)-4),"")</f>
        <v>#VALUE!</v>
      </c>
      <c r="B380" s="145"/>
      <c r="C380" s="42">
        <f t="shared" ca="1" si="14"/>
        <v>46305</v>
      </c>
      <c r="D380" s="106">
        <f ca="1">INDIRECT("'" &amp; UPPER(LEFT(TEXT($D$3,"mmmm"),3)) &amp; "'!N23")</f>
        <v>0</v>
      </c>
      <c r="E380" s="164"/>
      <c r="F380" s="165"/>
      <c r="G380" s="165"/>
      <c r="H380" s="165"/>
      <c r="I380" s="165"/>
      <c r="J380" s="165"/>
      <c r="K380" s="165"/>
      <c r="L380" s="165"/>
      <c r="M380" s="165"/>
      <c r="N380" s="165"/>
      <c r="O380" s="165"/>
      <c r="P380" s="166"/>
    </row>
    <row r="381" spans="1:16" ht="15" customHeight="1" x14ac:dyDescent="0.3">
      <c r="A381" s="44" t="e">
        <f ca="1">IF(MONTH(C381)=MONTH(D$3),RIGHT('Yearly Info'!A$27,LEN('Yearly Info'!A$27)-4),"")</f>
        <v>#VALUE!</v>
      </c>
      <c r="B381" s="145"/>
      <c r="C381" s="42">
        <f t="shared" ca="1" si="14"/>
        <v>46305</v>
      </c>
      <c r="D381" s="106">
        <f ca="1">INDIRECT("'" &amp; UPPER(LEFT(TEXT($D$3,"mmmm"),3)) &amp; "'!N24")</f>
        <v>0</v>
      </c>
      <c r="E381" s="164"/>
      <c r="F381" s="165"/>
      <c r="G381" s="165"/>
      <c r="H381" s="165"/>
      <c r="I381" s="165"/>
      <c r="J381" s="165"/>
      <c r="K381" s="165"/>
      <c r="L381" s="165"/>
      <c r="M381" s="165"/>
      <c r="N381" s="165"/>
      <c r="O381" s="165"/>
      <c r="P381" s="166"/>
    </row>
    <row r="382" spans="1:16" ht="15" customHeight="1" x14ac:dyDescent="0.3">
      <c r="A382" s="44" t="e">
        <f ca="1">IF(MONTH(C382)=MONTH(D$3),RIGHT('Yearly Info'!A$28,LEN('Yearly Info'!A$28)-4),"")</f>
        <v>#VALUE!</v>
      </c>
      <c r="B382" s="145"/>
      <c r="C382" s="42">
        <f t="shared" ca="1" si="14"/>
        <v>46305</v>
      </c>
      <c r="D382" s="106">
        <f ca="1">INDIRECT("'" &amp; UPPER(LEFT(TEXT($D$3,"mmmm"),3)) &amp; "'!N25")</f>
        <v>0</v>
      </c>
      <c r="E382" s="164"/>
      <c r="F382" s="165"/>
      <c r="G382" s="165"/>
      <c r="H382" s="165"/>
      <c r="I382" s="165"/>
      <c r="J382" s="165"/>
      <c r="K382" s="165"/>
      <c r="L382" s="165"/>
      <c r="M382" s="165"/>
      <c r="N382" s="165"/>
      <c r="O382" s="165"/>
      <c r="P382" s="166"/>
    </row>
    <row r="383" spans="1:16" ht="15" customHeight="1" x14ac:dyDescent="0.3">
      <c r="A383" s="44" t="e">
        <f ca="1">IF(MONTH(C383)=MONTH(D$3),RIGHT('Yearly Info'!A$29,LEN('Yearly Info'!A$29)-4),"")</f>
        <v>#VALUE!</v>
      </c>
      <c r="B383" s="145"/>
      <c r="C383" s="42">
        <f t="shared" ca="1" si="14"/>
        <v>46305</v>
      </c>
      <c r="D383" s="106">
        <f ca="1">INDIRECT("'" &amp; UPPER(LEFT(TEXT($D$3,"mmmm"),3)) &amp; "'!N26")</f>
        <v>0</v>
      </c>
      <c r="E383" s="164"/>
      <c r="F383" s="165"/>
      <c r="G383" s="165"/>
      <c r="H383" s="165"/>
      <c r="I383" s="165"/>
      <c r="J383" s="165"/>
      <c r="K383" s="165"/>
      <c r="L383" s="165"/>
      <c r="M383" s="165"/>
      <c r="N383" s="165"/>
      <c r="O383" s="165"/>
      <c r="P383" s="166"/>
    </row>
    <row r="384" spans="1:16" ht="15" customHeight="1" x14ac:dyDescent="0.3">
      <c r="A384" s="44" t="e">
        <f ca="1">IF(MONTH(C384)=MONTH(D$3),RIGHT('Yearly Info'!A$30,LEN('Yearly Info'!A$30)-4),"")</f>
        <v>#VALUE!</v>
      </c>
      <c r="B384" s="145"/>
      <c r="C384" s="42">
        <f t="shared" ca="1" si="14"/>
        <v>46305</v>
      </c>
      <c r="D384" s="106">
        <f ca="1">INDIRECT("'" &amp; UPPER(LEFT(TEXT($D$3,"mmmm"),3)) &amp; "'!N27")</f>
        <v>0</v>
      </c>
      <c r="E384" s="164"/>
      <c r="F384" s="165"/>
      <c r="G384" s="165"/>
      <c r="H384" s="165"/>
      <c r="I384" s="165"/>
      <c r="J384" s="165"/>
      <c r="K384" s="165"/>
      <c r="L384" s="165"/>
      <c r="M384" s="165"/>
      <c r="N384" s="165"/>
      <c r="O384" s="165"/>
      <c r="P384" s="166"/>
    </row>
    <row r="385" spans="1:16" ht="15" customHeight="1" x14ac:dyDescent="0.3">
      <c r="A385" s="44" t="e">
        <f ca="1">IF(MONTH(C385)=MONTH(D$3),RIGHT('Yearly Info'!A$31,LEN('Yearly Info'!A$31)-4),"")</f>
        <v>#VALUE!</v>
      </c>
      <c r="B385" s="145"/>
      <c r="C385" s="42">
        <f t="shared" ca="1" si="14"/>
        <v>46305</v>
      </c>
      <c r="D385" s="106">
        <f ca="1">INDIRECT("'" &amp; UPPER(LEFT(TEXT($D$3,"mmmm"),3)) &amp; "'!N28")</f>
        <v>0</v>
      </c>
      <c r="E385" s="164"/>
      <c r="F385" s="165"/>
      <c r="G385" s="165"/>
      <c r="H385" s="165"/>
      <c r="I385" s="165"/>
      <c r="J385" s="165"/>
      <c r="K385" s="165"/>
      <c r="L385" s="165"/>
      <c r="M385" s="165"/>
      <c r="N385" s="165"/>
      <c r="O385" s="165"/>
      <c r="P385" s="166"/>
    </row>
    <row r="386" spans="1:16" ht="15" customHeight="1" x14ac:dyDescent="0.3">
      <c r="A386" s="44" t="e">
        <f ca="1">IF(MONTH(C386)=MONTH(D$3),RIGHT('Yearly Info'!A$32,LEN('Yearly Info'!A$32)-4),"")</f>
        <v>#VALUE!</v>
      </c>
      <c r="B386" s="145"/>
      <c r="C386" s="42">
        <f t="shared" ca="1" si="14"/>
        <v>46305</v>
      </c>
      <c r="D386" s="106">
        <f ca="1">INDIRECT("'" &amp; UPPER(LEFT(TEXT($D$3,"mmmm"),3)) &amp; "'!N29")</f>
        <v>0</v>
      </c>
      <c r="E386" s="164"/>
      <c r="F386" s="165"/>
      <c r="G386" s="165"/>
      <c r="H386" s="165"/>
      <c r="I386" s="165"/>
      <c r="J386" s="165"/>
      <c r="K386" s="165"/>
      <c r="L386" s="165"/>
      <c r="M386" s="165"/>
      <c r="N386" s="165"/>
      <c r="O386" s="165"/>
      <c r="P386" s="166"/>
    </row>
    <row r="387" spans="1:16" ht="15" customHeight="1" x14ac:dyDescent="0.3">
      <c r="A387" s="44" t="e">
        <f ca="1">IF(MONTH(C387)=MONTH(D$3),RIGHT('Yearly Info'!A$33,LEN('Yearly Info'!A$33)-4),"")</f>
        <v>#VALUE!</v>
      </c>
      <c r="B387" s="145"/>
      <c r="C387" s="42">
        <f t="shared" ca="1" si="14"/>
        <v>46305</v>
      </c>
      <c r="D387" s="106">
        <f ca="1">INDIRECT("'" &amp; UPPER(LEFT(TEXT($D$3,"mmmm"),3)) &amp; "'!N30")</f>
        <v>0</v>
      </c>
      <c r="E387" s="164"/>
      <c r="F387" s="165"/>
      <c r="G387" s="165"/>
      <c r="H387" s="165"/>
      <c r="I387" s="165"/>
      <c r="J387" s="165"/>
      <c r="K387" s="165"/>
      <c r="L387" s="165"/>
      <c r="M387" s="165"/>
      <c r="N387" s="165"/>
      <c r="O387" s="165"/>
      <c r="P387" s="166"/>
    </row>
    <row r="388" spans="1:16" ht="15" customHeight="1" x14ac:dyDescent="0.3">
      <c r="A388" s="44" t="e">
        <f ca="1">IF(MONTH(C388)=MONTH(D$3),RIGHT('Yearly Info'!A$34,LEN('Yearly Info'!A$34)-4),"")</f>
        <v>#VALUE!</v>
      </c>
      <c r="B388" s="145"/>
      <c r="C388" s="42">
        <f t="shared" ca="1" si="14"/>
        <v>46305</v>
      </c>
      <c r="D388" s="106">
        <f ca="1">INDIRECT("'" &amp; UPPER(LEFT(TEXT($D$3,"mmmm"),3)) &amp; "'!N31")</f>
        <v>0</v>
      </c>
      <c r="E388" s="164"/>
      <c r="F388" s="165"/>
      <c r="G388" s="165"/>
      <c r="H388" s="165"/>
      <c r="I388" s="165"/>
      <c r="J388" s="165"/>
      <c r="K388" s="165"/>
      <c r="L388" s="165"/>
      <c r="M388" s="165"/>
      <c r="N388" s="165"/>
      <c r="O388" s="165"/>
      <c r="P388" s="166"/>
    </row>
    <row r="389" spans="1:16" ht="15" customHeight="1" x14ac:dyDescent="0.3">
      <c r="A389" s="44" t="e">
        <f ca="1">IF(MONTH(C389)=MONTH(D$3),RIGHT('Yearly Info'!A$35,LEN('Yearly Info'!A$35)-4),"")</f>
        <v>#VALUE!</v>
      </c>
      <c r="B389" s="145"/>
      <c r="C389" s="42">
        <f t="shared" ca="1" si="14"/>
        <v>46305</v>
      </c>
      <c r="D389" s="106">
        <f ca="1">INDIRECT("'" &amp; UPPER(LEFT(TEXT($D$3,"mmmm"),3)) &amp; "'!N32")</f>
        <v>0</v>
      </c>
      <c r="E389" s="164"/>
      <c r="F389" s="165"/>
      <c r="G389" s="165"/>
      <c r="H389" s="165"/>
      <c r="I389" s="165"/>
      <c r="J389" s="165"/>
      <c r="K389" s="165"/>
      <c r="L389" s="165"/>
      <c r="M389" s="165"/>
      <c r="N389" s="165"/>
      <c r="O389" s="165"/>
      <c r="P389" s="166"/>
    </row>
    <row r="390" spans="1:16" ht="15" customHeight="1" x14ac:dyDescent="0.3">
      <c r="A390" s="44" t="e">
        <f ca="1">IF(MONTH(C390)=MONTH(D$3),RIGHT('Yearly Info'!A$36,LEN('Yearly Info'!A$36)-4),"")</f>
        <v>#VALUE!</v>
      </c>
      <c r="B390" s="145"/>
      <c r="C390" s="42">
        <f t="shared" ca="1" si="14"/>
        <v>46305</v>
      </c>
      <c r="D390" s="106">
        <f ca="1">INDIRECT("'" &amp; UPPER(LEFT(TEXT($D$3,"mmmm"),3)) &amp; "'!N33")</f>
        <v>0</v>
      </c>
      <c r="E390" s="167"/>
      <c r="F390" s="168"/>
      <c r="G390" s="168"/>
      <c r="H390" s="168"/>
      <c r="I390" s="168"/>
      <c r="J390" s="168"/>
      <c r="K390" s="168"/>
      <c r="L390" s="168"/>
      <c r="M390" s="168"/>
      <c r="N390" s="168"/>
      <c r="O390" s="168"/>
      <c r="P390" s="169"/>
    </row>
    <row r="391" spans="1:16" ht="15" customHeight="1" x14ac:dyDescent="0.3">
      <c r="A391" s="44" t="e">
        <f ca="1">IF(MONTH(C391)=MONTH(D$3),RIGHT('Yearly Info'!A$37,LEN('Yearly Info'!A$37)-4),"")</f>
        <v>#VALUE!</v>
      </c>
      <c r="B391" s="145"/>
      <c r="C391" s="42">
        <f t="shared" ca="1" si="14"/>
        <v>46305</v>
      </c>
      <c r="D391" s="106">
        <f ca="1">INDIRECT("'" &amp; UPPER(LEFT(TEXT($D$3,"mmmm"),3)) &amp; "'!N34")</f>
        <v>0</v>
      </c>
      <c r="E391" s="164"/>
      <c r="F391" s="165"/>
      <c r="G391" s="165"/>
      <c r="H391" s="165"/>
      <c r="I391" s="165"/>
      <c r="J391" s="165"/>
      <c r="K391" s="165"/>
      <c r="L391" s="165"/>
      <c r="M391" s="165"/>
      <c r="N391" s="165"/>
      <c r="O391" s="165"/>
      <c r="P391" s="166"/>
    </row>
    <row r="392" spans="1:16" ht="15" customHeight="1" x14ac:dyDescent="0.3">
      <c r="A392" s="44" t="e">
        <f ca="1">IF(MONTH(C392)=MONTH(D$3),RIGHT('Yearly Info'!A$38,LEN('Yearly Info'!A$38)-4),"")</f>
        <v>#VALUE!</v>
      </c>
      <c r="B392" s="145"/>
      <c r="C392" s="42">
        <f t="shared" ca="1" si="14"/>
        <v>46305</v>
      </c>
      <c r="D392" s="106">
        <f ca="1">INDIRECT("'" &amp; UPPER(LEFT(TEXT($D$3,"mmmm"),3)) &amp; "'!N35")</f>
        <v>0</v>
      </c>
      <c r="E392" s="164"/>
      <c r="F392" s="165"/>
      <c r="G392" s="165"/>
      <c r="H392" s="165"/>
      <c r="I392" s="165"/>
      <c r="J392" s="165"/>
      <c r="K392" s="165"/>
      <c r="L392" s="165"/>
      <c r="M392" s="165"/>
      <c r="N392" s="165"/>
      <c r="O392" s="165"/>
      <c r="P392" s="166"/>
    </row>
    <row r="393" spans="1:16" ht="15" customHeight="1" x14ac:dyDescent="0.3">
      <c r="A393" s="44" t="e">
        <f ca="1">IF(MONTH(C393)=MONTH(D$3),RIGHT('Yearly Info'!A$39,LEN('Yearly Info'!A$39)-4),"")</f>
        <v>#VALUE!</v>
      </c>
      <c r="B393" s="145"/>
      <c r="C393" s="42">
        <f t="shared" ca="1" si="14"/>
        <v>46305</v>
      </c>
      <c r="D393" s="106">
        <f ca="1">INDIRECT("'" &amp; UPPER(LEFT(TEXT($D$3,"mmmm"),3)) &amp; "'!N36")</f>
        <v>0</v>
      </c>
      <c r="E393" s="164"/>
      <c r="F393" s="165"/>
      <c r="G393" s="165"/>
      <c r="H393" s="165"/>
      <c r="I393" s="165"/>
      <c r="J393" s="165"/>
      <c r="K393" s="165"/>
      <c r="L393" s="165"/>
      <c r="M393" s="165"/>
      <c r="N393" s="165"/>
      <c r="O393" s="165"/>
      <c r="P393" s="166"/>
    </row>
    <row r="394" spans="1:16" ht="15" customHeight="1" thickBot="1" x14ac:dyDescent="0.35">
      <c r="A394" s="45" t="e">
        <f ca="1">IF(MONTH(C394)=MONTH(D$3),RIGHT('Yearly Info'!A$40,LEN('Yearly Info'!A$40)-4),"")</f>
        <v>#VALUE!</v>
      </c>
      <c r="B394" s="145"/>
      <c r="C394" s="42">
        <f t="shared" ca="1" si="14"/>
        <v>46305</v>
      </c>
      <c r="D394" s="106">
        <f ca="1">INDIRECT("'" &amp; UPPER(LEFT(TEXT($D$3,"mmmm"),3)) &amp; "'!N37")</f>
        <v>0</v>
      </c>
      <c r="E394" s="164"/>
      <c r="F394" s="165"/>
      <c r="G394" s="165"/>
      <c r="H394" s="165"/>
      <c r="I394" s="165"/>
      <c r="J394" s="165"/>
      <c r="K394" s="165"/>
      <c r="L394" s="165"/>
      <c r="M394" s="165"/>
      <c r="N394" s="165"/>
      <c r="O394" s="165"/>
      <c r="P394" s="166"/>
    </row>
    <row r="395" spans="1:16" ht="15" customHeight="1" thickBot="1" x14ac:dyDescent="0.35">
      <c r="A395" s="45" t="str">
        <f ca="1">IF(MONTH(C395)=MONTH(D$3),RIGHT('Yearly Info'!A$41,LEN('Yearly Info'!A$41)-4),"")</f>
        <v xml:space="preserve"> </v>
      </c>
      <c r="B395" s="145"/>
      <c r="C395" s="42">
        <f t="shared" ca="1" si="14"/>
        <v>46305</v>
      </c>
      <c r="D395" s="106">
        <f ca="1">INDIRECT("'" &amp; UPPER(LEFT(TEXT($D$3,"mmmm"),3)) &amp; "'!N38")</f>
        <v>0</v>
      </c>
      <c r="E395" s="164"/>
      <c r="F395" s="165"/>
      <c r="G395" s="165"/>
      <c r="H395" s="165"/>
      <c r="I395" s="165"/>
      <c r="J395" s="165"/>
      <c r="K395" s="165"/>
      <c r="L395" s="165"/>
      <c r="M395" s="165"/>
      <c r="N395" s="165"/>
      <c r="O395" s="165"/>
      <c r="P395" s="166"/>
    </row>
    <row r="396" spans="1:16" ht="15" customHeight="1" thickBot="1" x14ac:dyDescent="0.35">
      <c r="A396" s="45" t="str">
        <f ca="1">IF(MONTH(C396)=MONTH(D$3),RIGHT('Yearly Info'!A$42,LEN('Yearly Info'!A$42)-4),"")</f>
        <v xml:space="preserve"> </v>
      </c>
      <c r="B396" s="145"/>
      <c r="C396" s="42">
        <f t="shared" ca="1" si="14"/>
        <v>46305</v>
      </c>
      <c r="D396" s="106">
        <f ca="1">INDIRECT("'" &amp; UPPER(LEFT(TEXT($D$3,"mmmm"),3)) &amp; "'!N39")</f>
        <v>0</v>
      </c>
      <c r="E396" s="164"/>
      <c r="F396" s="165"/>
      <c r="G396" s="165"/>
      <c r="H396" s="165"/>
      <c r="I396" s="165"/>
      <c r="J396" s="165"/>
      <c r="K396" s="165"/>
      <c r="L396" s="165"/>
      <c r="M396" s="165"/>
      <c r="N396" s="165"/>
      <c r="O396" s="165"/>
      <c r="P396" s="166"/>
    </row>
    <row r="397" spans="1:16" ht="15" customHeight="1" thickBot="1" x14ac:dyDescent="0.35">
      <c r="A397" s="45" t="str">
        <f ca="1">IF(MONTH(C397)=MONTH(D$3),RIGHT('Yearly Info'!A$43,LEN('Yearly Info'!A$43)-4),"")</f>
        <v xml:space="preserve"> </v>
      </c>
      <c r="B397" s="146"/>
      <c r="C397" s="42">
        <f t="shared" ca="1" si="14"/>
        <v>46305</v>
      </c>
      <c r="D397" s="106">
        <f ca="1">INDIRECT("'" &amp; UPPER(LEFT(TEXT($D$3,"mmmm"),3)) &amp; "'!N40")</f>
        <v>0</v>
      </c>
      <c r="E397" s="171"/>
      <c r="F397" s="172"/>
      <c r="G397" s="172"/>
      <c r="H397" s="172"/>
      <c r="I397" s="172"/>
      <c r="J397" s="172"/>
      <c r="K397" s="172"/>
      <c r="L397" s="172"/>
      <c r="M397" s="172"/>
      <c r="N397" s="172"/>
      <c r="O397" s="172"/>
      <c r="P397" s="173"/>
    </row>
    <row r="398" spans="1:16" ht="15" customHeight="1" x14ac:dyDescent="0.25">
      <c r="A398" s="44" t="str">
        <f ca="1">IF(MONTH(C398)=MONTH(D$3),RIGHT('Yearly Info'!A$14,LEN('Yearly Info'!A$14)-4),"")</f>
        <v xml:space="preserve"> RICS Support for MDEQ</v>
      </c>
      <c r="B398" s="145" t="str">
        <f ca="1">TEXT(C398,"dddd")</f>
        <v>Sunday</v>
      </c>
      <c r="C398" s="94">
        <f ca="1">C368+1</f>
        <v>46306</v>
      </c>
      <c r="D398" s="107">
        <f ca="1">INDIRECT("'" &amp; UPPER(LEFT(TEXT($D$3,"mmmm"),3)) &amp; "'!O11")</f>
        <v>0</v>
      </c>
      <c r="E398" s="147"/>
      <c r="F398" s="148"/>
      <c r="G398" s="148"/>
      <c r="H398" s="148"/>
      <c r="I398" s="148"/>
      <c r="J398" s="148"/>
      <c r="K398" s="148"/>
      <c r="L398" s="148"/>
      <c r="M398" s="148"/>
      <c r="N398" s="148"/>
      <c r="O398" s="148"/>
      <c r="P398" s="149"/>
    </row>
    <row r="399" spans="1:16" ht="15" customHeight="1" x14ac:dyDescent="0.25">
      <c r="A399" s="44" t="str">
        <f ca="1">IF(MONTH(C399)=MONTH(D$3),RIGHT('Yearly Info'!A$15,LEN('Yearly Info'!A$15)-4),"")</f>
        <v xml:space="preserve"> MDEQ</v>
      </c>
      <c r="B399" s="145"/>
      <c r="C399" s="42">
        <f ca="1">C398</f>
        <v>46306</v>
      </c>
      <c r="D399" s="107">
        <f ca="1">INDIRECT("'" &amp; UPPER(LEFT(TEXT($D$3,"mmmm"),3)) &amp; "'!O12")</f>
        <v>0</v>
      </c>
      <c r="E399" s="147"/>
      <c r="F399" s="148"/>
      <c r="G399" s="148"/>
      <c r="H399" s="148"/>
      <c r="I399" s="148"/>
      <c r="J399" s="148"/>
      <c r="K399" s="148"/>
      <c r="L399" s="148"/>
      <c r="M399" s="148"/>
      <c r="N399" s="148"/>
      <c r="O399" s="148"/>
      <c r="P399" s="149"/>
    </row>
    <row r="400" spans="1:16" ht="15" customHeight="1" x14ac:dyDescent="0.25">
      <c r="A400" s="44" t="str">
        <f ca="1">IF(MONTH(C400)=MONTH(D$3),RIGHT('Yearly Info'!A$16,LEN('Yearly Info'!A$16)-4),"")</f>
        <v xml:space="preserve"> RICS Idea Portal</v>
      </c>
      <c r="B400" s="145"/>
      <c r="C400" s="42">
        <f t="shared" ref="C400:C427" ca="1" si="15">C399</f>
        <v>46306</v>
      </c>
      <c r="D400" s="107">
        <f ca="1">INDIRECT("'" &amp; UPPER(LEFT(TEXT($D$3,"mmmm"),3)) &amp; "'!O13")</f>
        <v>0</v>
      </c>
      <c r="E400" s="147"/>
      <c r="F400" s="148"/>
      <c r="G400" s="148"/>
      <c r="H400" s="148"/>
      <c r="I400" s="148"/>
      <c r="J400" s="148"/>
      <c r="K400" s="148"/>
      <c r="L400" s="148"/>
      <c r="M400" s="148"/>
      <c r="N400" s="148"/>
      <c r="O400" s="148"/>
      <c r="P400" s="149"/>
    </row>
    <row r="401" spans="1:16" ht="15" customHeight="1" x14ac:dyDescent="0.25">
      <c r="A401" s="44" t="str">
        <f ca="1">IF(MONTH(C401)=MONTH(D$3),RIGHT('Yearly Info'!A$17,LEN('Yearly Info'!A$17)-4),"")</f>
        <v xml:space="preserve"> MSWIS</v>
      </c>
      <c r="B401" s="145"/>
      <c r="C401" s="42">
        <f t="shared" ca="1" si="15"/>
        <v>46306</v>
      </c>
      <c r="D401" s="107">
        <f ca="1">INDIRECT("'" &amp; UPPER(LEFT(TEXT($D$3,"mmmm"),3)) &amp; "'!O14")</f>
        <v>0</v>
      </c>
      <c r="E401" s="147"/>
      <c r="F401" s="148"/>
      <c r="G401" s="148"/>
      <c r="H401" s="148"/>
      <c r="I401" s="148"/>
      <c r="J401" s="148"/>
      <c r="K401" s="148"/>
      <c r="L401" s="148"/>
      <c r="M401" s="148"/>
      <c r="N401" s="148"/>
      <c r="O401" s="148"/>
      <c r="P401" s="149"/>
    </row>
    <row r="402" spans="1:16" ht="15" customHeight="1" x14ac:dyDescent="0.25">
      <c r="A402" s="44" t="str">
        <f ca="1">IF(MONTH(C402)=MONTH(D$3),RIGHT('Yearly Info'!A$18,LEN('Yearly Info'!A$18)-4),"")</f>
        <v xml:space="preserve"> GeoSpatial</v>
      </c>
      <c r="B402" s="145"/>
      <c r="C402" s="42">
        <f t="shared" ca="1" si="15"/>
        <v>46306</v>
      </c>
      <c r="D402" s="107">
        <f ca="1">INDIRECT("'" &amp; UPPER(LEFT(TEXT($D$3,"mmmm"),3)) &amp; "'!O15")</f>
        <v>0</v>
      </c>
      <c r="E402" s="147"/>
      <c r="F402" s="148"/>
      <c r="G402" s="148"/>
      <c r="H402" s="148"/>
      <c r="I402" s="148"/>
      <c r="J402" s="148"/>
      <c r="K402" s="148"/>
      <c r="L402" s="148"/>
      <c r="M402" s="148"/>
      <c r="N402" s="148"/>
      <c r="O402" s="148"/>
      <c r="P402" s="149"/>
    </row>
    <row r="403" spans="1:16" ht="15" customHeight="1" x14ac:dyDescent="0.25">
      <c r="A403" s="44" t="str">
        <f ca="1">IF(MONTH(C403)=MONTH(D$3),RIGHT('Yearly Info'!A$19,LEN('Yearly Info'!A$19)-4),"")</f>
        <v xml:space="preserve"> RICS Dashboard</v>
      </c>
      <c r="B403" s="145"/>
      <c r="C403" s="42">
        <f t="shared" ca="1" si="15"/>
        <v>46306</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MDWFP NRIS</v>
      </c>
      <c r="B404" s="145"/>
      <c r="C404" s="42">
        <f t="shared" ca="1" si="15"/>
        <v>46306</v>
      </c>
      <c r="D404" s="107">
        <f ca="1">INDIRECT("'" &amp; UPPER(LEFT(TEXT($D$3,"mmmm"),3)) &amp; "'!O17")</f>
        <v>0</v>
      </c>
      <c r="E404" s="147"/>
      <c r="F404" s="148"/>
      <c r="G404" s="148"/>
      <c r="H404" s="148"/>
      <c r="I404" s="148"/>
      <c r="J404" s="148"/>
      <c r="K404" s="148"/>
      <c r="L404" s="148"/>
      <c r="M404" s="148"/>
      <c r="N404" s="148"/>
      <c r="O404" s="148"/>
      <c r="P404" s="149"/>
    </row>
    <row r="405" spans="1:16" ht="15" customHeight="1" x14ac:dyDescent="0.25">
      <c r="A405" s="44" t="str">
        <f ca="1">IF(MONTH(C405)=MONTH(D$3),RIGHT('Yearly Info'!A$21,LEN('Yearly Info'!A$21)-4),"")</f>
        <v xml:space="preserve"> MSWIS MRVA 4 CLOSED</v>
      </c>
      <c r="B405" s="145"/>
      <c r="C405" s="42">
        <f t="shared" ca="1" si="15"/>
        <v>46306</v>
      </c>
      <c r="D405" s="107">
        <f ca="1">INDIRECT("'" &amp; UPPER(LEFT(TEXT($D$3,"mmmm"),3)) &amp; "'!O18")</f>
        <v>0</v>
      </c>
      <c r="E405" s="147"/>
      <c r="F405" s="148"/>
      <c r="G405" s="148"/>
      <c r="H405" s="148"/>
      <c r="I405" s="148"/>
      <c r="J405" s="148"/>
      <c r="K405" s="148"/>
      <c r="L405" s="148"/>
      <c r="M405" s="148"/>
      <c r="N405" s="148"/>
      <c r="O405" s="148"/>
      <c r="P405" s="149"/>
    </row>
    <row r="406" spans="1:16" ht="15" customHeight="1" x14ac:dyDescent="0.25">
      <c r="A406" s="44" t="str">
        <f ca="1">IF(MONTH(C406)=MONTH(D$3),RIGHT('Yearly Info'!A$22,LEN('Yearly Info'!A$22)-4),"")</f>
        <v xml:space="preserve"> Tackett</v>
      </c>
      <c r="B406" s="145"/>
      <c r="C406" s="42">
        <f t="shared" ca="1" si="15"/>
        <v>46306</v>
      </c>
      <c r="D406" s="107">
        <f ca="1">INDIRECT("'" &amp; UPPER(LEFT(TEXT($D$3,"mmmm"),3)) &amp; "'!O19")</f>
        <v>0</v>
      </c>
      <c r="E406" s="147"/>
      <c r="F406" s="148"/>
      <c r="G406" s="148"/>
      <c r="H406" s="148"/>
      <c r="I406" s="148"/>
      <c r="J406" s="148"/>
      <c r="K406" s="148"/>
      <c r="L406" s="148"/>
      <c r="M406" s="148"/>
      <c r="N406" s="148"/>
      <c r="O406" s="148"/>
      <c r="P406" s="149"/>
    </row>
    <row r="407" spans="1:16" ht="15" customHeight="1" x14ac:dyDescent="0.25">
      <c r="A407" s="44" t="e">
        <f ca="1">IF(MONTH(C407)=MONTH(D$3),RIGHT('Yearly Info'!A$23,LEN('Yearly Info'!A$23)-4),"")</f>
        <v>#VALUE!</v>
      </c>
      <c r="B407" s="145"/>
      <c r="C407" s="42">
        <f t="shared" ca="1" si="15"/>
        <v>46306</v>
      </c>
      <c r="D407" s="107">
        <f ca="1">INDIRECT("'" &amp; UPPER(LEFT(TEXT($D$3,"mmmm"),3)) &amp; "'!O20")</f>
        <v>0</v>
      </c>
      <c r="E407" s="147"/>
      <c r="F407" s="148"/>
      <c r="G407" s="148"/>
      <c r="H407" s="148"/>
      <c r="I407" s="148"/>
      <c r="J407" s="148"/>
      <c r="K407" s="148"/>
      <c r="L407" s="148"/>
      <c r="M407" s="148"/>
      <c r="N407" s="148"/>
      <c r="O407" s="148"/>
      <c r="P407" s="149"/>
    </row>
    <row r="408" spans="1:16" ht="15" customHeight="1" x14ac:dyDescent="0.25">
      <c r="A408" s="44" t="e">
        <f ca="1">IF(MONTH(C408)=MONTH(D$3),RIGHT('Yearly Info'!A$24,LEN('Yearly Info'!A$24)-4),"")</f>
        <v>#VALUE!</v>
      </c>
      <c r="B408" s="145"/>
      <c r="C408" s="42">
        <f t="shared" ca="1" si="15"/>
        <v>46306</v>
      </c>
      <c r="D408" s="107">
        <f ca="1">INDIRECT("'" &amp; UPPER(LEFT(TEXT($D$3,"mmmm"),3)) &amp; "'!O21")</f>
        <v>0</v>
      </c>
      <c r="E408" s="147"/>
      <c r="F408" s="148"/>
      <c r="G408" s="148"/>
      <c r="H408" s="148"/>
      <c r="I408" s="148"/>
      <c r="J408" s="148"/>
      <c r="K408" s="148"/>
      <c r="L408" s="148"/>
      <c r="M408" s="148"/>
      <c r="N408" s="148"/>
      <c r="O408" s="148"/>
      <c r="P408" s="149"/>
    </row>
    <row r="409" spans="1:16" ht="15" customHeight="1" x14ac:dyDescent="0.25">
      <c r="A409" s="44" t="e">
        <f ca="1">IF(MONTH(C409)=MONTH(D$3),RIGHT('Yearly Info'!A$25,LEN('Yearly Info'!A$25)-4),"")</f>
        <v>#VALUE!</v>
      </c>
      <c r="B409" s="145"/>
      <c r="C409" s="42">
        <f t="shared" ca="1" si="15"/>
        <v>46306</v>
      </c>
      <c r="D409" s="107">
        <f ca="1">INDIRECT("'" &amp; UPPER(LEFT(TEXT($D$3,"mmmm"),3)) &amp; "'!O22")</f>
        <v>0</v>
      </c>
      <c r="E409" s="147"/>
      <c r="F409" s="148"/>
      <c r="G409" s="148"/>
      <c r="H409" s="148"/>
      <c r="I409" s="148"/>
      <c r="J409" s="148"/>
      <c r="K409" s="148"/>
      <c r="L409" s="148"/>
      <c r="M409" s="148"/>
      <c r="N409" s="148"/>
      <c r="O409" s="148"/>
      <c r="P409" s="149"/>
    </row>
    <row r="410" spans="1:16" ht="15" customHeight="1" x14ac:dyDescent="0.25">
      <c r="A410" s="44" t="e">
        <f ca="1">IF(MONTH(C410)=MONTH(D$3),RIGHT('Yearly Info'!A$26,LEN('Yearly Info'!A$26)-4),"")</f>
        <v>#VALUE!</v>
      </c>
      <c r="B410" s="145"/>
      <c r="C410" s="42">
        <f t="shared" ca="1" si="15"/>
        <v>46306</v>
      </c>
      <c r="D410" s="107">
        <f ca="1">INDIRECT("'" &amp; UPPER(LEFT(TEXT($D$3,"mmmm"),3)) &amp; "'!O23")</f>
        <v>0</v>
      </c>
      <c r="E410" s="147"/>
      <c r="F410" s="148"/>
      <c r="G410" s="148"/>
      <c r="H410" s="148"/>
      <c r="I410" s="148"/>
      <c r="J410" s="148"/>
      <c r="K410" s="148"/>
      <c r="L410" s="148"/>
      <c r="M410" s="148"/>
      <c r="N410" s="148"/>
      <c r="O410" s="148"/>
      <c r="P410" s="149"/>
    </row>
    <row r="411" spans="1:16" ht="15" customHeight="1" x14ac:dyDescent="0.25">
      <c r="A411" s="44" t="e">
        <f ca="1">IF(MONTH(C411)=MONTH(D$3),RIGHT('Yearly Info'!A$27,LEN('Yearly Info'!A$27)-4),"")</f>
        <v>#VALUE!</v>
      </c>
      <c r="B411" s="145"/>
      <c r="C411" s="42">
        <f t="shared" ca="1" si="15"/>
        <v>46306</v>
      </c>
      <c r="D411" s="107">
        <f ca="1">INDIRECT("'" &amp; UPPER(LEFT(TEXT($D$3,"mmmm"),3)) &amp; "'!O24")</f>
        <v>0</v>
      </c>
      <c r="E411" s="147"/>
      <c r="F411" s="148"/>
      <c r="G411" s="148"/>
      <c r="H411" s="148"/>
      <c r="I411" s="148"/>
      <c r="J411" s="148"/>
      <c r="K411" s="148"/>
      <c r="L411" s="148"/>
      <c r="M411" s="148"/>
      <c r="N411" s="148"/>
      <c r="O411" s="148"/>
      <c r="P411" s="149"/>
    </row>
    <row r="412" spans="1:16" ht="15" customHeight="1" x14ac:dyDescent="0.25">
      <c r="A412" s="44" t="e">
        <f ca="1">IF(MONTH(C412)=MONTH(D$3),RIGHT('Yearly Info'!A$28,LEN('Yearly Info'!A$28)-4),"")</f>
        <v>#VALUE!</v>
      </c>
      <c r="B412" s="145"/>
      <c r="C412" s="42">
        <f t="shared" ca="1" si="15"/>
        <v>46306</v>
      </c>
      <c r="D412" s="107">
        <f ca="1">INDIRECT("'" &amp; UPPER(LEFT(TEXT($D$3,"mmmm"),3)) &amp; "'!O25")</f>
        <v>0</v>
      </c>
      <c r="E412" s="147"/>
      <c r="F412" s="148"/>
      <c r="G412" s="148"/>
      <c r="H412" s="148"/>
      <c r="I412" s="148"/>
      <c r="J412" s="148"/>
      <c r="K412" s="148"/>
      <c r="L412" s="148"/>
      <c r="M412" s="148"/>
      <c r="N412" s="148"/>
      <c r="O412" s="148"/>
      <c r="P412" s="149"/>
    </row>
    <row r="413" spans="1:16" ht="15" customHeight="1" x14ac:dyDescent="0.25">
      <c r="A413" s="44" t="e">
        <f ca="1">IF(MONTH(C413)=MONTH(D$3),RIGHT('Yearly Info'!A$29,LEN('Yearly Info'!A$29)-4),"")</f>
        <v>#VALUE!</v>
      </c>
      <c r="B413" s="145"/>
      <c r="C413" s="42">
        <f t="shared" ca="1" si="15"/>
        <v>46306</v>
      </c>
      <c r="D413" s="107">
        <f ca="1">INDIRECT("'" &amp; UPPER(LEFT(TEXT($D$3,"mmmm"),3)) &amp; "'!O26")</f>
        <v>0</v>
      </c>
      <c r="E413" s="147"/>
      <c r="F413" s="148"/>
      <c r="G413" s="148"/>
      <c r="H413" s="148"/>
      <c r="I413" s="148"/>
      <c r="J413" s="148"/>
      <c r="K413" s="148"/>
      <c r="L413" s="148"/>
      <c r="M413" s="148"/>
      <c r="N413" s="148"/>
      <c r="O413" s="148"/>
      <c r="P413" s="149"/>
    </row>
    <row r="414" spans="1:16" ht="15" customHeight="1" x14ac:dyDescent="0.25">
      <c r="A414" s="44" t="e">
        <f ca="1">IF(MONTH(C414)=MONTH(D$3),RIGHT('Yearly Info'!A$30,LEN('Yearly Info'!A$30)-4),"")</f>
        <v>#VALUE!</v>
      </c>
      <c r="B414" s="145"/>
      <c r="C414" s="42">
        <f t="shared" ca="1" si="15"/>
        <v>46306</v>
      </c>
      <c r="D414" s="107">
        <f ca="1">INDIRECT("'" &amp; UPPER(LEFT(TEXT($D$3,"mmmm"),3)) &amp; "'!O27")</f>
        <v>0</v>
      </c>
      <c r="E414" s="147"/>
      <c r="F414" s="148"/>
      <c r="G414" s="148"/>
      <c r="H414" s="148"/>
      <c r="I414" s="148"/>
      <c r="J414" s="148"/>
      <c r="K414" s="148"/>
      <c r="L414" s="148"/>
      <c r="M414" s="148"/>
      <c r="N414" s="148"/>
      <c r="O414" s="148"/>
      <c r="P414" s="149"/>
    </row>
    <row r="415" spans="1:16" ht="15" customHeight="1" x14ac:dyDescent="0.25">
      <c r="A415" s="44" t="e">
        <f ca="1">IF(MONTH(C415)=MONTH(D$3),RIGHT('Yearly Info'!A$31,LEN('Yearly Info'!A$31)-4),"")</f>
        <v>#VALUE!</v>
      </c>
      <c r="B415" s="145"/>
      <c r="C415" s="42">
        <f t="shared" ca="1" si="15"/>
        <v>46306</v>
      </c>
      <c r="D415" s="107">
        <f ca="1">INDIRECT("'" &amp; UPPER(LEFT(TEXT($D$3,"mmmm"),3)) &amp; "'!O28")</f>
        <v>0</v>
      </c>
      <c r="E415" s="147"/>
      <c r="F415" s="148"/>
      <c r="G415" s="148"/>
      <c r="H415" s="148"/>
      <c r="I415" s="148"/>
      <c r="J415" s="148"/>
      <c r="K415" s="148"/>
      <c r="L415" s="148"/>
      <c r="M415" s="148"/>
      <c r="N415" s="148"/>
      <c r="O415" s="148"/>
      <c r="P415" s="149"/>
    </row>
    <row r="416" spans="1:16" ht="15" customHeight="1" x14ac:dyDescent="0.25">
      <c r="A416" s="44" t="e">
        <f ca="1">IF(MONTH(C416)=MONTH(D$3),RIGHT('Yearly Info'!A$32,LEN('Yearly Info'!A$32)-4),"")</f>
        <v>#VALUE!</v>
      </c>
      <c r="B416" s="145"/>
      <c r="C416" s="42">
        <f t="shared" ca="1" si="15"/>
        <v>46306</v>
      </c>
      <c r="D416" s="107">
        <f ca="1">INDIRECT("'" &amp; UPPER(LEFT(TEXT($D$3,"mmmm"),3)) &amp; "'!O29")</f>
        <v>0</v>
      </c>
      <c r="E416" s="147"/>
      <c r="F416" s="148"/>
      <c r="G416" s="148"/>
      <c r="H416" s="148"/>
      <c r="I416" s="148"/>
      <c r="J416" s="148"/>
      <c r="K416" s="148"/>
      <c r="L416" s="148"/>
      <c r="M416" s="148"/>
      <c r="N416" s="148"/>
      <c r="O416" s="148"/>
      <c r="P416" s="149"/>
    </row>
    <row r="417" spans="1:16" ht="15" customHeight="1" x14ac:dyDescent="0.25">
      <c r="A417" s="44" t="e">
        <f ca="1">IF(MONTH(C417)=MONTH(D$3),RIGHT('Yearly Info'!A$33,LEN('Yearly Info'!A$33)-4),"")</f>
        <v>#VALUE!</v>
      </c>
      <c r="B417" s="145"/>
      <c r="C417" s="42">
        <f t="shared" ca="1" si="15"/>
        <v>46306</v>
      </c>
      <c r="D417" s="107">
        <f ca="1">INDIRECT("'" &amp; UPPER(LEFT(TEXT($D$3,"mmmm"),3)) &amp; "'!O30")</f>
        <v>0</v>
      </c>
      <c r="E417" s="147"/>
      <c r="F417" s="148"/>
      <c r="G417" s="148"/>
      <c r="H417" s="148"/>
      <c r="I417" s="148"/>
      <c r="J417" s="148"/>
      <c r="K417" s="148"/>
      <c r="L417" s="148"/>
      <c r="M417" s="148"/>
      <c r="N417" s="148"/>
      <c r="O417" s="148"/>
      <c r="P417" s="149"/>
    </row>
    <row r="418" spans="1:16" ht="15" customHeight="1" x14ac:dyDescent="0.25">
      <c r="A418" s="44" t="e">
        <f ca="1">IF(MONTH(C418)=MONTH(D$3),RIGHT('Yearly Info'!A$34,LEN('Yearly Info'!A$34)-4),"")</f>
        <v>#VALUE!</v>
      </c>
      <c r="B418" s="145"/>
      <c r="C418" s="42">
        <f t="shared" ca="1" si="15"/>
        <v>46306</v>
      </c>
      <c r="D418" s="107">
        <f ca="1">INDIRECT("'" &amp; UPPER(LEFT(TEXT($D$3,"mmmm"),3)) &amp; "'!O31")</f>
        <v>0</v>
      </c>
      <c r="E418" s="147"/>
      <c r="F418" s="148"/>
      <c r="G418" s="148"/>
      <c r="H418" s="148"/>
      <c r="I418" s="148"/>
      <c r="J418" s="148"/>
      <c r="K418" s="148"/>
      <c r="L418" s="148"/>
      <c r="M418" s="148"/>
      <c r="N418" s="148"/>
      <c r="O418" s="148"/>
      <c r="P418" s="149"/>
    </row>
    <row r="419" spans="1:16" ht="15" customHeight="1" x14ac:dyDescent="0.25">
      <c r="A419" s="44" t="e">
        <f ca="1">IF(MONTH(C419)=MONTH(D$3),RIGHT('Yearly Info'!A$35,LEN('Yearly Info'!A$35)-4),"")</f>
        <v>#VALUE!</v>
      </c>
      <c r="B419" s="145"/>
      <c r="C419" s="42">
        <f t="shared" ca="1" si="15"/>
        <v>46306</v>
      </c>
      <c r="D419" s="107">
        <f ca="1">INDIRECT("'" &amp; UPPER(LEFT(TEXT($D$3,"mmmm"),3)) &amp; "'!O32")</f>
        <v>0</v>
      </c>
      <c r="E419" s="147"/>
      <c r="F419" s="148"/>
      <c r="G419" s="148"/>
      <c r="H419" s="148"/>
      <c r="I419" s="148"/>
      <c r="J419" s="148"/>
      <c r="K419" s="148"/>
      <c r="L419" s="148"/>
      <c r="M419" s="148"/>
      <c r="N419" s="148"/>
      <c r="O419" s="148"/>
      <c r="P419" s="149"/>
    </row>
    <row r="420" spans="1:16" ht="15" customHeight="1" x14ac:dyDescent="0.25">
      <c r="A420" s="44" t="e">
        <f ca="1">IF(MONTH(C420)=MONTH(D$3),RIGHT('Yearly Info'!A$36,LEN('Yearly Info'!A$36)-4),"")</f>
        <v>#VALUE!</v>
      </c>
      <c r="B420" s="145"/>
      <c r="C420" s="42">
        <f t="shared" ca="1" si="15"/>
        <v>46306</v>
      </c>
      <c r="D420" s="107">
        <f ca="1">INDIRECT("'" &amp; UPPER(LEFT(TEXT($D$3,"mmmm"),3)) &amp; "'!O33")</f>
        <v>0</v>
      </c>
      <c r="E420" s="147"/>
      <c r="F420" s="148"/>
      <c r="G420" s="148"/>
      <c r="H420" s="148"/>
      <c r="I420" s="148"/>
      <c r="J420" s="148"/>
      <c r="K420" s="148"/>
      <c r="L420" s="148"/>
      <c r="M420" s="148"/>
      <c r="N420" s="148"/>
      <c r="O420" s="148"/>
      <c r="P420" s="149"/>
    </row>
    <row r="421" spans="1:16" ht="15" customHeight="1" x14ac:dyDescent="0.25">
      <c r="A421" s="44" t="e">
        <f ca="1">IF(MONTH(C421)=MONTH(D$3),RIGHT('Yearly Info'!A$37,LEN('Yearly Info'!A$37)-4),"")</f>
        <v>#VALUE!</v>
      </c>
      <c r="B421" s="145"/>
      <c r="C421" s="42">
        <f t="shared" ca="1" si="15"/>
        <v>46306</v>
      </c>
      <c r="D421" s="107">
        <f ca="1">INDIRECT("'" &amp; UPPER(LEFT(TEXT($D$3,"mmmm"),3)) &amp; "'!O34")</f>
        <v>0</v>
      </c>
      <c r="E421" s="147"/>
      <c r="F421" s="148"/>
      <c r="G421" s="148"/>
      <c r="H421" s="148"/>
      <c r="I421" s="148"/>
      <c r="J421" s="148"/>
      <c r="K421" s="148"/>
      <c r="L421" s="148"/>
      <c r="M421" s="148"/>
      <c r="N421" s="148"/>
      <c r="O421" s="148"/>
      <c r="P421" s="149"/>
    </row>
    <row r="422" spans="1:16" ht="15" customHeight="1" x14ac:dyDescent="0.25">
      <c r="A422" s="44" t="e">
        <f ca="1">IF(MONTH(C422)=MONTH(D$3),RIGHT('Yearly Info'!A$38,LEN('Yearly Info'!A$38)-4),"")</f>
        <v>#VALUE!</v>
      </c>
      <c r="B422" s="145"/>
      <c r="C422" s="42">
        <f t="shared" ca="1" si="15"/>
        <v>46306</v>
      </c>
      <c r="D422" s="107">
        <f ca="1">INDIRECT("'" &amp; UPPER(LEFT(TEXT($D$3,"mmmm"),3)) &amp; "'!O35")</f>
        <v>0</v>
      </c>
      <c r="E422" s="147"/>
      <c r="F422" s="148"/>
      <c r="G422" s="148"/>
      <c r="H422" s="148"/>
      <c r="I422" s="148"/>
      <c r="J422" s="148"/>
      <c r="K422" s="148"/>
      <c r="L422" s="148"/>
      <c r="M422" s="148"/>
      <c r="N422" s="148"/>
      <c r="O422" s="148"/>
      <c r="P422" s="149"/>
    </row>
    <row r="423" spans="1:16" ht="15" customHeight="1" x14ac:dyDescent="0.25">
      <c r="A423" s="44" t="e">
        <f ca="1">IF(MONTH(C423)=MONTH(D$3),RIGHT('Yearly Info'!A$39,LEN('Yearly Info'!A$39)-4),"")</f>
        <v>#VALUE!</v>
      </c>
      <c r="B423" s="145"/>
      <c r="C423" s="42">
        <f t="shared" ca="1" si="15"/>
        <v>46306</v>
      </c>
      <c r="D423" s="107">
        <f ca="1">INDIRECT("'" &amp; UPPER(LEFT(TEXT($D$3,"mmmm"),3)) &amp; "'!O36")</f>
        <v>0</v>
      </c>
      <c r="E423" s="147"/>
      <c r="F423" s="148"/>
      <c r="G423" s="148"/>
      <c r="H423" s="148"/>
      <c r="I423" s="148"/>
      <c r="J423" s="148"/>
      <c r="K423" s="148"/>
      <c r="L423" s="148"/>
      <c r="M423" s="148"/>
      <c r="N423" s="148"/>
      <c r="O423" s="148"/>
      <c r="P423" s="149"/>
    </row>
    <row r="424" spans="1:16" ht="15" customHeight="1" thickBot="1" x14ac:dyDescent="0.3">
      <c r="A424" s="45" t="e">
        <f ca="1">IF(MONTH(C424)=MONTH(D$3),RIGHT('Yearly Info'!A$40,LEN('Yearly Info'!A$40)-4),"")</f>
        <v>#VALUE!</v>
      </c>
      <c r="B424" s="145"/>
      <c r="C424" s="42">
        <f t="shared" ca="1" si="15"/>
        <v>46306</v>
      </c>
      <c r="D424" s="107">
        <f ca="1">INDIRECT("'" &amp; UPPER(LEFT(TEXT($D$3,"mmmm"),3)) &amp; "'!O37")</f>
        <v>0</v>
      </c>
      <c r="E424" s="147"/>
      <c r="F424" s="148"/>
      <c r="G424" s="148"/>
      <c r="H424" s="148"/>
      <c r="I424" s="148"/>
      <c r="J424" s="148"/>
      <c r="K424" s="148"/>
      <c r="L424" s="148"/>
      <c r="M424" s="148"/>
      <c r="N424" s="148"/>
      <c r="O424" s="148"/>
      <c r="P424" s="149"/>
    </row>
    <row r="425" spans="1:16" ht="15" customHeight="1" thickBot="1" x14ac:dyDescent="0.3">
      <c r="A425" s="45" t="str">
        <f ca="1">IF(MONTH(C425)=MONTH(D$3),RIGHT('Yearly Info'!A$41,LEN('Yearly Info'!A$41)-4),"")</f>
        <v xml:space="preserve"> </v>
      </c>
      <c r="B425" s="145"/>
      <c r="C425" s="42">
        <f t="shared" ca="1" si="15"/>
        <v>46306</v>
      </c>
      <c r="D425" s="107">
        <f ca="1">INDIRECT("'" &amp; UPPER(LEFT(TEXT($D$3,"mmmm"),3)) &amp; "'!O38")</f>
        <v>0</v>
      </c>
      <c r="E425" s="147"/>
      <c r="F425" s="148"/>
      <c r="G425" s="148"/>
      <c r="H425" s="148"/>
      <c r="I425" s="148"/>
      <c r="J425" s="148"/>
      <c r="K425" s="148"/>
      <c r="L425" s="148"/>
      <c r="M425" s="148"/>
      <c r="N425" s="148"/>
      <c r="O425" s="148"/>
      <c r="P425" s="149"/>
    </row>
    <row r="426" spans="1:16" ht="15" customHeight="1" thickBot="1" x14ac:dyDescent="0.3">
      <c r="A426" s="45" t="str">
        <f ca="1">IF(MONTH(C426)=MONTH(D$3),RIGHT('Yearly Info'!A$42,LEN('Yearly Info'!A$42)-4),"")</f>
        <v xml:space="preserve"> </v>
      </c>
      <c r="B426" s="145"/>
      <c r="C426" s="42">
        <f t="shared" ca="1" si="15"/>
        <v>46306</v>
      </c>
      <c r="D426" s="107">
        <f ca="1">INDIRECT("'" &amp; UPPER(LEFT(TEXT($D$3,"mmmm"),3)) &amp; "'!O39")</f>
        <v>0</v>
      </c>
      <c r="E426" s="147"/>
      <c r="F426" s="148"/>
      <c r="G426" s="148"/>
      <c r="H426" s="148"/>
      <c r="I426" s="148"/>
      <c r="J426" s="148"/>
      <c r="K426" s="148"/>
      <c r="L426" s="148"/>
      <c r="M426" s="148"/>
      <c r="N426" s="148"/>
      <c r="O426" s="148"/>
      <c r="P426" s="149"/>
    </row>
    <row r="427" spans="1:16" ht="15" customHeight="1" thickBot="1" x14ac:dyDescent="0.3">
      <c r="A427" s="45" t="str">
        <f ca="1">IF(MONTH(C427)=MONTH(D$3),RIGHT('Yearly Info'!A$43,LEN('Yearly Info'!A$43)-4),"")</f>
        <v xml:space="preserve"> </v>
      </c>
      <c r="B427" s="146"/>
      <c r="C427" s="42">
        <f t="shared" ca="1" si="15"/>
        <v>46306</v>
      </c>
      <c r="D427" s="107">
        <f ca="1">INDIRECT("'" &amp; UPPER(LEFT(TEXT($D$3,"mmmm"),3)) &amp; "'!O40")</f>
        <v>0</v>
      </c>
      <c r="E427" s="150"/>
      <c r="F427" s="151"/>
      <c r="G427" s="151"/>
      <c r="H427" s="151"/>
      <c r="I427" s="151"/>
      <c r="J427" s="151"/>
      <c r="K427" s="151"/>
      <c r="L427" s="151"/>
      <c r="M427" s="151"/>
      <c r="N427" s="151"/>
      <c r="O427" s="151"/>
      <c r="P427" s="152"/>
    </row>
    <row r="428" spans="1:16" ht="15" customHeight="1" x14ac:dyDescent="0.25">
      <c r="A428" s="44" t="str">
        <f ca="1">IF(MONTH(C428)=MONTH(D$3),RIGHT('Yearly Info'!A$14,LEN('Yearly Info'!A$14)-4),"")</f>
        <v xml:space="preserve"> RICS Support for MDEQ</v>
      </c>
      <c r="B428" s="159" t="str">
        <f ca="1">TEXT(C428,"dddd")</f>
        <v>Monday</v>
      </c>
      <c r="C428" s="96">
        <f ca="1">C338+3</f>
        <v>46307</v>
      </c>
      <c r="D428" s="54">
        <f ca="1">INDIRECT("'" &amp; UPPER(LEFT(TEXT($D$3,"mmmm"),3)) &amp; "'!P11")</f>
        <v>0</v>
      </c>
      <c r="E428" s="147"/>
      <c r="F428" s="148"/>
      <c r="G428" s="148"/>
      <c r="H428" s="148"/>
      <c r="I428" s="148"/>
      <c r="J428" s="148"/>
      <c r="K428" s="148"/>
      <c r="L428" s="148"/>
      <c r="M428" s="148"/>
      <c r="N428" s="148"/>
      <c r="O428" s="148"/>
      <c r="P428" s="149"/>
    </row>
    <row r="429" spans="1:16" ht="15" customHeight="1" x14ac:dyDescent="0.25">
      <c r="A429" s="44" t="str">
        <f ca="1">IF(MONTH(C429)=MONTH(D$3),RIGHT('Yearly Info'!A$15,LEN('Yearly Info'!A$15)-4),"")</f>
        <v xml:space="preserve"> MDEQ</v>
      </c>
      <c r="B429" s="145"/>
      <c r="C429" s="42">
        <f ca="1">C428</f>
        <v>46307</v>
      </c>
      <c r="D429" s="54">
        <f ca="1">INDIRECT("'" &amp; UPPER(LEFT(TEXT($D$3,"mmmm"),3)) &amp; "'!P12")</f>
        <v>0</v>
      </c>
      <c r="E429" s="147"/>
      <c r="F429" s="148"/>
      <c r="G429" s="148"/>
      <c r="H429" s="148"/>
      <c r="I429" s="148"/>
      <c r="J429" s="148"/>
      <c r="K429" s="148"/>
      <c r="L429" s="148"/>
      <c r="M429" s="148"/>
      <c r="N429" s="148"/>
      <c r="O429" s="148"/>
      <c r="P429" s="149"/>
    </row>
    <row r="430" spans="1:16" ht="15" customHeight="1" x14ac:dyDescent="0.25">
      <c r="A430" s="44" t="str">
        <f ca="1">IF(MONTH(C430)=MONTH(D$3),RIGHT('Yearly Info'!A$16,LEN('Yearly Info'!A$16)-4),"")</f>
        <v xml:space="preserve"> RICS Idea Portal</v>
      </c>
      <c r="B430" s="145"/>
      <c r="C430" s="42">
        <f t="shared" ref="C430:C457" ca="1" si="16">C429</f>
        <v>46307</v>
      </c>
      <c r="D430" s="54">
        <f ca="1">INDIRECT("'" &amp; UPPER(LEFT(TEXT($D$3,"mmmm"),3)) &amp; "'!P13")</f>
        <v>0</v>
      </c>
      <c r="E430" s="147"/>
      <c r="F430" s="148"/>
      <c r="G430" s="148"/>
      <c r="H430" s="148"/>
      <c r="I430" s="148"/>
      <c r="J430" s="148"/>
      <c r="K430" s="148"/>
      <c r="L430" s="148"/>
      <c r="M430" s="148"/>
      <c r="N430" s="148"/>
      <c r="O430" s="148"/>
      <c r="P430" s="149"/>
    </row>
    <row r="431" spans="1:16" ht="15" customHeight="1" x14ac:dyDescent="0.25">
      <c r="A431" s="44" t="str">
        <f ca="1">IF(MONTH(C431)=MONTH(D$3),RIGHT('Yearly Info'!A$17,LEN('Yearly Info'!A$17)-4),"")</f>
        <v xml:space="preserve"> MSWIS</v>
      </c>
      <c r="B431" s="145"/>
      <c r="C431" s="42">
        <f t="shared" ca="1" si="16"/>
        <v>46307</v>
      </c>
      <c r="D431" s="54">
        <f ca="1">INDIRECT("'" &amp; UPPER(LEFT(TEXT($D$3,"mmmm"),3)) &amp; "'!P14")</f>
        <v>0</v>
      </c>
      <c r="E431" s="147"/>
      <c r="F431" s="148"/>
      <c r="G431" s="148"/>
      <c r="H431" s="148"/>
      <c r="I431" s="148"/>
      <c r="J431" s="148"/>
      <c r="K431" s="148"/>
      <c r="L431" s="148"/>
      <c r="M431" s="148"/>
      <c r="N431" s="148"/>
      <c r="O431" s="148"/>
      <c r="P431" s="149"/>
    </row>
    <row r="432" spans="1:16" ht="15" customHeight="1" x14ac:dyDescent="0.25">
      <c r="A432" s="44" t="str">
        <f ca="1">IF(MONTH(C432)=MONTH(D$3),RIGHT('Yearly Info'!A$18,LEN('Yearly Info'!A$18)-4),"")</f>
        <v xml:space="preserve"> GeoSpatial</v>
      </c>
      <c r="B432" s="145"/>
      <c r="C432" s="42">
        <f t="shared" ca="1" si="16"/>
        <v>46307</v>
      </c>
      <c r="D432" s="54">
        <f ca="1">INDIRECT("'" &amp; UPPER(LEFT(TEXT($D$3,"mmmm"),3)) &amp; "'!P15")</f>
        <v>0</v>
      </c>
      <c r="E432" s="147"/>
      <c r="F432" s="148"/>
      <c r="G432" s="148"/>
      <c r="H432" s="148"/>
      <c r="I432" s="148"/>
      <c r="J432" s="148"/>
      <c r="K432" s="148"/>
      <c r="L432" s="148"/>
      <c r="M432" s="148"/>
      <c r="N432" s="148"/>
      <c r="O432" s="148"/>
      <c r="P432" s="149"/>
    </row>
    <row r="433" spans="1:16" ht="15" customHeight="1" x14ac:dyDescent="0.25">
      <c r="A433" s="44" t="str">
        <f ca="1">IF(MONTH(C433)=MONTH(D$3),RIGHT('Yearly Info'!A$19,LEN('Yearly Info'!A$19)-4),"")</f>
        <v xml:space="preserve"> RICS Dashboard</v>
      </c>
      <c r="B433" s="145"/>
      <c r="C433" s="42">
        <f t="shared" ca="1" si="16"/>
        <v>46307</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MDWFP NRIS</v>
      </c>
      <c r="B434" s="145"/>
      <c r="C434" s="42">
        <f t="shared" ca="1" si="16"/>
        <v>46307</v>
      </c>
      <c r="D434" s="54">
        <f ca="1">INDIRECT("'" &amp; UPPER(LEFT(TEXT($D$3,"mmmm"),3)) &amp; "'!P17")</f>
        <v>0</v>
      </c>
      <c r="E434" s="153"/>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 MRVA 4 CLOSED</v>
      </c>
      <c r="B435" s="145"/>
      <c r="C435" s="42">
        <f t="shared" ca="1" si="16"/>
        <v>46307</v>
      </c>
      <c r="D435" s="54">
        <f ca="1">INDIRECT("'" &amp; UPPER(LEFT(TEXT($D$3,"mmmm"),3)) &amp; "'!P18")</f>
        <v>0</v>
      </c>
      <c r="E435" s="147"/>
      <c r="F435" s="148"/>
      <c r="G435" s="148"/>
      <c r="H435" s="148"/>
      <c r="I435" s="148"/>
      <c r="J435" s="148"/>
      <c r="K435" s="148"/>
      <c r="L435" s="148"/>
      <c r="M435" s="148"/>
      <c r="N435" s="148"/>
      <c r="O435" s="148"/>
      <c r="P435" s="149"/>
    </row>
    <row r="436" spans="1:16" ht="15" customHeight="1" x14ac:dyDescent="0.25">
      <c r="A436" s="44" t="str">
        <f ca="1">IF(MONTH(C436)=MONTH(D$3),RIGHT('Yearly Info'!A$22,LEN('Yearly Info'!A$22)-4),"")</f>
        <v xml:space="preserve"> Tackett</v>
      </c>
      <c r="B436" s="145"/>
      <c r="C436" s="42">
        <f t="shared" ca="1" si="16"/>
        <v>46307</v>
      </c>
      <c r="D436" s="54">
        <f ca="1">INDIRECT("'" &amp; UPPER(LEFT(TEXT($D$3,"mmmm"),3)) &amp; "'!P19")</f>
        <v>0</v>
      </c>
      <c r="E436" s="147"/>
      <c r="F436" s="148"/>
      <c r="G436" s="148"/>
      <c r="H436" s="148"/>
      <c r="I436" s="148"/>
      <c r="J436" s="148"/>
      <c r="K436" s="148"/>
      <c r="L436" s="148"/>
      <c r="M436" s="148"/>
      <c r="N436" s="148"/>
      <c r="O436" s="148"/>
      <c r="P436" s="149"/>
    </row>
    <row r="437" spans="1:16" ht="15" customHeight="1" x14ac:dyDescent="0.25">
      <c r="A437" s="44" t="e">
        <f ca="1">IF(MONTH(C437)=MONTH(D$3),RIGHT('Yearly Info'!A$23,LEN('Yearly Info'!A$23)-4),"")</f>
        <v>#VALUE!</v>
      </c>
      <c r="B437" s="145"/>
      <c r="C437" s="42">
        <f t="shared" ca="1" si="16"/>
        <v>46307</v>
      </c>
      <c r="D437" s="54">
        <f ca="1">INDIRECT("'" &amp; UPPER(LEFT(TEXT($D$3,"mmmm"),3)) &amp; "'!P20")</f>
        <v>0</v>
      </c>
      <c r="E437" s="147"/>
      <c r="F437" s="148"/>
      <c r="G437" s="148"/>
      <c r="H437" s="148"/>
      <c r="I437" s="148"/>
      <c r="J437" s="148"/>
      <c r="K437" s="148"/>
      <c r="L437" s="148"/>
      <c r="M437" s="148"/>
      <c r="N437" s="148"/>
      <c r="O437" s="148"/>
      <c r="P437" s="149"/>
    </row>
    <row r="438" spans="1:16" ht="15" customHeight="1" x14ac:dyDescent="0.25">
      <c r="A438" s="44" t="e">
        <f ca="1">IF(MONTH(C438)=MONTH(D$3),RIGHT('Yearly Info'!A$24,LEN('Yearly Info'!A$24)-4),"")</f>
        <v>#VALUE!</v>
      </c>
      <c r="B438" s="145"/>
      <c r="C438" s="42">
        <f t="shared" ca="1" si="16"/>
        <v>46307</v>
      </c>
      <c r="D438" s="54">
        <f ca="1">INDIRECT("'" &amp; UPPER(LEFT(TEXT($D$3,"mmmm"),3)) &amp; "'!P21")</f>
        <v>0</v>
      </c>
      <c r="E438" s="147"/>
      <c r="F438" s="148"/>
      <c r="G438" s="148"/>
      <c r="H438" s="148"/>
      <c r="I438" s="148"/>
      <c r="J438" s="148"/>
      <c r="K438" s="148"/>
      <c r="L438" s="148"/>
      <c r="M438" s="148"/>
      <c r="N438" s="148"/>
      <c r="O438" s="148"/>
      <c r="P438" s="149"/>
    </row>
    <row r="439" spans="1:16" ht="15" customHeight="1" x14ac:dyDescent="0.25">
      <c r="A439" s="44" t="e">
        <f ca="1">IF(MONTH(C439)=MONTH(D$3),RIGHT('Yearly Info'!A$25,LEN('Yearly Info'!A$25)-4),"")</f>
        <v>#VALUE!</v>
      </c>
      <c r="B439" s="145"/>
      <c r="C439" s="42">
        <f t="shared" ca="1" si="16"/>
        <v>46307</v>
      </c>
      <c r="D439" s="54">
        <f ca="1">INDIRECT("'" &amp; UPPER(LEFT(TEXT($D$3,"mmmm"),3)) &amp; "'!P22")</f>
        <v>0</v>
      </c>
      <c r="E439" s="147"/>
      <c r="F439" s="148"/>
      <c r="G439" s="148"/>
      <c r="H439" s="148"/>
      <c r="I439" s="148"/>
      <c r="J439" s="148"/>
      <c r="K439" s="148"/>
      <c r="L439" s="148"/>
      <c r="M439" s="148"/>
      <c r="N439" s="148"/>
      <c r="O439" s="148"/>
      <c r="P439" s="149"/>
    </row>
    <row r="440" spans="1:16" ht="15" customHeight="1" x14ac:dyDescent="0.25">
      <c r="A440" s="44" t="e">
        <f ca="1">IF(MONTH(C440)=MONTH(D$3),RIGHT('Yearly Info'!A$26,LEN('Yearly Info'!A$26)-4),"")</f>
        <v>#VALUE!</v>
      </c>
      <c r="B440" s="145"/>
      <c r="C440" s="42">
        <f t="shared" ca="1" si="16"/>
        <v>46307</v>
      </c>
      <c r="D440" s="54">
        <f ca="1">INDIRECT("'" &amp; UPPER(LEFT(TEXT($D$3,"mmmm"),3)) &amp; "'!P23")</f>
        <v>0</v>
      </c>
      <c r="E440" s="147"/>
      <c r="F440" s="148"/>
      <c r="G440" s="148"/>
      <c r="H440" s="148"/>
      <c r="I440" s="148"/>
      <c r="J440" s="148"/>
      <c r="K440" s="148"/>
      <c r="L440" s="148"/>
      <c r="M440" s="148"/>
      <c r="N440" s="148"/>
      <c r="O440" s="148"/>
      <c r="P440" s="149"/>
    </row>
    <row r="441" spans="1:16" ht="15" customHeight="1" x14ac:dyDescent="0.25">
      <c r="A441" s="44" t="e">
        <f ca="1">IF(MONTH(C441)=MONTH(D$3),RIGHT('Yearly Info'!A$27,LEN('Yearly Info'!A$27)-4),"")</f>
        <v>#VALUE!</v>
      </c>
      <c r="B441" s="145"/>
      <c r="C441" s="42">
        <f t="shared" ca="1" si="16"/>
        <v>46307</v>
      </c>
      <c r="D441" s="54">
        <f ca="1">INDIRECT("'" &amp; UPPER(LEFT(TEXT($D$3,"mmmm"),3)) &amp; "'!P24")</f>
        <v>0</v>
      </c>
      <c r="E441" s="147"/>
      <c r="F441" s="148"/>
      <c r="G441" s="148"/>
      <c r="H441" s="148"/>
      <c r="I441" s="148"/>
      <c r="J441" s="148"/>
      <c r="K441" s="148"/>
      <c r="L441" s="148"/>
      <c r="M441" s="148"/>
      <c r="N441" s="148"/>
      <c r="O441" s="148"/>
      <c r="P441" s="149"/>
    </row>
    <row r="442" spans="1:16" ht="15" customHeight="1" x14ac:dyDescent="0.25">
      <c r="A442" s="44" t="e">
        <f ca="1">IF(MONTH(C442)=MONTH(D$3),RIGHT('Yearly Info'!A$28,LEN('Yearly Info'!A$28)-4),"")</f>
        <v>#VALUE!</v>
      </c>
      <c r="B442" s="145"/>
      <c r="C442" s="42">
        <f t="shared" ca="1" si="16"/>
        <v>46307</v>
      </c>
      <c r="D442" s="54">
        <f ca="1">INDIRECT("'" &amp; UPPER(LEFT(TEXT($D$3,"mmmm"),3)) &amp; "'!P25")</f>
        <v>0</v>
      </c>
      <c r="E442" s="147"/>
      <c r="F442" s="148"/>
      <c r="G442" s="148"/>
      <c r="H442" s="148"/>
      <c r="I442" s="148"/>
      <c r="J442" s="148"/>
      <c r="K442" s="148"/>
      <c r="L442" s="148"/>
      <c r="M442" s="148"/>
      <c r="N442" s="148"/>
      <c r="O442" s="148"/>
      <c r="P442" s="149"/>
    </row>
    <row r="443" spans="1:16" ht="15" customHeight="1" x14ac:dyDescent="0.25">
      <c r="A443" s="44" t="e">
        <f ca="1">IF(MONTH(C443)=MONTH(D$3),RIGHT('Yearly Info'!A$29,LEN('Yearly Info'!A$29)-4),"")</f>
        <v>#VALUE!</v>
      </c>
      <c r="B443" s="145"/>
      <c r="C443" s="42">
        <f t="shared" ca="1" si="16"/>
        <v>46307</v>
      </c>
      <c r="D443" s="54">
        <f ca="1">INDIRECT("'" &amp; UPPER(LEFT(TEXT($D$3,"mmmm"),3)) &amp; "'!P26")</f>
        <v>0</v>
      </c>
      <c r="E443" s="147"/>
      <c r="F443" s="148"/>
      <c r="G443" s="148"/>
      <c r="H443" s="148"/>
      <c r="I443" s="148"/>
      <c r="J443" s="148"/>
      <c r="K443" s="148"/>
      <c r="L443" s="148"/>
      <c r="M443" s="148"/>
      <c r="N443" s="148"/>
      <c r="O443" s="148"/>
      <c r="P443" s="149"/>
    </row>
    <row r="444" spans="1:16" ht="15" customHeight="1" x14ac:dyDescent="0.25">
      <c r="A444" s="44" t="e">
        <f ca="1">IF(MONTH(C444)=MONTH(D$3),RIGHT('Yearly Info'!A$30,LEN('Yearly Info'!A$30)-4),"")</f>
        <v>#VALUE!</v>
      </c>
      <c r="B444" s="145"/>
      <c r="C444" s="42">
        <f t="shared" ca="1" si="16"/>
        <v>46307</v>
      </c>
      <c r="D444" s="54">
        <f ca="1">INDIRECT("'" &amp; UPPER(LEFT(TEXT($D$3,"mmmm"),3)) &amp; "'!P27")</f>
        <v>0</v>
      </c>
      <c r="E444" s="147"/>
      <c r="F444" s="148"/>
      <c r="G444" s="148"/>
      <c r="H444" s="148"/>
      <c r="I444" s="148"/>
      <c r="J444" s="148"/>
      <c r="K444" s="148"/>
      <c r="L444" s="148"/>
      <c r="M444" s="148"/>
      <c r="N444" s="148"/>
      <c r="O444" s="148"/>
      <c r="P444" s="149"/>
    </row>
    <row r="445" spans="1:16" ht="15" customHeight="1" x14ac:dyDescent="0.25">
      <c r="A445" s="44" t="e">
        <f ca="1">IF(MONTH(C445)=MONTH(D$3),RIGHT('Yearly Info'!A$31,LEN('Yearly Info'!A$31)-4),"")</f>
        <v>#VALUE!</v>
      </c>
      <c r="B445" s="145"/>
      <c r="C445" s="42">
        <f t="shared" ca="1" si="16"/>
        <v>46307</v>
      </c>
      <c r="D445" s="54">
        <f ca="1">INDIRECT("'" &amp; UPPER(LEFT(TEXT($D$3,"mmmm"),3)) &amp; "'!P28")</f>
        <v>0</v>
      </c>
      <c r="E445" s="147"/>
      <c r="F445" s="148"/>
      <c r="G445" s="148"/>
      <c r="H445" s="148"/>
      <c r="I445" s="148"/>
      <c r="J445" s="148"/>
      <c r="K445" s="148"/>
      <c r="L445" s="148"/>
      <c r="M445" s="148"/>
      <c r="N445" s="148"/>
      <c r="O445" s="148"/>
      <c r="P445" s="149"/>
    </row>
    <row r="446" spans="1:16" ht="15" customHeight="1" x14ac:dyDescent="0.25">
      <c r="A446" s="44" t="e">
        <f ca="1">IF(MONTH(C446)=MONTH(D$3),RIGHT('Yearly Info'!A$32,LEN('Yearly Info'!A$32)-4),"")</f>
        <v>#VALUE!</v>
      </c>
      <c r="B446" s="145"/>
      <c r="C446" s="42">
        <f t="shared" ca="1" si="16"/>
        <v>46307</v>
      </c>
      <c r="D446" s="54">
        <f ca="1">INDIRECT("'" &amp; UPPER(LEFT(TEXT($D$3,"mmmm"),3)) &amp; "'!P29")</f>
        <v>0</v>
      </c>
      <c r="E446" s="147"/>
      <c r="F446" s="148"/>
      <c r="G446" s="148"/>
      <c r="H446" s="148"/>
      <c r="I446" s="148"/>
      <c r="J446" s="148"/>
      <c r="K446" s="148"/>
      <c r="L446" s="148"/>
      <c r="M446" s="148"/>
      <c r="N446" s="148"/>
      <c r="O446" s="148"/>
      <c r="P446" s="149"/>
    </row>
    <row r="447" spans="1:16" ht="15" customHeight="1" x14ac:dyDescent="0.25">
      <c r="A447" s="44" t="e">
        <f ca="1">IF(MONTH(C447)=MONTH(D$3),RIGHT('Yearly Info'!A$33,LEN('Yearly Info'!A$33)-4),"")</f>
        <v>#VALUE!</v>
      </c>
      <c r="B447" s="145"/>
      <c r="C447" s="42">
        <f t="shared" ca="1" si="16"/>
        <v>46307</v>
      </c>
      <c r="D447" s="54">
        <f ca="1">INDIRECT("'" &amp; UPPER(LEFT(TEXT($D$3,"mmmm"),3)) &amp; "'!P30")</f>
        <v>0</v>
      </c>
      <c r="E447" s="147"/>
      <c r="F447" s="148"/>
      <c r="G447" s="148"/>
      <c r="H447" s="148"/>
      <c r="I447" s="148"/>
      <c r="J447" s="148"/>
      <c r="K447" s="148"/>
      <c r="L447" s="148"/>
      <c r="M447" s="148"/>
      <c r="N447" s="148"/>
      <c r="O447" s="148"/>
      <c r="P447" s="149"/>
    </row>
    <row r="448" spans="1:16" ht="15" customHeight="1" x14ac:dyDescent="0.25">
      <c r="A448" s="44" t="e">
        <f ca="1">IF(MONTH(C448)=MONTH(D$3),RIGHT('Yearly Info'!A$34,LEN('Yearly Info'!A$34)-4),"")</f>
        <v>#VALUE!</v>
      </c>
      <c r="B448" s="145"/>
      <c r="C448" s="42">
        <f t="shared" ca="1" si="16"/>
        <v>46307</v>
      </c>
      <c r="D448" s="54">
        <f ca="1">INDIRECT("'" &amp; UPPER(LEFT(TEXT($D$3,"mmmm"),3)) &amp; "'!P31")</f>
        <v>0</v>
      </c>
      <c r="E448" s="147"/>
      <c r="F448" s="148"/>
      <c r="G448" s="148"/>
      <c r="H448" s="148"/>
      <c r="I448" s="148"/>
      <c r="J448" s="148"/>
      <c r="K448" s="148"/>
      <c r="L448" s="148"/>
      <c r="M448" s="148"/>
      <c r="N448" s="148"/>
      <c r="O448" s="148"/>
      <c r="P448" s="149"/>
    </row>
    <row r="449" spans="1:16" ht="15" customHeight="1" x14ac:dyDescent="0.25">
      <c r="A449" s="44" t="e">
        <f ca="1">IF(MONTH(C449)=MONTH(D$3),RIGHT('Yearly Info'!A$35,LEN('Yearly Info'!A$35)-4),"")</f>
        <v>#VALUE!</v>
      </c>
      <c r="B449" s="145"/>
      <c r="C449" s="42">
        <f t="shared" ca="1" si="16"/>
        <v>46307</v>
      </c>
      <c r="D449" s="54">
        <f ca="1">INDIRECT("'" &amp; UPPER(LEFT(TEXT($D$3,"mmmm"),3)) &amp; "'!P32")</f>
        <v>0</v>
      </c>
      <c r="E449" s="147"/>
      <c r="F449" s="148"/>
      <c r="G449" s="148"/>
      <c r="H449" s="148"/>
      <c r="I449" s="148"/>
      <c r="J449" s="148"/>
      <c r="K449" s="148"/>
      <c r="L449" s="148"/>
      <c r="M449" s="148"/>
      <c r="N449" s="148"/>
      <c r="O449" s="148"/>
      <c r="P449" s="149"/>
    </row>
    <row r="450" spans="1:16" ht="15" customHeight="1" x14ac:dyDescent="0.25">
      <c r="A450" s="44" t="e">
        <f ca="1">IF(MONTH(C450)=MONTH(D$3),RIGHT('Yearly Info'!A$36,LEN('Yearly Info'!A$36)-4),"")</f>
        <v>#VALUE!</v>
      </c>
      <c r="B450" s="145"/>
      <c r="C450" s="42">
        <f t="shared" ca="1" si="16"/>
        <v>46307</v>
      </c>
      <c r="D450" s="54">
        <f ca="1">INDIRECT("'" &amp; UPPER(LEFT(TEXT($D$3,"mmmm"),3)) &amp; "'!P33")</f>
        <v>0</v>
      </c>
      <c r="E450" s="147"/>
      <c r="F450" s="148"/>
      <c r="G450" s="148"/>
      <c r="H450" s="148"/>
      <c r="I450" s="148"/>
      <c r="J450" s="148"/>
      <c r="K450" s="148"/>
      <c r="L450" s="148"/>
      <c r="M450" s="148"/>
      <c r="N450" s="148"/>
      <c r="O450" s="148"/>
      <c r="P450" s="149"/>
    </row>
    <row r="451" spans="1:16" ht="15" customHeight="1" x14ac:dyDescent="0.25">
      <c r="A451" s="44" t="e">
        <f ca="1">IF(MONTH(C451)=MONTH(D$3),RIGHT('Yearly Info'!A$37,LEN('Yearly Info'!A$37)-4),"")</f>
        <v>#VALUE!</v>
      </c>
      <c r="B451" s="145"/>
      <c r="C451" s="42">
        <f t="shared" ca="1" si="16"/>
        <v>46307</v>
      </c>
      <c r="D451" s="54">
        <f ca="1">INDIRECT("'" &amp; UPPER(LEFT(TEXT($D$3,"mmmm"),3)) &amp; "'!P34")</f>
        <v>0</v>
      </c>
      <c r="E451" s="147"/>
      <c r="F451" s="148"/>
      <c r="G451" s="148"/>
      <c r="H451" s="148"/>
      <c r="I451" s="148"/>
      <c r="J451" s="148"/>
      <c r="K451" s="148"/>
      <c r="L451" s="148"/>
      <c r="M451" s="148"/>
      <c r="N451" s="148"/>
      <c r="O451" s="148"/>
      <c r="P451" s="149"/>
    </row>
    <row r="452" spans="1:16" ht="15" customHeight="1" x14ac:dyDescent="0.25">
      <c r="A452" s="44" t="e">
        <f ca="1">IF(MONTH(C452)=MONTH(D$3),RIGHT('Yearly Info'!A$38,LEN('Yearly Info'!A$38)-4),"")</f>
        <v>#VALUE!</v>
      </c>
      <c r="B452" s="145"/>
      <c r="C452" s="42">
        <f t="shared" ca="1" si="16"/>
        <v>46307</v>
      </c>
      <c r="D452" s="54">
        <f ca="1">INDIRECT("'" &amp; UPPER(LEFT(TEXT($D$3,"mmmm"),3)) &amp; "'!P35")</f>
        <v>0</v>
      </c>
      <c r="E452" s="147"/>
      <c r="F452" s="148"/>
      <c r="G452" s="148"/>
      <c r="H452" s="148"/>
      <c r="I452" s="148"/>
      <c r="J452" s="148"/>
      <c r="K452" s="148"/>
      <c r="L452" s="148"/>
      <c r="M452" s="148"/>
      <c r="N452" s="148"/>
      <c r="O452" s="148"/>
      <c r="P452" s="149"/>
    </row>
    <row r="453" spans="1:16" ht="15" customHeight="1" x14ac:dyDescent="0.25">
      <c r="A453" s="44" t="e">
        <f ca="1">IF(MONTH(C453)=MONTH(D$3),RIGHT('Yearly Info'!A$39,LEN('Yearly Info'!A$39)-4),"")</f>
        <v>#VALUE!</v>
      </c>
      <c r="B453" s="145"/>
      <c r="C453" s="42">
        <f t="shared" ca="1" si="16"/>
        <v>46307</v>
      </c>
      <c r="D453" s="54">
        <f ca="1">INDIRECT("'" &amp; UPPER(LEFT(TEXT($D$3,"mmmm"),3)) &amp; "'!P36")</f>
        <v>0</v>
      </c>
      <c r="E453" s="147"/>
      <c r="F453" s="148"/>
      <c r="G453" s="148"/>
      <c r="H453" s="148"/>
      <c r="I453" s="148"/>
      <c r="J453" s="148"/>
      <c r="K453" s="148"/>
      <c r="L453" s="148"/>
      <c r="M453" s="148"/>
      <c r="N453" s="148"/>
      <c r="O453" s="148"/>
      <c r="P453" s="149"/>
    </row>
    <row r="454" spans="1:16" ht="15" customHeight="1" thickBot="1" x14ac:dyDescent="0.3">
      <c r="A454" s="45" t="e">
        <f ca="1">IF(MONTH(C454)=MONTH(D$3),RIGHT('Yearly Info'!A$40,LEN('Yearly Info'!A$40)-4),"")</f>
        <v>#VALUE!</v>
      </c>
      <c r="B454" s="145"/>
      <c r="C454" s="42">
        <f t="shared" ca="1" si="16"/>
        <v>46307</v>
      </c>
      <c r="D454" s="54">
        <f ca="1">INDIRECT("'" &amp; UPPER(LEFT(TEXT($D$3,"mmmm"),3)) &amp; "'!P37")</f>
        <v>0</v>
      </c>
      <c r="E454" s="147"/>
      <c r="F454" s="148"/>
      <c r="G454" s="148"/>
      <c r="H454" s="148"/>
      <c r="I454" s="148"/>
      <c r="J454" s="148"/>
      <c r="K454" s="148"/>
      <c r="L454" s="148"/>
      <c r="M454" s="148"/>
      <c r="N454" s="148"/>
      <c r="O454" s="148"/>
      <c r="P454" s="149"/>
    </row>
    <row r="455" spans="1:16" ht="15" customHeight="1" thickBot="1" x14ac:dyDescent="0.3">
      <c r="A455" s="45" t="str">
        <f ca="1">IF(MONTH(C455)=MONTH(D$3),RIGHT('Yearly Info'!A$41,LEN('Yearly Info'!A$41)-4),"")</f>
        <v xml:space="preserve"> </v>
      </c>
      <c r="B455" s="145"/>
      <c r="C455" s="42">
        <f t="shared" ca="1" si="16"/>
        <v>46307</v>
      </c>
      <c r="D455" s="54">
        <f ca="1">INDIRECT("'" &amp; UPPER(LEFT(TEXT($D$3,"mmmm"),3)) &amp; "'!P38")</f>
        <v>0</v>
      </c>
      <c r="E455" s="147"/>
      <c r="F455" s="148"/>
      <c r="G455" s="148"/>
      <c r="H455" s="148"/>
      <c r="I455" s="148"/>
      <c r="J455" s="148"/>
      <c r="K455" s="148"/>
      <c r="L455" s="148"/>
      <c r="M455" s="148"/>
      <c r="N455" s="148"/>
      <c r="O455" s="148"/>
      <c r="P455" s="149"/>
    </row>
    <row r="456" spans="1:16" ht="15" customHeight="1" thickBot="1" x14ac:dyDescent="0.3">
      <c r="A456" s="45" t="str">
        <f ca="1">IF(MONTH(C456)=MONTH(D$3),RIGHT('Yearly Info'!A$42,LEN('Yearly Info'!A$42)-4),"")</f>
        <v xml:space="preserve"> </v>
      </c>
      <c r="B456" s="145"/>
      <c r="C456" s="42">
        <f t="shared" ca="1" si="16"/>
        <v>46307</v>
      </c>
      <c r="D456" s="54">
        <f ca="1">INDIRECT("'" &amp; UPPER(LEFT(TEXT($D$3,"mmmm"),3)) &amp; "'!P39")</f>
        <v>0</v>
      </c>
      <c r="E456" s="147"/>
      <c r="F456" s="148"/>
      <c r="G456" s="148"/>
      <c r="H456" s="148"/>
      <c r="I456" s="148"/>
      <c r="J456" s="148"/>
      <c r="K456" s="148"/>
      <c r="L456" s="148"/>
      <c r="M456" s="148"/>
      <c r="N456" s="148"/>
      <c r="O456" s="148"/>
      <c r="P456" s="149"/>
    </row>
    <row r="457" spans="1:16" ht="15" customHeight="1" thickBot="1" x14ac:dyDescent="0.3">
      <c r="A457" s="45" t="str">
        <f ca="1">IF(MONTH(C457)=MONTH(D$3),RIGHT('Yearly Info'!A$43,LEN('Yearly Info'!A$43)-4),"")</f>
        <v xml:space="preserve"> </v>
      </c>
      <c r="B457" s="146"/>
      <c r="C457" s="42">
        <f t="shared" ca="1" si="16"/>
        <v>46307</v>
      </c>
      <c r="D457" s="55">
        <f ca="1">INDIRECT("'" &amp; UPPER(LEFT(TEXT($D$3,"mmmm"),3)) &amp; "'!P40")</f>
        <v>0</v>
      </c>
      <c r="E457" s="150"/>
      <c r="F457" s="151"/>
      <c r="G457" s="151"/>
      <c r="H457" s="151"/>
      <c r="I457" s="151"/>
      <c r="J457" s="151"/>
      <c r="K457" s="151"/>
      <c r="L457" s="151"/>
      <c r="M457" s="151"/>
      <c r="N457" s="151"/>
      <c r="O457" s="151"/>
      <c r="P457" s="152"/>
    </row>
    <row r="458" spans="1:16" ht="15" customHeight="1" x14ac:dyDescent="0.25">
      <c r="A458" s="44" t="str">
        <f ca="1">IF(MONTH(C458)=MONTH(D$3),RIGHT('Yearly Info'!A$14,LEN('Yearly Info'!A$14)-4),"")</f>
        <v xml:space="preserve"> RICS Support for MDEQ</v>
      </c>
      <c r="B458" s="159" t="str">
        <f ca="1">TEXT(C458,"dddd")</f>
        <v>Tuesday</v>
      </c>
      <c r="C458" s="96">
        <f ca="1">C428+1</f>
        <v>46308</v>
      </c>
      <c r="D458" s="54">
        <f ca="1">INDIRECT("'" &amp; UPPER(LEFT(TEXT($D$3,"mmmm"),3)) &amp; "'!Q11")</f>
        <v>0</v>
      </c>
      <c r="E458" s="147"/>
      <c r="F458" s="148"/>
      <c r="G458" s="148"/>
      <c r="H458" s="148"/>
      <c r="I458" s="148"/>
      <c r="J458" s="148"/>
      <c r="K458" s="148"/>
      <c r="L458" s="148"/>
      <c r="M458" s="148"/>
      <c r="N458" s="148"/>
      <c r="O458" s="148"/>
      <c r="P458" s="149"/>
    </row>
    <row r="459" spans="1:16" ht="15" customHeight="1" x14ac:dyDescent="0.25">
      <c r="A459" s="44" t="str">
        <f ca="1">IF(MONTH(C459)=MONTH(D$3),RIGHT('Yearly Info'!A$15,LEN('Yearly Info'!A$15)-4),"")</f>
        <v xml:space="preserve"> MDEQ</v>
      </c>
      <c r="B459" s="145"/>
      <c r="C459" s="42">
        <f ca="1">C458</f>
        <v>46308</v>
      </c>
      <c r="D459" s="54">
        <f ca="1">INDIRECT("'" &amp; UPPER(LEFT(TEXT($D$3,"mmmm"),3)) &amp; "'!Q12")</f>
        <v>0</v>
      </c>
      <c r="E459" s="147"/>
      <c r="F459" s="148"/>
      <c r="G459" s="148"/>
      <c r="H459" s="148"/>
      <c r="I459" s="148"/>
      <c r="J459" s="148"/>
      <c r="K459" s="148"/>
      <c r="L459" s="148"/>
      <c r="M459" s="148"/>
      <c r="N459" s="148"/>
      <c r="O459" s="148"/>
      <c r="P459" s="149"/>
    </row>
    <row r="460" spans="1:16" ht="15" customHeight="1" x14ac:dyDescent="0.25">
      <c r="A460" s="44" t="str">
        <f ca="1">IF(MONTH(C460)=MONTH(D$3),RIGHT('Yearly Info'!A$16,LEN('Yearly Info'!A$16)-4),"")</f>
        <v xml:space="preserve"> RICS Idea Portal</v>
      </c>
      <c r="B460" s="145"/>
      <c r="C460" s="42">
        <f t="shared" ref="C460:C487" ca="1" si="17">C459</f>
        <v>46308</v>
      </c>
      <c r="D460" s="54">
        <f ca="1">INDIRECT("'" &amp; UPPER(LEFT(TEXT($D$3,"mmmm"),3)) &amp; "'!Q13")</f>
        <v>0</v>
      </c>
      <c r="E460" s="147"/>
      <c r="F460" s="148"/>
      <c r="G460" s="148"/>
      <c r="H460" s="148"/>
      <c r="I460" s="148"/>
      <c r="J460" s="148"/>
      <c r="K460" s="148"/>
      <c r="L460" s="148"/>
      <c r="M460" s="148"/>
      <c r="N460" s="148"/>
      <c r="O460" s="148"/>
      <c r="P460" s="149"/>
    </row>
    <row r="461" spans="1:16" ht="15" customHeight="1" x14ac:dyDescent="0.25">
      <c r="A461" s="44" t="str">
        <f ca="1">IF(MONTH(C461)=MONTH(D$3),RIGHT('Yearly Info'!A$17,LEN('Yearly Info'!A$17)-4),"")</f>
        <v xml:space="preserve"> MSWIS</v>
      </c>
      <c r="B461" s="145"/>
      <c r="C461" s="42">
        <f t="shared" ca="1" si="17"/>
        <v>46308</v>
      </c>
      <c r="D461" s="54">
        <f ca="1">INDIRECT("'" &amp; UPPER(LEFT(TEXT($D$3,"mmmm"),3)) &amp; "'!Q14")</f>
        <v>0</v>
      </c>
      <c r="E461" s="147"/>
      <c r="F461" s="148"/>
      <c r="G461" s="148"/>
      <c r="H461" s="148"/>
      <c r="I461" s="148"/>
      <c r="J461" s="148"/>
      <c r="K461" s="148"/>
      <c r="L461" s="148"/>
      <c r="M461" s="148"/>
      <c r="N461" s="148"/>
      <c r="O461" s="148"/>
      <c r="P461" s="149"/>
    </row>
    <row r="462" spans="1:16" ht="15" customHeight="1" x14ac:dyDescent="0.25">
      <c r="A462" s="44" t="str">
        <f ca="1">IF(MONTH(C462)=MONTH(D$3),RIGHT('Yearly Info'!A$18,LEN('Yearly Info'!A$18)-4),"")</f>
        <v xml:space="preserve"> GeoSpatial</v>
      </c>
      <c r="B462" s="145"/>
      <c r="C462" s="42">
        <f t="shared" ca="1" si="17"/>
        <v>46308</v>
      </c>
      <c r="D462" s="54">
        <f ca="1">INDIRECT("'" &amp; UPPER(LEFT(TEXT($D$3,"mmmm"),3)) &amp; "'!Q15")</f>
        <v>0</v>
      </c>
      <c r="E462" s="147"/>
      <c r="F462" s="148"/>
      <c r="G462" s="148"/>
      <c r="H462" s="148"/>
      <c r="I462" s="148"/>
      <c r="J462" s="148"/>
      <c r="K462" s="148"/>
      <c r="L462" s="148"/>
      <c r="M462" s="148"/>
      <c r="N462" s="148"/>
      <c r="O462" s="148"/>
      <c r="P462" s="149"/>
    </row>
    <row r="463" spans="1:16" ht="15" customHeight="1" x14ac:dyDescent="0.25">
      <c r="A463" s="44" t="str">
        <f ca="1">IF(MONTH(C463)=MONTH(D$3),RIGHT('Yearly Info'!A$19,LEN('Yearly Info'!A$19)-4),"")</f>
        <v xml:space="preserve"> RICS Dashboard</v>
      </c>
      <c r="B463" s="145"/>
      <c r="C463" s="42">
        <f t="shared" ca="1" si="17"/>
        <v>46308</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MDWFP NRIS</v>
      </c>
      <c r="B464" s="145"/>
      <c r="C464" s="42">
        <f t="shared" ca="1" si="17"/>
        <v>46308</v>
      </c>
      <c r="D464" s="54">
        <f ca="1">INDIRECT("'" &amp; UPPER(LEFT(TEXT($D$3,"mmmm"),3)) &amp; "'!Q17")</f>
        <v>0</v>
      </c>
      <c r="E464" s="153"/>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 MRVA 4 CLOSED</v>
      </c>
      <c r="B465" s="145"/>
      <c r="C465" s="42">
        <f t="shared" ca="1" si="17"/>
        <v>46308</v>
      </c>
      <c r="D465" s="54">
        <f ca="1">INDIRECT("'" &amp; UPPER(LEFT(TEXT($D$3,"mmmm"),3)) &amp; "'!Q18")</f>
        <v>0</v>
      </c>
      <c r="E465" s="147"/>
      <c r="F465" s="148"/>
      <c r="G465" s="148"/>
      <c r="H465" s="148"/>
      <c r="I465" s="148"/>
      <c r="J465" s="148"/>
      <c r="K465" s="148"/>
      <c r="L465" s="148"/>
      <c r="M465" s="148"/>
      <c r="N465" s="148"/>
      <c r="O465" s="148"/>
      <c r="P465" s="149"/>
    </row>
    <row r="466" spans="1:16" ht="15" customHeight="1" x14ac:dyDescent="0.25">
      <c r="A466" s="44" t="str">
        <f ca="1">IF(MONTH(C466)=MONTH(D$3),RIGHT('Yearly Info'!A$22,LEN('Yearly Info'!A$22)-4),"")</f>
        <v xml:space="preserve"> Tackett</v>
      </c>
      <c r="B466" s="145"/>
      <c r="C466" s="42">
        <f t="shared" ca="1" si="17"/>
        <v>46308</v>
      </c>
      <c r="D466" s="54">
        <f ca="1">INDIRECT("'" &amp; UPPER(LEFT(TEXT($D$3,"mmmm"),3)) &amp; "'!Q19")</f>
        <v>0</v>
      </c>
      <c r="E466" s="147"/>
      <c r="F466" s="148"/>
      <c r="G466" s="148"/>
      <c r="H466" s="148"/>
      <c r="I466" s="148"/>
      <c r="J466" s="148"/>
      <c r="K466" s="148"/>
      <c r="L466" s="148"/>
      <c r="M466" s="148"/>
      <c r="N466" s="148"/>
      <c r="O466" s="148"/>
      <c r="P466" s="149"/>
    </row>
    <row r="467" spans="1:16" ht="15" customHeight="1" x14ac:dyDescent="0.25">
      <c r="A467" s="44" t="e">
        <f ca="1">IF(MONTH(C467)=MONTH(D$3),RIGHT('Yearly Info'!A$23,LEN('Yearly Info'!A$23)-4),"")</f>
        <v>#VALUE!</v>
      </c>
      <c r="B467" s="145"/>
      <c r="C467" s="42">
        <f t="shared" ca="1" si="17"/>
        <v>46308</v>
      </c>
      <c r="D467" s="54">
        <f ca="1">INDIRECT("'" &amp; UPPER(LEFT(TEXT($D$3,"mmmm"),3)) &amp; "'!Q20")</f>
        <v>0</v>
      </c>
      <c r="E467" s="147"/>
      <c r="F467" s="148"/>
      <c r="G467" s="148"/>
      <c r="H467" s="148"/>
      <c r="I467" s="148"/>
      <c r="J467" s="148"/>
      <c r="K467" s="148"/>
      <c r="L467" s="148"/>
      <c r="M467" s="148"/>
      <c r="N467" s="148"/>
      <c r="O467" s="148"/>
      <c r="P467" s="149"/>
    </row>
    <row r="468" spans="1:16" ht="15" customHeight="1" x14ac:dyDescent="0.25">
      <c r="A468" s="44" t="e">
        <f ca="1">IF(MONTH(C468)=MONTH(D$3),RIGHT('Yearly Info'!A$24,LEN('Yearly Info'!A$24)-4),"")</f>
        <v>#VALUE!</v>
      </c>
      <c r="B468" s="145"/>
      <c r="C468" s="42">
        <f t="shared" ca="1" si="17"/>
        <v>46308</v>
      </c>
      <c r="D468" s="54">
        <f ca="1">INDIRECT("'" &amp; UPPER(LEFT(TEXT($D$3,"mmmm"),3)) &amp; "'!Q21")</f>
        <v>0</v>
      </c>
      <c r="E468" s="147"/>
      <c r="F468" s="148"/>
      <c r="G468" s="148"/>
      <c r="H468" s="148"/>
      <c r="I468" s="148"/>
      <c r="J468" s="148"/>
      <c r="K468" s="148"/>
      <c r="L468" s="148"/>
      <c r="M468" s="148"/>
      <c r="N468" s="148"/>
      <c r="O468" s="148"/>
      <c r="P468" s="149"/>
    </row>
    <row r="469" spans="1:16" ht="15" customHeight="1" x14ac:dyDescent="0.25">
      <c r="A469" s="44" t="e">
        <f ca="1">IF(MONTH(C469)=MONTH(D$3),RIGHT('Yearly Info'!A$25,LEN('Yearly Info'!A$25)-4),"")</f>
        <v>#VALUE!</v>
      </c>
      <c r="B469" s="145"/>
      <c r="C469" s="42">
        <f t="shared" ca="1" si="17"/>
        <v>46308</v>
      </c>
      <c r="D469" s="54">
        <f ca="1">INDIRECT("'" &amp; UPPER(LEFT(TEXT($D$3,"mmmm"),3)) &amp; "'!Q22")</f>
        <v>0</v>
      </c>
      <c r="E469" s="147"/>
      <c r="F469" s="148"/>
      <c r="G469" s="148"/>
      <c r="H469" s="148"/>
      <c r="I469" s="148"/>
      <c r="J469" s="148"/>
      <c r="K469" s="148"/>
      <c r="L469" s="148"/>
      <c r="M469" s="148"/>
      <c r="N469" s="148"/>
      <c r="O469" s="148"/>
      <c r="P469" s="149"/>
    </row>
    <row r="470" spans="1:16" ht="15" customHeight="1" x14ac:dyDescent="0.25">
      <c r="A470" s="44" t="e">
        <f ca="1">IF(MONTH(C470)=MONTH(D$3),RIGHT('Yearly Info'!A$26,LEN('Yearly Info'!A$26)-4),"")</f>
        <v>#VALUE!</v>
      </c>
      <c r="B470" s="145"/>
      <c r="C470" s="42">
        <f t="shared" ca="1" si="17"/>
        <v>46308</v>
      </c>
      <c r="D470" s="54">
        <f ca="1">INDIRECT("'" &amp; UPPER(LEFT(TEXT($D$3,"mmmm"),3)) &amp; "'!Q23")</f>
        <v>0</v>
      </c>
      <c r="E470" s="147"/>
      <c r="F470" s="148"/>
      <c r="G470" s="148"/>
      <c r="H470" s="148"/>
      <c r="I470" s="148"/>
      <c r="J470" s="148"/>
      <c r="K470" s="148"/>
      <c r="L470" s="148"/>
      <c r="M470" s="148"/>
      <c r="N470" s="148"/>
      <c r="O470" s="148"/>
      <c r="P470" s="149"/>
    </row>
    <row r="471" spans="1:16" ht="15" customHeight="1" x14ac:dyDescent="0.25">
      <c r="A471" s="44" t="e">
        <f ca="1">IF(MONTH(C471)=MONTH(D$3),RIGHT('Yearly Info'!A$27,LEN('Yearly Info'!A$27)-4),"")</f>
        <v>#VALUE!</v>
      </c>
      <c r="B471" s="145"/>
      <c r="C471" s="42">
        <f t="shared" ca="1" si="17"/>
        <v>46308</v>
      </c>
      <c r="D471" s="54">
        <f ca="1">INDIRECT("'" &amp; UPPER(LEFT(TEXT($D$3,"mmmm"),3)) &amp; "'!Q24")</f>
        <v>0</v>
      </c>
      <c r="E471" s="147"/>
      <c r="F471" s="148"/>
      <c r="G471" s="148"/>
      <c r="H471" s="148"/>
      <c r="I471" s="148"/>
      <c r="J471" s="148"/>
      <c r="K471" s="148"/>
      <c r="L471" s="148"/>
      <c r="M471" s="148"/>
      <c r="N471" s="148"/>
      <c r="O471" s="148"/>
      <c r="P471" s="149"/>
    </row>
    <row r="472" spans="1:16" ht="15" customHeight="1" x14ac:dyDescent="0.25">
      <c r="A472" s="44" t="e">
        <f ca="1">IF(MONTH(C472)=MONTH(D$3),RIGHT('Yearly Info'!A$28,LEN('Yearly Info'!A$28)-4),"")</f>
        <v>#VALUE!</v>
      </c>
      <c r="B472" s="145"/>
      <c r="C472" s="42">
        <f t="shared" ca="1" si="17"/>
        <v>46308</v>
      </c>
      <c r="D472" s="54">
        <f ca="1">INDIRECT("'" &amp; UPPER(LEFT(TEXT($D$3,"mmmm"),3)) &amp; "'!Q25")</f>
        <v>0</v>
      </c>
      <c r="E472" s="147"/>
      <c r="F472" s="148"/>
      <c r="G472" s="148"/>
      <c r="H472" s="148"/>
      <c r="I472" s="148"/>
      <c r="J472" s="148"/>
      <c r="K472" s="148"/>
      <c r="L472" s="148"/>
      <c r="M472" s="148"/>
      <c r="N472" s="148"/>
      <c r="O472" s="148"/>
      <c r="P472" s="149"/>
    </row>
    <row r="473" spans="1:16" ht="15" customHeight="1" x14ac:dyDescent="0.25">
      <c r="A473" s="44" t="e">
        <f ca="1">IF(MONTH(C473)=MONTH(D$3),RIGHT('Yearly Info'!A$29,LEN('Yearly Info'!A$29)-4),"")</f>
        <v>#VALUE!</v>
      </c>
      <c r="B473" s="145"/>
      <c r="C473" s="42">
        <f t="shared" ca="1" si="17"/>
        <v>46308</v>
      </c>
      <c r="D473" s="54">
        <f ca="1">INDIRECT("'" &amp; UPPER(LEFT(TEXT($D$3,"mmmm"),3)) &amp; "'!Q26")</f>
        <v>0</v>
      </c>
      <c r="E473" s="147"/>
      <c r="F473" s="148"/>
      <c r="G473" s="148"/>
      <c r="H473" s="148"/>
      <c r="I473" s="148"/>
      <c r="J473" s="148"/>
      <c r="K473" s="148"/>
      <c r="L473" s="148"/>
      <c r="M473" s="148"/>
      <c r="N473" s="148"/>
      <c r="O473" s="148"/>
      <c r="P473" s="149"/>
    </row>
    <row r="474" spans="1:16" ht="15" customHeight="1" x14ac:dyDescent="0.25">
      <c r="A474" s="44" t="e">
        <f ca="1">IF(MONTH(C474)=MONTH(D$3),RIGHT('Yearly Info'!A$30,LEN('Yearly Info'!A$30)-4),"")</f>
        <v>#VALUE!</v>
      </c>
      <c r="B474" s="145"/>
      <c r="C474" s="42">
        <f t="shared" ca="1" si="17"/>
        <v>46308</v>
      </c>
      <c r="D474" s="54">
        <f ca="1">INDIRECT("'" &amp; UPPER(LEFT(TEXT($D$3,"mmmm"),3)) &amp; "'!Q27")</f>
        <v>0</v>
      </c>
      <c r="E474" s="147"/>
      <c r="F474" s="148"/>
      <c r="G474" s="148"/>
      <c r="H474" s="148"/>
      <c r="I474" s="148"/>
      <c r="J474" s="148"/>
      <c r="K474" s="148"/>
      <c r="L474" s="148"/>
      <c r="M474" s="148"/>
      <c r="N474" s="148"/>
      <c r="O474" s="148"/>
      <c r="P474" s="149"/>
    </row>
    <row r="475" spans="1:16" ht="15" customHeight="1" x14ac:dyDescent="0.25">
      <c r="A475" s="44" t="e">
        <f ca="1">IF(MONTH(C475)=MONTH(D$3),RIGHT('Yearly Info'!A$31,LEN('Yearly Info'!A$31)-4),"")</f>
        <v>#VALUE!</v>
      </c>
      <c r="B475" s="145"/>
      <c r="C475" s="42">
        <f t="shared" ca="1" si="17"/>
        <v>46308</v>
      </c>
      <c r="D475" s="54">
        <f ca="1">INDIRECT("'" &amp; UPPER(LEFT(TEXT($D$3,"mmmm"),3)) &amp; "'!Q28")</f>
        <v>0</v>
      </c>
      <c r="E475" s="147"/>
      <c r="F475" s="148"/>
      <c r="G475" s="148"/>
      <c r="H475" s="148"/>
      <c r="I475" s="148"/>
      <c r="J475" s="148"/>
      <c r="K475" s="148"/>
      <c r="L475" s="148"/>
      <c r="M475" s="148"/>
      <c r="N475" s="148"/>
      <c r="O475" s="148"/>
      <c r="P475" s="149"/>
    </row>
    <row r="476" spans="1:16" ht="15" customHeight="1" x14ac:dyDescent="0.25">
      <c r="A476" s="44" t="e">
        <f ca="1">IF(MONTH(C476)=MONTH(D$3),RIGHT('Yearly Info'!A$32,LEN('Yearly Info'!A$32)-4),"")</f>
        <v>#VALUE!</v>
      </c>
      <c r="B476" s="145"/>
      <c r="C476" s="42">
        <f t="shared" ca="1" si="17"/>
        <v>46308</v>
      </c>
      <c r="D476" s="54">
        <f ca="1">INDIRECT("'" &amp; UPPER(LEFT(TEXT($D$3,"mmmm"),3)) &amp; "'!Q29")</f>
        <v>0</v>
      </c>
      <c r="E476" s="147"/>
      <c r="F476" s="148"/>
      <c r="G476" s="148"/>
      <c r="H476" s="148"/>
      <c r="I476" s="148"/>
      <c r="J476" s="148"/>
      <c r="K476" s="148"/>
      <c r="L476" s="148"/>
      <c r="M476" s="148"/>
      <c r="N476" s="148"/>
      <c r="O476" s="148"/>
      <c r="P476" s="149"/>
    </row>
    <row r="477" spans="1:16" ht="15" customHeight="1" x14ac:dyDescent="0.25">
      <c r="A477" s="44" t="e">
        <f ca="1">IF(MONTH(C477)=MONTH(D$3),RIGHT('Yearly Info'!A$33,LEN('Yearly Info'!A$33)-4),"")</f>
        <v>#VALUE!</v>
      </c>
      <c r="B477" s="145"/>
      <c r="C477" s="42">
        <f t="shared" ca="1" si="17"/>
        <v>46308</v>
      </c>
      <c r="D477" s="54">
        <f ca="1">INDIRECT("'" &amp; UPPER(LEFT(TEXT($D$3,"mmmm"),3)) &amp; "'!Q30")</f>
        <v>0</v>
      </c>
      <c r="E477" s="147"/>
      <c r="F477" s="148"/>
      <c r="G477" s="148"/>
      <c r="H477" s="148"/>
      <c r="I477" s="148"/>
      <c r="J477" s="148"/>
      <c r="K477" s="148"/>
      <c r="L477" s="148"/>
      <c r="M477" s="148"/>
      <c r="N477" s="148"/>
      <c r="O477" s="148"/>
      <c r="P477" s="149"/>
    </row>
    <row r="478" spans="1:16" ht="15" customHeight="1" x14ac:dyDescent="0.25">
      <c r="A478" s="44" t="e">
        <f ca="1">IF(MONTH(C478)=MONTH(D$3),RIGHT('Yearly Info'!A$34,LEN('Yearly Info'!A$34)-4),"")</f>
        <v>#VALUE!</v>
      </c>
      <c r="B478" s="145"/>
      <c r="C478" s="42">
        <f t="shared" ca="1" si="17"/>
        <v>46308</v>
      </c>
      <c r="D478" s="54">
        <f ca="1">INDIRECT("'" &amp; UPPER(LEFT(TEXT($D$3,"mmmm"),3)) &amp; "'!Q31")</f>
        <v>0</v>
      </c>
      <c r="E478" s="147"/>
      <c r="F478" s="148"/>
      <c r="G478" s="148"/>
      <c r="H478" s="148"/>
      <c r="I478" s="148"/>
      <c r="J478" s="148"/>
      <c r="K478" s="148"/>
      <c r="L478" s="148"/>
      <c r="M478" s="148"/>
      <c r="N478" s="148"/>
      <c r="O478" s="148"/>
      <c r="P478" s="149"/>
    </row>
    <row r="479" spans="1:16" ht="15" customHeight="1" x14ac:dyDescent="0.25">
      <c r="A479" s="44" t="e">
        <f ca="1">IF(MONTH(C479)=MONTH(D$3),RIGHT('Yearly Info'!A$35,LEN('Yearly Info'!A$35)-4),"")</f>
        <v>#VALUE!</v>
      </c>
      <c r="B479" s="145"/>
      <c r="C479" s="42">
        <f t="shared" ca="1" si="17"/>
        <v>46308</v>
      </c>
      <c r="D479" s="54">
        <f ca="1">INDIRECT("'" &amp; UPPER(LEFT(TEXT($D$3,"mmmm"),3)) &amp; "'!Q32")</f>
        <v>0</v>
      </c>
      <c r="E479" s="147"/>
      <c r="F479" s="148"/>
      <c r="G479" s="148"/>
      <c r="H479" s="148"/>
      <c r="I479" s="148"/>
      <c r="J479" s="148"/>
      <c r="K479" s="148"/>
      <c r="L479" s="148"/>
      <c r="M479" s="148"/>
      <c r="N479" s="148"/>
      <c r="O479" s="148"/>
      <c r="P479" s="149"/>
    </row>
    <row r="480" spans="1:16" ht="15" customHeight="1" x14ac:dyDescent="0.25">
      <c r="A480" s="44" t="e">
        <f ca="1">IF(MONTH(C480)=MONTH(D$3),RIGHT('Yearly Info'!A$36,LEN('Yearly Info'!A$36)-4),"")</f>
        <v>#VALUE!</v>
      </c>
      <c r="B480" s="145"/>
      <c r="C480" s="42">
        <f t="shared" ca="1" si="17"/>
        <v>46308</v>
      </c>
      <c r="D480" s="54">
        <f ca="1">INDIRECT("'" &amp; UPPER(LEFT(TEXT($D$3,"mmmm"),3)) &amp; "'!Q33")</f>
        <v>0</v>
      </c>
      <c r="E480" s="147"/>
      <c r="F480" s="148"/>
      <c r="G480" s="148"/>
      <c r="H480" s="148"/>
      <c r="I480" s="148"/>
      <c r="J480" s="148"/>
      <c r="K480" s="148"/>
      <c r="L480" s="148"/>
      <c r="M480" s="148"/>
      <c r="N480" s="148"/>
      <c r="O480" s="148"/>
      <c r="P480" s="149"/>
    </row>
    <row r="481" spans="1:16" ht="15" customHeight="1" x14ac:dyDescent="0.25">
      <c r="A481" s="44" t="e">
        <f ca="1">IF(MONTH(C481)=MONTH(D$3),RIGHT('Yearly Info'!A$37,LEN('Yearly Info'!A$37)-4),"")</f>
        <v>#VALUE!</v>
      </c>
      <c r="B481" s="145"/>
      <c r="C481" s="42">
        <f t="shared" ca="1" si="17"/>
        <v>46308</v>
      </c>
      <c r="D481" s="54">
        <f ca="1">INDIRECT("'" &amp; UPPER(LEFT(TEXT($D$3,"mmmm"),3)) &amp; "'!Q34")</f>
        <v>0</v>
      </c>
      <c r="E481" s="147"/>
      <c r="F481" s="148"/>
      <c r="G481" s="148"/>
      <c r="H481" s="148"/>
      <c r="I481" s="148"/>
      <c r="J481" s="148"/>
      <c r="K481" s="148"/>
      <c r="L481" s="148"/>
      <c r="M481" s="148"/>
      <c r="N481" s="148"/>
      <c r="O481" s="148"/>
      <c r="P481" s="149"/>
    </row>
    <row r="482" spans="1:16" ht="15" customHeight="1" x14ac:dyDescent="0.25">
      <c r="A482" s="44" t="e">
        <f ca="1">IF(MONTH(C482)=MONTH(D$3),RIGHT('Yearly Info'!A$38,LEN('Yearly Info'!A$38)-4),"")</f>
        <v>#VALUE!</v>
      </c>
      <c r="B482" s="145"/>
      <c r="C482" s="42">
        <f t="shared" ca="1" si="17"/>
        <v>46308</v>
      </c>
      <c r="D482" s="54">
        <f ca="1">INDIRECT("'" &amp; UPPER(LEFT(TEXT($D$3,"mmmm"),3)) &amp; "'!Q35")</f>
        <v>0</v>
      </c>
      <c r="E482" s="147"/>
      <c r="F482" s="148"/>
      <c r="G482" s="148"/>
      <c r="H482" s="148"/>
      <c r="I482" s="148"/>
      <c r="J482" s="148"/>
      <c r="K482" s="148"/>
      <c r="L482" s="148"/>
      <c r="M482" s="148"/>
      <c r="N482" s="148"/>
      <c r="O482" s="148"/>
      <c r="P482" s="149"/>
    </row>
    <row r="483" spans="1:16" ht="15" customHeight="1" x14ac:dyDescent="0.25">
      <c r="A483" s="44" t="e">
        <f ca="1">IF(MONTH(C483)=MONTH(D$3),RIGHT('Yearly Info'!A$39,LEN('Yearly Info'!A$39)-4),"")</f>
        <v>#VALUE!</v>
      </c>
      <c r="B483" s="145"/>
      <c r="C483" s="42">
        <f t="shared" ca="1" si="17"/>
        <v>46308</v>
      </c>
      <c r="D483" s="54">
        <f ca="1">INDIRECT("'" &amp; UPPER(LEFT(TEXT($D$3,"mmmm"),3)) &amp; "'!Q36")</f>
        <v>0</v>
      </c>
      <c r="E483" s="147"/>
      <c r="F483" s="148"/>
      <c r="G483" s="148"/>
      <c r="H483" s="148"/>
      <c r="I483" s="148"/>
      <c r="J483" s="148"/>
      <c r="K483" s="148"/>
      <c r="L483" s="148"/>
      <c r="M483" s="148"/>
      <c r="N483" s="148"/>
      <c r="O483" s="148"/>
      <c r="P483" s="149"/>
    </row>
    <row r="484" spans="1:16" ht="15" customHeight="1" thickBot="1" x14ac:dyDescent="0.3">
      <c r="A484" s="45" t="e">
        <f ca="1">IF(MONTH(C484)=MONTH(D$3),RIGHT('Yearly Info'!A$40,LEN('Yearly Info'!A$40)-4),"")</f>
        <v>#VALUE!</v>
      </c>
      <c r="B484" s="145"/>
      <c r="C484" s="42">
        <f t="shared" ca="1" si="17"/>
        <v>46308</v>
      </c>
      <c r="D484" s="54">
        <f ca="1">INDIRECT("'" &amp; UPPER(LEFT(TEXT($D$3,"mmmm"),3)) &amp; "'!Q37")</f>
        <v>0</v>
      </c>
      <c r="E484" s="147"/>
      <c r="F484" s="148"/>
      <c r="G484" s="148"/>
      <c r="H484" s="148"/>
      <c r="I484" s="148"/>
      <c r="J484" s="148"/>
      <c r="K484" s="148"/>
      <c r="L484" s="148"/>
      <c r="M484" s="148"/>
      <c r="N484" s="148"/>
      <c r="O484" s="148"/>
      <c r="P484" s="149"/>
    </row>
    <row r="485" spans="1:16" ht="15" customHeight="1" thickBot="1" x14ac:dyDescent="0.3">
      <c r="A485" s="45" t="str">
        <f ca="1">IF(MONTH(C485)=MONTH(D$3),RIGHT('Yearly Info'!A$41,LEN('Yearly Info'!A$41)-4),"")</f>
        <v xml:space="preserve"> </v>
      </c>
      <c r="B485" s="145"/>
      <c r="C485" s="42">
        <f t="shared" ca="1" si="17"/>
        <v>46308</v>
      </c>
      <c r="D485" s="54">
        <f ca="1">INDIRECT("'" &amp; UPPER(LEFT(TEXT($D$3,"mmmm"),3)) &amp; "'!Q38")</f>
        <v>0</v>
      </c>
      <c r="E485" s="147"/>
      <c r="F485" s="148"/>
      <c r="G485" s="148"/>
      <c r="H485" s="148"/>
      <c r="I485" s="148"/>
      <c r="J485" s="148"/>
      <c r="K485" s="148"/>
      <c r="L485" s="148"/>
      <c r="M485" s="148"/>
      <c r="N485" s="148"/>
      <c r="O485" s="148"/>
      <c r="P485" s="149"/>
    </row>
    <row r="486" spans="1:16" ht="15" customHeight="1" thickBot="1" x14ac:dyDescent="0.3">
      <c r="A486" s="45" t="str">
        <f ca="1">IF(MONTH(C486)=MONTH(D$3),RIGHT('Yearly Info'!A$42,LEN('Yearly Info'!A$42)-4),"")</f>
        <v xml:space="preserve"> </v>
      </c>
      <c r="B486" s="145"/>
      <c r="C486" s="42">
        <f t="shared" ca="1" si="17"/>
        <v>46308</v>
      </c>
      <c r="D486" s="54">
        <f ca="1">INDIRECT("'" &amp; UPPER(LEFT(TEXT($D$3,"mmmm"),3)) &amp; "'!Q39")</f>
        <v>0</v>
      </c>
      <c r="E486" s="147"/>
      <c r="F486" s="148"/>
      <c r="G486" s="148"/>
      <c r="H486" s="148"/>
      <c r="I486" s="148"/>
      <c r="J486" s="148"/>
      <c r="K486" s="148"/>
      <c r="L486" s="148"/>
      <c r="M486" s="148"/>
      <c r="N486" s="148"/>
      <c r="O486" s="148"/>
      <c r="P486" s="149"/>
    </row>
    <row r="487" spans="1:16" ht="15" customHeight="1" thickBot="1" x14ac:dyDescent="0.3">
      <c r="A487" s="45" t="str">
        <f ca="1">IF(MONTH(C487)=MONTH(D$3),RIGHT('Yearly Info'!A$43,LEN('Yearly Info'!A$43)-4),"")</f>
        <v xml:space="preserve"> </v>
      </c>
      <c r="B487" s="146"/>
      <c r="C487" s="42">
        <f t="shared" ca="1" si="17"/>
        <v>46308</v>
      </c>
      <c r="D487" s="55">
        <f ca="1">INDIRECT("'" &amp; UPPER(LEFT(TEXT($D$3,"mmmm"),3)) &amp; "'!Q40")</f>
        <v>0</v>
      </c>
      <c r="E487" s="150"/>
      <c r="F487" s="151"/>
      <c r="G487" s="151"/>
      <c r="H487" s="151"/>
      <c r="I487" s="151"/>
      <c r="J487" s="151"/>
      <c r="K487" s="151"/>
      <c r="L487" s="151"/>
      <c r="M487" s="151"/>
      <c r="N487" s="151"/>
      <c r="O487" s="151"/>
      <c r="P487" s="152"/>
    </row>
    <row r="488" spans="1:16" ht="15" customHeight="1" x14ac:dyDescent="0.25">
      <c r="A488" s="44" t="str">
        <f ca="1">IF(MONTH(C488)=MONTH(D$3),RIGHT('Yearly Info'!A$14,LEN('Yearly Info'!A$14)-4),"")</f>
        <v xml:space="preserve"> RICS Support for MDEQ</v>
      </c>
      <c r="B488" s="159" t="str">
        <f ca="1">TEXT(C488,"dddd")</f>
        <v>Wednesday</v>
      </c>
      <c r="C488" s="96">
        <f ca="1">C458+1</f>
        <v>46309</v>
      </c>
      <c r="D488" s="54">
        <f ca="1">INDIRECT("'" &amp; UPPER(LEFT(TEXT($D$3,"mmmm"),3)) &amp; "'!R11")</f>
        <v>0</v>
      </c>
      <c r="E488" s="147"/>
      <c r="F488" s="148"/>
      <c r="G488" s="148"/>
      <c r="H488" s="148"/>
      <c r="I488" s="148"/>
      <c r="J488" s="148"/>
      <c r="K488" s="148"/>
      <c r="L488" s="148"/>
      <c r="M488" s="148"/>
      <c r="N488" s="148"/>
      <c r="O488" s="148"/>
      <c r="P488" s="149"/>
    </row>
    <row r="489" spans="1:16" ht="15" customHeight="1" x14ac:dyDescent="0.25">
      <c r="A489" s="44" t="str">
        <f ca="1">IF(MONTH(C489)=MONTH(D$3),RIGHT('Yearly Info'!A$15,LEN('Yearly Info'!A$15)-4),"")</f>
        <v xml:space="preserve"> MDEQ</v>
      </c>
      <c r="B489" s="145"/>
      <c r="C489" s="42">
        <f ca="1">C488</f>
        <v>46309</v>
      </c>
      <c r="D489" s="54">
        <f ca="1">INDIRECT("'" &amp; UPPER(LEFT(TEXT($D$3,"mmmm"),3)) &amp; "'!R12")</f>
        <v>0</v>
      </c>
      <c r="E489" s="147"/>
      <c r="F489" s="148"/>
      <c r="G489" s="148"/>
      <c r="H489" s="148"/>
      <c r="I489" s="148"/>
      <c r="J489" s="148"/>
      <c r="K489" s="148"/>
      <c r="L489" s="148"/>
      <c r="M489" s="148"/>
      <c r="N489" s="148"/>
      <c r="O489" s="148"/>
      <c r="P489" s="149"/>
    </row>
    <row r="490" spans="1:16" ht="15" customHeight="1" x14ac:dyDescent="0.25">
      <c r="A490" s="44" t="str">
        <f ca="1">IF(MONTH(C490)=MONTH(D$3),RIGHT('Yearly Info'!A$16,LEN('Yearly Info'!A$16)-4),"")</f>
        <v xml:space="preserve"> RICS Idea Portal</v>
      </c>
      <c r="B490" s="145"/>
      <c r="C490" s="42">
        <f t="shared" ref="C490:C517" ca="1" si="18">C489</f>
        <v>46309</v>
      </c>
      <c r="D490" s="54">
        <f ca="1">INDIRECT("'" &amp; UPPER(LEFT(TEXT($D$3,"mmmm"),3)) &amp; "'!R13")</f>
        <v>0</v>
      </c>
      <c r="E490" s="147"/>
      <c r="F490" s="148"/>
      <c r="G490" s="148"/>
      <c r="H490" s="148"/>
      <c r="I490" s="148"/>
      <c r="J490" s="148"/>
      <c r="K490" s="148"/>
      <c r="L490" s="148"/>
      <c r="M490" s="148"/>
      <c r="N490" s="148"/>
      <c r="O490" s="148"/>
      <c r="P490" s="149"/>
    </row>
    <row r="491" spans="1:16" ht="15" customHeight="1" x14ac:dyDescent="0.25">
      <c r="A491" s="44" t="str">
        <f ca="1">IF(MONTH(C491)=MONTH(D$3),RIGHT('Yearly Info'!A$17,LEN('Yearly Info'!A$17)-4),"")</f>
        <v xml:space="preserve"> MSWIS</v>
      </c>
      <c r="B491" s="145"/>
      <c r="C491" s="42">
        <f t="shared" ca="1" si="18"/>
        <v>46309</v>
      </c>
      <c r="D491" s="54">
        <f ca="1">INDIRECT("'" &amp; UPPER(LEFT(TEXT($D$3,"mmmm"),3)) &amp; "'!R14")</f>
        <v>0</v>
      </c>
      <c r="E491" s="147"/>
      <c r="F491" s="148"/>
      <c r="G491" s="148"/>
      <c r="H491" s="148"/>
      <c r="I491" s="148"/>
      <c r="J491" s="148"/>
      <c r="K491" s="148"/>
      <c r="L491" s="148"/>
      <c r="M491" s="148"/>
      <c r="N491" s="148"/>
      <c r="O491" s="148"/>
      <c r="P491" s="149"/>
    </row>
    <row r="492" spans="1:16" ht="15" customHeight="1" x14ac:dyDescent="0.25">
      <c r="A492" s="44" t="str">
        <f ca="1">IF(MONTH(C492)=MONTH(D$3),RIGHT('Yearly Info'!A$18,LEN('Yearly Info'!A$18)-4),"")</f>
        <v xml:space="preserve"> GeoSpatial</v>
      </c>
      <c r="B492" s="145"/>
      <c r="C492" s="42">
        <f t="shared" ca="1" si="18"/>
        <v>46309</v>
      </c>
      <c r="D492" s="54">
        <f ca="1">INDIRECT("'" &amp; UPPER(LEFT(TEXT($D$3,"mmmm"),3)) &amp; "'!R15")</f>
        <v>0</v>
      </c>
      <c r="E492" s="147"/>
      <c r="F492" s="148"/>
      <c r="G492" s="148"/>
      <c r="H492" s="148"/>
      <c r="I492" s="148"/>
      <c r="J492" s="148"/>
      <c r="K492" s="148"/>
      <c r="L492" s="148"/>
      <c r="M492" s="148"/>
      <c r="N492" s="148"/>
      <c r="O492" s="148"/>
      <c r="P492" s="149"/>
    </row>
    <row r="493" spans="1:16" ht="15" customHeight="1" x14ac:dyDescent="0.25">
      <c r="A493" s="44" t="str">
        <f ca="1">IF(MONTH(C493)=MONTH(D$3),RIGHT('Yearly Info'!A$19,LEN('Yearly Info'!A$19)-4),"")</f>
        <v xml:space="preserve"> RICS Dashboard</v>
      </c>
      <c r="B493" s="145"/>
      <c r="C493" s="42">
        <f t="shared" ca="1" si="18"/>
        <v>46309</v>
      </c>
      <c r="D493" s="54">
        <f ca="1">INDIRECT("'" &amp; UPPER(LEFT(TEXT($D$3,"mmmm"),3)) &amp; "'!R16")</f>
        <v>0</v>
      </c>
      <c r="E493" s="147"/>
      <c r="F493" s="148"/>
      <c r="G493" s="148"/>
      <c r="H493" s="148"/>
      <c r="I493" s="148"/>
      <c r="J493" s="148"/>
      <c r="K493" s="148"/>
      <c r="L493" s="148"/>
      <c r="M493" s="148"/>
      <c r="N493" s="148"/>
      <c r="O493" s="148"/>
      <c r="P493" s="149"/>
    </row>
    <row r="494" spans="1:16" ht="15" customHeight="1" x14ac:dyDescent="0.25">
      <c r="A494" s="44" t="str">
        <f ca="1">IF(MONTH(C494)=MONTH(D$3),RIGHT('Yearly Info'!A$20,LEN('Yearly Info'!A$20)-4),"")</f>
        <v xml:space="preserve"> MDWFP NRIS</v>
      </c>
      <c r="B494" s="145"/>
      <c r="C494" s="42">
        <f t="shared" ca="1" si="18"/>
        <v>46309</v>
      </c>
      <c r="D494" s="54">
        <f ca="1">INDIRECT("'" &amp; UPPER(LEFT(TEXT($D$3,"mmmm"),3)) &amp; "'!R17")</f>
        <v>0</v>
      </c>
      <c r="E494" s="153"/>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 MRVA 4 CLOSED</v>
      </c>
      <c r="B495" s="145"/>
      <c r="C495" s="42">
        <f t="shared" ca="1" si="18"/>
        <v>46309</v>
      </c>
      <c r="D495" s="54">
        <f ca="1">INDIRECT("'" &amp; UPPER(LEFT(TEXT($D$3,"mmmm"),3)) &amp; "'!R18")</f>
        <v>0</v>
      </c>
      <c r="E495" s="147"/>
      <c r="F495" s="148"/>
      <c r="G495" s="148"/>
      <c r="H495" s="148"/>
      <c r="I495" s="148"/>
      <c r="J495" s="148"/>
      <c r="K495" s="148"/>
      <c r="L495" s="148"/>
      <c r="M495" s="148"/>
      <c r="N495" s="148"/>
      <c r="O495" s="148"/>
      <c r="P495" s="149"/>
    </row>
    <row r="496" spans="1:16" ht="15" customHeight="1" x14ac:dyDescent="0.25">
      <c r="A496" s="44" t="str">
        <f ca="1">IF(MONTH(C496)=MONTH(D$3),RIGHT('Yearly Info'!A$22,LEN('Yearly Info'!A$22)-4),"")</f>
        <v xml:space="preserve"> Tackett</v>
      </c>
      <c r="B496" s="145"/>
      <c r="C496" s="42">
        <f t="shared" ca="1" si="18"/>
        <v>46309</v>
      </c>
      <c r="D496" s="54">
        <f ca="1">INDIRECT("'" &amp; UPPER(LEFT(TEXT($D$3,"mmmm"),3)) &amp; "'!R19")</f>
        <v>0</v>
      </c>
      <c r="E496" s="147"/>
      <c r="F496" s="148"/>
      <c r="G496" s="148"/>
      <c r="H496" s="148"/>
      <c r="I496" s="148"/>
      <c r="J496" s="148"/>
      <c r="K496" s="148"/>
      <c r="L496" s="148"/>
      <c r="M496" s="148"/>
      <c r="N496" s="148"/>
      <c r="O496" s="148"/>
      <c r="P496" s="149"/>
    </row>
    <row r="497" spans="1:16" ht="15" customHeight="1" x14ac:dyDescent="0.25">
      <c r="A497" s="44" t="e">
        <f ca="1">IF(MONTH(C497)=MONTH(D$3),RIGHT('Yearly Info'!A$23,LEN('Yearly Info'!A$23)-4),"")</f>
        <v>#VALUE!</v>
      </c>
      <c r="B497" s="145"/>
      <c r="C497" s="42">
        <f t="shared" ca="1" si="18"/>
        <v>46309</v>
      </c>
      <c r="D497" s="54">
        <f ca="1">INDIRECT("'" &amp; UPPER(LEFT(TEXT($D$3,"mmmm"),3)) &amp; "'!R20")</f>
        <v>0</v>
      </c>
      <c r="E497" s="147"/>
      <c r="F497" s="148"/>
      <c r="G497" s="148"/>
      <c r="H497" s="148"/>
      <c r="I497" s="148"/>
      <c r="J497" s="148"/>
      <c r="K497" s="148"/>
      <c r="L497" s="148"/>
      <c r="M497" s="148"/>
      <c r="N497" s="148"/>
      <c r="O497" s="148"/>
      <c r="P497" s="149"/>
    </row>
    <row r="498" spans="1:16" ht="15" customHeight="1" x14ac:dyDescent="0.25">
      <c r="A498" s="44" t="e">
        <f ca="1">IF(MONTH(C498)=MONTH(D$3),RIGHT('Yearly Info'!A$24,LEN('Yearly Info'!A$24)-4),"")</f>
        <v>#VALUE!</v>
      </c>
      <c r="B498" s="145"/>
      <c r="C498" s="42">
        <f t="shared" ca="1" si="18"/>
        <v>46309</v>
      </c>
      <c r="D498" s="54">
        <f ca="1">INDIRECT("'" &amp; UPPER(LEFT(TEXT($D$3,"mmmm"),3)) &amp; "'!R21")</f>
        <v>0</v>
      </c>
      <c r="E498" s="147"/>
      <c r="F498" s="148"/>
      <c r="G498" s="148"/>
      <c r="H498" s="148"/>
      <c r="I498" s="148"/>
      <c r="J498" s="148"/>
      <c r="K498" s="148"/>
      <c r="L498" s="148"/>
      <c r="M498" s="148"/>
      <c r="N498" s="148"/>
      <c r="O498" s="148"/>
      <c r="P498" s="149"/>
    </row>
    <row r="499" spans="1:16" ht="15" customHeight="1" x14ac:dyDescent="0.25">
      <c r="A499" s="44" t="e">
        <f ca="1">IF(MONTH(C499)=MONTH(D$3),RIGHT('Yearly Info'!A$25,LEN('Yearly Info'!A$25)-4),"")</f>
        <v>#VALUE!</v>
      </c>
      <c r="B499" s="145"/>
      <c r="C499" s="42">
        <f t="shared" ca="1" si="18"/>
        <v>46309</v>
      </c>
      <c r="D499" s="54">
        <f ca="1">INDIRECT("'" &amp; UPPER(LEFT(TEXT($D$3,"mmmm"),3)) &amp; "'!R22")</f>
        <v>0</v>
      </c>
      <c r="E499" s="147"/>
      <c r="F499" s="148"/>
      <c r="G499" s="148"/>
      <c r="H499" s="148"/>
      <c r="I499" s="148"/>
      <c r="J499" s="148"/>
      <c r="K499" s="148"/>
      <c r="L499" s="148"/>
      <c r="M499" s="148"/>
      <c r="N499" s="148"/>
      <c r="O499" s="148"/>
      <c r="P499" s="149"/>
    </row>
    <row r="500" spans="1:16" ht="15" customHeight="1" x14ac:dyDescent="0.25">
      <c r="A500" s="44" t="e">
        <f ca="1">IF(MONTH(C500)=MONTH(D$3),RIGHT('Yearly Info'!A$26,LEN('Yearly Info'!A$26)-4),"")</f>
        <v>#VALUE!</v>
      </c>
      <c r="B500" s="145"/>
      <c r="C500" s="42">
        <f t="shared" ca="1" si="18"/>
        <v>46309</v>
      </c>
      <c r="D500" s="54">
        <f ca="1">INDIRECT("'" &amp; UPPER(LEFT(TEXT($D$3,"mmmm"),3)) &amp; "'!R23")</f>
        <v>0</v>
      </c>
      <c r="E500" s="147"/>
      <c r="F500" s="148"/>
      <c r="G500" s="148"/>
      <c r="H500" s="148"/>
      <c r="I500" s="148"/>
      <c r="J500" s="148"/>
      <c r="K500" s="148"/>
      <c r="L500" s="148"/>
      <c r="M500" s="148"/>
      <c r="N500" s="148"/>
      <c r="O500" s="148"/>
      <c r="P500" s="149"/>
    </row>
    <row r="501" spans="1:16" ht="15" customHeight="1" x14ac:dyDescent="0.25">
      <c r="A501" s="44" t="e">
        <f ca="1">IF(MONTH(C501)=MONTH(D$3),RIGHT('Yearly Info'!A$27,LEN('Yearly Info'!A$27)-4),"")</f>
        <v>#VALUE!</v>
      </c>
      <c r="B501" s="145"/>
      <c r="C501" s="42">
        <f t="shared" ca="1" si="18"/>
        <v>46309</v>
      </c>
      <c r="D501" s="54">
        <f ca="1">INDIRECT("'" &amp; UPPER(LEFT(TEXT($D$3,"mmmm"),3)) &amp; "'!R24")</f>
        <v>0</v>
      </c>
      <c r="E501" s="147"/>
      <c r="F501" s="148"/>
      <c r="G501" s="148"/>
      <c r="H501" s="148"/>
      <c r="I501" s="148"/>
      <c r="J501" s="148"/>
      <c r="K501" s="148"/>
      <c r="L501" s="148"/>
      <c r="M501" s="148"/>
      <c r="N501" s="148"/>
      <c r="O501" s="148"/>
      <c r="P501" s="149"/>
    </row>
    <row r="502" spans="1:16" ht="15" customHeight="1" x14ac:dyDescent="0.25">
      <c r="A502" s="44" t="e">
        <f ca="1">IF(MONTH(C502)=MONTH(D$3),RIGHT('Yearly Info'!A$28,LEN('Yearly Info'!A$28)-4),"")</f>
        <v>#VALUE!</v>
      </c>
      <c r="B502" s="145"/>
      <c r="C502" s="42">
        <f t="shared" ca="1" si="18"/>
        <v>46309</v>
      </c>
      <c r="D502" s="54">
        <f ca="1">INDIRECT("'" &amp; UPPER(LEFT(TEXT($D$3,"mmmm"),3)) &amp; "'!R25")</f>
        <v>0</v>
      </c>
      <c r="E502" s="147"/>
      <c r="F502" s="148"/>
      <c r="G502" s="148"/>
      <c r="H502" s="148"/>
      <c r="I502" s="148"/>
      <c r="J502" s="148"/>
      <c r="K502" s="148"/>
      <c r="L502" s="148"/>
      <c r="M502" s="148"/>
      <c r="N502" s="148"/>
      <c r="O502" s="148"/>
      <c r="P502" s="149"/>
    </row>
    <row r="503" spans="1:16" ht="15" customHeight="1" x14ac:dyDescent="0.25">
      <c r="A503" s="44" t="e">
        <f ca="1">IF(MONTH(C503)=MONTH(D$3),RIGHT('Yearly Info'!A$29,LEN('Yearly Info'!A$29)-4),"")</f>
        <v>#VALUE!</v>
      </c>
      <c r="B503" s="145"/>
      <c r="C503" s="42">
        <f t="shared" ca="1" si="18"/>
        <v>46309</v>
      </c>
      <c r="D503" s="54">
        <f ca="1">INDIRECT("'" &amp; UPPER(LEFT(TEXT($D$3,"mmmm"),3)) &amp; "'!R26")</f>
        <v>0</v>
      </c>
      <c r="E503" s="147"/>
      <c r="F503" s="148"/>
      <c r="G503" s="148"/>
      <c r="H503" s="148"/>
      <c r="I503" s="148"/>
      <c r="J503" s="148"/>
      <c r="K503" s="148"/>
      <c r="L503" s="148"/>
      <c r="M503" s="148"/>
      <c r="N503" s="148"/>
      <c r="O503" s="148"/>
      <c r="P503" s="149"/>
    </row>
    <row r="504" spans="1:16" ht="15" customHeight="1" x14ac:dyDescent="0.25">
      <c r="A504" s="44" t="e">
        <f ca="1">IF(MONTH(C504)=MONTH(D$3),RIGHT('Yearly Info'!A$30,LEN('Yearly Info'!A$30)-4),"")</f>
        <v>#VALUE!</v>
      </c>
      <c r="B504" s="145"/>
      <c r="C504" s="42">
        <f t="shared" ca="1" si="18"/>
        <v>46309</v>
      </c>
      <c r="D504" s="54">
        <f ca="1">INDIRECT("'" &amp; UPPER(LEFT(TEXT($D$3,"mmmm"),3)) &amp; "'!R27")</f>
        <v>0</v>
      </c>
      <c r="E504" s="147"/>
      <c r="F504" s="148"/>
      <c r="G504" s="148"/>
      <c r="H504" s="148"/>
      <c r="I504" s="148"/>
      <c r="J504" s="148"/>
      <c r="K504" s="148"/>
      <c r="L504" s="148"/>
      <c r="M504" s="148"/>
      <c r="N504" s="148"/>
      <c r="O504" s="148"/>
      <c r="P504" s="149"/>
    </row>
    <row r="505" spans="1:16" ht="15" customHeight="1" x14ac:dyDescent="0.25">
      <c r="A505" s="44" t="e">
        <f ca="1">IF(MONTH(C505)=MONTH(D$3),RIGHT('Yearly Info'!A$31,LEN('Yearly Info'!A$31)-4),"")</f>
        <v>#VALUE!</v>
      </c>
      <c r="B505" s="145"/>
      <c r="C505" s="42">
        <f t="shared" ca="1" si="18"/>
        <v>46309</v>
      </c>
      <c r="D505" s="54">
        <f ca="1">INDIRECT("'" &amp; UPPER(LEFT(TEXT($D$3,"mmmm"),3)) &amp; "'!R28")</f>
        <v>0</v>
      </c>
      <c r="E505" s="147"/>
      <c r="F505" s="148"/>
      <c r="G505" s="148"/>
      <c r="H505" s="148"/>
      <c r="I505" s="148"/>
      <c r="J505" s="148"/>
      <c r="K505" s="148"/>
      <c r="L505" s="148"/>
      <c r="M505" s="148"/>
      <c r="N505" s="148"/>
      <c r="O505" s="148"/>
      <c r="P505" s="149"/>
    </row>
    <row r="506" spans="1:16" ht="15" customHeight="1" x14ac:dyDescent="0.25">
      <c r="A506" s="44" t="e">
        <f ca="1">IF(MONTH(C506)=MONTH(D$3),RIGHT('Yearly Info'!A$32,LEN('Yearly Info'!A$32)-4),"")</f>
        <v>#VALUE!</v>
      </c>
      <c r="B506" s="145"/>
      <c r="C506" s="42">
        <f t="shared" ca="1" si="18"/>
        <v>46309</v>
      </c>
      <c r="D506" s="54">
        <f ca="1">INDIRECT("'" &amp; UPPER(LEFT(TEXT($D$3,"mmmm"),3)) &amp; "'!R29")</f>
        <v>0</v>
      </c>
      <c r="E506" s="147"/>
      <c r="F506" s="148"/>
      <c r="G506" s="148"/>
      <c r="H506" s="148"/>
      <c r="I506" s="148"/>
      <c r="J506" s="148"/>
      <c r="K506" s="148"/>
      <c r="L506" s="148"/>
      <c r="M506" s="148"/>
      <c r="N506" s="148"/>
      <c r="O506" s="148"/>
      <c r="P506" s="149"/>
    </row>
    <row r="507" spans="1:16" ht="15" customHeight="1" x14ac:dyDescent="0.25">
      <c r="A507" s="44" t="e">
        <f ca="1">IF(MONTH(C507)=MONTH(D$3),RIGHT('Yearly Info'!A$33,LEN('Yearly Info'!A$33)-4),"")</f>
        <v>#VALUE!</v>
      </c>
      <c r="B507" s="145"/>
      <c r="C507" s="42">
        <f t="shared" ca="1" si="18"/>
        <v>46309</v>
      </c>
      <c r="D507" s="54">
        <f ca="1">INDIRECT("'" &amp; UPPER(LEFT(TEXT($D$3,"mmmm"),3)) &amp; "'!R30")</f>
        <v>0</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#VALUE!</v>
      </c>
      <c r="B508" s="145"/>
      <c r="C508" s="42">
        <f t="shared" ca="1" si="18"/>
        <v>46309</v>
      </c>
      <c r="D508" s="54">
        <f ca="1">INDIRECT("'" &amp; UPPER(LEFT(TEXT($D$3,"mmmm"),3)) &amp; "'!R31")</f>
        <v>0</v>
      </c>
      <c r="E508" s="147"/>
      <c r="F508" s="148"/>
      <c r="G508" s="148"/>
      <c r="H508" s="148"/>
      <c r="I508" s="148"/>
      <c r="J508" s="148"/>
      <c r="K508" s="148"/>
      <c r="L508" s="148"/>
      <c r="M508" s="148"/>
      <c r="N508" s="148"/>
      <c r="O508" s="148"/>
      <c r="P508" s="149"/>
    </row>
    <row r="509" spans="1:16" ht="15" customHeight="1" x14ac:dyDescent="0.25">
      <c r="A509" s="44" t="e">
        <f ca="1">IF(MONTH(C509)=MONTH(D$3),RIGHT('Yearly Info'!A$35,LEN('Yearly Info'!A$35)-4),"")</f>
        <v>#VALUE!</v>
      </c>
      <c r="B509" s="145"/>
      <c r="C509" s="42">
        <f t="shared" ca="1" si="18"/>
        <v>46309</v>
      </c>
      <c r="D509" s="54">
        <f ca="1">INDIRECT("'" &amp; UPPER(LEFT(TEXT($D$3,"mmmm"),3)) &amp; "'!R32")</f>
        <v>0</v>
      </c>
      <c r="E509" s="147"/>
      <c r="F509" s="148"/>
      <c r="G509" s="148"/>
      <c r="H509" s="148"/>
      <c r="I509" s="148"/>
      <c r="J509" s="148"/>
      <c r="K509" s="148"/>
      <c r="L509" s="148"/>
      <c r="M509" s="148"/>
      <c r="N509" s="148"/>
      <c r="O509" s="148"/>
      <c r="P509" s="149"/>
    </row>
    <row r="510" spans="1:16" ht="15" customHeight="1" x14ac:dyDescent="0.25">
      <c r="A510" s="44" t="e">
        <f ca="1">IF(MONTH(C510)=MONTH(D$3),RIGHT('Yearly Info'!A$36,LEN('Yearly Info'!A$36)-4),"")</f>
        <v>#VALUE!</v>
      </c>
      <c r="B510" s="145"/>
      <c r="C510" s="42">
        <f t="shared" ca="1" si="18"/>
        <v>46309</v>
      </c>
      <c r="D510" s="54">
        <f ca="1">INDIRECT("'" &amp; UPPER(LEFT(TEXT($D$3,"mmmm"),3)) &amp; "'!R33")</f>
        <v>0</v>
      </c>
      <c r="E510" s="147"/>
      <c r="F510" s="148"/>
      <c r="G510" s="148"/>
      <c r="H510" s="148"/>
      <c r="I510" s="148"/>
      <c r="J510" s="148"/>
      <c r="K510" s="148"/>
      <c r="L510" s="148"/>
      <c r="M510" s="148"/>
      <c r="N510" s="148"/>
      <c r="O510" s="148"/>
      <c r="P510" s="149"/>
    </row>
    <row r="511" spans="1:16" ht="15" customHeight="1" x14ac:dyDescent="0.25">
      <c r="A511" s="44" t="e">
        <f ca="1">IF(MONTH(C511)=MONTH(D$3),RIGHT('Yearly Info'!A$37,LEN('Yearly Info'!A$37)-4),"")</f>
        <v>#VALUE!</v>
      </c>
      <c r="B511" s="145"/>
      <c r="C511" s="42">
        <f t="shared" ca="1" si="18"/>
        <v>46309</v>
      </c>
      <c r="D511" s="54">
        <f ca="1">INDIRECT("'" &amp; UPPER(LEFT(TEXT($D$3,"mmmm"),3)) &amp; "'!R34")</f>
        <v>0</v>
      </c>
      <c r="E511" s="147"/>
      <c r="F511" s="148"/>
      <c r="G511" s="148"/>
      <c r="H511" s="148"/>
      <c r="I511" s="148"/>
      <c r="J511" s="148"/>
      <c r="K511" s="148"/>
      <c r="L511" s="148"/>
      <c r="M511" s="148"/>
      <c r="N511" s="148"/>
      <c r="O511" s="148"/>
      <c r="P511" s="149"/>
    </row>
    <row r="512" spans="1:16" ht="15" customHeight="1" x14ac:dyDescent="0.25">
      <c r="A512" s="44" t="e">
        <f ca="1">IF(MONTH(C512)=MONTH(D$3),RIGHT('Yearly Info'!A$38,LEN('Yearly Info'!A$38)-4),"")</f>
        <v>#VALUE!</v>
      </c>
      <c r="B512" s="145"/>
      <c r="C512" s="42">
        <f t="shared" ca="1" si="18"/>
        <v>46309</v>
      </c>
      <c r="D512" s="54">
        <f ca="1">INDIRECT("'" &amp; UPPER(LEFT(TEXT($D$3,"mmmm"),3)) &amp; "'!R35")</f>
        <v>0</v>
      </c>
      <c r="E512" s="147"/>
      <c r="F512" s="148"/>
      <c r="G512" s="148"/>
      <c r="H512" s="148"/>
      <c r="I512" s="148"/>
      <c r="J512" s="148"/>
      <c r="K512" s="148"/>
      <c r="L512" s="148"/>
      <c r="M512" s="148"/>
      <c r="N512" s="148"/>
      <c r="O512" s="148"/>
      <c r="P512" s="149"/>
    </row>
    <row r="513" spans="1:16" ht="15" customHeight="1" x14ac:dyDescent="0.25">
      <c r="A513" s="44" t="e">
        <f ca="1">IF(MONTH(C513)=MONTH(D$3),RIGHT('Yearly Info'!A$39,LEN('Yearly Info'!A$39)-4),"")</f>
        <v>#VALUE!</v>
      </c>
      <c r="B513" s="145"/>
      <c r="C513" s="42">
        <f t="shared" ca="1" si="18"/>
        <v>46309</v>
      </c>
      <c r="D513" s="54">
        <f ca="1">INDIRECT("'" &amp; UPPER(LEFT(TEXT($D$3,"mmmm"),3)) &amp; "'!R36")</f>
        <v>0</v>
      </c>
      <c r="E513" s="147"/>
      <c r="F513" s="148"/>
      <c r="G513" s="148"/>
      <c r="H513" s="148"/>
      <c r="I513" s="148"/>
      <c r="J513" s="148"/>
      <c r="K513" s="148"/>
      <c r="L513" s="148"/>
      <c r="M513" s="148"/>
      <c r="N513" s="148"/>
      <c r="O513" s="148"/>
      <c r="P513" s="149"/>
    </row>
    <row r="514" spans="1:16" ht="15" customHeight="1" thickBot="1" x14ac:dyDescent="0.3">
      <c r="A514" s="45" t="e">
        <f ca="1">IF(MONTH(C514)=MONTH(D$3),RIGHT('Yearly Info'!A$40,LEN('Yearly Info'!A$40)-4),"")</f>
        <v>#VALUE!</v>
      </c>
      <c r="B514" s="145"/>
      <c r="C514" s="42">
        <f t="shared" ca="1" si="18"/>
        <v>46309</v>
      </c>
      <c r="D514" s="54">
        <f ca="1">INDIRECT("'" &amp; UPPER(LEFT(TEXT($D$3,"mmmm"),3)) &amp; "'!R37")</f>
        <v>0</v>
      </c>
      <c r="E514" s="147"/>
      <c r="F514" s="148"/>
      <c r="G514" s="148"/>
      <c r="H514" s="148"/>
      <c r="I514" s="148"/>
      <c r="J514" s="148"/>
      <c r="K514" s="148"/>
      <c r="L514" s="148"/>
      <c r="M514" s="148"/>
      <c r="N514" s="148"/>
      <c r="O514" s="148"/>
      <c r="P514" s="149"/>
    </row>
    <row r="515" spans="1:16" ht="15" customHeight="1" thickBot="1" x14ac:dyDescent="0.3">
      <c r="A515" s="45" t="str">
        <f ca="1">IF(MONTH(C515)=MONTH(D$3),RIGHT('Yearly Info'!A$41,LEN('Yearly Info'!A$41)-4),"")</f>
        <v xml:space="preserve"> </v>
      </c>
      <c r="B515" s="145"/>
      <c r="C515" s="42">
        <f t="shared" ca="1" si="18"/>
        <v>46309</v>
      </c>
      <c r="D515" s="101">
        <f ca="1">INDIRECT("'" &amp; UPPER(LEFT(TEXT($D$3,"mmmm"),3)) &amp; "'!R38")</f>
        <v>0</v>
      </c>
      <c r="E515" s="147"/>
      <c r="F515" s="148"/>
      <c r="G515" s="148"/>
      <c r="H515" s="148"/>
      <c r="I515" s="148"/>
      <c r="J515" s="148"/>
      <c r="K515" s="148"/>
      <c r="L515" s="148"/>
      <c r="M515" s="148"/>
      <c r="N515" s="148"/>
      <c r="O515" s="148"/>
      <c r="P515" s="149"/>
    </row>
    <row r="516" spans="1:16" ht="15" customHeight="1" thickBot="1" x14ac:dyDescent="0.3">
      <c r="A516" s="45" t="str">
        <f ca="1">IF(MONTH(C516)=MONTH(D$3),RIGHT('Yearly Info'!A$42,LEN('Yearly Info'!A$42)-4),"")</f>
        <v xml:space="preserve"> </v>
      </c>
      <c r="B516" s="145"/>
      <c r="C516" s="42">
        <f t="shared" ca="1" si="18"/>
        <v>46309</v>
      </c>
      <c r="D516" s="54">
        <f ca="1">INDIRECT("'" &amp; UPPER(LEFT(TEXT($D$3,"mmmm"),3)) &amp; "'!R39")</f>
        <v>0</v>
      </c>
      <c r="E516" s="147"/>
      <c r="F516" s="148"/>
      <c r="G516" s="148"/>
      <c r="H516" s="148"/>
      <c r="I516" s="148"/>
      <c r="J516" s="148"/>
      <c r="K516" s="148"/>
      <c r="L516" s="148"/>
      <c r="M516" s="148"/>
      <c r="N516" s="148"/>
      <c r="O516" s="148"/>
      <c r="P516" s="149"/>
    </row>
    <row r="517" spans="1:16" ht="15" customHeight="1" thickBot="1" x14ac:dyDescent="0.3">
      <c r="A517" s="45" t="str">
        <f ca="1">IF(MONTH(C517)=MONTH(D$3),RIGHT('Yearly Info'!A$43,LEN('Yearly Info'!A$43)-4),"")</f>
        <v xml:space="preserve"> </v>
      </c>
      <c r="B517" s="146"/>
      <c r="C517" s="42">
        <f t="shared" ca="1" si="18"/>
        <v>46309</v>
      </c>
      <c r="D517" s="55">
        <f ca="1">INDIRECT("'" &amp; UPPER(LEFT(TEXT($D$3,"mmmm"),3)) &amp; "'!R40")</f>
        <v>0</v>
      </c>
      <c r="E517" s="150"/>
      <c r="F517" s="151"/>
      <c r="G517" s="151"/>
      <c r="H517" s="151"/>
      <c r="I517" s="151"/>
      <c r="J517" s="151"/>
      <c r="K517" s="151"/>
      <c r="L517" s="151"/>
      <c r="M517" s="151"/>
      <c r="N517" s="151"/>
      <c r="O517" s="151"/>
      <c r="P517" s="152"/>
    </row>
    <row r="518" spans="1:16" ht="15" customHeight="1" x14ac:dyDescent="0.25">
      <c r="A518" s="44" t="str">
        <f ca="1">IF(MONTH(C518)=MONTH(D$3),RIGHT('Yearly Info'!A$14,LEN('Yearly Info'!A$14)-4),"")</f>
        <v xml:space="preserve"> RICS Support for MDEQ</v>
      </c>
      <c r="B518" s="159" t="str">
        <f ca="1">TEXT(C518,"dddd")</f>
        <v>Thursday</v>
      </c>
      <c r="C518" s="96">
        <f ca="1">C488+1</f>
        <v>46310</v>
      </c>
      <c r="D518" s="54">
        <f ca="1">INDIRECT("'" &amp; UPPER(LEFT(TEXT($D$3,"mmmm"),3)) &amp; "'!S11")</f>
        <v>0</v>
      </c>
      <c r="E518" s="153"/>
      <c r="F518" s="154"/>
      <c r="G518" s="154"/>
      <c r="H518" s="154"/>
      <c r="I518" s="154"/>
      <c r="J518" s="154"/>
      <c r="K518" s="154"/>
      <c r="L518" s="154"/>
      <c r="M518" s="154"/>
      <c r="N518" s="154"/>
      <c r="O518" s="154"/>
      <c r="P518" s="155"/>
    </row>
    <row r="519" spans="1:16" ht="15" customHeight="1" x14ac:dyDescent="0.25">
      <c r="A519" s="44" t="str">
        <f ca="1">IF(MONTH(C519)=MONTH(D$3),RIGHT('Yearly Info'!A$15,LEN('Yearly Info'!A$15)-4),"")</f>
        <v xml:space="preserve"> MDEQ</v>
      </c>
      <c r="B519" s="145"/>
      <c r="C519" s="42">
        <f ca="1">C518</f>
        <v>46310</v>
      </c>
      <c r="D519" s="54">
        <f ca="1">INDIRECT("'" &amp; UPPER(LEFT(TEXT($D$3,"mmmm"),3)) &amp; "'!S12")</f>
        <v>0</v>
      </c>
      <c r="E519" s="147"/>
      <c r="F519" s="148"/>
      <c r="G519" s="148"/>
      <c r="H519" s="148"/>
      <c r="I519" s="148"/>
      <c r="J519" s="148"/>
      <c r="K519" s="148"/>
      <c r="L519" s="148"/>
      <c r="M519" s="148"/>
      <c r="N519" s="148"/>
      <c r="O519" s="148"/>
      <c r="P519" s="149"/>
    </row>
    <row r="520" spans="1:16" ht="15" customHeight="1" x14ac:dyDescent="0.25">
      <c r="A520" s="44" t="str">
        <f ca="1">IF(MONTH(C520)=MONTH(D$3),RIGHT('Yearly Info'!A$16,LEN('Yearly Info'!A$16)-4),"")</f>
        <v xml:space="preserve"> RICS Idea Portal</v>
      </c>
      <c r="B520" s="145"/>
      <c r="C520" s="42">
        <f t="shared" ref="C520:C547" ca="1" si="19">C519</f>
        <v>46310</v>
      </c>
      <c r="D520" s="54">
        <f ca="1">INDIRECT("'" &amp; UPPER(LEFT(TEXT($D$3,"mmmm"),3)) &amp; "'!S13")</f>
        <v>0</v>
      </c>
      <c r="E520" s="147"/>
      <c r="F520" s="148"/>
      <c r="G520" s="148"/>
      <c r="H520" s="148"/>
      <c r="I520" s="148"/>
      <c r="J520" s="148"/>
      <c r="K520" s="148"/>
      <c r="L520" s="148"/>
      <c r="M520" s="148"/>
      <c r="N520" s="148"/>
      <c r="O520" s="148"/>
      <c r="P520" s="149"/>
    </row>
    <row r="521" spans="1:16" ht="15" customHeight="1" x14ac:dyDescent="0.25">
      <c r="A521" s="44" t="str">
        <f ca="1">IF(MONTH(C521)=MONTH(D$3),RIGHT('Yearly Info'!A$17,LEN('Yearly Info'!A$17)-4),"")</f>
        <v xml:space="preserve"> MSWIS</v>
      </c>
      <c r="B521" s="145"/>
      <c r="C521" s="42">
        <f t="shared" ca="1" si="19"/>
        <v>46310</v>
      </c>
      <c r="D521" s="54">
        <f ca="1">INDIRECT("'" &amp; UPPER(LEFT(TEXT($D$3,"mmmm"),3)) &amp; "'!S14")</f>
        <v>0</v>
      </c>
      <c r="E521" s="147"/>
      <c r="F521" s="148"/>
      <c r="G521" s="148"/>
      <c r="H521" s="148"/>
      <c r="I521" s="148"/>
      <c r="J521" s="148"/>
      <c r="K521" s="148"/>
      <c r="L521" s="148"/>
      <c r="M521" s="148"/>
      <c r="N521" s="148"/>
      <c r="O521" s="148"/>
      <c r="P521" s="149"/>
    </row>
    <row r="522" spans="1:16" ht="15" customHeight="1" x14ac:dyDescent="0.25">
      <c r="A522" s="44" t="str">
        <f ca="1">IF(MONTH(C522)=MONTH(D$3),RIGHT('Yearly Info'!A$18,LEN('Yearly Info'!A$18)-4),"")</f>
        <v xml:space="preserve"> GeoSpatial</v>
      </c>
      <c r="B522" s="145"/>
      <c r="C522" s="42">
        <f t="shared" ca="1" si="19"/>
        <v>46310</v>
      </c>
      <c r="D522" s="54">
        <f ca="1">INDIRECT("'" &amp; UPPER(LEFT(TEXT($D$3,"mmmm"),3)) &amp; "'!S15")</f>
        <v>0</v>
      </c>
      <c r="E522" s="147"/>
      <c r="F522" s="148"/>
      <c r="G522" s="148"/>
      <c r="H522" s="148"/>
      <c r="I522" s="148"/>
      <c r="J522" s="148"/>
      <c r="K522" s="148"/>
      <c r="L522" s="148"/>
      <c r="M522" s="148"/>
      <c r="N522" s="148"/>
      <c r="O522" s="148"/>
      <c r="P522" s="149"/>
    </row>
    <row r="523" spans="1:16" ht="15" customHeight="1" x14ac:dyDescent="0.25">
      <c r="A523" s="44" t="str">
        <f ca="1">IF(MONTH(C523)=MONTH(D$3),RIGHT('Yearly Info'!A$19,LEN('Yearly Info'!A$19)-4),"")</f>
        <v xml:space="preserve"> RICS Dashboard</v>
      </c>
      <c r="B523" s="145"/>
      <c r="C523" s="42">
        <f t="shared" ca="1" si="19"/>
        <v>46310</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MDWFP NRIS</v>
      </c>
      <c r="B524" s="145"/>
      <c r="C524" s="42">
        <f t="shared" ca="1" si="19"/>
        <v>46310</v>
      </c>
      <c r="D524" s="54">
        <f ca="1">INDIRECT("'" &amp; UPPER(LEFT(TEXT($D$3,"mmmm"),3)) &amp; "'!S17")</f>
        <v>0</v>
      </c>
      <c r="E524" s="153"/>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 MRVA 4 CLOSED</v>
      </c>
      <c r="B525" s="145"/>
      <c r="C525" s="42">
        <f t="shared" ca="1" si="19"/>
        <v>46310</v>
      </c>
      <c r="D525" s="54">
        <f ca="1">INDIRECT("'" &amp; UPPER(LEFT(TEXT($D$3,"mmmm"),3)) &amp; "'!S18")</f>
        <v>0</v>
      </c>
      <c r="E525" s="147"/>
      <c r="F525" s="148"/>
      <c r="G525" s="148"/>
      <c r="H525" s="148"/>
      <c r="I525" s="148"/>
      <c r="J525" s="148"/>
      <c r="K525" s="148"/>
      <c r="L525" s="148"/>
      <c r="M525" s="148"/>
      <c r="N525" s="148"/>
      <c r="O525" s="148"/>
      <c r="P525" s="149"/>
    </row>
    <row r="526" spans="1:16" ht="15" customHeight="1" x14ac:dyDescent="0.25">
      <c r="A526" s="44" t="str">
        <f ca="1">IF(MONTH(C526)=MONTH(D$3),RIGHT('Yearly Info'!A$22,LEN('Yearly Info'!A$22)-4),"")</f>
        <v xml:space="preserve"> Tackett</v>
      </c>
      <c r="B526" s="145"/>
      <c r="C526" s="42">
        <f t="shared" ca="1" si="19"/>
        <v>46310</v>
      </c>
      <c r="D526" s="54">
        <f ca="1">INDIRECT("'" &amp; UPPER(LEFT(TEXT($D$3,"mmmm"),3)) &amp; "'!S19")</f>
        <v>0</v>
      </c>
      <c r="E526" s="147"/>
      <c r="F526" s="148"/>
      <c r="G526" s="148"/>
      <c r="H526" s="148"/>
      <c r="I526" s="148"/>
      <c r="J526" s="148"/>
      <c r="K526" s="148"/>
      <c r="L526" s="148"/>
      <c r="M526" s="148"/>
      <c r="N526" s="148"/>
      <c r="O526" s="148"/>
      <c r="P526" s="149"/>
    </row>
    <row r="527" spans="1:16" ht="15" customHeight="1" x14ac:dyDescent="0.25">
      <c r="A527" s="44" t="e">
        <f ca="1">IF(MONTH(C527)=MONTH(D$3),RIGHT('Yearly Info'!A$23,LEN('Yearly Info'!A$23)-4),"")</f>
        <v>#VALUE!</v>
      </c>
      <c r="B527" s="145"/>
      <c r="C527" s="42">
        <f t="shared" ca="1" si="19"/>
        <v>46310</v>
      </c>
      <c r="D527" s="54">
        <f ca="1">INDIRECT("'" &amp; UPPER(LEFT(TEXT($D$3,"mmmm"),3)) &amp; "'!S20")</f>
        <v>0</v>
      </c>
      <c r="E527" s="147"/>
      <c r="F527" s="148"/>
      <c r="G527" s="148"/>
      <c r="H527" s="148"/>
      <c r="I527" s="148"/>
      <c r="J527" s="148"/>
      <c r="K527" s="148"/>
      <c r="L527" s="148"/>
      <c r="M527" s="148"/>
      <c r="N527" s="148"/>
      <c r="O527" s="148"/>
      <c r="P527" s="149"/>
    </row>
    <row r="528" spans="1:16" ht="15" customHeight="1" x14ac:dyDescent="0.25">
      <c r="A528" s="44" t="e">
        <f ca="1">IF(MONTH(C528)=MONTH(D$3),RIGHT('Yearly Info'!A$24,LEN('Yearly Info'!A$24)-4),"")</f>
        <v>#VALUE!</v>
      </c>
      <c r="B528" s="145"/>
      <c r="C528" s="42">
        <f t="shared" ca="1" si="19"/>
        <v>46310</v>
      </c>
      <c r="D528" s="54">
        <f ca="1">INDIRECT("'" &amp; UPPER(LEFT(TEXT($D$3,"mmmm"),3)) &amp; "'!S21")</f>
        <v>0</v>
      </c>
      <c r="E528" s="147"/>
      <c r="F528" s="148"/>
      <c r="G528" s="148"/>
      <c r="H528" s="148"/>
      <c r="I528" s="148"/>
      <c r="J528" s="148"/>
      <c r="K528" s="148"/>
      <c r="L528" s="148"/>
      <c r="M528" s="148"/>
      <c r="N528" s="148"/>
      <c r="O528" s="148"/>
      <c r="P528" s="149"/>
    </row>
    <row r="529" spans="1:16" ht="15" customHeight="1" x14ac:dyDescent="0.25">
      <c r="A529" s="44" t="e">
        <f ca="1">IF(MONTH(C529)=MONTH(D$3),RIGHT('Yearly Info'!A$25,LEN('Yearly Info'!A$25)-4),"")</f>
        <v>#VALUE!</v>
      </c>
      <c r="B529" s="145"/>
      <c r="C529" s="42">
        <f t="shared" ca="1" si="19"/>
        <v>46310</v>
      </c>
      <c r="D529" s="54">
        <f ca="1">INDIRECT("'" &amp; UPPER(LEFT(TEXT($D$3,"mmmm"),3)) &amp; "'!S22")</f>
        <v>0</v>
      </c>
      <c r="E529" s="147"/>
      <c r="F529" s="148"/>
      <c r="G529" s="148"/>
      <c r="H529" s="148"/>
      <c r="I529" s="148"/>
      <c r="J529" s="148"/>
      <c r="K529" s="148"/>
      <c r="L529" s="148"/>
      <c r="M529" s="148"/>
      <c r="N529" s="148"/>
      <c r="O529" s="148"/>
      <c r="P529" s="149"/>
    </row>
    <row r="530" spans="1:16" ht="15" customHeight="1" x14ac:dyDescent="0.25">
      <c r="A530" s="44" t="e">
        <f ca="1">IF(MONTH(C530)=MONTH(D$3),RIGHT('Yearly Info'!A$26,LEN('Yearly Info'!A$26)-4),"")</f>
        <v>#VALUE!</v>
      </c>
      <c r="B530" s="145"/>
      <c r="C530" s="42">
        <f t="shared" ca="1" si="19"/>
        <v>46310</v>
      </c>
      <c r="D530" s="54">
        <f ca="1">INDIRECT("'" &amp; UPPER(LEFT(TEXT($D$3,"mmmm"),3)) &amp; "'!S23")</f>
        <v>0</v>
      </c>
      <c r="E530" s="147"/>
      <c r="F530" s="148"/>
      <c r="G530" s="148"/>
      <c r="H530" s="148"/>
      <c r="I530" s="148"/>
      <c r="J530" s="148"/>
      <c r="K530" s="148"/>
      <c r="L530" s="148"/>
      <c r="M530" s="148"/>
      <c r="N530" s="148"/>
      <c r="O530" s="148"/>
      <c r="P530" s="149"/>
    </row>
    <row r="531" spans="1:16" ht="15" customHeight="1" x14ac:dyDescent="0.25">
      <c r="A531" s="44" t="e">
        <f ca="1">IF(MONTH(C531)=MONTH(D$3),RIGHT('Yearly Info'!A$27,LEN('Yearly Info'!A$27)-4),"")</f>
        <v>#VALUE!</v>
      </c>
      <c r="B531" s="145"/>
      <c r="C531" s="42">
        <f t="shared" ca="1" si="19"/>
        <v>46310</v>
      </c>
      <c r="D531" s="54">
        <f ca="1">INDIRECT("'" &amp; UPPER(LEFT(TEXT($D$3,"mmmm"),3)) &amp; "'!S24")</f>
        <v>0</v>
      </c>
      <c r="E531" s="147"/>
      <c r="F531" s="148"/>
      <c r="G531" s="148"/>
      <c r="H531" s="148"/>
      <c r="I531" s="148"/>
      <c r="J531" s="148"/>
      <c r="K531" s="148"/>
      <c r="L531" s="148"/>
      <c r="M531" s="148"/>
      <c r="N531" s="148"/>
      <c r="O531" s="148"/>
      <c r="P531" s="149"/>
    </row>
    <row r="532" spans="1:16" ht="15" customHeight="1" x14ac:dyDescent="0.25">
      <c r="A532" s="44" t="e">
        <f ca="1">IF(MONTH(C532)=MONTH(D$3),RIGHT('Yearly Info'!A$28,LEN('Yearly Info'!A$28)-4),"")</f>
        <v>#VALUE!</v>
      </c>
      <c r="B532" s="145"/>
      <c r="C532" s="42">
        <f t="shared" ca="1" si="19"/>
        <v>46310</v>
      </c>
      <c r="D532" s="54">
        <f ca="1">INDIRECT("'" &amp; UPPER(LEFT(TEXT($D$3,"mmmm"),3)) &amp; "'!S25")</f>
        <v>0</v>
      </c>
      <c r="E532" s="147"/>
      <c r="F532" s="148"/>
      <c r="G532" s="148"/>
      <c r="H532" s="148"/>
      <c r="I532" s="148"/>
      <c r="J532" s="148"/>
      <c r="K532" s="148"/>
      <c r="L532" s="148"/>
      <c r="M532" s="148"/>
      <c r="N532" s="148"/>
      <c r="O532" s="148"/>
      <c r="P532" s="149"/>
    </row>
    <row r="533" spans="1:16" ht="15" customHeight="1" x14ac:dyDescent="0.25">
      <c r="A533" s="44" t="e">
        <f ca="1">IF(MONTH(C533)=MONTH(D$3),RIGHT('Yearly Info'!A$29,LEN('Yearly Info'!A$29)-4),"")</f>
        <v>#VALUE!</v>
      </c>
      <c r="B533" s="145"/>
      <c r="C533" s="42">
        <f t="shared" ca="1" si="19"/>
        <v>46310</v>
      </c>
      <c r="D533" s="54">
        <f ca="1">INDIRECT("'" &amp; UPPER(LEFT(TEXT($D$3,"mmmm"),3)) &amp; "'!S26")</f>
        <v>0</v>
      </c>
      <c r="E533" s="147"/>
      <c r="F533" s="148"/>
      <c r="G533" s="148"/>
      <c r="H533" s="148"/>
      <c r="I533" s="148"/>
      <c r="J533" s="148"/>
      <c r="K533" s="148"/>
      <c r="L533" s="148"/>
      <c r="M533" s="148"/>
      <c r="N533" s="148"/>
      <c r="O533" s="148"/>
      <c r="P533" s="149"/>
    </row>
    <row r="534" spans="1:16" ht="15" customHeight="1" x14ac:dyDescent="0.25">
      <c r="A534" s="44" t="e">
        <f ca="1">IF(MONTH(C534)=MONTH(D$3),RIGHT('Yearly Info'!A$30,LEN('Yearly Info'!A$30)-4),"")</f>
        <v>#VALUE!</v>
      </c>
      <c r="B534" s="145"/>
      <c r="C534" s="42">
        <f t="shared" ca="1" si="19"/>
        <v>46310</v>
      </c>
      <c r="D534" s="54">
        <f ca="1">INDIRECT("'" &amp; UPPER(LEFT(TEXT($D$3,"mmmm"),3)) &amp; "'!S27")</f>
        <v>0</v>
      </c>
      <c r="E534" s="147"/>
      <c r="F534" s="148"/>
      <c r="G534" s="148"/>
      <c r="H534" s="148"/>
      <c r="I534" s="148"/>
      <c r="J534" s="148"/>
      <c r="K534" s="148"/>
      <c r="L534" s="148"/>
      <c r="M534" s="148"/>
      <c r="N534" s="148"/>
      <c r="O534" s="148"/>
      <c r="P534" s="149"/>
    </row>
    <row r="535" spans="1:16" ht="15" customHeight="1" x14ac:dyDescent="0.25">
      <c r="A535" s="44" t="e">
        <f ca="1">IF(MONTH(C535)=MONTH(D$3),RIGHT('Yearly Info'!A$31,LEN('Yearly Info'!A$31)-4),"")</f>
        <v>#VALUE!</v>
      </c>
      <c r="B535" s="145"/>
      <c r="C535" s="42">
        <f t="shared" ca="1" si="19"/>
        <v>46310</v>
      </c>
      <c r="D535" s="54">
        <f ca="1">INDIRECT("'" &amp; UPPER(LEFT(TEXT($D$3,"mmmm"),3)) &amp; "'!S28")</f>
        <v>0</v>
      </c>
      <c r="E535" s="147"/>
      <c r="F535" s="148"/>
      <c r="G535" s="148"/>
      <c r="H535" s="148"/>
      <c r="I535" s="148"/>
      <c r="J535" s="148"/>
      <c r="K535" s="148"/>
      <c r="L535" s="148"/>
      <c r="M535" s="148"/>
      <c r="N535" s="148"/>
      <c r="O535" s="148"/>
      <c r="P535" s="149"/>
    </row>
    <row r="536" spans="1:16" ht="15" customHeight="1" x14ac:dyDescent="0.25">
      <c r="A536" s="44" t="e">
        <f ca="1">IF(MONTH(C536)=MONTH(D$3),RIGHT('Yearly Info'!A$32,LEN('Yearly Info'!A$32)-4),"")</f>
        <v>#VALUE!</v>
      </c>
      <c r="B536" s="145"/>
      <c r="C536" s="42">
        <f t="shared" ca="1" si="19"/>
        <v>46310</v>
      </c>
      <c r="D536" s="54">
        <f ca="1">INDIRECT("'" &amp; UPPER(LEFT(TEXT($D$3,"mmmm"),3)) &amp; "'!S29")</f>
        <v>0</v>
      </c>
      <c r="E536" s="147"/>
      <c r="F536" s="148"/>
      <c r="G536" s="148"/>
      <c r="H536" s="148"/>
      <c r="I536" s="148"/>
      <c r="J536" s="148"/>
      <c r="K536" s="148"/>
      <c r="L536" s="148"/>
      <c r="M536" s="148"/>
      <c r="N536" s="148"/>
      <c r="O536" s="148"/>
      <c r="P536" s="149"/>
    </row>
    <row r="537" spans="1:16" ht="15" customHeight="1" x14ac:dyDescent="0.25">
      <c r="A537" s="44" t="e">
        <f ca="1">IF(MONTH(C537)=MONTH(D$3),RIGHT('Yearly Info'!A$33,LEN('Yearly Info'!A$33)-4),"")</f>
        <v>#VALUE!</v>
      </c>
      <c r="B537" s="145"/>
      <c r="C537" s="42">
        <f t="shared" ca="1" si="19"/>
        <v>46310</v>
      </c>
      <c r="D537" s="54">
        <f ca="1">INDIRECT("'" &amp; UPPER(LEFT(TEXT($D$3,"mmmm"),3)) &amp; "'!S30")</f>
        <v>0</v>
      </c>
      <c r="E537" s="147"/>
      <c r="F537" s="148"/>
      <c r="G537" s="148"/>
      <c r="H537" s="148"/>
      <c r="I537" s="148"/>
      <c r="J537" s="148"/>
      <c r="K537" s="148"/>
      <c r="L537" s="148"/>
      <c r="M537" s="148"/>
      <c r="N537" s="148"/>
      <c r="O537" s="148"/>
      <c r="P537" s="149"/>
    </row>
    <row r="538" spans="1:16" ht="15" customHeight="1" x14ac:dyDescent="0.25">
      <c r="A538" s="44" t="e">
        <f ca="1">IF(MONTH(C538)=MONTH(D$3),RIGHT('Yearly Info'!A$34,LEN('Yearly Info'!A$34)-4),"")</f>
        <v>#VALUE!</v>
      </c>
      <c r="B538" s="145"/>
      <c r="C538" s="42">
        <f t="shared" ca="1" si="19"/>
        <v>46310</v>
      </c>
      <c r="D538" s="54">
        <f ca="1">INDIRECT("'" &amp; UPPER(LEFT(TEXT($D$3,"mmmm"),3)) &amp; "'!S31")</f>
        <v>0</v>
      </c>
      <c r="E538" s="147"/>
      <c r="F538" s="148"/>
      <c r="G538" s="148"/>
      <c r="H538" s="148"/>
      <c r="I538" s="148"/>
      <c r="J538" s="148"/>
      <c r="K538" s="148"/>
      <c r="L538" s="148"/>
      <c r="M538" s="148"/>
      <c r="N538" s="148"/>
      <c r="O538" s="148"/>
      <c r="P538" s="149"/>
    </row>
    <row r="539" spans="1:16" ht="15" customHeight="1" x14ac:dyDescent="0.25">
      <c r="A539" s="44" t="e">
        <f ca="1">IF(MONTH(C539)=MONTH(D$3),RIGHT('Yearly Info'!A$35,LEN('Yearly Info'!A$35)-4),"")</f>
        <v>#VALUE!</v>
      </c>
      <c r="B539" s="145"/>
      <c r="C539" s="42">
        <f t="shared" ca="1" si="19"/>
        <v>46310</v>
      </c>
      <c r="D539" s="54">
        <f ca="1">INDIRECT("'" &amp; UPPER(LEFT(TEXT($D$3,"mmmm"),3)) &amp; "'!S32")</f>
        <v>0</v>
      </c>
      <c r="E539" s="147"/>
      <c r="F539" s="148"/>
      <c r="G539" s="148"/>
      <c r="H539" s="148"/>
      <c r="I539" s="148"/>
      <c r="J539" s="148"/>
      <c r="K539" s="148"/>
      <c r="L539" s="148"/>
      <c r="M539" s="148"/>
      <c r="N539" s="148"/>
      <c r="O539" s="148"/>
      <c r="P539" s="149"/>
    </row>
    <row r="540" spans="1:16" ht="15" customHeight="1" x14ac:dyDescent="0.25">
      <c r="A540" s="44" t="e">
        <f ca="1">IF(MONTH(C540)=MONTH(D$3),RIGHT('Yearly Info'!A$36,LEN('Yearly Info'!A$36)-4),"")</f>
        <v>#VALUE!</v>
      </c>
      <c r="B540" s="145"/>
      <c r="C540" s="42">
        <f t="shared" ca="1" si="19"/>
        <v>46310</v>
      </c>
      <c r="D540" s="54">
        <f ca="1">INDIRECT("'" &amp; UPPER(LEFT(TEXT($D$3,"mmmm"),3)) &amp; "'!S33")</f>
        <v>0</v>
      </c>
      <c r="E540" s="147"/>
      <c r="F540" s="148"/>
      <c r="G540" s="148"/>
      <c r="H540" s="148"/>
      <c r="I540" s="148"/>
      <c r="J540" s="148"/>
      <c r="K540" s="148"/>
      <c r="L540" s="148"/>
      <c r="M540" s="148"/>
      <c r="N540" s="148"/>
      <c r="O540" s="148"/>
      <c r="P540" s="149"/>
    </row>
    <row r="541" spans="1:16" ht="15" customHeight="1" x14ac:dyDescent="0.25">
      <c r="A541" s="44" t="e">
        <f ca="1">IF(MONTH(C541)=MONTH(D$3),RIGHT('Yearly Info'!A$37,LEN('Yearly Info'!A$37)-4),"")</f>
        <v>#VALUE!</v>
      </c>
      <c r="B541" s="145"/>
      <c r="C541" s="42">
        <f t="shared" ca="1" si="19"/>
        <v>46310</v>
      </c>
      <c r="D541" s="54">
        <f ca="1">INDIRECT("'" &amp; UPPER(LEFT(TEXT($D$3,"mmmm"),3)) &amp; "'!S34")</f>
        <v>0</v>
      </c>
      <c r="E541" s="147"/>
      <c r="F541" s="148"/>
      <c r="G541" s="148"/>
      <c r="H541" s="148"/>
      <c r="I541" s="148"/>
      <c r="J541" s="148"/>
      <c r="K541" s="148"/>
      <c r="L541" s="148"/>
      <c r="M541" s="148"/>
      <c r="N541" s="148"/>
      <c r="O541" s="148"/>
      <c r="P541" s="149"/>
    </row>
    <row r="542" spans="1:16" ht="15" customHeight="1" x14ac:dyDescent="0.25">
      <c r="A542" s="44" t="e">
        <f ca="1">IF(MONTH(C542)=MONTH(D$3),RIGHT('Yearly Info'!A$38,LEN('Yearly Info'!A$38)-4),"")</f>
        <v>#VALUE!</v>
      </c>
      <c r="B542" s="145"/>
      <c r="C542" s="42">
        <f t="shared" ca="1" si="19"/>
        <v>46310</v>
      </c>
      <c r="D542" s="54">
        <f ca="1">INDIRECT("'" &amp; UPPER(LEFT(TEXT($D$3,"mmmm"),3)) &amp; "'!S35")</f>
        <v>0</v>
      </c>
      <c r="E542" s="147"/>
      <c r="F542" s="148"/>
      <c r="G542" s="148"/>
      <c r="H542" s="148"/>
      <c r="I542" s="148"/>
      <c r="J542" s="148"/>
      <c r="K542" s="148"/>
      <c r="L542" s="148"/>
      <c r="M542" s="148"/>
      <c r="N542" s="148"/>
      <c r="O542" s="148"/>
      <c r="P542" s="149"/>
    </row>
    <row r="543" spans="1:16" ht="15" customHeight="1" x14ac:dyDescent="0.25">
      <c r="A543" s="44" t="e">
        <f ca="1">IF(MONTH(C543)=MONTH(D$3),RIGHT('Yearly Info'!A$39,LEN('Yearly Info'!A$39)-4),"")</f>
        <v>#VALUE!</v>
      </c>
      <c r="B543" s="145"/>
      <c r="C543" s="42">
        <f t="shared" ca="1" si="19"/>
        <v>46310</v>
      </c>
      <c r="D543" s="54">
        <f ca="1">INDIRECT("'" &amp; UPPER(LEFT(TEXT($D$3,"mmmm"),3)) &amp; "'!S36")</f>
        <v>0</v>
      </c>
      <c r="E543" s="147"/>
      <c r="F543" s="148"/>
      <c r="G543" s="148"/>
      <c r="H543" s="148"/>
      <c r="I543" s="148"/>
      <c r="J543" s="148"/>
      <c r="K543" s="148"/>
      <c r="L543" s="148"/>
      <c r="M543" s="148"/>
      <c r="N543" s="148"/>
      <c r="O543" s="148"/>
      <c r="P543" s="149"/>
    </row>
    <row r="544" spans="1:16" ht="15" customHeight="1" thickBot="1" x14ac:dyDescent="0.3">
      <c r="A544" s="45" t="e">
        <f ca="1">IF(MONTH(C544)=MONTH(D$3),RIGHT('Yearly Info'!A$40,LEN('Yearly Info'!A$40)-4),"")</f>
        <v>#VALUE!</v>
      </c>
      <c r="B544" s="145"/>
      <c r="C544" s="42">
        <f t="shared" ca="1" si="19"/>
        <v>46310</v>
      </c>
      <c r="D544" s="54">
        <f ca="1">INDIRECT("'" &amp; UPPER(LEFT(TEXT($D$3,"mmmm"),3)) &amp; "'!S37")</f>
        <v>0</v>
      </c>
      <c r="E544" s="147"/>
      <c r="F544" s="148"/>
      <c r="G544" s="148"/>
      <c r="H544" s="148"/>
      <c r="I544" s="148"/>
      <c r="J544" s="148"/>
      <c r="K544" s="148"/>
      <c r="L544" s="148"/>
      <c r="M544" s="148"/>
      <c r="N544" s="148"/>
      <c r="O544" s="148"/>
      <c r="P544" s="149"/>
    </row>
    <row r="545" spans="1:16" ht="15" customHeight="1" thickBot="1" x14ac:dyDescent="0.3">
      <c r="A545" s="45" t="str">
        <f ca="1">IF(MONTH(C545)=MONTH(D$3),RIGHT('Yearly Info'!A$41,LEN('Yearly Info'!A$41)-4),"")</f>
        <v xml:space="preserve"> </v>
      </c>
      <c r="B545" s="145"/>
      <c r="C545" s="42">
        <f t="shared" ca="1" si="19"/>
        <v>46310</v>
      </c>
      <c r="D545" s="54">
        <f ca="1">INDIRECT("'" &amp; UPPER(LEFT(TEXT($D$3,"mmmm"),3)) &amp; "'!S38")</f>
        <v>0</v>
      </c>
      <c r="E545" s="147"/>
      <c r="F545" s="148"/>
      <c r="G545" s="148"/>
      <c r="H545" s="148"/>
      <c r="I545" s="148"/>
      <c r="J545" s="148"/>
      <c r="K545" s="148"/>
      <c r="L545" s="148"/>
      <c r="M545" s="148"/>
      <c r="N545" s="148"/>
      <c r="O545" s="148"/>
      <c r="P545" s="149"/>
    </row>
    <row r="546" spans="1:16" ht="15" customHeight="1" thickBot="1" x14ac:dyDescent="0.3">
      <c r="A546" s="45" t="str">
        <f ca="1">IF(MONTH(C546)=MONTH(D$3),RIGHT('Yearly Info'!A$42,LEN('Yearly Info'!A$42)-4),"")</f>
        <v xml:space="preserve"> </v>
      </c>
      <c r="B546" s="145"/>
      <c r="C546" s="42">
        <f t="shared" ca="1" si="19"/>
        <v>46310</v>
      </c>
      <c r="D546" s="54">
        <f ca="1">INDIRECT("'" &amp; UPPER(LEFT(TEXT($D$3,"mmmm"),3)) &amp; "'!S39")</f>
        <v>0</v>
      </c>
      <c r="E546" s="147"/>
      <c r="F546" s="148"/>
      <c r="G546" s="148"/>
      <c r="H546" s="148"/>
      <c r="I546" s="148"/>
      <c r="J546" s="148"/>
      <c r="K546" s="148"/>
      <c r="L546" s="148"/>
      <c r="M546" s="148"/>
      <c r="N546" s="148"/>
      <c r="O546" s="148"/>
      <c r="P546" s="149"/>
    </row>
    <row r="547" spans="1:16" ht="15" customHeight="1" thickBot="1" x14ac:dyDescent="0.3">
      <c r="A547" s="45" t="str">
        <f ca="1">IF(MONTH(C547)=MONTH(D$3),RIGHT('Yearly Info'!A$43,LEN('Yearly Info'!A$43)-4),"")</f>
        <v xml:space="preserve"> </v>
      </c>
      <c r="B547" s="146"/>
      <c r="C547" s="42">
        <f t="shared" ca="1" si="19"/>
        <v>46310</v>
      </c>
      <c r="D547" s="55">
        <f ca="1">INDIRECT("'" &amp; UPPER(LEFT(TEXT($D$3,"mmmm"),3)) &amp; "'!S40")</f>
        <v>0</v>
      </c>
      <c r="E547" s="150"/>
      <c r="F547" s="151"/>
      <c r="G547" s="151"/>
      <c r="H547" s="151"/>
      <c r="I547" s="151"/>
      <c r="J547" s="151"/>
      <c r="K547" s="151"/>
      <c r="L547" s="151"/>
      <c r="M547" s="151"/>
      <c r="N547" s="151"/>
      <c r="O547" s="151"/>
      <c r="P547" s="152"/>
    </row>
    <row r="548" spans="1:16" ht="15" customHeight="1" x14ac:dyDescent="0.25">
      <c r="A548" s="44" t="str">
        <f ca="1">IF(MONTH(C548)=MONTH(D$3),RIGHT('Yearly Info'!A$14,LEN('Yearly Info'!A$14)-4),"")</f>
        <v xml:space="preserve"> RICS Support for MDEQ</v>
      </c>
      <c r="B548" s="159" t="str">
        <f ca="1">TEXT(C548,"dddd")</f>
        <v>Friday</v>
      </c>
      <c r="C548" s="96">
        <f ca="1">C518+1</f>
        <v>46311</v>
      </c>
      <c r="D548" s="54">
        <f ca="1">INDIRECT("'" &amp; UPPER(LEFT(TEXT($D$3,"mmmm"),3)) &amp; "'!T11")</f>
        <v>0</v>
      </c>
      <c r="E548" s="147"/>
      <c r="F548" s="148"/>
      <c r="G548" s="148"/>
      <c r="H548" s="148"/>
      <c r="I548" s="148"/>
      <c r="J548" s="148"/>
      <c r="K548" s="148"/>
      <c r="L548" s="148"/>
      <c r="M548" s="148"/>
      <c r="N548" s="148"/>
      <c r="O548" s="148"/>
      <c r="P548" s="149"/>
    </row>
    <row r="549" spans="1:16" ht="15" customHeight="1" x14ac:dyDescent="0.25">
      <c r="A549" s="44" t="str">
        <f ca="1">IF(MONTH(C549)=MONTH(D$3),RIGHT('Yearly Info'!A$15,LEN('Yearly Info'!A$15)-4),"")</f>
        <v xml:space="preserve"> MDEQ</v>
      </c>
      <c r="B549" s="145"/>
      <c r="C549" s="42">
        <f ca="1">C548</f>
        <v>46311</v>
      </c>
      <c r="D549" s="54">
        <f ca="1">INDIRECT("'" &amp; UPPER(LEFT(TEXT($D$3,"mmmm"),3)) &amp; "'!T12")</f>
        <v>0</v>
      </c>
      <c r="E549" s="147"/>
      <c r="F549" s="148"/>
      <c r="G549" s="148"/>
      <c r="H549" s="148"/>
      <c r="I549" s="148"/>
      <c r="J549" s="148"/>
      <c r="K549" s="148"/>
      <c r="L549" s="148"/>
      <c r="M549" s="148"/>
      <c r="N549" s="148"/>
      <c r="O549" s="148"/>
      <c r="P549" s="149"/>
    </row>
    <row r="550" spans="1:16" ht="15" customHeight="1" x14ac:dyDescent="0.25">
      <c r="A550" s="44" t="str">
        <f ca="1">IF(MONTH(C550)=MONTH(D$3),RIGHT('Yearly Info'!A$16,LEN('Yearly Info'!A$16)-4),"")</f>
        <v xml:space="preserve"> RICS Idea Portal</v>
      </c>
      <c r="B550" s="145"/>
      <c r="C550" s="42">
        <f t="shared" ref="C550:C577" ca="1" si="20">C549</f>
        <v>46311</v>
      </c>
      <c r="D550" s="54">
        <f ca="1">INDIRECT("'" &amp; UPPER(LEFT(TEXT($D$3,"mmmm"),3)) &amp; "'!T13")</f>
        <v>0</v>
      </c>
      <c r="E550" s="147"/>
      <c r="F550" s="148"/>
      <c r="G550" s="148"/>
      <c r="H550" s="148"/>
      <c r="I550" s="148"/>
      <c r="J550" s="148"/>
      <c r="K550" s="148"/>
      <c r="L550" s="148"/>
      <c r="M550" s="148"/>
      <c r="N550" s="148"/>
      <c r="O550" s="148"/>
      <c r="P550" s="149"/>
    </row>
    <row r="551" spans="1:16" ht="15" customHeight="1" x14ac:dyDescent="0.25">
      <c r="A551" s="44" t="str">
        <f ca="1">IF(MONTH(C551)=MONTH(D$3),RIGHT('Yearly Info'!A$17,LEN('Yearly Info'!A$17)-4),"")</f>
        <v xml:space="preserve"> MSWIS</v>
      </c>
      <c r="B551" s="145"/>
      <c r="C551" s="42">
        <f t="shared" ca="1" si="20"/>
        <v>46311</v>
      </c>
      <c r="D551" s="54">
        <f ca="1">INDIRECT("'" &amp; UPPER(LEFT(TEXT($D$3,"mmmm"),3)) &amp; "'!T14")</f>
        <v>0</v>
      </c>
      <c r="E551" s="147"/>
      <c r="F551" s="148"/>
      <c r="G551" s="148"/>
      <c r="H551" s="148"/>
      <c r="I551" s="148"/>
      <c r="J551" s="148"/>
      <c r="K551" s="148"/>
      <c r="L551" s="148"/>
      <c r="M551" s="148"/>
      <c r="N551" s="148"/>
      <c r="O551" s="148"/>
      <c r="P551" s="149"/>
    </row>
    <row r="552" spans="1:16" ht="15" customHeight="1" x14ac:dyDescent="0.25">
      <c r="A552" s="44" t="str">
        <f ca="1">IF(MONTH(C552)=MONTH(D$3),RIGHT('Yearly Info'!A$18,LEN('Yearly Info'!A$18)-4),"")</f>
        <v xml:space="preserve"> GeoSpatial</v>
      </c>
      <c r="B552" s="145"/>
      <c r="C552" s="42">
        <f t="shared" ca="1" si="20"/>
        <v>46311</v>
      </c>
      <c r="D552" s="54">
        <f ca="1">INDIRECT("'" &amp; UPPER(LEFT(TEXT($D$3,"mmmm"),3)) &amp; "'!T15")</f>
        <v>0</v>
      </c>
      <c r="E552" s="147"/>
      <c r="F552" s="148"/>
      <c r="G552" s="148"/>
      <c r="H552" s="148"/>
      <c r="I552" s="148"/>
      <c r="J552" s="148"/>
      <c r="K552" s="148"/>
      <c r="L552" s="148"/>
      <c r="M552" s="148"/>
      <c r="N552" s="148"/>
      <c r="O552" s="148"/>
      <c r="P552" s="149"/>
    </row>
    <row r="553" spans="1:16" ht="15" customHeight="1" x14ac:dyDescent="0.25">
      <c r="A553" s="44" t="str">
        <f ca="1">IF(MONTH(C553)=MONTH(D$3),RIGHT('Yearly Info'!A$19,LEN('Yearly Info'!A$19)-4),"")</f>
        <v xml:space="preserve"> RICS Dashboard</v>
      </c>
      <c r="B553" s="145"/>
      <c r="C553" s="42">
        <f t="shared" ca="1" si="20"/>
        <v>46311</v>
      </c>
      <c r="D553" s="54">
        <f ca="1">INDIRECT("'" &amp; UPPER(LEFT(TEXT($D$3,"mmmm"),3)) &amp; "'!T16")</f>
        <v>0</v>
      </c>
      <c r="E553" s="147"/>
      <c r="F553" s="148"/>
      <c r="G553" s="148"/>
      <c r="H553" s="148"/>
      <c r="I553" s="148"/>
      <c r="J553" s="148"/>
      <c r="K553" s="148"/>
      <c r="L553" s="148"/>
      <c r="M553" s="148"/>
      <c r="N553" s="148"/>
      <c r="O553" s="148"/>
      <c r="P553" s="149"/>
    </row>
    <row r="554" spans="1:16" ht="15" customHeight="1" x14ac:dyDescent="0.25">
      <c r="A554" s="44" t="str">
        <f ca="1">IF(MONTH(C554)=MONTH(D$3),RIGHT('Yearly Info'!A$20,LEN('Yearly Info'!A$20)-4),"")</f>
        <v xml:space="preserve"> MDWFP NRIS</v>
      </c>
      <c r="B554" s="145"/>
      <c r="C554" s="42">
        <f t="shared" ca="1" si="20"/>
        <v>46311</v>
      </c>
      <c r="D554" s="54">
        <f ca="1">INDIRECT("'" &amp; UPPER(LEFT(TEXT($D$3,"mmmm"),3)) &amp; "'!T17")</f>
        <v>0</v>
      </c>
      <c r="E554" s="153"/>
      <c r="F554" s="154"/>
      <c r="G554" s="154"/>
      <c r="H554" s="154"/>
      <c r="I554" s="154"/>
      <c r="J554" s="154"/>
      <c r="K554" s="154"/>
      <c r="L554" s="154"/>
      <c r="M554" s="154"/>
      <c r="N554" s="154"/>
      <c r="O554" s="154"/>
      <c r="P554" s="155"/>
    </row>
    <row r="555" spans="1:16" ht="15" customHeight="1" x14ac:dyDescent="0.25">
      <c r="A555" s="44" t="str">
        <f ca="1">IF(MONTH(C555)=MONTH(D$3),RIGHT('Yearly Info'!A$21,LEN('Yearly Info'!A$21)-4),"")</f>
        <v xml:space="preserve"> MSWIS MRVA 4 CLOSED</v>
      </c>
      <c r="B555" s="145"/>
      <c r="C555" s="42">
        <f t="shared" ca="1" si="20"/>
        <v>46311</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v>
      </c>
      <c r="B556" s="145"/>
      <c r="C556" s="42">
        <f t="shared" ca="1" si="20"/>
        <v>46311</v>
      </c>
      <c r="D556" s="54">
        <f ca="1">INDIRECT("'" &amp; UPPER(LEFT(TEXT($D$3,"mmmm"),3)) &amp; "'!T19")</f>
        <v>0</v>
      </c>
      <c r="E556" s="147"/>
      <c r="F556" s="148"/>
      <c r="G556" s="148"/>
      <c r="H556" s="148"/>
      <c r="I556" s="148"/>
      <c r="J556" s="148"/>
      <c r="K556" s="148"/>
      <c r="L556" s="148"/>
      <c r="M556" s="148"/>
      <c r="N556" s="148"/>
      <c r="O556" s="148"/>
      <c r="P556" s="149"/>
    </row>
    <row r="557" spans="1:16" ht="15" customHeight="1" x14ac:dyDescent="0.25">
      <c r="A557" s="44" t="e">
        <f ca="1">IF(MONTH(C557)=MONTH(D$3),RIGHT('Yearly Info'!A$23,LEN('Yearly Info'!A$23)-4),"")</f>
        <v>#VALUE!</v>
      </c>
      <c r="B557" s="145"/>
      <c r="C557" s="42">
        <f t="shared" ca="1" si="20"/>
        <v>46311</v>
      </c>
      <c r="D557" s="54">
        <f ca="1">INDIRECT("'" &amp; UPPER(LEFT(TEXT($D$3,"mmmm"),3)) &amp; "'!T20")</f>
        <v>0</v>
      </c>
      <c r="E557" s="147"/>
      <c r="F557" s="148"/>
      <c r="G557" s="148"/>
      <c r="H557" s="148"/>
      <c r="I557" s="148"/>
      <c r="J557" s="148"/>
      <c r="K557" s="148"/>
      <c r="L557" s="148"/>
      <c r="M557" s="148"/>
      <c r="N557" s="148"/>
      <c r="O557" s="148"/>
      <c r="P557" s="149"/>
    </row>
    <row r="558" spans="1:16" ht="15" customHeight="1" x14ac:dyDescent="0.25">
      <c r="A558" s="44" t="e">
        <f ca="1">IF(MONTH(C558)=MONTH(D$3),RIGHT('Yearly Info'!A$24,LEN('Yearly Info'!A$24)-4),"")</f>
        <v>#VALUE!</v>
      </c>
      <c r="B558" s="145"/>
      <c r="C558" s="42">
        <f t="shared" ca="1" si="20"/>
        <v>46311</v>
      </c>
      <c r="D558" s="54">
        <f ca="1">INDIRECT("'" &amp; UPPER(LEFT(TEXT($D$3,"mmmm"),3)) &amp; "'!T21")</f>
        <v>0</v>
      </c>
      <c r="E558" s="147"/>
      <c r="F558" s="148"/>
      <c r="G558" s="148"/>
      <c r="H558" s="148"/>
      <c r="I558" s="148"/>
      <c r="J558" s="148"/>
      <c r="K558" s="148"/>
      <c r="L558" s="148"/>
      <c r="M558" s="148"/>
      <c r="N558" s="148"/>
      <c r="O558" s="148"/>
      <c r="P558" s="149"/>
    </row>
    <row r="559" spans="1:16" ht="15" customHeight="1" x14ac:dyDescent="0.25">
      <c r="A559" s="44" t="e">
        <f ca="1">IF(MONTH(C559)=MONTH(D$3),RIGHT('Yearly Info'!A$25,LEN('Yearly Info'!A$25)-4),"")</f>
        <v>#VALUE!</v>
      </c>
      <c r="B559" s="145"/>
      <c r="C559" s="42">
        <f t="shared" ca="1" si="20"/>
        <v>46311</v>
      </c>
      <c r="D559" s="54">
        <f ca="1">INDIRECT("'" &amp; UPPER(LEFT(TEXT($D$3,"mmmm"),3)) &amp; "'!T22")</f>
        <v>0</v>
      </c>
      <c r="E559" s="147"/>
      <c r="F559" s="148"/>
      <c r="G559" s="148"/>
      <c r="H559" s="148"/>
      <c r="I559" s="148"/>
      <c r="J559" s="148"/>
      <c r="K559" s="148"/>
      <c r="L559" s="148"/>
      <c r="M559" s="148"/>
      <c r="N559" s="148"/>
      <c r="O559" s="148"/>
      <c r="P559" s="149"/>
    </row>
    <row r="560" spans="1:16" ht="15" customHeight="1" x14ac:dyDescent="0.25">
      <c r="A560" s="44" t="e">
        <f ca="1">IF(MONTH(C560)=MONTH(D$3),RIGHT('Yearly Info'!A$26,LEN('Yearly Info'!A$26)-4),"")</f>
        <v>#VALUE!</v>
      </c>
      <c r="B560" s="145"/>
      <c r="C560" s="42">
        <f t="shared" ca="1" si="20"/>
        <v>46311</v>
      </c>
      <c r="D560" s="54">
        <f ca="1">INDIRECT("'" &amp; UPPER(LEFT(TEXT($D$3,"mmmm"),3)) &amp; "'!T23")</f>
        <v>0</v>
      </c>
      <c r="E560" s="147"/>
      <c r="F560" s="148"/>
      <c r="G560" s="148"/>
      <c r="H560" s="148"/>
      <c r="I560" s="148"/>
      <c r="J560" s="148"/>
      <c r="K560" s="148"/>
      <c r="L560" s="148"/>
      <c r="M560" s="148"/>
      <c r="N560" s="148"/>
      <c r="O560" s="148"/>
      <c r="P560" s="149"/>
    </row>
    <row r="561" spans="1:16" ht="15" customHeight="1" x14ac:dyDescent="0.25">
      <c r="A561" s="44" t="e">
        <f ca="1">IF(MONTH(C561)=MONTH(D$3),RIGHT('Yearly Info'!A$27,LEN('Yearly Info'!A$27)-4),"")</f>
        <v>#VALUE!</v>
      </c>
      <c r="B561" s="145"/>
      <c r="C561" s="42">
        <f t="shared" ca="1" si="20"/>
        <v>46311</v>
      </c>
      <c r="D561" s="54">
        <f ca="1">INDIRECT("'" &amp; UPPER(LEFT(TEXT($D$3,"mmmm"),3)) &amp; "'!T24")</f>
        <v>0</v>
      </c>
      <c r="E561" s="147"/>
      <c r="F561" s="148"/>
      <c r="G561" s="148"/>
      <c r="H561" s="148"/>
      <c r="I561" s="148"/>
      <c r="J561" s="148"/>
      <c r="K561" s="148"/>
      <c r="L561" s="148"/>
      <c r="M561" s="148"/>
      <c r="N561" s="148"/>
      <c r="O561" s="148"/>
      <c r="P561" s="149"/>
    </row>
    <row r="562" spans="1:16" ht="15" customHeight="1" x14ac:dyDescent="0.25">
      <c r="A562" s="44" t="e">
        <f ca="1">IF(MONTH(C562)=MONTH(D$3),RIGHT('Yearly Info'!A$28,LEN('Yearly Info'!A$28)-4),"")</f>
        <v>#VALUE!</v>
      </c>
      <c r="B562" s="145"/>
      <c r="C562" s="42">
        <f t="shared" ca="1" si="20"/>
        <v>46311</v>
      </c>
      <c r="D562" s="54">
        <f ca="1">INDIRECT("'" &amp; UPPER(LEFT(TEXT($D$3,"mmmm"),3)) &amp; "'!T25")</f>
        <v>0</v>
      </c>
      <c r="E562" s="147"/>
      <c r="F562" s="148"/>
      <c r="G562" s="148"/>
      <c r="H562" s="148"/>
      <c r="I562" s="148"/>
      <c r="J562" s="148"/>
      <c r="K562" s="148"/>
      <c r="L562" s="148"/>
      <c r="M562" s="148"/>
      <c r="N562" s="148"/>
      <c r="O562" s="148"/>
      <c r="P562" s="149"/>
    </row>
    <row r="563" spans="1:16" ht="15" customHeight="1" x14ac:dyDescent="0.25">
      <c r="A563" s="44" t="e">
        <f ca="1">IF(MONTH(C563)=MONTH(D$3),RIGHT('Yearly Info'!A$29,LEN('Yearly Info'!A$29)-4),"")</f>
        <v>#VALUE!</v>
      </c>
      <c r="B563" s="145"/>
      <c r="C563" s="42">
        <f t="shared" ca="1" si="20"/>
        <v>46311</v>
      </c>
      <c r="D563" s="54">
        <f ca="1">INDIRECT("'" &amp; UPPER(LEFT(TEXT($D$3,"mmmm"),3)) &amp; "'!T26")</f>
        <v>0</v>
      </c>
      <c r="E563" s="147"/>
      <c r="F563" s="148"/>
      <c r="G563" s="148"/>
      <c r="H563" s="148"/>
      <c r="I563" s="148"/>
      <c r="J563" s="148"/>
      <c r="K563" s="148"/>
      <c r="L563" s="148"/>
      <c r="M563" s="148"/>
      <c r="N563" s="148"/>
      <c r="O563" s="148"/>
      <c r="P563" s="149"/>
    </row>
    <row r="564" spans="1:16" ht="15" customHeight="1" x14ac:dyDescent="0.25">
      <c r="A564" s="44" t="e">
        <f ca="1">IF(MONTH(C564)=MONTH(D$3),RIGHT('Yearly Info'!A$30,LEN('Yearly Info'!A$30)-4),"")</f>
        <v>#VALUE!</v>
      </c>
      <c r="B564" s="145"/>
      <c r="C564" s="42">
        <f t="shared" ca="1" si="20"/>
        <v>46311</v>
      </c>
      <c r="D564" s="54">
        <f ca="1">INDIRECT("'" &amp; UPPER(LEFT(TEXT($D$3,"mmmm"),3)) &amp; "'!T27")</f>
        <v>0</v>
      </c>
      <c r="E564" s="147"/>
      <c r="F564" s="148"/>
      <c r="G564" s="148"/>
      <c r="H564" s="148"/>
      <c r="I564" s="148"/>
      <c r="J564" s="148"/>
      <c r="K564" s="148"/>
      <c r="L564" s="148"/>
      <c r="M564" s="148"/>
      <c r="N564" s="148"/>
      <c r="O564" s="148"/>
      <c r="P564" s="149"/>
    </row>
    <row r="565" spans="1:16" ht="15" customHeight="1" x14ac:dyDescent="0.25">
      <c r="A565" s="44" t="e">
        <f ca="1">IF(MONTH(C565)=MONTH(D$3),RIGHT('Yearly Info'!A$31,LEN('Yearly Info'!A$31)-4),"")</f>
        <v>#VALUE!</v>
      </c>
      <c r="B565" s="145"/>
      <c r="C565" s="42">
        <f t="shared" ca="1" si="20"/>
        <v>46311</v>
      </c>
      <c r="D565" s="54">
        <f ca="1">INDIRECT("'" &amp; UPPER(LEFT(TEXT($D$3,"mmmm"),3)) &amp; "'!T28")</f>
        <v>0</v>
      </c>
      <c r="E565" s="147"/>
      <c r="F565" s="148"/>
      <c r="G565" s="148"/>
      <c r="H565" s="148"/>
      <c r="I565" s="148"/>
      <c r="J565" s="148"/>
      <c r="K565" s="148"/>
      <c r="L565" s="148"/>
      <c r="M565" s="148"/>
      <c r="N565" s="148"/>
      <c r="O565" s="148"/>
      <c r="P565" s="149"/>
    </row>
    <row r="566" spans="1:16" ht="15" customHeight="1" x14ac:dyDescent="0.25">
      <c r="A566" s="44" t="e">
        <f ca="1">IF(MONTH(C566)=MONTH(D$3),RIGHT('Yearly Info'!A$32,LEN('Yearly Info'!A$32)-4),"")</f>
        <v>#VALUE!</v>
      </c>
      <c r="B566" s="145"/>
      <c r="C566" s="42">
        <f t="shared" ca="1" si="20"/>
        <v>46311</v>
      </c>
      <c r="D566" s="54">
        <f ca="1">INDIRECT("'" &amp; UPPER(LEFT(TEXT($D$3,"mmmm"),3)) &amp; "'!T29")</f>
        <v>0</v>
      </c>
      <c r="E566" s="147"/>
      <c r="F566" s="148"/>
      <c r="G566" s="148"/>
      <c r="H566" s="148"/>
      <c r="I566" s="148"/>
      <c r="J566" s="148"/>
      <c r="K566" s="148"/>
      <c r="L566" s="148"/>
      <c r="M566" s="148"/>
      <c r="N566" s="148"/>
      <c r="O566" s="148"/>
      <c r="P566" s="149"/>
    </row>
    <row r="567" spans="1:16" ht="15" customHeight="1" x14ac:dyDescent="0.25">
      <c r="A567" s="44" t="e">
        <f ca="1">IF(MONTH(C567)=MONTH(D$3),RIGHT('Yearly Info'!A$33,LEN('Yearly Info'!A$33)-4),"")</f>
        <v>#VALUE!</v>
      </c>
      <c r="B567" s="145"/>
      <c r="C567" s="42">
        <f t="shared" ca="1" si="20"/>
        <v>46311</v>
      </c>
      <c r="D567" s="54">
        <f ca="1">INDIRECT("'" &amp; UPPER(LEFT(TEXT($D$3,"mmmm"),3)) &amp; "'!T30")</f>
        <v>0</v>
      </c>
      <c r="E567" s="147"/>
      <c r="F567" s="148"/>
      <c r="G567" s="148"/>
      <c r="H567" s="148"/>
      <c r="I567" s="148"/>
      <c r="J567" s="148"/>
      <c r="K567" s="148"/>
      <c r="L567" s="148"/>
      <c r="M567" s="148"/>
      <c r="N567" s="148"/>
      <c r="O567" s="148"/>
      <c r="P567" s="149"/>
    </row>
    <row r="568" spans="1:16" ht="15" customHeight="1" x14ac:dyDescent="0.25">
      <c r="A568" s="44" t="e">
        <f ca="1">IF(MONTH(C568)=MONTH(D$3),RIGHT('Yearly Info'!A$34,LEN('Yearly Info'!A$34)-4),"")</f>
        <v>#VALUE!</v>
      </c>
      <c r="B568" s="145"/>
      <c r="C568" s="42">
        <f t="shared" ca="1" si="20"/>
        <v>46311</v>
      </c>
      <c r="D568" s="54">
        <f ca="1">INDIRECT("'" &amp; UPPER(LEFT(TEXT($D$3,"mmmm"),3)) &amp; "'!T31")</f>
        <v>0</v>
      </c>
      <c r="E568" s="147"/>
      <c r="F568" s="148"/>
      <c r="G568" s="148"/>
      <c r="H568" s="148"/>
      <c r="I568" s="148"/>
      <c r="J568" s="148"/>
      <c r="K568" s="148"/>
      <c r="L568" s="148"/>
      <c r="M568" s="148"/>
      <c r="N568" s="148"/>
      <c r="O568" s="148"/>
      <c r="P568" s="149"/>
    </row>
    <row r="569" spans="1:16" ht="15" customHeight="1" x14ac:dyDescent="0.25">
      <c r="A569" s="44" t="e">
        <f ca="1">IF(MONTH(C569)=MONTH(D$3),RIGHT('Yearly Info'!A$35,LEN('Yearly Info'!A$35)-4),"")</f>
        <v>#VALUE!</v>
      </c>
      <c r="B569" s="145"/>
      <c r="C569" s="42">
        <f t="shared" ca="1" si="20"/>
        <v>46311</v>
      </c>
      <c r="D569" s="54">
        <f ca="1">INDIRECT("'" &amp; UPPER(LEFT(TEXT($D$3,"mmmm"),3)) &amp; "'!T32")</f>
        <v>0</v>
      </c>
      <c r="E569" s="147"/>
      <c r="F569" s="148"/>
      <c r="G569" s="148"/>
      <c r="H569" s="148"/>
      <c r="I569" s="148"/>
      <c r="J569" s="148"/>
      <c r="K569" s="148"/>
      <c r="L569" s="148"/>
      <c r="M569" s="148"/>
      <c r="N569" s="148"/>
      <c r="O569" s="148"/>
      <c r="P569" s="149"/>
    </row>
    <row r="570" spans="1:16" ht="15" customHeight="1" x14ac:dyDescent="0.25">
      <c r="A570" s="44" t="e">
        <f ca="1">IF(MONTH(C570)=MONTH(D$3),RIGHT('Yearly Info'!A$36,LEN('Yearly Info'!A$36)-4),"")</f>
        <v>#VALUE!</v>
      </c>
      <c r="B570" s="145"/>
      <c r="C570" s="42">
        <f t="shared" ca="1" si="20"/>
        <v>46311</v>
      </c>
      <c r="D570" s="54">
        <f ca="1">INDIRECT("'" &amp; UPPER(LEFT(TEXT($D$3,"mmmm"),3)) &amp; "'!T33")</f>
        <v>0</v>
      </c>
      <c r="E570" s="147"/>
      <c r="F570" s="148"/>
      <c r="G570" s="148"/>
      <c r="H570" s="148"/>
      <c r="I570" s="148"/>
      <c r="J570" s="148"/>
      <c r="K570" s="148"/>
      <c r="L570" s="148"/>
      <c r="M570" s="148"/>
      <c r="N570" s="148"/>
      <c r="O570" s="148"/>
      <c r="P570" s="149"/>
    </row>
    <row r="571" spans="1:16" ht="15" customHeight="1" x14ac:dyDescent="0.25">
      <c r="A571" s="44" t="e">
        <f ca="1">IF(MONTH(C571)=MONTH(D$3),RIGHT('Yearly Info'!A$37,LEN('Yearly Info'!A$37)-4),"")</f>
        <v>#VALUE!</v>
      </c>
      <c r="B571" s="145"/>
      <c r="C571" s="42">
        <f t="shared" ca="1" si="20"/>
        <v>46311</v>
      </c>
      <c r="D571" s="54">
        <f ca="1">INDIRECT("'" &amp; UPPER(LEFT(TEXT($D$3,"mmmm"),3)) &amp; "'!T34")</f>
        <v>0</v>
      </c>
      <c r="E571" s="147"/>
      <c r="F571" s="148"/>
      <c r="G571" s="148"/>
      <c r="H571" s="148"/>
      <c r="I571" s="148"/>
      <c r="J571" s="148"/>
      <c r="K571" s="148"/>
      <c r="L571" s="148"/>
      <c r="M571" s="148"/>
      <c r="N571" s="148"/>
      <c r="O571" s="148"/>
      <c r="P571" s="149"/>
    </row>
    <row r="572" spans="1:16" ht="15" customHeight="1" x14ac:dyDescent="0.25">
      <c r="A572" s="44" t="e">
        <f ca="1">IF(MONTH(C572)=MONTH(D$3),RIGHT('Yearly Info'!A$38,LEN('Yearly Info'!A$38)-4),"")</f>
        <v>#VALUE!</v>
      </c>
      <c r="B572" s="145"/>
      <c r="C572" s="42">
        <f t="shared" ca="1" si="20"/>
        <v>46311</v>
      </c>
      <c r="D572" s="54">
        <f ca="1">INDIRECT("'" &amp; UPPER(LEFT(TEXT($D$3,"mmmm"),3)) &amp; "'!T35")</f>
        <v>0</v>
      </c>
      <c r="E572" s="147"/>
      <c r="F572" s="148"/>
      <c r="G572" s="148"/>
      <c r="H572" s="148"/>
      <c r="I572" s="148"/>
      <c r="J572" s="148"/>
      <c r="K572" s="148"/>
      <c r="L572" s="148"/>
      <c r="M572" s="148"/>
      <c r="N572" s="148"/>
      <c r="O572" s="148"/>
      <c r="P572" s="149"/>
    </row>
    <row r="573" spans="1:16" ht="15" customHeight="1" x14ac:dyDescent="0.25">
      <c r="A573" s="44" t="e">
        <f ca="1">IF(MONTH(C573)=MONTH(D$3),RIGHT('Yearly Info'!A$39,LEN('Yearly Info'!A$39)-4),"")</f>
        <v>#VALUE!</v>
      </c>
      <c r="B573" s="145"/>
      <c r="C573" s="42">
        <f t="shared" ca="1" si="20"/>
        <v>46311</v>
      </c>
      <c r="D573" s="54">
        <f ca="1">INDIRECT("'" &amp; UPPER(LEFT(TEXT($D$3,"mmmm"),3)) &amp; "'!T36")</f>
        <v>0</v>
      </c>
      <c r="E573" s="147"/>
      <c r="F573" s="148"/>
      <c r="G573" s="148"/>
      <c r="H573" s="148"/>
      <c r="I573" s="148"/>
      <c r="J573" s="148"/>
      <c r="K573" s="148"/>
      <c r="L573" s="148"/>
      <c r="M573" s="148"/>
      <c r="N573" s="148"/>
      <c r="O573" s="148"/>
      <c r="P573" s="149"/>
    </row>
    <row r="574" spans="1:16" ht="15" customHeight="1" thickBot="1" x14ac:dyDescent="0.3">
      <c r="A574" s="45" t="e">
        <f ca="1">IF(MONTH(C574)=MONTH(D$3),RIGHT('Yearly Info'!A$40,LEN('Yearly Info'!A$40)-4),"")</f>
        <v>#VALUE!</v>
      </c>
      <c r="B574" s="145"/>
      <c r="C574" s="42">
        <f t="shared" ca="1" si="20"/>
        <v>46311</v>
      </c>
      <c r="D574" s="54">
        <f ca="1">INDIRECT("'" &amp; UPPER(LEFT(TEXT($D$3,"mmmm"),3)) &amp; "'!T37")</f>
        <v>0</v>
      </c>
      <c r="E574" s="147"/>
      <c r="F574" s="148"/>
      <c r="G574" s="148"/>
      <c r="H574" s="148"/>
      <c r="I574" s="148"/>
      <c r="J574" s="148"/>
      <c r="K574" s="148"/>
      <c r="L574" s="148"/>
      <c r="M574" s="148"/>
      <c r="N574" s="148"/>
      <c r="O574" s="148"/>
      <c r="P574" s="149"/>
    </row>
    <row r="575" spans="1:16" ht="15" customHeight="1" thickBot="1" x14ac:dyDescent="0.3">
      <c r="A575" s="45" t="str">
        <f ca="1">IF(MONTH(C575)=MONTH(D$3),RIGHT('Yearly Info'!A$41,LEN('Yearly Info'!A$41)-4),"")</f>
        <v xml:space="preserve"> </v>
      </c>
      <c r="B575" s="145"/>
      <c r="C575" s="42">
        <f t="shared" ca="1" si="20"/>
        <v>46311</v>
      </c>
      <c r="D575" s="54">
        <f ca="1">INDIRECT("'" &amp; UPPER(LEFT(TEXT($D$3,"mmmm"),3)) &amp; "'!T38")</f>
        <v>0</v>
      </c>
      <c r="E575" s="147"/>
      <c r="F575" s="148"/>
      <c r="G575" s="148"/>
      <c r="H575" s="148"/>
      <c r="I575" s="148"/>
      <c r="J575" s="148"/>
      <c r="K575" s="148"/>
      <c r="L575" s="148"/>
      <c r="M575" s="148"/>
      <c r="N575" s="148"/>
      <c r="O575" s="148"/>
      <c r="P575" s="149"/>
    </row>
    <row r="576" spans="1:16" ht="15" customHeight="1" thickBot="1" x14ac:dyDescent="0.3">
      <c r="A576" s="45" t="str">
        <f ca="1">IF(MONTH(C576)=MONTH(D$3),RIGHT('Yearly Info'!A$42,LEN('Yearly Info'!A$42)-4),"")</f>
        <v xml:space="preserve"> </v>
      </c>
      <c r="B576" s="145"/>
      <c r="C576" s="42">
        <f t="shared" ca="1" si="20"/>
        <v>46311</v>
      </c>
      <c r="D576" s="54">
        <f ca="1">INDIRECT("'" &amp; UPPER(LEFT(TEXT($D$3,"mmmm"),3)) &amp; "'!T39")</f>
        <v>0</v>
      </c>
      <c r="E576" s="147"/>
      <c r="F576" s="148"/>
      <c r="G576" s="148"/>
      <c r="H576" s="148"/>
      <c r="I576" s="148"/>
      <c r="J576" s="148"/>
      <c r="K576" s="148"/>
      <c r="L576" s="148"/>
      <c r="M576" s="148"/>
      <c r="N576" s="148"/>
      <c r="O576" s="148"/>
      <c r="P576" s="149"/>
    </row>
    <row r="577" spans="1:16" ht="15" customHeight="1" thickBot="1" x14ac:dyDescent="0.3">
      <c r="A577" s="45" t="str">
        <f ca="1">IF(MONTH(C577)=MONTH(D$3),RIGHT('Yearly Info'!A$43,LEN('Yearly Info'!A$43)-4),"")</f>
        <v xml:space="preserve"> </v>
      </c>
      <c r="B577" s="146"/>
      <c r="C577" s="42">
        <f t="shared" ca="1" si="20"/>
        <v>46311</v>
      </c>
      <c r="D577" s="55">
        <f ca="1">INDIRECT("'" &amp; UPPER(LEFT(TEXT($D$3,"mmmm"),3)) &amp; "'!T40")</f>
        <v>0</v>
      </c>
      <c r="E577" s="150"/>
      <c r="F577" s="151"/>
      <c r="G577" s="151"/>
      <c r="H577" s="151"/>
      <c r="I577" s="151"/>
      <c r="J577" s="151"/>
      <c r="K577" s="151"/>
      <c r="L577" s="151"/>
      <c r="M577" s="151"/>
      <c r="N577" s="151"/>
      <c r="O577" s="151"/>
      <c r="P577" s="152"/>
    </row>
    <row r="578" spans="1:16" ht="15" customHeight="1" x14ac:dyDescent="0.25">
      <c r="A578" s="44" t="str">
        <f ca="1">IF(MONTH(C578)=MONTH(D$3),RIGHT('Yearly Info'!A$14,LEN('Yearly Info'!A$14)-4),"")</f>
        <v xml:space="preserve"> RICS Support for MDEQ</v>
      </c>
      <c r="B578" s="145" t="str">
        <f ca="1">TEXT(C578,"dddd")</f>
        <v>Saturday</v>
      </c>
      <c r="C578" s="94">
        <f ca="1">C548+1</f>
        <v>46312</v>
      </c>
      <c r="D578" s="107">
        <f ca="1">INDIRECT("'" &amp; UPPER(LEFT(TEXT($D$3,"mmmm"),3)) &amp; "'!U11")</f>
        <v>0</v>
      </c>
      <c r="E578" s="147"/>
      <c r="F578" s="148"/>
      <c r="G578" s="148"/>
      <c r="H578" s="148"/>
      <c r="I578" s="148"/>
      <c r="J578" s="148"/>
      <c r="K578" s="148"/>
      <c r="L578" s="148"/>
      <c r="M578" s="148"/>
      <c r="N578" s="148"/>
      <c r="O578" s="148"/>
      <c r="P578" s="149"/>
    </row>
    <row r="579" spans="1:16" ht="15" customHeight="1" x14ac:dyDescent="0.25">
      <c r="A579" s="44" t="str">
        <f ca="1">IF(MONTH(C579)=MONTH(D$3),RIGHT('Yearly Info'!A$15,LEN('Yearly Info'!A$15)-4),"")</f>
        <v xml:space="preserve"> MDEQ</v>
      </c>
      <c r="B579" s="145"/>
      <c r="C579" s="42">
        <f ca="1">C578</f>
        <v>46312</v>
      </c>
      <c r="D579" s="107">
        <f ca="1">INDIRECT("'" &amp; UPPER(LEFT(TEXT($D$3,"mmmm"),3)) &amp; "'!U12")</f>
        <v>0</v>
      </c>
      <c r="E579" s="147"/>
      <c r="F579" s="148"/>
      <c r="G579" s="148"/>
      <c r="H579" s="148"/>
      <c r="I579" s="148"/>
      <c r="J579" s="148"/>
      <c r="K579" s="148"/>
      <c r="L579" s="148"/>
      <c r="M579" s="148"/>
      <c r="N579" s="148"/>
      <c r="O579" s="148"/>
      <c r="P579" s="149"/>
    </row>
    <row r="580" spans="1:16" ht="15" customHeight="1" x14ac:dyDescent="0.25">
      <c r="A580" s="44" t="str">
        <f ca="1">IF(MONTH(C580)=MONTH(D$3),RIGHT('Yearly Info'!A$16,LEN('Yearly Info'!A$16)-4),"")</f>
        <v xml:space="preserve"> RICS Idea Portal</v>
      </c>
      <c r="B580" s="145"/>
      <c r="C580" s="42">
        <f t="shared" ref="C580:C607" ca="1" si="21">C579</f>
        <v>46312</v>
      </c>
      <c r="D580" s="107">
        <f ca="1">INDIRECT("'" &amp; UPPER(LEFT(TEXT($D$3,"mmmm"),3)) &amp; "'!U13")</f>
        <v>0</v>
      </c>
      <c r="E580" s="147"/>
      <c r="F580" s="148"/>
      <c r="G580" s="148"/>
      <c r="H580" s="148"/>
      <c r="I580" s="148"/>
      <c r="J580" s="148"/>
      <c r="K580" s="148"/>
      <c r="L580" s="148"/>
      <c r="M580" s="148"/>
      <c r="N580" s="148"/>
      <c r="O580" s="148"/>
      <c r="P580" s="149"/>
    </row>
    <row r="581" spans="1:16" ht="15" customHeight="1" x14ac:dyDescent="0.25">
      <c r="A581" s="44" t="str">
        <f ca="1">IF(MONTH(C581)=MONTH(D$3),RIGHT('Yearly Info'!A$17,LEN('Yearly Info'!A$17)-4),"")</f>
        <v xml:space="preserve"> MSWIS</v>
      </c>
      <c r="B581" s="145"/>
      <c r="C581" s="42">
        <f t="shared" ca="1" si="21"/>
        <v>46312</v>
      </c>
      <c r="D581" s="107">
        <f ca="1">INDIRECT("'" &amp; UPPER(LEFT(TEXT($D$3,"mmmm"),3)) &amp; "'!U14")</f>
        <v>0</v>
      </c>
      <c r="E581" s="147"/>
      <c r="F581" s="148"/>
      <c r="G581" s="148"/>
      <c r="H581" s="148"/>
      <c r="I581" s="148"/>
      <c r="J581" s="148"/>
      <c r="K581" s="148"/>
      <c r="L581" s="148"/>
      <c r="M581" s="148"/>
      <c r="N581" s="148"/>
      <c r="O581" s="148"/>
      <c r="P581" s="149"/>
    </row>
    <row r="582" spans="1:16" ht="15" customHeight="1" x14ac:dyDescent="0.25">
      <c r="A582" s="44" t="str">
        <f ca="1">IF(MONTH(C582)=MONTH(D$3),RIGHT('Yearly Info'!A$18,LEN('Yearly Info'!A$18)-4),"")</f>
        <v xml:space="preserve"> GeoSpatial</v>
      </c>
      <c r="B582" s="145"/>
      <c r="C582" s="42">
        <f t="shared" ca="1" si="21"/>
        <v>46312</v>
      </c>
      <c r="D582" s="107">
        <f ca="1">INDIRECT("'" &amp; UPPER(LEFT(TEXT($D$3,"mmmm"),3)) &amp; "'!U15")</f>
        <v>0</v>
      </c>
      <c r="E582" s="147"/>
      <c r="F582" s="148"/>
      <c r="G582" s="148"/>
      <c r="H582" s="148"/>
      <c r="I582" s="148"/>
      <c r="J582" s="148"/>
      <c r="K582" s="148"/>
      <c r="L582" s="148"/>
      <c r="M582" s="148"/>
      <c r="N582" s="148"/>
      <c r="O582" s="148"/>
      <c r="P582" s="149"/>
    </row>
    <row r="583" spans="1:16" ht="15" customHeight="1" x14ac:dyDescent="0.25">
      <c r="A583" s="44" t="str">
        <f ca="1">IF(MONTH(C583)=MONTH(D$3),RIGHT('Yearly Info'!A$19,LEN('Yearly Info'!A$19)-4),"")</f>
        <v xml:space="preserve"> RICS Dashboard</v>
      </c>
      <c r="B583" s="145"/>
      <c r="C583" s="42">
        <f t="shared" ca="1" si="21"/>
        <v>46312</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MDWFP NRIS</v>
      </c>
      <c r="B584" s="145"/>
      <c r="C584" s="42">
        <f t="shared" ca="1" si="21"/>
        <v>46312</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 MRVA 4 CLOSED</v>
      </c>
      <c r="B585" s="145"/>
      <c r="C585" s="42">
        <f t="shared" ca="1" si="21"/>
        <v>46312</v>
      </c>
      <c r="D585" s="107">
        <f ca="1">INDIRECT("'" &amp; UPPER(LEFT(TEXT($D$3,"mmmm"),3)) &amp; "'!U18")</f>
        <v>0</v>
      </c>
      <c r="E585" s="147"/>
      <c r="F585" s="148"/>
      <c r="G585" s="148"/>
      <c r="H585" s="148"/>
      <c r="I585" s="148"/>
      <c r="J585" s="148"/>
      <c r="K585" s="148"/>
      <c r="L585" s="148"/>
      <c r="M585" s="148"/>
      <c r="N585" s="148"/>
      <c r="O585" s="148"/>
      <c r="P585" s="149"/>
    </row>
    <row r="586" spans="1:16" ht="15" customHeight="1" x14ac:dyDescent="0.25">
      <c r="A586" s="44" t="str">
        <f ca="1">IF(MONTH(C586)=MONTH(D$3),RIGHT('Yearly Info'!A$22,LEN('Yearly Info'!A$22)-4),"")</f>
        <v xml:space="preserve"> Tackett</v>
      </c>
      <c r="B586" s="145"/>
      <c r="C586" s="42">
        <f t="shared" ca="1" si="21"/>
        <v>46312</v>
      </c>
      <c r="D586" s="107">
        <f ca="1">INDIRECT("'" &amp; UPPER(LEFT(TEXT($D$3,"mmmm"),3)) &amp; "'!U19")</f>
        <v>0</v>
      </c>
      <c r="E586" s="147"/>
      <c r="F586" s="148"/>
      <c r="G586" s="148"/>
      <c r="H586" s="148"/>
      <c r="I586" s="148"/>
      <c r="J586" s="148"/>
      <c r="K586" s="148"/>
      <c r="L586" s="148"/>
      <c r="M586" s="148"/>
      <c r="N586" s="148"/>
      <c r="O586" s="148"/>
      <c r="P586" s="149"/>
    </row>
    <row r="587" spans="1:16" ht="15" customHeight="1" x14ac:dyDescent="0.25">
      <c r="A587" s="44" t="e">
        <f ca="1">IF(MONTH(C587)=MONTH(D$3),RIGHT('Yearly Info'!A$23,LEN('Yearly Info'!A$23)-4),"")</f>
        <v>#VALUE!</v>
      </c>
      <c r="B587" s="145"/>
      <c r="C587" s="42">
        <f t="shared" ca="1" si="21"/>
        <v>46312</v>
      </c>
      <c r="D587" s="107">
        <f ca="1">INDIRECT("'" &amp; UPPER(LEFT(TEXT($D$3,"mmmm"),3)) &amp; "'!U20")</f>
        <v>0</v>
      </c>
      <c r="E587" s="160"/>
      <c r="F587" s="148"/>
      <c r="G587" s="148"/>
      <c r="H587" s="148"/>
      <c r="I587" s="148"/>
      <c r="J587" s="148"/>
      <c r="K587" s="148"/>
      <c r="L587" s="148"/>
      <c r="M587" s="148"/>
      <c r="N587" s="148"/>
      <c r="O587" s="148"/>
      <c r="P587" s="149"/>
    </row>
    <row r="588" spans="1:16" ht="15" customHeight="1" x14ac:dyDescent="0.25">
      <c r="A588" s="44" t="e">
        <f ca="1">IF(MONTH(C588)=MONTH(D$3),RIGHT('Yearly Info'!A$24,LEN('Yearly Info'!A$24)-4),"")</f>
        <v>#VALUE!</v>
      </c>
      <c r="B588" s="145"/>
      <c r="C588" s="42">
        <f t="shared" ca="1" si="21"/>
        <v>46312</v>
      </c>
      <c r="D588" s="107">
        <f ca="1">INDIRECT("'" &amp; UPPER(LEFT(TEXT($D$3,"mmmm"),3)) &amp; "'!U21")</f>
        <v>0</v>
      </c>
      <c r="E588" s="147"/>
      <c r="F588" s="148"/>
      <c r="G588" s="148"/>
      <c r="H588" s="148"/>
      <c r="I588" s="148"/>
      <c r="J588" s="148"/>
      <c r="K588" s="148"/>
      <c r="L588" s="148"/>
      <c r="M588" s="148"/>
      <c r="N588" s="148"/>
      <c r="O588" s="148"/>
      <c r="P588" s="149"/>
    </row>
    <row r="589" spans="1:16" ht="15" customHeight="1" x14ac:dyDescent="0.25">
      <c r="A589" s="44" t="e">
        <f ca="1">IF(MONTH(C589)=MONTH(D$3),RIGHT('Yearly Info'!A$25,LEN('Yearly Info'!A$25)-4),"")</f>
        <v>#VALUE!</v>
      </c>
      <c r="B589" s="145"/>
      <c r="C589" s="42">
        <f t="shared" ca="1" si="21"/>
        <v>46312</v>
      </c>
      <c r="D589" s="107">
        <f ca="1">INDIRECT("'" &amp; UPPER(LEFT(TEXT($D$3,"mmmm"),3)) &amp; "'!U22")</f>
        <v>0</v>
      </c>
      <c r="E589" s="147"/>
      <c r="F589" s="148"/>
      <c r="G589" s="148"/>
      <c r="H589" s="148"/>
      <c r="I589" s="148"/>
      <c r="J589" s="148"/>
      <c r="K589" s="148"/>
      <c r="L589" s="148"/>
      <c r="M589" s="148"/>
      <c r="N589" s="148"/>
      <c r="O589" s="148"/>
      <c r="P589" s="149"/>
    </row>
    <row r="590" spans="1:16" ht="15" customHeight="1" x14ac:dyDescent="0.25">
      <c r="A590" s="44" t="e">
        <f ca="1">IF(MONTH(C590)=MONTH(D$3),RIGHT('Yearly Info'!A$26,LEN('Yearly Info'!A$26)-4),"")</f>
        <v>#VALUE!</v>
      </c>
      <c r="B590" s="145"/>
      <c r="C590" s="42">
        <f t="shared" ca="1" si="21"/>
        <v>46312</v>
      </c>
      <c r="D590" s="107">
        <f ca="1">INDIRECT("'" &amp; UPPER(LEFT(TEXT($D$3,"mmmm"),3)) &amp; "'!U23")</f>
        <v>0</v>
      </c>
      <c r="E590" s="147"/>
      <c r="F590" s="148"/>
      <c r="G590" s="148"/>
      <c r="H590" s="148"/>
      <c r="I590" s="148"/>
      <c r="J590" s="148"/>
      <c r="K590" s="148"/>
      <c r="L590" s="148"/>
      <c r="M590" s="148"/>
      <c r="N590" s="148"/>
      <c r="O590" s="148"/>
      <c r="P590" s="149"/>
    </row>
    <row r="591" spans="1:16" ht="15" customHeight="1" x14ac:dyDescent="0.25">
      <c r="A591" s="44" t="e">
        <f ca="1">IF(MONTH(C591)=MONTH(D$3),RIGHT('Yearly Info'!A$27,LEN('Yearly Info'!A$27)-4),"")</f>
        <v>#VALUE!</v>
      </c>
      <c r="B591" s="145"/>
      <c r="C591" s="42">
        <f t="shared" ca="1" si="21"/>
        <v>46312</v>
      </c>
      <c r="D591" s="107">
        <f ca="1">INDIRECT("'" &amp; UPPER(LEFT(TEXT($D$3,"mmmm"),3)) &amp; "'!U24")</f>
        <v>0</v>
      </c>
      <c r="E591" s="147"/>
      <c r="F591" s="148"/>
      <c r="G591" s="148"/>
      <c r="H591" s="148"/>
      <c r="I591" s="148"/>
      <c r="J591" s="148"/>
      <c r="K591" s="148"/>
      <c r="L591" s="148"/>
      <c r="M591" s="148"/>
      <c r="N591" s="148"/>
      <c r="O591" s="148"/>
      <c r="P591" s="149"/>
    </row>
    <row r="592" spans="1:16" ht="15" customHeight="1" x14ac:dyDescent="0.25">
      <c r="A592" s="44" t="e">
        <f ca="1">IF(MONTH(C592)=MONTH(D$3),RIGHT('Yearly Info'!A$28,LEN('Yearly Info'!A$28)-4),"")</f>
        <v>#VALUE!</v>
      </c>
      <c r="B592" s="145"/>
      <c r="C592" s="42">
        <f t="shared" ca="1" si="21"/>
        <v>46312</v>
      </c>
      <c r="D592" s="107">
        <f ca="1">INDIRECT("'" &amp; UPPER(LEFT(TEXT($D$3,"mmmm"),3)) &amp; "'!U25")</f>
        <v>0</v>
      </c>
      <c r="E592" s="147"/>
      <c r="F592" s="148"/>
      <c r="G592" s="148"/>
      <c r="H592" s="148"/>
      <c r="I592" s="148"/>
      <c r="J592" s="148"/>
      <c r="K592" s="148"/>
      <c r="L592" s="148"/>
      <c r="M592" s="148"/>
      <c r="N592" s="148"/>
      <c r="O592" s="148"/>
      <c r="P592" s="149"/>
    </row>
    <row r="593" spans="1:16" ht="15" customHeight="1" x14ac:dyDescent="0.25">
      <c r="A593" s="44" t="e">
        <f ca="1">IF(MONTH(C593)=MONTH(D$3),RIGHT('Yearly Info'!A$29,LEN('Yearly Info'!A$29)-4),"")</f>
        <v>#VALUE!</v>
      </c>
      <c r="B593" s="145"/>
      <c r="C593" s="42">
        <f t="shared" ca="1" si="21"/>
        <v>46312</v>
      </c>
      <c r="D593" s="107">
        <f ca="1">INDIRECT("'" &amp; UPPER(LEFT(TEXT($D$3,"mmmm"),3)) &amp; "'!U26")</f>
        <v>0</v>
      </c>
      <c r="E593" s="147"/>
      <c r="F593" s="148"/>
      <c r="G593" s="148"/>
      <c r="H593" s="148"/>
      <c r="I593" s="148"/>
      <c r="J593" s="148"/>
      <c r="K593" s="148"/>
      <c r="L593" s="148"/>
      <c r="M593" s="148"/>
      <c r="N593" s="148"/>
      <c r="O593" s="148"/>
      <c r="P593" s="149"/>
    </row>
    <row r="594" spans="1:16" ht="15" customHeight="1" x14ac:dyDescent="0.25">
      <c r="A594" s="44" t="e">
        <f ca="1">IF(MONTH(C594)=MONTH(D$3),RIGHT('Yearly Info'!A$30,LEN('Yearly Info'!A$30)-4),"")</f>
        <v>#VALUE!</v>
      </c>
      <c r="B594" s="145"/>
      <c r="C594" s="42">
        <f t="shared" ca="1" si="21"/>
        <v>46312</v>
      </c>
      <c r="D594" s="107">
        <f ca="1">INDIRECT("'" &amp; UPPER(LEFT(TEXT($D$3,"mmmm"),3)) &amp; "'!U27")</f>
        <v>0</v>
      </c>
      <c r="E594" s="147"/>
      <c r="F594" s="148"/>
      <c r="G594" s="148"/>
      <c r="H594" s="148"/>
      <c r="I594" s="148"/>
      <c r="J594" s="148"/>
      <c r="K594" s="148"/>
      <c r="L594" s="148"/>
      <c r="M594" s="148"/>
      <c r="N594" s="148"/>
      <c r="O594" s="148"/>
      <c r="P594" s="149"/>
    </row>
    <row r="595" spans="1:16" ht="15" customHeight="1" x14ac:dyDescent="0.25">
      <c r="A595" s="44" t="e">
        <f ca="1">IF(MONTH(C595)=MONTH(D$3),RIGHT('Yearly Info'!A$31,LEN('Yearly Info'!A$31)-4),"")</f>
        <v>#VALUE!</v>
      </c>
      <c r="B595" s="145"/>
      <c r="C595" s="42">
        <f t="shared" ca="1" si="21"/>
        <v>46312</v>
      </c>
      <c r="D595" s="107">
        <f ca="1">INDIRECT("'" &amp; UPPER(LEFT(TEXT($D$3,"mmmm"),3)) &amp; "'!U28")</f>
        <v>0</v>
      </c>
      <c r="E595" s="147"/>
      <c r="F595" s="148"/>
      <c r="G595" s="148"/>
      <c r="H595" s="148"/>
      <c r="I595" s="148"/>
      <c r="J595" s="148"/>
      <c r="K595" s="148"/>
      <c r="L595" s="148"/>
      <c r="M595" s="148"/>
      <c r="N595" s="148"/>
      <c r="O595" s="148"/>
      <c r="P595" s="149"/>
    </row>
    <row r="596" spans="1:16" ht="15" customHeight="1" x14ac:dyDescent="0.25">
      <c r="A596" s="44" t="e">
        <f ca="1">IF(MONTH(C596)=MONTH(D$3),RIGHT('Yearly Info'!A$32,LEN('Yearly Info'!A$32)-4),"")</f>
        <v>#VALUE!</v>
      </c>
      <c r="B596" s="145"/>
      <c r="C596" s="42">
        <f t="shared" ca="1" si="21"/>
        <v>46312</v>
      </c>
      <c r="D596" s="107">
        <f ca="1">INDIRECT("'" &amp; UPPER(LEFT(TEXT($D$3,"mmmm"),3)) &amp; "'!U29")</f>
        <v>0</v>
      </c>
      <c r="E596" s="147"/>
      <c r="F596" s="148"/>
      <c r="G596" s="148"/>
      <c r="H596" s="148"/>
      <c r="I596" s="148"/>
      <c r="J596" s="148"/>
      <c r="K596" s="148"/>
      <c r="L596" s="148"/>
      <c r="M596" s="148"/>
      <c r="N596" s="148"/>
      <c r="O596" s="148"/>
      <c r="P596" s="149"/>
    </row>
    <row r="597" spans="1:16" ht="15" customHeight="1" x14ac:dyDescent="0.25">
      <c r="A597" s="44" t="e">
        <f ca="1">IF(MONTH(C597)=MONTH(D$3),RIGHT('Yearly Info'!A$33,LEN('Yearly Info'!A$33)-4),"")</f>
        <v>#VALUE!</v>
      </c>
      <c r="B597" s="145"/>
      <c r="C597" s="42">
        <f t="shared" ca="1" si="21"/>
        <v>46312</v>
      </c>
      <c r="D597" s="107">
        <f ca="1">INDIRECT("'" &amp; UPPER(LEFT(TEXT($D$3,"mmmm"),3)) &amp; "'!U30")</f>
        <v>0</v>
      </c>
      <c r="E597" s="147"/>
      <c r="F597" s="148"/>
      <c r="G597" s="148"/>
      <c r="H597" s="148"/>
      <c r="I597" s="148"/>
      <c r="J597" s="148"/>
      <c r="K597" s="148"/>
      <c r="L597" s="148"/>
      <c r="M597" s="148"/>
      <c r="N597" s="148"/>
      <c r="O597" s="148"/>
      <c r="P597" s="149"/>
    </row>
    <row r="598" spans="1:16" ht="15" customHeight="1" x14ac:dyDescent="0.25">
      <c r="A598" s="44" t="e">
        <f ca="1">IF(MONTH(C598)=MONTH(D$3),RIGHT('Yearly Info'!A$34,LEN('Yearly Info'!A$34)-4),"")</f>
        <v>#VALUE!</v>
      </c>
      <c r="B598" s="145"/>
      <c r="C598" s="42">
        <f t="shared" ca="1" si="21"/>
        <v>46312</v>
      </c>
      <c r="D598" s="107">
        <f ca="1">INDIRECT("'" &amp; UPPER(LEFT(TEXT($D$3,"mmmm"),3)) &amp; "'!U31")</f>
        <v>0</v>
      </c>
      <c r="E598" s="147"/>
      <c r="F598" s="148"/>
      <c r="G598" s="148"/>
      <c r="H598" s="148"/>
      <c r="I598" s="148"/>
      <c r="J598" s="148"/>
      <c r="K598" s="148"/>
      <c r="L598" s="148"/>
      <c r="M598" s="148"/>
      <c r="N598" s="148"/>
      <c r="O598" s="148"/>
      <c r="P598" s="149"/>
    </row>
    <row r="599" spans="1:16" ht="15" customHeight="1" x14ac:dyDescent="0.25">
      <c r="A599" s="44" t="e">
        <f ca="1">IF(MONTH(C599)=MONTH(D$3),RIGHT('Yearly Info'!A$35,LEN('Yearly Info'!A$35)-4),"")</f>
        <v>#VALUE!</v>
      </c>
      <c r="B599" s="145"/>
      <c r="C599" s="42">
        <f t="shared" ca="1" si="21"/>
        <v>46312</v>
      </c>
      <c r="D599" s="107">
        <f ca="1">INDIRECT("'" &amp; UPPER(LEFT(TEXT($D$3,"mmmm"),3)) &amp; "'!U32")</f>
        <v>0</v>
      </c>
      <c r="E599" s="147"/>
      <c r="F599" s="148"/>
      <c r="G599" s="148"/>
      <c r="H599" s="148"/>
      <c r="I599" s="148"/>
      <c r="J599" s="148"/>
      <c r="K599" s="148"/>
      <c r="L599" s="148"/>
      <c r="M599" s="148"/>
      <c r="N599" s="148"/>
      <c r="O599" s="148"/>
      <c r="P599" s="149"/>
    </row>
    <row r="600" spans="1:16" ht="15" customHeight="1" x14ac:dyDescent="0.25">
      <c r="A600" s="44" t="e">
        <f ca="1">IF(MONTH(C600)=MONTH(D$3),RIGHT('Yearly Info'!A$36,LEN('Yearly Info'!A$36)-4),"")</f>
        <v>#VALUE!</v>
      </c>
      <c r="B600" s="145"/>
      <c r="C600" s="42">
        <f t="shared" ca="1" si="21"/>
        <v>46312</v>
      </c>
      <c r="D600" s="107">
        <f ca="1">INDIRECT("'" &amp; UPPER(LEFT(TEXT($D$3,"mmmm"),3)) &amp; "'!U33")</f>
        <v>0</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#VALUE!</v>
      </c>
      <c r="B601" s="145"/>
      <c r="C601" s="42">
        <f t="shared" ca="1" si="21"/>
        <v>46312</v>
      </c>
      <c r="D601" s="107">
        <f ca="1">INDIRECT("'" &amp; UPPER(LEFT(TEXT($D$3,"mmmm"),3)) &amp; "'!U34")</f>
        <v>0</v>
      </c>
      <c r="E601" s="147"/>
      <c r="F601" s="148"/>
      <c r="G601" s="148"/>
      <c r="H601" s="148"/>
      <c r="I601" s="148"/>
      <c r="J601" s="148"/>
      <c r="K601" s="148"/>
      <c r="L601" s="148"/>
      <c r="M601" s="148"/>
      <c r="N601" s="148"/>
      <c r="O601" s="148"/>
      <c r="P601" s="149"/>
    </row>
    <row r="602" spans="1:16" ht="15" customHeight="1" x14ac:dyDescent="0.25">
      <c r="A602" s="44" t="e">
        <f ca="1">IF(MONTH(C602)=MONTH(D$3),RIGHT('Yearly Info'!A$38,LEN('Yearly Info'!A$38)-4),"")</f>
        <v>#VALUE!</v>
      </c>
      <c r="B602" s="145"/>
      <c r="C602" s="42">
        <f t="shared" ca="1" si="21"/>
        <v>46312</v>
      </c>
      <c r="D602" s="107">
        <f ca="1">INDIRECT("'" &amp; UPPER(LEFT(TEXT($D$3,"mmmm"),3)) &amp; "'!U35")</f>
        <v>0</v>
      </c>
      <c r="E602" s="147"/>
      <c r="F602" s="148"/>
      <c r="G602" s="148"/>
      <c r="H602" s="148"/>
      <c r="I602" s="148"/>
      <c r="J602" s="148"/>
      <c r="K602" s="148"/>
      <c r="L602" s="148"/>
      <c r="M602" s="148"/>
      <c r="N602" s="148"/>
      <c r="O602" s="148"/>
      <c r="P602" s="149"/>
    </row>
    <row r="603" spans="1:16" ht="15" customHeight="1" x14ac:dyDescent="0.25">
      <c r="A603" s="44" t="e">
        <f ca="1">IF(MONTH(C603)=MONTH(D$3),RIGHT('Yearly Info'!A$39,LEN('Yearly Info'!A$39)-4),"")</f>
        <v>#VALUE!</v>
      </c>
      <c r="B603" s="145"/>
      <c r="C603" s="42">
        <f t="shared" ca="1" si="21"/>
        <v>46312</v>
      </c>
      <c r="D603" s="107">
        <f ca="1">INDIRECT("'" &amp; UPPER(LEFT(TEXT($D$3,"mmmm"),3)) &amp; "'!U36")</f>
        <v>0</v>
      </c>
      <c r="E603" s="147"/>
      <c r="F603" s="148"/>
      <c r="G603" s="148"/>
      <c r="H603" s="148"/>
      <c r="I603" s="148"/>
      <c r="J603" s="148"/>
      <c r="K603" s="148"/>
      <c r="L603" s="148"/>
      <c r="M603" s="148"/>
      <c r="N603" s="148"/>
      <c r="O603" s="148"/>
      <c r="P603" s="149"/>
    </row>
    <row r="604" spans="1:16" ht="15" customHeight="1" thickBot="1" x14ac:dyDescent="0.3">
      <c r="A604" s="45" t="e">
        <f ca="1">IF(MONTH(C604)=MONTH(D$3),RIGHT('Yearly Info'!A$40,LEN('Yearly Info'!A$40)-4),"")</f>
        <v>#VALUE!</v>
      </c>
      <c r="B604" s="145"/>
      <c r="C604" s="42">
        <f t="shared" ca="1" si="21"/>
        <v>46312</v>
      </c>
      <c r="D604" s="107">
        <f ca="1">INDIRECT("'" &amp; UPPER(LEFT(TEXT($D$3,"mmmm"),3)) &amp; "'!U37")</f>
        <v>0</v>
      </c>
      <c r="E604" s="147"/>
      <c r="F604" s="148"/>
      <c r="G604" s="148"/>
      <c r="H604" s="148"/>
      <c r="I604" s="148"/>
      <c r="J604" s="148"/>
      <c r="K604" s="148"/>
      <c r="L604" s="148"/>
      <c r="M604" s="148"/>
      <c r="N604" s="148"/>
      <c r="O604" s="148"/>
      <c r="P604" s="149"/>
    </row>
    <row r="605" spans="1:16" ht="15" customHeight="1" thickBot="1" x14ac:dyDescent="0.3">
      <c r="A605" s="45" t="str">
        <f ca="1">IF(MONTH(C605)=MONTH(D$3),RIGHT('Yearly Info'!A$41,LEN('Yearly Info'!A$41)-4),"")</f>
        <v xml:space="preserve"> </v>
      </c>
      <c r="B605" s="145"/>
      <c r="C605" s="42">
        <f t="shared" ca="1" si="21"/>
        <v>46312</v>
      </c>
      <c r="D605" s="107">
        <f ca="1">INDIRECT("'" &amp; UPPER(LEFT(TEXT($D$3,"mmmm"),3)) &amp; "'!U38")</f>
        <v>0</v>
      </c>
      <c r="E605" s="147"/>
      <c r="F605" s="148"/>
      <c r="G605" s="148"/>
      <c r="H605" s="148"/>
      <c r="I605" s="148"/>
      <c r="J605" s="148"/>
      <c r="K605" s="148"/>
      <c r="L605" s="148"/>
      <c r="M605" s="148"/>
      <c r="N605" s="148"/>
      <c r="O605" s="148"/>
      <c r="P605" s="149"/>
    </row>
    <row r="606" spans="1:16" ht="15" customHeight="1" thickBot="1" x14ac:dyDescent="0.3">
      <c r="A606" s="45" t="str">
        <f ca="1">IF(MONTH(C606)=MONTH(D$3),RIGHT('Yearly Info'!A$42,LEN('Yearly Info'!A$42)-4),"")</f>
        <v xml:space="preserve"> </v>
      </c>
      <c r="B606" s="145"/>
      <c r="C606" s="42">
        <f t="shared" ca="1" si="21"/>
        <v>46312</v>
      </c>
      <c r="D606" s="107">
        <f ca="1">INDIRECT("'" &amp; UPPER(LEFT(TEXT($D$3,"mmmm"),3)) &amp; "'!U39")</f>
        <v>0</v>
      </c>
      <c r="E606" s="147"/>
      <c r="F606" s="148"/>
      <c r="G606" s="148"/>
      <c r="H606" s="148"/>
      <c r="I606" s="148"/>
      <c r="J606" s="148"/>
      <c r="K606" s="148"/>
      <c r="L606" s="148"/>
      <c r="M606" s="148"/>
      <c r="N606" s="148"/>
      <c r="O606" s="148"/>
      <c r="P606" s="149"/>
    </row>
    <row r="607" spans="1:16" ht="15" customHeight="1" thickBot="1" x14ac:dyDescent="0.3">
      <c r="A607" s="45" t="str">
        <f ca="1">IF(MONTH(C607)=MONTH(D$3),RIGHT('Yearly Info'!A$43,LEN('Yearly Info'!A$43)-4),"")</f>
        <v xml:space="preserve"> </v>
      </c>
      <c r="B607" s="146"/>
      <c r="C607" s="42">
        <f t="shared" ca="1" si="21"/>
        <v>46312</v>
      </c>
      <c r="D607" s="107">
        <f ca="1">INDIRECT("'" &amp; UPPER(LEFT(TEXT($D$3,"mmmm"),3)) &amp; "'!U40")</f>
        <v>0</v>
      </c>
      <c r="E607" s="150"/>
      <c r="F607" s="151"/>
      <c r="G607" s="151"/>
      <c r="H607" s="151"/>
      <c r="I607" s="151"/>
      <c r="J607" s="151"/>
      <c r="K607" s="151"/>
      <c r="L607" s="151"/>
      <c r="M607" s="151"/>
      <c r="N607" s="151"/>
      <c r="O607" s="151"/>
      <c r="P607" s="152"/>
    </row>
    <row r="608" spans="1:16" ht="15" customHeight="1" x14ac:dyDescent="0.25">
      <c r="A608" s="44" t="str">
        <f ca="1">IF(MONTH(C608)=MONTH(D$3),RIGHT('Yearly Info'!A$14,LEN('Yearly Info'!A$14)-4),"")</f>
        <v xml:space="preserve"> RICS Support for MDEQ</v>
      </c>
      <c r="B608" s="145" t="str">
        <f ca="1">TEXT(C608,"dddd")</f>
        <v>Sunday</v>
      </c>
      <c r="C608" s="94">
        <f ca="1">C578+1</f>
        <v>46313</v>
      </c>
      <c r="D608" s="107">
        <f ca="1">INDIRECT("'" &amp; UPPER(LEFT(TEXT($D$3,"mmmm"),3)) &amp; "'!V11")</f>
        <v>0</v>
      </c>
      <c r="E608" s="147"/>
      <c r="F608" s="148"/>
      <c r="G608" s="148"/>
      <c r="H608" s="148"/>
      <c r="I608" s="148"/>
      <c r="J608" s="148"/>
      <c r="K608" s="148"/>
      <c r="L608" s="148"/>
      <c r="M608" s="148"/>
      <c r="N608" s="148"/>
      <c r="O608" s="148"/>
      <c r="P608" s="149"/>
    </row>
    <row r="609" spans="1:16" ht="15" customHeight="1" x14ac:dyDescent="0.25">
      <c r="A609" s="44" t="str">
        <f ca="1">IF(MONTH(C609)=MONTH(D$3),RIGHT('Yearly Info'!A$15,LEN('Yearly Info'!A$15)-4),"")</f>
        <v xml:space="preserve"> MDEQ</v>
      </c>
      <c r="B609" s="145"/>
      <c r="C609" s="42">
        <f ca="1">C608</f>
        <v>46313</v>
      </c>
      <c r="D609" s="107">
        <f ca="1">INDIRECT("'" &amp; UPPER(LEFT(TEXT($D$3,"mmmm"),3)) &amp; "'!V12")</f>
        <v>0</v>
      </c>
      <c r="E609" s="147"/>
      <c r="F609" s="148"/>
      <c r="G609" s="148"/>
      <c r="H609" s="148"/>
      <c r="I609" s="148"/>
      <c r="J609" s="148"/>
      <c r="K609" s="148"/>
      <c r="L609" s="148"/>
      <c r="M609" s="148"/>
      <c r="N609" s="148"/>
      <c r="O609" s="148"/>
      <c r="P609" s="149"/>
    </row>
    <row r="610" spans="1:16" ht="15" customHeight="1" x14ac:dyDescent="0.25">
      <c r="A610" s="44" t="str">
        <f ca="1">IF(MONTH(C610)=MONTH(D$3),RIGHT('Yearly Info'!A$16,LEN('Yearly Info'!A$16)-4),"")</f>
        <v xml:space="preserve"> RICS Idea Portal</v>
      </c>
      <c r="B610" s="145"/>
      <c r="C610" s="42">
        <f t="shared" ref="C610:C637" ca="1" si="22">C609</f>
        <v>46313</v>
      </c>
      <c r="D610" s="107">
        <f ca="1">INDIRECT("'" &amp; UPPER(LEFT(TEXT($D$3,"mmmm"),3)) &amp; "'!V13")</f>
        <v>0</v>
      </c>
      <c r="E610" s="147"/>
      <c r="F610" s="148"/>
      <c r="G610" s="148"/>
      <c r="H610" s="148"/>
      <c r="I610" s="148"/>
      <c r="J610" s="148"/>
      <c r="K610" s="148"/>
      <c r="L610" s="148"/>
      <c r="M610" s="148"/>
      <c r="N610" s="148"/>
      <c r="O610" s="148"/>
      <c r="P610" s="149"/>
    </row>
    <row r="611" spans="1:16" ht="15" customHeight="1" x14ac:dyDescent="0.25">
      <c r="A611" s="44" t="str">
        <f ca="1">IF(MONTH(C611)=MONTH(D$3),RIGHT('Yearly Info'!A$17,LEN('Yearly Info'!A$17)-4),"")</f>
        <v xml:space="preserve"> MSWIS</v>
      </c>
      <c r="B611" s="145"/>
      <c r="C611" s="42">
        <f t="shared" ca="1" si="22"/>
        <v>46313</v>
      </c>
      <c r="D611" s="107">
        <f ca="1">INDIRECT("'" &amp; UPPER(LEFT(TEXT($D$3,"mmmm"),3)) &amp; "'!V14")</f>
        <v>0</v>
      </c>
      <c r="E611" s="147"/>
      <c r="F611" s="148"/>
      <c r="G611" s="148"/>
      <c r="H611" s="148"/>
      <c r="I611" s="148"/>
      <c r="J611" s="148"/>
      <c r="K611" s="148"/>
      <c r="L611" s="148"/>
      <c r="M611" s="148"/>
      <c r="N611" s="148"/>
      <c r="O611" s="148"/>
      <c r="P611" s="149"/>
    </row>
    <row r="612" spans="1:16" ht="15" customHeight="1" x14ac:dyDescent="0.25">
      <c r="A612" s="44" t="str">
        <f ca="1">IF(MONTH(C612)=MONTH(D$3),RIGHT('Yearly Info'!A$18,LEN('Yearly Info'!A$18)-4),"")</f>
        <v xml:space="preserve"> GeoSpatial</v>
      </c>
      <c r="B612" s="145"/>
      <c r="C612" s="42">
        <f t="shared" ca="1" si="22"/>
        <v>46313</v>
      </c>
      <c r="D612" s="107">
        <f ca="1">INDIRECT("'" &amp; UPPER(LEFT(TEXT($D$3,"mmmm"),3)) &amp; "'!V15")</f>
        <v>0</v>
      </c>
      <c r="E612" s="147"/>
      <c r="F612" s="148"/>
      <c r="G612" s="148"/>
      <c r="H612" s="148"/>
      <c r="I612" s="148"/>
      <c r="J612" s="148"/>
      <c r="K612" s="148"/>
      <c r="L612" s="148"/>
      <c r="M612" s="148"/>
      <c r="N612" s="148"/>
      <c r="O612" s="148"/>
      <c r="P612" s="149"/>
    </row>
    <row r="613" spans="1:16" ht="15" customHeight="1" x14ac:dyDescent="0.25">
      <c r="A613" s="44" t="str">
        <f ca="1">IF(MONTH(C613)=MONTH(D$3),RIGHT('Yearly Info'!A$19,LEN('Yearly Info'!A$19)-4),"")</f>
        <v xml:space="preserve"> RICS Dashboard</v>
      </c>
      <c r="B613" s="145"/>
      <c r="C613" s="42">
        <f t="shared" ca="1" si="22"/>
        <v>46313</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MDWFP NRIS</v>
      </c>
      <c r="B614" s="145"/>
      <c r="C614" s="42">
        <f t="shared" ca="1" si="22"/>
        <v>46313</v>
      </c>
      <c r="D614" s="107">
        <f ca="1">INDIRECT("'" &amp; UPPER(LEFT(TEXT($D$3,"mmmm"),3)) &amp; "'!V17")</f>
        <v>0</v>
      </c>
      <c r="E614" s="147"/>
      <c r="F614" s="148"/>
      <c r="G614" s="148"/>
      <c r="H614" s="148"/>
      <c r="I614" s="148"/>
      <c r="J614" s="148"/>
      <c r="K614" s="148"/>
      <c r="L614" s="148"/>
      <c r="M614" s="148"/>
      <c r="N614" s="148"/>
      <c r="O614" s="148"/>
      <c r="P614" s="149"/>
    </row>
    <row r="615" spans="1:16" ht="15" customHeight="1" x14ac:dyDescent="0.25">
      <c r="A615" s="44" t="str">
        <f ca="1">IF(MONTH(C615)=MONTH(D$3),RIGHT('Yearly Info'!A$21,LEN('Yearly Info'!A$21)-4),"")</f>
        <v xml:space="preserve"> MSWIS MRVA 4 CLOSED</v>
      </c>
      <c r="B615" s="145"/>
      <c r="C615" s="42">
        <f t="shared" ca="1" si="22"/>
        <v>46313</v>
      </c>
      <c r="D615" s="107">
        <f ca="1">INDIRECT("'" &amp; UPPER(LEFT(TEXT($D$3,"mmmm"),3)) &amp; "'!V18")</f>
        <v>0</v>
      </c>
      <c r="E615" s="147"/>
      <c r="F615" s="148"/>
      <c r="G615" s="148"/>
      <c r="H615" s="148"/>
      <c r="I615" s="148"/>
      <c r="J615" s="148"/>
      <c r="K615" s="148"/>
      <c r="L615" s="148"/>
      <c r="M615" s="148"/>
      <c r="N615" s="148"/>
      <c r="O615" s="148"/>
      <c r="P615" s="149"/>
    </row>
    <row r="616" spans="1:16" ht="15" customHeight="1" x14ac:dyDescent="0.25">
      <c r="A616" s="44" t="str">
        <f ca="1">IF(MONTH(C616)=MONTH(D$3),RIGHT('Yearly Info'!A$22,LEN('Yearly Info'!A$22)-4),"")</f>
        <v xml:space="preserve"> Tackett</v>
      </c>
      <c r="B616" s="145"/>
      <c r="C616" s="42">
        <f t="shared" ca="1" si="22"/>
        <v>46313</v>
      </c>
      <c r="D616" s="107">
        <f ca="1">INDIRECT("'" &amp; UPPER(LEFT(TEXT($D$3,"mmmm"),3)) &amp; "'!V19")</f>
        <v>0</v>
      </c>
      <c r="E616" s="147"/>
      <c r="F616" s="148"/>
      <c r="G616" s="148"/>
      <c r="H616" s="148"/>
      <c r="I616" s="148"/>
      <c r="J616" s="148"/>
      <c r="K616" s="148"/>
      <c r="L616" s="148"/>
      <c r="M616" s="148"/>
      <c r="N616" s="148"/>
      <c r="O616" s="148"/>
      <c r="P616" s="149"/>
    </row>
    <row r="617" spans="1:16" ht="15" customHeight="1" x14ac:dyDescent="0.25">
      <c r="A617" s="44" t="e">
        <f ca="1">IF(MONTH(C617)=MONTH(D$3),RIGHT('Yearly Info'!A$23,LEN('Yearly Info'!A$23)-4),"")</f>
        <v>#VALUE!</v>
      </c>
      <c r="B617" s="145"/>
      <c r="C617" s="42">
        <f t="shared" ca="1" si="22"/>
        <v>46313</v>
      </c>
      <c r="D617" s="107">
        <f ca="1">INDIRECT("'" &amp; UPPER(LEFT(TEXT($D$3,"mmmm"),3)) &amp; "'!V20")</f>
        <v>0</v>
      </c>
      <c r="E617" s="147"/>
      <c r="F617" s="148"/>
      <c r="G617" s="148"/>
      <c r="H617" s="148"/>
      <c r="I617" s="148"/>
      <c r="J617" s="148"/>
      <c r="K617" s="148"/>
      <c r="L617" s="148"/>
      <c r="M617" s="148"/>
      <c r="N617" s="148"/>
      <c r="O617" s="148"/>
      <c r="P617" s="149"/>
    </row>
    <row r="618" spans="1:16" ht="15" customHeight="1" x14ac:dyDescent="0.25">
      <c r="A618" s="44" t="e">
        <f ca="1">IF(MONTH(C618)=MONTH(D$3),RIGHT('Yearly Info'!A$24,LEN('Yearly Info'!A$24)-4),"")</f>
        <v>#VALUE!</v>
      </c>
      <c r="B618" s="145"/>
      <c r="C618" s="42">
        <f t="shared" ca="1" si="22"/>
        <v>46313</v>
      </c>
      <c r="D618" s="107">
        <f ca="1">INDIRECT("'" &amp; UPPER(LEFT(TEXT($D$3,"mmmm"),3)) &amp; "'!V21")</f>
        <v>0</v>
      </c>
      <c r="E618" s="147"/>
      <c r="F618" s="148"/>
      <c r="G618" s="148"/>
      <c r="H618" s="148"/>
      <c r="I618" s="148"/>
      <c r="J618" s="148"/>
      <c r="K618" s="148"/>
      <c r="L618" s="148"/>
      <c r="M618" s="148"/>
      <c r="N618" s="148"/>
      <c r="O618" s="148"/>
      <c r="P618" s="149"/>
    </row>
    <row r="619" spans="1:16" ht="15" customHeight="1" x14ac:dyDescent="0.25">
      <c r="A619" s="44" t="e">
        <f ca="1">IF(MONTH(C619)=MONTH(D$3),RIGHT('Yearly Info'!A$25,LEN('Yearly Info'!A$25)-4),"")</f>
        <v>#VALUE!</v>
      </c>
      <c r="B619" s="145"/>
      <c r="C619" s="42">
        <f t="shared" ca="1" si="22"/>
        <v>46313</v>
      </c>
      <c r="D619" s="107">
        <f ca="1">INDIRECT("'" &amp; UPPER(LEFT(TEXT($D$3,"mmmm"),3)) &amp; "'!V22")</f>
        <v>0</v>
      </c>
      <c r="E619" s="147"/>
      <c r="F619" s="148"/>
      <c r="G619" s="148"/>
      <c r="H619" s="148"/>
      <c r="I619" s="148"/>
      <c r="J619" s="148"/>
      <c r="K619" s="148"/>
      <c r="L619" s="148"/>
      <c r="M619" s="148"/>
      <c r="N619" s="148"/>
      <c r="O619" s="148"/>
      <c r="P619" s="149"/>
    </row>
    <row r="620" spans="1:16" ht="15" customHeight="1" x14ac:dyDescent="0.25">
      <c r="A620" s="44" t="e">
        <f ca="1">IF(MONTH(C620)=MONTH(D$3),RIGHT('Yearly Info'!A$26,LEN('Yearly Info'!A$26)-4),"")</f>
        <v>#VALUE!</v>
      </c>
      <c r="B620" s="145"/>
      <c r="C620" s="42">
        <f t="shared" ca="1" si="22"/>
        <v>46313</v>
      </c>
      <c r="D620" s="107">
        <f ca="1">INDIRECT("'" &amp; UPPER(LEFT(TEXT($D$3,"mmmm"),3)) &amp; "'!V23")</f>
        <v>0</v>
      </c>
      <c r="E620" s="147"/>
      <c r="F620" s="148"/>
      <c r="G620" s="148"/>
      <c r="H620" s="148"/>
      <c r="I620" s="148"/>
      <c r="J620" s="148"/>
      <c r="K620" s="148"/>
      <c r="L620" s="148"/>
      <c r="M620" s="148"/>
      <c r="N620" s="148"/>
      <c r="O620" s="148"/>
      <c r="P620" s="149"/>
    </row>
    <row r="621" spans="1:16" ht="15" customHeight="1" x14ac:dyDescent="0.25">
      <c r="A621" s="44" t="e">
        <f ca="1">IF(MONTH(C621)=MONTH(D$3),RIGHT('Yearly Info'!A$27,LEN('Yearly Info'!A$27)-4),"")</f>
        <v>#VALUE!</v>
      </c>
      <c r="B621" s="145"/>
      <c r="C621" s="42">
        <f t="shared" ca="1" si="22"/>
        <v>46313</v>
      </c>
      <c r="D621" s="107">
        <f ca="1">INDIRECT("'" &amp; UPPER(LEFT(TEXT($D$3,"mmmm"),3)) &amp; "'!V24")</f>
        <v>0</v>
      </c>
      <c r="E621" s="147"/>
      <c r="F621" s="148"/>
      <c r="G621" s="148"/>
      <c r="H621" s="148"/>
      <c r="I621" s="148"/>
      <c r="J621" s="148"/>
      <c r="K621" s="148"/>
      <c r="L621" s="148"/>
      <c r="M621" s="148"/>
      <c r="N621" s="148"/>
      <c r="O621" s="148"/>
      <c r="P621" s="149"/>
    </row>
    <row r="622" spans="1:16" ht="15" customHeight="1" x14ac:dyDescent="0.25">
      <c r="A622" s="44" t="e">
        <f ca="1">IF(MONTH(C622)=MONTH(D$3),RIGHT('Yearly Info'!A$28,LEN('Yearly Info'!A$28)-4),"")</f>
        <v>#VALUE!</v>
      </c>
      <c r="B622" s="145"/>
      <c r="C622" s="42">
        <f t="shared" ca="1" si="22"/>
        <v>46313</v>
      </c>
      <c r="D622" s="107">
        <f ca="1">INDIRECT("'" &amp; UPPER(LEFT(TEXT($D$3,"mmmm"),3)) &amp; "'!V25")</f>
        <v>0</v>
      </c>
      <c r="E622" s="147"/>
      <c r="F622" s="148"/>
      <c r="G622" s="148"/>
      <c r="H622" s="148"/>
      <c r="I622" s="148"/>
      <c r="J622" s="148"/>
      <c r="K622" s="148"/>
      <c r="L622" s="148"/>
      <c r="M622" s="148"/>
      <c r="N622" s="148"/>
      <c r="O622" s="148"/>
      <c r="P622" s="149"/>
    </row>
    <row r="623" spans="1:16" ht="15" customHeight="1" x14ac:dyDescent="0.25">
      <c r="A623" s="44" t="e">
        <f ca="1">IF(MONTH(C623)=MONTH(D$3),RIGHT('Yearly Info'!A$29,LEN('Yearly Info'!A$29)-4),"")</f>
        <v>#VALUE!</v>
      </c>
      <c r="B623" s="145"/>
      <c r="C623" s="42">
        <f t="shared" ca="1" si="22"/>
        <v>46313</v>
      </c>
      <c r="D623" s="107">
        <f ca="1">INDIRECT("'" &amp; UPPER(LEFT(TEXT($D$3,"mmmm"),3)) &amp; "'!V26")</f>
        <v>0</v>
      </c>
      <c r="E623" s="147"/>
      <c r="F623" s="148"/>
      <c r="G623" s="148"/>
      <c r="H623" s="148"/>
      <c r="I623" s="148"/>
      <c r="J623" s="148"/>
      <c r="K623" s="148"/>
      <c r="L623" s="148"/>
      <c r="M623" s="148"/>
      <c r="N623" s="148"/>
      <c r="O623" s="148"/>
      <c r="P623" s="149"/>
    </row>
    <row r="624" spans="1:16" ht="15" customHeight="1" x14ac:dyDescent="0.25">
      <c r="A624" s="44" t="e">
        <f ca="1">IF(MONTH(C624)=MONTH(D$3),RIGHT('Yearly Info'!A$30,LEN('Yearly Info'!A$30)-4),"")</f>
        <v>#VALUE!</v>
      </c>
      <c r="B624" s="145"/>
      <c r="C624" s="42">
        <f t="shared" ca="1" si="22"/>
        <v>46313</v>
      </c>
      <c r="D624" s="107">
        <f ca="1">INDIRECT("'" &amp; UPPER(LEFT(TEXT($D$3,"mmmm"),3)) &amp; "'!V27")</f>
        <v>0</v>
      </c>
      <c r="E624" s="147"/>
      <c r="F624" s="148"/>
      <c r="G624" s="148"/>
      <c r="H624" s="148"/>
      <c r="I624" s="148"/>
      <c r="J624" s="148"/>
      <c r="K624" s="148"/>
      <c r="L624" s="148"/>
      <c r="M624" s="148"/>
      <c r="N624" s="148"/>
      <c r="O624" s="148"/>
      <c r="P624" s="149"/>
    </row>
    <row r="625" spans="1:16" ht="15" customHeight="1" x14ac:dyDescent="0.25">
      <c r="A625" s="44" t="e">
        <f ca="1">IF(MONTH(C625)=MONTH(D$3),RIGHT('Yearly Info'!A$31,LEN('Yearly Info'!A$31)-4),"")</f>
        <v>#VALUE!</v>
      </c>
      <c r="B625" s="145"/>
      <c r="C625" s="42">
        <f t="shared" ca="1" si="22"/>
        <v>46313</v>
      </c>
      <c r="D625" s="107">
        <f ca="1">INDIRECT("'" &amp; UPPER(LEFT(TEXT($D$3,"mmmm"),3)) &amp; "'!V28")</f>
        <v>0</v>
      </c>
      <c r="E625" s="147"/>
      <c r="F625" s="148"/>
      <c r="G625" s="148"/>
      <c r="H625" s="148"/>
      <c r="I625" s="148"/>
      <c r="J625" s="148"/>
      <c r="K625" s="148"/>
      <c r="L625" s="148"/>
      <c r="M625" s="148"/>
      <c r="N625" s="148"/>
      <c r="O625" s="148"/>
      <c r="P625" s="149"/>
    </row>
    <row r="626" spans="1:16" ht="15" customHeight="1" x14ac:dyDescent="0.25">
      <c r="A626" s="44" t="e">
        <f ca="1">IF(MONTH(C626)=MONTH(D$3),RIGHT('Yearly Info'!A$32,LEN('Yearly Info'!A$32)-4),"")</f>
        <v>#VALUE!</v>
      </c>
      <c r="B626" s="145"/>
      <c r="C626" s="42">
        <f t="shared" ca="1" si="22"/>
        <v>46313</v>
      </c>
      <c r="D626" s="107">
        <f ca="1">INDIRECT("'" &amp; UPPER(LEFT(TEXT($D$3,"mmmm"),3)) &amp; "'!V29")</f>
        <v>0</v>
      </c>
      <c r="E626" s="147"/>
      <c r="F626" s="148"/>
      <c r="G626" s="148"/>
      <c r="H626" s="148"/>
      <c r="I626" s="148"/>
      <c r="J626" s="148"/>
      <c r="K626" s="148"/>
      <c r="L626" s="148"/>
      <c r="M626" s="148"/>
      <c r="N626" s="148"/>
      <c r="O626" s="148"/>
      <c r="P626" s="149"/>
    </row>
    <row r="627" spans="1:16" ht="15" customHeight="1" x14ac:dyDescent="0.25">
      <c r="A627" s="44" t="e">
        <f ca="1">IF(MONTH(C627)=MONTH(D$3),RIGHT('Yearly Info'!A$33,LEN('Yearly Info'!A$33)-4),"")</f>
        <v>#VALUE!</v>
      </c>
      <c r="B627" s="145"/>
      <c r="C627" s="42">
        <f t="shared" ca="1" si="22"/>
        <v>46313</v>
      </c>
      <c r="D627" s="107">
        <f ca="1">INDIRECT("'" &amp; UPPER(LEFT(TEXT($D$3,"mmmm"),3)) &amp; "'!V30")</f>
        <v>0</v>
      </c>
      <c r="E627" s="147"/>
      <c r="F627" s="148"/>
      <c r="G627" s="148"/>
      <c r="H627" s="148"/>
      <c r="I627" s="148"/>
      <c r="J627" s="148"/>
      <c r="K627" s="148"/>
      <c r="L627" s="148"/>
      <c r="M627" s="148"/>
      <c r="N627" s="148"/>
      <c r="O627" s="148"/>
      <c r="P627" s="149"/>
    </row>
    <row r="628" spans="1:16" ht="15" customHeight="1" x14ac:dyDescent="0.25">
      <c r="A628" s="44" t="e">
        <f ca="1">IF(MONTH(C628)=MONTH(D$3),RIGHT('Yearly Info'!A$34,LEN('Yearly Info'!A$34)-4),"")</f>
        <v>#VALUE!</v>
      </c>
      <c r="B628" s="145"/>
      <c r="C628" s="42">
        <f t="shared" ca="1" si="22"/>
        <v>46313</v>
      </c>
      <c r="D628" s="107">
        <f ca="1">INDIRECT("'" &amp; UPPER(LEFT(TEXT($D$3,"mmmm"),3)) &amp; "'!V31")</f>
        <v>0</v>
      </c>
      <c r="E628" s="147"/>
      <c r="F628" s="148"/>
      <c r="G628" s="148"/>
      <c r="H628" s="148"/>
      <c r="I628" s="148"/>
      <c r="J628" s="148"/>
      <c r="K628" s="148"/>
      <c r="L628" s="148"/>
      <c r="M628" s="148"/>
      <c r="N628" s="148"/>
      <c r="O628" s="148"/>
      <c r="P628" s="149"/>
    </row>
    <row r="629" spans="1:16" ht="15" customHeight="1" x14ac:dyDescent="0.25">
      <c r="A629" s="44" t="e">
        <f ca="1">IF(MONTH(C629)=MONTH(D$3),RIGHT('Yearly Info'!A$35,LEN('Yearly Info'!A$35)-4),"")</f>
        <v>#VALUE!</v>
      </c>
      <c r="B629" s="145"/>
      <c r="C629" s="42">
        <f t="shared" ca="1" si="22"/>
        <v>46313</v>
      </c>
      <c r="D629" s="107">
        <f ca="1">INDIRECT("'" &amp; UPPER(LEFT(TEXT($D$3,"mmmm"),3)) &amp; "'!V32")</f>
        <v>0</v>
      </c>
      <c r="E629" s="147"/>
      <c r="F629" s="148"/>
      <c r="G629" s="148"/>
      <c r="H629" s="148"/>
      <c r="I629" s="148"/>
      <c r="J629" s="148"/>
      <c r="K629" s="148"/>
      <c r="L629" s="148"/>
      <c r="M629" s="148"/>
      <c r="N629" s="148"/>
      <c r="O629" s="148"/>
      <c r="P629" s="149"/>
    </row>
    <row r="630" spans="1:16" ht="15" customHeight="1" x14ac:dyDescent="0.25">
      <c r="A630" s="44" t="e">
        <f ca="1">IF(MONTH(C630)=MONTH(D$3),RIGHT('Yearly Info'!A$36,LEN('Yearly Info'!A$36)-4),"")</f>
        <v>#VALUE!</v>
      </c>
      <c r="B630" s="145"/>
      <c r="C630" s="42">
        <f t="shared" ca="1" si="22"/>
        <v>46313</v>
      </c>
      <c r="D630" s="107">
        <f ca="1">INDIRECT("'" &amp; UPPER(LEFT(TEXT($D$3,"mmmm"),3)) &amp; "'!V33")</f>
        <v>0</v>
      </c>
      <c r="E630" s="147"/>
      <c r="F630" s="148"/>
      <c r="G630" s="148"/>
      <c r="H630" s="148"/>
      <c r="I630" s="148"/>
      <c r="J630" s="148"/>
      <c r="K630" s="148"/>
      <c r="L630" s="148"/>
      <c r="M630" s="148"/>
      <c r="N630" s="148"/>
      <c r="O630" s="148"/>
      <c r="P630" s="149"/>
    </row>
    <row r="631" spans="1:16" ht="15" customHeight="1" x14ac:dyDescent="0.25">
      <c r="A631" s="44" t="e">
        <f ca="1">IF(MONTH(C631)=MONTH(D$3),RIGHT('Yearly Info'!A$37,LEN('Yearly Info'!A$37)-4),"")</f>
        <v>#VALUE!</v>
      </c>
      <c r="B631" s="145"/>
      <c r="C631" s="42">
        <f t="shared" ca="1" si="22"/>
        <v>46313</v>
      </c>
      <c r="D631" s="107">
        <f ca="1">INDIRECT("'" &amp; UPPER(LEFT(TEXT($D$3,"mmmm"),3)) &amp; "'!V34")</f>
        <v>0</v>
      </c>
      <c r="E631" s="147"/>
      <c r="F631" s="148"/>
      <c r="G631" s="148"/>
      <c r="H631" s="148"/>
      <c r="I631" s="148"/>
      <c r="J631" s="148"/>
      <c r="K631" s="148"/>
      <c r="L631" s="148"/>
      <c r="M631" s="148"/>
      <c r="N631" s="148"/>
      <c r="O631" s="148"/>
      <c r="P631" s="149"/>
    </row>
    <row r="632" spans="1:16" ht="15" customHeight="1" x14ac:dyDescent="0.25">
      <c r="A632" s="44" t="e">
        <f ca="1">IF(MONTH(C632)=MONTH(D$3),RIGHT('Yearly Info'!A$38,LEN('Yearly Info'!A$38)-4),"")</f>
        <v>#VALUE!</v>
      </c>
      <c r="B632" s="145"/>
      <c r="C632" s="42">
        <f t="shared" ca="1" si="22"/>
        <v>46313</v>
      </c>
      <c r="D632" s="107">
        <f ca="1">INDIRECT("'" &amp; UPPER(LEFT(TEXT($D$3,"mmmm"),3)) &amp; "'!V35")</f>
        <v>0</v>
      </c>
      <c r="E632" s="147"/>
      <c r="F632" s="148"/>
      <c r="G632" s="148"/>
      <c r="H632" s="148"/>
      <c r="I632" s="148"/>
      <c r="J632" s="148"/>
      <c r="K632" s="148"/>
      <c r="L632" s="148"/>
      <c r="M632" s="148"/>
      <c r="N632" s="148"/>
      <c r="O632" s="148"/>
      <c r="P632" s="149"/>
    </row>
    <row r="633" spans="1:16" ht="15" customHeight="1" x14ac:dyDescent="0.25">
      <c r="A633" s="44" t="e">
        <f ca="1">IF(MONTH(C633)=MONTH(D$3),RIGHT('Yearly Info'!A$39,LEN('Yearly Info'!A$39)-4),"")</f>
        <v>#VALUE!</v>
      </c>
      <c r="B633" s="145"/>
      <c r="C633" s="42">
        <f t="shared" ca="1" si="22"/>
        <v>46313</v>
      </c>
      <c r="D633" s="107">
        <f ca="1">INDIRECT("'" &amp; UPPER(LEFT(TEXT($D$3,"mmmm"),3)) &amp; "'!V36")</f>
        <v>0</v>
      </c>
      <c r="E633" s="147"/>
      <c r="F633" s="148"/>
      <c r="G633" s="148"/>
      <c r="H633" s="148"/>
      <c r="I633" s="148"/>
      <c r="J633" s="148"/>
      <c r="K633" s="148"/>
      <c r="L633" s="148"/>
      <c r="M633" s="148"/>
      <c r="N633" s="148"/>
      <c r="O633" s="148"/>
      <c r="P633" s="149"/>
    </row>
    <row r="634" spans="1:16" ht="15" customHeight="1" thickBot="1" x14ac:dyDescent="0.3">
      <c r="A634" s="45" t="e">
        <f ca="1">IF(MONTH(C634)=MONTH(D$3),RIGHT('Yearly Info'!A$40,LEN('Yearly Info'!A$40)-4),"")</f>
        <v>#VALUE!</v>
      </c>
      <c r="B634" s="145"/>
      <c r="C634" s="42">
        <f t="shared" ca="1" si="22"/>
        <v>46313</v>
      </c>
      <c r="D634" s="107">
        <f ca="1">INDIRECT("'" &amp; UPPER(LEFT(TEXT($D$3,"mmmm"),3)) &amp; "'!V37")</f>
        <v>0</v>
      </c>
      <c r="E634" s="147"/>
      <c r="F634" s="148"/>
      <c r="G634" s="148"/>
      <c r="H634" s="148"/>
      <c r="I634" s="148"/>
      <c r="J634" s="148"/>
      <c r="K634" s="148"/>
      <c r="L634" s="148"/>
      <c r="M634" s="148"/>
      <c r="N634" s="148"/>
      <c r="O634" s="148"/>
      <c r="P634" s="149"/>
    </row>
    <row r="635" spans="1:16" ht="15" customHeight="1" thickBot="1" x14ac:dyDescent="0.3">
      <c r="A635" s="45" t="str">
        <f ca="1">IF(MONTH(C635)=MONTH(D$3),RIGHT('Yearly Info'!A$41,LEN('Yearly Info'!A$41)-4),"")</f>
        <v xml:space="preserve"> </v>
      </c>
      <c r="B635" s="145"/>
      <c r="C635" s="42">
        <f t="shared" ca="1" si="22"/>
        <v>46313</v>
      </c>
      <c r="D635" s="107">
        <f ca="1">INDIRECT("'" &amp; UPPER(LEFT(TEXT($D$3,"mmmm"),3)) &amp; "'!V38")</f>
        <v>0</v>
      </c>
      <c r="E635" s="147"/>
      <c r="F635" s="148"/>
      <c r="G635" s="148"/>
      <c r="H635" s="148"/>
      <c r="I635" s="148"/>
      <c r="J635" s="148"/>
      <c r="K635" s="148"/>
      <c r="L635" s="148"/>
      <c r="M635" s="148"/>
      <c r="N635" s="148"/>
      <c r="O635" s="148"/>
      <c r="P635" s="149"/>
    </row>
    <row r="636" spans="1:16" ht="15" customHeight="1" thickBot="1" x14ac:dyDescent="0.3">
      <c r="A636" s="45" t="str">
        <f ca="1">IF(MONTH(C636)=MONTH(D$3),RIGHT('Yearly Info'!A$42,LEN('Yearly Info'!A$42)-4),"")</f>
        <v xml:space="preserve"> </v>
      </c>
      <c r="B636" s="145"/>
      <c r="C636" s="42">
        <f t="shared" ca="1" si="22"/>
        <v>46313</v>
      </c>
      <c r="D636" s="107">
        <f ca="1">INDIRECT("'" &amp; UPPER(LEFT(TEXT($D$3,"mmmm"),3)) &amp; "'!V39")</f>
        <v>0</v>
      </c>
      <c r="E636" s="147"/>
      <c r="F636" s="148"/>
      <c r="G636" s="148"/>
      <c r="H636" s="148"/>
      <c r="I636" s="148"/>
      <c r="J636" s="148"/>
      <c r="K636" s="148"/>
      <c r="L636" s="148"/>
      <c r="M636" s="148"/>
      <c r="N636" s="148"/>
      <c r="O636" s="148"/>
      <c r="P636" s="149"/>
    </row>
    <row r="637" spans="1:16" ht="15" customHeight="1" thickBot="1" x14ac:dyDescent="0.3">
      <c r="A637" s="45" t="str">
        <f ca="1">IF(MONTH(C637)=MONTH(D$3),RIGHT('Yearly Info'!A$43,LEN('Yearly Info'!A$43)-4),"")</f>
        <v xml:space="preserve"> </v>
      </c>
      <c r="B637" s="146"/>
      <c r="C637" s="42">
        <f t="shared" ca="1" si="22"/>
        <v>46313</v>
      </c>
      <c r="D637" s="107">
        <f ca="1">INDIRECT("'" &amp; UPPER(LEFT(TEXT($D$3,"mmmm"),3)) &amp; "'!V40")</f>
        <v>0</v>
      </c>
      <c r="E637" s="150"/>
      <c r="F637" s="151"/>
      <c r="G637" s="151"/>
      <c r="H637" s="151"/>
      <c r="I637" s="151"/>
      <c r="J637" s="151"/>
      <c r="K637" s="151"/>
      <c r="L637" s="151"/>
      <c r="M637" s="151"/>
      <c r="N637" s="151"/>
      <c r="O637" s="151"/>
      <c r="P637" s="152"/>
    </row>
    <row r="638" spans="1:16" ht="15" customHeight="1" x14ac:dyDescent="0.25">
      <c r="A638" s="44" t="str">
        <f ca="1">IF(MONTH(C638)=MONTH(D$3),RIGHT('Yearly Info'!A$14,LEN('Yearly Info'!A$14)-4),"")</f>
        <v xml:space="preserve"> RICS Support for MDEQ</v>
      </c>
      <c r="B638" s="159" t="str">
        <f ca="1">TEXT(C638,"dddd")</f>
        <v>Monday</v>
      </c>
      <c r="C638" s="96">
        <f ca="1">C548+3</f>
        <v>46314</v>
      </c>
      <c r="D638" s="54">
        <f ca="1">INDIRECT("'" &amp; UPPER(LEFT(TEXT($D$3,"mmmm"),3)) &amp; "'!W11")</f>
        <v>0</v>
      </c>
      <c r="E638" s="147"/>
      <c r="F638" s="148"/>
      <c r="G638" s="148"/>
      <c r="H638" s="148"/>
      <c r="I638" s="148"/>
      <c r="J638" s="148"/>
      <c r="K638" s="148"/>
      <c r="L638" s="148"/>
      <c r="M638" s="148"/>
      <c r="N638" s="148"/>
      <c r="O638" s="148"/>
      <c r="P638" s="149"/>
    </row>
    <row r="639" spans="1:16" ht="15" customHeight="1" x14ac:dyDescent="0.25">
      <c r="A639" s="44" t="str">
        <f ca="1">IF(MONTH(C639)=MONTH(D$3),RIGHT('Yearly Info'!A$15,LEN('Yearly Info'!A$15)-4),"")</f>
        <v xml:space="preserve"> MDEQ</v>
      </c>
      <c r="B639" s="145"/>
      <c r="C639" s="42">
        <f ca="1">C638</f>
        <v>46314</v>
      </c>
      <c r="D639" s="54">
        <f ca="1">INDIRECT("'" &amp; UPPER(LEFT(TEXT($D$3,"mmmm"),3)) &amp; "'!W12")</f>
        <v>0</v>
      </c>
      <c r="E639" s="147"/>
      <c r="F639" s="148"/>
      <c r="G639" s="148"/>
      <c r="H639" s="148"/>
      <c r="I639" s="148"/>
      <c r="J639" s="148"/>
      <c r="K639" s="148"/>
      <c r="L639" s="148"/>
      <c r="M639" s="148"/>
      <c r="N639" s="148"/>
      <c r="O639" s="148"/>
      <c r="P639" s="149"/>
    </row>
    <row r="640" spans="1:16" ht="15" customHeight="1" x14ac:dyDescent="0.25">
      <c r="A640" s="44" t="str">
        <f ca="1">IF(MONTH(C640)=MONTH(D$3),RIGHT('Yearly Info'!A$16,LEN('Yearly Info'!A$16)-4),"")</f>
        <v xml:space="preserve"> RICS Idea Portal</v>
      </c>
      <c r="B640" s="145"/>
      <c r="C640" s="42">
        <f t="shared" ref="C640:C667" ca="1" si="23">C639</f>
        <v>46314</v>
      </c>
      <c r="D640" s="54">
        <f ca="1">INDIRECT("'" &amp; UPPER(LEFT(TEXT($D$3,"mmmm"),3)) &amp; "'!W13")</f>
        <v>0</v>
      </c>
      <c r="E640" s="147"/>
      <c r="F640" s="148"/>
      <c r="G640" s="148"/>
      <c r="H640" s="148"/>
      <c r="I640" s="148"/>
      <c r="J640" s="148"/>
      <c r="K640" s="148"/>
      <c r="L640" s="148"/>
      <c r="M640" s="148"/>
      <c r="N640" s="148"/>
      <c r="O640" s="148"/>
      <c r="P640" s="149"/>
    </row>
    <row r="641" spans="1:16" ht="15" customHeight="1" x14ac:dyDescent="0.25">
      <c r="A641" s="44" t="str">
        <f ca="1">IF(MONTH(C641)=MONTH(D$3),RIGHT('Yearly Info'!A$17,LEN('Yearly Info'!A$17)-4),"")</f>
        <v xml:space="preserve"> MSWIS</v>
      </c>
      <c r="B641" s="145"/>
      <c r="C641" s="42">
        <f t="shared" ca="1" si="23"/>
        <v>46314</v>
      </c>
      <c r="D641" s="54">
        <f ca="1">INDIRECT("'" &amp; UPPER(LEFT(TEXT($D$3,"mmmm"),3)) &amp; "'!W14")</f>
        <v>0</v>
      </c>
      <c r="E641" s="147"/>
      <c r="F641" s="148"/>
      <c r="G641" s="148"/>
      <c r="H641" s="148"/>
      <c r="I641" s="148"/>
      <c r="J641" s="148"/>
      <c r="K641" s="148"/>
      <c r="L641" s="148"/>
      <c r="M641" s="148"/>
      <c r="N641" s="148"/>
      <c r="O641" s="148"/>
      <c r="P641" s="149"/>
    </row>
    <row r="642" spans="1:16" ht="15" customHeight="1" x14ac:dyDescent="0.25">
      <c r="A642" s="44" t="str">
        <f ca="1">IF(MONTH(C642)=MONTH(D$3),RIGHT('Yearly Info'!A$18,LEN('Yearly Info'!A$18)-4),"")</f>
        <v xml:space="preserve"> GeoSpatial</v>
      </c>
      <c r="B642" s="145"/>
      <c r="C642" s="42">
        <f t="shared" ca="1" si="23"/>
        <v>46314</v>
      </c>
      <c r="D642" s="54">
        <f ca="1">INDIRECT("'" &amp; UPPER(LEFT(TEXT($D$3,"mmmm"),3)) &amp; "'!W15")</f>
        <v>0</v>
      </c>
      <c r="E642" s="153"/>
      <c r="F642" s="154"/>
      <c r="G642" s="154"/>
      <c r="H642" s="154"/>
      <c r="I642" s="154"/>
      <c r="J642" s="154"/>
      <c r="K642" s="154"/>
      <c r="L642" s="154"/>
      <c r="M642" s="154"/>
      <c r="N642" s="154"/>
      <c r="O642" s="154"/>
      <c r="P642" s="155"/>
    </row>
    <row r="643" spans="1:16" ht="15" customHeight="1" x14ac:dyDescent="0.25">
      <c r="A643" s="44" t="str">
        <f ca="1">IF(MONTH(C643)=MONTH(D$3),RIGHT('Yearly Info'!A$19,LEN('Yearly Info'!A$19)-4),"")</f>
        <v xml:space="preserve"> RICS Dashboard</v>
      </c>
      <c r="B643" s="145"/>
      <c r="C643" s="42">
        <f t="shared" ca="1" si="23"/>
        <v>46314</v>
      </c>
      <c r="D643" s="54">
        <f ca="1">INDIRECT("'" &amp; UPPER(LEFT(TEXT($D$3,"mmmm"),3)) &amp; "'!W16")</f>
        <v>0</v>
      </c>
      <c r="E643" s="153"/>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MDWFP NRIS</v>
      </c>
      <c r="B644" s="145"/>
      <c r="C644" s="42">
        <f t="shared" ca="1" si="23"/>
        <v>46314</v>
      </c>
      <c r="D644" s="54">
        <f ca="1">INDIRECT("'" &amp; UPPER(LEFT(TEXT($D$3,"mmmm"),3)) &amp; "'!W17")</f>
        <v>0</v>
      </c>
      <c r="E644" s="153"/>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 MRVA 4 CLOSED</v>
      </c>
      <c r="B645" s="145"/>
      <c r="C645" s="42">
        <f t="shared" ca="1" si="23"/>
        <v>46314</v>
      </c>
      <c r="D645" s="54">
        <f ca="1">INDIRECT("'" &amp; UPPER(LEFT(TEXT($D$3,"mmmm"),3)) &amp; "'!W18")</f>
        <v>0</v>
      </c>
      <c r="E645" s="147"/>
      <c r="F645" s="148"/>
      <c r="G645" s="148"/>
      <c r="H645" s="148"/>
      <c r="I645" s="148"/>
      <c r="J645" s="148"/>
      <c r="K645" s="148"/>
      <c r="L645" s="148"/>
      <c r="M645" s="148"/>
      <c r="N645" s="148"/>
      <c r="O645" s="148"/>
      <c r="P645" s="149"/>
    </row>
    <row r="646" spans="1:16" ht="15" customHeight="1" x14ac:dyDescent="0.25">
      <c r="A646" s="44" t="str">
        <f ca="1">IF(MONTH(C646)=MONTH(D$3),RIGHT('Yearly Info'!A$22,LEN('Yearly Info'!A$22)-4),"")</f>
        <v xml:space="preserve"> Tackett</v>
      </c>
      <c r="B646" s="145"/>
      <c r="C646" s="42">
        <f t="shared" ca="1" si="23"/>
        <v>46314</v>
      </c>
      <c r="D646" s="54">
        <f ca="1">INDIRECT("'" &amp; UPPER(LEFT(TEXT($D$3,"mmmm"),3)) &amp; "'!W19")</f>
        <v>0</v>
      </c>
      <c r="E646" s="147"/>
      <c r="F646" s="148"/>
      <c r="G646" s="148"/>
      <c r="H646" s="148"/>
      <c r="I646" s="148"/>
      <c r="J646" s="148"/>
      <c r="K646" s="148"/>
      <c r="L646" s="148"/>
      <c r="M646" s="148"/>
      <c r="N646" s="148"/>
      <c r="O646" s="148"/>
      <c r="P646" s="149"/>
    </row>
    <row r="647" spans="1:16" ht="15" customHeight="1" x14ac:dyDescent="0.25">
      <c r="A647" s="44" t="e">
        <f ca="1">IF(MONTH(C647)=MONTH(D$3),RIGHT('Yearly Info'!A$23,LEN('Yearly Info'!A$23)-4),"")</f>
        <v>#VALUE!</v>
      </c>
      <c r="B647" s="145"/>
      <c r="C647" s="42">
        <f t="shared" ca="1" si="23"/>
        <v>46314</v>
      </c>
      <c r="D647" s="54">
        <f ca="1">INDIRECT("'" &amp; UPPER(LEFT(TEXT($D$3,"mmmm"),3)) &amp; "'!W20")</f>
        <v>0</v>
      </c>
      <c r="E647" s="147"/>
      <c r="F647" s="148"/>
      <c r="G647" s="148"/>
      <c r="H647" s="148"/>
      <c r="I647" s="148"/>
      <c r="J647" s="148"/>
      <c r="K647" s="148"/>
      <c r="L647" s="148"/>
      <c r="M647" s="148"/>
      <c r="N647" s="148"/>
      <c r="O647" s="148"/>
      <c r="P647" s="149"/>
    </row>
    <row r="648" spans="1:16" ht="15" customHeight="1" x14ac:dyDescent="0.25">
      <c r="A648" s="44" t="e">
        <f ca="1">IF(MONTH(C648)=MONTH(D$3),RIGHT('Yearly Info'!A$24,LEN('Yearly Info'!A$24)-4),"")</f>
        <v>#VALUE!</v>
      </c>
      <c r="B648" s="145"/>
      <c r="C648" s="42">
        <f t="shared" ca="1" si="23"/>
        <v>46314</v>
      </c>
      <c r="D648" s="54">
        <f ca="1">INDIRECT("'" &amp; UPPER(LEFT(TEXT($D$3,"mmmm"),3)) &amp; "'!W21")</f>
        <v>0</v>
      </c>
      <c r="E648" s="147"/>
      <c r="F648" s="148"/>
      <c r="G648" s="148"/>
      <c r="H648" s="148"/>
      <c r="I648" s="148"/>
      <c r="J648" s="148"/>
      <c r="K648" s="148"/>
      <c r="L648" s="148"/>
      <c r="M648" s="148"/>
      <c r="N648" s="148"/>
      <c r="O648" s="148"/>
      <c r="P648" s="149"/>
    </row>
    <row r="649" spans="1:16" ht="15" customHeight="1" x14ac:dyDescent="0.25">
      <c r="A649" s="44" t="e">
        <f ca="1">IF(MONTH(C649)=MONTH(D$3),RIGHT('Yearly Info'!A$25,LEN('Yearly Info'!A$25)-4),"")</f>
        <v>#VALUE!</v>
      </c>
      <c r="B649" s="145"/>
      <c r="C649" s="42">
        <f t="shared" ca="1" si="23"/>
        <v>46314</v>
      </c>
      <c r="D649" s="54">
        <f ca="1">INDIRECT("'" &amp; UPPER(LEFT(TEXT($D$3,"mmmm"),3)) &amp; "'!W22")</f>
        <v>0</v>
      </c>
      <c r="E649" s="147"/>
      <c r="F649" s="148"/>
      <c r="G649" s="148"/>
      <c r="H649" s="148"/>
      <c r="I649" s="148"/>
      <c r="J649" s="148"/>
      <c r="K649" s="148"/>
      <c r="L649" s="148"/>
      <c r="M649" s="148"/>
      <c r="N649" s="148"/>
      <c r="O649" s="148"/>
      <c r="P649" s="149"/>
    </row>
    <row r="650" spans="1:16" ht="15" customHeight="1" x14ac:dyDescent="0.25">
      <c r="A650" s="44" t="e">
        <f ca="1">IF(MONTH(C650)=MONTH(D$3),RIGHT('Yearly Info'!A$26,LEN('Yearly Info'!A$26)-4),"")</f>
        <v>#VALUE!</v>
      </c>
      <c r="B650" s="145"/>
      <c r="C650" s="42">
        <f t="shared" ca="1" si="23"/>
        <v>46314</v>
      </c>
      <c r="D650" s="54">
        <f ca="1">INDIRECT("'" &amp; UPPER(LEFT(TEXT($D$3,"mmmm"),3)) &amp; "'!W23")</f>
        <v>0</v>
      </c>
      <c r="E650" s="147"/>
      <c r="F650" s="148"/>
      <c r="G650" s="148"/>
      <c r="H650" s="148"/>
      <c r="I650" s="148"/>
      <c r="J650" s="148"/>
      <c r="K650" s="148"/>
      <c r="L650" s="148"/>
      <c r="M650" s="148"/>
      <c r="N650" s="148"/>
      <c r="O650" s="148"/>
      <c r="P650" s="149"/>
    </row>
    <row r="651" spans="1:16" ht="15" customHeight="1" x14ac:dyDescent="0.25">
      <c r="A651" s="44" t="e">
        <f ca="1">IF(MONTH(C651)=MONTH(D$3),RIGHT('Yearly Info'!A$27,LEN('Yearly Info'!A$27)-4),"")</f>
        <v>#VALUE!</v>
      </c>
      <c r="B651" s="145"/>
      <c r="C651" s="42">
        <f t="shared" ca="1" si="23"/>
        <v>46314</v>
      </c>
      <c r="D651" s="54">
        <f ca="1">INDIRECT("'" &amp; UPPER(LEFT(TEXT($D$3,"mmmm"),3)) &amp; "'!W24")</f>
        <v>0</v>
      </c>
      <c r="E651" s="147"/>
      <c r="F651" s="148"/>
      <c r="G651" s="148"/>
      <c r="H651" s="148"/>
      <c r="I651" s="148"/>
      <c r="J651" s="148"/>
      <c r="K651" s="148"/>
      <c r="L651" s="148"/>
      <c r="M651" s="148"/>
      <c r="N651" s="148"/>
      <c r="O651" s="148"/>
      <c r="P651" s="149"/>
    </row>
    <row r="652" spans="1:16" ht="15" customHeight="1" x14ac:dyDescent="0.25">
      <c r="A652" s="44" t="e">
        <f ca="1">IF(MONTH(C652)=MONTH(D$3),RIGHT('Yearly Info'!A$28,LEN('Yearly Info'!A$28)-4),"")</f>
        <v>#VALUE!</v>
      </c>
      <c r="B652" s="145"/>
      <c r="C652" s="42">
        <f t="shared" ca="1" si="23"/>
        <v>46314</v>
      </c>
      <c r="D652" s="54">
        <f ca="1">INDIRECT("'" &amp; UPPER(LEFT(TEXT($D$3,"mmmm"),3)) &amp; "'!W25")</f>
        <v>0</v>
      </c>
      <c r="E652" s="147"/>
      <c r="F652" s="148"/>
      <c r="G652" s="148"/>
      <c r="H652" s="148"/>
      <c r="I652" s="148"/>
      <c r="J652" s="148"/>
      <c r="K652" s="148"/>
      <c r="L652" s="148"/>
      <c r="M652" s="148"/>
      <c r="N652" s="148"/>
      <c r="O652" s="148"/>
      <c r="P652" s="149"/>
    </row>
    <row r="653" spans="1:16" ht="15" customHeight="1" x14ac:dyDescent="0.25">
      <c r="A653" s="44" t="e">
        <f ca="1">IF(MONTH(C653)=MONTH(D$3),RIGHT('Yearly Info'!A$29,LEN('Yearly Info'!A$29)-4),"")</f>
        <v>#VALUE!</v>
      </c>
      <c r="B653" s="145"/>
      <c r="C653" s="42">
        <f t="shared" ca="1" si="23"/>
        <v>46314</v>
      </c>
      <c r="D653" s="54">
        <f ca="1">INDIRECT("'" &amp; UPPER(LEFT(TEXT($D$3,"mmmm"),3)) &amp; "'!W26")</f>
        <v>0</v>
      </c>
      <c r="E653" s="147"/>
      <c r="F653" s="148"/>
      <c r="G653" s="148"/>
      <c r="H653" s="148"/>
      <c r="I653" s="148"/>
      <c r="J653" s="148"/>
      <c r="K653" s="148"/>
      <c r="L653" s="148"/>
      <c r="M653" s="148"/>
      <c r="N653" s="148"/>
      <c r="O653" s="148"/>
      <c r="P653" s="149"/>
    </row>
    <row r="654" spans="1:16" ht="15" customHeight="1" x14ac:dyDescent="0.25">
      <c r="A654" s="44" t="e">
        <f ca="1">IF(MONTH(C654)=MONTH(D$3),RIGHT('Yearly Info'!A$30,LEN('Yearly Info'!A$30)-4),"")</f>
        <v>#VALUE!</v>
      </c>
      <c r="B654" s="145"/>
      <c r="C654" s="42">
        <f t="shared" ca="1" si="23"/>
        <v>46314</v>
      </c>
      <c r="D654" s="54">
        <f ca="1">INDIRECT("'" &amp; UPPER(LEFT(TEXT($D$3,"mmmm"),3)) &amp; "'!W27")</f>
        <v>0</v>
      </c>
      <c r="E654" s="147"/>
      <c r="F654" s="148"/>
      <c r="G654" s="148"/>
      <c r="H654" s="148"/>
      <c r="I654" s="148"/>
      <c r="J654" s="148"/>
      <c r="K654" s="148"/>
      <c r="L654" s="148"/>
      <c r="M654" s="148"/>
      <c r="N654" s="148"/>
      <c r="O654" s="148"/>
      <c r="P654" s="149"/>
    </row>
    <row r="655" spans="1:16" ht="15" customHeight="1" x14ac:dyDescent="0.25">
      <c r="A655" s="44" t="e">
        <f ca="1">IF(MONTH(C655)=MONTH(D$3),RIGHT('Yearly Info'!A$31,LEN('Yearly Info'!A$31)-4),"")</f>
        <v>#VALUE!</v>
      </c>
      <c r="B655" s="145"/>
      <c r="C655" s="42">
        <f t="shared" ca="1" si="23"/>
        <v>46314</v>
      </c>
      <c r="D655" s="54">
        <f ca="1">INDIRECT("'" &amp; UPPER(LEFT(TEXT($D$3,"mmmm"),3)) &amp; "'!W28")</f>
        <v>0</v>
      </c>
      <c r="E655" s="147"/>
      <c r="F655" s="148"/>
      <c r="G655" s="148"/>
      <c r="H655" s="148"/>
      <c r="I655" s="148"/>
      <c r="J655" s="148"/>
      <c r="K655" s="148"/>
      <c r="L655" s="148"/>
      <c r="M655" s="148"/>
      <c r="N655" s="148"/>
      <c r="O655" s="148"/>
      <c r="P655" s="149"/>
    </row>
    <row r="656" spans="1:16" ht="15" customHeight="1" x14ac:dyDescent="0.25">
      <c r="A656" s="44" t="e">
        <f ca="1">IF(MONTH(C656)=MONTH(D$3),RIGHT('Yearly Info'!A$32,LEN('Yearly Info'!A$32)-4),"")</f>
        <v>#VALUE!</v>
      </c>
      <c r="B656" s="145"/>
      <c r="C656" s="42">
        <f t="shared" ca="1" si="23"/>
        <v>46314</v>
      </c>
      <c r="D656" s="54">
        <f ca="1">INDIRECT("'" &amp; UPPER(LEFT(TEXT($D$3,"mmmm"),3)) &amp; "'!W29")</f>
        <v>0</v>
      </c>
      <c r="E656" s="147"/>
      <c r="F656" s="148"/>
      <c r="G656" s="148"/>
      <c r="H656" s="148"/>
      <c r="I656" s="148"/>
      <c r="J656" s="148"/>
      <c r="K656" s="148"/>
      <c r="L656" s="148"/>
      <c r="M656" s="148"/>
      <c r="N656" s="148"/>
      <c r="O656" s="148"/>
      <c r="P656" s="149"/>
    </row>
    <row r="657" spans="1:16" ht="15" customHeight="1" x14ac:dyDescent="0.25">
      <c r="A657" s="44" t="e">
        <f ca="1">IF(MONTH(C657)=MONTH(D$3),RIGHT('Yearly Info'!A$33,LEN('Yearly Info'!A$33)-4),"")</f>
        <v>#VALUE!</v>
      </c>
      <c r="B657" s="145"/>
      <c r="C657" s="42">
        <f t="shared" ca="1" si="23"/>
        <v>46314</v>
      </c>
      <c r="D657" s="54">
        <f ca="1">INDIRECT("'" &amp; UPPER(LEFT(TEXT($D$3,"mmmm"),3)) &amp; "'!W30")</f>
        <v>0</v>
      </c>
      <c r="E657" s="147"/>
      <c r="F657" s="148"/>
      <c r="G657" s="148"/>
      <c r="H657" s="148"/>
      <c r="I657" s="148"/>
      <c r="J657" s="148"/>
      <c r="K657" s="148"/>
      <c r="L657" s="148"/>
      <c r="M657" s="148"/>
      <c r="N657" s="148"/>
      <c r="O657" s="148"/>
      <c r="P657" s="149"/>
    </row>
    <row r="658" spans="1:16" ht="15" customHeight="1" x14ac:dyDescent="0.25">
      <c r="A658" s="44" t="e">
        <f ca="1">IF(MONTH(C658)=MONTH(D$3),RIGHT('Yearly Info'!A$34,LEN('Yearly Info'!A$34)-4),"")</f>
        <v>#VALUE!</v>
      </c>
      <c r="B658" s="145"/>
      <c r="C658" s="42">
        <f t="shared" ca="1" si="23"/>
        <v>46314</v>
      </c>
      <c r="D658" s="54">
        <f ca="1">INDIRECT("'" &amp; UPPER(LEFT(TEXT($D$3,"mmmm"),3)) &amp; "'!W31")</f>
        <v>0</v>
      </c>
      <c r="E658" s="147"/>
      <c r="F658" s="148"/>
      <c r="G658" s="148"/>
      <c r="H658" s="148"/>
      <c r="I658" s="148"/>
      <c r="J658" s="148"/>
      <c r="K658" s="148"/>
      <c r="L658" s="148"/>
      <c r="M658" s="148"/>
      <c r="N658" s="148"/>
      <c r="O658" s="148"/>
      <c r="P658" s="149"/>
    </row>
    <row r="659" spans="1:16" ht="15" customHeight="1" thickBot="1" x14ac:dyDescent="0.3">
      <c r="A659" s="44" t="e">
        <f ca="1">IF(MONTH(C659)=MONTH(D$3),RIGHT('Yearly Info'!A$35,LEN('Yearly Info'!A$35)-4),"")</f>
        <v>#VALUE!</v>
      </c>
      <c r="B659" s="145"/>
      <c r="C659" s="42">
        <f t="shared" ca="1" si="23"/>
        <v>46314</v>
      </c>
      <c r="D659" s="55">
        <f ca="1">INDIRECT("'" &amp; UPPER(LEFT(TEXT($D$3,"mmmm"),3)) &amp; "'!W32")</f>
        <v>0</v>
      </c>
      <c r="E659" s="147"/>
      <c r="F659" s="148"/>
      <c r="G659" s="148"/>
      <c r="H659" s="148"/>
      <c r="I659" s="148"/>
      <c r="J659" s="148"/>
      <c r="K659" s="148"/>
      <c r="L659" s="148"/>
      <c r="M659" s="148"/>
      <c r="N659" s="148"/>
      <c r="O659" s="148"/>
      <c r="P659" s="149"/>
    </row>
    <row r="660" spans="1:16" ht="15" customHeight="1" x14ac:dyDescent="0.25">
      <c r="A660" s="44" t="e">
        <f ca="1">IF(MONTH(C660)=MONTH(D$3),RIGHT('Yearly Info'!A$36,LEN('Yearly Info'!A$36)-4),"")</f>
        <v>#VALUE!</v>
      </c>
      <c r="B660" s="145"/>
      <c r="C660" s="42">
        <f t="shared" ca="1" si="23"/>
        <v>46314</v>
      </c>
      <c r="D660" s="54">
        <f ca="1">INDIRECT("'" &amp; UPPER(LEFT(TEXT($D$3,"mmmm"),3)) &amp; "'!W33")</f>
        <v>0</v>
      </c>
      <c r="E660" s="147"/>
      <c r="F660" s="148"/>
      <c r="G660" s="148"/>
      <c r="H660" s="148"/>
      <c r="I660" s="148"/>
      <c r="J660" s="148"/>
      <c r="K660" s="148"/>
      <c r="L660" s="148"/>
      <c r="M660" s="148"/>
      <c r="N660" s="148"/>
      <c r="O660" s="148"/>
      <c r="P660" s="149"/>
    </row>
    <row r="661" spans="1:16" ht="15" customHeight="1" x14ac:dyDescent="0.25">
      <c r="A661" s="44" t="e">
        <f ca="1">IF(MONTH(C661)=MONTH(D$3),RIGHT('Yearly Info'!A$37,LEN('Yearly Info'!A$37)-4),"")</f>
        <v>#VALUE!</v>
      </c>
      <c r="B661" s="145"/>
      <c r="C661" s="42">
        <f t="shared" ca="1" si="23"/>
        <v>46314</v>
      </c>
      <c r="D661" s="54">
        <f ca="1">INDIRECT("'" &amp; UPPER(LEFT(TEXT($D$3,"mmmm"),3)) &amp; "'!W34")</f>
        <v>0</v>
      </c>
      <c r="E661" s="147"/>
      <c r="F661" s="148"/>
      <c r="G661" s="148"/>
      <c r="H661" s="148"/>
      <c r="I661" s="148"/>
      <c r="J661" s="148"/>
      <c r="K661" s="148"/>
      <c r="L661" s="148"/>
      <c r="M661" s="148"/>
      <c r="N661" s="148"/>
      <c r="O661" s="148"/>
      <c r="P661" s="149"/>
    </row>
    <row r="662" spans="1:16" ht="15" customHeight="1" x14ac:dyDescent="0.25">
      <c r="A662" s="44" t="e">
        <f ca="1">IF(MONTH(C662)=MONTH(D$3),RIGHT('Yearly Info'!A$38,LEN('Yearly Info'!A$38)-4),"")</f>
        <v>#VALUE!</v>
      </c>
      <c r="B662" s="145"/>
      <c r="C662" s="42">
        <f t="shared" ca="1" si="23"/>
        <v>46314</v>
      </c>
      <c r="D662" s="54">
        <f ca="1">INDIRECT("'" &amp; UPPER(LEFT(TEXT($D$3,"mmmm"),3)) &amp; "'!W35")</f>
        <v>0</v>
      </c>
      <c r="E662" s="147"/>
      <c r="F662" s="148"/>
      <c r="G662" s="148"/>
      <c r="H662" s="148"/>
      <c r="I662" s="148"/>
      <c r="J662" s="148"/>
      <c r="K662" s="148"/>
      <c r="L662" s="148"/>
      <c r="M662" s="148"/>
      <c r="N662" s="148"/>
      <c r="O662" s="148"/>
      <c r="P662" s="149"/>
    </row>
    <row r="663" spans="1:16" ht="15" customHeight="1" x14ac:dyDescent="0.25">
      <c r="A663" s="44" t="e">
        <f ca="1">IF(MONTH(C663)=MONTH(D$3),RIGHT('Yearly Info'!A$39,LEN('Yearly Info'!A$39)-4),"")</f>
        <v>#VALUE!</v>
      </c>
      <c r="B663" s="145"/>
      <c r="C663" s="42">
        <f t="shared" ca="1" si="23"/>
        <v>46314</v>
      </c>
      <c r="D663" s="54">
        <f ca="1">INDIRECT("'" &amp; UPPER(LEFT(TEXT($D$3,"mmmm"),3)) &amp; "'!W36")</f>
        <v>0</v>
      </c>
      <c r="E663" s="147"/>
      <c r="F663" s="148"/>
      <c r="G663" s="148"/>
      <c r="H663" s="148"/>
      <c r="I663" s="148"/>
      <c r="J663" s="148"/>
      <c r="K663" s="148"/>
      <c r="L663" s="148"/>
      <c r="M663" s="148"/>
      <c r="N663" s="148"/>
      <c r="O663" s="148"/>
      <c r="P663" s="149"/>
    </row>
    <row r="664" spans="1:16" ht="15" customHeight="1" thickBot="1" x14ac:dyDescent="0.3">
      <c r="A664" s="45" t="e">
        <f ca="1">IF(MONTH(C664)=MONTH(D$3),RIGHT('Yearly Info'!A$40,LEN('Yearly Info'!A$40)-4),"")</f>
        <v>#VALUE!</v>
      </c>
      <c r="B664" s="145"/>
      <c r="C664" s="42">
        <f t="shared" ca="1" si="23"/>
        <v>46314</v>
      </c>
      <c r="D664" s="54">
        <f ca="1">INDIRECT("'" &amp; UPPER(LEFT(TEXT($D$3,"mmmm"),3)) &amp; "'!W38")</f>
        <v>0</v>
      </c>
      <c r="E664" s="147"/>
      <c r="F664" s="148"/>
      <c r="G664" s="148"/>
      <c r="H664" s="148"/>
      <c r="I664" s="148"/>
      <c r="J664" s="148"/>
      <c r="K664" s="148"/>
      <c r="L664" s="148"/>
      <c r="M664" s="148"/>
      <c r="N664" s="148"/>
      <c r="O664" s="148"/>
      <c r="P664" s="149"/>
    </row>
    <row r="665" spans="1:16" ht="15" customHeight="1" thickBot="1" x14ac:dyDescent="0.3">
      <c r="A665" s="45" t="str">
        <f ca="1">IF(MONTH(C665)=MONTH(D$3),RIGHT('Yearly Info'!A$41,LEN('Yearly Info'!A$41)-4),"")</f>
        <v xml:space="preserve"> </v>
      </c>
      <c r="B665" s="145"/>
      <c r="C665" s="42">
        <f t="shared" ca="1" si="23"/>
        <v>46314</v>
      </c>
      <c r="D665" s="54">
        <f ca="1">INDIRECT("'" &amp; UPPER(LEFT(TEXT($D$3,"mmmm"),3)) &amp; "'!W39")</f>
        <v>0</v>
      </c>
      <c r="E665" s="147"/>
      <c r="F665" s="148"/>
      <c r="G665" s="148"/>
      <c r="H665" s="148"/>
      <c r="I665" s="148"/>
      <c r="J665" s="148"/>
      <c r="K665" s="148"/>
      <c r="L665" s="148"/>
      <c r="M665" s="148"/>
      <c r="N665" s="148"/>
      <c r="O665" s="148"/>
      <c r="P665" s="149"/>
    </row>
    <row r="666" spans="1:16" ht="15" customHeight="1" thickBot="1" x14ac:dyDescent="0.3">
      <c r="A666" s="45" t="str">
        <f ca="1">IF(MONTH(C666)=MONTH(D$3),RIGHT('Yearly Info'!A$42,LEN('Yearly Info'!A$42)-4),"")</f>
        <v xml:space="preserve"> </v>
      </c>
      <c r="B666" s="145"/>
      <c r="C666" s="42">
        <f t="shared" ca="1" si="23"/>
        <v>46314</v>
      </c>
      <c r="D666" s="54">
        <f ca="1">INDIRECT("'" &amp; UPPER(LEFT(TEXT($D$3,"mmmm"),3)) &amp; "'!W39")</f>
        <v>0</v>
      </c>
      <c r="E666" s="147"/>
      <c r="F666" s="148"/>
      <c r="G666" s="148"/>
      <c r="H666" s="148"/>
      <c r="I666" s="148"/>
      <c r="J666" s="148"/>
      <c r="K666" s="148"/>
      <c r="L666" s="148"/>
      <c r="M666" s="148"/>
      <c r="N666" s="148"/>
      <c r="O666" s="148"/>
      <c r="P666" s="149"/>
    </row>
    <row r="667" spans="1:16" ht="15" customHeight="1" thickBot="1" x14ac:dyDescent="0.3">
      <c r="A667" s="45" t="str">
        <f ca="1">IF(MONTH(C667)=MONTH(D$3),RIGHT('Yearly Info'!A$43,LEN('Yearly Info'!A$43)-4),"")</f>
        <v xml:space="preserve"> </v>
      </c>
      <c r="B667" s="146"/>
      <c r="C667" s="42">
        <f t="shared" ca="1" si="23"/>
        <v>46314</v>
      </c>
      <c r="D667" s="55">
        <f ca="1">INDIRECT("'" &amp; UPPER(LEFT(TEXT($D$3,"mmmm"),3)) &amp; "'!W40")</f>
        <v>0</v>
      </c>
      <c r="E667" s="150"/>
      <c r="F667" s="151"/>
      <c r="G667" s="151"/>
      <c r="H667" s="151"/>
      <c r="I667" s="151"/>
      <c r="J667" s="151"/>
      <c r="K667" s="151"/>
      <c r="L667" s="151"/>
      <c r="M667" s="151"/>
      <c r="N667" s="151"/>
      <c r="O667" s="151"/>
      <c r="P667" s="152"/>
    </row>
    <row r="668" spans="1:16" ht="15" customHeight="1" x14ac:dyDescent="0.25">
      <c r="A668" s="44" t="str">
        <f ca="1">IF(MONTH(C668)=MONTH(D$3),RIGHT('Yearly Info'!A$14,LEN('Yearly Info'!A$14)-4),"")</f>
        <v xml:space="preserve"> RICS Support for MDEQ</v>
      </c>
      <c r="B668" s="159" t="str">
        <f ca="1">TEXT(C668,"dddd")</f>
        <v>Tuesday</v>
      </c>
      <c r="C668" s="96">
        <f ca="1">C638+1</f>
        <v>46315</v>
      </c>
      <c r="D668" s="54">
        <f ca="1">INDIRECT("'" &amp; UPPER(LEFT(TEXT($D$3,"mmmm"),3)) &amp; "'!X11")</f>
        <v>0</v>
      </c>
      <c r="E668" s="147"/>
      <c r="F668" s="148"/>
      <c r="G668" s="148"/>
      <c r="H668" s="148"/>
      <c r="I668" s="148"/>
      <c r="J668" s="148"/>
      <c r="K668" s="148"/>
      <c r="L668" s="148"/>
      <c r="M668" s="148"/>
      <c r="N668" s="148"/>
      <c r="O668" s="148"/>
      <c r="P668" s="149"/>
    </row>
    <row r="669" spans="1:16" ht="15" customHeight="1" x14ac:dyDescent="0.25">
      <c r="A669" s="44" t="str">
        <f ca="1">IF(MONTH(C669)=MONTH(D$3),RIGHT('Yearly Info'!A$15,LEN('Yearly Info'!A$15)-4),"")</f>
        <v xml:space="preserve"> MDEQ</v>
      </c>
      <c r="B669" s="145"/>
      <c r="C669" s="42">
        <f ca="1">C668</f>
        <v>46315</v>
      </c>
      <c r="D669" s="54">
        <f ca="1">INDIRECT("'" &amp; UPPER(LEFT(TEXT($D$3,"mmmm"),3)) &amp; "'!X12")</f>
        <v>0</v>
      </c>
      <c r="E669" s="147"/>
      <c r="F669" s="148"/>
      <c r="G669" s="148"/>
      <c r="H669" s="148"/>
      <c r="I669" s="148"/>
      <c r="J669" s="148"/>
      <c r="K669" s="148"/>
      <c r="L669" s="148"/>
      <c r="M669" s="148"/>
      <c r="N669" s="148"/>
      <c r="O669" s="148"/>
      <c r="P669" s="149"/>
    </row>
    <row r="670" spans="1:16" ht="15" customHeight="1" x14ac:dyDescent="0.25">
      <c r="A670" s="44" t="str">
        <f ca="1">IF(MONTH(C670)=MONTH(D$3),RIGHT('Yearly Info'!A$16,LEN('Yearly Info'!A$16)-4),"")</f>
        <v xml:space="preserve"> RICS Idea Portal</v>
      </c>
      <c r="B670" s="145"/>
      <c r="C670" s="42">
        <f t="shared" ref="C670:C697" ca="1" si="24">C669</f>
        <v>46315</v>
      </c>
      <c r="D670" s="54">
        <f ca="1">INDIRECT("'" &amp; UPPER(LEFT(TEXT($D$3,"mmmm"),3)) &amp; "'!X13")</f>
        <v>0</v>
      </c>
      <c r="E670" s="147"/>
      <c r="F670" s="148"/>
      <c r="G670" s="148"/>
      <c r="H670" s="148"/>
      <c r="I670" s="148"/>
      <c r="J670" s="148"/>
      <c r="K670" s="148"/>
      <c r="L670" s="148"/>
      <c r="M670" s="148"/>
      <c r="N670" s="148"/>
      <c r="O670" s="148"/>
      <c r="P670" s="149"/>
    </row>
    <row r="671" spans="1:16" ht="15" customHeight="1" x14ac:dyDescent="0.25">
      <c r="A671" s="44" t="str">
        <f ca="1">IF(MONTH(C671)=MONTH(D$3),RIGHT('Yearly Info'!A$17,LEN('Yearly Info'!A$17)-4),"")</f>
        <v xml:space="preserve"> MSWIS</v>
      </c>
      <c r="B671" s="145"/>
      <c r="C671" s="42">
        <f t="shared" ca="1" si="24"/>
        <v>46315</v>
      </c>
      <c r="D671" s="54">
        <f ca="1">INDIRECT("'" &amp; UPPER(LEFT(TEXT($D$3,"mmmm"),3)) &amp; "'!X14")</f>
        <v>0</v>
      </c>
      <c r="E671" s="147"/>
      <c r="F671" s="148"/>
      <c r="G671" s="148"/>
      <c r="H671" s="148"/>
      <c r="I671" s="148"/>
      <c r="J671" s="148"/>
      <c r="K671" s="148"/>
      <c r="L671" s="148"/>
      <c r="M671" s="148"/>
      <c r="N671" s="148"/>
      <c r="O671" s="148"/>
      <c r="P671" s="149"/>
    </row>
    <row r="672" spans="1:16" ht="15" customHeight="1" x14ac:dyDescent="0.25">
      <c r="A672" s="44" t="str">
        <f ca="1">IF(MONTH(C672)=MONTH(D$3),RIGHT('Yearly Info'!A$18,LEN('Yearly Info'!A$18)-4),"")</f>
        <v xml:space="preserve"> GeoSpatial</v>
      </c>
      <c r="B672" s="145"/>
      <c r="C672" s="42">
        <f t="shared" ca="1" si="24"/>
        <v>46315</v>
      </c>
      <c r="D672" s="54">
        <f ca="1">INDIRECT("'" &amp; UPPER(LEFT(TEXT($D$3,"mmmm"),3)) &amp; "'!X15")</f>
        <v>0</v>
      </c>
      <c r="E672" s="147"/>
      <c r="F672" s="148"/>
      <c r="G672" s="148"/>
      <c r="H672" s="148"/>
      <c r="I672" s="148"/>
      <c r="J672" s="148"/>
      <c r="K672" s="148"/>
      <c r="L672" s="148"/>
      <c r="M672" s="148"/>
      <c r="N672" s="148"/>
      <c r="O672" s="148"/>
      <c r="P672" s="149"/>
    </row>
    <row r="673" spans="1:16" ht="15" customHeight="1" x14ac:dyDescent="0.25">
      <c r="A673" s="44" t="str">
        <f ca="1">IF(MONTH(C673)=MONTH(D$3),RIGHT('Yearly Info'!A$19,LEN('Yearly Info'!A$19)-4),"")</f>
        <v xml:space="preserve"> RICS Dashboard</v>
      </c>
      <c r="B673" s="145"/>
      <c r="C673" s="42">
        <f t="shared" ca="1" si="24"/>
        <v>46315</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MDWFP NRIS</v>
      </c>
      <c r="B674" s="145"/>
      <c r="C674" s="42">
        <f t="shared" ca="1" si="24"/>
        <v>46315</v>
      </c>
      <c r="D674" s="54">
        <f ca="1">INDIRECT("'" &amp; UPPER(LEFT(TEXT($D$3,"mmmm"),3)) &amp; "'!X17")</f>
        <v>0</v>
      </c>
      <c r="E674" s="153"/>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 MRVA 4 CLOSED</v>
      </c>
      <c r="B675" s="145"/>
      <c r="C675" s="42">
        <f t="shared" ca="1" si="24"/>
        <v>46315</v>
      </c>
      <c r="D675" s="54">
        <f ca="1">INDIRECT("'" &amp; UPPER(LEFT(TEXT($D$3,"mmmm"),3)) &amp; "'!X18")</f>
        <v>0</v>
      </c>
      <c r="E675" s="156"/>
      <c r="F675" s="148"/>
      <c r="G675" s="148"/>
      <c r="H675" s="148"/>
      <c r="I675" s="148"/>
      <c r="J675" s="148"/>
      <c r="K675" s="148"/>
      <c r="L675" s="148"/>
      <c r="M675" s="148"/>
      <c r="N675" s="148"/>
      <c r="O675" s="148"/>
      <c r="P675" s="149"/>
    </row>
    <row r="676" spans="1:16" ht="15" customHeight="1" x14ac:dyDescent="0.25">
      <c r="A676" s="44" t="str">
        <f ca="1">IF(MONTH(C676)=MONTH(D$3),RIGHT('Yearly Info'!A$22,LEN('Yearly Info'!A$22)-4),"")</f>
        <v xml:space="preserve"> Tackett</v>
      </c>
      <c r="B676" s="145"/>
      <c r="C676" s="42">
        <f t="shared" ca="1" si="24"/>
        <v>46315</v>
      </c>
      <c r="D676" s="54">
        <f ca="1">INDIRECT("'" &amp; UPPER(LEFT(TEXT($D$3,"mmmm"),3)) &amp; "'!X19")</f>
        <v>0</v>
      </c>
      <c r="E676" s="147"/>
      <c r="F676" s="148"/>
      <c r="G676" s="148"/>
      <c r="H676" s="148"/>
      <c r="I676" s="148"/>
      <c r="J676" s="148"/>
      <c r="K676" s="148"/>
      <c r="L676" s="148"/>
      <c r="M676" s="148"/>
      <c r="N676" s="148"/>
      <c r="O676" s="148"/>
      <c r="P676" s="149"/>
    </row>
    <row r="677" spans="1:16" ht="15" customHeight="1" x14ac:dyDescent="0.25">
      <c r="A677" s="44" t="e">
        <f ca="1">IF(MONTH(C677)=MONTH(D$3),RIGHT('Yearly Info'!A$23,LEN('Yearly Info'!A$23)-4),"")</f>
        <v>#VALUE!</v>
      </c>
      <c r="B677" s="145"/>
      <c r="C677" s="42">
        <f t="shared" ca="1" si="24"/>
        <v>46315</v>
      </c>
      <c r="D677" s="54">
        <f ca="1">INDIRECT("'" &amp; UPPER(LEFT(TEXT($D$3,"mmmm"),3)) &amp; "'!X20")</f>
        <v>0</v>
      </c>
      <c r="E677" s="160"/>
      <c r="F677" s="148"/>
      <c r="G677" s="148"/>
      <c r="H677" s="148"/>
      <c r="I677" s="148"/>
      <c r="J677" s="148"/>
      <c r="K677" s="148"/>
      <c r="L677" s="148"/>
      <c r="M677" s="148"/>
      <c r="N677" s="148"/>
      <c r="O677" s="148"/>
      <c r="P677" s="149"/>
    </row>
    <row r="678" spans="1:16" ht="15" customHeight="1" x14ac:dyDescent="0.25">
      <c r="A678" s="44" t="e">
        <f ca="1">IF(MONTH(C678)=MONTH(D$3),RIGHT('Yearly Info'!A$24,LEN('Yearly Info'!A$24)-4),"")</f>
        <v>#VALUE!</v>
      </c>
      <c r="B678" s="145"/>
      <c r="C678" s="42">
        <f t="shared" ca="1" si="24"/>
        <v>46315</v>
      </c>
      <c r="D678" s="54">
        <f ca="1">INDIRECT("'" &amp; UPPER(LEFT(TEXT($D$3,"mmmm"),3)) &amp; "'!X21")</f>
        <v>0</v>
      </c>
      <c r="E678" s="147"/>
      <c r="F678" s="148"/>
      <c r="G678" s="148"/>
      <c r="H678" s="148"/>
      <c r="I678" s="148"/>
      <c r="J678" s="148"/>
      <c r="K678" s="148"/>
      <c r="L678" s="148"/>
      <c r="M678" s="148"/>
      <c r="N678" s="148"/>
      <c r="O678" s="148"/>
      <c r="P678" s="149"/>
    </row>
    <row r="679" spans="1:16" ht="15" customHeight="1" x14ac:dyDescent="0.25">
      <c r="A679" s="44" t="e">
        <f ca="1">IF(MONTH(C679)=MONTH(D$3),RIGHT('Yearly Info'!A$25,LEN('Yearly Info'!A$25)-4),"")</f>
        <v>#VALUE!</v>
      </c>
      <c r="B679" s="145"/>
      <c r="C679" s="42">
        <f t="shared" ca="1" si="24"/>
        <v>46315</v>
      </c>
      <c r="D679" s="54">
        <f ca="1">INDIRECT("'" &amp; UPPER(LEFT(TEXT($D$3,"mmmm"),3)) &amp; "'!X22")</f>
        <v>0</v>
      </c>
      <c r="E679" s="147"/>
      <c r="F679" s="148"/>
      <c r="G679" s="148"/>
      <c r="H679" s="148"/>
      <c r="I679" s="148"/>
      <c r="J679" s="148"/>
      <c r="K679" s="148"/>
      <c r="L679" s="148"/>
      <c r="M679" s="148"/>
      <c r="N679" s="148"/>
      <c r="O679" s="148"/>
      <c r="P679" s="149"/>
    </row>
    <row r="680" spans="1:16" ht="15" customHeight="1" x14ac:dyDescent="0.25">
      <c r="A680" s="44" t="e">
        <f ca="1">IF(MONTH(C680)=MONTH(D$3),RIGHT('Yearly Info'!A$26,LEN('Yearly Info'!A$26)-4),"")</f>
        <v>#VALUE!</v>
      </c>
      <c r="B680" s="145"/>
      <c r="C680" s="42">
        <f t="shared" ca="1" si="24"/>
        <v>46315</v>
      </c>
      <c r="D680" s="54">
        <f ca="1">INDIRECT("'" &amp; UPPER(LEFT(TEXT($D$3,"mmmm"),3)) &amp; "'!X23")</f>
        <v>0</v>
      </c>
      <c r="E680" s="147"/>
      <c r="F680" s="148"/>
      <c r="G680" s="148"/>
      <c r="H680" s="148"/>
      <c r="I680" s="148"/>
      <c r="J680" s="148"/>
      <c r="K680" s="148"/>
      <c r="L680" s="148"/>
      <c r="M680" s="148"/>
      <c r="N680" s="148"/>
      <c r="O680" s="148"/>
      <c r="P680" s="149"/>
    </row>
    <row r="681" spans="1:16" ht="15" customHeight="1" x14ac:dyDescent="0.25">
      <c r="A681" s="44" t="e">
        <f ca="1">IF(MONTH(C681)=MONTH(D$3),RIGHT('Yearly Info'!A$27,LEN('Yearly Info'!A$27)-4),"")</f>
        <v>#VALUE!</v>
      </c>
      <c r="B681" s="145"/>
      <c r="C681" s="42">
        <f t="shared" ca="1" si="24"/>
        <v>46315</v>
      </c>
      <c r="D681" s="54">
        <f ca="1">INDIRECT("'" &amp; UPPER(LEFT(TEXT($D$3,"mmmm"),3)) &amp; "'!X24")</f>
        <v>0</v>
      </c>
      <c r="E681" s="147"/>
      <c r="F681" s="148"/>
      <c r="G681" s="148"/>
      <c r="H681" s="148"/>
      <c r="I681" s="148"/>
      <c r="J681" s="148"/>
      <c r="K681" s="148"/>
      <c r="L681" s="148"/>
      <c r="M681" s="148"/>
      <c r="N681" s="148"/>
      <c r="O681" s="148"/>
      <c r="P681" s="149"/>
    </row>
    <row r="682" spans="1:16" ht="15" customHeight="1" x14ac:dyDescent="0.25">
      <c r="A682" s="44" t="e">
        <f ca="1">IF(MONTH(C682)=MONTH(D$3),RIGHT('Yearly Info'!A$28,LEN('Yearly Info'!A$28)-4),"")</f>
        <v>#VALUE!</v>
      </c>
      <c r="B682" s="145"/>
      <c r="C682" s="42">
        <f t="shared" ca="1" si="24"/>
        <v>46315</v>
      </c>
      <c r="D682" s="54">
        <f ca="1">INDIRECT("'" &amp; UPPER(LEFT(TEXT($D$3,"mmmm"),3)) &amp; "'!X25")</f>
        <v>0</v>
      </c>
      <c r="E682" s="147"/>
      <c r="F682" s="148"/>
      <c r="G682" s="148"/>
      <c r="H682" s="148"/>
      <c r="I682" s="148"/>
      <c r="J682" s="148"/>
      <c r="K682" s="148"/>
      <c r="L682" s="148"/>
      <c r="M682" s="148"/>
      <c r="N682" s="148"/>
      <c r="O682" s="148"/>
      <c r="P682" s="149"/>
    </row>
    <row r="683" spans="1:16" ht="15" customHeight="1" x14ac:dyDescent="0.25">
      <c r="A683" s="44" t="e">
        <f ca="1">IF(MONTH(C683)=MONTH(D$3),RIGHT('Yearly Info'!A$29,LEN('Yearly Info'!A$29)-4),"")</f>
        <v>#VALUE!</v>
      </c>
      <c r="B683" s="145"/>
      <c r="C683" s="42">
        <f t="shared" ca="1" si="24"/>
        <v>46315</v>
      </c>
      <c r="D683" s="54">
        <f ca="1">INDIRECT("'" &amp; UPPER(LEFT(TEXT($D$3,"mmmm"),3)) &amp; "'!X26")</f>
        <v>0</v>
      </c>
      <c r="E683" s="147"/>
      <c r="F683" s="148"/>
      <c r="G683" s="148"/>
      <c r="H683" s="148"/>
      <c r="I683" s="148"/>
      <c r="J683" s="148"/>
      <c r="K683" s="148"/>
      <c r="L683" s="148"/>
      <c r="M683" s="148"/>
      <c r="N683" s="148"/>
      <c r="O683" s="148"/>
      <c r="P683" s="149"/>
    </row>
    <row r="684" spans="1:16" ht="15" customHeight="1" x14ac:dyDescent="0.25">
      <c r="A684" s="44" t="e">
        <f ca="1">IF(MONTH(C684)=MONTH(D$3),RIGHT('Yearly Info'!A$30,LEN('Yearly Info'!A$30)-4),"")</f>
        <v>#VALUE!</v>
      </c>
      <c r="B684" s="145"/>
      <c r="C684" s="42">
        <f t="shared" ca="1" si="24"/>
        <v>46315</v>
      </c>
      <c r="D684" s="54">
        <f ca="1">INDIRECT("'" &amp; UPPER(LEFT(TEXT($D$3,"mmmm"),3)) &amp; "'!X27")</f>
        <v>0</v>
      </c>
      <c r="E684" s="147"/>
      <c r="F684" s="148"/>
      <c r="G684" s="148"/>
      <c r="H684" s="148"/>
      <c r="I684" s="148"/>
      <c r="J684" s="148"/>
      <c r="K684" s="148"/>
      <c r="L684" s="148"/>
      <c r="M684" s="148"/>
      <c r="N684" s="148"/>
      <c r="O684" s="148"/>
      <c r="P684" s="149"/>
    </row>
    <row r="685" spans="1:16" ht="15" customHeight="1" x14ac:dyDescent="0.25">
      <c r="A685" s="44" t="e">
        <f ca="1">IF(MONTH(C685)=MONTH(D$3),RIGHT('Yearly Info'!A$31,LEN('Yearly Info'!A$31)-4),"")</f>
        <v>#VALUE!</v>
      </c>
      <c r="B685" s="145"/>
      <c r="C685" s="42">
        <f t="shared" ca="1" si="24"/>
        <v>46315</v>
      </c>
      <c r="D685" s="54">
        <f ca="1">INDIRECT("'" &amp; UPPER(LEFT(TEXT($D$3,"mmmm"),3)) &amp; "'!X28")</f>
        <v>0</v>
      </c>
      <c r="E685" s="147"/>
      <c r="F685" s="148"/>
      <c r="G685" s="148"/>
      <c r="H685" s="148"/>
      <c r="I685" s="148"/>
      <c r="J685" s="148"/>
      <c r="K685" s="148"/>
      <c r="L685" s="148"/>
      <c r="M685" s="148"/>
      <c r="N685" s="148"/>
      <c r="O685" s="148"/>
      <c r="P685" s="149"/>
    </row>
    <row r="686" spans="1:16" ht="15" customHeight="1" x14ac:dyDescent="0.25">
      <c r="A686" s="44" t="e">
        <f ca="1">IF(MONTH(C686)=MONTH(D$3),RIGHT('Yearly Info'!A$32,LEN('Yearly Info'!A$32)-4),"")</f>
        <v>#VALUE!</v>
      </c>
      <c r="B686" s="145"/>
      <c r="C686" s="42">
        <f t="shared" ca="1" si="24"/>
        <v>46315</v>
      </c>
      <c r="D686" s="54">
        <f ca="1">INDIRECT("'" &amp; UPPER(LEFT(TEXT($D$3,"mmmm"),3)) &amp; "'!X29")</f>
        <v>0</v>
      </c>
      <c r="E686" s="147"/>
      <c r="F686" s="148"/>
      <c r="G686" s="148"/>
      <c r="H686" s="148"/>
      <c r="I686" s="148"/>
      <c r="J686" s="148"/>
      <c r="K686" s="148"/>
      <c r="L686" s="148"/>
      <c r="M686" s="148"/>
      <c r="N686" s="148"/>
      <c r="O686" s="148"/>
      <c r="P686" s="149"/>
    </row>
    <row r="687" spans="1:16" ht="15" customHeight="1" x14ac:dyDescent="0.25">
      <c r="A687" s="44" t="e">
        <f ca="1">IF(MONTH(C687)=MONTH(D$3),RIGHT('Yearly Info'!A$33,LEN('Yearly Info'!A$33)-4),"")</f>
        <v>#VALUE!</v>
      </c>
      <c r="B687" s="145"/>
      <c r="C687" s="42">
        <f t="shared" ca="1" si="24"/>
        <v>46315</v>
      </c>
      <c r="D687" s="54">
        <f ca="1">INDIRECT("'" &amp; UPPER(LEFT(TEXT($D$3,"mmmm"),3)) &amp; "'!X30")</f>
        <v>0</v>
      </c>
      <c r="E687" s="147"/>
      <c r="F687" s="148"/>
      <c r="G687" s="148"/>
      <c r="H687" s="148"/>
      <c r="I687" s="148"/>
      <c r="J687" s="148"/>
      <c r="K687" s="148"/>
      <c r="L687" s="148"/>
      <c r="M687" s="148"/>
      <c r="N687" s="148"/>
      <c r="O687" s="148"/>
      <c r="P687" s="149"/>
    </row>
    <row r="688" spans="1:16" ht="15" customHeight="1" x14ac:dyDescent="0.25">
      <c r="A688" s="44" t="e">
        <f ca="1">IF(MONTH(C688)=MONTH(D$3),RIGHT('Yearly Info'!A$34,LEN('Yearly Info'!A$34)-4),"")</f>
        <v>#VALUE!</v>
      </c>
      <c r="B688" s="145"/>
      <c r="C688" s="42">
        <f t="shared" ca="1" si="24"/>
        <v>46315</v>
      </c>
      <c r="D688" s="54">
        <f ca="1">INDIRECT("'" &amp; UPPER(LEFT(TEXT($D$3,"mmmm"),3)) &amp; "'!X31")</f>
        <v>0</v>
      </c>
      <c r="E688" s="147"/>
      <c r="F688" s="148"/>
      <c r="G688" s="148"/>
      <c r="H688" s="148"/>
      <c r="I688" s="148"/>
      <c r="J688" s="148"/>
      <c r="K688" s="148"/>
      <c r="L688" s="148"/>
      <c r="M688" s="148"/>
      <c r="N688" s="148"/>
      <c r="O688" s="148"/>
      <c r="P688" s="149"/>
    </row>
    <row r="689" spans="1:16" ht="15" customHeight="1" x14ac:dyDescent="0.25">
      <c r="A689" s="44" t="e">
        <f ca="1">IF(MONTH(C689)=MONTH(D$3),RIGHT('Yearly Info'!A$35,LEN('Yearly Info'!A$35)-4),"")</f>
        <v>#VALUE!</v>
      </c>
      <c r="B689" s="145"/>
      <c r="C689" s="42">
        <f t="shared" ca="1" si="24"/>
        <v>46315</v>
      </c>
      <c r="D689" s="54">
        <f ca="1">INDIRECT("'" &amp; UPPER(LEFT(TEXT($D$3,"mmmm"),3)) &amp; "'!X32")</f>
        <v>0</v>
      </c>
      <c r="E689" s="147"/>
      <c r="F689" s="148"/>
      <c r="G689" s="148"/>
      <c r="H689" s="148"/>
      <c r="I689" s="148"/>
      <c r="J689" s="148"/>
      <c r="K689" s="148"/>
      <c r="L689" s="148"/>
      <c r="M689" s="148"/>
      <c r="N689" s="148"/>
      <c r="O689" s="148"/>
      <c r="P689" s="149"/>
    </row>
    <row r="690" spans="1:16" ht="15" customHeight="1" x14ac:dyDescent="0.25">
      <c r="A690" s="44" t="e">
        <f ca="1">IF(MONTH(C690)=MONTH(D$3),RIGHT('Yearly Info'!A$36,LEN('Yearly Info'!A$36)-4),"")</f>
        <v>#VALUE!</v>
      </c>
      <c r="B690" s="145"/>
      <c r="C690" s="42">
        <f t="shared" ca="1" si="24"/>
        <v>46315</v>
      </c>
      <c r="D690" s="54">
        <f ca="1">INDIRECT("'" &amp; UPPER(LEFT(TEXT($D$3,"mmmm"),3)) &amp; "'!X33")</f>
        <v>0</v>
      </c>
      <c r="E690" s="147"/>
      <c r="F690" s="148"/>
      <c r="G690" s="148"/>
      <c r="H690" s="148"/>
      <c r="I690" s="148"/>
      <c r="J690" s="148"/>
      <c r="K690" s="148"/>
      <c r="L690" s="148"/>
      <c r="M690" s="148"/>
      <c r="N690" s="148"/>
      <c r="O690" s="148"/>
      <c r="P690" s="149"/>
    </row>
    <row r="691" spans="1:16" ht="15" customHeight="1" x14ac:dyDescent="0.25">
      <c r="A691" s="44" t="e">
        <f ca="1">IF(MONTH(C691)=MONTH(D$3),RIGHT('Yearly Info'!A$37,LEN('Yearly Info'!A$37)-4),"")</f>
        <v>#VALUE!</v>
      </c>
      <c r="B691" s="145"/>
      <c r="C691" s="42">
        <f t="shared" ca="1" si="24"/>
        <v>46315</v>
      </c>
      <c r="D691" s="54">
        <f ca="1">INDIRECT("'" &amp; UPPER(LEFT(TEXT($D$3,"mmmm"),3)) &amp; "'!X34")</f>
        <v>0</v>
      </c>
      <c r="E691" s="147"/>
      <c r="F691" s="148"/>
      <c r="G691" s="148"/>
      <c r="H691" s="148"/>
      <c r="I691" s="148"/>
      <c r="J691" s="148"/>
      <c r="K691" s="148"/>
      <c r="L691" s="148"/>
      <c r="M691" s="148"/>
      <c r="N691" s="148"/>
      <c r="O691" s="148"/>
      <c r="P691" s="149"/>
    </row>
    <row r="692" spans="1:16" ht="15" customHeight="1" x14ac:dyDescent="0.25">
      <c r="A692" s="44" t="e">
        <f ca="1">IF(MONTH(C692)=MONTH(D$3),RIGHT('Yearly Info'!A$38,LEN('Yearly Info'!A$38)-4),"")</f>
        <v>#VALUE!</v>
      </c>
      <c r="B692" s="145"/>
      <c r="C692" s="42">
        <f t="shared" ca="1" si="24"/>
        <v>46315</v>
      </c>
      <c r="D692" s="54">
        <f ca="1">INDIRECT("'" &amp; UPPER(LEFT(TEXT($D$3,"mmmm"),3)) &amp; "'!X35")</f>
        <v>0</v>
      </c>
      <c r="E692" s="147"/>
      <c r="F692" s="148"/>
      <c r="G692" s="148"/>
      <c r="H692" s="148"/>
      <c r="I692" s="148"/>
      <c r="J692" s="148"/>
      <c r="K692" s="148"/>
      <c r="L692" s="148"/>
      <c r="M692" s="148"/>
      <c r="N692" s="148"/>
      <c r="O692" s="148"/>
      <c r="P692" s="149"/>
    </row>
    <row r="693" spans="1:16" ht="15" customHeight="1" x14ac:dyDescent="0.25">
      <c r="A693" s="44" t="e">
        <f ca="1">IF(MONTH(C693)=MONTH(D$3),RIGHT('Yearly Info'!A$39,LEN('Yearly Info'!A$39)-4),"")</f>
        <v>#VALUE!</v>
      </c>
      <c r="B693" s="145"/>
      <c r="C693" s="42">
        <f t="shared" ca="1" si="24"/>
        <v>46315</v>
      </c>
      <c r="D693" s="54">
        <f ca="1">INDIRECT("'" &amp; UPPER(LEFT(TEXT($D$3,"mmmm"),3)) &amp; "'!X36")</f>
        <v>0</v>
      </c>
      <c r="E693" s="147"/>
      <c r="F693" s="148"/>
      <c r="G693" s="148"/>
      <c r="H693" s="148"/>
      <c r="I693" s="148"/>
      <c r="J693" s="148"/>
      <c r="K693" s="148"/>
      <c r="L693" s="148"/>
      <c r="M693" s="148"/>
      <c r="N693" s="148"/>
      <c r="O693" s="148"/>
      <c r="P693" s="149"/>
    </row>
    <row r="694" spans="1:16" ht="15" customHeight="1" thickBot="1" x14ac:dyDescent="0.3">
      <c r="A694" s="45" t="e">
        <f ca="1">IF(MONTH(C694)=MONTH(D$3),RIGHT('Yearly Info'!A$40,LEN('Yearly Info'!A$40)-4),"")</f>
        <v>#VALUE!</v>
      </c>
      <c r="B694" s="145"/>
      <c r="C694" s="42">
        <f t="shared" ca="1" si="24"/>
        <v>46315</v>
      </c>
      <c r="D694" s="54">
        <f ca="1">INDIRECT("'" &amp; UPPER(LEFT(TEXT($D$3,"mmmm"),3)) &amp; "'!X37")</f>
        <v>0</v>
      </c>
      <c r="E694" s="147"/>
      <c r="F694" s="148"/>
      <c r="G694" s="148"/>
      <c r="H694" s="148"/>
      <c r="I694" s="148"/>
      <c r="J694" s="148"/>
      <c r="K694" s="148"/>
      <c r="L694" s="148"/>
      <c r="M694" s="148"/>
      <c r="N694" s="148"/>
      <c r="O694" s="148"/>
      <c r="P694" s="149"/>
    </row>
    <row r="695" spans="1:16" ht="15" customHeight="1" thickBot="1" x14ac:dyDescent="0.3">
      <c r="A695" s="45" t="str">
        <f ca="1">IF(MONTH(C695)=MONTH(D$3),RIGHT('Yearly Info'!A$41,LEN('Yearly Info'!A$41)-4),"")</f>
        <v xml:space="preserve"> </v>
      </c>
      <c r="B695" s="145"/>
      <c r="C695" s="42">
        <f t="shared" ca="1" si="24"/>
        <v>46315</v>
      </c>
      <c r="D695" s="54">
        <f ca="1">INDIRECT("'" &amp; UPPER(LEFT(TEXT($D$3,"mmmm"),3)) &amp; "'!X38")</f>
        <v>0</v>
      </c>
      <c r="E695" s="147"/>
      <c r="F695" s="148"/>
      <c r="G695" s="148"/>
      <c r="H695" s="148"/>
      <c r="I695" s="148"/>
      <c r="J695" s="148"/>
      <c r="K695" s="148"/>
      <c r="L695" s="148"/>
      <c r="M695" s="148"/>
      <c r="N695" s="148"/>
      <c r="O695" s="148"/>
      <c r="P695" s="149"/>
    </row>
    <row r="696" spans="1:16" ht="15" customHeight="1" thickBot="1" x14ac:dyDescent="0.3">
      <c r="A696" s="45" t="str">
        <f ca="1">IF(MONTH(C696)=MONTH(D$3),RIGHT('Yearly Info'!A$42,LEN('Yearly Info'!A$42)-4),"")</f>
        <v xml:space="preserve"> </v>
      </c>
      <c r="B696" s="145"/>
      <c r="C696" s="42">
        <f t="shared" ca="1" si="24"/>
        <v>46315</v>
      </c>
      <c r="D696" s="54">
        <f ca="1">INDIRECT("'" &amp; UPPER(LEFT(TEXT($D$3,"mmmm"),3)) &amp; "'!X39")</f>
        <v>0</v>
      </c>
      <c r="E696" s="147"/>
      <c r="F696" s="148"/>
      <c r="G696" s="148"/>
      <c r="H696" s="148"/>
      <c r="I696" s="148"/>
      <c r="J696" s="148"/>
      <c r="K696" s="148"/>
      <c r="L696" s="148"/>
      <c r="M696" s="148"/>
      <c r="N696" s="148"/>
      <c r="O696" s="148"/>
      <c r="P696" s="149"/>
    </row>
    <row r="697" spans="1:16" ht="15" customHeight="1" thickBot="1" x14ac:dyDescent="0.3">
      <c r="A697" s="45" t="str">
        <f ca="1">IF(MONTH(C697)=MONTH(D$3),RIGHT('Yearly Info'!A$43,LEN('Yearly Info'!A$43)-4),"")</f>
        <v xml:space="preserve"> </v>
      </c>
      <c r="B697" s="146"/>
      <c r="C697" s="42">
        <f t="shared" ca="1" si="24"/>
        <v>46315</v>
      </c>
      <c r="D697" s="55">
        <f ca="1">INDIRECT("'" &amp; UPPER(LEFT(TEXT($D$3,"mmmm"),3)) &amp; "'!X40")</f>
        <v>0</v>
      </c>
      <c r="E697" s="150"/>
      <c r="F697" s="151"/>
      <c r="G697" s="151"/>
      <c r="H697" s="151"/>
      <c r="I697" s="151"/>
      <c r="J697" s="151"/>
      <c r="K697" s="151"/>
      <c r="L697" s="151"/>
      <c r="M697" s="151"/>
      <c r="N697" s="151"/>
      <c r="O697" s="151"/>
      <c r="P697" s="152"/>
    </row>
    <row r="698" spans="1:16" ht="15" customHeight="1" x14ac:dyDescent="0.25">
      <c r="A698" s="44" t="str">
        <f ca="1">IF(MONTH(C698)=MONTH(D$3),RIGHT('Yearly Info'!A$14,LEN('Yearly Info'!A$14)-4),"")</f>
        <v xml:space="preserve"> RICS Support for MDEQ</v>
      </c>
      <c r="B698" s="145" t="str">
        <f ca="1">TEXT(C698,"dddd")</f>
        <v>Wednesday</v>
      </c>
      <c r="C698" s="94">
        <f ca="1">C668+1</f>
        <v>46316</v>
      </c>
      <c r="D698" s="54">
        <f ca="1">INDIRECT("'" &amp; UPPER(LEFT(TEXT($D$3,"mmmm"),3)) &amp; "'!Y11")</f>
        <v>0</v>
      </c>
      <c r="E698" s="147"/>
      <c r="F698" s="148"/>
      <c r="G698" s="148"/>
      <c r="H698" s="148"/>
      <c r="I698" s="148"/>
      <c r="J698" s="148"/>
      <c r="K698" s="148"/>
      <c r="L698" s="148"/>
      <c r="M698" s="148"/>
      <c r="N698" s="148"/>
      <c r="O698" s="148"/>
      <c r="P698" s="149"/>
    </row>
    <row r="699" spans="1:16" ht="15" customHeight="1" x14ac:dyDescent="0.25">
      <c r="A699" s="44" t="str">
        <f ca="1">IF(MONTH(C699)=MONTH(D$3),RIGHT('Yearly Info'!A$15,LEN('Yearly Info'!A$15)-4),"")</f>
        <v xml:space="preserve"> MDEQ</v>
      </c>
      <c r="B699" s="145"/>
      <c r="C699" s="42">
        <f ca="1">C698</f>
        <v>46316</v>
      </c>
      <c r="D699" s="54">
        <f ca="1">INDIRECT("'" &amp; UPPER(LEFT(TEXT($D$3,"mmmm"),3)) &amp; "'!Y12")</f>
        <v>0</v>
      </c>
      <c r="E699" s="147"/>
      <c r="F699" s="148"/>
      <c r="G699" s="148"/>
      <c r="H699" s="148"/>
      <c r="I699" s="148"/>
      <c r="J699" s="148"/>
      <c r="K699" s="148"/>
      <c r="L699" s="148"/>
      <c r="M699" s="148"/>
      <c r="N699" s="148"/>
      <c r="O699" s="148"/>
      <c r="P699" s="149"/>
    </row>
    <row r="700" spans="1:16" ht="15" customHeight="1" x14ac:dyDescent="0.25">
      <c r="A700" s="44" t="str">
        <f ca="1">IF(MONTH(C700)=MONTH(D$3),RIGHT('Yearly Info'!A$16,LEN('Yearly Info'!A$16)-4),"")</f>
        <v xml:space="preserve"> RICS Idea Portal</v>
      </c>
      <c r="B700" s="145"/>
      <c r="C700" s="42">
        <f t="shared" ref="C700:C727" ca="1" si="25">C699</f>
        <v>46316</v>
      </c>
      <c r="D700" s="54">
        <f ca="1">INDIRECT("'" &amp; UPPER(LEFT(TEXT($D$3,"mmmm"),3)) &amp; "'!Y13")</f>
        <v>0</v>
      </c>
      <c r="E700" s="147"/>
      <c r="F700" s="148"/>
      <c r="G700" s="148"/>
      <c r="H700" s="148"/>
      <c r="I700" s="148"/>
      <c r="J700" s="148"/>
      <c r="K700" s="148"/>
      <c r="L700" s="148"/>
      <c r="M700" s="148"/>
      <c r="N700" s="148"/>
      <c r="O700" s="148"/>
      <c r="P700" s="149"/>
    </row>
    <row r="701" spans="1:16" ht="15" customHeight="1" x14ac:dyDescent="0.25">
      <c r="A701" s="44" t="str">
        <f ca="1">IF(MONTH(C701)=MONTH(D$3),RIGHT('Yearly Info'!A$17,LEN('Yearly Info'!A$17)-4),"")</f>
        <v xml:space="preserve"> MSWIS</v>
      </c>
      <c r="B701" s="145"/>
      <c r="C701" s="42">
        <f t="shared" ca="1" si="25"/>
        <v>46316</v>
      </c>
      <c r="D701" s="54">
        <f ca="1">INDIRECT("'" &amp; UPPER(LEFT(TEXT($D$3,"mmmm"),3)) &amp; "'!Y14")</f>
        <v>0</v>
      </c>
      <c r="E701" s="147"/>
      <c r="F701" s="148"/>
      <c r="G701" s="148"/>
      <c r="H701" s="148"/>
      <c r="I701" s="148"/>
      <c r="J701" s="148"/>
      <c r="K701" s="148"/>
      <c r="L701" s="148"/>
      <c r="M701" s="148"/>
      <c r="N701" s="148"/>
      <c r="O701" s="148"/>
      <c r="P701" s="149"/>
    </row>
    <row r="702" spans="1:16" ht="15" customHeight="1" x14ac:dyDescent="0.25">
      <c r="A702" s="44" t="str">
        <f ca="1">IF(MONTH(C702)=MONTH(D$3),RIGHT('Yearly Info'!A$18,LEN('Yearly Info'!A$18)-4),"")</f>
        <v xml:space="preserve"> GeoSpatial</v>
      </c>
      <c r="B702" s="145"/>
      <c r="C702" s="42">
        <f t="shared" ca="1" si="25"/>
        <v>46316</v>
      </c>
      <c r="D702" s="54">
        <f ca="1">INDIRECT("'" &amp; UPPER(LEFT(TEXT($D$3,"mmmm"),3)) &amp; "'!Y15")</f>
        <v>0</v>
      </c>
      <c r="E702" s="147"/>
      <c r="F702" s="148"/>
      <c r="G702" s="148"/>
      <c r="H702" s="148"/>
      <c r="I702" s="148"/>
      <c r="J702" s="148"/>
      <c r="K702" s="148"/>
      <c r="L702" s="148"/>
      <c r="M702" s="148"/>
      <c r="N702" s="148"/>
      <c r="O702" s="148"/>
      <c r="P702" s="149"/>
    </row>
    <row r="703" spans="1:16" ht="15" customHeight="1" x14ac:dyDescent="0.25">
      <c r="A703" s="44" t="str">
        <f ca="1">IF(MONTH(C703)=MONTH(D$3),RIGHT('Yearly Info'!A$19,LEN('Yearly Info'!A$19)-4),"")</f>
        <v xml:space="preserve"> RICS Dashboard</v>
      </c>
      <c r="B703" s="145"/>
      <c r="C703" s="42">
        <f t="shared" ca="1" si="25"/>
        <v>46316</v>
      </c>
      <c r="D703" s="54">
        <f ca="1">INDIRECT("'" &amp; UPPER(LEFT(TEXT($D$3,"mmmm"),3)) &amp; "'!Y16")</f>
        <v>0</v>
      </c>
      <c r="E703" s="147"/>
      <c r="F703" s="148"/>
      <c r="G703" s="148"/>
      <c r="H703" s="148"/>
      <c r="I703" s="148"/>
      <c r="J703" s="148"/>
      <c r="K703" s="148"/>
      <c r="L703" s="148"/>
      <c r="M703" s="148"/>
      <c r="N703" s="148"/>
      <c r="O703" s="148"/>
      <c r="P703" s="149"/>
    </row>
    <row r="704" spans="1:16" ht="15" customHeight="1" x14ac:dyDescent="0.25">
      <c r="A704" s="44" t="str">
        <f ca="1">IF(MONTH(C704)=MONTH(D$3),RIGHT('Yearly Info'!A$20,LEN('Yearly Info'!A$20)-4),"")</f>
        <v xml:space="preserve"> MDWFP NRIS</v>
      </c>
      <c r="B704" s="145"/>
      <c r="C704" s="42">
        <f t="shared" ca="1" si="25"/>
        <v>46316</v>
      </c>
      <c r="D704" s="54">
        <f ca="1">INDIRECT("'" &amp; UPPER(LEFT(TEXT($D$3,"mmmm"),3)) &amp; "'!Y17")</f>
        <v>0</v>
      </c>
      <c r="E704" s="153"/>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 MRVA 4 CLOSED</v>
      </c>
      <c r="B705" s="145"/>
      <c r="C705" s="42">
        <f t="shared" ca="1" si="25"/>
        <v>46316</v>
      </c>
      <c r="D705" s="54">
        <f ca="1">INDIRECT("'" &amp; UPPER(LEFT(TEXT($D$3,"mmmm"),3)) &amp; "'!Y18")</f>
        <v>0</v>
      </c>
      <c r="E705" s="147"/>
      <c r="F705" s="148"/>
      <c r="G705" s="148"/>
      <c r="H705" s="148"/>
      <c r="I705" s="148"/>
      <c r="J705" s="148"/>
      <c r="K705" s="148"/>
      <c r="L705" s="148"/>
      <c r="M705" s="148"/>
      <c r="N705" s="148"/>
      <c r="O705" s="148"/>
      <c r="P705" s="149"/>
    </row>
    <row r="706" spans="1:16" ht="15" customHeight="1" x14ac:dyDescent="0.25">
      <c r="A706" s="44" t="str">
        <f ca="1">IF(MONTH(C706)=MONTH(D$3),RIGHT('Yearly Info'!A$22,LEN('Yearly Info'!A$22)-4),"")</f>
        <v xml:space="preserve"> Tackett</v>
      </c>
      <c r="B706" s="145"/>
      <c r="C706" s="42">
        <f t="shared" ca="1" si="25"/>
        <v>46316</v>
      </c>
      <c r="D706" s="54">
        <f ca="1">INDIRECT("'" &amp; UPPER(LEFT(TEXT($D$3,"mmmm"),3)) &amp; "'!Y19")</f>
        <v>0</v>
      </c>
      <c r="E706" s="147"/>
      <c r="F706" s="148"/>
      <c r="G706" s="148"/>
      <c r="H706" s="148"/>
      <c r="I706" s="148"/>
      <c r="J706" s="148"/>
      <c r="K706" s="148"/>
      <c r="L706" s="148"/>
      <c r="M706" s="148"/>
      <c r="N706" s="148"/>
      <c r="O706" s="148"/>
      <c r="P706" s="149"/>
    </row>
    <row r="707" spans="1:16" ht="15" customHeight="1" x14ac:dyDescent="0.25">
      <c r="A707" s="44" t="e">
        <f ca="1">IF(MONTH(C707)=MONTH(D$3),RIGHT('Yearly Info'!A$23,LEN('Yearly Info'!A$23)-4),"")</f>
        <v>#VALUE!</v>
      </c>
      <c r="B707" s="145"/>
      <c r="C707" s="42">
        <f t="shared" ca="1" si="25"/>
        <v>46316</v>
      </c>
      <c r="D707" s="54">
        <f ca="1">INDIRECT("'" &amp; UPPER(LEFT(TEXT($D$3,"mmmm"),3)) &amp; "'!Y20")</f>
        <v>0</v>
      </c>
      <c r="E707" s="174"/>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#VALUE!</v>
      </c>
      <c r="B708" s="145"/>
      <c r="C708" s="42">
        <f t="shared" ca="1" si="25"/>
        <v>46316</v>
      </c>
      <c r="D708" s="54">
        <f ca="1">INDIRECT("'" &amp; UPPER(LEFT(TEXT($D$3,"mmmm"),3)) &amp; "'!Y21")</f>
        <v>0</v>
      </c>
      <c r="E708" s="147"/>
      <c r="F708" s="148"/>
      <c r="G708" s="148"/>
      <c r="H708" s="148"/>
      <c r="I708" s="148"/>
      <c r="J708" s="148"/>
      <c r="K708" s="148"/>
      <c r="L708" s="148"/>
      <c r="M708" s="148"/>
      <c r="N708" s="148"/>
      <c r="O708" s="148"/>
      <c r="P708" s="149"/>
    </row>
    <row r="709" spans="1:16" ht="15" customHeight="1" x14ac:dyDescent="0.25">
      <c r="A709" s="44" t="e">
        <f ca="1">IF(MONTH(C709)=MONTH(D$3),RIGHT('Yearly Info'!A$25,LEN('Yearly Info'!A$25)-4),"")</f>
        <v>#VALUE!</v>
      </c>
      <c r="B709" s="145"/>
      <c r="C709" s="42">
        <f t="shared" ca="1" si="25"/>
        <v>46316</v>
      </c>
      <c r="D709" s="54">
        <f ca="1">INDIRECT("'" &amp; UPPER(LEFT(TEXT($D$3,"mmmm"),3)) &amp; "'!Y22")</f>
        <v>0</v>
      </c>
      <c r="E709" s="147"/>
      <c r="F709" s="148"/>
      <c r="G709" s="148"/>
      <c r="H709" s="148"/>
      <c r="I709" s="148"/>
      <c r="J709" s="148"/>
      <c r="K709" s="148"/>
      <c r="L709" s="148"/>
      <c r="M709" s="148"/>
      <c r="N709" s="148"/>
      <c r="O709" s="148"/>
      <c r="P709" s="149"/>
    </row>
    <row r="710" spans="1:16" ht="15" customHeight="1" x14ac:dyDescent="0.25">
      <c r="A710" s="44" t="e">
        <f ca="1">IF(MONTH(C710)=MONTH(D$3),RIGHT('Yearly Info'!A$26,LEN('Yearly Info'!A$26)-4),"")</f>
        <v>#VALUE!</v>
      </c>
      <c r="B710" s="145"/>
      <c r="C710" s="42">
        <f t="shared" ca="1" si="25"/>
        <v>46316</v>
      </c>
      <c r="D710" s="54">
        <f ca="1">INDIRECT("'" &amp; UPPER(LEFT(TEXT($D$3,"mmmm"),3)) &amp; "'!Y23")</f>
        <v>0</v>
      </c>
      <c r="E710" s="147"/>
      <c r="F710" s="148"/>
      <c r="G710" s="148"/>
      <c r="H710" s="148"/>
      <c r="I710" s="148"/>
      <c r="J710" s="148"/>
      <c r="K710" s="148"/>
      <c r="L710" s="148"/>
      <c r="M710" s="148"/>
      <c r="N710" s="148"/>
      <c r="O710" s="148"/>
      <c r="P710" s="149"/>
    </row>
    <row r="711" spans="1:16" ht="15" customHeight="1" x14ac:dyDescent="0.25">
      <c r="A711" s="44" t="e">
        <f ca="1">IF(MONTH(C711)=MONTH(D$3),RIGHT('Yearly Info'!A$27,LEN('Yearly Info'!A$27)-4),"")</f>
        <v>#VALUE!</v>
      </c>
      <c r="B711" s="145"/>
      <c r="C711" s="42">
        <f t="shared" ca="1" si="25"/>
        <v>46316</v>
      </c>
      <c r="D711" s="54">
        <f ca="1">INDIRECT("'" &amp; UPPER(LEFT(TEXT($D$3,"mmmm"),3)) &amp; "'!Y24")</f>
        <v>0</v>
      </c>
      <c r="E711" s="147"/>
      <c r="F711" s="148"/>
      <c r="G711" s="148"/>
      <c r="H711" s="148"/>
      <c r="I711" s="148"/>
      <c r="J711" s="148"/>
      <c r="K711" s="148"/>
      <c r="L711" s="148"/>
      <c r="M711" s="148"/>
      <c r="N711" s="148"/>
      <c r="O711" s="148"/>
      <c r="P711" s="149"/>
    </row>
    <row r="712" spans="1:16" ht="15" customHeight="1" x14ac:dyDescent="0.25">
      <c r="A712" s="44" t="e">
        <f ca="1">IF(MONTH(C712)=MONTH(D$3),RIGHT('Yearly Info'!A$28,LEN('Yearly Info'!A$28)-4),"")</f>
        <v>#VALUE!</v>
      </c>
      <c r="B712" s="145"/>
      <c r="C712" s="42">
        <f t="shared" ca="1" si="25"/>
        <v>46316</v>
      </c>
      <c r="D712" s="54">
        <f ca="1">INDIRECT("'" &amp; UPPER(LEFT(TEXT($D$3,"mmmm"),3)) &amp; "'!Y25")</f>
        <v>0</v>
      </c>
      <c r="E712" s="147"/>
      <c r="F712" s="148"/>
      <c r="G712" s="148"/>
      <c r="H712" s="148"/>
      <c r="I712" s="148"/>
      <c r="J712" s="148"/>
      <c r="K712" s="148"/>
      <c r="L712" s="148"/>
      <c r="M712" s="148"/>
      <c r="N712" s="148"/>
      <c r="O712" s="148"/>
      <c r="P712" s="149"/>
    </row>
    <row r="713" spans="1:16" ht="15" customHeight="1" x14ac:dyDescent="0.25">
      <c r="A713" s="44" t="e">
        <f ca="1">IF(MONTH(C713)=MONTH(D$3),RIGHT('Yearly Info'!A$29,LEN('Yearly Info'!A$29)-4),"")</f>
        <v>#VALUE!</v>
      </c>
      <c r="B713" s="145"/>
      <c r="C713" s="42">
        <f t="shared" ca="1" si="25"/>
        <v>46316</v>
      </c>
      <c r="D713" s="54">
        <f ca="1">INDIRECT("'" &amp; UPPER(LEFT(TEXT($D$3,"mmmm"),3)) &amp; "'!Y26")</f>
        <v>0</v>
      </c>
      <c r="E713" s="147"/>
      <c r="F713" s="148"/>
      <c r="G713" s="148"/>
      <c r="H713" s="148"/>
      <c r="I713" s="148"/>
      <c r="J713" s="148"/>
      <c r="K713" s="148"/>
      <c r="L713" s="148"/>
      <c r="M713" s="148"/>
      <c r="N713" s="148"/>
      <c r="O713" s="148"/>
      <c r="P713" s="149"/>
    </row>
    <row r="714" spans="1:16" ht="15" customHeight="1" x14ac:dyDescent="0.25">
      <c r="A714" s="44" t="e">
        <f ca="1">IF(MONTH(C714)=MONTH(D$3),RIGHT('Yearly Info'!A$30,LEN('Yearly Info'!A$30)-4),"")</f>
        <v>#VALUE!</v>
      </c>
      <c r="B714" s="145"/>
      <c r="C714" s="42">
        <f t="shared" ca="1" si="25"/>
        <v>46316</v>
      </c>
      <c r="D714" s="54">
        <f ca="1">INDIRECT("'" &amp; UPPER(LEFT(TEXT($D$3,"mmmm"),3)) &amp; "'!Y27")</f>
        <v>0</v>
      </c>
      <c r="E714" s="147"/>
      <c r="F714" s="148"/>
      <c r="G714" s="148"/>
      <c r="H714" s="148"/>
      <c r="I714" s="148"/>
      <c r="J714" s="148"/>
      <c r="K714" s="148"/>
      <c r="L714" s="148"/>
      <c r="M714" s="148"/>
      <c r="N714" s="148"/>
      <c r="O714" s="148"/>
      <c r="P714" s="149"/>
    </row>
    <row r="715" spans="1:16" ht="15" customHeight="1" x14ac:dyDescent="0.25">
      <c r="A715" s="44" t="e">
        <f ca="1">IF(MONTH(C715)=MONTH(D$3),RIGHT('Yearly Info'!A$31,LEN('Yearly Info'!A$31)-4),"")</f>
        <v>#VALUE!</v>
      </c>
      <c r="B715" s="145"/>
      <c r="C715" s="42">
        <f t="shared" ca="1" si="25"/>
        <v>46316</v>
      </c>
      <c r="D715" s="54">
        <f ca="1">INDIRECT("'" &amp; UPPER(LEFT(TEXT($D$3,"mmmm"),3)) &amp; "'!Y28")</f>
        <v>0</v>
      </c>
      <c r="E715" s="147"/>
      <c r="F715" s="148"/>
      <c r="G715" s="148"/>
      <c r="H715" s="148"/>
      <c r="I715" s="148"/>
      <c r="J715" s="148"/>
      <c r="K715" s="148"/>
      <c r="L715" s="148"/>
      <c r="M715" s="148"/>
      <c r="N715" s="148"/>
      <c r="O715" s="148"/>
      <c r="P715" s="149"/>
    </row>
    <row r="716" spans="1:16" ht="15" customHeight="1" x14ac:dyDescent="0.25">
      <c r="A716" s="44" t="e">
        <f ca="1">IF(MONTH(C716)=MONTH(D$3),RIGHT('Yearly Info'!A$32,LEN('Yearly Info'!A$32)-4),"")</f>
        <v>#VALUE!</v>
      </c>
      <c r="B716" s="145"/>
      <c r="C716" s="42">
        <f t="shared" ca="1" si="25"/>
        <v>46316</v>
      </c>
      <c r="D716" s="54">
        <f ca="1">INDIRECT("'" &amp; UPPER(LEFT(TEXT($D$3,"mmmm"),3)) &amp; "'!Y29")</f>
        <v>0</v>
      </c>
      <c r="E716" s="147"/>
      <c r="F716" s="148"/>
      <c r="G716" s="148"/>
      <c r="H716" s="148"/>
      <c r="I716" s="148"/>
      <c r="J716" s="148"/>
      <c r="K716" s="148"/>
      <c r="L716" s="148"/>
      <c r="M716" s="148"/>
      <c r="N716" s="148"/>
      <c r="O716" s="148"/>
      <c r="P716" s="149"/>
    </row>
    <row r="717" spans="1:16" ht="15" customHeight="1" x14ac:dyDescent="0.25">
      <c r="A717" s="44" t="e">
        <f ca="1">IF(MONTH(C717)=MONTH(D$3),RIGHT('Yearly Info'!A$33,LEN('Yearly Info'!A$33)-4),"")</f>
        <v>#VALUE!</v>
      </c>
      <c r="B717" s="145"/>
      <c r="C717" s="42">
        <f t="shared" ca="1" si="25"/>
        <v>46316</v>
      </c>
      <c r="D717" s="54">
        <f ca="1">INDIRECT("'" &amp; UPPER(LEFT(TEXT($D$3,"mmmm"),3)) &amp; "'!Y30")</f>
        <v>0</v>
      </c>
      <c r="E717" s="147"/>
      <c r="F717" s="148"/>
      <c r="G717" s="148"/>
      <c r="H717" s="148"/>
      <c r="I717" s="148"/>
      <c r="J717" s="148"/>
      <c r="K717" s="148"/>
      <c r="L717" s="148"/>
      <c r="M717" s="148"/>
      <c r="N717" s="148"/>
      <c r="O717" s="148"/>
      <c r="P717" s="149"/>
    </row>
    <row r="718" spans="1:16" ht="15" customHeight="1" x14ac:dyDescent="0.25">
      <c r="A718" s="44" t="e">
        <f ca="1">IF(MONTH(C718)=MONTH(D$3),RIGHT('Yearly Info'!A$34,LEN('Yearly Info'!A$34)-4),"")</f>
        <v>#VALUE!</v>
      </c>
      <c r="B718" s="145"/>
      <c r="C718" s="42">
        <f t="shared" ca="1" si="25"/>
        <v>46316</v>
      </c>
      <c r="D718" s="54">
        <f ca="1">INDIRECT("'" &amp; UPPER(LEFT(TEXT($D$3,"mmmm"),3)) &amp; "'!Y31")</f>
        <v>0</v>
      </c>
      <c r="E718" s="147"/>
      <c r="F718" s="148"/>
      <c r="G718" s="148"/>
      <c r="H718" s="148"/>
      <c r="I718" s="148"/>
      <c r="J718" s="148"/>
      <c r="K718" s="148"/>
      <c r="L718" s="148"/>
      <c r="M718" s="148"/>
      <c r="N718" s="148"/>
      <c r="O718" s="148"/>
      <c r="P718" s="149"/>
    </row>
    <row r="719" spans="1:16" ht="15" customHeight="1" x14ac:dyDescent="0.25">
      <c r="A719" s="44" t="e">
        <f ca="1">IF(MONTH(C719)=MONTH(D$3),RIGHT('Yearly Info'!A$35,LEN('Yearly Info'!A$35)-4),"")</f>
        <v>#VALUE!</v>
      </c>
      <c r="B719" s="145"/>
      <c r="C719" s="42">
        <f t="shared" ca="1" si="25"/>
        <v>46316</v>
      </c>
      <c r="D719" s="54">
        <f ca="1">INDIRECT("'" &amp; UPPER(LEFT(TEXT($D$3,"mmmm"),3)) &amp; "'!Y32")</f>
        <v>0</v>
      </c>
      <c r="E719" s="147"/>
      <c r="F719" s="148"/>
      <c r="G719" s="148"/>
      <c r="H719" s="148"/>
      <c r="I719" s="148"/>
      <c r="J719" s="148"/>
      <c r="K719" s="148"/>
      <c r="L719" s="148"/>
      <c r="M719" s="148"/>
      <c r="N719" s="148"/>
      <c r="O719" s="148"/>
      <c r="P719" s="149"/>
    </row>
    <row r="720" spans="1:16" ht="15" customHeight="1" x14ac:dyDescent="0.25">
      <c r="A720" s="44" t="e">
        <f ca="1">IF(MONTH(C720)=MONTH(D$3),RIGHT('Yearly Info'!A$36,LEN('Yearly Info'!A$36)-4),"")</f>
        <v>#VALUE!</v>
      </c>
      <c r="B720" s="145"/>
      <c r="C720" s="42">
        <f t="shared" ca="1" si="25"/>
        <v>46316</v>
      </c>
      <c r="D720" s="54">
        <f ca="1">INDIRECT("'" &amp; UPPER(LEFT(TEXT($D$3,"mmmm"),3)) &amp; "'!Y33")</f>
        <v>0</v>
      </c>
      <c r="E720" s="147"/>
      <c r="F720" s="148"/>
      <c r="G720" s="148"/>
      <c r="H720" s="148"/>
      <c r="I720" s="148"/>
      <c r="J720" s="148"/>
      <c r="K720" s="148"/>
      <c r="L720" s="148"/>
      <c r="M720" s="148"/>
      <c r="N720" s="148"/>
      <c r="O720" s="148"/>
      <c r="P720" s="149"/>
    </row>
    <row r="721" spans="1:16" ht="15" customHeight="1" x14ac:dyDescent="0.25">
      <c r="A721" s="44" t="e">
        <f ca="1">IF(MONTH(C721)=MONTH(D$3),RIGHT('Yearly Info'!A$37,LEN('Yearly Info'!A$37)-4),"")</f>
        <v>#VALUE!</v>
      </c>
      <c r="B721" s="145"/>
      <c r="C721" s="42">
        <f t="shared" ca="1" si="25"/>
        <v>46316</v>
      </c>
      <c r="D721" s="54">
        <f ca="1">INDIRECT("'" &amp; UPPER(LEFT(TEXT($D$3,"mmmm"),3)) &amp; "'!Y34")</f>
        <v>0</v>
      </c>
      <c r="E721" s="147"/>
      <c r="F721" s="148"/>
      <c r="G721" s="148"/>
      <c r="H721" s="148"/>
      <c r="I721" s="148"/>
      <c r="J721" s="148"/>
      <c r="K721" s="148"/>
      <c r="L721" s="148"/>
      <c r="M721" s="148"/>
      <c r="N721" s="148"/>
      <c r="O721" s="148"/>
      <c r="P721" s="149"/>
    </row>
    <row r="722" spans="1:16" ht="15" customHeight="1" x14ac:dyDescent="0.25">
      <c r="A722" s="44" t="e">
        <f ca="1">IF(MONTH(C722)=MONTH(D$3),RIGHT('Yearly Info'!A$38,LEN('Yearly Info'!A$38)-4),"")</f>
        <v>#VALUE!</v>
      </c>
      <c r="B722" s="145"/>
      <c r="C722" s="42">
        <f t="shared" ca="1" si="25"/>
        <v>46316</v>
      </c>
      <c r="D722" s="54">
        <f ca="1">INDIRECT("'" &amp; UPPER(LEFT(TEXT($D$3,"mmmm"),3)) &amp; "'!Y35")</f>
        <v>0</v>
      </c>
      <c r="E722" s="147"/>
      <c r="F722" s="148"/>
      <c r="G722" s="148"/>
      <c r="H722" s="148"/>
      <c r="I722" s="148"/>
      <c r="J722" s="148"/>
      <c r="K722" s="148"/>
      <c r="L722" s="148"/>
      <c r="M722" s="148"/>
      <c r="N722" s="148"/>
      <c r="O722" s="148"/>
      <c r="P722" s="149"/>
    </row>
    <row r="723" spans="1:16" ht="15" customHeight="1" x14ac:dyDescent="0.25">
      <c r="A723" s="44" t="e">
        <f ca="1">IF(MONTH(C723)=MONTH(D$3),RIGHT('Yearly Info'!A$39,LEN('Yearly Info'!A$39)-4),"")</f>
        <v>#VALUE!</v>
      </c>
      <c r="B723" s="145"/>
      <c r="C723" s="42">
        <f t="shared" ca="1" si="25"/>
        <v>46316</v>
      </c>
      <c r="D723" s="54">
        <f ca="1">INDIRECT("'" &amp; UPPER(LEFT(TEXT($D$3,"mmmm"),3)) &amp; "'!Y36")</f>
        <v>0</v>
      </c>
      <c r="E723" s="147"/>
      <c r="F723" s="148"/>
      <c r="G723" s="148"/>
      <c r="H723" s="148"/>
      <c r="I723" s="148"/>
      <c r="J723" s="148"/>
      <c r="K723" s="148"/>
      <c r="L723" s="148"/>
      <c r="M723" s="148"/>
      <c r="N723" s="148"/>
      <c r="O723" s="148"/>
      <c r="P723" s="149"/>
    </row>
    <row r="724" spans="1:16" ht="15" customHeight="1" thickBot="1" x14ac:dyDescent="0.3">
      <c r="A724" s="45" t="e">
        <f ca="1">IF(MONTH(C724)=MONTH(D$3),RIGHT('Yearly Info'!A$40,LEN('Yearly Info'!A$40)-4),"")</f>
        <v>#VALUE!</v>
      </c>
      <c r="B724" s="145"/>
      <c r="C724" s="42">
        <f t="shared" ca="1" si="25"/>
        <v>46316</v>
      </c>
      <c r="D724" s="54">
        <f ca="1">INDIRECT("'" &amp; UPPER(LEFT(TEXT($D$3,"mmmm"),3)) &amp; "'!Y37")</f>
        <v>0</v>
      </c>
      <c r="E724" s="147"/>
      <c r="F724" s="148"/>
      <c r="G724" s="148"/>
      <c r="H724" s="148"/>
      <c r="I724" s="148"/>
      <c r="J724" s="148"/>
      <c r="K724" s="148"/>
      <c r="L724" s="148"/>
      <c r="M724" s="148"/>
      <c r="N724" s="148"/>
      <c r="O724" s="148"/>
      <c r="P724" s="149"/>
    </row>
    <row r="725" spans="1:16" ht="15" customHeight="1" thickBot="1" x14ac:dyDescent="0.3">
      <c r="A725" s="45" t="str">
        <f ca="1">IF(MONTH(C725)=MONTH(D$3),RIGHT('Yearly Info'!A$41,LEN('Yearly Info'!A$41)-4),"")</f>
        <v xml:space="preserve"> </v>
      </c>
      <c r="B725" s="145"/>
      <c r="C725" s="42">
        <f t="shared" ca="1" si="25"/>
        <v>46316</v>
      </c>
      <c r="D725" s="54">
        <f ca="1">INDIRECT("'" &amp; UPPER(LEFT(TEXT($D$3,"mmmm"),3)) &amp; "'!Y38")</f>
        <v>0</v>
      </c>
      <c r="E725" s="147"/>
      <c r="F725" s="148"/>
      <c r="G725" s="148"/>
      <c r="H725" s="148"/>
      <c r="I725" s="148"/>
      <c r="J725" s="148"/>
      <c r="K725" s="148"/>
      <c r="L725" s="148"/>
      <c r="M725" s="148"/>
      <c r="N725" s="148"/>
      <c r="O725" s="148"/>
      <c r="P725" s="149"/>
    </row>
    <row r="726" spans="1:16" ht="15" customHeight="1" thickBot="1" x14ac:dyDescent="0.3">
      <c r="A726" s="45" t="str">
        <f ca="1">IF(MONTH(C726)=MONTH(D$3),RIGHT('Yearly Info'!A$42,LEN('Yearly Info'!A$42)-4),"")</f>
        <v xml:space="preserve"> </v>
      </c>
      <c r="B726" s="145"/>
      <c r="C726" s="42">
        <f t="shared" ca="1" si="25"/>
        <v>46316</v>
      </c>
      <c r="D726" s="54">
        <f ca="1">INDIRECT("'" &amp; UPPER(LEFT(TEXT($D$3,"mmmm"),3)) &amp; "'!Y39")</f>
        <v>0</v>
      </c>
      <c r="E726" s="147"/>
      <c r="F726" s="148"/>
      <c r="G726" s="148"/>
      <c r="H726" s="148"/>
      <c r="I726" s="148"/>
      <c r="J726" s="148"/>
      <c r="K726" s="148"/>
      <c r="L726" s="148"/>
      <c r="M726" s="148"/>
      <c r="N726" s="148"/>
      <c r="O726" s="148"/>
      <c r="P726" s="149"/>
    </row>
    <row r="727" spans="1:16" ht="15" customHeight="1" thickBot="1" x14ac:dyDescent="0.3">
      <c r="A727" s="45" t="str">
        <f ca="1">IF(MONTH(C727)=MONTH(D$3),RIGHT('Yearly Info'!A$43,LEN('Yearly Info'!A$43)-4),"")</f>
        <v xml:space="preserve"> </v>
      </c>
      <c r="B727" s="146"/>
      <c r="C727" s="42">
        <f t="shared" ca="1" si="25"/>
        <v>46316</v>
      </c>
      <c r="D727" s="55">
        <f ca="1">INDIRECT("'" &amp; UPPER(LEFT(TEXT($D$3,"mmmm"),3)) &amp; "'!Y40")</f>
        <v>0</v>
      </c>
      <c r="E727" s="150"/>
      <c r="F727" s="151"/>
      <c r="G727" s="151"/>
      <c r="H727" s="151"/>
      <c r="I727" s="151"/>
      <c r="J727" s="151"/>
      <c r="K727" s="151"/>
      <c r="L727" s="151"/>
      <c r="M727" s="151"/>
      <c r="N727" s="151"/>
      <c r="O727" s="151"/>
      <c r="P727" s="152"/>
    </row>
    <row r="728" spans="1:16" ht="15" customHeight="1" x14ac:dyDescent="0.25">
      <c r="A728" s="44" t="str">
        <f ca="1">IF(MONTH(C728)=MONTH(D$3),RIGHT('Yearly Info'!A$14,LEN('Yearly Info'!A$14)-4),"")</f>
        <v xml:space="preserve"> RICS Support for MDEQ</v>
      </c>
      <c r="B728" s="145" t="str">
        <f ca="1">TEXT(C728,"dddd")</f>
        <v>Thursday</v>
      </c>
      <c r="C728" s="94">
        <f ca="1">C698+1</f>
        <v>46317</v>
      </c>
      <c r="D728" s="54">
        <f ca="1">INDIRECT("'" &amp; UPPER(LEFT(TEXT($D$3,"mmmm"),3)) &amp; "'!Z11")</f>
        <v>0</v>
      </c>
      <c r="E728" s="147"/>
      <c r="F728" s="148"/>
      <c r="G728" s="148"/>
      <c r="H728" s="148"/>
      <c r="I728" s="148"/>
      <c r="J728" s="148"/>
      <c r="K728" s="148"/>
      <c r="L728" s="148"/>
      <c r="M728" s="148"/>
      <c r="N728" s="148"/>
      <c r="O728" s="148"/>
      <c r="P728" s="149"/>
    </row>
    <row r="729" spans="1:16" ht="15" customHeight="1" x14ac:dyDescent="0.25">
      <c r="A729" s="44" t="str">
        <f ca="1">IF(MONTH(C729)=MONTH(D$3),RIGHT('Yearly Info'!A$15,LEN('Yearly Info'!A$15)-4),"")</f>
        <v xml:space="preserve"> MDEQ</v>
      </c>
      <c r="B729" s="145"/>
      <c r="C729" s="42">
        <f ca="1">C728</f>
        <v>46317</v>
      </c>
      <c r="D729" s="54">
        <f ca="1">INDIRECT("'" &amp; UPPER(LEFT(TEXT($D$3,"mmmm"),3)) &amp; "'!Z12")</f>
        <v>0</v>
      </c>
      <c r="E729" s="147"/>
      <c r="F729" s="148"/>
      <c r="G729" s="148"/>
      <c r="H729" s="148"/>
      <c r="I729" s="148"/>
      <c r="J729" s="148"/>
      <c r="K729" s="148"/>
      <c r="L729" s="148"/>
      <c r="M729" s="148"/>
      <c r="N729" s="148"/>
      <c r="O729" s="148"/>
      <c r="P729" s="149"/>
    </row>
    <row r="730" spans="1:16" ht="15" customHeight="1" x14ac:dyDescent="0.25">
      <c r="A730" s="44" t="str">
        <f ca="1">IF(MONTH(C730)=MONTH(D$3),RIGHT('Yearly Info'!A$16,LEN('Yearly Info'!A$16)-4),"")</f>
        <v xml:space="preserve"> RICS Idea Portal</v>
      </c>
      <c r="B730" s="145"/>
      <c r="C730" s="42">
        <f t="shared" ref="C730:C757" ca="1" si="26">C729</f>
        <v>46317</v>
      </c>
      <c r="D730" s="54">
        <f ca="1">INDIRECT("'" &amp; UPPER(LEFT(TEXT($D$3,"mmmm"),3)) &amp; "'!Z13")</f>
        <v>0</v>
      </c>
      <c r="E730" s="147"/>
      <c r="F730" s="148"/>
      <c r="G730" s="148"/>
      <c r="H730" s="148"/>
      <c r="I730" s="148"/>
      <c r="J730" s="148"/>
      <c r="K730" s="148"/>
      <c r="L730" s="148"/>
      <c r="M730" s="148"/>
      <c r="N730" s="148"/>
      <c r="O730" s="148"/>
      <c r="P730" s="149"/>
    </row>
    <row r="731" spans="1:16" ht="15" customHeight="1" x14ac:dyDescent="0.25">
      <c r="A731" s="44" t="str">
        <f ca="1">IF(MONTH(C731)=MONTH(D$3),RIGHT('Yearly Info'!A$17,LEN('Yearly Info'!A$17)-4),"")</f>
        <v xml:space="preserve"> MSWIS</v>
      </c>
      <c r="B731" s="145"/>
      <c r="C731" s="42">
        <f t="shared" ca="1" si="26"/>
        <v>46317</v>
      </c>
      <c r="D731" s="54">
        <f ca="1">INDIRECT("'" &amp; UPPER(LEFT(TEXT($D$3,"mmmm"),3)) &amp; "'!Z14")</f>
        <v>0</v>
      </c>
      <c r="E731" s="147"/>
      <c r="F731" s="148"/>
      <c r="G731" s="148"/>
      <c r="H731" s="148"/>
      <c r="I731" s="148"/>
      <c r="J731" s="148"/>
      <c r="K731" s="148"/>
      <c r="L731" s="148"/>
      <c r="M731" s="148"/>
      <c r="N731" s="148"/>
      <c r="O731" s="148"/>
      <c r="P731" s="149"/>
    </row>
    <row r="732" spans="1:16" ht="15" customHeight="1" x14ac:dyDescent="0.25">
      <c r="A732" s="44" t="str">
        <f ca="1">IF(MONTH(C732)=MONTH(D$3),RIGHT('Yearly Info'!A$18,LEN('Yearly Info'!A$18)-4),"")</f>
        <v xml:space="preserve"> GeoSpatial</v>
      </c>
      <c r="B732" s="145"/>
      <c r="C732" s="42">
        <f t="shared" ca="1" si="26"/>
        <v>46317</v>
      </c>
      <c r="D732" s="54">
        <f ca="1">INDIRECT("'" &amp; UPPER(LEFT(TEXT($D$3,"mmmm"),3)) &amp; "'!Z15")</f>
        <v>0</v>
      </c>
      <c r="E732" s="147"/>
      <c r="F732" s="148"/>
      <c r="G732" s="148"/>
      <c r="H732" s="148"/>
      <c r="I732" s="148"/>
      <c r="J732" s="148"/>
      <c r="K732" s="148"/>
      <c r="L732" s="148"/>
      <c r="M732" s="148"/>
      <c r="N732" s="148"/>
      <c r="O732" s="148"/>
      <c r="P732" s="149"/>
    </row>
    <row r="733" spans="1:16" ht="15" customHeight="1" x14ac:dyDescent="0.25">
      <c r="A733" s="44" t="str">
        <f ca="1">IF(MONTH(C733)=MONTH(D$3),RIGHT('Yearly Info'!A$19,LEN('Yearly Info'!A$19)-4),"")</f>
        <v xml:space="preserve"> RICS Dashboard</v>
      </c>
      <c r="B733" s="145"/>
      <c r="C733" s="42">
        <f t="shared" ca="1" si="26"/>
        <v>46317</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MDWFP NRIS</v>
      </c>
      <c r="B734" s="145"/>
      <c r="C734" s="42">
        <f t="shared" ca="1" si="26"/>
        <v>46317</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 MRVA 4 CLOSED</v>
      </c>
      <c r="B735" s="145"/>
      <c r="C735" s="42">
        <f t="shared" ca="1" si="26"/>
        <v>46317</v>
      </c>
      <c r="D735" s="54">
        <f ca="1">INDIRECT("'" &amp; UPPER(LEFT(TEXT($D$3,"mmmm"),3)) &amp; "'!Z18")</f>
        <v>0</v>
      </c>
      <c r="E735" s="147"/>
      <c r="F735" s="148"/>
      <c r="G735" s="148"/>
      <c r="H735" s="148"/>
      <c r="I735" s="148"/>
      <c r="J735" s="148"/>
      <c r="K735" s="148"/>
      <c r="L735" s="148"/>
      <c r="M735" s="148"/>
      <c r="N735" s="148"/>
      <c r="O735" s="148"/>
      <c r="P735" s="149"/>
    </row>
    <row r="736" spans="1:16" ht="15" customHeight="1" x14ac:dyDescent="0.25">
      <c r="A736" s="44" t="str">
        <f ca="1">IF(MONTH(C736)=MONTH(D$3),RIGHT('Yearly Info'!A$22,LEN('Yearly Info'!A$22)-4),"")</f>
        <v xml:space="preserve"> Tackett</v>
      </c>
      <c r="B736" s="145"/>
      <c r="C736" s="42">
        <f t="shared" ca="1" si="26"/>
        <v>46317</v>
      </c>
      <c r="D736" s="54">
        <f ca="1">INDIRECT("'" &amp; UPPER(LEFT(TEXT($D$3,"mmmm"),3)) &amp; "'!Z19")</f>
        <v>0</v>
      </c>
      <c r="E736" s="147"/>
      <c r="F736" s="148"/>
      <c r="G736" s="148"/>
      <c r="H736" s="148"/>
      <c r="I736" s="148"/>
      <c r="J736" s="148"/>
      <c r="K736" s="148"/>
      <c r="L736" s="148"/>
      <c r="M736" s="148"/>
      <c r="N736" s="148"/>
      <c r="O736" s="148"/>
      <c r="P736" s="149"/>
    </row>
    <row r="737" spans="1:16" ht="15" customHeight="1" x14ac:dyDescent="0.25">
      <c r="A737" s="44" t="e">
        <f ca="1">IF(MONTH(C737)=MONTH(D$3),RIGHT('Yearly Info'!A$23,LEN('Yearly Info'!A$23)-4),"")</f>
        <v>#VALUE!</v>
      </c>
      <c r="B737" s="145"/>
      <c r="C737" s="42">
        <f t="shared" ca="1" si="26"/>
        <v>46317</v>
      </c>
      <c r="D737" s="54">
        <f ca="1">INDIRECT("'" &amp; UPPER(LEFT(TEXT($D$3,"mmmm"),3)) &amp; "'!Z20")</f>
        <v>0</v>
      </c>
      <c r="E737" s="160"/>
      <c r="F737" s="148"/>
      <c r="G737" s="148"/>
      <c r="H737" s="148"/>
      <c r="I737" s="148"/>
      <c r="J737" s="148"/>
      <c r="K737" s="148"/>
      <c r="L737" s="148"/>
      <c r="M737" s="148"/>
      <c r="N737" s="148"/>
      <c r="O737" s="148"/>
      <c r="P737" s="149"/>
    </row>
    <row r="738" spans="1:16" ht="15" customHeight="1" x14ac:dyDescent="0.25">
      <c r="A738" s="44" t="e">
        <f ca="1">IF(MONTH(C738)=MONTH(D$3),RIGHT('Yearly Info'!A$24,LEN('Yearly Info'!A$24)-4),"")</f>
        <v>#VALUE!</v>
      </c>
      <c r="B738" s="145"/>
      <c r="C738" s="42">
        <f t="shared" ca="1" si="26"/>
        <v>46317</v>
      </c>
      <c r="D738" s="54">
        <f ca="1">INDIRECT("'" &amp; UPPER(LEFT(TEXT($D$3,"mmmm"),3)) &amp; "'!Z21")</f>
        <v>0</v>
      </c>
      <c r="E738" s="147"/>
      <c r="F738" s="148"/>
      <c r="G738" s="148"/>
      <c r="H738" s="148"/>
      <c r="I738" s="148"/>
      <c r="J738" s="148"/>
      <c r="K738" s="148"/>
      <c r="L738" s="148"/>
      <c r="M738" s="148"/>
      <c r="N738" s="148"/>
      <c r="O738" s="148"/>
      <c r="P738" s="149"/>
    </row>
    <row r="739" spans="1:16" ht="15" customHeight="1" x14ac:dyDescent="0.25">
      <c r="A739" s="44" t="e">
        <f ca="1">IF(MONTH(C739)=MONTH(D$3),RIGHT('Yearly Info'!A$25,LEN('Yearly Info'!A$25)-4),"")</f>
        <v>#VALUE!</v>
      </c>
      <c r="B739" s="145"/>
      <c r="C739" s="42">
        <f t="shared" ca="1" si="26"/>
        <v>46317</v>
      </c>
      <c r="D739" s="54">
        <f ca="1">INDIRECT("'" &amp; UPPER(LEFT(TEXT($D$3,"mmmm"),3)) &amp; "'!Z22")</f>
        <v>0</v>
      </c>
      <c r="E739" s="147"/>
      <c r="F739" s="148"/>
      <c r="G739" s="148"/>
      <c r="H739" s="148"/>
      <c r="I739" s="148"/>
      <c r="J739" s="148"/>
      <c r="K739" s="148"/>
      <c r="L739" s="148"/>
      <c r="M739" s="148"/>
      <c r="N739" s="148"/>
      <c r="O739" s="148"/>
      <c r="P739" s="149"/>
    </row>
    <row r="740" spans="1:16" ht="15" customHeight="1" x14ac:dyDescent="0.25">
      <c r="A740" s="44" t="e">
        <f ca="1">IF(MONTH(C740)=MONTH(D$3),RIGHT('Yearly Info'!A$26,LEN('Yearly Info'!A$26)-4),"")</f>
        <v>#VALUE!</v>
      </c>
      <c r="B740" s="145"/>
      <c r="C740" s="42">
        <f t="shared" ca="1" si="26"/>
        <v>46317</v>
      </c>
      <c r="D740" s="54">
        <f ca="1">INDIRECT("'" &amp; UPPER(LEFT(TEXT($D$3,"mmmm"),3)) &amp; "'!Z23")</f>
        <v>0</v>
      </c>
      <c r="E740" s="147"/>
      <c r="F740" s="148"/>
      <c r="G740" s="148"/>
      <c r="H740" s="148"/>
      <c r="I740" s="148"/>
      <c r="J740" s="148"/>
      <c r="K740" s="148"/>
      <c r="L740" s="148"/>
      <c r="M740" s="148"/>
      <c r="N740" s="148"/>
      <c r="O740" s="148"/>
      <c r="P740" s="149"/>
    </row>
    <row r="741" spans="1:16" ht="15" customHeight="1" x14ac:dyDescent="0.25">
      <c r="A741" s="44" t="e">
        <f ca="1">IF(MONTH(C741)=MONTH(D$3),RIGHT('Yearly Info'!A$27,LEN('Yearly Info'!A$27)-4),"")</f>
        <v>#VALUE!</v>
      </c>
      <c r="B741" s="145"/>
      <c r="C741" s="42">
        <f t="shared" ca="1" si="26"/>
        <v>46317</v>
      </c>
      <c r="D741" s="54">
        <f ca="1">INDIRECT("'" &amp; UPPER(LEFT(TEXT($D$3,"mmmm"),3)) &amp; "'!Z24")</f>
        <v>0</v>
      </c>
      <c r="E741" s="147"/>
      <c r="F741" s="148"/>
      <c r="G741" s="148"/>
      <c r="H741" s="148"/>
      <c r="I741" s="148"/>
      <c r="J741" s="148"/>
      <c r="K741" s="148"/>
      <c r="L741" s="148"/>
      <c r="M741" s="148"/>
      <c r="N741" s="148"/>
      <c r="O741" s="148"/>
      <c r="P741" s="149"/>
    </row>
    <row r="742" spans="1:16" ht="15" customHeight="1" x14ac:dyDescent="0.25">
      <c r="A742" s="44" t="e">
        <f ca="1">IF(MONTH(C742)=MONTH(D$3),RIGHT('Yearly Info'!A$28,LEN('Yearly Info'!A$28)-4),"")</f>
        <v>#VALUE!</v>
      </c>
      <c r="B742" s="145"/>
      <c r="C742" s="42">
        <f t="shared" ca="1" si="26"/>
        <v>46317</v>
      </c>
      <c r="D742" s="54">
        <f ca="1">INDIRECT("'" &amp; UPPER(LEFT(TEXT($D$3,"mmmm"),3)) &amp; "'!Z25")</f>
        <v>0</v>
      </c>
      <c r="E742" s="147"/>
      <c r="F742" s="148"/>
      <c r="G742" s="148"/>
      <c r="H742" s="148"/>
      <c r="I742" s="148"/>
      <c r="J742" s="148"/>
      <c r="K742" s="148"/>
      <c r="L742" s="148"/>
      <c r="M742" s="148"/>
      <c r="N742" s="148"/>
      <c r="O742" s="148"/>
      <c r="P742" s="149"/>
    </row>
    <row r="743" spans="1:16" ht="15" customHeight="1" x14ac:dyDescent="0.25">
      <c r="A743" s="44" t="e">
        <f ca="1">IF(MONTH(C743)=MONTH(D$3),RIGHT('Yearly Info'!A$29,LEN('Yearly Info'!A$29)-4),"")</f>
        <v>#VALUE!</v>
      </c>
      <c r="B743" s="145"/>
      <c r="C743" s="42">
        <f t="shared" ca="1" si="26"/>
        <v>46317</v>
      </c>
      <c r="D743" s="54">
        <f ca="1">INDIRECT("'" &amp; UPPER(LEFT(TEXT($D$3,"mmmm"),3)) &amp; "'!Z26")</f>
        <v>0</v>
      </c>
      <c r="E743" s="147"/>
      <c r="F743" s="148"/>
      <c r="G743" s="148"/>
      <c r="H743" s="148"/>
      <c r="I743" s="148"/>
      <c r="J743" s="148"/>
      <c r="K743" s="148"/>
      <c r="L743" s="148"/>
      <c r="M743" s="148"/>
      <c r="N743" s="148"/>
      <c r="O743" s="148"/>
      <c r="P743" s="149"/>
    </row>
    <row r="744" spans="1:16" ht="15" customHeight="1" x14ac:dyDescent="0.25">
      <c r="A744" s="44" t="e">
        <f ca="1">IF(MONTH(C744)=MONTH(D$3),RIGHT('Yearly Info'!A$30,LEN('Yearly Info'!A$30)-4),"")</f>
        <v>#VALUE!</v>
      </c>
      <c r="B744" s="145"/>
      <c r="C744" s="42">
        <f t="shared" ca="1" si="26"/>
        <v>46317</v>
      </c>
      <c r="D744" s="54">
        <f ca="1">INDIRECT("'" &amp; UPPER(LEFT(TEXT($D$3,"mmmm"),3)) &amp; "'!Z27")</f>
        <v>0</v>
      </c>
      <c r="E744" s="147"/>
      <c r="F744" s="148"/>
      <c r="G744" s="148"/>
      <c r="H744" s="148"/>
      <c r="I744" s="148"/>
      <c r="J744" s="148"/>
      <c r="K744" s="148"/>
      <c r="L744" s="148"/>
      <c r="M744" s="148"/>
      <c r="N744" s="148"/>
      <c r="O744" s="148"/>
      <c r="P744" s="149"/>
    </row>
    <row r="745" spans="1:16" ht="15" customHeight="1" x14ac:dyDescent="0.25">
      <c r="A745" s="44" t="e">
        <f ca="1">IF(MONTH(C745)=MONTH(D$3),RIGHT('Yearly Info'!A$31,LEN('Yearly Info'!A$31)-4),"")</f>
        <v>#VALUE!</v>
      </c>
      <c r="B745" s="145"/>
      <c r="C745" s="42">
        <f t="shared" ca="1" si="26"/>
        <v>46317</v>
      </c>
      <c r="D745" s="54">
        <f ca="1">INDIRECT("'" &amp; UPPER(LEFT(TEXT($D$3,"mmmm"),3)) &amp; "'!Z28")</f>
        <v>0</v>
      </c>
      <c r="E745" s="147"/>
      <c r="F745" s="148"/>
      <c r="G745" s="148"/>
      <c r="H745" s="148"/>
      <c r="I745" s="148"/>
      <c r="J745" s="148"/>
      <c r="K745" s="148"/>
      <c r="L745" s="148"/>
      <c r="M745" s="148"/>
      <c r="N745" s="148"/>
      <c r="O745" s="148"/>
      <c r="P745" s="149"/>
    </row>
    <row r="746" spans="1:16" ht="15" customHeight="1" x14ac:dyDescent="0.25">
      <c r="A746" s="44" t="e">
        <f ca="1">IF(MONTH(C746)=MONTH(D$3),RIGHT('Yearly Info'!A$32,LEN('Yearly Info'!A$32)-4),"")</f>
        <v>#VALUE!</v>
      </c>
      <c r="B746" s="145"/>
      <c r="C746" s="42">
        <f t="shared" ca="1" si="26"/>
        <v>46317</v>
      </c>
      <c r="D746" s="54">
        <f ca="1">INDIRECT("'" &amp; UPPER(LEFT(TEXT($D$3,"mmmm"),3)) &amp; "'!Z29")</f>
        <v>0</v>
      </c>
      <c r="E746" s="147"/>
      <c r="F746" s="148"/>
      <c r="G746" s="148"/>
      <c r="H746" s="148"/>
      <c r="I746" s="148"/>
      <c r="J746" s="148"/>
      <c r="K746" s="148"/>
      <c r="L746" s="148"/>
      <c r="M746" s="148"/>
      <c r="N746" s="148"/>
      <c r="O746" s="148"/>
      <c r="P746" s="149"/>
    </row>
    <row r="747" spans="1:16" ht="15" customHeight="1" x14ac:dyDescent="0.25">
      <c r="A747" s="44" t="e">
        <f ca="1">IF(MONTH(C747)=MONTH(D$3),RIGHT('Yearly Info'!A$33,LEN('Yearly Info'!A$33)-4),"")</f>
        <v>#VALUE!</v>
      </c>
      <c r="B747" s="145"/>
      <c r="C747" s="42">
        <f t="shared" ca="1" si="26"/>
        <v>46317</v>
      </c>
      <c r="D747" s="54">
        <f ca="1">INDIRECT("'" &amp; UPPER(LEFT(TEXT($D$3,"mmmm"),3)) &amp; "'!Z30")</f>
        <v>0</v>
      </c>
      <c r="E747" s="147"/>
      <c r="F747" s="148"/>
      <c r="G747" s="148"/>
      <c r="H747" s="148"/>
      <c r="I747" s="148"/>
      <c r="J747" s="148"/>
      <c r="K747" s="148"/>
      <c r="L747" s="148"/>
      <c r="M747" s="148"/>
      <c r="N747" s="148"/>
      <c r="O747" s="148"/>
      <c r="P747" s="149"/>
    </row>
    <row r="748" spans="1:16" ht="15" customHeight="1" x14ac:dyDescent="0.25">
      <c r="A748" s="44" t="e">
        <f ca="1">IF(MONTH(C748)=MONTH(D$3),RIGHT('Yearly Info'!A$34,LEN('Yearly Info'!A$34)-4),"")</f>
        <v>#VALUE!</v>
      </c>
      <c r="B748" s="145"/>
      <c r="C748" s="42">
        <f t="shared" ca="1" si="26"/>
        <v>46317</v>
      </c>
      <c r="D748" s="54">
        <f ca="1">INDIRECT("'" &amp; UPPER(LEFT(TEXT($D$3,"mmmm"),3)) &amp; "'!Z31")</f>
        <v>0</v>
      </c>
      <c r="E748" s="147"/>
      <c r="F748" s="148"/>
      <c r="G748" s="148"/>
      <c r="H748" s="148"/>
      <c r="I748" s="148"/>
      <c r="J748" s="148"/>
      <c r="K748" s="148"/>
      <c r="L748" s="148"/>
      <c r="M748" s="148"/>
      <c r="N748" s="148"/>
      <c r="O748" s="148"/>
      <c r="P748" s="149"/>
    </row>
    <row r="749" spans="1:16" ht="15" customHeight="1" x14ac:dyDescent="0.25">
      <c r="A749" s="44" t="e">
        <f ca="1">IF(MONTH(C749)=MONTH(D$3),RIGHT('Yearly Info'!A$35,LEN('Yearly Info'!A$35)-4),"")</f>
        <v>#VALUE!</v>
      </c>
      <c r="B749" s="145"/>
      <c r="C749" s="42">
        <f t="shared" ca="1" si="26"/>
        <v>46317</v>
      </c>
      <c r="D749" s="54">
        <f ca="1">INDIRECT("'" &amp; UPPER(LEFT(TEXT($D$3,"mmmm"),3)) &amp; "'!Z32")</f>
        <v>0</v>
      </c>
      <c r="E749" s="147"/>
      <c r="F749" s="148"/>
      <c r="G749" s="148"/>
      <c r="H749" s="148"/>
      <c r="I749" s="148"/>
      <c r="J749" s="148"/>
      <c r="K749" s="148"/>
      <c r="L749" s="148"/>
      <c r="M749" s="148"/>
      <c r="N749" s="148"/>
      <c r="O749" s="148"/>
      <c r="P749" s="149"/>
    </row>
    <row r="750" spans="1:16" ht="15" customHeight="1" x14ac:dyDescent="0.25">
      <c r="A750" s="44" t="e">
        <f ca="1">IF(MONTH(C750)=MONTH(D$3),RIGHT('Yearly Info'!A$36,LEN('Yearly Info'!A$36)-4),"")</f>
        <v>#VALUE!</v>
      </c>
      <c r="B750" s="145"/>
      <c r="C750" s="42">
        <f t="shared" ca="1" si="26"/>
        <v>46317</v>
      </c>
      <c r="D750" s="54">
        <f ca="1">INDIRECT("'" &amp; UPPER(LEFT(TEXT($D$3,"mmmm"),3)) &amp; "'!Z33")</f>
        <v>0</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#VALUE!</v>
      </c>
      <c r="B751" s="145"/>
      <c r="C751" s="42">
        <f t="shared" ca="1" si="26"/>
        <v>46317</v>
      </c>
      <c r="D751" s="54">
        <f ca="1">INDIRECT("'" &amp; UPPER(LEFT(TEXT($D$3,"mmmm"),3)) &amp; "'!Z34")</f>
        <v>0</v>
      </c>
      <c r="E751" s="147"/>
      <c r="F751" s="148"/>
      <c r="G751" s="148"/>
      <c r="H751" s="148"/>
      <c r="I751" s="148"/>
      <c r="J751" s="148"/>
      <c r="K751" s="148"/>
      <c r="L751" s="148"/>
      <c r="M751" s="148"/>
      <c r="N751" s="148"/>
      <c r="O751" s="148"/>
      <c r="P751" s="149"/>
    </row>
    <row r="752" spans="1:16" ht="15" customHeight="1" x14ac:dyDescent="0.25">
      <c r="A752" s="44" t="e">
        <f ca="1">IF(MONTH(C752)=MONTH(D$3),RIGHT('Yearly Info'!A$38,LEN('Yearly Info'!A$38)-4),"")</f>
        <v>#VALUE!</v>
      </c>
      <c r="B752" s="145"/>
      <c r="C752" s="42">
        <f t="shared" ca="1" si="26"/>
        <v>46317</v>
      </c>
      <c r="D752" s="54">
        <f ca="1">INDIRECT("'" &amp; UPPER(LEFT(TEXT($D$3,"mmmm"),3)) &amp; "'!Z35")</f>
        <v>0</v>
      </c>
      <c r="E752" s="147"/>
      <c r="F752" s="148"/>
      <c r="G752" s="148"/>
      <c r="H752" s="148"/>
      <c r="I752" s="148"/>
      <c r="J752" s="148"/>
      <c r="K752" s="148"/>
      <c r="L752" s="148"/>
      <c r="M752" s="148"/>
      <c r="N752" s="148"/>
      <c r="O752" s="148"/>
      <c r="P752" s="149"/>
    </row>
    <row r="753" spans="1:16" ht="15" customHeight="1" x14ac:dyDescent="0.25">
      <c r="A753" s="44" t="e">
        <f ca="1">IF(MONTH(C753)=MONTH(D$3),RIGHT('Yearly Info'!A$39,LEN('Yearly Info'!A$39)-4),"")</f>
        <v>#VALUE!</v>
      </c>
      <c r="B753" s="145"/>
      <c r="C753" s="42">
        <f t="shared" ca="1" si="26"/>
        <v>46317</v>
      </c>
      <c r="D753" s="54">
        <f ca="1">INDIRECT("'" &amp; UPPER(LEFT(TEXT($D$3,"mmmm"),3)) &amp; "'!Z36")</f>
        <v>0</v>
      </c>
      <c r="E753" s="147"/>
      <c r="F753" s="148"/>
      <c r="G753" s="148"/>
      <c r="H753" s="148"/>
      <c r="I753" s="148"/>
      <c r="J753" s="148"/>
      <c r="K753" s="148"/>
      <c r="L753" s="148"/>
      <c r="M753" s="148"/>
      <c r="N753" s="148"/>
      <c r="O753" s="148"/>
      <c r="P753" s="149"/>
    </row>
    <row r="754" spans="1:16" ht="15" customHeight="1" thickBot="1" x14ac:dyDescent="0.3">
      <c r="A754" s="45" t="e">
        <f ca="1">IF(MONTH(C754)=MONTH(D$3),RIGHT('Yearly Info'!A$40,LEN('Yearly Info'!A$40)-4),"")</f>
        <v>#VALUE!</v>
      </c>
      <c r="B754" s="145"/>
      <c r="C754" s="42">
        <f t="shared" ca="1" si="26"/>
        <v>46317</v>
      </c>
      <c r="D754" s="54">
        <f ca="1">INDIRECT("'" &amp; UPPER(LEFT(TEXT($D$3,"mmmm"),3)) &amp; "'!Z37")</f>
        <v>0</v>
      </c>
      <c r="E754" s="147"/>
      <c r="F754" s="148"/>
      <c r="G754" s="148"/>
      <c r="H754" s="148"/>
      <c r="I754" s="148"/>
      <c r="J754" s="148"/>
      <c r="K754" s="148"/>
      <c r="L754" s="148"/>
      <c r="M754" s="148"/>
      <c r="N754" s="148"/>
      <c r="O754" s="148"/>
      <c r="P754" s="149"/>
    </row>
    <row r="755" spans="1:16" ht="15" customHeight="1" thickBot="1" x14ac:dyDescent="0.3">
      <c r="A755" s="45" t="str">
        <f ca="1">IF(MONTH(C755)=MONTH(D$3),RIGHT('Yearly Info'!A$41,LEN('Yearly Info'!A$41)-4),"")</f>
        <v xml:space="preserve"> </v>
      </c>
      <c r="B755" s="145"/>
      <c r="C755" s="42">
        <f t="shared" ca="1" si="26"/>
        <v>46317</v>
      </c>
      <c r="D755" s="54">
        <f ca="1">INDIRECT("'" &amp; UPPER(LEFT(TEXT($D$3,"mmmm"),3)) &amp; "'!Z38")</f>
        <v>0</v>
      </c>
      <c r="E755" s="147"/>
      <c r="F755" s="148"/>
      <c r="G755" s="148"/>
      <c r="H755" s="148"/>
      <c r="I755" s="148"/>
      <c r="J755" s="148"/>
      <c r="K755" s="148"/>
      <c r="L755" s="148"/>
      <c r="M755" s="148"/>
      <c r="N755" s="148"/>
      <c r="O755" s="148"/>
      <c r="P755" s="149"/>
    </row>
    <row r="756" spans="1:16" ht="15" customHeight="1" thickBot="1" x14ac:dyDescent="0.3">
      <c r="A756" s="45" t="str">
        <f ca="1">IF(MONTH(C756)=MONTH(D$3),RIGHT('Yearly Info'!A$42,LEN('Yearly Info'!A$42)-4),"")</f>
        <v xml:space="preserve"> </v>
      </c>
      <c r="B756" s="145"/>
      <c r="C756" s="42">
        <f t="shared" ca="1" si="26"/>
        <v>46317</v>
      </c>
      <c r="D756" s="54">
        <f ca="1">INDIRECT("'" &amp; UPPER(LEFT(TEXT($D$3,"mmmm"),3)) &amp; "'!Z39")</f>
        <v>0</v>
      </c>
      <c r="E756" s="147"/>
      <c r="F756" s="148"/>
      <c r="G756" s="148"/>
      <c r="H756" s="148"/>
      <c r="I756" s="148"/>
      <c r="J756" s="148"/>
      <c r="K756" s="148"/>
      <c r="L756" s="148"/>
      <c r="M756" s="148"/>
      <c r="N756" s="148"/>
      <c r="O756" s="148"/>
      <c r="P756" s="149"/>
    </row>
    <row r="757" spans="1:16" ht="15" customHeight="1" thickBot="1" x14ac:dyDescent="0.3">
      <c r="A757" s="45" t="str">
        <f ca="1">IF(MONTH(C757)=MONTH(D$3),RIGHT('Yearly Info'!A$43,LEN('Yearly Info'!A$43)-4),"")</f>
        <v xml:space="preserve"> </v>
      </c>
      <c r="B757" s="146"/>
      <c r="C757" s="42">
        <f t="shared" ca="1" si="26"/>
        <v>46317</v>
      </c>
      <c r="D757" s="55">
        <f ca="1">INDIRECT("'" &amp; UPPER(LEFT(TEXT($D$3,"mmmm"),3)) &amp; "'!Z40")</f>
        <v>0</v>
      </c>
      <c r="E757" s="150"/>
      <c r="F757" s="151"/>
      <c r="G757" s="151"/>
      <c r="H757" s="151"/>
      <c r="I757" s="151"/>
      <c r="J757" s="151"/>
      <c r="K757" s="151"/>
      <c r="L757" s="151"/>
      <c r="M757" s="151"/>
      <c r="N757" s="151"/>
      <c r="O757" s="151"/>
      <c r="P757" s="152"/>
    </row>
    <row r="758" spans="1:16" ht="15" customHeight="1" x14ac:dyDescent="0.25">
      <c r="A758" s="44" t="str">
        <f ca="1">IF(MONTH(C758)=MONTH(D$3),RIGHT('Yearly Info'!A$14,LEN('Yearly Info'!A$14)-4),"")</f>
        <v xml:space="preserve"> RICS Support for MDEQ</v>
      </c>
      <c r="B758" s="145" t="str">
        <f ca="1">TEXT(C758,"dddd")</f>
        <v>Friday</v>
      </c>
      <c r="C758" s="94">
        <f ca="1">C728+1</f>
        <v>46318</v>
      </c>
      <c r="D758" s="54">
        <f ca="1">INDIRECT("'" &amp; UPPER(LEFT(TEXT($D$3,"mmmm"),3)) &amp; "'!AA11")</f>
        <v>0</v>
      </c>
      <c r="E758" s="147"/>
      <c r="F758" s="148"/>
      <c r="G758" s="148"/>
      <c r="H758" s="148"/>
      <c r="I758" s="148"/>
      <c r="J758" s="148"/>
      <c r="K758" s="148"/>
      <c r="L758" s="148"/>
      <c r="M758" s="148"/>
      <c r="N758" s="148"/>
      <c r="O758" s="148"/>
      <c r="P758" s="149"/>
    </row>
    <row r="759" spans="1:16" ht="15" customHeight="1" x14ac:dyDescent="0.25">
      <c r="A759" s="44" t="str">
        <f ca="1">IF(MONTH(C759)=MONTH(D$3),RIGHT('Yearly Info'!A$15,LEN('Yearly Info'!A$15)-4),"")</f>
        <v xml:space="preserve"> MDEQ</v>
      </c>
      <c r="B759" s="145"/>
      <c r="C759" s="42">
        <f ca="1">C758</f>
        <v>46318</v>
      </c>
      <c r="D759" s="54">
        <f ca="1">INDIRECT("'" &amp; UPPER(LEFT(TEXT($D$3,"mmmm"),3)) &amp; "'!AA12")</f>
        <v>0</v>
      </c>
      <c r="E759" s="147"/>
      <c r="F759" s="148"/>
      <c r="G759" s="148"/>
      <c r="H759" s="148"/>
      <c r="I759" s="148"/>
      <c r="J759" s="148"/>
      <c r="K759" s="148"/>
      <c r="L759" s="148"/>
      <c r="M759" s="148"/>
      <c r="N759" s="148"/>
      <c r="O759" s="148"/>
      <c r="P759" s="149"/>
    </row>
    <row r="760" spans="1:16" ht="15" customHeight="1" x14ac:dyDescent="0.25">
      <c r="A760" s="44" t="str">
        <f ca="1">IF(MONTH(C760)=MONTH(D$3),RIGHT('Yearly Info'!A$16,LEN('Yearly Info'!A$16)-4),"")</f>
        <v xml:space="preserve"> RICS Idea Portal</v>
      </c>
      <c r="B760" s="145"/>
      <c r="C760" s="42">
        <f t="shared" ref="C760:C787" ca="1" si="27">C759</f>
        <v>46318</v>
      </c>
      <c r="D760" s="54">
        <f ca="1">INDIRECT("'" &amp; UPPER(LEFT(TEXT($D$3,"mmmm"),3)) &amp; "'!AA13")</f>
        <v>0</v>
      </c>
      <c r="E760" s="147"/>
      <c r="F760" s="148"/>
      <c r="G760" s="148"/>
      <c r="H760" s="148"/>
      <c r="I760" s="148"/>
      <c r="J760" s="148"/>
      <c r="K760" s="148"/>
      <c r="L760" s="148"/>
      <c r="M760" s="148"/>
      <c r="N760" s="148"/>
      <c r="O760" s="148"/>
      <c r="P760" s="149"/>
    </row>
    <row r="761" spans="1:16" ht="15" customHeight="1" x14ac:dyDescent="0.25">
      <c r="A761" s="44" t="str">
        <f ca="1">IF(MONTH(C761)=MONTH(D$3),RIGHT('Yearly Info'!A$17,LEN('Yearly Info'!A$17)-4),"")</f>
        <v xml:space="preserve"> MSWIS</v>
      </c>
      <c r="B761" s="145"/>
      <c r="C761" s="42">
        <f t="shared" ca="1" si="27"/>
        <v>46318</v>
      </c>
      <c r="D761" s="54">
        <f ca="1">INDIRECT("'" &amp; UPPER(LEFT(TEXT($D$3,"mmmm"),3)) &amp; "'!AA14")</f>
        <v>0</v>
      </c>
      <c r="E761" s="147"/>
      <c r="F761" s="148"/>
      <c r="G761" s="148"/>
      <c r="H761" s="148"/>
      <c r="I761" s="148"/>
      <c r="J761" s="148"/>
      <c r="K761" s="148"/>
      <c r="L761" s="148"/>
      <c r="M761" s="148"/>
      <c r="N761" s="148"/>
      <c r="O761" s="148"/>
      <c r="P761" s="149"/>
    </row>
    <row r="762" spans="1:16" ht="15" customHeight="1" x14ac:dyDescent="0.25">
      <c r="A762" s="44" t="str">
        <f ca="1">IF(MONTH(C762)=MONTH(D$3),RIGHT('Yearly Info'!A$18,LEN('Yearly Info'!A$18)-4),"")</f>
        <v xml:space="preserve"> GeoSpatial</v>
      </c>
      <c r="B762" s="145"/>
      <c r="C762" s="42">
        <f t="shared" ca="1" si="27"/>
        <v>46318</v>
      </c>
      <c r="D762" s="54">
        <f ca="1">INDIRECT("'" &amp; UPPER(LEFT(TEXT($D$3,"mmmm"),3)) &amp; "'!AA15")</f>
        <v>0</v>
      </c>
      <c r="E762" s="147"/>
      <c r="F762" s="148"/>
      <c r="G762" s="148"/>
      <c r="H762" s="148"/>
      <c r="I762" s="148"/>
      <c r="J762" s="148"/>
      <c r="K762" s="148"/>
      <c r="L762" s="148"/>
      <c r="M762" s="148"/>
      <c r="N762" s="148"/>
      <c r="O762" s="148"/>
      <c r="P762" s="149"/>
    </row>
    <row r="763" spans="1:16" ht="15" customHeight="1" x14ac:dyDescent="0.25">
      <c r="A763" s="44" t="str">
        <f ca="1">IF(MONTH(C763)=MONTH(D$3),RIGHT('Yearly Info'!A$19,LEN('Yearly Info'!A$19)-4),"")</f>
        <v xml:space="preserve"> RICS Dashboard</v>
      </c>
      <c r="B763" s="145"/>
      <c r="C763" s="42">
        <f t="shared" ca="1" si="27"/>
        <v>46318</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MDWFP NRIS</v>
      </c>
      <c r="B764" s="145"/>
      <c r="C764" s="42">
        <f t="shared" ca="1" si="27"/>
        <v>46318</v>
      </c>
      <c r="D764" s="54">
        <f ca="1">INDIRECT("'" &amp; UPPER(LEFT(TEXT($D$3,"mmmm"),3)) &amp; "'!AA17")</f>
        <v>0</v>
      </c>
      <c r="E764" s="147"/>
      <c r="F764" s="148"/>
      <c r="G764" s="148"/>
      <c r="H764" s="148"/>
      <c r="I764" s="148"/>
      <c r="J764" s="148"/>
      <c r="K764" s="148"/>
      <c r="L764" s="148"/>
      <c r="M764" s="148"/>
      <c r="N764" s="148"/>
      <c r="O764" s="148"/>
      <c r="P764" s="149"/>
    </row>
    <row r="765" spans="1:16" ht="15" customHeight="1" x14ac:dyDescent="0.25">
      <c r="A765" s="44" t="str">
        <f ca="1">IF(MONTH(C765)=MONTH(D$3),RIGHT('Yearly Info'!A$21,LEN('Yearly Info'!A$21)-4),"")</f>
        <v xml:space="preserve"> MSWIS MRVA 4 CLOSED</v>
      </c>
      <c r="B765" s="145"/>
      <c r="C765" s="42">
        <f t="shared" ca="1" si="27"/>
        <v>46318</v>
      </c>
      <c r="D765" s="54">
        <f ca="1">INDIRECT("'" &amp; UPPER(LEFT(TEXT($D$3,"mmmm"),3)) &amp; "'!AA18")</f>
        <v>0</v>
      </c>
      <c r="E765" s="147"/>
      <c r="F765" s="148"/>
      <c r="G765" s="148"/>
      <c r="H765" s="148"/>
      <c r="I765" s="148"/>
      <c r="J765" s="148"/>
      <c r="K765" s="148"/>
      <c r="L765" s="148"/>
      <c r="M765" s="148"/>
      <c r="N765" s="148"/>
      <c r="O765" s="148"/>
      <c r="P765" s="149"/>
    </row>
    <row r="766" spans="1:16" ht="15" customHeight="1" x14ac:dyDescent="0.25">
      <c r="A766" s="44" t="str">
        <f ca="1">IF(MONTH(C766)=MONTH(D$3),RIGHT('Yearly Info'!A$22,LEN('Yearly Info'!A$22)-4),"")</f>
        <v xml:space="preserve"> Tackett</v>
      </c>
      <c r="B766" s="145"/>
      <c r="C766" s="42">
        <f t="shared" ca="1" si="27"/>
        <v>46318</v>
      </c>
      <c r="D766" s="54">
        <f ca="1">INDIRECT("'" &amp; UPPER(LEFT(TEXT($D$3,"mmmm"),3)) &amp; "'!AA19")</f>
        <v>0</v>
      </c>
      <c r="E766" s="147"/>
      <c r="F766" s="148"/>
      <c r="G766" s="148"/>
      <c r="H766" s="148"/>
      <c r="I766" s="148"/>
      <c r="J766" s="148"/>
      <c r="K766" s="148"/>
      <c r="L766" s="148"/>
      <c r="M766" s="148"/>
      <c r="N766" s="148"/>
      <c r="O766" s="148"/>
      <c r="P766" s="149"/>
    </row>
    <row r="767" spans="1:16" ht="15" customHeight="1" x14ac:dyDescent="0.25">
      <c r="A767" s="44" t="e">
        <f ca="1">IF(MONTH(C767)=MONTH(D$3),RIGHT('Yearly Info'!A$23,LEN('Yearly Info'!A$23)-4),"")</f>
        <v>#VALUE!</v>
      </c>
      <c r="B767" s="145"/>
      <c r="C767" s="42">
        <f t="shared" ca="1" si="27"/>
        <v>46318</v>
      </c>
      <c r="D767" s="54">
        <f ca="1">INDIRECT("'" &amp; UPPER(LEFT(TEXT($D$3,"mmmm"),3)) &amp; "'!AA20")</f>
        <v>0</v>
      </c>
      <c r="E767" s="147"/>
      <c r="F767" s="148"/>
      <c r="G767" s="148"/>
      <c r="H767" s="148"/>
      <c r="I767" s="148"/>
      <c r="J767" s="148"/>
      <c r="K767" s="148"/>
      <c r="L767" s="148"/>
      <c r="M767" s="148"/>
      <c r="N767" s="148"/>
      <c r="O767" s="148"/>
      <c r="P767" s="149"/>
    </row>
    <row r="768" spans="1:16" ht="15" customHeight="1" x14ac:dyDescent="0.25">
      <c r="A768" s="44" t="e">
        <f ca="1">IF(MONTH(C768)=MONTH(D$3),RIGHT('Yearly Info'!A$24,LEN('Yearly Info'!A$24)-4),"")</f>
        <v>#VALUE!</v>
      </c>
      <c r="B768" s="145"/>
      <c r="C768" s="42">
        <f t="shared" ca="1" si="27"/>
        <v>46318</v>
      </c>
      <c r="D768" s="54">
        <f ca="1">INDIRECT("'" &amp; UPPER(LEFT(TEXT($D$3,"mmmm"),3)) &amp; "'!AA21")</f>
        <v>0</v>
      </c>
      <c r="E768" s="147"/>
      <c r="F768" s="148"/>
      <c r="G768" s="148"/>
      <c r="H768" s="148"/>
      <c r="I768" s="148"/>
      <c r="J768" s="148"/>
      <c r="K768" s="148"/>
      <c r="L768" s="148"/>
      <c r="M768" s="148"/>
      <c r="N768" s="148"/>
      <c r="O768" s="148"/>
      <c r="P768" s="149"/>
    </row>
    <row r="769" spans="1:16" ht="15" customHeight="1" x14ac:dyDescent="0.25">
      <c r="A769" s="44" t="e">
        <f ca="1">IF(MONTH(C769)=MONTH(D$3),RIGHT('Yearly Info'!A$25,LEN('Yearly Info'!A$25)-4),"")</f>
        <v>#VALUE!</v>
      </c>
      <c r="B769" s="145"/>
      <c r="C769" s="42">
        <f t="shared" ca="1" si="27"/>
        <v>46318</v>
      </c>
      <c r="D769" s="54">
        <f ca="1">INDIRECT("'" &amp; UPPER(LEFT(TEXT($D$3,"mmmm"),3)) &amp; "'!AA22")</f>
        <v>0</v>
      </c>
      <c r="E769" s="147"/>
      <c r="F769" s="148"/>
      <c r="G769" s="148"/>
      <c r="H769" s="148"/>
      <c r="I769" s="148"/>
      <c r="J769" s="148"/>
      <c r="K769" s="148"/>
      <c r="L769" s="148"/>
      <c r="M769" s="148"/>
      <c r="N769" s="148"/>
      <c r="O769" s="148"/>
      <c r="P769" s="149"/>
    </row>
    <row r="770" spans="1:16" ht="15" customHeight="1" x14ac:dyDescent="0.25">
      <c r="A770" s="44" t="e">
        <f ca="1">IF(MONTH(C770)=MONTH(D$3),RIGHT('Yearly Info'!A$26,LEN('Yearly Info'!A$26)-4),"")</f>
        <v>#VALUE!</v>
      </c>
      <c r="B770" s="145"/>
      <c r="C770" s="42">
        <f t="shared" ca="1" si="27"/>
        <v>46318</v>
      </c>
      <c r="D770" s="54">
        <f ca="1">INDIRECT("'" &amp; UPPER(LEFT(TEXT($D$3,"mmmm"),3)) &amp; "'!AA23")</f>
        <v>0</v>
      </c>
      <c r="E770" s="147"/>
      <c r="F770" s="148"/>
      <c r="G770" s="148"/>
      <c r="H770" s="148"/>
      <c r="I770" s="148"/>
      <c r="J770" s="148"/>
      <c r="K770" s="148"/>
      <c r="L770" s="148"/>
      <c r="M770" s="148"/>
      <c r="N770" s="148"/>
      <c r="O770" s="148"/>
      <c r="P770" s="149"/>
    </row>
    <row r="771" spans="1:16" ht="15" customHeight="1" x14ac:dyDescent="0.25">
      <c r="A771" s="44" t="e">
        <f ca="1">IF(MONTH(C771)=MONTH(D$3),RIGHT('Yearly Info'!A$27,LEN('Yearly Info'!A$27)-4),"")</f>
        <v>#VALUE!</v>
      </c>
      <c r="B771" s="145"/>
      <c r="C771" s="42">
        <f t="shared" ca="1" si="27"/>
        <v>46318</v>
      </c>
      <c r="D771" s="54">
        <f ca="1">INDIRECT("'" &amp; UPPER(LEFT(TEXT($D$3,"mmmm"),3)) &amp; "'!AA24")</f>
        <v>0</v>
      </c>
      <c r="E771" s="147"/>
      <c r="F771" s="148"/>
      <c r="G771" s="148"/>
      <c r="H771" s="148"/>
      <c r="I771" s="148"/>
      <c r="J771" s="148"/>
      <c r="K771" s="148"/>
      <c r="L771" s="148"/>
      <c r="M771" s="148"/>
      <c r="N771" s="148"/>
      <c r="O771" s="148"/>
      <c r="P771" s="149"/>
    </row>
    <row r="772" spans="1:16" ht="15" customHeight="1" x14ac:dyDescent="0.25">
      <c r="A772" s="44" t="e">
        <f ca="1">IF(MONTH(C772)=MONTH(D$3),RIGHT('Yearly Info'!A$28,LEN('Yearly Info'!A$28)-4),"")</f>
        <v>#VALUE!</v>
      </c>
      <c r="B772" s="145"/>
      <c r="C772" s="42">
        <f t="shared" ca="1" si="27"/>
        <v>46318</v>
      </c>
      <c r="D772" s="54">
        <f ca="1">INDIRECT("'" &amp; UPPER(LEFT(TEXT($D$3,"mmmm"),3)) &amp; "'!AA25")</f>
        <v>0</v>
      </c>
      <c r="E772" s="147"/>
      <c r="F772" s="148"/>
      <c r="G772" s="148"/>
      <c r="H772" s="148"/>
      <c r="I772" s="148"/>
      <c r="J772" s="148"/>
      <c r="K772" s="148"/>
      <c r="L772" s="148"/>
      <c r="M772" s="148"/>
      <c r="N772" s="148"/>
      <c r="O772" s="148"/>
      <c r="P772" s="149"/>
    </row>
    <row r="773" spans="1:16" ht="15" customHeight="1" x14ac:dyDescent="0.25">
      <c r="A773" s="44" t="e">
        <f ca="1">IF(MONTH(C773)=MONTH(D$3),RIGHT('Yearly Info'!A$29,LEN('Yearly Info'!A$29)-4),"")</f>
        <v>#VALUE!</v>
      </c>
      <c r="B773" s="145"/>
      <c r="C773" s="42">
        <f t="shared" ca="1" si="27"/>
        <v>46318</v>
      </c>
      <c r="D773" s="54">
        <f ca="1">INDIRECT("'" &amp; UPPER(LEFT(TEXT($D$3,"mmmm"),3)) &amp; "'!AA26")</f>
        <v>0</v>
      </c>
      <c r="E773" s="147"/>
      <c r="F773" s="148"/>
      <c r="G773" s="148"/>
      <c r="H773" s="148"/>
      <c r="I773" s="148"/>
      <c r="J773" s="148"/>
      <c r="K773" s="148"/>
      <c r="L773" s="148"/>
      <c r="M773" s="148"/>
      <c r="N773" s="148"/>
      <c r="O773" s="148"/>
      <c r="P773" s="149"/>
    </row>
    <row r="774" spans="1:16" ht="15" customHeight="1" x14ac:dyDescent="0.25">
      <c r="A774" s="44" t="e">
        <f ca="1">IF(MONTH(C774)=MONTH(D$3),RIGHT('Yearly Info'!A$30,LEN('Yearly Info'!A$30)-4),"")</f>
        <v>#VALUE!</v>
      </c>
      <c r="B774" s="145"/>
      <c r="C774" s="42">
        <f t="shared" ca="1" si="27"/>
        <v>46318</v>
      </c>
      <c r="D774" s="54">
        <f ca="1">INDIRECT("'" &amp; UPPER(LEFT(TEXT($D$3,"mmmm"),3)) &amp; "'!AA27")</f>
        <v>0</v>
      </c>
      <c r="E774" s="147"/>
      <c r="F774" s="148"/>
      <c r="G774" s="148"/>
      <c r="H774" s="148"/>
      <c r="I774" s="148"/>
      <c r="J774" s="148"/>
      <c r="K774" s="148"/>
      <c r="L774" s="148"/>
      <c r="M774" s="148"/>
      <c r="N774" s="148"/>
      <c r="O774" s="148"/>
      <c r="P774" s="149"/>
    </row>
    <row r="775" spans="1:16" ht="15" customHeight="1" x14ac:dyDescent="0.25">
      <c r="A775" s="44" t="e">
        <f ca="1">IF(MONTH(C775)=MONTH(D$3),RIGHT('Yearly Info'!A$31,LEN('Yearly Info'!A$31)-4),"")</f>
        <v>#VALUE!</v>
      </c>
      <c r="B775" s="145"/>
      <c r="C775" s="42">
        <f t="shared" ca="1" si="27"/>
        <v>46318</v>
      </c>
      <c r="D775" s="54">
        <f ca="1">INDIRECT("'" &amp; UPPER(LEFT(TEXT($D$3,"mmmm"),3)) &amp; "'!AA28")</f>
        <v>0</v>
      </c>
      <c r="E775" s="147"/>
      <c r="F775" s="148"/>
      <c r="G775" s="148"/>
      <c r="H775" s="148"/>
      <c r="I775" s="148"/>
      <c r="J775" s="148"/>
      <c r="K775" s="148"/>
      <c r="L775" s="148"/>
      <c r="M775" s="148"/>
      <c r="N775" s="148"/>
      <c r="O775" s="148"/>
      <c r="P775" s="149"/>
    </row>
    <row r="776" spans="1:16" ht="15" customHeight="1" x14ac:dyDescent="0.25">
      <c r="A776" s="44" t="e">
        <f ca="1">IF(MONTH(C776)=MONTH(D$3),RIGHT('Yearly Info'!A$32,LEN('Yearly Info'!A$32)-4),"")</f>
        <v>#VALUE!</v>
      </c>
      <c r="B776" s="145"/>
      <c r="C776" s="42">
        <f t="shared" ca="1" si="27"/>
        <v>46318</v>
      </c>
      <c r="D776" s="54">
        <f ca="1">INDIRECT("'" &amp; UPPER(LEFT(TEXT($D$3,"mmmm"),3)) &amp; "'!AA29")</f>
        <v>0</v>
      </c>
      <c r="E776" s="147"/>
      <c r="F776" s="148"/>
      <c r="G776" s="148"/>
      <c r="H776" s="148"/>
      <c r="I776" s="148"/>
      <c r="J776" s="148"/>
      <c r="K776" s="148"/>
      <c r="L776" s="148"/>
      <c r="M776" s="148"/>
      <c r="N776" s="148"/>
      <c r="O776" s="148"/>
      <c r="P776" s="149"/>
    </row>
    <row r="777" spans="1:16" ht="15" customHeight="1" x14ac:dyDescent="0.25">
      <c r="A777" s="44" t="e">
        <f ca="1">IF(MONTH(C777)=MONTH(D$3),RIGHT('Yearly Info'!A$33,LEN('Yearly Info'!A$33)-4),"")</f>
        <v>#VALUE!</v>
      </c>
      <c r="B777" s="145"/>
      <c r="C777" s="42">
        <f t="shared" ca="1" si="27"/>
        <v>46318</v>
      </c>
      <c r="D777" s="54">
        <f ca="1">INDIRECT("'" &amp; UPPER(LEFT(TEXT($D$3,"mmmm"),3)) &amp; "'!AA30")</f>
        <v>0</v>
      </c>
      <c r="E777" s="147"/>
      <c r="F777" s="148"/>
      <c r="G777" s="148"/>
      <c r="H777" s="148"/>
      <c r="I777" s="148"/>
      <c r="J777" s="148"/>
      <c r="K777" s="148"/>
      <c r="L777" s="148"/>
      <c r="M777" s="148"/>
      <c r="N777" s="148"/>
      <c r="O777" s="148"/>
      <c r="P777" s="149"/>
    </row>
    <row r="778" spans="1:16" ht="15" customHeight="1" x14ac:dyDescent="0.25">
      <c r="A778" s="44" t="e">
        <f ca="1">IF(MONTH(C778)=MONTH(D$3),RIGHT('Yearly Info'!A$34,LEN('Yearly Info'!A$34)-4),"")</f>
        <v>#VALUE!</v>
      </c>
      <c r="B778" s="145"/>
      <c r="C778" s="42">
        <f t="shared" ca="1" si="27"/>
        <v>46318</v>
      </c>
      <c r="D778" s="54">
        <f ca="1">INDIRECT("'" &amp; UPPER(LEFT(TEXT($D$3,"mmmm"),3)) &amp; "'!AA31")</f>
        <v>0</v>
      </c>
      <c r="E778" s="147"/>
      <c r="F778" s="148"/>
      <c r="G778" s="148"/>
      <c r="H778" s="148"/>
      <c r="I778" s="148"/>
      <c r="J778" s="148"/>
      <c r="K778" s="148"/>
      <c r="L778" s="148"/>
      <c r="M778" s="148"/>
      <c r="N778" s="148"/>
      <c r="O778" s="148"/>
      <c r="P778" s="149"/>
    </row>
    <row r="779" spans="1:16" ht="15" customHeight="1" x14ac:dyDescent="0.25">
      <c r="A779" s="44" t="e">
        <f ca="1">IF(MONTH(C779)=MONTH(D$3),RIGHT('Yearly Info'!A$35,LEN('Yearly Info'!A$35)-4),"")</f>
        <v>#VALUE!</v>
      </c>
      <c r="B779" s="145"/>
      <c r="C779" s="42">
        <f t="shared" ca="1" si="27"/>
        <v>46318</v>
      </c>
      <c r="D779" s="54">
        <f ca="1">INDIRECT("'" &amp; UPPER(LEFT(TEXT($D$3,"mmmm"),3)) &amp; "'!AA32")</f>
        <v>0</v>
      </c>
      <c r="E779" s="147"/>
      <c r="F779" s="148"/>
      <c r="G779" s="148"/>
      <c r="H779" s="148"/>
      <c r="I779" s="148"/>
      <c r="J779" s="148"/>
      <c r="K779" s="148"/>
      <c r="L779" s="148"/>
      <c r="M779" s="148"/>
      <c r="N779" s="148"/>
      <c r="O779" s="148"/>
      <c r="P779" s="149"/>
    </row>
    <row r="780" spans="1:16" ht="15" customHeight="1" x14ac:dyDescent="0.25">
      <c r="A780" s="44" t="e">
        <f ca="1">IF(MONTH(C780)=MONTH(D$3),RIGHT('Yearly Info'!A$36,LEN('Yearly Info'!A$36)-4),"")</f>
        <v>#VALUE!</v>
      </c>
      <c r="B780" s="145"/>
      <c r="C780" s="42">
        <f t="shared" ca="1" si="27"/>
        <v>46318</v>
      </c>
      <c r="D780" s="54">
        <f ca="1">INDIRECT("'" &amp; UPPER(LEFT(TEXT($D$3,"mmmm"),3)) &amp; "'!AA33")</f>
        <v>0</v>
      </c>
      <c r="E780" s="147"/>
      <c r="F780" s="148"/>
      <c r="G780" s="148"/>
      <c r="H780" s="148"/>
      <c r="I780" s="148"/>
      <c r="J780" s="148"/>
      <c r="K780" s="148"/>
      <c r="L780" s="148"/>
      <c r="M780" s="148"/>
      <c r="N780" s="148"/>
      <c r="O780" s="148"/>
      <c r="P780" s="149"/>
    </row>
    <row r="781" spans="1:16" ht="15" customHeight="1" x14ac:dyDescent="0.25">
      <c r="A781" s="44" t="e">
        <f ca="1">IF(MONTH(C781)=MONTH(D$3),RIGHT('Yearly Info'!A$37,LEN('Yearly Info'!A$37)-4),"")</f>
        <v>#VALUE!</v>
      </c>
      <c r="B781" s="145"/>
      <c r="C781" s="42">
        <f t="shared" ca="1" si="27"/>
        <v>46318</v>
      </c>
      <c r="D781" s="54">
        <f ca="1">INDIRECT("'" &amp; UPPER(LEFT(TEXT($D$3,"mmmm"),3)) &amp; "'!AA34")</f>
        <v>0</v>
      </c>
      <c r="E781" s="147"/>
      <c r="F781" s="148"/>
      <c r="G781" s="148"/>
      <c r="H781" s="148"/>
      <c r="I781" s="148"/>
      <c r="J781" s="148"/>
      <c r="K781" s="148"/>
      <c r="L781" s="148"/>
      <c r="M781" s="148"/>
      <c r="N781" s="148"/>
      <c r="O781" s="148"/>
      <c r="P781" s="149"/>
    </row>
    <row r="782" spans="1:16" ht="15" customHeight="1" x14ac:dyDescent="0.25">
      <c r="A782" s="44" t="e">
        <f ca="1">IF(MONTH(C782)=MONTH(D$3),RIGHT('Yearly Info'!A$38,LEN('Yearly Info'!A$38)-4),"")</f>
        <v>#VALUE!</v>
      </c>
      <c r="B782" s="145"/>
      <c r="C782" s="42">
        <f t="shared" ca="1" si="27"/>
        <v>46318</v>
      </c>
      <c r="D782" s="54">
        <f ca="1">INDIRECT("'" &amp; UPPER(LEFT(TEXT($D$3,"mmmm"),3)) &amp; "'!AA35")</f>
        <v>0</v>
      </c>
      <c r="E782" s="147"/>
      <c r="F782" s="148"/>
      <c r="G782" s="148"/>
      <c r="H782" s="148"/>
      <c r="I782" s="148"/>
      <c r="J782" s="148"/>
      <c r="K782" s="148"/>
      <c r="L782" s="148"/>
      <c r="M782" s="148"/>
      <c r="N782" s="148"/>
      <c r="O782" s="148"/>
      <c r="P782" s="149"/>
    </row>
    <row r="783" spans="1:16" ht="15" customHeight="1" x14ac:dyDescent="0.25">
      <c r="A783" s="44" t="e">
        <f ca="1">IF(MONTH(C783)=MONTH(D$3),RIGHT('Yearly Info'!A$39,LEN('Yearly Info'!A$39)-4),"")</f>
        <v>#VALUE!</v>
      </c>
      <c r="B783" s="145"/>
      <c r="C783" s="42">
        <f t="shared" ca="1" si="27"/>
        <v>46318</v>
      </c>
      <c r="D783" s="54">
        <f ca="1">INDIRECT("'" &amp; UPPER(LEFT(TEXT($D$3,"mmmm"),3)) &amp; "'!AA36")</f>
        <v>0</v>
      </c>
      <c r="E783" s="147"/>
      <c r="F783" s="148"/>
      <c r="G783" s="148"/>
      <c r="H783" s="148"/>
      <c r="I783" s="148"/>
      <c r="J783" s="148"/>
      <c r="K783" s="148"/>
      <c r="L783" s="148"/>
      <c r="M783" s="148"/>
      <c r="N783" s="148"/>
      <c r="O783" s="148"/>
      <c r="P783" s="149"/>
    </row>
    <row r="784" spans="1:16" ht="15" customHeight="1" thickBot="1" x14ac:dyDescent="0.3">
      <c r="A784" s="45" t="e">
        <f ca="1">IF(MONTH(C784)=MONTH(D$3),RIGHT('Yearly Info'!A$40,LEN('Yearly Info'!A$40)-4),"")</f>
        <v>#VALUE!</v>
      </c>
      <c r="B784" s="145"/>
      <c r="C784" s="42">
        <f t="shared" ca="1" si="27"/>
        <v>46318</v>
      </c>
      <c r="D784" s="54">
        <f ca="1">INDIRECT("'" &amp; UPPER(LEFT(TEXT($D$3,"mmmm"),3)) &amp; "'!AA37")</f>
        <v>0</v>
      </c>
      <c r="E784" s="147"/>
      <c r="F784" s="148"/>
      <c r="G784" s="148"/>
      <c r="H784" s="148"/>
      <c r="I784" s="148"/>
      <c r="J784" s="148"/>
      <c r="K784" s="148"/>
      <c r="L784" s="148"/>
      <c r="M784" s="148"/>
      <c r="N784" s="148"/>
      <c r="O784" s="148"/>
      <c r="P784" s="149"/>
    </row>
    <row r="785" spans="1:16" ht="15" customHeight="1" thickBot="1" x14ac:dyDescent="0.3">
      <c r="A785" s="45" t="str">
        <f ca="1">IF(MONTH(C785)=MONTH(D$3),RIGHT('Yearly Info'!A$41,LEN('Yearly Info'!A$41)-4),"")</f>
        <v xml:space="preserve"> </v>
      </c>
      <c r="B785" s="145"/>
      <c r="C785" s="42">
        <f t="shared" ca="1" si="27"/>
        <v>46318</v>
      </c>
      <c r="D785" s="54">
        <f ca="1">INDIRECT("'" &amp; UPPER(LEFT(TEXT($D$3,"mmmm"),3)) &amp; "'!AA38")</f>
        <v>0</v>
      </c>
      <c r="E785" s="147"/>
      <c r="F785" s="148"/>
      <c r="G785" s="148"/>
      <c r="H785" s="148"/>
      <c r="I785" s="148"/>
      <c r="J785" s="148"/>
      <c r="K785" s="148"/>
      <c r="L785" s="148"/>
      <c r="M785" s="148"/>
      <c r="N785" s="148"/>
      <c r="O785" s="148"/>
      <c r="P785" s="149"/>
    </row>
    <row r="786" spans="1:16" ht="15" customHeight="1" thickBot="1" x14ac:dyDescent="0.3">
      <c r="A786" s="45" t="str">
        <f ca="1">IF(MONTH(C786)=MONTH(D$3),RIGHT('Yearly Info'!A$42,LEN('Yearly Info'!A$42)-4),"")</f>
        <v xml:space="preserve"> </v>
      </c>
      <c r="B786" s="145"/>
      <c r="C786" s="42">
        <f t="shared" ca="1" si="27"/>
        <v>46318</v>
      </c>
      <c r="D786" s="54">
        <f ca="1">INDIRECT("'" &amp; UPPER(LEFT(TEXT($D$3,"mmmm"),3)) &amp; "'!AA39")</f>
        <v>0</v>
      </c>
      <c r="E786" s="147"/>
      <c r="F786" s="148"/>
      <c r="G786" s="148"/>
      <c r="H786" s="148"/>
      <c r="I786" s="148"/>
      <c r="J786" s="148"/>
      <c r="K786" s="148"/>
      <c r="L786" s="148"/>
      <c r="M786" s="148"/>
      <c r="N786" s="148"/>
      <c r="O786" s="148"/>
      <c r="P786" s="149"/>
    </row>
    <row r="787" spans="1:16" ht="15" customHeight="1" thickBot="1" x14ac:dyDescent="0.3">
      <c r="A787" s="45" t="str">
        <f ca="1">IF(MONTH(C787)=MONTH(D$3),RIGHT('Yearly Info'!A$43,LEN('Yearly Info'!A$43)-4),"")</f>
        <v xml:space="preserve"> </v>
      </c>
      <c r="B787" s="146"/>
      <c r="C787" s="42">
        <f t="shared" ca="1" si="27"/>
        <v>46318</v>
      </c>
      <c r="D787" s="55">
        <f ca="1">INDIRECT("'" &amp; UPPER(LEFT(TEXT($D$3,"mmmm"),3)) &amp; "'!AA40")</f>
        <v>0</v>
      </c>
      <c r="E787" s="150"/>
      <c r="F787" s="151"/>
      <c r="G787" s="151"/>
      <c r="H787" s="151"/>
      <c r="I787" s="151"/>
      <c r="J787" s="151"/>
      <c r="K787" s="151"/>
      <c r="L787" s="151"/>
      <c r="M787" s="151"/>
      <c r="N787" s="151"/>
      <c r="O787" s="151"/>
      <c r="P787" s="152"/>
    </row>
    <row r="788" spans="1:16" ht="15" customHeight="1" x14ac:dyDescent="0.25">
      <c r="A788" s="44" t="str">
        <f ca="1">IF(MONTH(C788)=MONTH(D$3),RIGHT('Yearly Info'!A$14,LEN('Yearly Info'!A$14)-4),"")</f>
        <v xml:space="preserve"> RICS Support for MDEQ</v>
      </c>
      <c r="B788" s="145" t="str">
        <f ca="1">TEXT(C788,"dddd")</f>
        <v>Saturday</v>
      </c>
      <c r="C788" s="94">
        <f ca="1">C758+1</f>
        <v>46319</v>
      </c>
      <c r="D788" s="107">
        <f ca="1">INDIRECT("'" &amp; UPPER(LEFT(TEXT($D$3,"mmmm"),3)) &amp; "'!AB11")</f>
        <v>0</v>
      </c>
      <c r="E788" s="147"/>
      <c r="F788" s="148"/>
      <c r="G788" s="148"/>
      <c r="H788" s="148"/>
      <c r="I788" s="148"/>
      <c r="J788" s="148"/>
      <c r="K788" s="148"/>
      <c r="L788" s="148"/>
      <c r="M788" s="148"/>
      <c r="N788" s="148"/>
      <c r="O788" s="148"/>
      <c r="P788" s="149"/>
    </row>
    <row r="789" spans="1:16" ht="15" customHeight="1" x14ac:dyDescent="0.25">
      <c r="A789" s="44" t="str">
        <f ca="1">IF(MONTH(C789)=MONTH(D$3),RIGHT('Yearly Info'!A$15,LEN('Yearly Info'!A$15)-4),"")</f>
        <v xml:space="preserve"> MDEQ</v>
      </c>
      <c r="B789" s="145"/>
      <c r="C789" s="42">
        <f ca="1">C788</f>
        <v>46319</v>
      </c>
      <c r="D789" s="107">
        <f ca="1">INDIRECT("'" &amp; UPPER(LEFT(TEXT($D$3,"mmmm"),3)) &amp; "'!AB12")</f>
        <v>0</v>
      </c>
      <c r="E789" s="147"/>
      <c r="F789" s="148"/>
      <c r="G789" s="148"/>
      <c r="H789" s="148"/>
      <c r="I789" s="148"/>
      <c r="J789" s="148"/>
      <c r="K789" s="148"/>
      <c r="L789" s="148"/>
      <c r="M789" s="148"/>
      <c r="N789" s="148"/>
      <c r="O789" s="148"/>
      <c r="P789" s="149"/>
    </row>
    <row r="790" spans="1:16" ht="15" customHeight="1" x14ac:dyDescent="0.25">
      <c r="A790" s="44" t="str">
        <f ca="1">IF(MONTH(C790)=MONTH(D$3),RIGHT('Yearly Info'!A$16,LEN('Yearly Info'!A$16)-4),"")</f>
        <v xml:space="preserve"> RICS Idea Portal</v>
      </c>
      <c r="B790" s="145"/>
      <c r="C790" s="42">
        <f t="shared" ref="C790:C817" ca="1" si="28">C789</f>
        <v>46319</v>
      </c>
      <c r="D790" s="107">
        <f ca="1">INDIRECT("'" &amp; UPPER(LEFT(TEXT($D$3,"mmmm"),3)) &amp; "'!AB13")</f>
        <v>0</v>
      </c>
      <c r="E790" s="147"/>
      <c r="F790" s="148"/>
      <c r="G790" s="148"/>
      <c r="H790" s="148"/>
      <c r="I790" s="148"/>
      <c r="J790" s="148"/>
      <c r="K790" s="148"/>
      <c r="L790" s="148"/>
      <c r="M790" s="148"/>
      <c r="N790" s="148"/>
      <c r="O790" s="148"/>
      <c r="P790" s="149"/>
    </row>
    <row r="791" spans="1:16" ht="15" customHeight="1" x14ac:dyDescent="0.25">
      <c r="A791" s="44" t="str">
        <f ca="1">IF(MONTH(C791)=MONTH(D$3),RIGHT('Yearly Info'!A$17,LEN('Yearly Info'!A$17)-4),"")</f>
        <v xml:space="preserve"> MSWIS</v>
      </c>
      <c r="B791" s="145"/>
      <c r="C791" s="42">
        <f t="shared" ca="1" si="28"/>
        <v>46319</v>
      </c>
      <c r="D791" s="107">
        <f ca="1">INDIRECT("'" &amp; UPPER(LEFT(TEXT($D$3,"mmmm"),3)) &amp; "'!AB14")</f>
        <v>0</v>
      </c>
      <c r="E791" s="147"/>
      <c r="F791" s="148"/>
      <c r="G791" s="148"/>
      <c r="H791" s="148"/>
      <c r="I791" s="148"/>
      <c r="J791" s="148"/>
      <c r="K791" s="148"/>
      <c r="L791" s="148"/>
      <c r="M791" s="148"/>
      <c r="N791" s="148"/>
      <c r="O791" s="148"/>
      <c r="P791" s="149"/>
    </row>
    <row r="792" spans="1:16" ht="15" customHeight="1" x14ac:dyDescent="0.25">
      <c r="A792" s="44" t="str">
        <f ca="1">IF(MONTH(C792)=MONTH(D$3),RIGHT('Yearly Info'!A$18,LEN('Yearly Info'!A$18)-4),"")</f>
        <v xml:space="preserve"> GeoSpatial</v>
      </c>
      <c r="B792" s="145"/>
      <c r="C792" s="42">
        <f t="shared" ca="1" si="28"/>
        <v>46319</v>
      </c>
      <c r="D792" s="107">
        <f ca="1">INDIRECT("'" &amp; UPPER(LEFT(TEXT($D$3,"mmmm"),3)) &amp; "'!AB15")</f>
        <v>0</v>
      </c>
      <c r="E792" s="147"/>
      <c r="F792" s="148"/>
      <c r="G792" s="148"/>
      <c r="H792" s="148"/>
      <c r="I792" s="148"/>
      <c r="J792" s="148"/>
      <c r="K792" s="148"/>
      <c r="L792" s="148"/>
      <c r="M792" s="148"/>
      <c r="N792" s="148"/>
      <c r="O792" s="148"/>
      <c r="P792" s="149"/>
    </row>
    <row r="793" spans="1:16" ht="15" customHeight="1" x14ac:dyDescent="0.25">
      <c r="A793" s="44" t="str">
        <f ca="1">IF(MONTH(C793)=MONTH(D$3),RIGHT('Yearly Info'!A$19,LEN('Yearly Info'!A$19)-4),"")</f>
        <v xml:space="preserve"> RICS Dashboard</v>
      </c>
      <c r="B793" s="145"/>
      <c r="C793" s="42">
        <f t="shared" ca="1" si="28"/>
        <v>46319</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MDWFP NRIS</v>
      </c>
      <c r="B794" s="145"/>
      <c r="C794" s="42">
        <f t="shared" ca="1" si="28"/>
        <v>46319</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 MRVA 4 CLOSED</v>
      </c>
      <c r="B795" s="145"/>
      <c r="C795" s="42">
        <f t="shared" ca="1" si="28"/>
        <v>46319</v>
      </c>
      <c r="D795" s="107">
        <f ca="1">INDIRECT("'" &amp; UPPER(LEFT(TEXT($D$3,"mmmm"),3)) &amp; "'!AB18")</f>
        <v>0</v>
      </c>
      <c r="E795" s="147"/>
      <c r="F795" s="148"/>
      <c r="G795" s="148"/>
      <c r="H795" s="148"/>
      <c r="I795" s="148"/>
      <c r="J795" s="148"/>
      <c r="K795" s="148"/>
      <c r="L795" s="148"/>
      <c r="M795" s="148"/>
      <c r="N795" s="148"/>
      <c r="O795" s="148"/>
      <c r="P795" s="149"/>
    </row>
    <row r="796" spans="1:16" ht="15" customHeight="1" x14ac:dyDescent="0.25">
      <c r="A796" s="44" t="str">
        <f ca="1">IF(MONTH(C796)=MONTH(D$3),RIGHT('Yearly Info'!A$22,LEN('Yearly Info'!A$22)-4),"")</f>
        <v xml:space="preserve"> Tackett</v>
      </c>
      <c r="B796" s="145"/>
      <c r="C796" s="42">
        <f t="shared" ca="1" si="28"/>
        <v>46319</v>
      </c>
      <c r="D796" s="107">
        <f ca="1">INDIRECT("'" &amp; UPPER(LEFT(TEXT($D$3,"mmmm"),3)) &amp; "'!AB19")</f>
        <v>0</v>
      </c>
      <c r="E796" s="147"/>
      <c r="F796" s="148"/>
      <c r="G796" s="148"/>
      <c r="H796" s="148"/>
      <c r="I796" s="148"/>
      <c r="J796" s="148"/>
      <c r="K796" s="148"/>
      <c r="L796" s="148"/>
      <c r="M796" s="148"/>
      <c r="N796" s="148"/>
      <c r="O796" s="148"/>
      <c r="P796" s="149"/>
    </row>
    <row r="797" spans="1:16" ht="15" customHeight="1" x14ac:dyDescent="0.25">
      <c r="A797" s="44" t="e">
        <f ca="1">IF(MONTH(C797)=MONTH(D$3),RIGHT('Yearly Info'!A$23,LEN('Yearly Info'!A$23)-4),"")</f>
        <v>#VALUE!</v>
      </c>
      <c r="B797" s="145"/>
      <c r="C797" s="42">
        <f t="shared" ca="1" si="28"/>
        <v>46319</v>
      </c>
      <c r="D797" s="107">
        <f ca="1">INDIRECT("'" &amp; UPPER(LEFT(TEXT($D$3,"mmmm"),3)) &amp; "'!AB20")</f>
        <v>0</v>
      </c>
      <c r="E797" s="160"/>
      <c r="F797" s="148"/>
      <c r="G797" s="148"/>
      <c r="H797" s="148"/>
      <c r="I797" s="148"/>
      <c r="J797" s="148"/>
      <c r="K797" s="148"/>
      <c r="L797" s="148"/>
      <c r="M797" s="148"/>
      <c r="N797" s="148"/>
      <c r="O797" s="148"/>
      <c r="P797" s="149"/>
    </row>
    <row r="798" spans="1:16" ht="15" customHeight="1" x14ac:dyDescent="0.25">
      <c r="A798" s="44" t="e">
        <f ca="1">IF(MONTH(C798)=MONTH(D$3),RIGHT('Yearly Info'!A$24,LEN('Yearly Info'!A$24)-4),"")</f>
        <v>#VALUE!</v>
      </c>
      <c r="B798" s="145"/>
      <c r="C798" s="42">
        <f t="shared" ca="1" si="28"/>
        <v>46319</v>
      </c>
      <c r="D798" s="107">
        <f ca="1">INDIRECT("'" &amp; UPPER(LEFT(TEXT($D$3,"mmmm"),3)) &amp; "'!AB21")</f>
        <v>0</v>
      </c>
      <c r="E798" s="147"/>
      <c r="F798" s="148"/>
      <c r="G798" s="148"/>
      <c r="H798" s="148"/>
      <c r="I798" s="148"/>
      <c r="J798" s="148"/>
      <c r="K798" s="148"/>
      <c r="L798" s="148"/>
      <c r="M798" s="148"/>
      <c r="N798" s="148"/>
      <c r="O798" s="148"/>
      <c r="P798" s="149"/>
    </row>
    <row r="799" spans="1:16" ht="15" customHeight="1" x14ac:dyDescent="0.25">
      <c r="A799" s="44" t="e">
        <f ca="1">IF(MONTH(C799)=MONTH(D$3),RIGHT('Yearly Info'!A$25,LEN('Yearly Info'!A$25)-4),"")</f>
        <v>#VALUE!</v>
      </c>
      <c r="B799" s="145"/>
      <c r="C799" s="42">
        <f t="shared" ca="1" si="28"/>
        <v>46319</v>
      </c>
      <c r="D799" s="107">
        <f ca="1">INDIRECT("'" &amp; UPPER(LEFT(TEXT($D$3,"mmmm"),3)) &amp; "'!AB22")</f>
        <v>0</v>
      </c>
      <c r="E799" s="147"/>
      <c r="F799" s="148"/>
      <c r="G799" s="148"/>
      <c r="H799" s="148"/>
      <c r="I799" s="148"/>
      <c r="J799" s="148"/>
      <c r="K799" s="148"/>
      <c r="L799" s="148"/>
      <c r="M799" s="148"/>
      <c r="N799" s="148"/>
      <c r="O799" s="148"/>
      <c r="P799" s="149"/>
    </row>
    <row r="800" spans="1:16" ht="15" customHeight="1" x14ac:dyDescent="0.25">
      <c r="A800" s="44" t="e">
        <f ca="1">IF(MONTH(C800)=MONTH(D$3),RIGHT('Yearly Info'!A$26,LEN('Yearly Info'!A$26)-4),"")</f>
        <v>#VALUE!</v>
      </c>
      <c r="B800" s="145"/>
      <c r="C800" s="42">
        <f t="shared" ca="1" si="28"/>
        <v>46319</v>
      </c>
      <c r="D800" s="107">
        <f ca="1">INDIRECT("'" &amp; UPPER(LEFT(TEXT($D$3,"mmmm"),3)) &amp; "'!AB23")</f>
        <v>0</v>
      </c>
      <c r="E800" s="147"/>
      <c r="F800" s="148"/>
      <c r="G800" s="148"/>
      <c r="H800" s="148"/>
      <c r="I800" s="148"/>
      <c r="J800" s="148"/>
      <c r="K800" s="148"/>
      <c r="L800" s="148"/>
      <c r="M800" s="148"/>
      <c r="N800" s="148"/>
      <c r="O800" s="148"/>
      <c r="P800" s="149"/>
    </row>
    <row r="801" spans="1:16" ht="15" customHeight="1" x14ac:dyDescent="0.25">
      <c r="A801" s="44" t="e">
        <f ca="1">IF(MONTH(C801)=MONTH(D$3),RIGHT('Yearly Info'!A$27,LEN('Yearly Info'!A$27)-4),"")</f>
        <v>#VALUE!</v>
      </c>
      <c r="B801" s="145"/>
      <c r="C801" s="42">
        <f t="shared" ca="1" si="28"/>
        <v>46319</v>
      </c>
      <c r="D801" s="107">
        <f ca="1">INDIRECT("'" &amp; UPPER(LEFT(TEXT($D$3,"mmmm"),3)) &amp; "'!AB24")</f>
        <v>0</v>
      </c>
      <c r="E801" s="147"/>
      <c r="F801" s="148"/>
      <c r="G801" s="148"/>
      <c r="H801" s="148"/>
      <c r="I801" s="148"/>
      <c r="J801" s="148"/>
      <c r="K801" s="148"/>
      <c r="L801" s="148"/>
      <c r="M801" s="148"/>
      <c r="N801" s="148"/>
      <c r="O801" s="148"/>
      <c r="P801" s="149"/>
    </row>
    <row r="802" spans="1:16" ht="15" customHeight="1" x14ac:dyDescent="0.25">
      <c r="A802" s="44" t="e">
        <f ca="1">IF(MONTH(C802)=MONTH(D$3),RIGHT('Yearly Info'!A$28,LEN('Yearly Info'!A$28)-4),"")</f>
        <v>#VALUE!</v>
      </c>
      <c r="B802" s="145"/>
      <c r="C802" s="42">
        <f t="shared" ca="1" si="28"/>
        <v>46319</v>
      </c>
      <c r="D802" s="107">
        <f ca="1">INDIRECT("'" &amp; UPPER(LEFT(TEXT($D$3,"mmmm"),3)) &amp; "'!AB25")</f>
        <v>0</v>
      </c>
      <c r="E802" s="147"/>
      <c r="F802" s="148"/>
      <c r="G802" s="148"/>
      <c r="H802" s="148"/>
      <c r="I802" s="148"/>
      <c r="J802" s="148"/>
      <c r="K802" s="148"/>
      <c r="L802" s="148"/>
      <c r="M802" s="148"/>
      <c r="N802" s="148"/>
      <c r="O802" s="148"/>
      <c r="P802" s="149"/>
    </row>
    <row r="803" spans="1:16" ht="15" customHeight="1" x14ac:dyDescent="0.25">
      <c r="A803" s="44" t="e">
        <f ca="1">IF(MONTH(C803)=MONTH(D$3),RIGHT('Yearly Info'!A$29,LEN('Yearly Info'!A$29)-4),"")</f>
        <v>#VALUE!</v>
      </c>
      <c r="B803" s="145"/>
      <c r="C803" s="42">
        <f t="shared" ca="1" si="28"/>
        <v>46319</v>
      </c>
      <c r="D803" s="107">
        <f ca="1">INDIRECT("'" &amp; UPPER(LEFT(TEXT($D$3,"mmmm"),3)) &amp; "'!AB26")</f>
        <v>0</v>
      </c>
      <c r="E803" s="147"/>
      <c r="F803" s="148"/>
      <c r="G803" s="148"/>
      <c r="H803" s="148"/>
      <c r="I803" s="148"/>
      <c r="J803" s="148"/>
      <c r="K803" s="148"/>
      <c r="L803" s="148"/>
      <c r="M803" s="148"/>
      <c r="N803" s="148"/>
      <c r="O803" s="148"/>
      <c r="P803" s="149"/>
    </row>
    <row r="804" spans="1:16" ht="15" customHeight="1" x14ac:dyDescent="0.25">
      <c r="A804" s="44" t="e">
        <f ca="1">IF(MONTH(C804)=MONTH(D$3),RIGHT('Yearly Info'!A$30,LEN('Yearly Info'!A$30)-4),"")</f>
        <v>#VALUE!</v>
      </c>
      <c r="B804" s="145"/>
      <c r="C804" s="42">
        <f t="shared" ca="1" si="28"/>
        <v>46319</v>
      </c>
      <c r="D804" s="107">
        <f ca="1">INDIRECT("'" &amp; UPPER(LEFT(TEXT($D$3,"mmmm"),3)) &amp; "'!AB27")</f>
        <v>0</v>
      </c>
      <c r="E804" s="147"/>
      <c r="F804" s="148"/>
      <c r="G804" s="148"/>
      <c r="H804" s="148"/>
      <c r="I804" s="148"/>
      <c r="J804" s="148"/>
      <c r="K804" s="148"/>
      <c r="L804" s="148"/>
      <c r="M804" s="148"/>
      <c r="N804" s="148"/>
      <c r="O804" s="148"/>
      <c r="P804" s="149"/>
    </row>
    <row r="805" spans="1:16" ht="15" customHeight="1" x14ac:dyDescent="0.25">
      <c r="A805" s="44" t="e">
        <f ca="1">IF(MONTH(C805)=MONTH(D$3),RIGHT('Yearly Info'!A$31,LEN('Yearly Info'!A$31)-4),"")</f>
        <v>#VALUE!</v>
      </c>
      <c r="B805" s="145"/>
      <c r="C805" s="42">
        <f t="shared" ca="1" si="28"/>
        <v>46319</v>
      </c>
      <c r="D805" s="107">
        <f ca="1">INDIRECT("'" &amp; UPPER(LEFT(TEXT($D$3,"mmmm"),3)) &amp; "'!AB28")</f>
        <v>0</v>
      </c>
      <c r="E805" s="147"/>
      <c r="F805" s="148"/>
      <c r="G805" s="148"/>
      <c r="H805" s="148"/>
      <c r="I805" s="148"/>
      <c r="J805" s="148"/>
      <c r="K805" s="148"/>
      <c r="L805" s="148"/>
      <c r="M805" s="148"/>
      <c r="N805" s="148"/>
      <c r="O805" s="148"/>
      <c r="P805" s="149"/>
    </row>
    <row r="806" spans="1:16" ht="15" customHeight="1" x14ac:dyDescent="0.25">
      <c r="A806" s="44" t="e">
        <f ca="1">IF(MONTH(C806)=MONTH(D$3),RIGHT('Yearly Info'!A$32,LEN('Yearly Info'!A$32)-4),"")</f>
        <v>#VALUE!</v>
      </c>
      <c r="B806" s="145"/>
      <c r="C806" s="42">
        <f t="shared" ca="1" si="28"/>
        <v>46319</v>
      </c>
      <c r="D806" s="107">
        <f ca="1">INDIRECT("'" &amp; UPPER(LEFT(TEXT($D$3,"mmmm"),3)) &amp; "'!AB29")</f>
        <v>0</v>
      </c>
      <c r="E806" s="147"/>
      <c r="F806" s="148"/>
      <c r="G806" s="148"/>
      <c r="H806" s="148"/>
      <c r="I806" s="148"/>
      <c r="J806" s="148"/>
      <c r="K806" s="148"/>
      <c r="L806" s="148"/>
      <c r="M806" s="148"/>
      <c r="N806" s="148"/>
      <c r="O806" s="148"/>
      <c r="P806" s="149"/>
    </row>
    <row r="807" spans="1:16" ht="15" customHeight="1" x14ac:dyDescent="0.25">
      <c r="A807" s="44" t="e">
        <f ca="1">IF(MONTH(C807)=MONTH(D$3),RIGHT('Yearly Info'!A$33,LEN('Yearly Info'!A$33)-4),"")</f>
        <v>#VALUE!</v>
      </c>
      <c r="B807" s="145"/>
      <c r="C807" s="42">
        <f t="shared" ca="1" si="28"/>
        <v>46319</v>
      </c>
      <c r="D807" s="107">
        <f ca="1">INDIRECT("'" &amp; UPPER(LEFT(TEXT($D$3,"mmmm"),3)) &amp; "'!AB30")</f>
        <v>0</v>
      </c>
      <c r="E807" s="147"/>
      <c r="F807" s="148"/>
      <c r="G807" s="148"/>
      <c r="H807" s="148"/>
      <c r="I807" s="148"/>
      <c r="J807" s="148"/>
      <c r="K807" s="148"/>
      <c r="L807" s="148"/>
      <c r="M807" s="148"/>
      <c r="N807" s="148"/>
      <c r="O807" s="148"/>
      <c r="P807" s="149"/>
    </row>
    <row r="808" spans="1:16" ht="15" customHeight="1" x14ac:dyDescent="0.25">
      <c r="A808" s="44" t="e">
        <f ca="1">IF(MONTH(C808)=MONTH(D$3),RIGHT('Yearly Info'!A$34,LEN('Yearly Info'!A$34)-4),"")</f>
        <v>#VALUE!</v>
      </c>
      <c r="B808" s="145"/>
      <c r="C808" s="42">
        <f t="shared" ca="1" si="28"/>
        <v>46319</v>
      </c>
      <c r="D808" s="107">
        <f ca="1">INDIRECT("'" &amp; UPPER(LEFT(TEXT($D$3,"mmmm"),3)) &amp; "'!AB31")</f>
        <v>0</v>
      </c>
      <c r="E808" s="147"/>
      <c r="F808" s="148"/>
      <c r="G808" s="148"/>
      <c r="H808" s="148"/>
      <c r="I808" s="148"/>
      <c r="J808" s="148"/>
      <c r="K808" s="148"/>
      <c r="L808" s="148"/>
      <c r="M808" s="148"/>
      <c r="N808" s="148"/>
      <c r="O808" s="148"/>
      <c r="P808" s="149"/>
    </row>
    <row r="809" spans="1:16" ht="15" customHeight="1" x14ac:dyDescent="0.25">
      <c r="A809" s="44" t="e">
        <f ca="1">IF(MONTH(C809)=MONTH(D$3),RIGHT('Yearly Info'!A$35,LEN('Yearly Info'!A$35)-4),"")</f>
        <v>#VALUE!</v>
      </c>
      <c r="B809" s="145"/>
      <c r="C809" s="42">
        <f t="shared" ca="1" si="28"/>
        <v>46319</v>
      </c>
      <c r="D809" s="107">
        <f ca="1">INDIRECT("'" &amp; UPPER(LEFT(TEXT($D$3,"mmmm"),3)) &amp; "'!AB32")</f>
        <v>0</v>
      </c>
      <c r="E809" s="147"/>
      <c r="F809" s="148"/>
      <c r="G809" s="148"/>
      <c r="H809" s="148"/>
      <c r="I809" s="148"/>
      <c r="J809" s="148"/>
      <c r="K809" s="148"/>
      <c r="L809" s="148"/>
      <c r="M809" s="148"/>
      <c r="N809" s="148"/>
      <c r="O809" s="148"/>
      <c r="P809" s="149"/>
    </row>
    <row r="810" spans="1:16" ht="15" customHeight="1" x14ac:dyDescent="0.25">
      <c r="A810" s="44" t="e">
        <f ca="1">IF(MONTH(C810)=MONTH(D$3),RIGHT('Yearly Info'!A$36,LEN('Yearly Info'!A$36)-4),"")</f>
        <v>#VALUE!</v>
      </c>
      <c r="B810" s="145"/>
      <c r="C810" s="42">
        <f t="shared" ca="1" si="28"/>
        <v>46319</v>
      </c>
      <c r="D810" s="107">
        <f ca="1">INDIRECT("'" &amp; UPPER(LEFT(TEXT($D$3,"mmmm"),3)) &amp; "'!AB33")</f>
        <v>0</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#VALUE!</v>
      </c>
      <c r="B811" s="145"/>
      <c r="C811" s="42">
        <f t="shared" ca="1" si="28"/>
        <v>46319</v>
      </c>
      <c r="D811" s="107">
        <f ca="1">INDIRECT("'" &amp; UPPER(LEFT(TEXT($D$3,"mmmm"),3)) &amp; "'!AB34")</f>
        <v>0</v>
      </c>
      <c r="E811" s="147"/>
      <c r="F811" s="148"/>
      <c r="G811" s="148"/>
      <c r="H811" s="148"/>
      <c r="I811" s="148"/>
      <c r="J811" s="148"/>
      <c r="K811" s="148"/>
      <c r="L811" s="148"/>
      <c r="M811" s="148"/>
      <c r="N811" s="148"/>
      <c r="O811" s="148"/>
      <c r="P811" s="149"/>
    </row>
    <row r="812" spans="1:16" ht="15" customHeight="1" x14ac:dyDescent="0.25">
      <c r="A812" s="44" t="e">
        <f ca="1">IF(MONTH(C812)=MONTH(D$3),RIGHT('Yearly Info'!A$38,LEN('Yearly Info'!A$38)-4),"")</f>
        <v>#VALUE!</v>
      </c>
      <c r="B812" s="145"/>
      <c r="C812" s="42">
        <f t="shared" ca="1" si="28"/>
        <v>46319</v>
      </c>
      <c r="D812" s="107">
        <f ca="1">INDIRECT("'" &amp; UPPER(LEFT(TEXT($D$3,"mmmm"),3)) &amp; "'!AB35")</f>
        <v>0</v>
      </c>
      <c r="E812" s="147"/>
      <c r="F812" s="148"/>
      <c r="G812" s="148"/>
      <c r="H812" s="148"/>
      <c r="I812" s="148"/>
      <c r="J812" s="148"/>
      <c r="K812" s="148"/>
      <c r="L812" s="148"/>
      <c r="M812" s="148"/>
      <c r="N812" s="148"/>
      <c r="O812" s="148"/>
      <c r="P812" s="149"/>
    </row>
    <row r="813" spans="1:16" ht="15" customHeight="1" x14ac:dyDescent="0.25">
      <c r="A813" s="44" t="e">
        <f ca="1">IF(MONTH(C813)=MONTH(D$3),RIGHT('Yearly Info'!A$39,LEN('Yearly Info'!A$39)-4),"")</f>
        <v>#VALUE!</v>
      </c>
      <c r="B813" s="145"/>
      <c r="C813" s="42">
        <f t="shared" ca="1" si="28"/>
        <v>46319</v>
      </c>
      <c r="D813" s="107">
        <f ca="1">INDIRECT("'" &amp; UPPER(LEFT(TEXT($D$3,"mmmm"),3)) &amp; "'!AB36")</f>
        <v>0</v>
      </c>
      <c r="E813" s="147"/>
      <c r="F813" s="148"/>
      <c r="G813" s="148"/>
      <c r="H813" s="148"/>
      <c r="I813" s="148"/>
      <c r="J813" s="148"/>
      <c r="K813" s="148"/>
      <c r="L813" s="148"/>
      <c r="M813" s="148"/>
      <c r="N813" s="148"/>
      <c r="O813" s="148"/>
      <c r="P813" s="149"/>
    </row>
    <row r="814" spans="1:16" ht="15" customHeight="1" thickBot="1" x14ac:dyDescent="0.3">
      <c r="A814" s="45" t="e">
        <f ca="1">IF(MONTH(C814)=MONTH(D$3),RIGHT('Yearly Info'!A$40,LEN('Yearly Info'!A$40)-4),"")</f>
        <v>#VALUE!</v>
      </c>
      <c r="B814" s="145"/>
      <c r="C814" s="42">
        <f t="shared" ca="1" si="28"/>
        <v>46319</v>
      </c>
      <c r="D814" s="107">
        <f ca="1">INDIRECT("'" &amp; UPPER(LEFT(TEXT($D$3,"mmmm"),3)) &amp; "'!AB37")</f>
        <v>0</v>
      </c>
      <c r="E814" s="147"/>
      <c r="F814" s="148"/>
      <c r="G814" s="148"/>
      <c r="H814" s="148"/>
      <c r="I814" s="148"/>
      <c r="J814" s="148"/>
      <c r="K814" s="148"/>
      <c r="L814" s="148"/>
      <c r="M814" s="148"/>
      <c r="N814" s="148"/>
      <c r="O814" s="148"/>
      <c r="P814" s="149"/>
    </row>
    <row r="815" spans="1:16" ht="15" customHeight="1" thickBot="1" x14ac:dyDescent="0.3">
      <c r="A815" s="45" t="str">
        <f ca="1">IF(MONTH(C815)=MONTH(D$3),RIGHT('Yearly Info'!A$41,LEN('Yearly Info'!A$41)-4),"")</f>
        <v xml:space="preserve"> </v>
      </c>
      <c r="B815" s="145"/>
      <c r="C815" s="42">
        <f t="shared" ca="1" si="28"/>
        <v>46319</v>
      </c>
      <c r="D815" s="107">
        <f ca="1">INDIRECT("'" &amp; UPPER(LEFT(TEXT($D$3,"mmmm"),3)) &amp; "'!AB38")</f>
        <v>0</v>
      </c>
      <c r="E815" s="147"/>
      <c r="F815" s="148"/>
      <c r="G815" s="148"/>
      <c r="H815" s="148"/>
      <c r="I815" s="148"/>
      <c r="J815" s="148"/>
      <c r="K815" s="148"/>
      <c r="L815" s="148"/>
      <c r="M815" s="148"/>
      <c r="N815" s="148"/>
      <c r="O815" s="148"/>
      <c r="P815" s="149"/>
    </row>
    <row r="816" spans="1:16" ht="15" customHeight="1" thickBot="1" x14ac:dyDescent="0.3">
      <c r="A816" s="45" t="str">
        <f ca="1">IF(MONTH(C816)=MONTH(D$3),RIGHT('Yearly Info'!A$42,LEN('Yearly Info'!A$42)-4),"")</f>
        <v xml:space="preserve"> </v>
      </c>
      <c r="B816" s="145"/>
      <c r="C816" s="42">
        <f t="shared" ca="1" si="28"/>
        <v>46319</v>
      </c>
      <c r="D816" s="107">
        <f ca="1">INDIRECT("'" &amp; UPPER(LEFT(TEXT($D$3,"mmmm"),3)) &amp; "'!AB39")</f>
        <v>0</v>
      </c>
      <c r="E816" s="147"/>
      <c r="F816" s="148"/>
      <c r="G816" s="148"/>
      <c r="H816" s="148"/>
      <c r="I816" s="148"/>
      <c r="J816" s="148"/>
      <c r="K816" s="148"/>
      <c r="L816" s="148"/>
      <c r="M816" s="148"/>
      <c r="N816" s="148"/>
      <c r="O816" s="148"/>
      <c r="P816" s="149"/>
    </row>
    <row r="817" spans="1:16" ht="15" customHeight="1" thickBot="1" x14ac:dyDescent="0.3">
      <c r="A817" s="45" t="str">
        <f ca="1">IF(MONTH(C817)=MONTH(D$3),RIGHT('Yearly Info'!A$43,LEN('Yearly Info'!A$43)-4),"")</f>
        <v xml:space="preserve"> </v>
      </c>
      <c r="B817" s="146"/>
      <c r="C817" s="42">
        <f t="shared" ca="1" si="28"/>
        <v>46319</v>
      </c>
      <c r="D817" s="107">
        <f ca="1">INDIRECT("'" &amp; UPPER(LEFT(TEXT($D$3,"mmmm"),3)) &amp; "'!AB40")</f>
        <v>0</v>
      </c>
      <c r="E817" s="150"/>
      <c r="F817" s="151"/>
      <c r="G817" s="151"/>
      <c r="H817" s="151"/>
      <c r="I817" s="151"/>
      <c r="J817" s="151"/>
      <c r="K817" s="151"/>
      <c r="L817" s="151"/>
      <c r="M817" s="151"/>
      <c r="N817" s="151"/>
      <c r="O817" s="151"/>
      <c r="P817" s="152"/>
    </row>
    <row r="818" spans="1:16" ht="15" customHeight="1" x14ac:dyDescent="0.25">
      <c r="A818" s="44" t="str">
        <f ca="1">IF(MONTH(C818)=MONTH(D$3),RIGHT('Yearly Info'!A$14,LEN('Yearly Info'!A$14)-4),"")</f>
        <v xml:space="preserve"> RICS Support for MDEQ</v>
      </c>
      <c r="B818" s="145" t="str">
        <f ca="1">TEXT(C818,"dddd")</f>
        <v>Sunday</v>
      </c>
      <c r="C818" s="94">
        <f ca="1">C788+1</f>
        <v>46320</v>
      </c>
      <c r="D818" s="107">
        <f ca="1">INDIRECT("'" &amp; UPPER(LEFT(TEXT($D$3,"mmmm"),3)) &amp; "'!AC11")</f>
        <v>0</v>
      </c>
      <c r="E818" s="147"/>
      <c r="F818" s="148"/>
      <c r="G818" s="148"/>
      <c r="H818" s="148"/>
      <c r="I818" s="148"/>
      <c r="J818" s="148"/>
      <c r="K818" s="148"/>
      <c r="L818" s="148"/>
      <c r="M818" s="148"/>
      <c r="N818" s="148"/>
      <c r="O818" s="148"/>
      <c r="P818" s="149"/>
    </row>
    <row r="819" spans="1:16" ht="15" customHeight="1" x14ac:dyDescent="0.25">
      <c r="A819" s="44" t="str">
        <f ca="1">IF(MONTH(C819)=MONTH(D$3),RIGHT('Yearly Info'!A$15,LEN('Yearly Info'!A$15)-4),"")</f>
        <v xml:space="preserve"> MDEQ</v>
      </c>
      <c r="B819" s="145"/>
      <c r="C819" s="42">
        <f ca="1">C818</f>
        <v>46320</v>
      </c>
      <c r="D819" s="107">
        <f ca="1">INDIRECT("'" &amp; UPPER(LEFT(TEXT($D$3,"mmmm"),3)) &amp; "'!AC12")</f>
        <v>0</v>
      </c>
      <c r="E819" s="147"/>
      <c r="F819" s="148"/>
      <c r="G819" s="148"/>
      <c r="H819" s="148"/>
      <c r="I819" s="148"/>
      <c r="J819" s="148"/>
      <c r="K819" s="148"/>
      <c r="L819" s="148"/>
      <c r="M819" s="148"/>
      <c r="N819" s="148"/>
      <c r="O819" s="148"/>
      <c r="P819" s="149"/>
    </row>
    <row r="820" spans="1:16" ht="15" customHeight="1" x14ac:dyDescent="0.25">
      <c r="A820" s="44" t="str">
        <f ca="1">IF(MONTH(C820)=MONTH(D$3),RIGHT('Yearly Info'!A$16,LEN('Yearly Info'!A$16)-4),"")</f>
        <v xml:space="preserve"> RICS Idea Portal</v>
      </c>
      <c r="B820" s="145"/>
      <c r="C820" s="42">
        <f t="shared" ref="C820:C847" ca="1" si="29">C819</f>
        <v>46320</v>
      </c>
      <c r="D820" s="107">
        <f ca="1">INDIRECT("'" &amp; UPPER(LEFT(TEXT($D$3,"mmmm"),3)) &amp; "'!AC13")</f>
        <v>0</v>
      </c>
      <c r="E820" s="147"/>
      <c r="F820" s="148"/>
      <c r="G820" s="148"/>
      <c r="H820" s="148"/>
      <c r="I820" s="148"/>
      <c r="J820" s="148"/>
      <c r="K820" s="148"/>
      <c r="L820" s="148"/>
      <c r="M820" s="148"/>
      <c r="N820" s="148"/>
      <c r="O820" s="148"/>
      <c r="P820" s="149"/>
    </row>
    <row r="821" spans="1:16" ht="15" customHeight="1" x14ac:dyDescent="0.25">
      <c r="A821" s="44" t="str">
        <f ca="1">IF(MONTH(C821)=MONTH(D$3),RIGHT('Yearly Info'!A$17,LEN('Yearly Info'!A$17)-4),"")</f>
        <v xml:space="preserve"> MSWIS</v>
      </c>
      <c r="B821" s="145"/>
      <c r="C821" s="42">
        <f t="shared" ca="1" si="29"/>
        <v>46320</v>
      </c>
      <c r="D821" s="107">
        <f ca="1">INDIRECT("'" &amp; UPPER(LEFT(TEXT($D$3,"mmmm"),3)) &amp; "'!AC14")</f>
        <v>0</v>
      </c>
      <c r="E821" s="147"/>
      <c r="F821" s="148"/>
      <c r="G821" s="148"/>
      <c r="H821" s="148"/>
      <c r="I821" s="148"/>
      <c r="J821" s="148"/>
      <c r="K821" s="148"/>
      <c r="L821" s="148"/>
      <c r="M821" s="148"/>
      <c r="N821" s="148"/>
      <c r="O821" s="148"/>
      <c r="P821" s="149"/>
    </row>
    <row r="822" spans="1:16" ht="15" customHeight="1" x14ac:dyDescent="0.25">
      <c r="A822" s="44" t="str">
        <f ca="1">IF(MONTH(C822)=MONTH(D$3),RIGHT('Yearly Info'!A$18,LEN('Yearly Info'!A$18)-4),"")</f>
        <v xml:space="preserve"> GeoSpatial</v>
      </c>
      <c r="B822" s="145"/>
      <c r="C822" s="42">
        <f t="shared" ca="1" si="29"/>
        <v>46320</v>
      </c>
      <c r="D822" s="107">
        <f ca="1">INDIRECT("'" &amp; UPPER(LEFT(TEXT($D$3,"mmmm"),3)) &amp; "'!AC15")</f>
        <v>0</v>
      </c>
      <c r="E822" s="147"/>
      <c r="F822" s="148"/>
      <c r="G822" s="148"/>
      <c r="H822" s="148"/>
      <c r="I822" s="148"/>
      <c r="J822" s="148"/>
      <c r="K822" s="148"/>
      <c r="L822" s="148"/>
      <c r="M822" s="148"/>
      <c r="N822" s="148"/>
      <c r="O822" s="148"/>
      <c r="P822" s="149"/>
    </row>
    <row r="823" spans="1:16" ht="15" customHeight="1" x14ac:dyDescent="0.25">
      <c r="A823" s="44" t="str">
        <f ca="1">IF(MONTH(C823)=MONTH(D$3),RIGHT('Yearly Info'!A$19,LEN('Yearly Info'!A$19)-4),"")</f>
        <v xml:space="preserve"> RICS Dashboard</v>
      </c>
      <c r="B823" s="145"/>
      <c r="C823" s="42">
        <f t="shared" ca="1" si="29"/>
        <v>46320</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xml:space="preserve"> MDWFP NRIS</v>
      </c>
      <c r="B824" s="145"/>
      <c r="C824" s="42">
        <f t="shared" ca="1" si="29"/>
        <v>46320</v>
      </c>
      <c r="D824" s="107">
        <f ca="1">INDIRECT("'" &amp; UPPER(LEFT(TEXT($D$3,"mmmm"),3)) &amp; "'!AC17")</f>
        <v>0</v>
      </c>
      <c r="E824" s="147"/>
      <c r="F824" s="148"/>
      <c r="G824" s="148"/>
      <c r="H824" s="148"/>
      <c r="I824" s="148"/>
      <c r="J824" s="148"/>
      <c r="K824" s="148"/>
      <c r="L824" s="148"/>
      <c r="M824" s="148"/>
      <c r="N824" s="148"/>
      <c r="O824" s="148"/>
      <c r="P824" s="149"/>
    </row>
    <row r="825" spans="1:16" ht="15" customHeight="1" x14ac:dyDescent="0.25">
      <c r="A825" s="44" t="str">
        <f ca="1">IF(MONTH(C825)=MONTH(D$3),RIGHT('Yearly Info'!A$21,LEN('Yearly Info'!A$21)-4),"")</f>
        <v xml:space="preserve"> MSWIS MRVA 4 CLOSED</v>
      </c>
      <c r="B825" s="145"/>
      <c r="C825" s="42">
        <f t="shared" ca="1" si="29"/>
        <v>46320</v>
      </c>
      <c r="D825" s="107">
        <f ca="1">INDIRECT("'" &amp; UPPER(LEFT(TEXT($D$3,"mmmm"),3)) &amp; "'!AC18")</f>
        <v>0</v>
      </c>
      <c r="E825" s="147"/>
      <c r="F825" s="148"/>
      <c r="G825" s="148"/>
      <c r="H825" s="148"/>
      <c r="I825" s="148"/>
      <c r="J825" s="148"/>
      <c r="K825" s="148"/>
      <c r="L825" s="148"/>
      <c r="M825" s="148"/>
      <c r="N825" s="148"/>
      <c r="O825" s="148"/>
      <c r="P825" s="149"/>
    </row>
    <row r="826" spans="1:16" ht="15" customHeight="1" x14ac:dyDescent="0.25">
      <c r="A826" s="44" t="str">
        <f ca="1">IF(MONTH(C826)=MONTH(D$3),RIGHT('Yearly Info'!A$22,LEN('Yearly Info'!A$22)-4),"")</f>
        <v xml:space="preserve"> Tackett</v>
      </c>
      <c r="B826" s="145"/>
      <c r="C826" s="42">
        <f t="shared" ca="1" si="29"/>
        <v>46320</v>
      </c>
      <c r="D826" s="107">
        <f ca="1">INDIRECT("'" &amp; UPPER(LEFT(TEXT($D$3,"mmmm"),3)) &amp; "'!AC19")</f>
        <v>0</v>
      </c>
      <c r="E826" s="147"/>
      <c r="F826" s="148"/>
      <c r="G826" s="148"/>
      <c r="H826" s="148"/>
      <c r="I826" s="148"/>
      <c r="J826" s="148"/>
      <c r="K826" s="148"/>
      <c r="L826" s="148"/>
      <c r="M826" s="148"/>
      <c r="N826" s="148"/>
      <c r="O826" s="148"/>
      <c r="P826" s="149"/>
    </row>
    <row r="827" spans="1:16" ht="15" customHeight="1" x14ac:dyDescent="0.25">
      <c r="A827" s="44" t="e">
        <f ca="1">IF(MONTH(C827)=MONTH(D$3),RIGHT('Yearly Info'!A$23,LEN('Yearly Info'!A$23)-4),"")</f>
        <v>#VALUE!</v>
      </c>
      <c r="B827" s="145"/>
      <c r="C827" s="42">
        <f t="shared" ca="1" si="29"/>
        <v>46320</v>
      </c>
      <c r="D827" s="107">
        <f ca="1">INDIRECT("'" &amp; UPPER(LEFT(TEXT($D$3,"mmmm"),3)) &amp; "'!AC20")</f>
        <v>0</v>
      </c>
      <c r="E827" s="147"/>
      <c r="F827" s="148"/>
      <c r="G827" s="148"/>
      <c r="H827" s="148"/>
      <c r="I827" s="148"/>
      <c r="J827" s="148"/>
      <c r="K827" s="148"/>
      <c r="L827" s="148"/>
      <c r="M827" s="148"/>
      <c r="N827" s="148"/>
      <c r="O827" s="148"/>
      <c r="P827" s="149"/>
    </row>
    <row r="828" spans="1:16" ht="15" customHeight="1" x14ac:dyDescent="0.25">
      <c r="A828" s="44" t="e">
        <f ca="1">IF(MONTH(C828)=MONTH(D$3),RIGHT('Yearly Info'!A$24,LEN('Yearly Info'!A$24)-4),"")</f>
        <v>#VALUE!</v>
      </c>
      <c r="B828" s="145"/>
      <c r="C828" s="42">
        <f t="shared" ca="1" si="29"/>
        <v>46320</v>
      </c>
      <c r="D828" s="107">
        <f ca="1">INDIRECT("'" &amp; UPPER(LEFT(TEXT($D$3,"mmmm"),3)) &amp; "'!AC21")</f>
        <v>0</v>
      </c>
      <c r="E828" s="147"/>
      <c r="F828" s="148"/>
      <c r="G828" s="148"/>
      <c r="H828" s="148"/>
      <c r="I828" s="148"/>
      <c r="J828" s="148"/>
      <c r="K828" s="148"/>
      <c r="L828" s="148"/>
      <c r="M828" s="148"/>
      <c r="N828" s="148"/>
      <c r="O828" s="148"/>
      <c r="P828" s="149"/>
    </row>
    <row r="829" spans="1:16" ht="15" customHeight="1" x14ac:dyDescent="0.25">
      <c r="A829" s="44" t="e">
        <f ca="1">IF(MONTH(C829)=MONTH(D$3),RIGHT('Yearly Info'!A$25,LEN('Yearly Info'!A$25)-4),"")</f>
        <v>#VALUE!</v>
      </c>
      <c r="B829" s="145"/>
      <c r="C829" s="42">
        <f t="shared" ca="1" si="29"/>
        <v>46320</v>
      </c>
      <c r="D829" s="107">
        <f ca="1">INDIRECT("'" &amp; UPPER(LEFT(TEXT($D$3,"mmmm"),3)) &amp; "'!AC22")</f>
        <v>0</v>
      </c>
      <c r="E829" s="147"/>
      <c r="F829" s="148"/>
      <c r="G829" s="148"/>
      <c r="H829" s="148"/>
      <c r="I829" s="148"/>
      <c r="J829" s="148"/>
      <c r="K829" s="148"/>
      <c r="L829" s="148"/>
      <c r="M829" s="148"/>
      <c r="N829" s="148"/>
      <c r="O829" s="148"/>
      <c r="P829" s="149"/>
    </row>
    <row r="830" spans="1:16" ht="15" customHeight="1" x14ac:dyDescent="0.25">
      <c r="A830" s="44" t="e">
        <f ca="1">IF(MONTH(C830)=MONTH(D$3),RIGHT('Yearly Info'!A$26,LEN('Yearly Info'!A$26)-4),"")</f>
        <v>#VALUE!</v>
      </c>
      <c r="B830" s="145"/>
      <c r="C830" s="42">
        <f t="shared" ca="1" si="29"/>
        <v>46320</v>
      </c>
      <c r="D830" s="107">
        <f ca="1">INDIRECT("'" &amp; UPPER(LEFT(TEXT($D$3,"mmmm"),3)) &amp; "'!AC23")</f>
        <v>0</v>
      </c>
      <c r="E830" s="147"/>
      <c r="F830" s="148"/>
      <c r="G830" s="148"/>
      <c r="H830" s="148"/>
      <c r="I830" s="148"/>
      <c r="J830" s="148"/>
      <c r="K830" s="148"/>
      <c r="L830" s="148"/>
      <c r="M830" s="148"/>
      <c r="N830" s="148"/>
      <c r="O830" s="148"/>
      <c r="P830" s="149"/>
    </row>
    <row r="831" spans="1:16" ht="15" customHeight="1" x14ac:dyDescent="0.25">
      <c r="A831" s="44" t="e">
        <f ca="1">IF(MONTH(C831)=MONTH(D$3),RIGHT('Yearly Info'!A$27,LEN('Yearly Info'!A$27)-4),"")</f>
        <v>#VALUE!</v>
      </c>
      <c r="B831" s="145"/>
      <c r="C831" s="42">
        <f t="shared" ca="1" si="29"/>
        <v>46320</v>
      </c>
      <c r="D831" s="107">
        <f ca="1">INDIRECT("'" &amp; UPPER(LEFT(TEXT($D$3,"mmmm"),3)) &amp; "'!AC24")</f>
        <v>0</v>
      </c>
      <c r="E831" s="147"/>
      <c r="F831" s="148"/>
      <c r="G831" s="148"/>
      <c r="H831" s="148"/>
      <c r="I831" s="148"/>
      <c r="J831" s="148"/>
      <c r="K831" s="148"/>
      <c r="L831" s="148"/>
      <c r="M831" s="148"/>
      <c r="N831" s="148"/>
      <c r="O831" s="148"/>
      <c r="P831" s="149"/>
    </row>
    <row r="832" spans="1:16" ht="15" customHeight="1" x14ac:dyDescent="0.25">
      <c r="A832" s="44" t="e">
        <f ca="1">IF(MONTH(C832)=MONTH(D$3),RIGHT('Yearly Info'!A$28,LEN('Yearly Info'!A$28)-4),"")</f>
        <v>#VALUE!</v>
      </c>
      <c r="B832" s="145"/>
      <c r="C832" s="42">
        <f t="shared" ca="1" si="29"/>
        <v>46320</v>
      </c>
      <c r="D832" s="107">
        <f ca="1">INDIRECT("'" &amp; UPPER(LEFT(TEXT($D$3,"mmmm"),3)) &amp; "'!AC25")</f>
        <v>0</v>
      </c>
      <c r="E832" s="147"/>
      <c r="F832" s="148"/>
      <c r="G832" s="148"/>
      <c r="H832" s="148"/>
      <c r="I832" s="148"/>
      <c r="J832" s="148"/>
      <c r="K832" s="148"/>
      <c r="L832" s="148"/>
      <c r="M832" s="148"/>
      <c r="N832" s="148"/>
      <c r="O832" s="148"/>
      <c r="P832" s="149"/>
    </row>
    <row r="833" spans="1:16" ht="15" customHeight="1" x14ac:dyDescent="0.25">
      <c r="A833" s="44" t="e">
        <f ca="1">IF(MONTH(C833)=MONTH(D$3),RIGHT('Yearly Info'!A$29,LEN('Yearly Info'!A$29)-4),"")</f>
        <v>#VALUE!</v>
      </c>
      <c r="B833" s="145"/>
      <c r="C833" s="42">
        <f t="shared" ca="1" si="29"/>
        <v>46320</v>
      </c>
      <c r="D833" s="107">
        <f ca="1">INDIRECT("'" &amp; UPPER(LEFT(TEXT($D$3,"mmmm"),3)) &amp; "'!AC26")</f>
        <v>0</v>
      </c>
      <c r="E833" s="147"/>
      <c r="F833" s="148"/>
      <c r="G833" s="148"/>
      <c r="H833" s="148"/>
      <c r="I833" s="148"/>
      <c r="J833" s="148"/>
      <c r="K833" s="148"/>
      <c r="L833" s="148"/>
      <c r="M833" s="148"/>
      <c r="N833" s="148"/>
      <c r="O833" s="148"/>
      <c r="P833" s="149"/>
    </row>
    <row r="834" spans="1:16" ht="15" customHeight="1" x14ac:dyDescent="0.25">
      <c r="A834" s="44" t="e">
        <f ca="1">IF(MONTH(C834)=MONTH(D$3),RIGHT('Yearly Info'!A$30,LEN('Yearly Info'!A$30)-4),"")</f>
        <v>#VALUE!</v>
      </c>
      <c r="B834" s="145"/>
      <c r="C834" s="42">
        <f t="shared" ca="1" si="29"/>
        <v>46320</v>
      </c>
      <c r="D834" s="107">
        <f ca="1">INDIRECT("'" &amp; UPPER(LEFT(TEXT($D$3,"mmmm"),3)) &amp; "'!AC27")</f>
        <v>0</v>
      </c>
      <c r="E834" s="147"/>
      <c r="F834" s="148"/>
      <c r="G834" s="148"/>
      <c r="H834" s="148"/>
      <c r="I834" s="148"/>
      <c r="J834" s="148"/>
      <c r="K834" s="148"/>
      <c r="L834" s="148"/>
      <c r="M834" s="148"/>
      <c r="N834" s="148"/>
      <c r="O834" s="148"/>
      <c r="P834" s="149"/>
    </row>
    <row r="835" spans="1:16" ht="15" customHeight="1" x14ac:dyDescent="0.25">
      <c r="A835" s="44" t="e">
        <f ca="1">IF(MONTH(C835)=MONTH(D$3),RIGHT('Yearly Info'!A$31,LEN('Yearly Info'!A$31)-4),"")</f>
        <v>#VALUE!</v>
      </c>
      <c r="B835" s="145"/>
      <c r="C835" s="42">
        <f t="shared" ca="1" si="29"/>
        <v>46320</v>
      </c>
      <c r="D835" s="107">
        <f ca="1">INDIRECT("'" &amp; UPPER(LEFT(TEXT($D$3,"mmmm"),3)) &amp; "'!AC28")</f>
        <v>0</v>
      </c>
      <c r="E835" s="147"/>
      <c r="F835" s="148"/>
      <c r="G835" s="148"/>
      <c r="H835" s="148"/>
      <c r="I835" s="148"/>
      <c r="J835" s="148"/>
      <c r="K835" s="148"/>
      <c r="L835" s="148"/>
      <c r="M835" s="148"/>
      <c r="N835" s="148"/>
      <c r="O835" s="148"/>
      <c r="P835" s="149"/>
    </row>
    <row r="836" spans="1:16" ht="15" customHeight="1" x14ac:dyDescent="0.25">
      <c r="A836" s="44" t="e">
        <f ca="1">IF(MONTH(C836)=MONTH(D$3),RIGHT('Yearly Info'!A$32,LEN('Yearly Info'!A$32)-4),"")</f>
        <v>#VALUE!</v>
      </c>
      <c r="B836" s="145"/>
      <c r="C836" s="42">
        <f t="shared" ca="1" si="29"/>
        <v>46320</v>
      </c>
      <c r="D836" s="107">
        <f ca="1">INDIRECT("'" &amp; UPPER(LEFT(TEXT($D$3,"mmmm"),3)) &amp; "'!AC29")</f>
        <v>0</v>
      </c>
      <c r="E836" s="147"/>
      <c r="F836" s="148"/>
      <c r="G836" s="148"/>
      <c r="H836" s="148"/>
      <c r="I836" s="148"/>
      <c r="J836" s="148"/>
      <c r="K836" s="148"/>
      <c r="L836" s="148"/>
      <c r="M836" s="148"/>
      <c r="N836" s="148"/>
      <c r="O836" s="148"/>
      <c r="P836" s="149"/>
    </row>
    <row r="837" spans="1:16" ht="15" customHeight="1" x14ac:dyDescent="0.25">
      <c r="A837" s="44" t="e">
        <f ca="1">IF(MONTH(C837)=MONTH(D$3),RIGHT('Yearly Info'!A$33,LEN('Yearly Info'!A$33)-4),"")</f>
        <v>#VALUE!</v>
      </c>
      <c r="B837" s="145"/>
      <c r="C837" s="42">
        <f t="shared" ca="1" si="29"/>
        <v>46320</v>
      </c>
      <c r="D837" s="107">
        <f ca="1">INDIRECT("'" &amp; UPPER(LEFT(TEXT($D$3,"mmmm"),3)) &amp; "'!AC30")</f>
        <v>0</v>
      </c>
      <c r="E837" s="147"/>
      <c r="F837" s="148"/>
      <c r="G837" s="148"/>
      <c r="H837" s="148"/>
      <c r="I837" s="148"/>
      <c r="J837" s="148"/>
      <c r="K837" s="148"/>
      <c r="L837" s="148"/>
      <c r="M837" s="148"/>
      <c r="N837" s="148"/>
      <c r="O837" s="148"/>
      <c r="P837" s="149"/>
    </row>
    <row r="838" spans="1:16" ht="15" customHeight="1" x14ac:dyDescent="0.25">
      <c r="A838" s="44" t="e">
        <f ca="1">IF(MONTH(C838)=MONTH(D$3),RIGHT('Yearly Info'!A$34,LEN('Yearly Info'!A$34)-4),"")</f>
        <v>#VALUE!</v>
      </c>
      <c r="B838" s="145"/>
      <c r="C838" s="42">
        <f t="shared" ca="1" si="29"/>
        <v>46320</v>
      </c>
      <c r="D838" s="107">
        <f ca="1">INDIRECT("'" &amp; UPPER(LEFT(TEXT($D$3,"mmmm"),3)) &amp; "'!AC31")</f>
        <v>0</v>
      </c>
      <c r="E838" s="147"/>
      <c r="F838" s="148"/>
      <c r="G838" s="148"/>
      <c r="H838" s="148"/>
      <c r="I838" s="148"/>
      <c r="J838" s="148"/>
      <c r="K838" s="148"/>
      <c r="L838" s="148"/>
      <c r="M838" s="148"/>
      <c r="N838" s="148"/>
      <c r="O838" s="148"/>
      <c r="P838" s="149"/>
    </row>
    <row r="839" spans="1:16" ht="15" customHeight="1" x14ac:dyDescent="0.25">
      <c r="A839" s="44" t="e">
        <f ca="1">IF(MONTH(C839)=MONTH(D$3),RIGHT('Yearly Info'!A$35,LEN('Yearly Info'!A$35)-4),"")</f>
        <v>#VALUE!</v>
      </c>
      <c r="B839" s="145"/>
      <c r="C839" s="42">
        <f t="shared" ca="1" si="29"/>
        <v>46320</v>
      </c>
      <c r="D839" s="107">
        <f ca="1">INDIRECT("'" &amp; UPPER(LEFT(TEXT($D$3,"mmmm"),3)) &amp; "'!AC32")</f>
        <v>0</v>
      </c>
      <c r="E839" s="147"/>
      <c r="F839" s="148"/>
      <c r="G839" s="148"/>
      <c r="H839" s="148"/>
      <c r="I839" s="148"/>
      <c r="J839" s="148"/>
      <c r="K839" s="148"/>
      <c r="L839" s="148"/>
      <c r="M839" s="148"/>
      <c r="N839" s="148"/>
      <c r="O839" s="148"/>
      <c r="P839" s="149"/>
    </row>
    <row r="840" spans="1:16" ht="15" customHeight="1" x14ac:dyDescent="0.25">
      <c r="A840" s="44" t="e">
        <f ca="1">IF(MONTH(C840)=MONTH(D$3),RIGHT('Yearly Info'!A$36,LEN('Yearly Info'!A$36)-4),"")</f>
        <v>#VALUE!</v>
      </c>
      <c r="B840" s="145"/>
      <c r="C840" s="42">
        <f t="shared" ca="1" si="29"/>
        <v>46320</v>
      </c>
      <c r="D840" s="107">
        <f ca="1">INDIRECT("'" &amp; UPPER(LEFT(TEXT($D$3,"mmmm"),3)) &amp; "'!AC33")</f>
        <v>0</v>
      </c>
      <c r="E840" s="147"/>
      <c r="F840" s="148"/>
      <c r="G840" s="148"/>
      <c r="H840" s="148"/>
      <c r="I840" s="148"/>
      <c r="J840" s="148"/>
      <c r="K840" s="148"/>
      <c r="L840" s="148"/>
      <c r="M840" s="148"/>
      <c r="N840" s="148"/>
      <c r="O840" s="148"/>
      <c r="P840" s="149"/>
    </row>
    <row r="841" spans="1:16" ht="15" customHeight="1" x14ac:dyDescent="0.25">
      <c r="A841" s="44" t="e">
        <f ca="1">IF(MONTH(C841)=MONTH(D$3),RIGHT('Yearly Info'!A$37,LEN('Yearly Info'!A$37)-4),"")</f>
        <v>#VALUE!</v>
      </c>
      <c r="B841" s="145"/>
      <c r="C841" s="42">
        <f t="shared" ca="1" si="29"/>
        <v>46320</v>
      </c>
      <c r="D841" s="107">
        <f ca="1">INDIRECT("'" &amp; UPPER(LEFT(TEXT($D$3,"mmmm"),3)) &amp; "'!AC34")</f>
        <v>0</v>
      </c>
      <c r="E841" s="147"/>
      <c r="F841" s="148"/>
      <c r="G841" s="148"/>
      <c r="H841" s="148"/>
      <c r="I841" s="148"/>
      <c r="J841" s="148"/>
      <c r="K841" s="148"/>
      <c r="L841" s="148"/>
      <c r="M841" s="148"/>
      <c r="N841" s="148"/>
      <c r="O841" s="148"/>
      <c r="P841" s="149"/>
    </row>
    <row r="842" spans="1:16" ht="15" customHeight="1" x14ac:dyDescent="0.25">
      <c r="A842" s="44" t="e">
        <f ca="1">IF(MONTH(C842)=MONTH(D$3),RIGHT('Yearly Info'!A$38,LEN('Yearly Info'!A$38)-4),"")</f>
        <v>#VALUE!</v>
      </c>
      <c r="B842" s="145"/>
      <c r="C842" s="42">
        <f t="shared" ca="1" si="29"/>
        <v>46320</v>
      </c>
      <c r="D842" s="107">
        <f ca="1">INDIRECT("'" &amp; UPPER(LEFT(TEXT($D$3,"mmmm"),3)) &amp; "'!AC35")</f>
        <v>0</v>
      </c>
      <c r="E842" s="147"/>
      <c r="F842" s="148"/>
      <c r="G842" s="148"/>
      <c r="H842" s="148"/>
      <c r="I842" s="148"/>
      <c r="J842" s="148"/>
      <c r="K842" s="148"/>
      <c r="L842" s="148"/>
      <c r="M842" s="148"/>
      <c r="N842" s="148"/>
      <c r="O842" s="148"/>
      <c r="P842" s="149"/>
    </row>
    <row r="843" spans="1:16" ht="15" customHeight="1" x14ac:dyDescent="0.25">
      <c r="A843" s="44" t="e">
        <f ca="1">IF(MONTH(C843)=MONTH(D$3),RIGHT('Yearly Info'!A$39,LEN('Yearly Info'!A$39)-4),"")</f>
        <v>#VALUE!</v>
      </c>
      <c r="B843" s="145"/>
      <c r="C843" s="42">
        <f t="shared" ca="1" si="29"/>
        <v>46320</v>
      </c>
      <c r="D843" s="107">
        <f ca="1">INDIRECT("'" &amp; UPPER(LEFT(TEXT($D$3,"mmmm"),3)) &amp; "'!AC36")</f>
        <v>0</v>
      </c>
      <c r="E843" s="147"/>
      <c r="F843" s="148"/>
      <c r="G843" s="148"/>
      <c r="H843" s="148"/>
      <c r="I843" s="148"/>
      <c r="J843" s="148"/>
      <c r="K843" s="148"/>
      <c r="L843" s="148"/>
      <c r="M843" s="148"/>
      <c r="N843" s="148"/>
      <c r="O843" s="148"/>
      <c r="P843" s="149"/>
    </row>
    <row r="844" spans="1:16" ht="15" customHeight="1" thickBot="1" x14ac:dyDescent="0.3">
      <c r="A844" s="45" t="e">
        <f ca="1">IF(MONTH(C844)=MONTH(D$3),RIGHT('Yearly Info'!A$40,LEN('Yearly Info'!A$40)-4),"")</f>
        <v>#VALUE!</v>
      </c>
      <c r="B844" s="145"/>
      <c r="C844" s="42">
        <f t="shared" ca="1" si="29"/>
        <v>46320</v>
      </c>
      <c r="D844" s="107">
        <f ca="1">INDIRECT("'" &amp; UPPER(LEFT(TEXT($D$3,"mmmm"),3)) &amp; "'!AC37")</f>
        <v>0</v>
      </c>
      <c r="E844" s="147"/>
      <c r="F844" s="148"/>
      <c r="G844" s="148"/>
      <c r="H844" s="148"/>
      <c r="I844" s="148"/>
      <c r="J844" s="148"/>
      <c r="K844" s="148"/>
      <c r="L844" s="148"/>
      <c r="M844" s="148"/>
      <c r="N844" s="148"/>
      <c r="O844" s="148"/>
      <c r="P844" s="149"/>
    </row>
    <row r="845" spans="1:16" ht="15" customHeight="1" thickBot="1" x14ac:dyDescent="0.3">
      <c r="A845" s="45" t="str">
        <f ca="1">IF(MONTH(C845)=MONTH(D$3),RIGHT('Yearly Info'!A$41,LEN('Yearly Info'!A$41)-4),"")</f>
        <v xml:space="preserve"> </v>
      </c>
      <c r="B845" s="145"/>
      <c r="C845" s="42">
        <f t="shared" ca="1" si="29"/>
        <v>46320</v>
      </c>
      <c r="D845" s="107">
        <f ca="1">INDIRECT("'" &amp; UPPER(LEFT(TEXT($D$3,"mmmm"),3)) &amp; "'!AC38")</f>
        <v>0</v>
      </c>
      <c r="E845" s="147"/>
      <c r="F845" s="148"/>
      <c r="G845" s="148"/>
      <c r="H845" s="148"/>
      <c r="I845" s="148"/>
      <c r="J845" s="148"/>
      <c r="K845" s="148"/>
      <c r="L845" s="148"/>
      <c r="M845" s="148"/>
      <c r="N845" s="148"/>
      <c r="O845" s="148"/>
      <c r="P845" s="149"/>
    </row>
    <row r="846" spans="1:16" ht="15" customHeight="1" thickBot="1" x14ac:dyDescent="0.3">
      <c r="A846" s="45" t="str">
        <f ca="1">IF(MONTH(C846)=MONTH(D$3),RIGHT('Yearly Info'!A$42,LEN('Yearly Info'!A$42)-4),"")</f>
        <v xml:space="preserve"> </v>
      </c>
      <c r="B846" s="145"/>
      <c r="C846" s="42">
        <f t="shared" ca="1" si="29"/>
        <v>46320</v>
      </c>
      <c r="D846" s="107">
        <f ca="1">INDIRECT("'" &amp; UPPER(LEFT(TEXT($D$3,"mmmm"),3)) &amp; "'!AC39")</f>
        <v>0</v>
      </c>
      <c r="E846" s="147"/>
      <c r="F846" s="148"/>
      <c r="G846" s="148"/>
      <c r="H846" s="148"/>
      <c r="I846" s="148"/>
      <c r="J846" s="148"/>
      <c r="K846" s="148"/>
      <c r="L846" s="148"/>
      <c r="M846" s="148"/>
      <c r="N846" s="148"/>
      <c r="O846" s="148"/>
      <c r="P846" s="149"/>
    </row>
    <row r="847" spans="1:16" ht="15" customHeight="1" thickBot="1" x14ac:dyDescent="0.3">
      <c r="A847" s="45" t="str">
        <f ca="1">IF(MONTH(C847)=MONTH(D$3),RIGHT('Yearly Info'!A$43,LEN('Yearly Info'!A$43)-4),"")</f>
        <v xml:space="preserve"> </v>
      </c>
      <c r="B847" s="146"/>
      <c r="C847" s="42">
        <f t="shared" ca="1" si="29"/>
        <v>46320</v>
      </c>
      <c r="D847" s="107">
        <f ca="1">INDIRECT("'" &amp; UPPER(LEFT(TEXT($D$3,"mmmm"),3)) &amp; "'!AC40")</f>
        <v>0</v>
      </c>
      <c r="E847" s="150"/>
      <c r="F847" s="151"/>
      <c r="G847" s="151"/>
      <c r="H847" s="151"/>
      <c r="I847" s="151"/>
      <c r="J847" s="151"/>
      <c r="K847" s="151"/>
      <c r="L847" s="151"/>
      <c r="M847" s="151"/>
      <c r="N847" s="151"/>
      <c r="O847" s="151"/>
      <c r="P847" s="152"/>
    </row>
    <row r="848" spans="1:16" ht="15" customHeight="1" x14ac:dyDescent="0.25">
      <c r="A848" s="44" t="str">
        <f ca="1">IF(MONTH(C848)=MONTH(D$3),RIGHT('Yearly Info'!A$14,LEN('Yearly Info'!A$14)-4),"")</f>
        <v xml:space="preserve"> RICS Support for MDEQ</v>
      </c>
      <c r="B848" s="159" t="str">
        <f ca="1">TEXT(C848,"dddd")</f>
        <v>Monday</v>
      </c>
      <c r="C848" s="96">
        <f ca="1">C758+3</f>
        <v>46321</v>
      </c>
      <c r="D848" s="54">
        <f ca="1">INDIRECT("'" &amp; UPPER(LEFT(TEXT($D$3,"mmmm"),3)) &amp; "'!AD11")</f>
        <v>0</v>
      </c>
      <c r="E848" s="147"/>
      <c r="F848" s="148"/>
      <c r="G848" s="148"/>
      <c r="H848" s="148"/>
      <c r="I848" s="148"/>
      <c r="J848" s="148"/>
      <c r="K848" s="148"/>
      <c r="L848" s="148"/>
      <c r="M848" s="148"/>
      <c r="N848" s="148"/>
      <c r="O848" s="148"/>
      <c r="P848" s="149"/>
    </row>
    <row r="849" spans="1:16" ht="15" customHeight="1" x14ac:dyDescent="0.25">
      <c r="A849" s="44" t="str">
        <f ca="1">IF(MONTH(C849)=MONTH(D$3),RIGHT('Yearly Info'!A$15,LEN('Yearly Info'!A$15)-4),"")</f>
        <v xml:space="preserve"> MDEQ</v>
      </c>
      <c r="B849" s="145"/>
      <c r="C849" s="42">
        <f ca="1">C848</f>
        <v>46321</v>
      </c>
      <c r="D849" s="54">
        <f ca="1">INDIRECT("'" &amp; UPPER(LEFT(TEXT($D$3,"mmmm"),3)) &amp; "'!AD12")</f>
        <v>0</v>
      </c>
      <c r="E849" s="147"/>
      <c r="F849" s="148"/>
      <c r="G849" s="148"/>
      <c r="H849" s="148"/>
      <c r="I849" s="148"/>
      <c r="J849" s="148"/>
      <c r="K849" s="148"/>
      <c r="L849" s="148"/>
      <c r="M849" s="148"/>
      <c r="N849" s="148"/>
      <c r="O849" s="148"/>
      <c r="P849" s="149"/>
    </row>
    <row r="850" spans="1:16" ht="15" customHeight="1" x14ac:dyDescent="0.25">
      <c r="A850" s="44" t="str">
        <f ca="1">IF(MONTH(C850)=MONTH(D$3),RIGHT('Yearly Info'!A$16,LEN('Yearly Info'!A$16)-4),"")</f>
        <v xml:space="preserve"> RICS Idea Portal</v>
      </c>
      <c r="B850" s="145"/>
      <c r="C850" s="42">
        <f t="shared" ref="C850:C877" ca="1" si="30">C849</f>
        <v>46321</v>
      </c>
      <c r="D850" s="54">
        <f ca="1">INDIRECT("'" &amp; UPPER(LEFT(TEXT($D$3,"mmmm"),3)) &amp; "'!AD13")</f>
        <v>0</v>
      </c>
      <c r="E850" s="147"/>
      <c r="F850" s="148"/>
      <c r="G850" s="148"/>
      <c r="H850" s="148"/>
      <c r="I850" s="148"/>
      <c r="J850" s="148"/>
      <c r="K850" s="148"/>
      <c r="L850" s="148"/>
      <c r="M850" s="148"/>
      <c r="N850" s="148"/>
      <c r="O850" s="148"/>
      <c r="P850" s="149"/>
    </row>
    <row r="851" spans="1:16" ht="15" customHeight="1" x14ac:dyDescent="0.25">
      <c r="A851" s="44" t="str">
        <f ca="1">IF(MONTH(C851)=MONTH(D$3),RIGHT('Yearly Info'!A$17,LEN('Yearly Info'!A$17)-4),"")</f>
        <v xml:space="preserve"> MSWIS</v>
      </c>
      <c r="B851" s="145"/>
      <c r="C851" s="42">
        <f t="shared" ca="1" si="30"/>
        <v>46321</v>
      </c>
      <c r="D851" s="54">
        <f ca="1">INDIRECT("'" &amp; UPPER(LEFT(TEXT($D$3,"mmmm"),3)) &amp; "'!AD14")</f>
        <v>0</v>
      </c>
      <c r="E851" s="147"/>
      <c r="F851" s="148"/>
      <c r="G851" s="148"/>
      <c r="H851" s="148"/>
      <c r="I851" s="148"/>
      <c r="J851" s="148"/>
      <c r="K851" s="148"/>
      <c r="L851" s="148"/>
      <c r="M851" s="148"/>
      <c r="N851" s="148"/>
      <c r="O851" s="148"/>
      <c r="P851" s="149"/>
    </row>
    <row r="852" spans="1:16" ht="15" customHeight="1" x14ac:dyDescent="0.25">
      <c r="A852" s="44" t="str">
        <f ca="1">IF(MONTH(C852)=MONTH(D$3),RIGHT('Yearly Info'!A$18,LEN('Yearly Info'!A$18)-4),"")</f>
        <v xml:space="preserve"> GeoSpatial</v>
      </c>
      <c r="B852" s="145"/>
      <c r="C852" s="42">
        <f t="shared" ca="1" si="30"/>
        <v>46321</v>
      </c>
      <c r="D852" s="54">
        <f ca="1">INDIRECT("'" &amp; UPPER(LEFT(TEXT($D$3,"mmmm"),3)) &amp; "'!AD15")</f>
        <v>0</v>
      </c>
      <c r="E852" s="147"/>
      <c r="F852" s="148"/>
      <c r="G852" s="148"/>
      <c r="H852" s="148"/>
      <c r="I852" s="148"/>
      <c r="J852" s="148"/>
      <c r="K852" s="148"/>
      <c r="L852" s="148"/>
      <c r="M852" s="148"/>
      <c r="N852" s="148"/>
      <c r="O852" s="148"/>
      <c r="P852" s="149"/>
    </row>
    <row r="853" spans="1:16" ht="15" customHeight="1" x14ac:dyDescent="0.25">
      <c r="A853" s="44" t="str">
        <f ca="1">IF(MONTH(C853)=MONTH(D$3),RIGHT('Yearly Info'!A$19,LEN('Yearly Info'!A$19)-4),"")</f>
        <v xml:space="preserve"> RICS Dashboard</v>
      </c>
      <c r="B853" s="145"/>
      <c r="C853" s="42">
        <f t="shared" ca="1" si="30"/>
        <v>46321</v>
      </c>
      <c r="D853" s="54">
        <f ca="1">INDIRECT("'" &amp; UPPER(LEFT(TEXT($D$3,"mmmm"),3)) &amp; "'!AD16")</f>
        <v>0</v>
      </c>
      <c r="E853" s="147"/>
      <c r="F853" s="148"/>
      <c r="G853" s="148"/>
      <c r="H853" s="148"/>
      <c r="I853" s="148"/>
      <c r="J853" s="148"/>
      <c r="K853" s="148"/>
      <c r="L853" s="148"/>
      <c r="M853" s="148"/>
      <c r="N853" s="148"/>
      <c r="O853" s="148"/>
      <c r="P853" s="149"/>
    </row>
    <row r="854" spans="1:16" ht="15" customHeight="1" x14ac:dyDescent="0.25">
      <c r="A854" s="44" t="str">
        <f ca="1">IF(MONTH(C854)=MONTH(D$3),RIGHT('Yearly Info'!A$20,LEN('Yearly Info'!A$20)-4),"")</f>
        <v xml:space="preserve"> MDWFP NRIS</v>
      </c>
      <c r="B854" s="145"/>
      <c r="C854" s="42">
        <f t="shared" ca="1" si="30"/>
        <v>46321</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xml:space="preserve"> MSWIS MRVA 4 CLOSED</v>
      </c>
      <c r="B855" s="145"/>
      <c r="C855" s="42">
        <f t="shared" ca="1" si="30"/>
        <v>46321</v>
      </c>
      <c r="D855" s="54">
        <f ca="1">INDIRECT("'" &amp; UPPER(LEFT(TEXT($D$3,"mmmm"),3)) &amp; "'!AD18")</f>
        <v>0</v>
      </c>
      <c r="E855" s="156"/>
      <c r="F855" s="148"/>
      <c r="G855" s="148"/>
      <c r="H855" s="148"/>
      <c r="I855" s="148"/>
      <c r="J855" s="148"/>
      <c r="K855" s="148"/>
      <c r="L855" s="148"/>
      <c r="M855" s="148"/>
      <c r="N855" s="148"/>
      <c r="O855" s="148"/>
      <c r="P855" s="149"/>
    </row>
    <row r="856" spans="1:16" ht="15" customHeight="1" x14ac:dyDescent="0.25">
      <c r="A856" s="44" t="str">
        <f ca="1">IF(MONTH(C856)=MONTH(D$3),RIGHT('Yearly Info'!A$22,LEN('Yearly Info'!A$22)-4),"")</f>
        <v xml:space="preserve"> Tackett</v>
      </c>
      <c r="B856" s="145"/>
      <c r="C856" s="42">
        <f t="shared" ca="1" si="30"/>
        <v>46321</v>
      </c>
      <c r="D856" s="54">
        <f ca="1">INDIRECT("'" &amp; UPPER(LEFT(TEXT($D$3,"mmmm"),3)) &amp; "'!AD19")</f>
        <v>0</v>
      </c>
      <c r="E856" s="147"/>
      <c r="F856" s="148"/>
      <c r="G856" s="148"/>
      <c r="H856" s="148"/>
      <c r="I856" s="148"/>
      <c r="J856" s="148"/>
      <c r="K856" s="148"/>
      <c r="L856" s="148"/>
      <c r="M856" s="148"/>
      <c r="N856" s="148"/>
      <c r="O856" s="148"/>
      <c r="P856" s="149"/>
    </row>
    <row r="857" spans="1:16" ht="15" customHeight="1" x14ac:dyDescent="0.25">
      <c r="A857" s="44" t="e">
        <f ca="1">IF(MONTH(C857)=MONTH(D$3),RIGHT('Yearly Info'!A$23,LEN('Yearly Info'!A$23)-4),"")</f>
        <v>#VALUE!</v>
      </c>
      <c r="B857" s="145"/>
      <c r="C857" s="42">
        <f t="shared" ca="1" si="30"/>
        <v>46321</v>
      </c>
      <c r="D857" s="54">
        <f ca="1">INDIRECT("'" &amp; UPPER(LEFT(TEXT($D$3,"mmmm"),3)) &amp; "'!AD20")</f>
        <v>0</v>
      </c>
      <c r="E857" s="147"/>
      <c r="F857" s="148"/>
      <c r="G857" s="148"/>
      <c r="H857" s="148"/>
      <c r="I857" s="148"/>
      <c r="J857" s="148"/>
      <c r="K857" s="148"/>
      <c r="L857" s="148"/>
      <c r="M857" s="148"/>
      <c r="N857" s="148"/>
      <c r="O857" s="148"/>
      <c r="P857" s="149"/>
    </row>
    <row r="858" spans="1:16" ht="15" customHeight="1" x14ac:dyDescent="0.25">
      <c r="A858" s="44" t="e">
        <f ca="1">IF(MONTH(C858)=MONTH(D$3),RIGHT('Yearly Info'!A$24,LEN('Yearly Info'!A$24)-4),"")</f>
        <v>#VALUE!</v>
      </c>
      <c r="B858" s="145"/>
      <c r="C858" s="42">
        <f t="shared" ca="1" si="30"/>
        <v>46321</v>
      </c>
      <c r="D858" s="54">
        <f ca="1">INDIRECT("'" &amp; UPPER(LEFT(TEXT($D$3,"mmmm"),3)) &amp; "'!AD21")</f>
        <v>0</v>
      </c>
      <c r="E858" s="147"/>
      <c r="F858" s="148"/>
      <c r="G858" s="148"/>
      <c r="H858" s="148"/>
      <c r="I858" s="148"/>
      <c r="J858" s="148"/>
      <c r="K858" s="148"/>
      <c r="L858" s="148"/>
      <c r="M858" s="148"/>
      <c r="N858" s="148"/>
      <c r="O858" s="148"/>
      <c r="P858" s="149"/>
    </row>
    <row r="859" spans="1:16" ht="15" customHeight="1" x14ac:dyDescent="0.25">
      <c r="A859" s="44" t="e">
        <f ca="1">IF(MONTH(C859)=MONTH(D$3),RIGHT('Yearly Info'!A$25,LEN('Yearly Info'!A$25)-4),"")</f>
        <v>#VALUE!</v>
      </c>
      <c r="B859" s="145"/>
      <c r="C859" s="42">
        <f t="shared" ca="1" si="30"/>
        <v>46321</v>
      </c>
      <c r="D859" s="54">
        <f ca="1">INDIRECT("'" &amp; UPPER(LEFT(TEXT($D$3,"mmmm"),3)) &amp; "'!AD22")</f>
        <v>0</v>
      </c>
      <c r="E859" s="147"/>
      <c r="F859" s="148"/>
      <c r="G859" s="148"/>
      <c r="H859" s="148"/>
      <c r="I859" s="148"/>
      <c r="J859" s="148"/>
      <c r="K859" s="148"/>
      <c r="L859" s="148"/>
      <c r="M859" s="148"/>
      <c r="N859" s="148"/>
      <c r="O859" s="148"/>
      <c r="P859" s="149"/>
    </row>
    <row r="860" spans="1:16" ht="15" customHeight="1" x14ac:dyDescent="0.25">
      <c r="A860" s="44" t="e">
        <f ca="1">IF(MONTH(C860)=MONTH(D$3),RIGHT('Yearly Info'!A$26,LEN('Yearly Info'!A$26)-4),"")</f>
        <v>#VALUE!</v>
      </c>
      <c r="B860" s="145"/>
      <c r="C860" s="42">
        <f t="shared" ca="1" si="30"/>
        <v>46321</v>
      </c>
      <c r="D860" s="54">
        <f ca="1">INDIRECT("'" &amp; UPPER(LEFT(TEXT($D$3,"mmmm"),3)) &amp; "'!AD23")</f>
        <v>0</v>
      </c>
      <c r="E860" s="147"/>
      <c r="F860" s="148"/>
      <c r="G860" s="148"/>
      <c r="H860" s="148"/>
      <c r="I860" s="148"/>
      <c r="J860" s="148"/>
      <c r="K860" s="148"/>
      <c r="L860" s="148"/>
      <c r="M860" s="148"/>
      <c r="N860" s="148"/>
      <c r="O860" s="148"/>
      <c r="P860" s="149"/>
    </row>
    <row r="861" spans="1:16" ht="15" customHeight="1" x14ac:dyDescent="0.25">
      <c r="A861" s="44" t="e">
        <f ca="1">IF(MONTH(C861)=MONTH(D$3),RIGHT('Yearly Info'!A$27,LEN('Yearly Info'!A$27)-4),"")</f>
        <v>#VALUE!</v>
      </c>
      <c r="B861" s="145"/>
      <c r="C861" s="42">
        <f t="shared" ca="1" si="30"/>
        <v>46321</v>
      </c>
      <c r="D861" s="54">
        <f ca="1">INDIRECT("'" &amp; UPPER(LEFT(TEXT($D$3,"mmmm"),3)) &amp; "'!AD24")</f>
        <v>0</v>
      </c>
      <c r="E861" s="147"/>
      <c r="F861" s="148"/>
      <c r="G861" s="148"/>
      <c r="H861" s="148"/>
      <c r="I861" s="148"/>
      <c r="J861" s="148"/>
      <c r="K861" s="148"/>
      <c r="L861" s="148"/>
      <c r="M861" s="148"/>
      <c r="N861" s="148"/>
      <c r="O861" s="148"/>
      <c r="P861" s="149"/>
    </row>
    <row r="862" spans="1:16" ht="15" customHeight="1" x14ac:dyDescent="0.25">
      <c r="A862" s="44" t="e">
        <f ca="1">IF(MONTH(C862)=MONTH(D$3),RIGHT('Yearly Info'!A$28,LEN('Yearly Info'!A$28)-4),"")</f>
        <v>#VALUE!</v>
      </c>
      <c r="B862" s="145"/>
      <c r="C862" s="42">
        <f t="shared" ca="1" si="30"/>
        <v>46321</v>
      </c>
      <c r="D862" s="54">
        <f ca="1">INDIRECT("'" &amp; UPPER(LEFT(TEXT($D$3,"mmmm"),3)) &amp; "'!AD25")</f>
        <v>0</v>
      </c>
      <c r="E862" s="147"/>
      <c r="F862" s="148"/>
      <c r="G862" s="148"/>
      <c r="H862" s="148"/>
      <c r="I862" s="148"/>
      <c r="J862" s="148"/>
      <c r="K862" s="148"/>
      <c r="L862" s="148"/>
      <c r="M862" s="148"/>
      <c r="N862" s="148"/>
      <c r="O862" s="148"/>
      <c r="P862" s="149"/>
    </row>
    <row r="863" spans="1:16" ht="15" customHeight="1" x14ac:dyDescent="0.25">
      <c r="A863" s="44" t="e">
        <f ca="1">IF(MONTH(C863)=MONTH(D$3),RIGHT('Yearly Info'!A$29,LEN('Yearly Info'!A$29)-4),"")</f>
        <v>#VALUE!</v>
      </c>
      <c r="B863" s="145"/>
      <c r="C863" s="42">
        <f t="shared" ca="1" si="30"/>
        <v>46321</v>
      </c>
      <c r="D863" s="54">
        <f ca="1">INDIRECT("'" &amp; UPPER(LEFT(TEXT($D$3,"mmmm"),3)) &amp; "'!AD26")</f>
        <v>0</v>
      </c>
      <c r="E863" s="147"/>
      <c r="F863" s="148"/>
      <c r="G863" s="148"/>
      <c r="H863" s="148"/>
      <c r="I863" s="148"/>
      <c r="J863" s="148"/>
      <c r="K863" s="148"/>
      <c r="L863" s="148"/>
      <c r="M863" s="148"/>
      <c r="N863" s="148"/>
      <c r="O863" s="148"/>
      <c r="P863" s="149"/>
    </row>
    <row r="864" spans="1:16" ht="15" customHeight="1" x14ac:dyDescent="0.25">
      <c r="A864" s="44" t="e">
        <f ca="1">IF(MONTH(C864)=MONTH(D$3),RIGHT('Yearly Info'!A$30,LEN('Yearly Info'!A$30)-4),"")</f>
        <v>#VALUE!</v>
      </c>
      <c r="B864" s="145"/>
      <c r="C864" s="42">
        <f t="shared" ca="1" si="30"/>
        <v>46321</v>
      </c>
      <c r="D864" s="54">
        <f ca="1">INDIRECT("'" &amp; UPPER(LEFT(TEXT($D$3,"mmmm"),3)) &amp; "'!AD27")</f>
        <v>0</v>
      </c>
      <c r="E864" s="147"/>
      <c r="F864" s="148"/>
      <c r="G864" s="148"/>
      <c r="H864" s="148"/>
      <c r="I864" s="148"/>
      <c r="J864" s="148"/>
      <c r="K864" s="148"/>
      <c r="L864" s="148"/>
      <c r="M864" s="148"/>
      <c r="N864" s="148"/>
      <c r="O864" s="148"/>
      <c r="P864" s="149"/>
    </row>
    <row r="865" spans="1:16" ht="15" customHeight="1" x14ac:dyDescent="0.25">
      <c r="A865" s="44" t="e">
        <f ca="1">IF(MONTH(C865)=MONTH(D$3),RIGHT('Yearly Info'!A$31,LEN('Yearly Info'!A$31)-4),"")</f>
        <v>#VALUE!</v>
      </c>
      <c r="B865" s="145"/>
      <c r="C865" s="42">
        <f t="shared" ca="1" si="30"/>
        <v>46321</v>
      </c>
      <c r="D865" s="54">
        <f ca="1">INDIRECT("'" &amp; UPPER(LEFT(TEXT($D$3,"mmmm"),3)) &amp; "'!AD28")</f>
        <v>0</v>
      </c>
      <c r="E865" s="147"/>
      <c r="F865" s="148"/>
      <c r="G865" s="148"/>
      <c r="H865" s="148"/>
      <c r="I865" s="148"/>
      <c r="J865" s="148"/>
      <c r="K865" s="148"/>
      <c r="L865" s="148"/>
      <c r="M865" s="148"/>
      <c r="N865" s="148"/>
      <c r="O865" s="148"/>
      <c r="P865" s="149"/>
    </row>
    <row r="866" spans="1:16" ht="15" customHeight="1" x14ac:dyDescent="0.25">
      <c r="A866" s="44" t="e">
        <f ca="1">IF(MONTH(C866)=MONTH(D$3),RIGHT('Yearly Info'!A$32,LEN('Yearly Info'!A$32)-4),"")</f>
        <v>#VALUE!</v>
      </c>
      <c r="B866" s="145"/>
      <c r="C866" s="42">
        <f t="shared" ca="1" si="30"/>
        <v>46321</v>
      </c>
      <c r="D866" s="54">
        <f ca="1">INDIRECT("'" &amp; UPPER(LEFT(TEXT($D$3,"mmmm"),3)) &amp; "'!AD29")</f>
        <v>0</v>
      </c>
      <c r="E866" s="147"/>
      <c r="F866" s="148"/>
      <c r="G866" s="148"/>
      <c r="H866" s="148"/>
      <c r="I866" s="148"/>
      <c r="J866" s="148"/>
      <c r="K866" s="148"/>
      <c r="L866" s="148"/>
      <c r="M866" s="148"/>
      <c r="N866" s="148"/>
      <c r="O866" s="148"/>
      <c r="P866" s="149"/>
    </row>
    <row r="867" spans="1:16" ht="15" customHeight="1" x14ac:dyDescent="0.25">
      <c r="A867" s="44" t="e">
        <f ca="1">IF(MONTH(C867)=MONTH(D$3),RIGHT('Yearly Info'!A$33,LEN('Yearly Info'!A$33)-4),"")</f>
        <v>#VALUE!</v>
      </c>
      <c r="B867" s="145"/>
      <c r="C867" s="42">
        <f t="shared" ca="1" si="30"/>
        <v>46321</v>
      </c>
      <c r="D867" s="54">
        <f ca="1">INDIRECT("'" &amp; UPPER(LEFT(TEXT($D$3,"mmmm"),3)) &amp; "'!AD30")</f>
        <v>0</v>
      </c>
      <c r="E867" s="147"/>
      <c r="F867" s="148"/>
      <c r="G867" s="148"/>
      <c r="H867" s="148"/>
      <c r="I867" s="148"/>
      <c r="J867" s="148"/>
      <c r="K867" s="148"/>
      <c r="L867" s="148"/>
      <c r="M867" s="148"/>
      <c r="N867" s="148"/>
      <c r="O867" s="148"/>
      <c r="P867" s="149"/>
    </row>
    <row r="868" spans="1:16" ht="15" customHeight="1" x14ac:dyDescent="0.25">
      <c r="A868" s="44" t="e">
        <f ca="1">IF(MONTH(C868)=MONTH(D$3),RIGHT('Yearly Info'!A$34,LEN('Yearly Info'!A$34)-4),"")</f>
        <v>#VALUE!</v>
      </c>
      <c r="B868" s="145"/>
      <c r="C868" s="42">
        <f t="shared" ca="1" si="30"/>
        <v>46321</v>
      </c>
      <c r="D868" s="54">
        <f ca="1">INDIRECT("'" &amp; UPPER(LEFT(TEXT($D$3,"mmmm"),3)) &amp; "'!AD31")</f>
        <v>0</v>
      </c>
      <c r="E868" s="147"/>
      <c r="F868" s="148"/>
      <c r="G868" s="148"/>
      <c r="H868" s="148"/>
      <c r="I868" s="148"/>
      <c r="J868" s="148"/>
      <c r="K868" s="148"/>
      <c r="L868" s="148"/>
      <c r="M868" s="148"/>
      <c r="N868" s="148"/>
      <c r="O868" s="148"/>
      <c r="P868" s="149"/>
    </row>
    <row r="869" spans="1:16" ht="15" customHeight="1" x14ac:dyDescent="0.25">
      <c r="A869" s="44" t="e">
        <f ca="1">IF(MONTH(C869)=MONTH(D$3),RIGHT('Yearly Info'!A$35,LEN('Yearly Info'!A$35)-4),"")</f>
        <v>#VALUE!</v>
      </c>
      <c r="B869" s="145"/>
      <c r="C869" s="42">
        <f t="shared" ca="1" si="30"/>
        <v>46321</v>
      </c>
      <c r="D869" s="54">
        <f ca="1">INDIRECT("'" &amp; UPPER(LEFT(TEXT($D$3,"mmmm"),3)) &amp; "'!AD32")</f>
        <v>0</v>
      </c>
      <c r="E869" s="147"/>
      <c r="F869" s="148"/>
      <c r="G869" s="148"/>
      <c r="H869" s="148"/>
      <c r="I869" s="148"/>
      <c r="J869" s="148"/>
      <c r="K869" s="148"/>
      <c r="L869" s="148"/>
      <c r="M869" s="148"/>
      <c r="N869" s="148"/>
      <c r="O869" s="148"/>
      <c r="P869" s="149"/>
    </row>
    <row r="870" spans="1:16" ht="15" customHeight="1" x14ac:dyDescent="0.25">
      <c r="A870" s="44" t="e">
        <f ca="1">IF(MONTH(C870)=MONTH(D$3),RIGHT('Yearly Info'!A$36,LEN('Yearly Info'!A$36)-4),"")</f>
        <v>#VALUE!</v>
      </c>
      <c r="B870" s="145"/>
      <c r="C870" s="42">
        <f t="shared" ca="1" si="30"/>
        <v>46321</v>
      </c>
      <c r="D870" s="54">
        <f ca="1">INDIRECT("'" &amp; UPPER(LEFT(TEXT($D$3,"mmmm"),3)) &amp; "'!AD33")</f>
        <v>0</v>
      </c>
      <c r="E870" s="153"/>
      <c r="F870" s="154"/>
      <c r="G870" s="154"/>
      <c r="H870" s="154"/>
      <c r="I870" s="154"/>
      <c r="J870" s="154"/>
      <c r="K870" s="154"/>
      <c r="L870" s="154"/>
      <c r="M870" s="154"/>
      <c r="N870" s="154"/>
      <c r="O870" s="154"/>
      <c r="P870" s="155"/>
    </row>
    <row r="871" spans="1:16" ht="15" customHeight="1" x14ac:dyDescent="0.25">
      <c r="A871" s="44" t="e">
        <f ca="1">IF(MONTH(C871)=MONTH(D$3),RIGHT('Yearly Info'!A$37,LEN('Yearly Info'!A$37)-4),"")</f>
        <v>#VALUE!</v>
      </c>
      <c r="B871" s="145"/>
      <c r="C871" s="42">
        <f t="shared" ca="1" si="30"/>
        <v>46321</v>
      </c>
      <c r="D871" s="54">
        <f ca="1">INDIRECT("'" &amp; UPPER(LEFT(TEXT($D$3,"mmmm"),3)) &amp; "'!AD34")</f>
        <v>0</v>
      </c>
      <c r="E871" s="147"/>
      <c r="F871" s="148"/>
      <c r="G871" s="148"/>
      <c r="H871" s="148"/>
      <c r="I871" s="148"/>
      <c r="J871" s="148"/>
      <c r="K871" s="148"/>
      <c r="L871" s="148"/>
      <c r="M871" s="148"/>
      <c r="N871" s="148"/>
      <c r="O871" s="148"/>
      <c r="P871" s="149"/>
    </row>
    <row r="872" spans="1:16" ht="15" customHeight="1" x14ac:dyDescent="0.25">
      <c r="A872" s="44" t="e">
        <f ca="1">IF(MONTH(C872)=MONTH(D$3),RIGHT('Yearly Info'!A$38,LEN('Yearly Info'!A$38)-4),"")</f>
        <v>#VALUE!</v>
      </c>
      <c r="B872" s="145"/>
      <c r="C872" s="42">
        <f t="shared" ca="1" si="30"/>
        <v>46321</v>
      </c>
      <c r="D872" s="54">
        <f ca="1">INDIRECT("'" &amp; UPPER(LEFT(TEXT($D$3,"mmmm"),3)) &amp; "'!AD35")</f>
        <v>0</v>
      </c>
      <c r="E872" s="147"/>
      <c r="F872" s="148"/>
      <c r="G872" s="148"/>
      <c r="H872" s="148"/>
      <c r="I872" s="148"/>
      <c r="J872" s="148"/>
      <c r="K872" s="148"/>
      <c r="L872" s="148"/>
      <c r="M872" s="148"/>
      <c r="N872" s="148"/>
      <c r="O872" s="148"/>
      <c r="P872" s="149"/>
    </row>
    <row r="873" spans="1:16" ht="15" customHeight="1" x14ac:dyDescent="0.25">
      <c r="A873" s="44" t="e">
        <f ca="1">IF(MONTH(C873)=MONTH(D$3),RIGHT('Yearly Info'!A$39,LEN('Yearly Info'!A$39)-4),"")</f>
        <v>#VALUE!</v>
      </c>
      <c r="B873" s="145"/>
      <c r="C873" s="42">
        <f t="shared" ca="1" si="30"/>
        <v>46321</v>
      </c>
      <c r="D873" s="54">
        <f ca="1">INDIRECT("'" &amp; UPPER(LEFT(TEXT($D$3,"mmmm"),3)) &amp; "'!AD36")</f>
        <v>0</v>
      </c>
      <c r="E873" s="147"/>
      <c r="F873" s="148"/>
      <c r="G873" s="148"/>
      <c r="H873" s="148"/>
      <c r="I873" s="148"/>
      <c r="J873" s="148"/>
      <c r="K873" s="148"/>
      <c r="L873" s="148"/>
      <c r="M873" s="148"/>
      <c r="N873" s="148"/>
      <c r="O873" s="148"/>
      <c r="P873" s="149"/>
    </row>
    <row r="874" spans="1:16" ht="15" customHeight="1" thickBot="1" x14ac:dyDescent="0.3">
      <c r="A874" s="45" t="e">
        <f ca="1">IF(MONTH(C874)=MONTH(D$3),RIGHT('Yearly Info'!A$40,LEN('Yearly Info'!A$40)-4),"")</f>
        <v>#VALUE!</v>
      </c>
      <c r="B874" s="145"/>
      <c r="C874" s="42">
        <f t="shared" ca="1" si="30"/>
        <v>46321</v>
      </c>
      <c r="D874" s="54">
        <f ca="1">INDIRECT("'" &amp; UPPER(LEFT(TEXT($D$3,"mmmm"),3)) &amp; "'!AD37")</f>
        <v>0</v>
      </c>
      <c r="E874" s="147"/>
      <c r="F874" s="148"/>
      <c r="G874" s="148"/>
      <c r="H874" s="148"/>
      <c r="I874" s="148"/>
      <c r="J874" s="148"/>
      <c r="K874" s="148"/>
      <c r="L874" s="148"/>
      <c r="M874" s="148"/>
      <c r="N874" s="148"/>
      <c r="O874" s="148"/>
      <c r="P874" s="149"/>
    </row>
    <row r="875" spans="1:16" ht="15" customHeight="1" thickBot="1" x14ac:dyDescent="0.3">
      <c r="A875" s="45" t="str">
        <f ca="1">IF(MONTH(C875)=MONTH(D$3),RIGHT('Yearly Info'!A$41,LEN('Yearly Info'!A$41)-4),"")</f>
        <v xml:space="preserve"> </v>
      </c>
      <c r="B875" s="145"/>
      <c r="C875" s="42">
        <f t="shared" ca="1" si="30"/>
        <v>46321</v>
      </c>
      <c r="D875" s="54">
        <f ca="1">INDIRECT("'" &amp; UPPER(LEFT(TEXT($D$3,"mmmm"),3)) &amp; "'!AD38")</f>
        <v>0</v>
      </c>
      <c r="E875" s="147"/>
      <c r="F875" s="148"/>
      <c r="G875" s="148"/>
      <c r="H875" s="148"/>
      <c r="I875" s="148"/>
      <c r="J875" s="148"/>
      <c r="K875" s="148"/>
      <c r="L875" s="148"/>
      <c r="M875" s="148"/>
      <c r="N875" s="148"/>
      <c r="O875" s="148"/>
      <c r="P875" s="149"/>
    </row>
    <row r="876" spans="1:16" ht="15" customHeight="1" thickBot="1" x14ac:dyDescent="0.3">
      <c r="A876" s="45" t="str">
        <f ca="1">IF(MONTH(C876)=MONTH(D$3),RIGHT('Yearly Info'!A$42,LEN('Yearly Info'!A$42)-4),"")</f>
        <v xml:space="preserve"> </v>
      </c>
      <c r="B876" s="145"/>
      <c r="C876" s="42">
        <f t="shared" ca="1" si="30"/>
        <v>46321</v>
      </c>
      <c r="D876" s="54">
        <f ca="1">INDIRECT("'" &amp; UPPER(LEFT(TEXT($D$3,"mmmm"),3)) &amp; "'!AD39")</f>
        <v>0</v>
      </c>
      <c r="E876" s="147"/>
      <c r="F876" s="148"/>
      <c r="G876" s="148"/>
      <c r="H876" s="148"/>
      <c r="I876" s="148"/>
      <c r="J876" s="148"/>
      <c r="K876" s="148"/>
      <c r="L876" s="148"/>
      <c r="M876" s="148"/>
      <c r="N876" s="148"/>
      <c r="O876" s="148"/>
      <c r="P876" s="149"/>
    </row>
    <row r="877" spans="1:16" ht="15" customHeight="1" thickBot="1" x14ac:dyDescent="0.3">
      <c r="A877" s="45" t="str">
        <f ca="1">IF(MONTH(C877)=MONTH(D$3),RIGHT('Yearly Info'!A$43,LEN('Yearly Info'!A$43)-4),"")</f>
        <v xml:space="preserve"> </v>
      </c>
      <c r="B877" s="146"/>
      <c r="C877" s="42">
        <f t="shared" ca="1" si="30"/>
        <v>46321</v>
      </c>
      <c r="D877" s="55">
        <f ca="1">INDIRECT("'" &amp; UPPER(LEFT(TEXT($D$3,"mmmm"),3)) &amp; "'!AD40")</f>
        <v>0</v>
      </c>
      <c r="E877" s="150"/>
      <c r="F877" s="151"/>
      <c r="G877" s="151"/>
      <c r="H877" s="151"/>
      <c r="I877" s="151"/>
      <c r="J877" s="151"/>
      <c r="K877" s="151"/>
      <c r="L877" s="151"/>
      <c r="M877" s="151"/>
      <c r="N877" s="151"/>
      <c r="O877" s="151"/>
      <c r="P877" s="152"/>
    </row>
    <row r="878" spans="1:16" ht="15" customHeight="1" x14ac:dyDescent="0.25">
      <c r="A878" s="44" t="str">
        <f ca="1">IF(MONTH(C878)=MONTH(D$3),RIGHT('Yearly Info'!A$14,LEN('Yearly Info'!A$14)-4),"")</f>
        <v xml:space="preserve"> RICS Support for MDEQ</v>
      </c>
      <c r="B878" s="145" t="str">
        <f ca="1">TEXT(C878,"dddd")</f>
        <v>Tuesday</v>
      </c>
      <c r="C878" s="94">
        <f ca="1">C848+1</f>
        <v>46322</v>
      </c>
      <c r="D878" s="54">
        <f ca="1">INDIRECT("'" &amp; UPPER(LEFT(TEXT($D$3,"mmmm"),3)) &amp; "'!AE11")</f>
        <v>0</v>
      </c>
      <c r="E878" s="147"/>
      <c r="F878" s="148"/>
      <c r="G878" s="148"/>
      <c r="H878" s="148"/>
      <c r="I878" s="148"/>
      <c r="J878" s="148"/>
      <c r="K878" s="148"/>
      <c r="L878" s="148"/>
      <c r="M878" s="148"/>
      <c r="N878" s="148"/>
      <c r="O878" s="148"/>
      <c r="P878" s="149"/>
    </row>
    <row r="879" spans="1:16" ht="15" customHeight="1" x14ac:dyDescent="0.25">
      <c r="A879" s="44" t="str">
        <f ca="1">IF(MONTH(C879)=MONTH(D$3),RIGHT('Yearly Info'!A$15,LEN('Yearly Info'!A$15)-4),"")</f>
        <v xml:space="preserve"> MDEQ</v>
      </c>
      <c r="B879" s="145"/>
      <c r="C879" s="42">
        <f ca="1">C878</f>
        <v>46322</v>
      </c>
      <c r="D879" s="54">
        <f ca="1">INDIRECT("'" &amp; UPPER(LEFT(TEXT($D$3,"mmmm"),3)) &amp; "'!AE12")</f>
        <v>0</v>
      </c>
      <c r="E879" s="147"/>
      <c r="F879" s="148"/>
      <c r="G879" s="148"/>
      <c r="H879" s="148"/>
      <c r="I879" s="148"/>
      <c r="J879" s="148"/>
      <c r="K879" s="148"/>
      <c r="L879" s="148"/>
      <c r="M879" s="148"/>
      <c r="N879" s="148"/>
      <c r="O879" s="148"/>
      <c r="P879" s="149"/>
    </row>
    <row r="880" spans="1:16" ht="15" customHeight="1" x14ac:dyDescent="0.25">
      <c r="A880" s="44" t="str">
        <f ca="1">IF(MONTH(C880)=MONTH(D$3),RIGHT('Yearly Info'!A$16,LEN('Yearly Info'!A$16)-4),"")</f>
        <v xml:space="preserve"> RICS Idea Portal</v>
      </c>
      <c r="B880" s="145"/>
      <c r="C880" s="42">
        <f t="shared" ref="C880:C907" ca="1" si="31">C879</f>
        <v>46322</v>
      </c>
      <c r="D880" s="54">
        <f ca="1">INDIRECT("'" &amp; UPPER(LEFT(TEXT($D$3,"mmmm"),3)) &amp; "'!AE13")</f>
        <v>0</v>
      </c>
      <c r="E880" s="147"/>
      <c r="F880" s="148"/>
      <c r="G880" s="148"/>
      <c r="H880" s="148"/>
      <c r="I880" s="148"/>
      <c r="J880" s="148"/>
      <c r="K880" s="148"/>
      <c r="L880" s="148"/>
      <c r="M880" s="148"/>
      <c r="N880" s="148"/>
      <c r="O880" s="148"/>
      <c r="P880" s="149"/>
    </row>
    <row r="881" spans="1:16" ht="15" customHeight="1" x14ac:dyDescent="0.25">
      <c r="A881" s="44" t="str">
        <f ca="1">IF(MONTH(C881)=MONTH(D$3),RIGHT('Yearly Info'!A$17,LEN('Yearly Info'!A$17)-4),"")</f>
        <v xml:space="preserve"> MSWIS</v>
      </c>
      <c r="B881" s="145"/>
      <c r="C881" s="42">
        <f t="shared" ca="1" si="31"/>
        <v>46322</v>
      </c>
      <c r="D881" s="54">
        <f ca="1">INDIRECT("'" &amp; UPPER(LEFT(TEXT($D$3,"mmmm"),3)) &amp; "'!AE14")</f>
        <v>0</v>
      </c>
      <c r="E881" s="147"/>
      <c r="F881" s="148"/>
      <c r="G881" s="148"/>
      <c r="H881" s="148"/>
      <c r="I881" s="148"/>
      <c r="J881" s="148"/>
      <c r="K881" s="148"/>
      <c r="L881" s="148"/>
      <c r="M881" s="148"/>
      <c r="N881" s="148"/>
      <c r="O881" s="148"/>
      <c r="P881" s="149"/>
    </row>
    <row r="882" spans="1:16" ht="15" customHeight="1" x14ac:dyDescent="0.25">
      <c r="A882" s="44" t="str">
        <f ca="1">IF(MONTH(C882)=MONTH(D$3),RIGHT('Yearly Info'!A$18,LEN('Yearly Info'!A$18)-4),"")</f>
        <v xml:space="preserve"> GeoSpatial</v>
      </c>
      <c r="B882" s="145"/>
      <c r="C882" s="42">
        <f t="shared" ca="1" si="31"/>
        <v>46322</v>
      </c>
      <c r="D882" s="54">
        <f ca="1">INDIRECT("'" &amp; UPPER(LEFT(TEXT($D$3,"mmmm"),3)) &amp; "'!AE15")</f>
        <v>0</v>
      </c>
      <c r="E882" s="147"/>
      <c r="F882" s="148"/>
      <c r="G882" s="148"/>
      <c r="H882" s="148"/>
      <c r="I882" s="148"/>
      <c r="J882" s="148"/>
      <c r="K882" s="148"/>
      <c r="L882" s="148"/>
      <c r="M882" s="148"/>
      <c r="N882" s="148"/>
      <c r="O882" s="148"/>
      <c r="P882" s="149"/>
    </row>
    <row r="883" spans="1:16" ht="15" customHeight="1" x14ac:dyDescent="0.25">
      <c r="A883" s="44" t="str">
        <f ca="1">IF(MONTH(C883)=MONTH(D$3),RIGHT('Yearly Info'!A$19,LEN('Yearly Info'!A$19)-4),"")</f>
        <v xml:space="preserve"> RICS Dashboard</v>
      </c>
      <c r="B883" s="145"/>
      <c r="C883" s="42">
        <f t="shared" ca="1" si="31"/>
        <v>46322</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xml:space="preserve"> MDWFP NRIS</v>
      </c>
      <c r="B884" s="145"/>
      <c r="C884" s="42">
        <f t="shared" ca="1" si="31"/>
        <v>46322</v>
      </c>
      <c r="D884" s="54">
        <f ca="1">INDIRECT("'" &amp; UPPER(LEFT(TEXT($D$3,"mmmm"),3)) &amp; "'!AE17")</f>
        <v>0</v>
      </c>
      <c r="E884" s="153"/>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xml:space="preserve"> MSWIS MRVA 4 CLOSED</v>
      </c>
      <c r="B885" s="145"/>
      <c r="C885" s="42">
        <f t="shared" ca="1" si="31"/>
        <v>46322</v>
      </c>
      <c r="D885" s="54">
        <f ca="1">INDIRECT("'" &amp; UPPER(LEFT(TEXT($D$3,"mmmm"),3)) &amp; "'!AE18")</f>
        <v>0</v>
      </c>
      <c r="E885" s="156"/>
      <c r="F885" s="148"/>
      <c r="G885" s="148"/>
      <c r="H885" s="148"/>
      <c r="I885" s="148"/>
      <c r="J885" s="148"/>
      <c r="K885" s="148"/>
      <c r="L885" s="148"/>
      <c r="M885" s="148"/>
      <c r="N885" s="148"/>
      <c r="O885" s="148"/>
      <c r="P885" s="149"/>
    </row>
    <row r="886" spans="1:16" ht="15" customHeight="1" x14ac:dyDescent="0.25">
      <c r="A886" s="44" t="str">
        <f ca="1">IF(MONTH(C886)=MONTH(D$3),RIGHT('Yearly Info'!A$22,LEN('Yearly Info'!A$22)-4),"")</f>
        <v xml:space="preserve"> Tackett</v>
      </c>
      <c r="B886" s="145"/>
      <c r="C886" s="42">
        <f t="shared" ca="1" si="31"/>
        <v>46322</v>
      </c>
      <c r="D886" s="54">
        <f ca="1">INDIRECT("'" &amp; UPPER(LEFT(TEXT($D$3,"mmmm"),3)) &amp; "'!AE19")</f>
        <v>0</v>
      </c>
      <c r="E886" s="147"/>
      <c r="F886" s="148"/>
      <c r="G886" s="148"/>
      <c r="H886" s="148"/>
      <c r="I886" s="148"/>
      <c r="J886" s="148"/>
      <c r="K886" s="148"/>
      <c r="L886" s="148"/>
      <c r="M886" s="148"/>
      <c r="N886" s="148"/>
      <c r="O886" s="148"/>
      <c r="P886" s="149"/>
    </row>
    <row r="887" spans="1:16" ht="15" customHeight="1" x14ac:dyDescent="0.25">
      <c r="A887" s="44" t="e">
        <f ca="1">IF(MONTH(C887)=MONTH(D$3),RIGHT('Yearly Info'!A$23,LEN('Yearly Info'!A$23)-4),"")</f>
        <v>#VALUE!</v>
      </c>
      <c r="B887" s="145"/>
      <c r="C887" s="42">
        <f t="shared" ca="1" si="31"/>
        <v>46322</v>
      </c>
      <c r="D887" s="54">
        <f ca="1">INDIRECT("'" &amp; UPPER(LEFT(TEXT($D$3,"mmmm"),3)) &amp; "'!AE20")</f>
        <v>0</v>
      </c>
      <c r="E887" s="147"/>
      <c r="F887" s="148"/>
      <c r="G887" s="148"/>
      <c r="H887" s="148"/>
      <c r="I887" s="148"/>
      <c r="J887" s="148"/>
      <c r="K887" s="148"/>
      <c r="L887" s="148"/>
      <c r="M887" s="148"/>
      <c r="N887" s="148"/>
      <c r="O887" s="148"/>
      <c r="P887" s="149"/>
    </row>
    <row r="888" spans="1:16" ht="15" customHeight="1" x14ac:dyDescent="0.25">
      <c r="A888" s="44" t="e">
        <f ca="1">IF(MONTH(C888)=MONTH(D$3),RIGHT('Yearly Info'!A$24,LEN('Yearly Info'!A$24)-4),"")</f>
        <v>#VALUE!</v>
      </c>
      <c r="B888" s="145"/>
      <c r="C888" s="42">
        <f t="shared" ca="1" si="31"/>
        <v>46322</v>
      </c>
      <c r="D888" s="54">
        <f ca="1">INDIRECT("'" &amp; UPPER(LEFT(TEXT($D$3,"mmmm"),3)) &amp; "'!AE21")</f>
        <v>0</v>
      </c>
      <c r="E888" s="147"/>
      <c r="F888" s="148"/>
      <c r="G888" s="148"/>
      <c r="H888" s="148"/>
      <c r="I888" s="148"/>
      <c r="J888" s="148"/>
      <c r="K888" s="148"/>
      <c r="L888" s="148"/>
      <c r="M888" s="148"/>
      <c r="N888" s="148"/>
      <c r="O888" s="148"/>
      <c r="P888" s="149"/>
    </row>
    <row r="889" spans="1:16" ht="15" customHeight="1" x14ac:dyDescent="0.25">
      <c r="A889" s="44" t="e">
        <f ca="1">IF(MONTH(C889)=MONTH(D$3),RIGHT('Yearly Info'!A$25,LEN('Yearly Info'!A$25)-4),"")</f>
        <v>#VALUE!</v>
      </c>
      <c r="B889" s="145"/>
      <c r="C889" s="42">
        <f t="shared" ca="1" si="31"/>
        <v>46322</v>
      </c>
      <c r="D889" s="54">
        <f ca="1">INDIRECT("'" &amp; UPPER(LEFT(TEXT($D$3,"mmmm"),3)) &amp; "'!AE22")</f>
        <v>0</v>
      </c>
      <c r="E889" s="147"/>
      <c r="F889" s="148"/>
      <c r="G889" s="148"/>
      <c r="H889" s="148"/>
      <c r="I889" s="148"/>
      <c r="J889" s="148"/>
      <c r="K889" s="148"/>
      <c r="L889" s="148"/>
      <c r="M889" s="148"/>
      <c r="N889" s="148"/>
      <c r="O889" s="148"/>
      <c r="P889" s="149"/>
    </row>
    <row r="890" spans="1:16" ht="15" customHeight="1" x14ac:dyDescent="0.25">
      <c r="A890" s="44" t="e">
        <f ca="1">IF(MONTH(C890)=MONTH(D$3),RIGHT('Yearly Info'!A$26,LEN('Yearly Info'!A$26)-4),"")</f>
        <v>#VALUE!</v>
      </c>
      <c r="B890" s="145"/>
      <c r="C890" s="42">
        <f t="shared" ca="1" si="31"/>
        <v>46322</v>
      </c>
      <c r="D890" s="54">
        <f ca="1">INDIRECT("'" &amp; UPPER(LEFT(TEXT($D$3,"mmmm"),3)) &amp; "'!AE23")</f>
        <v>0</v>
      </c>
      <c r="E890" s="147"/>
      <c r="F890" s="148"/>
      <c r="G890" s="148"/>
      <c r="H890" s="148"/>
      <c r="I890" s="148"/>
      <c r="J890" s="148"/>
      <c r="K890" s="148"/>
      <c r="L890" s="148"/>
      <c r="M890" s="148"/>
      <c r="N890" s="148"/>
      <c r="O890" s="148"/>
      <c r="P890" s="149"/>
    </row>
    <row r="891" spans="1:16" ht="15" customHeight="1" x14ac:dyDescent="0.25">
      <c r="A891" s="44" t="e">
        <f ca="1">IF(MONTH(C891)=MONTH(D$3),RIGHT('Yearly Info'!A$27,LEN('Yearly Info'!A$27)-4),"")</f>
        <v>#VALUE!</v>
      </c>
      <c r="B891" s="145"/>
      <c r="C891" s="42">
        <f t="shared" ca="1" si="31"/>
        <v>46322</v>
      </c>
      <c r="D891" s="54">
        <f ca="1">INDIRECT("'" &amp; UPPER(LEFT(TEXT($D$3,"mmmm"),3)) &amp; "'!AE24")</f>
        <v>0</v>
      </c>
      <c r="E891" s="147"/>
      <c r="F891" s="148"/>
      <c r="G891" s="148"/>
      <c r="H891" s="148"/>
      <c r="I891" s="148"/>
      <c r="J891" s="148"/>
      <c r="K891" s="148"/>
      <c r="L891" s="148"/>
      <c r="M891" s="148"/>
      <c r="N891" s="148"/>
      <c r="O891" s="148"/>
      <c r="P891" s="149"/>
    </row>
    <row r="892" spans="1:16" ht="15" customHeight="1" x14ac:dyDescent="0.25">
      <c r="A892" s="44" t="e">
        <f ca="1">IF(MONTH(C892)=MONTH(D$3),RIGHT('Yearly Info'!A$28,LEN('Yearly Info'!A$28)-4),"")</f>
        <v>#VALUE!</v>
      </c>
      <c r="B892" s="145"/>
      <c r="C892" s="42">
        <f t="shared" ca="1" si="31"/>
        <v>46322</v>
      </c>
      <c r="D892" s="54">
        <f ca="1">INDIRECT("'" &amp; UPPER(LEFT(TEXT($D$3,"mmmm"),3)) &amp; "'!AE25")</f>
        <v>0</v>
      </c>
      <c r="E892" s="147"/>
      <c r="F892" s="148"/>
      <c r="G892" s="148"/>
      <c r="H892" s="148"/>
      <c r="I892" s="148"/>
      <c r="J892" s="148"/>
      <c r="K892" s="148"/>
      <c r="L892" s="148"/>
      <c r="M892" s="148"/>
      <c r="N892" s="148"/>
      <c r="O892" s="148"/>
      <c r="P892" s="149"/>
    </row>
    <row r="893" spans="1:16" ht="15" customHeight="1" x14ac:dyDescent="0.25">
      <c r="A893" s="44" t="e">
        <f ca="1">IF(MONTH(C893)=MONTH(D$3),RIGHT('Yearly Info'!A$29,LEN('Yearly Info'!A$29)-4),"")</f>
        <v>#VALUE!</v>
      </c>
      <c r="B893" s="145"/>
      <c r="C893" s="42">
        <f t="shared" ca="1" si="31"/>
        <v>46322</v>
      </c>
      <c r="D893" s="54">
        <f ca="1">INDIRECT("'" &amp; UPPER(LEFT(TEXT($D$3,"mmmm"),3)) &amp; "'!AE26")</f>
        <v>0</v>
      </c>
      <c r="E893" s="147"/>
      <c r="F893" s="148"/>
      <c r="G893" s="148"/>
      <c r="H893" s="148"/>
      <c r="I893" s="148"/>
      <c r="J893" s="148"/>
      <c r="K893" s="148"/>
      <c r="L893" s="148"/>
      <c r="M893" s="148"/>
      <c r="N893" s="148"/>
      <c r="O893" s="148"/>
      <c r="P893" s="149"/>
    </row>
    <row r="894" spans="1:16" ht="15" customHeight="1" x14ac:dyDescent="0.25">
      <c r="A894" s="44" t="e">
        <f ca="1">IF(MONTH(C894)=MONTH(D$3),RIGHT('Yearly Info'!A$30,LEN('Yearly Info'!A$30)-4),"")</f>
        <v>#VALUE!</v>
      </c>
      <c r="B894" s="145"/>
      <c r="C894" s="42">
        <f t="shared" ca="1" si="31"/>
        <v>46322</v>
      </c>
      <c r="D894" s="54">
        <f ca="1">INDIRECT("'" &amp; UPPER(LEFT(TEXT($D$3,"mmmm"),3)) &amp; "'!AE27")</f>
        <v>0</v>
      </c>
      <c r="E894" s="147"/>
      <c r="F894" s="148"/>
      <c r="G894" s="148"/>
      <c r="H894" s="148"/>
      <c r="I894" s="148"/>
      <c r="J894" s="148"/>
      <c r="K894" s="148"/>
      <c r="L894" s="148"/>
      <c r="M894" s="148"/>
      <c r="N894" s="148"/>
      <c r="O894" s="148"/>
      <c r="P894" s="149"/>
    </row>
    <row r="895" spans="1:16" ht="15" customHeight="1" x14ac:dyDescent="0.25">
      <c r="A895" s="44" t="e">
        <f ca="1">IF(MONTH(C895)=MONTH(D$3),RIGHT('Yearly Info'!A$31,LEN('Yearly Info'!A$31)-4),"")</f>
        <v>#VALUE!</v>
      </c>
      <c r="B895" s="145"/>
      <c r="C895" s="42">
        <f t="shared" ca="1" si="31"/>
        <v>46322</v>
      </c>
      <c r="D895" s="54">
        <f ca="1">INDIRECT("'" &amp; UPPER(LEFT(TEXT($D$3,"mmmm"),3)) &amp; "'!AE28")</f>
        <v>0</v>
      </c>
      <c r="E895" s="147"/>
      <c r="F895" s="148"/>
      <c r="G895" s="148"/>
      <c r="H895" s="148"/>
      <c r="I895" s="148"/>
      <c r="J895" s="148"/>
      <c r="K895" s="148"/>
      <c r="L895" s="148"/>
      <c r="M895" s="148"/>
      <c r="N895" s="148"/>
      <c r="O895" s="148"/>
      <c r="P895" s="149"/>
    </row>
    <row r="896" spans="1:16" ht="15" customHeight="1" x14ac:dyDescent="0.25">
      <c r="A896" s="44" t="e">
        <f ca="1">IF(MONTH(C896)=MONTH(D$3),RIGHT('Yearly Info'!A$32,LEN('Yearly Info'!A$32)-4),"")</f>
        <v>#VALUE!</v>
      </c>
      <c r="B896" s="145"/>
      <c r="C896" s="42">
        <f t="shared" ca="1" si="31"/>
        <v>46322</v>
      </c>
      <c r="D896" s="54">
        <f ca="1">INDIRECT("'" &amp; UPPER(LEFT(TEXT($D$3,"mmmm"),3)) &amp; "'!AE29")</f>
        <v>0</v>
      </c>
      <c r="E896" s="147"/>
      <c r="F896" s="148"/>
      <c r="G896" s="148"/>
      <c r="H896" s="148"/>
      <c r="I896" s="148"/>
      <c r="J896" s="148"/>
      <c r="K896" s="148"/>
      <c r="L896" s="148"/>
      <c r="M896" s="148"/>
      <c r="N896" s="148"/>
      <c r="O896" s="148"/>
      <c r="P896" s="149"/>
    </row>
    <row r="897" spans="1:16" ht="15" customHeight="1" x14ac:dyDescent="0.25">
      <c r="A897" s="44" t="e">
        <f ca="1">IF(MONTH(C897)=MONTH(D$3),RIGHT('Yearly Info'!A$33,LEN('Yearly Info'!A$33)-4),"")</f>
        <v>#VALUE!</v>
      </c>
      <c r="B897" s="145"/>
      <c r="C897" s="42">
        <f t="shared" ca="1" si="31"/>
        <v>46322</v>
      </c>
      <c r="D897" s="54">
        <f ca="1">INDIRECT("'" &amp; UPPER(LEFT(TEXT($D$3,"mmmm"),3)) &amp; "'!AE30")</f>
        <v>0</v>
      </c>
      <c r="E897" s="147"/>
      <c r="F897" s="148"/>
      <c r="G897" s="148"/>
      <c r="H897" s="148"/>
      <c r="I897" s="148"/>
      <c r="J897" s="148"/>
      <c r="K897" s="148"/>
      <c r="L897" s="148"/>
      <c r="M897" s="148"/>
      <c r="N897" s="148"/>
      <c r="O897" s="148"/>
      <c r="P897" s="149"/>
    </row>
    <row r="898" spans="1:16" ht="15" customHeight="1" x14ac:dyDescent="0.25">
      <c r="A898" s="44" t="e">
        <f ca="1">IF(MONTH(C898)=MONTH(D$3),RIGHT('Yearly Info'!A$34,LEN('Yearly Info'!A$34)-4),"")</f>
        <v>#VALUE!</v>
      </c>
      <c r="B898" s="145"/>
      <c r="C898" s="42">
        <f t="shared" ca="1" si="31"/>
        <v>46322</v>
      </c>
      <c r="D898" s="54">
        <f ca="1">INDIRECT("'" &amp; UPPER(LEFT(TEXT($D$3,"mmmm"),3)) &amp; "'!AE31")</f>
        <v>0</v>
      </c>
      <c r="E898" s="147"/>
      <c r="F898" s="148"/>
      <c r="G898" s="148"/>
      <c r="H898" s="148"/>
      <c r="I898" s="148"/>
      <c r="J898" s="148"/>
      <c r="K898" s="148"/>
      <c r="L898" s="148"/>
      <c r="M898" s="148"/>
      <c r="N898" s="148"/>
      <c r="O898" s="148"/>
      <c r="P898" s="149"/>
    </row>
    <row r="899" spans="1:16" ht="15" customHeight="1" x14ac:dyDescent="0.25">
      <c r="A899" s="44" t="e">
        <f ca="1">IF(MONTH(C899)=MONTH(D$3),RIGHT('Yearly Info'!A$35,LEN('Yearly Info'!A$35)-4),"")</f>
        <v>#VALUE!</v>
      </c>
      <c r="B899" s="145"/>
      <c r="C899" s="42">
        <f t="shared" ca="1" si="31"/>
        <v>46322</v>
      </c>
      <c r="D899" s="54">
        <f ca="1">INDIRECT("'" &amp; UPPER(LEFT(TEXT($D$3,"mmmm"),3)) &amp; "'!AE32")</f>
        <v>0</v>
      </c>
      <c r="E899" s="147"/>
      <c r="F899" s="148"/>
      <c r="G899" s="148"/>
      <c r="H899" s="148"/>
      <c r="I899" s="148"/>
      <c r="J899" s="148"/>
      <c r="K899" s="148"/>
      <c r="L899" s="148"/>
      <c r="M899" s="148"/>
      <c r="N899" s="148"/>
      <c r="O899" s="148"/>
      <c r="P899" s="149"/>
    </row>
    <row r="900" spans="1:16" ht="15" customHeight="1" x14ac:dyDescent="0.25">
      <c r="A900" s="44" t="e">
        <f ca="1">IF(MONTH(C900)=MONTH(D$3),RIGHT('Yearly Info'!A$36,LEN('Yearly Info'!A$36)-4),"")</f>
        <v>#VALUE!</v>
      </c>
      <c r="B900" s="145"/>
      <c r="C900" s="42">
        <f t="shared" ca="1" si="31"/>
        <v>46322</v>
      </c>
      <c r="D900" s="54">
        <f ca="1">INDIRECT("'" &amp; UPPER(LEFT(TEXT($D$3,"mmmm"),3)) &amp; "'!AE33")</f>
        <v>0</v>
      </c>
      <c r="E900" s="153"/>
      <c r="F900" s="154"/>
      <c r="G900" s="154"/>
      <c r="H900" s="154"/>
      <c r="I900" s="154"/>
      <c r="J900" s="154"/>
      <c r="K900" s="154"/>
      <c r="L900" s="154"/>
      <c r="M900" s="154"/>
      <c r="N900" s="154"/>
      <c r="O900" s="154"/>
      <c r="P900" s="155"/>
    </row>
    <row r="901" spans="1:16" ht="15" customHeight="1" x14ac:dyDescent="0.25">
      <c r="A901" s="44" t="e">
        <f ca="1">IF(MONTH(C901)=MONTH(D$3),RIGHT('Yearly Info'!A$37,LEN('Yearly Info'!A$37)-4),"")</f>
        <v>#VALUE!</v>
      </c>
      <c r="B901" s="145"/>
      <c r="C901" s="42">
        <f t="shared" ca="1" si="31"/>
        <v>46322</v>
      </c>
      <c r="D901" s="54">
        <f ca="1">INDIRECT("'" &amp; UPPER(LEFT(TEXT($D$3,"mmmm"),3)) &amp; "'!AE34")</f>
        <v>0</v>
      </c>
      <c r="E901" s="147"/>
      <c r="F901" s="148"/>
      <c r="G901" s="148"/>
      <c r="H901" s="148"/>
      <c r="I901" s="148"/>
      <c r="J901" s="148"/>
      <c r="K901" s="148"/>
      <c r="L901" s="148"/>
      <c r="M901" s="148"/>
      <c r="N901" s="148"/>
      <c r="O901" s="148"/>
      <c r="P901" s="149"/>
    </row>
    <row r="902" spans="1:16" ht="15" customHeight="1" x14ac:dyDescent="0.25">
      <c r="A902" s="44" t="e">
        <f ca="1">IF(MONTH(C902)=MONTH(D$3),RIGHT('Yearly Info'!A$38,LEN('Yearly Info'!A$38)-4),"")</f>
        <v>#VALUE!</v>
      </c>
      <c r="B902" s="145"/>
      <c r="C902" s="42">
        <f t="shared" ca="1" si="31"/>
        <v>46322</v>
      </c>
      <c r="D902" s="54">
        <f ca="1">INDIRECT("'" &amp; UPPER(LEFT(TEXT($D$3,"mmmm"),3)) &amp; "'!AE35")</f>
        <v>0</v>
      </c>
      <c r="E902" s="147"/>
      <c r="F902" s="148"/>
      <c r="G902" s="148"/>
      <c r="H902" s="148"/>
      <c r="I902" s="148"/>
      <c r="J902" s="148"/>
      <c r="K902" s="148"/>
      <c r="L902" s="148"/>
      <c r="M902" s="148"/>
      <c r="N902" s="148"/>
      <c r="O902" s="148"/>
      <c r="P902" s="149"/>
    </row>
    <row r="903" spans="1:16" ht="15" customHeight="1" x14ac:dyDescent="0.25">
      <c r="A903" s="44" t="e">
        <f ca="1">IF(MONTH(C903)=MONTH(D$3),RIGHT('Yearly Info'!A$39,LEN('Yearly Info'!A$39)-4),"")</f>
        <v>#VALUE!</v>
      </c>
      <c r="B903" s="145"/>
      <c r="C903" s="42">
        <f t="shared" ca="1" si="31"/>
        <v>46322</v>
      </c>
      <c r="D903" s="54">
        <f ca="1">INDIRECT("'" &amp; UPPER(LEFT(TEXT($D$3,"mmmm"),3)) &amp; "'!AE36")</f>
        <v>0</v>
      </c>
      <c r="E903" s="147"/>
      <c r="F903" s="148"/>
      <c r="G903" s="148"/>
      <c r="H903" s="148"/>
      <c r="I903" s="148"/>
      <c r="J903" s="148"/>
      <c r="K903" s="148"/>
      <c r="L903" s="148"/>
      <c r="M903" s="148"/>
      <c r="N903" s="148"/>
      <c r="O903" s="148"/>
      <c r="P903" s="149"/>
    </row>
    <row r="904" spans="1:16" ht="15" customHeight="1" thickBot="1" x14ac:dyDescent="0.3">
      <c r="A904" s="45" t="e">
        <f ca="1">IF(MONTH(C904)=MONTH(D$3),RIGHT('Yearly Info'!A$40,LEN('Yearly Info'!A$40)-4),"")</f>
        <v>#VALUE!</v>
      </c>
      <c r="B904" s="145"/>
      <c r="C904" s="42">
        <f t="shared" ca="1" si="31"/>
        <v>46322</v>
      </c>
      <c r="D904" s="54">
        <f ca="1">INDIRECT("'" &amp; UPPER(LEFT(TEXT($D$3,"mmmm"),3)) &amp; "'!AE37")</f>
        <v>0</v>
      </c>
      <c r="E904" s="147"/>
      <c r="F904" s="148"/>
      <c r="G904" s="148"/>
      <c r="H904" s="148"/>
      <c r="I904" s="148"/>
      <c r="J904" s="148"/>
      <c r="K904" s="148"/>
      <c r="L904" s="148"/>
      <c r="M904" s="148"/>
      <c r="N904" s="148"/>
      <c r="O904" s="148"/>
      <c r="P904" s="149"/>
    </row>
    <row r="905" spans="1:16" ht="15" customHeight="1" thickBot="1" x14ac:dyDescent="0.3">
      <c r="A905" s="45" t="str">
        <f ca="1">IF(MONTH(C905)=MONTH(D$3),RIGHT('Yearly Info'!A$41,LEN('Yearly Info'!A$41)-4),"")</f>
        <v xml:space="preserve"> </v>
      </c>
      <c r="B905" s="145"/>
      <c r="C905" s="42">
        <f t="shared" ca="1" si="31"/>
        <v>46322</v>
      </c>
      <c r="D905" s="54">
        <f ca="1">INDIRECT("'" &amp; UPPER(LEFT(TEXT($D$3,"mmmm"),3)) &amp; "'!AE38")</f>
        <v>0</v>
      </c>
      <c r="E905" s="147"/>
      <c r="F905" s="148"/>
      <c r="G905" s="148"/>
      <c r="H905" s="148"/>
      <c r="I905" s="148"/>
      <c r="J905" s="148"/>
      <c r="K905" s="148"/>
      <c r="L905" s="148"/>
      <c r="M905" s="148"/>
      <c r="N905" s="148"/>
      <c r="O905" s="148"/>
      <c r="P905" s="149"/>
    </row>
    <row r="906" spans="1:16" ht="15" customHeight="1" thickBot="1" x14ac:dyDescent="0.3">
      <c r="A906" s="45" t="str">
        <f ca="1">IF(MONTH(C906)=MONTH(D$3),RIGHT('Yearly Info'!A$42,LEN('Yearly Info'!A$42)-4),"")</f>
        <v xml:space="preserve"> </v>
      </c>
      <c r="B906" s="145"/>
      <c r="C906" s="42">
        <f t="shared" ca="1" si="31"/>
        <v>46322</v>
      </c>
      <c r="D906" s="54">
        <f ca="1">INDIRECT("'" &amp; UPPER(LEFT(TEXT($D$3,"mmmm"),3)) &amp; "'!AE39")</f>
        <v>0</v>
      </c>
      <c r="E906" s="147"/>
      <c r="F906" s="148"/>
      <c r="G906" s="148"/>
      <c r="H906" s="148"/>
      <c r="I906" s="148"/>
      <c r="J906" s="148"/>
      <c r="K906" s="148"/>
      <c r="L906" s="148"/>
      <c r="M906" s="148"/>
      <c r="N906" s="148"/>
      <c r="O906" s="148"/>
      <c r="P906" s="149"/>
    </row>
    <row r="907" spans="1:16" ht="15" customHeight="1" thickBot="1" x14ac:dyDescent="0.3">
      <c r="A907" s="45" t="str">
        <f ca="1">IF(MONTH(C907)=MONTH(D$3),RIGHT('Yearly Info'!A$43,LEN('Yearly Info'!A$43)-4),"")</f>
        <v xml:space="preserve"> </v>
      </c>
      <c r="B907" s="146"/>
      <c r="C907" s="42">
        <f t="shared" ca="1" si="31"/>
        <v>46322</v>
      </c>
      <c r="D907" s="55">
        <f ca="1">INDIRECT("'" &amp; UPPER(LEFT(TEXT($D$3,"mmmm"),3)) &amp; "'!AE40")</f>
        <v>0</v>
      </c>
      <c r="E907" s="150"/>
      <c r="F907" s="151"/>
      <c r="G907" s="151"/>
      <c r="H907" s="151"/>
      <c r="I907" s="151"/>
      <c r="J907" s="151"/>
      <c r="K907" s="151"/>
      <c r="L907" s="151"/>
      <c r="M907" s="151"/>
      <c r="N907" s="151"/>
      <c r="O907" s="151"/>
      <c r="P907" s="152"/>
    </row>
    <row r="908" spans="1:16" ht="15" customHeight="1" x14ac:dyDescent="0.25">
      <c r="A908" s="44" t="str">
        <f ca="1">IF(MONTH(C908)=MONTH(D$3),RIGHT('Yearly Info'!A$14,LEN('Yearly Info'!A$14)-4),"")</f>
        <v xml:space="preserve"> RICS Support for MDEQ</v>
      </c>
      <c r="B908" s="159" t="str">
        <f ca="1">TEXT(C908,"dddd")</f>
        <v>Wednesday</v>
      </c>
      <c r="C908" s="96">
        <f ca="1">C878+1</f>
        <v>46323</v>
      </c>
      <c r="D908" s="54">
        <f ca="1">INDIRECT("'" &amp; UPPER(LEFT(TEXT($D$3,"mmmm"),3)) &amp; "'!AF11")</f>
        <v>0</v>
      </c>
      <c r="E908" s="147"/>
      <c r="F908" s="148"/>
      <c r="G908" s="148"/>
      <c r="H908" s="148"/>
      <c r="I908" s="148"/>
      <c r="J908" s="148"/>
      <c r="K908" s="148"/>
      <c r="L908" s="148"/>
      <c r="M908" s="148"/>
      <c r="N908" s="148"/>
      <c r="O908" s="148"/>
      <c r="P908" s="149"/>
    </row>
    <row r="909" spans="1:16" ht="15" customHeight="1" x14ac:dyDescent="0.25">
      <c r="A909" s="44" t="str">
        <f ca="1">IF(MONTH(C909)=MONTH(D$3),RIGHT('Yearly Info'!A$15,LEN('Yearly Info'!A$15)-4),"")</f>
        <v xml:space="preserve"> MDEQ</v>
      </c>
      <c r="B909" s="145"/>
      <c r="C909" s="42">
        <f ca="1">C908</f>
        <v>46323</v>
      </c>
      <c r="D909" s="54">
        <f ca="1">INDIRECT("'" &amp; UPPER(LEFT(TEXT($D$3,"mmmm"),3)) &amp; "'!AF12")</f>
        <v>0</v>
      </c>
      <c r="E909" s="147"/>
      <c r="F909" s="148"/>
      <c r="G909" s="148"/>
      <c r="H909" s="148"/>
      <c r="I909" s="148"/>
      <c r="J909" s="148"/>
      <c r="K909" s="148"/>
      <c r="L909" s="148"/>
      <c r="M909" s="148"/>
      <c r="N909" s="148"/>
      <c r="O909" s="148"/>
      <c r="P909" s="149"/>
    </row>
    <row r="910" spans="1:16" ht="15" customHeight="1" x14ac:dyDescent="0.25">
      <c r="A910" s="44" t="str">
        <f ca="1">IF(MONTH(C910)=MONTH(D$3),RIGHT('Yearly Info'!A$16,LEN('Yearly Info'!A$16)-4),"")</f>
        <v xml:space="preserve"> RICS Idea Portal</v>
      </c>
      <c r="B910" s="145"/>
      <c r="C910" s="42">
        <f t="shared" ref="C910:C936" ca="1" si="32">C909</f>
        <v>46323</v>
      </c>
      <c r="D910" s="54">
        <f ca="1">INDIRECT("'" &amp; UPPER(LEFT(TEXT($D$3,"mmmm"),3)) &amp; "'!AF13")</f>
        <v>0</v>
      </c>
      <c r="E910" s="147"/>
      <c r="F910" s="148"/>
      <c r="G910" s="148"/>
      <c r="H910" s="148"/>
      <c r="I910" s="148"/>
      <c r="J910" s="148"/>
      <c r="K910" s="148"/>
      <c r="L910" s="148"/>
      <c r="M910" s="148"/>
      <c r="N910" s="148"/>
      <c r="O910" s="148"/>
      <c r="P910" s="149"/>
    </row>
    <row r="911" spans="1:16" ht="15" customHeight="1" x14ac:dyDescent="0.25">
      <c r="A911" s="44" t="str">
        <f ca="1">IF(MONTH(C911)=MONTH(D$3),RIGHT('Yearly Info'!A$17,LEN('Yearly Info'!A$17)-4),"")</f>
        <v xml:space="preserve"> MSWIS</v>
      </c>
      <c r="B911" s="145"/>
      <c r="C911" s="42">
        <f t="shared" ca="1" si="32"/>
        <v>46323</v>
      </c>
      <c r="D911" s="54">
        <f ca="1">INDIRECT("'" &amp; UPPER(LEFT(TEXT($D$3,"mmmm"),3)) &amp; "'!AF14")</f>
        <v>0</v>
      </c>
      <c r="E911" s="147"/>
      <c r="F911" s="148"/>
      <c r="G911" s="148"/>
      <c r="H911" s="148"/>
      <c r="I911" s="148"/>
      <c r="J911" s="148"/>
      <c r="K911" s="148"/>
      <c r="L911" s="148"/>
      <c r="M911" s="148"/>
      <c r="N911" s="148"/>
      <c r="O911" s="148"/>
      <c r="P911" s="149"/>
    </row>
    <row r="912" spans="1:16" ht="15" customHeight="1" x14ac:dyDescent="0.25">
      <c r="A912" s="44" t="str">
        <f ca="1">IF(MONTH(C912)=MONTH(D$3),RIGHT('Yearly Info'!A$18,LEN('Yearly Info'!A$18)-4),"")</f>
        <v xml:space="preserve"> GeoSpatial</v>
      </c>
      <c r="B912" s="145"/>
      <c r="C912" s="42">
        <f t="shared" ca="1" si="32"/>
        <v>46323</v>
      </c>
      <c r="D912" s="54">
        <f ca="1">INDIRECT("'" &amp; UPPER(LEFT(TEXT($D$3,"mmmm"),3)) &amp; "'!AF15")</f>
        <v>0</v>
      </c>
      <c r="E912" s="147"/>
      <c r="F912" s="148"/>
      <c r="G912" s="148"/>
      <c r="H912" s="148"/>
      <c r="I912" s="148"/>
      <c r="J912" s="148"/>
      <c r="K912" s="148"/>
      <c r="L912" s="148"/>
      <c r="M912" s="148"/>
      <c r="N912" s="148"/>
      <c r="O912" s="148"/>
      <c r="P912" s="149"/>
    </row>
    <row r="913" spans="1:16" ht="15" customHeight="1" x14ac:dyDescent="0.25">
      <c r="A913" s="44" t="str">
        <f ca="1">IF(MONTH(C913)=MONTH(D$3),RIGHT('Yearly Info'!A$19,LEN('Yearly Info'!A$19)-4),"")</f>
        <v xml:space="preserve"> RICS Dashboard</v>
      </c>
      <c r="B913" s="145"/>
      <c r="C913" s="42">
        <f t="shared" ca="1" si="32"/>
        <v>46323</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xml:space="preserve"> MDWFP NRIS</v>
      </c>
      <c r="B914" s="145"/>
      <c r="C914" s="42">
        <f t="shared" ca="1" si="32"/>
        <v>46323</v>
      </c>
      <c r="D914" s="54">
        <f ca="1">INDIRECT("'" &amp; UPPER(LEFT(TEXT($D$3,"mmmm"),3)) &amp; "'!AF17")</f>
        <v>0</v>
      </c>
      <c r="E914" s="147"/>
      <c r="F914" s="148"/>
      <c r="G914" s="148"/>
      <c r="H914" s="148"/>
      <c r="I914" s="148"/>
      <c r="J914" s="148"/>
      <c r="K914" s="148"/>
      <c r="L914" s="148"/>
      <c r="M914" s="148"/>
      <c r="N914" s="148"/>
      <c r="O914" s="148"/>
      <c r="P914" s="149"/>
    </row>
    <row r="915" spans="1:16" ht="15" customHeight="1" x14ac:dyDescent="0.25">
      <c r="A915" s="44" t="str">
        <f ca="1">IF(MONTH(C915)=MONTH(D$3),RIGHT('Yearly Info'!A$21,LEN('Yearly Info'!A$21)-4),"")</f>
        <v xml:space="preserve"> MSWIS MRVA 4 CLOSED</v>
      </c>
      <c r="B915" s="145"/>
      <c r="C915" s="42">
        <f t="shared" ca="1" si="32"/>
        <v>46323</v>
      </c>
      <c r="D915" s="54">
        <f ca="1">INDIRECT("'" &amp; UPPER(LEFT(TEXT($D$3,"mmmm"),3)) &amp; "'!AF18")</f>
        <v>0</v>
      </c>
      <c r="E915" s="147"/>
      <c r="F915" s="148"/>
      <c r="G915" s="148"/>
      <c r="H915" s="148"/>
      <c r="I915" s="148"/>
      <c r="J915" s="148"/>
      <c r="K915" s="148"/>
      <c r="L915" s="148"/>
      <c r="M915" s="148"/>
      <c r="N915" s="148"/>
      <c r="O915" s="148"/>
      <c r="P915" s="149"/>
    </row>
    <row r="916" spans="1:16" ht="15" customHeight="1" x14ac:dyDescent="0.25">
      <c r="A916" s="44" t="str">
        <f ca="1">IF(MONTH(C916)=MONTH(D$3),RIGHT('Yearly Info'!A$22,LEN('Yearly Info'!A$22)-4),"")</f>
        <v xml:space="preserve"> Tackett</v>
      </c>
      <c r="B916" s="145"/>
      <c r="C916" s="42">
        <f t="shared" ca="1" si="32"/>
        <v>46323</v>
      </c>
      <c r="D916" s="54">
        <f ca="1">INDIRECT("'" &amp; UPPER(LEFT(TEXT($D$3,"mmmm"),3)) &amp; "'!AF19")</f>
        <v>0</v>
      </c>
      <c r="E916" s="147"/>
      <c r="F916" s="148"/>
      <c r="G916" s="148"/>
      <c r="H916" s="148"/>
      <c r="I916" s="148"/>
      <c r="J916" s="148"/>
      <c r="K916" s="148"/>
      <c r="L916" s="148"/>
      <c r="M916" s="148"/>
      <c r="N916" s="148"/>
      <c r="O916" s="148"/>
      <c r="P916" s="149"/>
    </row>
    <row r="917" spans="1:16" ht="15" customHeight="1" x14ac:dyDescent="0.25">
      <c r="A917" s="44" t="e">
        <f ca="1">IF(MONTH(C917)=MONTH(D$3),RIGHT('Yearly Info'!A$23,LEN('Yearly Info'!A$23)-4),"")</f>
        <v>#VALUE!</v>
      </c>
      <c r="B917" s="145"/>
      <c r="C917" s="42">
        <f t="shared" ca="1" si="32"/>
        <v>46323</v>
      </c>
      <c r="D917" s="54">
        <f ca="1">INDIRECT("'" &amp; UPPER(LEFT(TEXT($D$3,"mmmm"),3)) &amp; "'!AF20")</f>
        <v>0</v>
      </c>
      <c r="E917" s="147"/>
      <c r="F917" s="148"/>
      <c r="G917" s="148"/>
      <c r="H917" s="148"/>
      <c r="I917" s="148"/>
      <c r="J917" s="148"/>
      <c r="K917" s="148"/>
      <c r="L917" s="148"/>
      <c r="M917" s="148"/>
      <c r="N917" s="148"/>
      <c r="O917" s="148"/>
      <c r="P917" s="149"/>
    </row>
    <row r="918" spans="1:16" ht="15" customHeight="1" x14ac:dyDescent="0.25">
      <c r="A918" s="44" t="e">
        <f ca="1">IF(MONTH(C918)=MONTH(D$3),RIGHT('Yearly Info'!A$24,LEN('Yearly Info'!A$24)-4),"")</f>
        <v>#VALUE!</v>
      </c>
      <c r="B918" s="145"/>
      <c r="C918" s="42">
        <f t="shared" ca="1" si="32"/>
        <v>46323</v>
      </c>
      <c r="D918" s="54">
        <f ca="1">INDIRECT("'" &amp; UPPER(LEFT(TEXT($D$3,"mmmm"),3)) &amp; "'!AF21")</f>
        <v>0</v>
      </c>
      <c r="E918" s="147"/>
      <c r="F918" s="148"/>
      <c r="G918" s="148"/>
      <c r="H918" s="148"/>
      <c r="I918" s="148"/>
      <c r="J918" s="148"/>
      <c r="K918" s="148"/>
      <c r="L918" s="148"/>
      <c r="M918" s="148"/>
      <c r="N918" s="148"/>
      <c r="O918" s="148"/>
      <c r="P918" s="149"/>
    </row>
    <row r="919" spans="1:16" ht="15" customHeight="1" x14ac:dyDescent="0.25">
      <c r="A919" s="44" t="e">
        <f ca="1">IF(MONTH(C919)=MONTH(D$3),RIGHT('Yearly Info'!A$25,LEN('Yearly Info'!A$25)-4),"")</f>
        <v>#VALUE!</v>
      </c>
      <c r="B919" s="145"/>
      <c r="C919" s="42">
        <f t="shared" ca="1" si="32"/>
        <v>46323</v>
      </c>
      <c r="D919" s="54">
        <f ca="1">INDIRECT("'" &amp; UPPER(LEFT(TEXT($D$3,"mmmm"),3)) &amp; "'!AF22")</f>
        <v>0</v>
      </c>
      <c r="E919" s="147"/>
      <c r="F919" s="148"/>
      <c r="G919" s="148"/>
      <c r="H919" s="148"/>
      <c r="I919" s="148"/>
      <c r="J919" s="148"/>
      <c r="K919" s="148"/>
      <c r="L919" s="148"/>
      <c r="M919" s="148"/>
      <c r="N919" s="148"/>
      <c r="O919" s="148"/>
      <c r="P919" s="149"/>
    </row>
    <row r="920" spans="1:16" ht="15" customHeight="1" x14ac:dyDescent="0.25">
      <c r="A920" s="44" t="e">
        <f ca="1">IF(MONTH(C920)=MONTH(D$3),RIGHT('Yearly Info'!A$26,LEN('Yearly Info'!A$26)-4),"")</f>
        <v>#VALUE!</v>
      </c>
      <c r="B920" s="145"/>
      <c r="C920" s="42">
        <f t="shared" ca="1" si="32"/>
        <v>46323</v>
      </c>
      <c r="D920" s="54">
        <f ca="1">INDIRECT("'" &amp; UPPER(LEFT(TEXT($D$3,"mmmm"),3)) &amp; "'!AF23")</f>
        <v>0</v>
      </c>
      <c r="E920" s="147"/>
      <c r="F920" s="148"/>
      <c r="G920" s="148"/>
      <c r="H920" s="148"/>
      <c r="I920" s="148"/>
      <c r="J920" s="148"/>
      <c r="K920" s="148"/>
      <c r="L920" s="148"/>
      <c r="M920" s="148"/>
      <c r="N920" s="148"/>
      <c r="O920" s="148"/>
      <c r="P920" s="149"/>
    </row>
    <row r="921" spans="1:16" x14ac:dyDescent="0.25">
      <c r="A921" s="44" t="e">
        <f ca="1">IF(MONTH(C921)=MONTH(D$3),RIGHT('Yearly Info'!A$27,LEN('Yearly Info'!A$27)-4),"")</f>
        <v>#VALUE!</v>
      </c>
      <c r="B921" s="145"/>
      <c r="C921" s="42">
        <f t="shared" ca="1" si="32"/>
        <v>46323</v>
      </c>
      <c r="D921" s="54">
        <f ca="1">INDIRECT("'" &amp; UPPER(LEFT(TEXT($D$3,"mmmm"),3)) &amp; "'!AF24")</f>
        <v>0</v>
      </c>
      <c r="E921" s="147"/>
      <c r="F921" s="148"/>
      <c r="G921" s="148"/>
      <c r="H921" s="148"/>
      <c r="I921" s="148"/>
      <c r="J921" s="148"/>
      <c r="K921" s="148"/>
      <c r="L921" s="148"/>
      <c r="M921" s="148"/>
      <c r="N921" s="148"/>
      <c r="O921" s="148"/>
      <c r="P921" s="149"/>
    </row>
    <row r="922" spans="1:16" x14ac:dyDescent="0.25">
      <c r="A922" s="44" t="e">
        <f ca="1">IF(MONTH(C922)=MONTH(D$3),RIGHT('Yearly Info'!A$28,LEN('Yearly Info'!A$28)-4),"")</f>
        <v>#VALUE!</v>
      </c>
      <c r="B922" s="145"/>
      <c r="C922" s="42">
        <f t="shared" ca="1" si="32"/>
        <v>46323</v>
      </c>
      <c r="D922" s="54">
        <f ca="1">INDIRECT("'" &amp; UPPER(LEFT(TEXT($D$3,"mmmm"),3)) &amp; "'!AF25")</f>
        <v>0</v>
      </c>
      <c r="E922" s="147"/>
      <c r="F922" s="148"/>
      <c r="G922" s="148"/>
      <c r="H922" s="148"/>
      <c r="I922" s="148"/>
      <c r="J922" s="148"/>
      <c r="K922" s="148"/>
      <c r="L922" s="148"/>
      <c r="M922" s="148"/>
      <c r="N922" s="148"/>
      <c r="O922" s="148"/>
      <c r="P922" s="149"/>
    </row>
    <row r="923" spans="1:16" ht="14.45" customHeight="1" x14ac:dyDescent="0.25">
      <c r="A923" s="44" t="e">
        <f ca="1">IF(MONTH(C923)=MONTH(D$3),RIGHT('Yearly Info'!A$29,LEN('Yearly Info'!A$29)-4),"")</f>
        <v>#VALUE!</v>
      </c>
      <c r="B923" s="145"/>
      <c r="C923" s="42">
        <f t="shared" ca="1" si="32"/>
        <v>46323</v>
      </c>
      <c r="D923" s="54">
        <f ca="1">INDIRECT("'" &amp; UPPER(LEFT(TEXT($D$3,"mmmm"),3)) &amp; "'!AF26")</f>
        <v>0</v>
      </c>
      <c r="E923" s="147"/>
      <c r="F923" s="148"/>
      <c r="G923" s="148"/>
      <c r="H923" s="148"/>
      <c r="I923" s="148"/>
      <c r="J923" s="148"/>
      <c r="K923" s="148"/>
      <c r="L923" s="148"/>
      <c r="M923" s="148"/>
      <c r="N923" s="148"/>
      <c r="O923" s="148"/>
      <c r="P923" s="149"/>
    </row>
    <row r="924" spans="1:16" ht="15" customHeight="1" x14ac:dyDescent="0.25">
      <c r="A924" s="44" t="e">
        <f ca="1">IF(MONTH(C924)=MONTH(D$3),RIGHT('Yearly Info'!A$30,LEN('Yearly Info'!A$30)-4),"")</f>
        <v>#VALUE!</v>
      </c>
      <c r="B924" s="145"/>
      <c r="C924" s="42">
        <f t="shared" ca="1" si="32"/>
        <v>46323</v>
      </c>
      <c r="D924" s="54">
        <f ca="1">INDIRECT("'" &amp; UPPER(LEFT(TEXT($D$3,"mmmm"),3)) &amp; "'!AF27")</f>
        <v>0</v>
      </c>
      <c r="E924" s="147"/>
      <c r="F924" s="148"/>
      <c r="G924" s="148"/>
      <c r="H924" s="148"/>
      <c r="I924" s="148"/>
      <c r="J924" s="148"/>
      <c r="K924" s="148"/>
      <c r="L924" s="148"/>
      <c r="M924" s="148"/>
      <c r="N924" s="148"/>
      <c r="O924" s="148"/>
      <c r="P924" s="149"/>
    </row>
    <row r="925" spans="1:16" ht="15" customHeight="1" x14ac:dyDescent="0.25">
      <c r="A925" s="44" t="e">
        <f ca="1">IF(MONTH(C925)=MONTH(D$3),RIGHT('Yearly Info'!A$31,LEN('Yearly Info'!A$31)-4),"")</f>
        <v>#VALUE!</v>
      </c>
      <c r="B925" s="145"/>
      <c r="C925" s="42">
        <f t="shared" ca="1" si="32"/>
        <v>46323</v>
      </c>
      <c r="D925" s="54">
        <f ca="1">INDIRECT("'" &amp; UPPER(LEFT(TEXT($D$3,"mmmm"),3)) &amp; "'!AF28")</f>
        <v>0</v>
      </c>
      <c r="E925" s="147"/>
      <c r="F925" s="148"/>
      <c r="G925" s="148"/>
      <c r="H925" s="148"/>
      <c r="I925" s="148"/>
      <c r="J925" s="148"/>
      <c r="K925" s="148"/>
      <c r="L925" s="148"/>
      <c r="M925" s="148"/>
      <c r="N925" s="148"/>
      <c r="O925" s="148"/>
      <c r="P925" s="149"/>
    </row>
    <row r="926" spans="1:16" ht="15" customHeight="1" x14ac:dyDescent="0.25">
      <c r="A926" s="44" t="e">
        <f ca="1">IF(MONTH(C926)=MONTH(D$3),RIGHT('Yearly Info'!A$32,LEN('Yearly Info'!A$32)-4),"")</f>
        <v>#VALUE!</v>
      </c>
      <c r="B926" s="145"/>
      <c r="C926" s="42">
        <f t="shared" ca="1" si="32"/>
        <v>46323</v>
      </c>
      <c r="D926" s="54">
        <f ca="1">INDIRECT("'" &amp; UPPER(LEFT(TEXT($D$3,"mmmm"),3)) &amp; "'!AF29")</f>
        <v>0</v>
      </c>
      <c r="E926" s="147"/>
      <c r="F926" s="148"/>
      <c r="G926" s="148"/>
      <c r="H926" s="148"/>
      <c r="I926" s="148"/>
      <c r="J926" s="148"/>
      <c r="K926" s="148"/>
      <c r="L926" s="148"/>
      <c r="M926" s="148"/>
      <c r="N926" s="148"/>
      <c r="O926" s="148"/>
      <c r="P926" s="149"/>
    </row>
    <row r="927" spans="1:16" ht="15" customHeight="1" x14ac:dyDescent="0.25">
      <c r="A927" s="44" t="e">
        <f ca="1">IF(MONTH(C927)=MONTH(D$3),RIGHT('Yearly Info'!A$33,LEN('Yearly Info'!A$33)-4),"")</f>
        <v>#VALUE!</v>
      </c>
      <c r="B927" s="145"/>
      <c r="C927" s="42">
        <f t="shared" ca="1" si="32"/>
        <v>46323</v>
      </c>
      <c r="D927" s="54">
        <f ca="1">INDIRECT("'" &amp; UPPER(LEFT(TEXT($D$3,"mmmm"),3)) &amp; "'!AF30")</f>
        <v>0</v>
      </c>
      <c r="E927" s="147"/>
      <c r="F927" s="148"/>
      <c r="G927" s="148"/>
      <c r="H927" s="148"/>
      <c r="I927" s="148"/>
      <c r="J927" s="148"/>
      <c r="K927" s="148"/>
      <c r="L927" s="148"/>
      <c r="M927" s="148"/>
      <c r="N927" s="148"/>
      <c r="O927" s="148"/>
      <c r="P927" s="149"/>
    </row>
    <row r="928" spans="1:16" ht="15" customHeight="1" x14ac:dyDescent="0.25">
      <c r="A928" s="44" t="e">
        <f ca="1">IF(MONTH(C928)=MONTH(D$3),RIGHT('Yearly Info'!A$34,LEN('Yearly Info'!A$34)-4),"")</f>
        <v>#VALUE!</v>
      </c>
      <c r="B928" s="145"/>
      <c r="C928" s="42">
        <f t="shared" ca="1" si="32"/>
        <v>46323</v>
      </c>
      <c r="D928" s="54">
        <f ca="1">INDIRECT("'" &amp; UPPER(LEFT(TEXT($D$3,"mmmm"),3)) &amp; "'!AF31")</f>
        <v>0</v>
      </c>
      <c r="E928" s="147"/>
      <c r="F928" s="148"/>
      <c r="G928" s="148"/>
      <c r="H928" s="148"/>
      <c r="I928" s="148"/>
      <c r="J928" s="148"/>
      <c r="K928" s="148"/>
      <c r="L928" s="148"/>
      <c r="M928" s="148"/>
      <c r="N928" s="148"/>
      <c r="O928" s="148"/>
      <c r="P928" s="149"/>
    </row>
    <row r="929" spans="1:16" ht="15" customHeight="1" x14ac:dyDescent="0.25">
      <c r="A929" s="44" t="e">
        <f ca="1">IF(MONTH(C929)=MONTH(D$3),RIGHT('Yearly Info'!A$35,LEN('Yearly Info'!A$35)-4),"")</f>
        <v>#VALUE!</v>
      </c>
      <c r="B929" s="145"/>
      <c r="C929" s="42">
        <f t="shared" ca="1" si="32"/>
        <v>46323</v>
      </c>
      <c r="D929" s="54">
        <f ca="1">INDIRECT("'" &amp; UPPER(LEFT(TEXT($D$3,"mmmm"),3)) &amp; "'!AF32")</f>
        <v>0</v>
      </c>
      <c r="E929" s="147"/>
      <c r="F929" s="148"/>
      <c r="G929" s="148"/>
      <c r="H929" s="148"/>
      <c r="I929" s="148"/>
      <c r="J929" s="148"/>
      <c r="K929" s="148"/>
      <c r="L929" s="148"/>
      <c r="M929" s="148"/>
      <c r="N929" s="148"/>
      <c r="O929" s="148"/>
      <c r="P929" s="149"/>
    </row>
    <row r="930" spans="1:16" ht="15" customHeight="1" x14ac:dyDescent="0.25">
      <c r="A930" s="44" t="e">
        <f ca="1">IF(MONTH(C930)=MONTH(D$3),RIGHT('Yearly Info'!A$36,LEN('Yearly Info'!A$36)-4),"")</f>
        <v>#VALUE!</v>
      </c>
      <c r="B930" s="145"/>
      <c r="C930" s="42">
        <f t="shared" ca="1" si="32"/>
        <v>46323</v>
      </c>
      <c r="D930" s="54">
        <f ca="1">INDIRECT("'" &amp; UPPER(LEFT(TEXT($D$3,"mmmm"),3)) &amp; "'!AF33")</f>
        <v>0</v>
      </c>
      <c r="E930" s="147"/>
      <c r="F930" s="148"/>
      <c r="G930" s="148"/>
      <c r="H930" s="148"/>
      <c r="I930" s="148"/>
      <c r="J930" s="148"/>
      <c r="K930" s="148"/>
      <c r="L930" s="148"/>
      <c r="M930" s="148"/>
      <c r="N930" s="148"/>
      <c r="O930" s="148"/>
      <c r="P930" s="149"/>
    </row>
    <row r="931" spans="1:16" ht="15" customHeight="1" x14ac:dyDescent="0.25">
      <c r="A931" s="44" t="e">
        <f ca="1">IF(MONTH(C931)=MONTH(D$3),RIGHT('Yearly Info'!A$37,LEN('Yearly Info'!A$37)-4),"")</f>
        <v>#VALUE!</v>
      </c>
      <c r="B931" s="145"/>
      <c r="C931" s="42">
        <f t="shared" ca="1" si="32"/>
        <v>46323</v>
      </c>
      <c r="D931" s="54">
        <f ca="1">INDIRECT("'" &amp; UPPER(LEFT(TEXT($D$3,"mmmm"),3)) &amp; "'!AF34")</f>
        <v>0</v>
      </c>
      <c r="E931" s="147"/>
      <c r="F931" s="148"/>
      <c r="G931" s="148"/>
      <c r="H931" s="148"/>
      <c r="I931" s="148"/>
      <c r="J931" s="148"/>
      <c r="K931" s="148"/>
      <c r="L931" s="148"/>
      <c r="M931" s="148"/>
      <c r="N931" s="148"/>
      <c r="O931" s="148"/>
      <c r="P931" s="149"/>
    </row>
    <row r="932" spans="1:16" ht="15" customHeight="1" x14ac:dyDescent="0.25">
      <c r="A932" s="44" t="e">
        <f ca="1">IF(MONTH(C932)=MONTH(D$3),RIGHT('Yearly Info'!A$38,LEN('Yearly Info'!A$38)-4),"")</f>
        <v>#VALUE!</v>
      </c>
      <c r="B932" s="145"/>
      <c r="C932" s="42">
        <f t="shared" ca="1" si="32"/>
        <v>46323</v>
      </c>
      <c r="D932" s="54">
        <f ca="1">INDIRECT("'" &amp; UPPER(LEFT(TEXT($D$3,"mmmm"),3)) &amp; "'!AF35")</f>
        <v>0</v>
      </c>
      <c r="E932" s="147"/>
      <c r="F932" s="148"/>
      <c r="G932" s="148"/>
      <c r="H932" s="148"/>
      <c r="I932" s="148"/>
      <c r="J932" s="148"/>
      <c r="K932" s="148"/>
      <c r="L932" s="148"/>
      <c r="M932" s="148"/>
      <c r="N932" s="148"/>
      <c r="O932" s="148"/>
      <c r="P932" s="149"/>
    </row>
    <row r="933" spans="1:16" ht="15" customHeight="1" x14ac:dyDescent="0.25">
      <c r="A933" s="44" t="e">
        <f ca="1">IF(MONTH(C933)=MONTH(D$3),RIGHT('Yearly Info'!A$39,LEN('Yearly Info'!A$39)-4),"")</f>
        <v>#VALUE!</v>
      </c>
      <c r="B933" s="145"/>
      <c r="C933" s="42">
        <f t="shared" ca="1" si="32"/>
        <v>46323</v>
      </c>
      <c r="D933" s="54">
        <f ca="1">INDIRECT("'" &amp; UPPER(LEFT(TEXT($D$3,"mmmm"),3)) &amp; "'!AF36")</f>
        <v>0</v>
      </c>
      <c r="E933" s="147"/>
      <c r="F933" s="148"/>
      <c r="G933" s="148"/>
      <c r="H933" s="148"/>
      <c r="I933" s="148"/>
      <c r="J933" s="148"/>
      <c r="K933" s="148"/>
      <c r="L933" s="148"/>
      <c r="M933" s="148"/>
      <c r="N933" s="148"/>
      <c r="O933" s="148"/>
      <c r="P933" s="149"/>
    </row>
    <row r="934" spans="1:16" ht="15" customHeight="1" thickBot="1" x14ac:dyDescent="0.3">
      <c r="A934" s="45" t="e">
        <f ca="1">IF(MONTH(C934)=MONTH(D$3),RIGHT('Yearly Info'!A$40,LEN('Yearly Info'!A$40)-4),"")</f>
        <v>#VALUE!</v>
      </c>
      <c r="B934" s="145"/>
      <c r="C934" s="42">
        <f t="shared" ca="1" si="32"/>
        <v>46323</v>
      </c>
      <c r="D934" s="54">
        <f ca="1">INDIRECT("'" &amp; UPPER(LEFT(TEXT($D$3,"mmmm"),3)) &amp; "'!AF37")</f>
        <v>0</v>
      </c>
      <c r="E934" s="147"/>
      <c r="F934" s="148"/>
      <c r="G934" s="148"/>
      <c r="H934" s="148"/>
      <c r="I934" s="148"/>
      <c r="J934" s="148"/>
      <c r="K934" s="148"/>
      <c r="L934" s="148"/>
      <c r="M934" s="148"/>
      <c r="N934" s="148"/>
      <c r="O934" s="148"/>
      <c r="P934" s="149"/>
    </row>
    <row r="935" spans="1:16" ht="15" customHeight="1" thickBot="1" x14ac:dyDescent="0.3">
      <c r="A935" s="45" t="str">
        <f ca="1">IF(MONTH(C935)=MONTH(D$3),RIGHT('Yearly Info'!A$41,LEN('Yearly Info'!A$41)-4),"")</f>
        <v xml:space="preserve"> </v>
      </c>
      <c r="B935" s="145"/>
      <c r="C935" s="42">
        <f t="shared" ca="1" si="32"/>
        <v>46323</v>
      </c>
      <c r="D935" s="54">
        <f ca="1">INDIRECT("'" &amp; UPPER(LEFT(TEXT($D$3,"mmmm"),3)) &amp; "'!AF38")</f>
        <v>0</v>
      </c>
      <c r="E935" s="147"/>
      <c r="F935" s="148"/>
      <c r="G935" s="148"/>
      <c r="H935" s="148"/>
      <c r="I935" s="148"/>
      <c r="J935" s="148"/>
      <c r="K935" s="148"/>
      <c r="L935" s="148"/>
      <c r="M935" s="148"/>
      <c r="N935" s="148"/>
      <c r="O935" s="148"/>
      <c r="P935" s="149"/>
    </row>
    <row r="936" spans="1:16" ht="15" customHeight="1" thickBot="1" x14ac:dyDescent="0.3">
      <c r="A936" s="45" t="str">
        <f ca="1">IF(MONTH(C936)=MONTH(D$3),RIGHT('Yearly Info'!A$42,LEN('Yearly Info'!A$42)-4),"")</f>
        <v xml:space="preserve"> </v>
      </c>
      <c r="B936" s="145"/>
      <c r="C936" s="42">
        <f t="shared" ca="1" si="32"/>
        <v>46323</v>
      </c>
      <c r="D936" s="54">
        <f ca="1">INDIRECT("'" &amp; UPPER(LEFT(TEXT($D$3,"mmmm"),3)) &amp; "'!AF39")</f>
        <v>0</v>
      </c>
      <c r="E936" s="147"/>
      <c r="F936" s="148"/>
      <c r="G936" s="148"/>
      <c r="H936" s="148"/>
      <c r="I936" s="148"/>
      <c r="J936" s="148"/>
      <c r="K936" s="148"/>
      <c r="L936" s="148"/>
      <c r="M936" s="148"/>
      <c r="N936" s="148"/>
      <c r="O936" s="148"/>
      <c r="P936" s="149"/>
    </row>
    <row r="937" spans="1:16" ht="15" customHeight="1" thickBot="1" x14ac:dyDescent="0.3">
      <c r="A937" s="45" t="str">
        <f ca="1">IF(MONTH(C937)=MONTH(D$3),RIGHT('Yearly Info'!A$43,LEN('Yearly Info'!A$43)-4),"")</f>
        <v xml:space="preserve"> </v>
      </c>
      <c r="B937" s="146"/>
      <c r="C937" s="42">
        <f ca="1">C936</f>
        <v>46323</v>
      </c>
      <c r="D937" s="55">
        <f ca="1">INDIRECT("'" &amp; UPPER(LEFT(TEXT($D$3,"mmmm"),3)) &amp; "'!AF40")</f>
        <v>0</v>
      </c>
      <c r="E937" s="150"/>
      <c r="F937" s="151"/>
      <c r="G937" s="151"/>
      <c r="H937" s="151"/>
      <c r="I937" s="151"/>
      <c r="J937" s="151"/>
      <c r="K937" s="151"/>
      <c r="L937" s="151"/>
      <c r="M937" s="151"/>
      <c r="N937" s="151"/>
      <c r="O937" s="151"/>
      <c r="P937" s="152"/>
    </row>
    <row r="938" spans="1:16" ht="15" customHeight="1" x14ac:dyDescent="0.25">
      <c r="A938" s="44" t="str">
        <f ca="1">IF(MONTH(C938)=MONTH(D$3),RIGHT('Yearly Info'!A$14,LEN('Yearly Info'!A$14)-4),"")</f>
        <v xml:space="preserve"> RICS Support for MDEQ</v>
      </c>
      <c r="B938" s="159" t="str">
        <f ca="1">TEXT(C938,"dddd")</f>
        <v>Thursday</v>
      </c>
      <c r="C938" s="96">
        <f ca="1">C908+1</f>
        <v>46324</v>
      </c>
      <c r="D938" s="54">
        <f ca="1">INDIRECT("'" &amp; UPPER(LEFT(TEXT($D$3,"mmmm"),3)) &amp; "'!AG11")</f>
        <v>0</v>
      </c>
      <c r="E938" s="147"/>
      <c r="F938" s="148"/>
      <c r="G938" s="148"/>
      <c r="H938" s="148"/>
      <c r="I938" s="148"/>
      <c r="J938" s="148"/>
      <c r="K938" s="148"/>
      <c r="L938" s="148"/>
      <c r="M938" s="148"/>
      <c r="N938" s="148"/>
      <c r="O938" s="148"/>
      <c r="P938" s="149"/>
    </row>
    <row r="939" spans="1:16" ht="15" customHeight="1" x14ac:dyDescent="0.25">
      <c r="A939" s="44" t="str">
        <f ca="1">IF(MONTH(C939)=MONTH(D$3),RIGHT('Yearly Info'!A$15,LEN('Yearly Info'!A$15)-4),"")</f>
        <v xml:space="preserve"> MDEQ</v>
      </c>
      <c r="B939" s="145"/>
      <c r="C939" s="42">
        <f ca="1">C938</f>
        <v>46324</v>
      </c>
      <c r="D939" s="54">
        <f ca="1">INDIRECT("'" &amp; UPPER(LEFT(TEXT($D$3,"mmmm"),3)) &amp; "'!AG12")</f>
        <v>0</v>
      </c>
      <c r="E939" s="147"/>
      <c r="F939" s="148"/>
      <c r="G939" s="148"/>
      <c r="H939" s="148"/>
      <c r="I939" s="148"/>
      <c r="J939" s="148"/>
      <c r="K939" s="148"/>
      <c r="L939" s="148"/>
      <c r="M939" s="148"/>
      <c r="N939" s="148"/>
      <c r="O939" s="148"/>
      <c r="P939" s="149"/>
    </row>
    <row r="940" spans="1:16" ht="15" customHeight="1" x14ac:dyDescent="0.25">
      <c r="A940" s="44" t="str">
        <f ca="1">IF(MONTH(C940)=MONTH(D$3),RIGHT('Yearly Info'!A$16,LEN('Yearly Info'!A$16)-4),"")</f>
        <v xml:space="preserve"> RICS Idea Portal</v>
      </c>
      <c r="B940" s="145"/>
      <c r="C940" s="42">
        <f t="shared" ref="C940:C967" ca="1" si="33">C939</f>
        <v>46324</v>
      </c>
      <c r="D940" s="54">
        <f ca="1">INDIRECT("'" &amp; UPPER(LEFT(TEXT($D$3,"mmmm"),3)) &amp; "'!AG13")</f>
        <v>0</v>
      </c>
      <c r="E940" s="147"/>
      <c r="F940" s="148"/>
      <c r="G940" s="148"/>
      <c r="H940" s="148"/>
      <c r="I940" s="148"/>
      <c r="J940" s="148"/>
      <c r="K940" s="148"/>
      <c r="L940" s="148"/>
      <c r="M940" s="148"/>
      <c r="N940" s="148"/>
      <c r="O940" s="148"/>
      <c r="P940" s="149"/>
    </row>
    <row r="941" spans="1:16" ht="15" customHeight="1" x14ac:dyDescent="0.25">
      <c r="A941" s="44" t="str">
        <f ca="1">IF(MONTH(C941)=MONTH(D$3),RIGHT('Yearly Info'!A$17,LEN('Yearly Info'!A$17)-4),"")</f>
        <v xml:space="preserve"> MSWIS</v>
      </c>
      <c r="B941" s="145"/>
      <c r="C941" s="42">
        <f t="shared" ca="1" si="33"/>
        <v>46324</v>
      </c>
      <c r="D941" s="54">
        <f ca="1">INDIRECT("'" &amp; UPPER(LEFT(TEXT($D$3,"mmmm"),3)) &amp; "'!AG14")</f>
        <v>0</v>
      </c>
      <c r="E941" s="147"/>
      <c r="F941" s="148"/>
      <c r="G941" s="148"/>
      <c r="H941" s="148"/>
      <c r="I941" s="148"/>
      <c r="J941" s="148"/>
      <c r="K941" s="148"/>
      <c r="L941" s="148"/>
      <c r="M941" s="148"/>
      <c r="N941" s="148"/>
      <c r="O941" s="148"/>
      <c r="P941" s="149"/>
    </row>
    <row r="942" spans="1:16" ht="15" customHeight="1" x14ac:dyDescent="0.25">
      <c r="A942" s="44" t="str">
        <f ca="1">IF(MONTH(C942)=MONTH(D$3),RIGHT('Yearly Info'!A$18,LEN('Yearly Info'!A$18)-4),"")</f>
        <v xml:space="preserve"> GeoSpatial</v>
      </c>
      <c r="B942" s="145"/>
      <c r="C942" s="42">
        <f t="shared" ca="1" si="33"/>
        <v>46324</v>
      </c>
      <c r="D942" s="54">
        <f ca="1">INDIRECT("'" &amp; UPPER(LEFT(TEXT($D$3,"mmmm"),3)) &amp; "'!AG15")</f>
        <v>0</v>
      </c>
      <c r="E942" s="147"/>
      <c r="F942" s="148"/>
      <c r="G942" s="148"/>
      <c r="H942" s="148"/>
      <c r="I942" s="148"/>
      <c r="J942" s="148"/>
      <c r="K942" s="148"/>
      <c r="L942" s="148"/>
      <c r="M942" s="148"/>
      <c r="N942" s="148"/>
      <c r="O942" s="148"/>
      <c r="P942" s="149"/>
    </row>
    <row r="943" spans="1:16" ht="15" customHeight="1" x14ac:dyDescent="0.25">
      <c r="A943" s="44" t="str">
        <f ca="1">IF(MONTH(C943)=MONTH(D$3),RIGHT('Yearly Info'!A$19,LEN('Yearly Info'!A$19)-4),"")</f>
        <v xml:space="preserve"> RICS Dashboard</v>
      </c>
      <c r="B943" s="145"/>
      <c r="C943" s="42">
        <f t="shared" ca="1" si="33"/>
        <v>46324</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xml:space="preserve"> MDWFP NRIS</v>
      </c>
      <c r="B944" s="145"/>
      <c r="C944" s="42">
        <f t="shared" ca="1" si="33"/>
        <v>46324</v>
      </c>
      <c r="D944" s="54">
        <f ca="1">INDIRECT("'" &amp; UPPER(LEFT(TEXT($D$3,"mmmm"),3)) &amp; "'!AG17")</f>
        <v>0</v>
      </c>
      <c r="E944" s="153"/>
      <c r="F944" s="154"/>
      <c r="G944" s="154"/>
      <c r="H944" s="154"/>
      <c r="I944" s="154"/>
      <c r="J944" s="154"/>
      <c r="K944" s="154"/>
      <c r="L944" s="154"/>
      <c r="M944" s="154"/>
      <c r="N944" s="154"/>
      <c r="O944" s="154"/>
      <c r="P944" s="155"/>
    </row>
    <row r="945" spans="1:16" ht="15" customHeight="1" x14ac:dyDescent="0.25">
      <c r="A945" s="44" t="str">
        <f ca="1">IF(MONTH(C945)=MONTH(D$3),RIGHT('Yearly Info'!A$21,LEN('Yearly Info'!A$21)-4),"")</f>
        <v xml:space="preserve"> MSWIS MRVA 4 CLOSED</v>
      </c>
      <c r="B945" s="145"/>
      <c r="C945" s="42">
        <f t="shared" ca="1" si="33"/>
        <v>46324</v>
      </c>
      <c r="D945" s="54">
        <f ca="1">INDIRECT("'" &amp; UPPER(LEFT(TEXT($D$3,"mmmm"),3)) &amp; "'!AG18")</f>
        <v>0</v>
      </c>
      <c r="E945" s="147"/>
      <c r="F945" s="148"/>
      <c r="G945" s="148"/>
      <c r="H945" s="148"/>
      <c r="I945" s="148"/>
      <c r="J945" s="148"/>
      <c r="K945" s="148"/>
      <c r="L945" s="148"/>
      <c r="M945" s="148"/>
      <c r="N945" s="148"/>
      <c r="O945" s="148"/>
      <c r="P945" s="149"/>
    </row>
    <row r="946" spans="1:16" ht="15" customHeight="1" x14ac:dyDescent="0.25">
      <c r="A946" s="44" t="str">
        <f ca="1">IF(MONTH(C946)=MONTH(D$3),RIGHT('Yearly Info'!A$22,LEN('Yearly Info'!A$22)-4),"")</f>
        <v xml:space="preserve"> Tackett</v>
      </c>
      <c r="B946" s="145"/>
      <c r="C946" s="42">
        <f t="shared" ca="1" si="33"/>
        <v>46324</v>
      </c>
      <c r="D946" s="54">
        <f ca="1">INDIRECT("'" &amp; UPPER(LEFT(TEXT($D$3,"mmmm"),3)) &amp; "'!AG19")</f>
        <v>0</v>
      </c>
      <c r="E946" s="147"/>
      <c r="F946" s="148"/>
      <c r="G946" s="148"/>
      <c r="H946" s="148"/>
      <c r="I946" s="148"/>
      <c r="J946" s="148"/>
      <c r="K946" s="148"/>
      <c r="L946" s="148"/>
      <c r="M946" s="148"/>
      <c r="N946" s="148"/>
      <c r="O946" s="148"/>
      <c r="P946" s="149"/>
    </row>
    <row r="947" spans="1:16" ht="15" customHeight="1" x14ac:dyDescent="0.25">
      <c r="A947" s="44" t="e">
        <f ca="1">IF(MONTH(C947)=MONTH(D$3),RIGHT('Yearly Info'!A$23,LEN('Yearly Info'!A$23)-4),"")</f>
        <v>#VALUE!</v>
      </c>
      <c r="B947" s="145"/>
      <c r="C947" s="42">
        <f t="shared" ca="1" si="33"/>
        <v>46324</v>
      </c>
      <c r="D947" s="54">
        <f ca="1">INDIRECT("'" &amp; UPPER(LEFT(TEXT($D$3,"mmmm"),3)) &amp; "'!AG20")</f>
        <v>0</v>
      </c>
      <c r="E947" s="147"/>
      <c r="F947" s="148"/>
      <c r="G947" s="148"/>
      <c r="H947" s="148"/>
      <c r="I947" s="148"/>
      <c r="J947" s="148"/>
      <c r="K947" s="148"/>
      <c r="L947" s="148"/>
      <c r="M947" s="148"/>
      <c r="N947" s="148"/>
      <c r="O947" s="148"/>
      <c r="P947" s="149"/>
    </row>
    <row r="948" spans="1:16" ht="15" customHeight="1" x14ac:dyDescent="0.25">
      <c r="A948" s="44" t="e">
        <f ca="1">IF(MONTH(C948)=MONTH(D$3),RIGHT('Yearly Info'!A$24,LEN('Yearly Info'!A$24)-4),"")</f>
        <v>#VALUE!</v>
      </c>
      <c r="B948" s="145"/>
      <c r="C948" s="42">
        <f t="shared" ca="1" si="33"/>
        <v>46324</v>
      </c>
      <c r="D948" s="54">
        <f ca="1">INDIRECT("'" &amp; UPPER(LEFT(TEXT($D$3,"mmmm"),3)) &amp; "'!AG21")</f>
        <v>0</v>
      </c>
      <c r="E948" s="147"/>
      <c r="F948" s="148"/>
      <c r="G948" s="148"/>
      <c r="H948" s="148"/>
      <c r="I948" s="148"/>
      <c r="J948" s="148"/>
      <c r="K948" s="148"/>
      <c r="L948" s="148"/>
      <c r="M948" s="148"/>
      <c r="N948" s="148"/>
      <c r="O948" s="148"/>
      <c r="P948" s="149"/>
    </row>
    <row r="949" spans="1:16" ht="15" customHeight="1" x14ac:dyDescent="0.25">
      <c r="A949" s="44" t="e">
        <f ca="1">IF(MONTH(C949)=MONTH(D$3),RIGHT('Yearly Info'!A$25,LEN('Yearly Info'!A$25)-4),"")</f>
        <v>#VALUE!</v>
      </c>
      <c r="B949" s="145"/>
      <c r="C949" s="42">
        <f t="shared" ca="1" si="33"/>
        <v>46324</v>
      </c>
      <c r="D949" s="54">
        <f ca="1">INDIRECT("'" &amp; UPPER(LEFT(TEXT($D$3,"mmmm"),3)) &amp; "'!AG22")</f>
        <v>0</v>
      </c>
      <c r="E949" s="147"/>
      <c r="F949" s="148"/>
      <c r="G949" s="148"/>
      <c r="H949" s="148"/>
      <c r="I949" s="148"/>
      <c r="J949" s="148"/>
      <c r="K949" s="148"/>
      <c r="L949" s="148"/>
      <c r="M949" s="148"/>
      <c r="N949" s="148"/>
      <c r="O949" s="148"/>
      <c r="P949" s="149"/>
    </row>
    <row r="950" spans="1:16" ht="15" customHeight="1" x14ac:dyDescent="0.25">
      <c r="A950" s="44" t="e">
        <f ca="1">IF(MONTH(C950)=MONTH(D$3),RIGHT('Yearly Info'!A$26,LEN('Yearly Info'!A$26)-4),"")</f>
        <v>#VALUE!</v>
      </c>
      <c r="B950" s="145"/>
      <c r="C950" s="42">
        <f t="shared" ca="1" si="33"/>
        <v>46324</v>
      </c>
      <c r="D950" s="54">
        <f ca="1">INDIRECT("'" &amp; UPPER(LEFT(TEXT($D$3,"mmmm"),3)) &amp; "'!AG23")</f>
        <v>0</v>
      </c>
      <c r="E950" s="147"/>
      <c r="F950" s="148"/>
      <c r="G950" s="148"/>
      <c r="H950" s="148"/>
      <c r="I950" s="148"/>
      <c r="J950" s="148"/>
      <c r="K950" s="148"/>
      <c r="L950" s="148"/>
      <c r="M950" s="148"/>
      <c r="N950" s="148"/>
      <c r="O950" s="148"/>
      <c r="P950" s="149"/>
    </row>
    <row r="951" spans="1:16" ht="15" customHeight="1" x14ac:dyDescent="0.25">
      <c r="A951" s="44" t="e">
        <f ca="1">IF(MONTH(C951)=MONTH(D$3),RIGHT('Yearly Info'!A$27,LEN('Yearly Info'!A$27)-4),"")</f>
        <v>#VALUE!</v>
      </c>
      <c r="B951" s="145"/>
      <c r="C951" s="42">
        <f t="shared" ca="1" si="33"/>
        <v>46324</v>
      </c>
      <c r="D951" s="54">
        <f ca="1">INDIRECT("'" &amp; UPPER(LEFT(TEXT($D$3,"mmmm"),3)) &amp; "'!AG24")</f>
        <v>0</v>
      </c>
      <c r="E951" s="147"/>
      <c r="F951" s="148"/>
      <c r="G951" s="148"/>
      <c r="H951" s="148"/>
      <c r="I951" s="148"/>
      <c r="J951" s="148"/>
      <c r="K951" s="148"/>
      <c r="L951" s="148"/>
      <c r="M951" s="148"/>
      <c r="N951" s="148"/>
      <c r="O951" s="148"/>
      <c r="P951" s="149"/>
    </row>
    <row r="952" spans="1:16" ht="15" customHeight="1" x14ac:dyDescent="0.25">
      <c r="A952" s="44" t="e">
        <f ca="1">IF(MONTH(C952)=MONTH(D$3),RIGHT('Yearly Info'!A$28,LEN('Yearly Info'!A$28)-4),"")</f>
        <v>#VALUE!</v>
      </c>
      <c r="B952" s="145"/>
      <c r="C952" s="42">
        <f t="shared" ca="1" si="33"/>
        <v>46324</v>
      </c>
      <c r="D952" s="54">
        <f ca="1">INDIRECT("'" &amp; UPPER(LEFT(TEXT($D$3,"mmmm"),3)) &amp; "'!AG25")</f>
        <v>0</v>
      </c>
      <c r="E952" s="147"/>
      <c r="F952" s="148"/>
      <c r="G952" s="148"/>
      <c r="H952" s="148"/>
      <c r="I952" s="148"/>
      <c r="J952" s="148"/>
      <c r="K952" s="148"/>
      <c r="L952" s="148"/>
      <c r="M952" s="148"/>
      <c r="N952" s="148"/>
      <c r="O952" s="148"/>
      <c r="P952" s="149"/>
    </row>
    <row r="953" spans="1:16" ht="15" customHeight="1" x14ac:dyDescent="0.25">
      <c r="A953" s="44" t="e">
        <f ca="1">IF(MONTH(C953)=MONTH(D$3),RIGHT('Yearly Info'!A$29,LEN('Yearly Info'!A$29)-4),"")</f>
        <v>#VALUE!</v>
      </c>
      <c r="B953" s="145"/>
      <c r="C953" s="42">
        <f t="shared" ca="1" si="33"/>
        <v>46324</v>
      </c>
      <c r="D953" s="54">
        <f ca="1">INDIRECT("'" &amp; UPPER(LEFT(TEXT($D$3,"mmmm"),3)) &amp; "'!AG26")</f>
        <v>0</v>
      </c>
      <c r="E953" s="147"/>
      <c r="F953" s="148"/>
      <c r="G953" s="148"/>
      <c r="H953" s="148"/>
      <c r="I953" s="148"/>
      <c r="J953" s="148"/>
      <c r="K953" s="148"/>
      <c r="L953" s="148"/>
      <c r="M953" s="148"/>
      <c r="N953" s="148"/>
      <c r="O953" s="148"/>
      <c r="P953" s="149"/>
    </row>
    <row r="954" spans="1:16" ht="15" customHeight="1" x14ac:dyDescent="0.25">
      <c r="A954" s="44" t="e">
        <f ca="1">IF(MONTH(C954)=MONTH(D$3),RIGHT('Yearly Info'!A$30,LEN('Yearly Info'!A$30)-4),"")</f>
        <v>#VALUE!</v>
      </c>
      <c r="B954" s="145"/>
      <c r="C954" s="42">
        <f t="shared" ca="1" si="33"/>
        <v>46324</v>
      </c>
      <c r="D954" s="54">
        <f ca="1">INDIRECT("'" &amp; UPPER(LEFT(TEXT($D$3,"mmmm"),3)) &amp; "'!AG27")</f>
        <v>0</v>
      </c>
      <c r="E954" s="147"/>
      <c r="F954" s="148"/>
      <c r="G954" s="148"/>
      <c r="H954" s="148"/>
      <c r="I954" s="148"/>
      <c r="J954" s="148"/>
      <c r="K954" s="148"/>
      <c r="L954" s="148"/>
      <c r="M954" s="148"/>
      <c r="N954" s="148"/>
      <c r="O954" s="148"/>
      <c r="P954" s="149"/>
    </row>
    <row r="955" spans="1:16" ht="15" customHeight="1" x14ac:dyDescent="0.25">
      <c r="A955" s="44" t="e">
        <f ca="1">IF(MONTH(C955)=MONTH(D$3),RIGHT('Yearly Info'!A$31,LEN('Yearly Info'!A$31)-4),"")</f>
        <v>#VALUE!</v>
      </c>
      <c r="B955" s="145"/>
      <c r="C955" s="42">
        <f t="shared" ca="1" si="33"/>
        <v>46324</v>
      </c>
      <c r="D955" s="54">
        <f ca="1">INDIRECT("'" &amp; UPPER(LEFT(TEXT($D$3,"mmmm"),3)) &amp; "'!AG28")</f>
        <v>0</v>
      </c>
      <c r="E955" s="147"/>
      <c r="F955" s="148"/>
      <c r="G955" s="148"/>
      <c r="H955" s="148"/>
      <c r="I955" s="148"/>
      <c r="J955" s="148"/>
      <c r="K955" s="148"/>
      <c r="L955" s="148"/>
      <c r="M955" s="148"/>
      <c r="N955" s="148"/>
      <c r="O955" s="148"/>
      <c r="P955" s="149"/>
    </row>
    <row r="956" spans="1:16" ht="15" customHeight="1" x14ac:dyDescent="0.25">
      <c r="A956" s="44" t="e">
        <f ca="1">IF(MONTH(C956)=MONTH(D$3),RIGHT('Yearly Info'!A$32,LEN('Yearly Info'!A$32)-4),"")</f>
        <v>#VALUE!</v>
      </c>
      <c r="B956" s="145"/>
      <c r="C956" s="42">
        <f t="shared" ca="1" si="33"/>
        <v>46324</v>
      </c>
      <c r="D956" s="54">
        <f ca="1">INDIRECT("'" &amp; UPPER(LEFT(TEXT($D$3,"mmmm"),3)) &amp; "'!AG29")</f>
        <v>0</v>
      </c>
      <c r="E956" s="147"/>
      <c r="F956" s="148"/>
      <c r="G956" s="148"/>
      <c r="H956" s="148"/>
      <c r="I956" s="148"/>
      <c r="J956" s="148"/>
      <c r="K956" s="148"/>
      <c r="L956" s="148"/>
      <c r="M956" s="148"/>
      <c r="N956" s="148"/>
      <c r="O956" s="148"/>
      <c r="P956" s="149"/>
    </row>
    <row r="957" spans="1:16" ht="15" customHeight="1" x14ac:dyDescent="0.25">
      <c r="A957" s="44" t="e">
        <f ca="1">IF(MONTH(C957)=MONTH(D$3),RIGHT('Yearly Info'!A$33,LEN('Yearly Info'!A$33)-4),"")</f>
        <v>#VALUE!</v>
      </c>
      <c r="B957" s="145"/>
      <c r="C957" s="42">
        <f t="shared" ca="1" si="33"/>
        <v>46324</v>
      </c>
      <c r="D957" s="54">
        <f ca="1">INDIRECT("'" &amp; UPPER(LEFT(TEXT($D$3,"mmmm"),3)) &amp; "'!AG30")</f>
        <v>0</v>
      </c>
      <c r="E957" s="147"/>
      <c r="F957" s="148"/>
      <c r="G957" s="148"/>
      <c r="H957" s="148"/>
      <c r="I957" s="148"/>
      <c r="J957" s="148"/>
      <c r="K957" s="148"/>
      <c r="L957" s="148"/>
      <c r="M957" s="148"/>
      <c r="N957" s="148"/>
      <c r="O957" s="148"/>
      <c r="P957" s="149"/>
    </row>
    <row r="958" spans="1:16" ht="15" customHeight="1" x14ac:dyDescent="0.25">
      <c r="A958" s="44" t="e">
        <f ca="1">IF(MONTH(C958)=MONTH(D$3),RIGHT('Yearly Info'!A$34,LEN('Yearly Info'!A$34)-4),"")</f>
        <v>#VALUE!</v>
      </c>
      <c r="B958" s="145"/>
      <c r="C958" s="42">
        <f t="shared" ca="1" si="33"/>
        <v>46324</v>
      </c>
      <c r="D958" s="54">
        <f ca="1">INDIRECT("'" &amp; UPPER(LEFT(TEXT($D$3,"mmmm"),3)) &amp; "'!AG31")</f>
        <v>0</v>
      </c>
      <c r="E958" s="147"/>
      <c r="F958" s="148"/>
      <c r="G958" s="148"/>
      <c r="H958" s="148"/>
      <c r="I958" s="148"/>
      <c r="J958" s="148"/>
      <c r="K958" s="148"/>
      <c r="L958" s="148"/>
      <c r="M958" s="148"/>
      <c r="N958" s="148"/>
      <c r="O958" s="148"/>
      <c r="P958" s="149"/>
    </row>
    <row r="959" spans="1:16" ht="15" customHeight="1" x14ac:dyDescent="0.25">
      <c r="A959" s="44" t="e">
        <f ca="1">IF(MONTH(C959)=MONTH(D$3),RIGHT('Yearly Info'!A$35,LEN('Yearly Info'!A$35)-4),"")</f>
        <v>#VALUE!</v>
      </c>
      <c r="B959" s="145"/>
      <c r="C959" s="42">
        <f t="shared" ca="1" si="33"/>
        <v>46324</v>
      </c>
      <c r="D959" s="54">
        <f ca="1">INDIRECT("'" &amp; UPPER(LEFT(TEXT($D$3,"mmmm"),3)) &amp; "'!AG32")</f>
        <v>0</v>
      </c>
      <c r="E959" s="147"/>
      <c r="F959" s="148"/>
      <c r="G959" s="148"/>
      <c r="H959" s="148"/>
      <c r="I959" s="148"/>
      <c r="J959" s="148"/>
      <c r="K959" s="148"/>
      <c r="L959" s="148"/>
      <c r="M959" s="148"/>
      <c r="N959" s="148"/>
      <c r="O959" s="148"/>
      <c r="P959" s="149"/>
    </row>
    <row r="960" spans="1:16" ht="15" customHeight="1" x14ac:dyDescent="0.25">
      <c r="A960" s="44" t="e">
        <f ca="1">IF(MONTH(C960)=MONTH(D$3),RIGHT('Yearly Info'!A$36,LEN('Yearly Info'!A$36)-4),"")</f>
        <v>#VALUE!</v>
      </c>
      <c r="B960" s="145"/>
      <c r="C960" s="42">
        <f t="shared" ca="1" si="33"/>
        <v>46324</v>
      </c>
      <c r="D960" s="54">
        <f ca="1">INDIRECT("'" &amp; UPPER(LEFT(TEXT($D$3,"mmmm"),3)) &amp; "'!AG33")</f>
        <v>0</v>
      </c>
      <c r="E960" s="147"/>
      <c r="F960" s="148"/>
      <c r="G960" s="148"/>
      <c r="H960" s="148"/>
      <c r="I960" s="148"/>
      <c r="J960" s="148"/>
      <c r="K960" s="148"/>
      <c r="L960" s="148"/>
      <c r="M960" s="148"/>
      <c r="N960" s="148"/>
      <c r="O960" s="148"/>
      <c r="P960" s="149"/>
    </row>
    <row r="961" spans="1:16" ht="15" customHeight="1" x14ac:dyDescent="0.25">
      <c r="A961" s="44" t="e">
        <f ca="1">IF(MONTH(C961)=MONTH(D$3),RIGHT('Yearly Info'!A$37,LEN('Yearly Info'!A$37)-4),"")</f>
        <v>#VALUE!</v>
      </c>
      <c r="B961" s="145"/>
      <c r="C961" s="42">
        <f t="shared" ca="1" si="33"/>
        <v>46324</v>
      </c>
      <c r="D961" s="54">
        <f ca="1">INDIRECT("'" &amp; UPPER(LEFT(TEXT($D$3,"mmmm"),3)) &amp; "'!AG34")</f>
        <v>0</v>
      </c>
      <c r="E961" s="147"/>
      <c r="F961" s="148"/>
      <c r="G961" s="148"/>
      <c r="H961" s="148"/>
      <c r="I961" s="148"/>
      <c r="J961" s="148"/>
      <c r="K961" s="148"/>
      <c r="L961" s="148"/>
      <c r="M961" s="148"/>
      <c r="N961" s="148"/>
      <c r="O961" s="148"/>
      <c r="P961" s="149"/>
    </row>
    <row r="962" spans="1:16" ht="15" customHeight="1" x14ac:dyDescent="0.25">
      <c r="A962" s="44" t="e">
        <f ca="1">IF(MONTH(C962)=MONTH(D$3),RIGHT('Yearly Info'!A$38,LEN('Yearly Info'!A$38)-4),"")</f>
        <v>#VALUE!</v>
      </c>
      <c r="B962" s="145"/>
      <c r="C962" s="42">
        <f t="shared" ca="1" si="33"/>
        <v>46324</v>
      </c>
      <c r="D962" s="54">
        <f ca="1">INDIRECT("'" &amp; UPPER(LEFT(TEXT($D$3,"mmmm"),3)) &amp; "'!AG35")</f>
        <v>0</v>
      </c>
      <c r="E962" s="147"/>
      <c r="F962" s="148"/>
      <c r="G962" s="148"/>
      <c r="H962" s="148"/>
      <c r="I962" s="148"/>
      <c r="J962" s="148"/>
      <c r="K962" s="148"/>
      <c r="L962" s="148"/>
      <c r="M962" s="148"/>
      <c r="N962" s="148"/>
      <c r="O962" s="148"/>
      <c r="P962" s="149"/>
    </row>
    <row r="963" spans="1:16" ht="15" customHeight="1" x14ac:dyDescent="0.25">
      <c r="A963" s="44" t="e">
        <f ca="1">IF(MONTH(C963)=MONTH(D$3),RIGHT('Yearly Info'!A$39,LEN('Yearly Info'!A$39)-4),"")</f>
        <v>#VALUE!</v>
      </c>
      <c r="B963" s="145"/>
      <c r="C963" s="42">
        <f t="shared" ca="1" si="33"/>
        <v>46324</v>
      </c>
      <c r="D963" s="54">
        <f ca="1">INDIRECT("'" &amp; UPPER(LEFT(TEXT($D$3,"mmmm"),3)) &amp; "'!AG36")</f>
        <v>0</v>
      </c>
      <c r="E963" s="147"/>
      <c r="F963" s="148"/>
      <c r="G963" s="148"/>
      <c r="H963" s="148"/>
      <c r="I963" s="148"/>
      <c r="J963" s="148"/>
      <c r="K963" s="148"/>
      <c r="L963" s="148"/>
      <c r="M963" s="148"/>
      <c r="N963" s="148"/>
      <c r="O963" s="148"/>
      <c r="P963" s="149"/>
    </row>
    <row r="964" spans="1:16" ht="15" customHeight="1" thickBot="1" x14ac:dyDescent="0.3">
      <c r="A964" s="45" t="e">
        <f ca="1">IF(MONTH(C964)=MONTH(D$3),RIGHT('Yearly Info'!A$40,LEN('Yearly Info'!A$40)-4),"")</f>
        <v>#VALUE!</v>
      </c>
      <c r="B964" s="145"/>
      <c r="C964" s="42">
        <f t="shared" ca="1" si="33"/>
        <v>46324</v>
      </c>
      <c r="D964" s="54">
        <f ca="1">INDIRECT("'" &amp; UPPER(LEFT(TEXT($D$3,"mmmm"),3)) &amp; "'!AG37")</f>
        <v>0</v>
      </c>
      <c r="E964" s="147"/>
      <c r="F964" s="148"/>
      <c r="G964" s="148"/>
      <c r="H964" s="148"/>
      <c r="I964" s="148"/>
      <c r="J964" s="148"/>
      <c r="K964" s="148"/>
      <c r="L964" s="148"/>
      <c r="M964" s="148"/>
      <c r="N964" s="148"/>
      <c r="O964" s="148"/>
      <c r="P964" s="149"/>
    </row>
    <row r="965" spans="1:16" ht="15" customHeight="1" thickBot="1" x14ac:dyDescent="0.3">
      <c r="A965" s="45" t="str">
        <f ca="1">IF(MONTH(C965)=MONTH(D$3),RIGHT('Yearly Info'!A$41,LEN('Yearly Info'!A$41)-4),"")</f>
        <v xml:space="preserve"> </v>
      </c>
      <c r="B965" s="145"/>
      <c r="C965" s="42">
        <f t="shared" ca="1" si="33"/>
        <v>46324</v>
      </c>
      <c r="D965" s="54">
        <f ca="1">INDIRECT("'" &amp; UPPER(LEFT(TEXT($D$3,"mmmm"),3)) &amp; "'!AG38")</f>
        <v>0</v>
      </c>
      <c r="E965" s="147"/>
      <c r="F965" s="148"/>
      <c r="G965" s="148"/>
      <c r="H965" s="148"/>
      <c r="I965" s="148"/>
      <c r="J965" s="148"/>
      <c r="K965" s="148"/>
      <c r="L965" s="148"/>
      <c r="M965" s="148"/>
      <c r="N965" s="148"/>
      <c r="O965" s="148"/>
      <c r="P965" s="149"/>
    </row>
    <row r="966" spans="1:16" ht="15" customHeight="1" thickBot="1" x14ac:dyDescent="0.3">
      <c r="A966" s="45" t="str">
        <f ca="1">IF(MONTH(C966)=MONTH(D$3),RIGHT('Yearly Info'!A$42,LEN('Yearly Info'!A$42)-4),"")</f>
        <v xml:space="preserve"> </v>
      </c>
      <c r="B966" s="145"/>
      <c r="C966" s="42">
        <f t="shared" ca="1" si="33"/>
        <v>46324</v>
      </c>
      <c r="D966" s="54">
        <f ca="1">INDIRECT("'" &amp; UPPER(LEFT(TEXT($D$3,"mmmm"),3)) &amp; "'!AG39")</f>
        <v>0</v>
      </c>
      <c r="E966" s="147"/>
      <c r="F966" s="148"/>
      <c r="G966" s="148"/>
      <c r="H966" s="148"/>
      <c r="I966" s="148"/>
      <c r="J966" s="148"/>
      <c r="K966" s="148"/>
      <c r="L966" s="148"/>
      <c r="M966" s="148"/>
      <c r="N966" s="148"/>
      <c r="O966" s="148"/>
      <c r="P966" s="149"/>
    </row>
    <row r="967" spans="1:16" ht="15" customHeight="1" thickBot="1" x14ac:dyDescent="0.3">
      <c r="A967" s="45" t="str">
        <f ca="1">IF(MONTH(C967)=MONTH(D$3),RIGHT('Yearly Info'!A$43,LEN('Yearly Info'!A$43)-4),"")</f>
        <v xml:space="preserve"> </v>
      </c>
      <c r="B967" s="146"/>
      <c r="C967" s="42">
        <f t="shared" ca="1" si="33"/>
        <v>46324</v>
      </c>
      <c r="D967" s="55">
        <f ca="1">INDIRECT("'" &amp; UPPER(LEFT(TEXT($D$3,"mmmm"),3)) &amp; "'!AG40")</f>
        <v>0</v>
      </c>
      <c r="E967" s="150"/>
      <c r="F967" s="151"/>
      <c r="G967" s="151"/>
      <c r="H967" s="151"/>
      <c r="I967" s="151"/>
      <c r="J967" s="151"/>
      <c r="K967" s="151"/>
      <c r="L967" s="151"/>
      <c r="M967" s="151"/>
      <c r="N967" s="151"/>
      <c r="O967" s="151"/>
      <c r="P967" s="152"/>
    </row>
    <row r="968" spans="1:16" ht="15" customHeight="1" x14ac:dyDescent="0.25">
      <c r="A968" s="44" t="str">
        <f ca="1">IF(MONTH(C968)=MONTH(D$3),RIGHT('Yearly Info'!A$14,LEN('Yearly Info'!A$14)-4),"")</f>
        <v xml:space="preserve"> RICS Support for MDEQ</v>
      </c>
      <c r="B968" s="159" t="str">
        <f ca="1">TEXT(C968,"dddd")</f>
        <v>Friday</v>
      </c>
      <c r="C968" s="96">
        <f ca="1">C938+1</f>
        <v>46325</v>
      </c>
      <c r="D968" s="54">
        <f ca="1">INDIRECT("'" &amp; UPPER(LEFT(TEXT($D$3,"mmmm"),3)) &amp; "'!AH11")</f>
        <v>0</v>
      </c>
      <c r="E968" s="147"/>
      <c r="F968" s="148"/>
      <c r="G968" s="148"/>
      <c r="H968" s="148"/>
      <c r="I968" s="148"/>
      <c r="J968" s="148"/>
      <c r="K968" s="148"/>
      <c r="L968" s="148"/>
      <c r="M968" s="148"/>
      <c r="N968" s="148"/>
      <c r="O968" s="148"/>
      <c r="P968" s="149"/>
    </row>
    <row r="969" spans="1:16" ht="15" customHeight="1" x14ac:dyDescent="0.25">
      <c r="A969" s="44" t="str">
        <f ca="1">IF(MONTH(C969)=MONTH(D$3),RIGHT('Yearly Info'!A$15,LEN('Yearly Info'!A$15)-4),"")</f>
        <v xml:space="preserve"> MDEQ</v>
      </c>
      <c r="B969" s="145"/>
      <c r="C969" s="42">
        <f ca="1">C968</f>
        <v>46325</v>
      </c>
      <c r="D969" s="54">
        <f ca="1">INDIRECT("'" &amp; UPPER(LEFT(TEXT($D$3,"mmmm"),3)) &amp; "'!AH12")</f>
        <v>0</v>
      </c>
      <c r="E969" s="147"/>
      <c r="F969" s="148"/>
      <c r="G969" s="148"/>
      <c r="H969" s="148"/>
      <c r="I969" s="148"/>
      <c r="J969" s="148"/>
      <c r="K969" s="148"/>
      <c r="L969" s="148"/>
      <c r="M969" s="148"/>
      <c r="N969" s="148"/>
      <c r="O969" s="148"/>
      <c r="P969" s="149"/>
    </row>
    <row r="970" spans="1:16" ht="15" customHeight="1" x14ac:dyDescent="0.25">
      <c r="A970" s="44" t="str">
        <f ca="1">IF(MONTH(C970)=MONTH(D$3),RIGHT('Yearly Info'!A$16,LEN('Yearly Info'!A$16)-4),"")</f>
        <v xml:space="preserve"> RICS Idea Portal</v>
      </c>
      <c r="B970" s="145"/>
      <c r="C970" s="42">
        <f t="shared" ref="C970:C997" ca="1" si="34">C969</f>
        <v>46325</v>
      </c>
      <c r="D970" s="54">
        <f ca="1">INDIRECT("'" &amp; UPPER(LEFT(TEXT($D$3,"mmmm"),3)) &amp; "'!AH13")</f>
        <v>0</v>
      </c>
      <c r="E970" s="147"/>
      <c r="F970" s="148"/>
      <c r="G970" s="148"/>
      <c r="H970" s="148"/>
      <c r="I970" s="148"/>
      <c r="J970" s="148"/>
      <c r="K970" s="148"/>
      <c r="L970" s="148"/>
      <c r="M970" s="148"/>
      <c r="N970" s="148"/>
      <c r="O970" s="148"/>
      <c r="P970" s="149"/>
    </row>
    <row r="971" spans="1:16" ht="15" customHeight="1" x14ac:dyDescent="0.25">
      <c r="A971" s="44" t="str">
        <f ca="1">IF(MONTH(C971)=MONTH(D$3),RIGHT('Yearly Info'!A$17,LEN('Yearly Info'!A$17)-4),"")</f>
        <v xml:space="preserve"> MSWIS</v>
      </c>
      <c r="B971" s="145"/>
      <c r="C971" s="42">
        <f t="shared" ca="1" si="34"/>
        <v>46325</v>
      </c>
      <c r="D971" s="54">
        <f ca="1">INDIRECT("'" &amp; UPPER(LEFT(TEXT($D$3,"mmmm"),3)) &amp; "'!AH14")</f>
        <v>0</v>
      </c>
      <c r="E971" s="147"/>
      <c r="F971" s="148"/>
      <c r="G971" s="148"/>
      <c r="H971" s="148"/>
      <c r="I971" s="148"/>
      <c r="J971" s="148"/>
      <c r="K971" s="148"/>
      <c r="L971" s="148"/>
      <c r="M971" s="148"/>
      <c r="N971" s="148"/>
      <c r="O971" s="148"/>
      <c r="P971" s="149"/>
    </row>
    <row r="972" spans="1:16" ht="15" customHeight="1" x14ac:dyDescent="0.25">
      <c r="A972" s="44" t="str">
        <f ca="1">IF(MONTH(C972)=MONTH(D$3),RIGHT('Yearly Info'!A$18,LEN('Yearly Info'!A$18)-4),"")</f>
        <v xml:space="preserve"> GeoSpatial</v>
      </c>
      <c r="B972" s="145"/>
      <c r="C972" s="42">
        <f t="shared" ca="1" si="34"/>
        <v>46325</v>
      </c>
      <c r="D972" s="54">
        <f ca="1">INDIRECT("'" &amp; UPPER(LEFT(TEXT($D$3,"mmmm"),3)) &amp; "'!AH15")</f>
        <v>0</v>
      </c>
      <c r="E972" s="147"/>
      <c r="F972" s="148"/>
      <c r="G972" s="148"/>
      <c r="H972" s="148"/>
      <c r="I972" s="148"/>
      <c r="J972" s="148"/>
      <c r="K972" s="148"/>
      <c r="L972" s="148"/>
      <c r="M972" s="148"/>
      <c r="N972" s="148"/>
      <c r="O972" s="148"/>
      <c r="P972" s="149"/>
    </row>
    <row r="973" spans="1:16" ht="15" customHeight="1" x14ac:dyDescent="0.25">
      <c r="A973" s="44" t="str">
        <f ca="1">IF(MONTH(C973)=MONTH(D$3),RIGHT('Yearly Info'!A$19,LEN('Yearly Info'!A$19)-4),"")</f>
        <v xml:space="preserve"> RICS Dashboard</v>
      </c>
      <c r="B973" s="145"/>
      <c r="C973" s="42">
        <f t="shared" ca="1" si="34"/>
        <v>46325</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xml:space="preserve"> MDWFP NRIS</v>
      </c>
      <c r="B974" s="145"/>
      <c r="C974" s="42">
        <f t="shared" ca="1" si="34"/>
        <v>46325</v>
      </c>
      <c r="D974" s="54">
        <f ca="1">INDIRECT("'" &amp; UPPER(LEFT(TEXT($D$3,"mmmm"),3)) &amp; "'!AH17")</f>
        <v>0</v>
      </c>
      <c r="E974" s="153"/>
      <c r="F974" s="154"/>
      <c r="G974" s="154"/>
      <c r="H974" s="154"/>
      <c r="I974" s="154"/>
      <c r="J974" s="154"/>
      <c r="K974" s="154"/>
      <c r="L974" s="154"/>
      <c r="M974" s="154"/>
      <c r="N974" s="154"/>
      <c r="O974" s="154"/>
      <c r="P974" s="155"/>
    </row>
    <row r="975" spans="1:16" ht="15" customHeight="1" x14ac:dyDescent="0.25">
      <c r="A975" s="44" t="str">
        <f ca="1">IF(MONTH(C975)=MONTH(D$3),RIGHT('Yearly Info'!A$21,LEN('Yearly Info'!A$21)-4),"")</f>
        <v xml:space="preserve"> MSWIS MRVA 4 CLOSED</v>
      </c>
      <c r="B975" s="145"/>
      <c r="C975" s="42">
        <f t="shared" ca="1" si="34"/>
        <v>46325</v>
      </c>
      <c r="D975" s="54">
        <f ca="1">INDIRECT("'" &amp; UPPER(LEFT(TEXT($D$3,"mmmm"),3)) &amp; "'!AH18")</f>
        <v>0</v>
      </c>
      <c r="E975" s="147"/>
      <c r="F975" s="148"/>
      <c r="G975" s="148"/>
      <c r="H975" s="148"/>
      <c r="I975" s="148"/>
      <c r="J975" s="148"/>
      <c r="K975" s="148"/>
      <c r="L975" s="148"/>
      <c r="M975" s="148"/>
      <c r="N975" s="148"/>
      <c r="O975" s="148"/>
      <c r="P975" s="149"/>
    </row>
    <row r="976" spans="1:16" ht="15" customHeight="1" x14ac:dyDescent="0.25">
      <c r="A976" s="44" t="str">
        <f ca="1">IF(MONTH(C976)=MONTH(D$3),RIGHT('Yearly Info'!A$22,LEN('Yearly Info'!A$22)-4),"")</f>
        <v xml:space="preserve"> Tackett</v>
      </c>
      <c r="B976" s="145"/>
      <c r="C976" s="42">
        <f t="shared" ca="1" si="34"/>
        <v>46325</v>
      </c>
      <c r="D976" s="54">
        <f ca="1">INDIRECT("'" &amp; UPPER(LEFT(TEXT($D$3,"mmmm"),3)) &amp; "'!AH19")</f>
        <v>0</v>
      </c>
      <c r="E976" s="147"/>
      <c r="F976" s="148"/>
      <c r="G976" s="148"/>
      <c r="H976" s="148"/>
      <c r="I976" s="148"/>
      <c r="J976" s="148"/>
      <c r="K976" s="148"/>
      <c r="L976" s="148"/>
      <c r="M976" s="148"/>
      <c r="N976" s="148"/>
      <c r="O976" s="148"/>
      <c r="P976" s="149"/>
    </row>
    <row r="977" spans="1:16" ht="15" customHeight="1" x14ac:dyDescent="0.25">
      <c r="A977" s="44" t="e">
        <f ca="1">IF(MONTH(C977)=MONTH(D$3),RIGHT('Yearly Info'!A$23,LEN('Yearly Info'!A$23)-4),"")</f>
        <v>#VALUE!</v>
      </c>
      <c r="B977" s="145"/>
      <c r="C977" s="42">
        <f t="shared" ca="1" si="34"/>
        <v>46325</v>
      </c>
      <c r="D977" s="54">
        <f ca="1">INDIRECT("'" &amp; UPPER(LEFT(TEXT($D$3,"mmmm"),3)) &amp; "'!AH20")</f>
        <v>0</v>
      </c>
      <c r="E977" s="147"/>
      <c r="F977" s="148"/>
      <c r="G977" s="148"/>
      <c r="H977" s="148"/>
      <c r="I977" s="148"/>
      <c r="J977" s="148"/>
      <c r="K977" s="148"/>
      <c r="L977" s="148"/>
      <c r="M977" s="148"/>
      <c r="N977" s="148"/>
      <c r="O977" s="148"/>
      <c r="P977" s="149"/>
    </row>
    <row r="978" spans="1:16" ht="15" customHeight="1" x14ac:dyDescent="0.25">
      <c r="A978" s="44" t="e">
        <f ca="1">IF(MONTH(C978)=MONTH(D$3),RIGHT('Yearly Info'!A$24,LEN('Yearly Info'!A$24)-4),"")</f>
        <v>#VALUE!</v>
      </c>
      <c r="B978" s="145"/>
      <c r="C978" s="42">
        <f t="shared" ca="1" si="34"/>
        <v>46325</v>
      </c>
      <c r="D978" s="54">
        <f ca="1">INDIRECT("'" &amp; UPPER(LEFT(TEXT($D$3,"mmmm"),3)) &amp; "'!AH21")</f>
        <v>0</v>
      </c>
      <c r="E978" s="147"/>
      <c r="F978" s="148"/>
      <c r="G978" s="148"/>
      <c r="H978" s="148"/>
      <c r="I978" s="148"/>
      <c r="J978" s="148"/>
      <c r="K978" s="148"/>
      <c r="L978" s="148"/>
      <c r="M978" s="148"/>
      <c r="N978" s="148"/>
      <c r="O978" s="148"/>
      <c r="P978" s="149"/>
    </row>
    <row r="979" spans="1:16" ht="15" customHeight="1" x14ac:dyDescent="0.25">
      <c r="A979" s="44" t="e">
        <f ca="1">IF(MONTH(C979)=MONTH(D$3),RIGHT('Yearly Info'!A$25,LEN('Yearly Info'!A$25)-4),"")</f>
        <v>#VALUE!</v>
      </c>
      <c r="B979" s="145"/>
      <c r="C979" s="42">
        <f t="shared" ca="1" si="34"/>
        <v>46325</v>
      </c>
      <c r="D979" s="54">
        <f ca="1">INDIRECT("'" &amp; UPPER(LEFT(TEXT($D$3,"mmmm"),3)) &amp; "'!AH22")</f>
        <v>0</v>
      </c>
      <c r="E979" s="147"/>
      <c r="F979" s="148"/>
      <c r="G979" s="148"/>
      <c r="H979" s="148"/>
      <c r="I979" s="148"/>
      <c r="J979" s="148"/>
      <c r="K979" s="148"/>
      <c r="L979" s="148"/>
      <c r="M979" s="148"/>
      <c r="N979" s="148"/>
      <c r="O979" s="148"/>
      <c r="P979" s="149"/>
    </row>
    <row r="980" spans="1:16" ht="15" customHeight="1" x14ac:dyDescent="0.25">
      <c r="A980" s="44" t="e">
        <f ca="1">IF(MONTH(C980)=MONTH(D$3),RIGHT('Yearly Info'!A$26,LEN('Yearly Info'!A$26)-4),"")</f>
        <v>#VALUE!</v>
      </c>
      <c r="B980" s="145"/>
      <c r="C980" s="42">
        <f t="shared" ca="1" si="34"/>
        <v>46325</v>
      </c>
      <c r="D980" s="54">
        <f ca="1">INDIRECT("'" &amp; UPPER(LEFT(TEXT($D$3,"mmmm"),3)) &amp; "'!AH23")</f>
        <v>0</v>
      </c>
      <c r="E980" s="147"/>
      <c r="F980" s="148"/>
      <c r="G980" s="148"/>
      <c r="H980" s="148"/>
      <c r="I980" s="148"/>
      <c r="J980" s="148"/>
      <c r="K980" s="148"/>
      <c r="L980" s="148"/>
      <c r="M980" s="148"/>
      <c r="N980" s="148"/>
      <c r="O980" s="148"/>
      <c r="P980" s="149"/>
    </row>
    <row r="981" spans="1:16" ht="15" customHeight="1" x14ac:dyDescent="0.25">
      <c r="A981" s="44" t="e">
        <f ca="1">IF(MONTH(C981)=MONTH(D$3),RIGHT('Yearly Info'!A$27,LEN('Yearly Info'!A$27)-4),"")</f>
        <v>#VALUE!</v>
      </c>
      <c r="B981" s="145"/>
      <c r="C981" s="42">
        <f t="shared" ca="1" si="34"/>
        <v>46325</v>
      </c>
      <c r="D981" s="54">
        <f ca="1">INDIRECT("'" &amp; UPPER(LEFT(TEXT($D$3,"mmmm"),3)) &amp; "'!AH24")</f>
        <v>0</v>
      </c>
      <c r="E981" s="147"/>
      <c r="F981" s="148"/>
      <c r="G981" s="148"/>
      <c r="H981" s="148"/>
      <c r="I981" s="148"/>
      <c r="J981" s="148"/>
      <c r="K981" s="148"/>
      <c r="L981" s="148"/>
      <c r="M981" s="148"/>
      <c r="N981" s="148"/>
      <c r="O981" s="148"/>
      <c r="P981" s="149"/>
    </row>
    <row r="982" spans="1:16" ht="15" customHeight="1" x14ac:dyDescent="0.25">
      <c r="A982" s="44" t="e">
        <f ca="1">IF(MONTH(C982)=MONTH(D$3),RIGHT('Yearly Info'!A$28,LEN('Yearly Info'!A$28)-4),"")</f>
        <v>#VALUE!</v>
      </c>
      <c r="B982" s="145"/>
      <c r="C982" s="42">
        <f t="shared" ca="1" si="34"/>
        <v>46325</v>
      </c>
      <c r="D982" s="54">
        <f ca="1">INDIRECT("'" &amp; UPPER(LEFT(TEXT($D$3,"mmmm"),3)) &amp; "'!AH25")</f>
        <v>0</v>
      </c>
      <c r="E982" s="147"/>
      <c r="F982" s="148"/>
      <c r="G982" s="148"/>
      <c r="H982" s="148"/>
      <c r="I982" s="148"/>
      <c r="J982" s="148"/>
      <c r="K982" s="148"/>
      <c r="L982" s="148"/>
      <c r="M982" s="148"/>
      <c r="N982" s="148"/>
      <c r="O982" s="148"/>
      <c r="P982" s="149"/>
    </row>
    <row r="983" spans="1:16" ht="15" customHeight="1" x14ac:dyDescent="0.25">
      <c r="A983" s="44" t="e">
        <f ca="1">IF(MONTH(C983)=MONTH(D$3),RIGHT('Yearly Info'!A$29,LEN('Yearly Info'!A$29)-4),"")</f>
        <v>#VALUE!</v>
      </c>
      <c r="B983" s="145"/>
      <c r="C983" s="42">
        <f t="shared" ca="1" si="34"/>
        <v>46325</v>
      </c>
      <c r="D983" s="54">
        <f ca="1">INDIRECT("'" &amp; UPPER(LEFT(TEXT($D$3,"mmmm"),3)) &amp; "'!AH26")</f>
        <v>0</v>
      </c>
      <c r="E983" s="147"/>
      <c r="F983" s="148"/>
      <c r="G983" s="148"/>
      <c r="H983" s="148"/>
      <c r="I983" s="148"/>
      <c r="J983" s="148"/>
      <c r="K983" s="148"/>
      <c r="L983" s="148"/>
      <c r="M983" s="148"/>
      <c r="N983" s="148"/>
      <c r="O983" s="148"/>
      <c r="P983" s="149"/>
    </row>
    <row r="984" spans="1:16" ht="15" customHeight="1" x14ac:dyDescent="0.25">
      <c r="A984" s="44" t="e">
        <f ca="1">IF(MONTH(C984)=MONTH(D$3),RIGHT('Yearly Info'!A$30,LEN('Yearly Info'!A$30)-4),"")</f>
        <v>#VALUE!</v>
      </c>
      <c r="B984" s="145"/>
      <c r="C984" s="42">
        <f t="shared" ca="1" si="34"/>
        <v>46325</v>
      </c>
      <c r="D984" s="54">
        <f ca="1">INDIRECT("'" &amp; UPPER(LEFT(TEXT($D$3,"mmmm"),3)) &amp; "'!AH27")</f>
        <v>0</v>
      </c>
      <c r="E984" s="147"/>
      <c r="F984" s="148"/>
      <c r="G984" s="148"/>
      <c r="H984" s="148"/>
      <c r="I984" s="148"/>
      <c r="J984" s="148"/>
      <c r="K984" s="148"/>
      <c r="L984" s="148"/>
      <c r="M984" s="148"/>
      <c r="N984" s="148"/>
      <c r="O984" s="148"/>
      <c r="P984" s="149"/>
    </row>
    <row r="985" spans="1:16" ht="15" customHeight="1" x14ac:dyDescent="0.25">
      <c r="A985" s="44" t="e">
        <f ca="1">IF(MONTH(C985)=MONTH(D$3),RIGHT('Yearly Info'!A$31,LEN('Yearly Info'!A$31)-4),"")</f>
        <v>#VALUE!</v>
      </c>
      <c r="B985" s="145"/>
      <c r="C985" s="42">
        <f t="shared" ca="1" si="34"/>
        <v>46325</v>
      </c>
      <c r="D985" s="54">
        <f ca="1">INDIRECT("'" &amp; UPPER(LEFT(TEXT($D$3,"mmmm"),3)) &amp; "'!AH28")</f>
        <v>0</v>
      </c>
      <c r="E985" s="147"/>
      <c r="F985" s="148"/>
      <c r="G985" s="148"/>
      <c r="H985" s="148"/>
      <c r="I985" s="148"/>
      <c r="J985" s="148"/>
      <c r="K985" s="148"/>
      <c r="L985" s="148"/>
      <c r="M985" s="148"/>
      <c r="N985" s="148"/>
      <c r="O985" s="148"/>
      <c r="P985" s="149"/>
    </row>
    <row r="986" spans="1:16" ht="15" customHeight="1" x14ac:dyDescent="0.25">
      <c r="A986" s="44" t="e">
        <f ca="1">IF(MONTH(C986)=MONTH(D$3),RIGHT('Yearly Info'!A$32,LEN('Yearly Info'!A$32)-4),"")</f>
        <v>#VALUE!</v>
      </c>
      <c r="B986" s="145"/>
      <c r="C986" s="42">
        <f t="shared" ca="1" si="34"/>
        <v>46325</v>
      </c>
      <c r="D986" s="54">
        <f ca="1">INDIRECT("'" &amp; UPPER(LEFT(TEXT($D$3,"mmmm"),3)) &amp; "'!AH29")</f>
        <v>0</v>
      </c>
      <c r="E986" s="147"/>
      <c r="F986" s="148"/>
      <c r="G986" s="148"/>
      <c r="H986" s="148"/>
      <c r="I986" s="148"/>
      <c r="J986" s="148"/>
      <c r="K986" s="148"/>
      <c r="L986" s="148"/>
      <c r="M986" s="148"/>
      <c r="N986" s="148"/>
      <c r="O986" s="148"/>
      <c r="P986" s="149"/>
    </row>
    <row r="987" spans="1:16" ht="15" customHeight="1" x14ac:dyDescent="0.25">
      <c r="A987" s="44" t="e">
        <f ca="1">IF(MONTH(C987)=MONTH(D$3),RIGHT('Yearly Info'!A$33,LEN('Yearly Info'!A$33)-4),"")</f>
        <v>#VALUE!</v>
      </c>
      <c r="B987" s="145"/>
      <c r="C987" s="42">
        <f t="shared" ca="1" si="34"/>
        <v>46325</v>
      </c>
      <c r="D987" s="54">
        <f ca="1">INDIRECT("'" &amp; UPPER(LEFT(TEXT($D$3,"mmmm"),3)) &amp; "'!AH30")</f>
        <v>0</v>
      </c>
      <c r="E987" s="147"/>
      <c r="F987" s="148"/>
      <c r="G987" s="148"/>
      <c r="H987" s="148"/>
      <c r="I987" s="148"/>
      <c r="J987" s="148"/>
      <c r="K987" s="148"/>
      <c r="L987" s="148"/>
      <c r="M987" s="148"/>
      <c r="N987" s="148"/>
      <c r="O987" s="148"/>
      <c r="P987" s="149"/>
    </row>
    <row r="988" spans="1:16" ht="15" customHeight="1" x14ac:dyDescent="0.25">
      <c r="A988" s="44" t="e">
        <f ca="1">IF(MONTH(C988)=MONTH(D$3),RIGHT('Yearly Info'!A$34,LEN('Yearly Info'!A$34)-4),"")</f>
        <v>#VALUE!</v>
      </c>
      <c r="B988" s="145"/>
      <c r="C988" s="42">
        <f t="shared" ca="1" si="34"/>
        <v>46325</v>
      </c>
      <c r="D988" s="54">
        <f ca="1">INDIRECT("'" &amp; UPPER(LEFT(TEXT($D$3,"mmmm"),3)) &amp; "'!AH31")</f>
        <v>0</v>
      </c>
      <c r="E988" s="147"/>
      <c r="F988" s="148"/>
      <c r="G988" s="148"/>
      <c r="H988" s="148"/>
      <c r="I988" s="148"/>
      <c r="J988" s="148"/>
      <c r="K988" s="148"/>
      <c r="L988" s="148"/>
      <c r="M988" s="148"/>
      <c r="N988" s="148"/>
      <c r="O988" s="148"/>
      <c r="P988" s="149"/>
    </row>
    <row r="989" spans="1:16" ht="15" customHeight="1" thickBot="1" x14ac:dyDescent="0.3">
      <c r="A989" s="44" t="e">
        <f ca="1">IF(MONTH(C989)=MONTH(D$3),RIGHT('Yearly Info'!A$35,LEN('Yearly Info'!A$35)-4),"")</f>
        <v>#VALUE!</v>
      </c>
      <c r="B989" s="145"/>
      <c r="C989" s="42">
        <f t="shared" ca="1" si="34"/>
        <v>46325</v>
      </c>
      <c r="D989" s="55">
        <f ca="1">INDIRECT("'" &amp; UPPER(LEFT(TEXT($D$3,"mmmm"),3)) &amp; "'!AH32")</f>
        <v>0</v>
      </c>
      <c r="E989" s="147"/>
      <c r="F989" s="148"/>
      <c r="G989" s="148"/>
      <c r="H989" s="148"/>
      <c r="I989" s="148"/>
      <c r="J989" s="148"/>
      <c r="K989" s="148"/>
      <c r="L989" s="148"/>
      <c r="M989" s="148"/>
      <c r="N989" s="148"/>
      <c r="O989" s="148"/>
      <c r="P989" s="149"/>
    </row>
    <row r="990" spans="1:16" ht="15" customHeight="1" x14ac:dyDescent="0.25">
      <c r="A990" s="44" t="e">
        <f ca="1">IF(MONTH(C990)=MONTH(D$3),RIGHT('Yearly Info'!A$36,LEN('Yearly Info'!A$36)-4),"")</f>
        <v>#VALUE!</v>
      </c>
      <c r="B990" s="145"/>
      <c r="C990" s="42">
        <f t="shared" ca="1" si="34"/>
        <v>46325</v>
      </c>
      <c r="D990" s="54">
        <f ca="1">INDIRECT("'" &amp; UPPER(LEFT(TEXT($D$3,"mmmm"),3)) &amp; "'!AH33")</f>
        <v>0</v>
      </c>
      <c r="E990" s="147"/>
      <c r="F990" s="148"/>
      <c r="G990" s="148"/>
      <c r="H990" s="148"/>
      <c r="I990" s="148"/>
      <c r="J990" s="148"/>
      <c r="K990" s="148"/>
      <c r="L990" s="148"/>
      <c r="M990" s="148"/>
      <c r="N990" s="148"/>
      <c r="O990" s="148"/>
      <c r="P990" s="149"/>
    </row>
    <row r="991" spans="1:16" ht="15" customHeight="1" x14ac:dyDescent="0.25">
      <c r="A991" s="44" t="e">
        <f ca="1">IF(MONTH(C991)=MONTH(D$3),RIGHT('Yearly Info'!A$37,LEN('Yearly Info'!A$37)-4),"")</f>
        <v>#VALUE!</v>
      </c>
      <c r="B991" s="145"/>
      <c r="C991" s="42">
        <f t="shared" ca="1" si="34"/>
        <v>46325</v>
      </c>
      <c r="D991" s="54">
        <f ca="1">INDIRECT("'" &amp; UPPER(LEFT(TEXT($D$3,"mmmm"),3)) &amp; "'!AH34")</f>
        <v>0</v>
      </c>
      <c r="E991" s="147"/>
      <c r="F991" s="148"/>
      <c r="G991" s="148"/>
      <c r="H991" s="148"/>
      <c r="I991" s="148"/>
      <c r="J991" s="148"/>
      <c r="K991" s="148"/>
      <c r="L991" s="148"/>
      <c r="M991" s="148"/>
      <c r="N991" s="148"/>
      <c r="O991" s="148"/>
      <c r="P991" s="149"/>
    </row>
    <row r="992" spans="1:16" ht="15" customHeight="1" x14ac:dyDescent="0.25">
      <c r="A992" s="44" t="e">
        <f ca="1">IF(MONTH(C992)=MONTH(D$3),RIGHT('Yearly Info'!A$38,LEN('Yearly Info'!A$38)-4),"")</f>
        <v>#VALUE!</v>
      </c>
      <c r="B992" s="145"/>
      <c r="C992" s="42">
        <f t="shared" ca="1" si="34"/>
        <v>46325</v>
      </c>
      <c r="D992" s="54">
        <f ca="1">INDIRECT("'" &amp; UPPER(LEFT(TEXT($D$3,"mmmm"),3)) &amp; "'!AH35")</f>
        <v>0</v>
      </c>
      <c r="E992" s="147"/>
      <c r="F992" s="148"/>
      <c r="G992" s="148"/>
      <c r="H992" s="148"/>
      <c r="I992" s="148"/>
      <c r="J992" s="148"/>
      <c r="K992" s="148"/>
      <c r="L992" s="148"/>
      <c r="M992" s="148"/>
      <c r="N992" s="148"/>
      <c r="O992" s="148"/>
      <c r="P992" s="149"/>
    </row>
    <row r="993" spans="1:16" ht="15" customHeight="1" x14ac:dyDescent="0.25">
      <c r="A993" s="44" t="e">
        <f ca="1">IF(MONTH(C993)=MONTH(D$3),RIGHT('Yearly Info'!A$39,LEN('Yearly Info'!A$39)-4),"")</f>
        <v>#VALUE!</v>
      </c>
      <c r="B993" s="145"/>
      <c r="C993" s="42">
        <f t="shared" ca="1" si="34"/>
        <v>46325</v>
      </c>
      <c r="D993" s="54">
        <f ca="1">INDIRECT("'" &amp; UPPER(LEFT(TEXT($D$3,"mmmm"),3)) &amp; "'!AH36")</f>
        <v>0</v>
      </c>
      <c r="E993" s="147"/>
      <c r="F993" s="148"/>
      <c r="G993" s="148"/>
      <c r="H993" s="148"/>
      <c r="I993" s="148"/>
      <c r="J993" s="148"/>
      <c r="K993" s="148"/>
      <c r="L993" s="148"/>
      <c r="M993" s="148"/>
      <c r="N993" s="148"/>
      <c r="O993" s="148"/>
      <c r="P993" s="149"/>
    </row>
    <row r="994" spans="1:16" ht="15" customHeight="1" thickBot="1" x14ac:dyDescent="0.3">
      <c r="A994" s="45" t="e">
        <f ca="1">IF(MONTH(C994)=MONTH(D$3),RIGHT('Yearly Info'!A$40,LEN('Yearly Info'!A$40)-4),"")</f>
        <v>#VALUE!</v>
      </c>
      <c r="B994" s="145"/>
      <c r="C994" s="42">
        <f t="shared" ca="1" si="34"/>
        <v>46325</v>
      </c>
      <c r="D994" s="54">
        <f ca="1">INDIRECT("'" &amp; UPPER(LEFT(TEXT($D$3,"mmmm"),3)) &amp; "'!AH37")</f>
        <v>0</v>
      </c>
      <c r="E994" s="147"/>
      <c r="F994" s="148"/>
      <c r="G994" s="148"/>
      <c r="H994" s="148"/>
      <c r="I994" s="148"/>
      <c r="J994" s="148"/>
      <c r="K994" s="148"/>
      <c r="L994" s="148"/>
      <c r="M994" s="148"/>
      <c r="N994" s="148"/>
      <c r="O994" s="148"/>
      <c r="P994" s="149"/>
    </row>
    <row r="995" spans="1:16" ht="15" customHeight="1" thickBot="1" x14ac:dyDescent="0.3">
      <c r="A995" s="45" t="str">
        <f ca="1">IF(MONTH(C995)=MONTH(D$3),RIGHT('Yearly Info'!A$41,LEN('Yearly Info'!A$41)-4),"")</f>
        <v xml:space="preserve"> </v>
      </c>
      <c r="B995" s="145"/>
      <c r="C995" s="42">
        <f t="shared" ca="1" si="34"/>
        <v>46325</v>
      </c>
      <c r="D995" s="54">
        <f ca="1">INDIRECT("'" &amp; UPPER(LEFT(TEXT($D$3,"mmmm"),3)) &amp; "'!AH38")</f>
        <v>0</v>
      </c>
      <c r="E995" s="147"/>
      <c r="F995" s="148"/>
      <c r="G995" s="148"/>
      <c r="H995" s="148"/>
      <c r="I995" s="148"/>
      <c r="J995" s="148"/>
      <c r="K995" s="148"/>
      <c r="L995" s="148"/>
      <c r="M995" s="148"/>
      <c r="N995" s="148"/>
      <c r="O995" s="148"/>
      <c r="P995" s="149"/>
    </row>
    <row r="996" spans="1:16" ht="15" customHeight="1" thickBot="1" x14ac:dyDescent="0.3">
      <c r="A996" s="45" t="str">
        <f ca="1">IF(MONTH(C996)=MONTH(D$3),RIGHT('Yearly Info'!A$42,LEN('Yearly Info'!A$42)-4),"")</f>
        <v xml:space="preserve"> </v>
      </c>
      <c r="B996" s="145"/>
      <c r="C996" s="42">
        <f t="shared" ca="1" si="34"/>
        <v>46325</v>
      </c>
      <c r="D996" s="54">
        <f ca="1">INDIRECT("'" &amp; UPPER(LEFT(TEXT($D$3,"mmmm"),3)) &amp; "'!AH39")</f>
        <v>0</v>
      </c>
      <c r="E996" s="147"/>
      <c r="F996" s="148"/>
      <c r="G996" s="148"/>
      <c r="H996" s="148"/>
      <c r="I996" s="148"/>
      <c r="J996" s="148"/>
      <c r="K996" s="148"/>
      <c r="L996" s="148"/>
      <c r="M996" s="148"/>
      <c r="N996" s="148"/>
      <c r="O996" s="148"/>
      <c r="P996" s="149"/>
    </row>
    <row r="997" spans="1:16" ht="15" customHeight="1" thickBot="1" x14ac:dyDescent="0.3">
      <c r="A997" s="45" t="str">
        <f ca="1">IF(MONTH(C997)=MONTH(D$3),RIGHT('Yearly Info'!A$43,LEN('Yearly Info'!A$43)-4),"")</f>
        <v xml:space="preserve"> </v>
      </c>
      <c r="B997" s="146"/>
      <c r="C997" s="42">
        <f t="shared" ca="1" si="34"/>
        <v>46325</v>
      </c>
      <c r="D997" s="55">
        <f ca="1">INDIRECT("'" &amp; UPPER(LEFT(TEXT($D$3,"mmmm"),3)) &amp; "'!AH40")</f>
        <v>0</v>
      </c>
      <c r="E997" s="150"/>
      <c r="F997" s="151"/>
      <c r="G997" s="151"/>
      <c r="H997" s="151"/>
      <c r="I997" s="151"/>
      <c r="J997" s="151"/>
      <c r="K997" s="151"/>
      <c r="L997" s="151"/>
      <c r="M997" s="151"/>
      <c r="N997" s="151"/>
      <c r="O997" s="151"/>
      <c r="P997" s="152"/>
    </row>
    <row r="1000" spans="1:16" ht="15.75" thickBot="1" x14ac:dyDescent="0.3">
      <c r="A1000" s="175" t="s">
        <v>6</v>
      </c>
      <c r="B1000" s="176"/>
      <c r="C1000" s="177">
        <f ca="1">SUM(D248:D997)</f>
        <v>0</v>
      </c>
      <c r="D1000" s="178"/>
      <c r="E1000" s="178"/>
    </row>
  </sheetData>
  <autoFilter ref="A1:A1000" xr:uid="{AB16BB6A-4E19-4575-ACAA-F46523137FAE}"/>
  <mergeCells count="974">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32:P932"/>
    <mergeCell ref="E933:P933"/>
    <mergeCell ref="E934:P934"/>
    <mergeCell ref="E935:P935"/>
    <mergeCell ref="E924:P924"/>
    <mergeCell ref="E925:P925"/>
    <mergeCell ref="E926:P926"/>
    <mergeCell ref="E927:P927"/>
    <mergeCell ref="E928:P928"/>
    <mergeCell ref="E929:P929"/>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865:P865"/>
    <mergeCell ref="E866:P866"/>
    <mergeCell ref="E867:P867"/>
    <mergeCell ref="E868:P868"/>
    <mergeCell ref="E869:P869"/>
    <mergeCell ref="E885:P885"/>
    <mergeCell ref="E886:P886"/>
    <mergeCell ref="E887:P887"/>
    <mergeCell ref="E888:P888"/>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33:P833"/>
    <mergeCell ref="E834:P834"/>
    <mergeCell ref="E835:P835"/>
    <mergeCell ref="E836:P836"/>
    <mergeCell ref="E843:P843"/>
    <mergeCell ref="E844:P844"/>
    <mergeCell ref="E845:P845"/>
    <mergeCell ref="E846:P846"/>
    <mergeCell ref="E847:P847"/>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12:P812"/>
    <mergeCell ref="E813:P813"/>
    <mergeCell ref="E814:P814"/>
    <mergeCell ref="E815:P815"/>
    <mergeCell ref="E804:P804"/>
    <mergeCell ref="E805:P805"/>
    <mergeCell ref="E806:P806"/>
    <mergeCell ref="E807:P807"/>
    <mergeCell ref="E808:P808"/>
    <mergeCell ref="E809:P809"/>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45:P745"/>
    <mergeCell ref="E746:P746"/>
    <mergeCell ref="E747:P747"/>
    <mergeCell ref="E748:P748"/>
    <mergeCell ref="E749:P749"/>
    <mergeCell ref="E765:P765"/>
    <mergeCell ref="E766:P766"/>
    <mergeCell ref="E767:P767"/>
    <mergeCell ref="E768:P768"/>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13:P713"/>
    <mergeCell ref="E714:P714"/>
    <mergeCell ref="E715:P715"/>
    <mergeCell ref="E716:P716"/>
    <mergeCell ref="E723:P723"/>
    <mergeCell ref="E724:P724"/>
    <mergeCell ref="E725:P725"/>
    <mergeCell ref="E726:P726"/>
    <mergeCell ref="E727:P727"/>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692:P692"/>
    <mergeCell ref="E693:P693"/>
    <mergeCell ref="E694:P694"/>
    <mergeCell ref="E695:P695"/>
    <mergeCell ref="E684:P684"/>
    <mergeCell ref="E685:P685"/>
    <mergeCell ref="E686:P686"/>
    <mergeCell ref="E687:P687"/>
    <mergeCell ref="E688:P688"/>
    <mergeCell ref="E689:P689"/>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25:P625"/>
    <mergeCell ref="E626:P626"/>
    <mergeCell ref="E627:P627"/>
    <mergeCell ref="E628:P628"/>
    <mergeCell ref="E629:P629"/>
    <mergeCell ref="E645:P645"/>
    <mergeCell ref="E646:P646"/>
    <mergeCell ref="E647:P647"/>
    <mergeCell ref="E648:P648"/>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593:P593"/>
    <mergeCell ref="E594:P594"/>
    <mergeCell ref="E595:P595"/>
    <mergeCell ref="E596:P596"/>
    <mergeCell ref="E603:P603"/>
    <mergeCell ref="E604:P604"/>
    <mergeCell ref="E605:P605"/>
    <mergeCell ref="E606:P606"/>
    <mergeCell ref="E607:P607"/>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72:P572"/>
    <mergeCell ref="E573:P573"/>
    <mergeCell ref="E574:P574"/>
    <mergeCell ref="E575:P575"/>
    <mergeCell ref="E564:P564"/>
    <mergeCell ref="E565:P565"/>
    <mergeCell ref="E566:P566"/>
    <mergeCell ref="E567:P567"/>
    <mergeCell ref="E568:P568"/>
    <mergeCell ref="E569:P569"/>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05:P505"/>
    <mergeCell ref="E506:P506"/>
    <mergeCell ref="E507:P507"/>
    <mergeCell ref="E508:P508"/>
    <mergeCell ref="E509:P509"/>
    <mergeCell ref="E525:P525"/>
    <mergeCell ref="E526:P526"/>
    <mergeCell ref="E527:P527"/>
    <mergeCell ref="E528:P528"/>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473:P473"/>
    <mergeCell ref="E474:P474"/>
    <mergeCell ref="E475:P475"/>
    <mergeCell ref="E476:P476"/>
    <mergeCell ref="E483:P483"/>
    <mergeCell ref="E484:P484"/>
    <mergeCell ref="E485:P485"/>
    <mergeCell ref="E486:P486"/>
    <mergeCell ref="E487:P487"/>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52:P452"/>
    <mergeCell ref="E453:P453"/>
    <mergeCell ref="E454:P454"/>
    <mergeCell ref="E455:P455"/>
    <mergeCell ref="E444:P444"/>
    <mergeCell ref="E445:P445"/>
    <mergeCell ref="E446:P446"/>
    <mergeCell ref="E447:P447"/>
    <mergeCell ref="E448:P448"/>
    <mergeCell ref="E449:P449"/>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385:P385"/>
    <mergeCell ref="E386:P386"/>
    <mergeCell ref="E387:P387"/>
    <mergeCell ref="E388:P388"/>
    <mergeCell ref="E389:P389"/>
    <mergeCell ref="E405:P405"/>
    <mergeCell ref="E406:P406"/>
    <mergeCell ref="E407:P407"/>
    <mergeCell ref="E408:P408"/>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53:P353"/>
    <mergeCell ref="E354:P354"/>
    <mergeCell ref="E355:P355"/>
    <mergeCell ref="E356:P356"/>
    <mergeCell ref="E363:P363"/>
    <mergeCell ref="E364:P364"/>
    <mergeCell ref="E365:P365"/>
    <mergeCell ref="E366:P366"/>
    <mergeCell ref="E367:P367"/>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32:P332"/>
    <mergeCell ref="E333:P333"/>
    <mergeCell ref="E334:P334"/>
    <mergeCell ref="E335:P335"/>
    <mergeCell ref="E324:P324"/>
    <mergeCell ref="E325:P325"/>
    <mergeCell ref="E326:P326"/>
    <mergeCell ref="E327:P327"/>
    <mergeCell ref="E328:P328"/>
    <mergeCell ref="E329:P329"/>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265:P265"/>
    <mergeCell ref="E266:P266"/>
    <mergeCell ref="E267:P267"/>
    <mergeCell ref="E268:P268"/>
    <mergeCell ref="E269:P269"/>
    <mergeCell ref="E285:P285"/>
    <mergeCell ref="E286:P286"/>
    <mergeCell ref="E287:P287"/>
    <mergeCell ref="E288:P288"/>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33:P233"/>
    <mergeCell ref="E234:P234"/>
    <mergeCell ref="E235:P235"/>
    <mergeCell ref="E236:P236"/>
    <mergeCell ref="E243:P243"/>
    <mergeCell ref="E244:P244"/>
    <mergeCell ref="E245:P245"/>
    <mergeCell ref="E246:P246"/>
    <mergeCell ref="E247:P247"/>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92:P92"/>
    <mergeCell ref="E93:P93"/>
    <mergeCell ref="E94:P94"/>
    <mergeCell ref="E95:P95"/>
    <mergeCell ref="E96:P96"/>
    <mergeCell ref="E97:P97"/>
    <mergeCell ref="E86:P86"/>
    <mergeCell ref="E87:P87"/>
    <mergeCell ref="E88:P88"/>
    <mergeCell ref="E89:P89"/>
    <mergeCell ref="E90:P90"/>
    <mergeCell ref="E91:P91"/>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37:P37"/>
    <mergeCell ref="E26:P26"/>
    <mergeCell ref="E27:P27"/>
    <mergeCell ref="E28:P28"/>
    <mergeCell ref="E29:P29"/>
    <mergeCell ref="E30:P30"/>
    <mergeCell ref="E31:P31"/>
    <mergeCell ref="E47:P47"/>
    <mergeCell ref="E48:P48"/>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B2:C2"/>
    <mergeCell ref="D2:N2"/>
    <mergeCell ref="B3:C3"/>
    <mergeCell ref="D3:H3"/>
    <mergeCell ref="I3:J3"/>
    <mergeCell ref="K3:N3"/>
    <mergeCell ref="A5:A7"/>
    <mergeCell ref="B5:D7"/>
    <mergeCell ref="E5:P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67E86BE2-8FCE-48C2-BEAF-4B9057547D7F}">
      <formula1>Projects</formula1>
    </dataValidation>
  </dataValidations>
  <pageMargins left="0.7" right="0.7" top="0.75" bottom="0.75" header="0.3" footer="0.3"/>
  <pageSetup scale="86"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2919-7283-466F-9CD4-0319428B0F1B}">
  <sheetPr>
    <pageSetUpPr fitToPage="1"/>
  </sheetPr>
  <dimension ref="A1:AO93"/>
  <sheetViews>
    <sheetView showZeros="0" zoomScaleNormal="100" zoomScaleSheetLayoutView="75" workbookViewId="0">
      <selection activeCell="B5" sqref="B5:AD7"/>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85" t="s">
        <v>0</v>
      </c>
      <c r="C2" s="185"/>
      <c r="D2" s="185"/>
      <c r="E2" s="185"/>
      <c r="F2" s="185"/>
      <c r="G2" s="185"/>
      <c r="H2" s="185"/>
      <c r="I2" s="185"/>
      <c r="J2" s="185"/>
      <c r="K2" s="185"/>
      <c r="L2" s="185"/>
      <c r="M2" s="185"/>
      <c r="N2" s="185"/>
      <c r="O2" s="185"/>
      <c r="P2" s="8"/>
      <c r="Q2" s="4"/>
      <c r="R2" s="4"/>
      <c r="S2" s="4"/>
      <c r="T2" s="4"/>
      <c r="U2" s="4"/>
      <c r="V2" s="4"/>
      <c r="W2" s="4"/>
      <c r="X2" s="4"/>
      <c r="Y2" s="6"/>
      <c r="Z2" s="4"/>
      <c r="AA2" s="7"/>
      <c r="AB2" s="4"/>
      <c r="AC2" s="4"/>
      <c r="AD2" s="4"/>
      <c r="AE2" s="4"/>
    </row>
    <row r="3" spans="1:41" ht="16.149999999999999" customHeight="1" x14ac:dyDescent="0.3">
      <c r="A3" s="4"/>
      <c r="B3" s="186" t="s">
        <v>1</v>
      </c>
      <c r="C3" s="186"/>
      <c r="D3" s="187" t="str">
        <f>'Yearly Info'!A45</f>
        <v>Don Woods</v>
      </c>
      <c r="E3" s="187"/>
      <c r="F3" s="187"/>
      <c r="G3" s="187"/>
      <c r="H3" s="187"/>
      <c r="I3" s="187"/>
      <c r="J3" s="187"/>
      <c r="K3" s="187"/>
      <c r="L3" s="187"/>
      <c r="M3" s="187"/>
      <c r="N3" s="187"/>
      <c r="O3" s="187"/>
      <c r="P3" s="9"/>
      <c r="Q3" s="10"/>
      <c r="R3" s="10"/>
      <c r="S3" s="9"/>
      <c r="T3" s="9"/>
      <c r="U3" s="9"/>
      <c r="V3" s="9"/>
      <c r="W3" s="9"/>
      <c r="X3" s="9"/>
      <c r="Y3" s="11"/>
      <c r="Z3" s="4"/>
      <c r="AA3" s="7"/>
      <c r="AB3" s="4"/>
      <c r="AC3" s="4"/>
      <c r="AD3" s="4"/>
      <c r="AE3" s="4"/>
    </row>
    <row r="4" spans="1:41" ht="16.149999999999999" customHeight="1" x14ac:dyDescent="0.3">
      <c r="A4" s="4"/>
      <c r="B4" s="186" t="s">
        <v>2</v>
      </c>
      <c r="C4" s="186"/>
      <c r="D4" s="188">
        <f>'Yearly Info'!D11</f>
        <v>46327</v>
      </c>
      <c r="E4" s="188"/>
      <c r="F4" s="188"/>
      <c r="G4" s="188"/>
      <c r="H4" s="188"/>
      <c r="I4" s="188"/>
      <c r="J4" s="186" t="s">
        <v>3</v>
      </c>
      <c r="K4" s="186"/>
      <c r="L4" s="197">
        <f>'Yearly Info'!B1</f>
        <v>2026</v>
      </c>
      <c r="M4" s="190"/>
      <c r="N4" s="190"/>
      <c r="O4" s="190"/>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81" t="s">
        <v>4</v>
      </c>
      <c r="B6" s="184" t="s">
        <v>5</v>
      </c>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4"/>
      <c r="AG6" s="29"/>
      <c r="AH6" s="29"/>
      <c r="AI6" s="19" t="s">
        <v>6</v>
      </c>
      <c r="AJ6" s="52"/>
    </row>
    <row r="7" spans="1:41" ht="18.75" customHeight="1" x14ac:dyDescent="0.3">
      <c r="A7" s="182"/>
      <c r="B7" s="47">
        <f>IF(WEEKDAY(D$4,2)&gt;5,D$4+8 - WEEKDAY(D$4,2),D$4-(WEEKDAY(D$4,2)-1))</f>
        <v>46328</v>
      </c>
      <c r="C7" s="47">
        <f>B7+1</f>
        <v>46329</v>
      </c>
      <c r="D7" s="47">
        <f t="shared" ref="D7:AH7" si="0">C7+1</f>
        <v>46330</v>
      </c>
      <c r="E7" s="47">
        <f t="shared" si="0"/>
        <v>46331</v>
      </c>
      <c r="F7" s="47">
        <f t="shared" si="0"/>
        <v>46332</v>
      </c>
      <c r="G7" s="47">
        <f t="shared" si="0"/>
        <v>46333</v>
      </c>
      <c r="H7" s="47">
        <f t="shared" si="0"/>
        <v>46334</v>
      </c>
      <c r="I7" s="47">
        <f t="shared" si="0"/>
        <v>46335</v>
      </c>
      <c r="J7" s="47">
        <f t="shared" si="0"/>
        <v>46336</v>
      </c>
      <c r="K7" s="47">
        <f t="shared" si="0"/>
        <v>46337</v>
      </c>
      <c r="L7" s="47">
        <f t="shared" si="0"/>
        <v>46338</v>
      </c>
      <c r="M7" s="47">
        <f t="shared" si="0"/>
        <v>46339</v>
      </c>
      <c r="N7" s="47">
        <f t="shared" si="0"/>
        <v>46340</v>
      </c>
      <c r="O7" s="47">
        <f t="shared" si="0"/>
        <v>46341</v>
      </c>
      <c r="P7" s="47">
        <f t="shared" si="0"/>
        <v>46342</v>
      </c>
      <c r="Q7" s="47">
        <f t="shared" si="0"/>
        <v>46343</v>
      </c>
      <c r="R7" s="47">
        <f t="shared" si="0"/>
        <v>46344</v>
      </c>
      <c r="S7" s="47">
        <f t="shared" si="0"/>
        <v>46345</v>
      </c>
      <c r="T7" s="47">
        <f t="shared" si="0"/>
        <v>46346</v>
      </c>
      <c r="U7" s="47">
        <f t="shared" si="0"/>
        <v>46347</v>
      </c>
      <c r="V7" s="47">
        <f t="shared" si="0"/>
        <v>46348</v>
      </c>
      <c r="W7" s="47">
        <f t="shared" si="0"/>
        <v>46349</v>
      </c>
      <c r="X7" s="47">
        <f t="shared" si="0"/>
        <v>46350</v>
      </c>
      <c r="Y7" s="47">
        <f t="shared" si="0"/>
        <v>46351</v>
      </c>
      <c r="Z7" s="47">
        <f t="shared" si="0"/>
        <v>46352</v>
      </c>
      <c r="AA7" s="47">
        <f t="shared" si="0"/>
        <v>46353</v>
      </c>
      <c r="AB7" s="47">
        <f t="shared" si="0"/>
        <v>46354</v>
      </c>
      <c r="AC7" s="47">
        <f t="shared" si="0"/>
        <v>46355</v>
      </c>
      <c r="AD7" s="47">
        <f t="shared" si="0"/>
        <v>46356</v>
      </c>
      <c r="AE7" s="47">
        <f t="shared" si="0"/>
        <v>46357</v>
      </c>
      <c r="AF7" s="47">
        <f t="shared" si="0"/>
        <v>46358</v>
      </c>
      <c r="AG7" s="48">
        <f t="shared" si="0"/>
        <v>46359</v>
      </c>
      <c r="AH7" s="49">
        <f t="shared" si="0"/>
        <v>46360</v>
      </c>
      <c r="AI7" s="18" t="s">
        <v>7</v>
      </c>
    </row>
    <row r="8" spans="1:41" ht="15.75" customHeight="1" thickBot="1" x14ac:dyDescent="0.3">
      <c r="A8" s="183"/>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 Support for MDEQ</v>
      </c>
      <c r="B11" s="65"/>
      <c r="C11" s="65"/>
      <c r="D11" s="65"/>
      <c r="E11" s="65"/>
      <c r="F11" s="65"/>
      <c r="G11" s="66"/>
      <c r="H11" s="67"/>
      <c r="I11" s="65"/>
      <c r="J11" s="65"/>
      <c r="K11" s="65"/>
      <c r="L11" s="65"/>
      <c r="M11" s="65"/>
      <c r="N11" s="66"/>
      <c r="O11" s="67"/>
      <c r="P11" s="65"/>
      <c r="Q11" s="65"/>
      <c r="R11" s="65"/>
      <c r="S11" s="65"/>
      <c r="T11" s="65"/>
      <c r="U11" s="66"/>
      <c r="V11" s="67"/>
      <c r="W11" s="65"/>
      <c r="X11" s="65"/>
      <c r="Y11" s="65"/>
      <c r="Z11" s="65"/>
      <c r="AA11" s="65"/>
      <c r="AB11" s="67"/>
      <c r="AC11" s="67"/>
      <c r="AD11" s="65"/>
      <c r="AE11" s="65"/>
      <c r="AF11" s="65"/>
      <c r="AG11" s="65"/>
      <c r="AH11" s="65"/>
      <c r="AI11" s="68">
        <f t="shared" ref="AI11:AI41" si="1">SUM(B11:AH11)</f>
        <v>0</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 Idea Portal</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v>
      </c>
      <c r="B14" s="65"/>
      <c r="C14" s="65"/>
      <c r="D14" s="65"/>
      <c r="E14" s="65"/>
      <c r="F14" s="65"/>
      <c r="G14" s="66"/>
      <c r="H14" s="67"/>
      <c r="I14" s="65"/>
      <c r="J14" s="65"/>
      <c r="K14" s="65"/>
      <c r="L14" s="65"/>
      <c r="M14" s="65"/>
      <c r="N14" s="66"/>
      <c r="O14" s="67"/>
      <c r="P14" s="65"/>
      <c r="Q14" s="65"/>
      <c r="R14" s="65"/>
      <c r="S14" s="65"/>
      <c r="T14" s="65"/>
      <c r="U14" s="66"/>
      <c r="V14" s="67"/>
      <c r="W14" s="65"/>
      <c r="X14" s="65"/>
      <c r="Y14" s="65"/>
      <c r="Z14" s="65"/>
      <c r="AA14" s="65"/>
      <c r="AB14" s="67"/>
      <c r="AC14" s="67"/>
      <c r="AD14" s="65"/>
      <c r="AE14" s="65"/>
      <c r="AF14" s="65"/>
      <c r="AG14" s="65"/>
      <c r="AH14" s="65"/>
      <c r="AI14" s="68">
        <f t="shared" si="1"/>
        <v>0</v>
      </c>
    </row>
    <row r="15" spans="1:41" x14ac:dyDescent="0.25">
      <c r="A15" s="90" t="str">
        <f>'Yearly Info'!A18</f>
        <v xml:space="preserve">     GeoSpatial</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 Dashboard</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MDWFP NRIS</v>
      </c>
      <c r="B17" s="65"/>
      <c r="C17" s="65"/>
      <c r="D17" s="65"/>
      <c r="E17" s="65"/>
      <c r="F17" s="65"/>
      <c r="G17" s="66"/>
      <c r="H17" s="67"/>
      <c r="I17" s="65"/>
      <c r="J17" s="65"/>
      <c r="K17" s="65"/>
      <c r="L17" s="65"/>
      <c r="M17" s="65"/>
      <c r="N17" s="66"/>
      <c r="O17" s="67"/>
      <c r="P17" s="65"/>
      <c r="Q17" s="97"/>
      <c r="R17" s="65"/>
      <c r="S17" s="65"/>
      <c r="T17" s="65"/>
      <c r="U17" s="66"/>
      <c r="V17" s="67"/>
      <c r="W17" s="65"/>
      <c r="X17" s="65"/>
      <c r="Y17" s="65"/>
      <c r="Z17" s="65"/>
      <c r="AA17" s="65"/>
      <c r="AB17" s="67"/>
      <c r="AC17" s="67"/>
      <c r="AD17" s="65"/>
      <c r="AE17" s="65"/>
      <c r="AF17" s="65"/>
      <c r="AG17" s="65"/>
      <c r="AH17" s="65"/>
      <c r="AI17" s="68">
        <f t="shared" si="1"/>
        <v>0</v>
      </c>
    </row>
    <row r="18" spans="1:35" x14ac:dyDescent="0.25">
      <c r="A18" s="90" t="str">
        <f>'Yearly Info'!A21</f>
        <v xml:space="preserve">     MSWIS MRVA 4 CLOSED</v>
      </c>
      <c r="B18" s="65"/>
      <c r="C18" s="65"/>
      <c r="D18" s="65"/>
      <c r="E18" s="65"/>
      <c r="F18" s="65"/>
      <c r="G18" s="66"/>
      <c r="H18" s="67"/>
      <c r="I18" s="65"/>
      <c r="J18" s="65"/>
      <c r="K18" s="65"/>
      <c r="L18" s="65"/>
      <c r="M18" s="65"/>
      <c r="N18" s="66"/>
      <c r="O18" s="67"/>
      <c r="P18" s="65"/>
      <c r="Q18" s="65"/>
      <c r="R18" s="65"/>
      <c r="S18" s="65"/>
      <c r="T18" s="65"/>
      <c r="U18" s="66"/>
      <c r="V18" s="67"/>
      <c r="W18" s="65"/>
      <c r="X18" s="65"/>
      <c r="Y18" s="65"/>
      <c r="Z18" s="65"/>
      <c r="AA18" s="65"/>
      <c r="AB18" s="67"/>
      <c r="AC18" s="67"/>
      <c r="AD18" s="65"/>
      <c r="AE18" s="65"/>
      <c r="AF18" s="65"/>
      <c r="AG18" s="65"/>
      <c r="AH18" s="65"/>
      <c r="AI18" s="68">
        <f t="shared" si="1"/>
        <v>0</v>
      </c>
    </row>
    <row r="19" spans="1:35" x14ac:dyDescent="0.25">
      <c r="A19" s="90" t="str">
        <f>'Yearly Info'!A22</f>
        <v xml:space="preserve">     Tackett</v>
      </c>
      <c r="B19" s="65"/>
      <c r="C19" s="65"/>
      <c r="D19" s="65"/>
      <c r="E19" s="65"/>
      <c r="F19" s="65"/>
      <c r="G19" s="66"/>
      <c r="H19" s="67"/>
      <c r="I19" s="65"/>
      <c r="J19" s="65"/>
      <c r="K19" s="65"/>
      <c r="L19" s="65"/>
      <c r="M19" s="65"/>
      <c r="N19" s="66"/>
      <c r="O19" s="67"/>
      <c r="P19" s="65"/>
      <c r="Q19" s="65"/>
      <c r="R19" s="65"/>
      <c r="S19" s="65"/>
      <c r="T19" s="65"/>
      <c r="U19" s="66"/>
      <c r="V19" s="67"/>
      <c r="W19" s="65"/>
      <c r="X19" s="65"/>
      <c r="Y19" s="65"/>
      <c r="Z19" s="65"/>
      <c r="AA19" s="65"/>
      <c r="AB19" s="67"/>
      <c r="AC19" s="67"/>
      <c r="AD19" s="65"/>
      <c r="AE19" s="65"/>
      <c r="AF19" s="65"/>
      <c r="AG19" s="65"/>
      <c r="AH19" s="65"/>
      <c r="AI19" s="68">
        <f t="shared" si="1"/>
        <v>0</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0</v>
      </c>
      <c r="E42" s="69">
        <f t="shared" si="2"/>
        <v>0</v>
      </c>
      <c r="F42" s="69">
        <f t="shared" si="2"/>
        <v>0</v>
      </c>
      <c r="G42" s="69">
        <f t="shared" si="2"/>
        <v>0</v>
      </c>
      <c r="H42" s="69">
        <f t="shared" si="2"/>
        <v>0</v>
      </c>
      <c r="I42" s="69">
        <f t="shared" si="2"/>
        <v>0</v>
      </c>
      <c r="J42" s="69">
        <f t="shared" si="2"/>
        <v>0</v>
      </c>
      <c r="K42" s="69">
        <f t="shared" si="2"/>
        <v>0</v>
      </c>
      <c r="L42" s="69">
        <f t="shared" si="2"/>
        <v>0</v>
      </c>
      <c r="M42" s="69">
        <f t="shared" si="2"/>
        <v>0</v>
      </c>
      <c r="N42" s="69">
        <f t="shared" si="2"/>
        <v>0</v>
      </c>
      <c r="O42" s="69">
        <f t="shared" si="2"/>
        <v>0</v>
      </c>
      <c r="P42" s="69">
        <f t="shared" si="2"/>
        <v>0</v>
      </c>
      <c r="Q42" s="69">
        <f t="shared" si="2"/>
        <v>0</v>
      </c>
      <c r="R42" s="69">
        <f t="shared" si="2"/>
        <v>0</v>
      </c>
      <c r="S42" s="69">
        <f t="shared" si="2"/>
        <v>0</v>
      </c>
      <c r="T42" s="69">
        <f t="shared" si="2"/>
        <v>0</v>
      </c>
      <c r="U42" s="69">
        <f t="shared" si="2"/>
        <v>0</v>
      </c>
      <c r="V42" s="69">
        <f t="shared" si="2"/>
        <v>0</v>
      </c>
      <c r="W42" s="69">
        <f t="shared" si="2"/>
        <v>0</v>
      </c>
      <c r="X42" s="69">
        <f t="shared" si="2"/>
        <v>0</v>
      </c>
      <c r="Y42" s="69">
        <f t="shared" si="2"/>
        <v>0</v>
      </c>
      <c r="Z42" s="69">
        <f t="shared" si="2"/>
        <v>0</v>
      </c>
      <c r="AA42" s="69">
        <f t="shared" si="2"/>
        <v>0</v>
      </c>
      <c r="AB42" s="69">
        <f t="shared" si="2"/>
        <v>0</v>
      </c>
      <c r="AC42" s="69">
        <f t="shared" si="2"/>
        <v>0</v>
      </c>
      <c r="AD42" s="69">
        <f t="shared" si="2"/>
        <v>0</v>
      </c>
      <c r="AE42" s="69">
        <f t="shared" si="2"/>
        <v>0</v>
      </c>
      <c r="AF42" s="69">
        <f>SUM(AF9:AF41)</f>
        <v>0</v>
      </c>
      <c r="AG42" s="69">
        <f t="shared" si="2"/>
        <v>0</v>
      </c>
      <c r="AH42" s="69">
        <f t="shared" si="2"/>
        <v>0</v>
      </c>
      <c r="AI42" s="71">
        <f>SUM(AI11:AI41)</f>
        <v>0</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8</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8</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16</v>
      </c>
    </row>
    <row r="44" spans="1:36" x14ac:dyDescent="0.25">
      <c r="A44" s="73"/>
      <c r="B44" s="191" t="s">
        <v>10</v>
      </c>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3"/>
      <c r="AI44" s="74">
        <f>IF(SUM(B48:AH48)-AI42-AI43&gt;0,SUM(B48:AH48)-AI42-AI43,0)</f>
        <v>152</v>
      </c>
    </row>
    <row r="45" spans="1:36" x14ac:dyDescent="0.25">
      <c r="A45" s="73"/>
      <c r="B45" s="191" t="s">
        <v>11</v>
      </c>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3"/>
      <c r="AI45" s="75">
        <f>IF(SUM(B48:AH48)-AI42-AI43&lt;0,(SUM(B48:AH48)-AI42-AI43)*-1,0)</f>
        <v>0</v>
      </c>
    </row>
    <row r="46" spans="1:36" x14ac:dyDescent="0.25">
      <c r="A46" s="92" t="s">
        <v>12</v>
      </c>
      <c r="B46" s="76">
        <f t="shared" ref="B46:AH46" si="3">SUM(B45,B43,B42)</f>
        <v>0</v>
      </c>
      <c r="C46" s="76">
        <f t="shared" si="3"/>
        <v>0</v>
      </c>
      <c r="D46" s="76">
        <f t="shared" si="3"/>
        <v>0</v>
      </c>
      <c r="E46" s="76">
        <f t="shared" si="3"/>
        <v>0</v>
      </c>
      <c r="F46" s="76">
        <f t="shared" si="3"/>
        <v>0</v>
      </c>
      <c r="G46" s="76">
        <f t="shared" si="3"/>
        <v>0</v>
      </c>
      <c r="H46" s="76">
        <f t="shared" si="3"/>
        <v>0</v>
      </c>
      <c r="I46" s="76">
        <f t="shared" si="3"/>
        <v>0</v>
      </c>
      <c r="J46" s="76">
        <f t="shared" si="3"/>
        <v>0</v>
      </c>
      <c r="K46" s="76">
        <f t="shared" si="3"/>
        <v>8</v>
      </c>
      <c r="L46" s="76">
        <f t="shared" si="3"/>
        <v>0</v>
      </c>
      <c r="M46" s="76">
        <f t="shared" si="3"/>
        <v>0</v>
      </c>
      <c r="N46" s="76">
        <f t="shared" si="3"/>
        <v>0</v>
      </c>
      <c r="O46" s="76">
        <f t="shared" si="3"/>
        <v>0</v>
      </c>
      <c r="P46" s="76">
        <f t="shared" si="3"/>
        <v>0</v>
      </c>
      <c r="Q46" s="76">
        <f t="shared" si="3"/>
        <v>0</v>
      </c>
      <c r="R46" s="76">
        <f t="shared" si="3"/>
        <v>0</v>
      </c>
      <c r="S46" s="76">
        <f t="shared" si="3"/>
        <v>0</v>
      </c>
      <c r="T46" s="76">
        <f t="shared" si="3"/>
        <v>0</v>
      </c>
      <c r="U46" s="76">
        <f t="shared" si="3"/>
        <v>0</v>
      </c>
      <c r="V46" s="76">
        <f t="shared" si="3"/>
        <v>0</v>
      </c>
      <c r="W46" s="76">
        <f t="shared" si="3"/>
        <v>0</v>
      </c>
      <c r="X46" s="76">
        <f t="shared" si="3"/>
        <v>0</v>
      </c>
      <c r="Y46" s="76">
        <f t="shared" si="3"/>
        <v>0</v>
      </c>
      <c r="Z46" s="76">
        <f t="shared" si="3"/>
        <v>8</v>
      </c>
      <c r="AA46" s="76">
        <f t="shared" si="3"/>
        <v>0</v>
      </c>
      <c r="AB46" s="76">
        <f t="shared" si="3"/>
        <v>0</v>
      </c>
      <c r="AC46" s="76">
        <f t="shared" si="3"/>
        <v>0</v>
      </c>
      <c r="AD46" s="76">
        <f t="shared" si="3"/>
        <v>0</v>
      </c>
      <c r="AE46" s="76">
        <f t="shared" si="3"/>
        <v>0</v>
      </c>
      <c r="AF46" s="76">
        <f t="shared" si="3"/>
        <v>0</v>
      </c>
      <c r="AG46" s="76">
        <f t="shared" si="3"/>
        <v>0</v>
      </c>
      <c r="AH46" s="76">
        <f t="shared" si="3"/>
        <v>0</v>
      </c>
      <c r="AI46" s="77">
        <f>SUM(B46:AH46)</f>
        <v>16</v>
      </c>
      <c r="AJ46" s="20"/>
    </row>
    <row r="47" spans="1:36" ht="15.75" customHeight="1" thickBot="1" x14ac:dyDescent="0.3">
      <c r="A47" s="93" t="s">
        <v>13</v>
      </c>
      <c r="B47" s="78" t="str">
        <f>IF(B8="Sun",SUM(B46),"")</f>
        <v/>
      </c>
      <c r="C47" s="78" t="str">
        <f>IF(C8="Sun",SUM(B46,C46),"")</f>
        <v/>
      </c>
      <c r="D47" s="78" t="str">
        <f>IF(D8="Sun",SUM(B46,C46,D46),"")</f>
        <v/>
      </c>
      <c r="E47" s="78" t="str">
        <f>IF(E8="Sun",SUM(B46,C46,D46,E46),"")</f>
        <v/>
      </c>
      <c r="F47" s="194">
        <f>SUM(B46:H46)</f>
        <v>0</v>
      </c>
      <c r="G47" s="195"/>
      <c r="H47" s="196"/>
      <c r="I47" s="78" t="str">
        <f>IF(I8="Sun",SUM(C46,D46,E46,F46,G46,H46,I46),"")</f>
        <v/>
      </c>
      <c r="J47" s="78" t="str">
        <f>IF(J8="Sun",SUM(D46,E46,F46,G46,H46,I46,J46),"")</f>
        <v/>
      </c>
      <c r="K47" s="78" t="str">
        <f>IF(K8="Sun",SUM(E46,F46,G46,H46,I46,J46,K46),"")</f>
        <v/>
      </c>
      <c r="L47" s="78" t="str">
        <f>IF(L8="Sun",SUM(F46,G46,H46,I46,J46,K46,L46),"")</f>
        <v/>
      </c>
      <c r="M47" s="194">
        <f>SUM(I46:O46)</f>
        <v>8</v>
      </c>
      <c r="N47" s="195"/>
      <c r="O47" s="196"/>
      <c r="P47" s="78" t="str">
        <f>IF(P8="Sun",SUM(J46,K46,L46,M46,N46,O46,P46),"")</f>
        <v/>
      </c>
      <c r="Q47" s="78" t="str">
        <f>IF(Q8="Sun",SUM(K46,L46,M46,N46,O46,P46,Q46),"")</f>
        <v/>
      </c>
      <c r="R47" s="78" t="str">
        <f>IF(R8="Sun",SUM(L46,M46,N46,O46,P46,Q46,R46),"")</f>
        <v/>
      </c>
      <c r="S47" s="78" t="str">
        <f>IF(S8="Sun",SUM(M46,N46,O46,P46,Q46,R46,S46),"")</f>
        <v/>
      </c>
      <c r="T47" s="194">
        <f>SUM(P46:V46)</f>
        <v>0</v>
      </c>
      <c r="U47" s="195"/>
      <c r="V47" s="196"/>
      <c r="W47" s="78" t="str">
        <f>IF(W8="Sun",SUM(Q46,R46,S46,T46,U46,V46,W46),"")</f>
        <v/>
      </c>
      <c r="X47" s="78" t="str">
        <f>IF(X8="Sun",SUM(R46,S46,T46,U46,V46,W46,X46),"")</f>
        <v/>
      </c>
      <c r="Y47" s="78" t="str">
        <f>IF(Y8="Sun",SUM(S46,T46,U46,V46,W46,X46,Y46),"")</f>
        <v/>
      </c>
      <c r="Z47" s="78" t="str">
        <f>IF(Z8="Sun",SUM(T46,U46,V46,W46,X46,Y46,Z46),"")</f>
        <v/>
      </c>
      <c r="AA47" s="194">
        <f>SUM(W46:AC46)</f>
        <v>8</v>
      </c>
      <c r="AB47" s="195"/>
      <c r="AC47" s="196"/>
      <c r="AD47" s="78" t="str">
        <f>IF(AD8="Sun",SUM(X46,Y46,Z46,AA46,AB46,AC46,AD46),"")</f>
        <v/>
      </c>
      <c r="AE47" s="78" t="str">
        <f>IF(AE8="Sun",SUM(Y46,Z46,AA46,AB46,AC46,AD46,AE46),"")</f>
        <v/>
      </c>
      <c r="AF47" s="78" t="str">
        <f>IF(AF8="Sun",SUM(Z46,AA46,AB46,AC46,AD46,AE46,AF46),"")</f>
        <v/>
      </c>
      <c r="AG47" s="78" t="str">
        <f>IF(AG8="Sun",SUM(AA46,AB46,AC46,AD46,AE46,AF46,AG46),"")</f>
        <v/>
      </c>
      <c r="AH47" s="79">
        <f>SUM(AD46:AH46)</f>
        <v>0</v>
      </c>
      <c r="AI47" s="80">
        <f>SUM(B47:AH47)</f>
        <v>16</v>
      </c>
    </row>
    <row r="48" spans="1:36" ht="0.75" customHeight="1" x14ac:dyDescent="0.25">
      <c r="B48">
        <f>IF(B7&gt;=$D$4,IF(B7&lt;=EOMONTH($D$4,0), IF(B8="S",0,IF(B8="S",0,8)),0),0)</f>
        <v>8</v>
      </c>
      <c r="C48">
        <f t="shared" ref="C48:AH48" si="4">IF(C7&gt;=$D$4,IF(C7&lt;=EOMONTH($D$4,0), IF(C8="S",0,IF(C8="S",0,8)),0),0)</f>
        <v>8</v>
      </c>
      <c r="D48">
        <f t="shared" si="4"/>
        <v>8</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0</v>
      </c>
      <c r="AF48">
        <f t="shared" si="4"/>
        <v>0</v>
      </c>
      <c r="AG48">
        <f t="shared" si="4"/>
        <v>0</v>
      </c>
      <c r="AH48">
        <f t="shared" si="4"/>
        <v>0</v>
      </c>
      <c r="AI48">
        <f>SUM(B48:AH48)</f>
        <v>168</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85" t="s">
        <v>0</v>
      </c>
      <c r="C53" s="185"/>
      <c r="D53" s="185"/>
      <c r="E53" s="185"/>
      <c r="F53" s="185"/>
      <c r="G53" s="185"/>
      <c r="H53" s="185"/>
      <c r="I53" s="185"/>
      <c r="J53" s="185"/>
      <c r="K53" s="185"/>
      <c r="L53" s="185"/>
      <c r="M53" s="185"/>
      <c r="N53" s="185"/>
      <c r="O53" s="185"/>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86" t="s">
        <v>1</v>
      </c>
      <c r="C54" s="186"/>
      <c r="D54" s="187" t="str">
        <f>D3</f>
        <v>Don Woods</v>
      </c>
      <c r="E54" s="187"/>
      <c r="F54" s="187"/>
      <c r="G54" s="187"/>
      <c r="H54" s="187"/>
      <c r="I54" s="187"/>
      <c r="J54" s="187"/>
      <c r="K54" s="187"/>
      <c r="L54" s="187"/>
      <c r="M54" s="187"/>
      <c r="N54" s="187"/>
      <c r="O54" s="187"/>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86" t="s">
        <v>2</v>
      </c>
      <c r="C55" s="186"/>
      <c r="D55" s="188">
        <f>D4</f>
        <v>46327</v>
      </c>
      <c r="E55" s="188"/>
      <c r="F55" s="188"/>
      <c r="G55" s="188"/>
      <c r="H55" s="188"/>
      <c r="I55" s="188"/>
      <c r="J55" s="186" t="s">
        <v>3</v>
      </c>
      <c r="K55" s="186"/>
      <c r="L55" s="189">
        <f>L4</f>
        <v>2026</v>
      </c>
      <c r="M55" s="190"/>
      <c r="N55" s="190"/>
      <c r="O55" s="190"/>
      <c r="P55" s="9"/>
      <c r="Q55" s="9"/>
      <c r="R55" s="179"/>
      <c r="S55" s="179"/>
      <c r="T55" s="179"/>
      <c r="U55" s="179"/>
      <c r="V55" s="33"/>
      <c r="W55" s="180"/>
      <c r="X55" s="180"/>
      <c r="Y55" s="180"/>
      <c r="Z55" s="180"/>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81" t="s">
        <v>4</v>
      </c>
      <c r="B57" s="184" t="s">
        <v>5</v>
      </c>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c r="AA57" s="184"/>
      <c r="AB57" s="184"/>
      <c r="AC57" s="184"/>
      <c r="AD57" s="184"/>
      <c r="AE57" s="184"/>
      <c r="AF57" s="184"/>
      <c r="AG57" s="29"/>
      <c r="AH57" s="29"/>
      <c r="AI57" s="19" t="s">
        <v>6</v>
      </c>
    </row>
    <row r="58" spans="1:35" ht="15.75" x14ac:dyDescent="0.3">
      <c r="A58" s="182"/>
      <c r="B58" s="47">
        <f>IF(WEEKDAY(D$4,2)&gt;5,D$4+8 - WEEKDAY(D$4,2),D$4-(WEEKDAY(D$4,2)-1))</f>
        <v>46328</v>
      </c>
      <c r="C58" s="47">
        <f>B58+1</f>
        <v>46329</v>
      </c>
      <c r="D58" s="47">
        <f t="shared" ref="D58:AH58" si="5">C58+1</f>
        <v>46330</v>
      </c>
      <c r="E58" s="47">
        <f t="shared" si="5"/>
        <v>46331</v>
      </c>
      <c r="F58" s="47">
        <f t="shared" si="5"/>
        <v>46332</v>
      </c>
      <c r="G58" s="47">
        <f t="shared" si="5"/>
        <v>46333</v>
      </c>
      <c r="H58" s="47">
        <f t="shared" si="5"/>
        <v>46334</v>
      </c>
      <c r="I58" s="47">
        <f t="shared" si="5"/>
        <v>46335</v>
      </c>
      <c r="J58" s="47">
        <f t="shared" si="5"/>
        <v>46336</v>
      </c>
      <c r="K58" s="47">
        <f t="shared" si="5"/>
        <v>46337</v>
      </c>
      <c r="L58" s="47">
        <f t="shared" si="5"/>
        <v>46338</v>
      </c>
      <c r="M58" s="47">
        <f t="shared" si="5"/>
        <v>46339</v>
      </c>
      <c r="N58" s="47">
        <f t="shared" si="5"/>
        <v>46340</v>
      </c>
      <c r="O58" s="47">
        <f t="shared" si="5"/>
        <v>46341</v>
      </c>
      <c r="P58" s="47">
        <f t="shared" si="5"/>
        <v>46342</v>
      </c>
      <c r="Q58" s="47">
        <f t="shared" si="5"/>
        <v>46343</v>
      </c>
      <c r="R58" s="47">
        <f t="shared" si="5"/>
        <v>46344</v>
      </c>
      <c r="S58" s="47">
        <f t="shared" si="5"/>
        <v>46345</v>
      </c>
      <c r="T58" s="47">
        <f t="shared" si="5"/>
        <v>46346</v>
      </c>
      <c r="U58" s="47">
        <f t="shared" si="5"/>
        <v>46347</v>
      </c>
      <c r="V58" s="47">
        <f t="shared" si="5"/>
        <v>46348</v>
      </c>
      <c r="W58" s="47">
        <f t="shared" si="5"/>
        <v>46349</v>
      </c>
      <c r="X58" s="47">
        <f t="shared" si="5"/>
        <v>46350</v>
      </c>
      <c r="Y58" s="47">
        <f t="shared" si="5"/>
        <v>46351</v>
      </c>
      <c r="Z58" s="47">
        <f t="shared" si="5"/>
        <v>46352</v>
      </c>
      <c r="AA58" s="47">
        <f t="shared" si="5"/>
        <v>46353</v>
      </c>
      <c r="AB58" s="47">
        <f t="shared" si="5"/>
        <v>46354</v>
      </c>
      <c r="AC58" s="47">
        <f t="shared" si="5"/>
        <v>46355</v>
      </c>
      <c r="AD58" s="47">
        <f t="shared" si="5"/>
        <v>46356</v>
      </c>
      <c r="AE58" s="47">
        <f t="shared" si="5"/>
        <v>46357</v>
      </c>
      <c r="AF58" s="47">
        <f t="shared" si="5"/>
        <v>46358</v>
      </c>
      <c r="AG58" s="48">
        <f t="shared" si="5"/>
        <v>46359</v>
      </c>
      <c r="AH58" s="49">
        <f t="shared" si="5"/>
        <v>46360</v>
      </c>
      <c r="AI58" s="18" t="s">
        <v>7</v>
      </c>
    </row>
    <row r="59" spans="1:35" ht="15.75" thickBot="1" x14ac:dyDescent="0.3">
      <c r="A59" s="183"/>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 Support for MDEQ</v>
      </c>
      <c r="B62" s="65">
        <f t="shared" si="7"/>
        <v>0</v>
      </c>
      <c r="C62" s="65">
        <f t="shared" si="7"/>
        <v>0</v>
      </c>
      <c r="D62" s="65">
        <f t="shared" si="7"/>
        <v>0</v>
      </c>
      <c r="E62" s="65">
        <f t="shared" si="7"/>
        <v>0</v>
      </c>
      <c r="F62" s="65">
        <f t="shared" si="7"/>
        <v>0</v>
      </c>
      <c r="G62" s="67">
        <f t="shared" si="7"/>
        <v>0</v>
      </c>
      <c r="H62" s="67">
        <f t="shared" si="7"/>
        <v>0</v>
      </c>
      <c r="I62" s="65">
        <f t="shared" si="7"/>
        <v>0</v>
      </c>
      <c r="J62" s="65">
        <f t="shared" si="7"/>
        <v>0</v>
      </c>
      <c r="K62" s="65">
        <f t="shared" si="7"/>
        <v>0</v>
      </c>
      <c r="L62" s="65">
        <f t="shared" si="7"/>
        <v>0</v>
      </c>
      <c r="M62" s="65">
        <f t="shared" si="7"/>
        <v>0</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0</v>
      </c>
      <c r="X62" s="65">
        <f t="shared" si="8"/>
        <v>0</v>
      </c>
      <c r="Y62" s="65">
        <f t="shared" si="8"/>
        <v>0</v>
      </c>
      <c r="Z62" s="65">
        <f t="shared" si="8"/>
        <v>0</v>
      </c>
      <c r="AA62" s="65">
        <f t="shared" si="8"/>
        <v>0</v>
      </c>
      <c r="AB62" s="67">
        <f t="shared" si="8"/>
        <v>0</v>
      </c>
      <c r="AC62" s="67">
        <f t="shared" si="8"/>
        <v>0</v>
      </c>
      <c r="AD62" s="65">
        <f t="shared" si="8"/>
        <v>0</v>
      </c>
      <c r="AE62" s="65">
        <f t="shared" si="8"/>
        <v>0</v>
      </c>
      <c r="AF62" s="65">
        <f t="shared" si="8"/>
        <v>0</v>
      </c>
      <c r="AG62" s="65">
        <f t="shared" si="8"/>
        <v>0</v>
      </c>
      <c r="AH62" s="65">
        <f t="shared" si="8"/>
        <v>0</v>
      </c>
      <c r="AI62" s="68">
        <f t="shared" ref="AI62:AI83" si="9">SUM(B62:AH62)</f>
        <v>0</v>
      </c>
    </row>
    <row r="63" spans="1:35"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x14ac:dyDescent="0.25">
      <c r="A64" s="57" t="str">
        <f t="shared" si="7"/>
        <v xml:space="preserve">     RICS Idea Portal</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x14ac:dyDescent="0.25">
      <c r="A65" s="57" t="str">
        <f t="shared" si="7"/>
        <v xml:space="preserve">     MSWIS</v>
      </c>
      <c r="B65" s="65">
        <f t="shared" si="7"/>
        <v>0</v>
      </c>
      <c r="C65" s="65">
        <f t="shared" si="7"/>
        <v>0</v>
      </c>
      <c r="D65" s="65">
        <f t="shared" si="7"/>
        <v>0</v>
      </c>
      <c r="E65" s="65">
        <f t="shared" si="7"/>
        <v>0</v>
      </c>
      <c r="F65" s="65">
        <f t="shared" si="7"/>
        <v>0</v>
      </c>
      <c r="G65" s="67">
        <f t="shared" si="7"/>
        <v>0</v>
      </c>
      <c r="H65" s="67">
        <f t="shared" si="7"/>
        <v>0</v>
      </c>
      <c r="I65" s="65">
        <f t="shared" si="7"/>
        <v>0</v>
      </c>
      <c r="J65" s="65">
        <f t="shared" si="7"/>
        <v>0</v>
      </c>
      <c r="K65" s="65">
        <f t="shared" si="7"/>
        <v>0</v>
      </c>
      <c r="L65" s="65">
        <f t="shared" si="7"/>
        <v>0</v>
      </c>
      <c r="M65" s="65">
        <f t="shared" si="7"/>
        <v>0</v>
      </c>
      <c r="N65" s="67">
        <f t="shared" si="7"/>
        <v>0</v>
      </c>
      <c r="O65" s="67">
        <f t="shared" si="7"/>
        <v>0</v>
      </c>
      <c r="P65" s="65">
        <f t="shared" si="7"/>
        <v>0</v>
      </c>
      <c r="Q65" s="65">
        <f t="shared" si="8"/>
        <v>0</v>
      </c>
      <c r="R65" s="65">
        <f t="shared" si="8"/>
        <v>0</v>
      </c>
      <c r="S65" s="65">
        <f t="shared" si="8"/>
        <v>0</v>
      </c>
      <c r="T65" s="65">
        <f t="shared" si="8"/>
        <v>0</v>
      </c>
      <c r="U65" s="67">
        <f t="shared" si="8"/>
        <v>0</v>
      </c>
      <c r="V65" s="67">
        <f t="shared" si="8"/>
        <v>0</v>
      </c>
      <c r="W65" s="65">
        <f t="shared" si="8"/>
        <v>0</v>
      </c>
      <c r="X65" s="65">
        <f t="shared" si="8"/>
        <v>0</v>
      </c>
      <c r="Y65" s="65">
        <f t="shared" si="8"/>
        <v>0</v>
      </c>
      <c r="Z65" s="65">
        <f t="shared" si="8"/>
        <v>0</v>
      </c>
      <c r="AA65" s="65">
        <f t="shared" si="8"/>
        <v>0</v>
      </c>
      <c r="AB65" s="67">
        <f t="shared" si="8"/>
        <v>0</v>
      </c>
      <c r="AC65" s="67">
        <f t="shared" si="8"/>
        <v>0</v>
      </c>
      <c r="AD65" s="65">
        <f t="shared" si="8"/>
        <v>0</v>
      </c>
      <c r="AE65" s="65">
        <f t="shared" si="8"/>
        <v>0</v>
      </c>
      <c r="AF65" s="65">
        <f t="shared" si="8"/>
        <v>0</v>
      </c>
      <c r="AG65" s="65">
        <f t="shared" si="8"/>
        <v>0</v>
      </c>
      <c r="AH65" s="65">
        <f t="shared" si="8"/>
        <v>0</v>
      </c>
      <c r="AI65" s="68">
        <f t="shared" si="9"/>
        <v>0</v>
      </c>
    </row>
    <row r="66" spans="1:35" x14ac:dyDescent="0.25">
      <c r="A66" s="57" t="str">
        <f t="shared" si="7"/>
        <v xml:space="preserve">     GeoSpatial</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x14ac:dyDescent="0.25">
      <c r="A67" s="57" t="str">
        <f t="shared" si="7"/>
        <v xml:space="preserve">     RICS Dashboard</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x14ac:dyDescent="0.25">
      <c r="A68" s="57" t="str">
        <f t="shared" si="7"/>
        <v xml:space="preserve">     MDWFP NRIS</v>
      </c>
      <c r="B68" s="65">
        <f t="shared" si="7"/>
        <v>0</v>
      </c>
      <c r="C68" s="65">
        <f t="shared" si="7"/>
        <v>0</v>
      </c>
      <c r="D68" s="65">
        <f t="shared" si="7"/>
        <v>0</v>
      </c>
      <c r="E68" s="65">
        <f t="shared" si="7"/>
        <v>0</v>
      </c>
      <c r="F68" s="65">
        <f t="shared" si="7"/>
        <v>0</v>
      </c>
      <c r="G68" s="67">
        <f t="shared" si="7"/>
        <v>0</v>
      </c>
      <c r="H68" s="67">
        <f t="shared" si="7"/>
        <v>0</v>
      </c>
      <c r="I68" s="65">
        <f t="shared" si="7"/>
        <v>0</v>
      </c>
      <c r="J68" s="65">
        <f t="shared" si="7"/>
        <v>0</v>
      </c>
      <c r="K68" s="65">
        <f t="shared" si="7"/>
        <v>0</v>
      </c>
      <c r="L68" s="65">
        <f t="shared" si="7"/>
        <v>0</v>
      </c>
      <c r="M68" s="65">
        <f t="shared" si="7"/>
        <v>0</v>
      </c>
      <c r="N68" s="67">
        <f t="shared" si="7"/>
        <v>0</v>
      </c>
      <c r="O68" s="67">
        <f t="shared" si="7"/>
        <v>0</v>
      </c>
      <c r="P68" s="65">
        <f t="shared" si="7"/>
        <v>0</v>
      </c>
      <c r="Q68" s="65">
        <f t="shared" si="8"/>
        <v>0</v>
      </c>
      <c r="R68" s="65">
        <f t="shared" si="8"/>
        <v>0</v>
      </c>
      <c r="S68" s="65">
        <f t="shared" si="8"/>
        <v>0</v>
      </c>
      <c r="T68" s="65">
        <f t="shared" si="8"/>
        <v>0</v>
      </c>
      <c r="U68" s="67">
        <f t="shared" si="8"/>
        <v>0</v>
      </c>
      <c r="V68" s="67">
        <f t="shared" si="8"/>
        <v>0</v>
      </c>
      <c r="W68" s="65">
        <f t="shared" si="8"/>
        <v>0</v>
      </c>
      <c r="X68" s="65">
        <f t="shared" si="8"/>
        <v>0</v>
      </c>
      <c r="Y68" s="65">
        <f t="shared" si="8"/>
        <v>0</v>
      </c>
      <c r="Z68" s="65">
        <f t="shared" si="8"/>
        <v>0</v>
      </c>
      <c r="AA68" s="65">
        <f t="shared" si="8"/>
        <v>0</v>
      </c>
      <c r="AB68" s="67">
        <f t="shared" si="8"/>
        <v>0</v>
      </c>
      <c r="AC68" s="67">
        <f t="shared" si="8"/>
        <v>0</v>
      </c>
      <c r="AD68" s="65">
        <f t="shared" si="8"/>
        <v>0</v>
      </c>
      <c r="AE68" s="65">
        <f t="shared" si="8"/>
        <v>0</v>
      </c>
      <c r="AF68" s="65">
        <f t="shared" si="8"/>
        <v>0</v>
      </c>
      <c r="AG68" s="65">
        <f t="shared" si="8"/>
        <v>0</v>
      </c>
      <c r="AH68" s="65">
        <f t="shared" si="8"/>
        <v>0</v>
      </c>
      <c r="AI68" s="68">
        <f t="shared" si="9"/>
        <v>0</v>
      </c>
    </row>
    <row r="69" spans="1:35" x14ac:dyDescent="0.25">
      <c r="A69" s="57" t="str">
        <f t="shared" si="7"/>
        <v xml:space="preserve">     MSWIS MRVA 4 CLOSED</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 t="shared" si="8"/>
        <v>0</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0</v>
      </c>
    </row>
    <row r="70" spans="1:35" x14ac:dyDescent="0.25">
      <c r="A70" s="57" t="str">
        <f t="shared" si="7"/>
        <v xml:space="preserve">     Tackett</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0</v>
      </c>
      <c r="M70" s="65">
        <f t="shared" si="7"/>
        <v>0</v>
      </c>
      <c r="N70" s="67">
        <f t="shared" si="7"/>
        <v>0</v>
      </c>
      <c r="O70" s="67">
        <f t="shared" si="7"/>
        <v>0</v>
      </c>
      <c r="P70" s="65">
        <f t="shared" si="7"/>
        <v>0</v>
      </c>
      <c r="Q70" s="65">
        <f t="shared" si="8"/>
        <v>0</v>
      </c>
      <c r="R70" s="65">
        <f t="shared" si="8"/>
        <v>0</v>
      </c>
      <c r="S70" s="65">
        <f t="shared" si="8"/>
        <v>0</v>
      </c>
      <c r="T70" s="65">
        <f t="shared" si="8"/>
        <v>0</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0</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0</v>
      </c>
      <c r="C92" s="69">
        <f t="shared" ref="C92:AI92" si="19">SUM(C60:C91)</f>
        <v>0</v>
      </c>
      <c r="D92" s="69">
        <f t="shared" si="19"/>
        <v>0</v>
      </c>
      <c r="E92" s="69">
        <f t="shared" si="19"/>
        <v>0</v>
      </c>
      <c r="F92" s="69">
        <f t="shared" si="19"/>
        <v>0</v>
      </c>
      <c r="G92" s="69">
        <f t="shared" si="19"/>
        <v>0</v>
      </c>
      <c r="H92" s="69">
        <f t="shared" si="19"/>
        <v>0</v>
      </c>
      <c r="I92" s="69">
        <f t="shared" si="19"/>
        <v>0</v>
      </c>
      <c r="J92" s="69">
        <f t="shared" si="19"/>
        <v>0</v>
      </c>
      <c r="K92" s="69">
        <f t="shared" si="19"/>
        <v>0</v>
      </c>
      <c r="L92" s="69">
        <f t="shared" si="19"/>
        <v>0</v>
      </c>
      <c r="M92" s="69">
        <f t="shared" si="19"/>
        <v>0</v>
      </c>
      <c r="N92" s="69">
        <f t="shared" si="19"/>
        <v>0</v>
      </c>
      <c r="O92" s="69">
        <f t="shared" si="19"/>
        <v>0</v>
      </c>
      <c r="P92" s="69">
        <f t="shared" si="19"/>
        <v>0</v>
      </c>
      <c r="Q92" s="69">
        <f t="shared" si="19"/>
        <v>0</v>
      </c>
      <c r="R92" s="69">
        <f t="shared" si="19"/>
        <v>0</v>
      </c>
      <c r="S92" s="69">
        <f t="shared" si="19"/>
        <v>0</v>
      </c>
      <c r="T92" s="69">
        <f t="shared" si="19"/>
        <v>0</v>
      </c>
      <c r="U92" s="69">
        <f t="shared" si="19"/>
        <v>0</v>
      </c>
      <c r="V92" s="69">
        <f t="shared" si="19"/>
        <v>0</v>
      </c>
      <c r="W92" s="69">
        <f t="shared" si="19"/>
        <v>0</v>
      </c>
      <c r="X92" s="69">
        <f t="shared" si="19"/>
        <v>0</v>
      </c>
      <c r="Y92" s="69">
        <f t="shared" si="19"/>
        <v>0</v>
      </c>
      <c r="Z92" s="69">
        <f t="shared" si="19"/>
        <v>0</v>
      </c>
      <c r="AA92" s="69">
        <f t="shared" si="19"/>
        <v>0</v>
      </c>
      <c r="AB92" s="69">
        <f t="shared" si="19"/>
        <v>0</v>
      </c>
      <c r="AC92" s="69">
        <f t="shared" si="19"/>
        <v>0</v>
      </c>
      <c r="AD92" s="69">
        <f t="shared" si="19"/>
        <v>0</v>
      </c>
      <c r="AE92" s="69">
        <f t="shared" si="19"/>
        <v>0</v>
      </c>
      <c r="AF92" s="69">
        <f t="shared" si="19"/>
        <v>0</v>
      </c>
      <c r="AG92" s="69">
        <f t="shared" si="19"/>
        <v>0</v>
      </c>
      <c r="AH92" s="69">
        <f t="shared" si="19"/>
        <v>0</v>
      </c>
      <c r="AI92" s="99">
        <f t="shared" si="19"/>
        <v>0</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0</v>
      </c>
    </row>
  </sheetData>
  <dataConsolidate/>
  <mergeCells count="28">
    <mergeCell ref="R55:U55"/>
    <mergeCell ref="W55:Z55"/>
    <mergeCell ref="A57:A59"/>
    <mergeCell ref="B57:AD57"/>
    <mergeCell ref="AE57:AF57"/>
    <mergeCell ref="B53:O53"/>
    <mergeCell ref="B54:C54"/>
    <mergeCell ref="D54:O54"/>
    <mergeCell ref="B55:C55"/>
    <mergeCell ref="D55:I55"/>
    <mergeCell ref="J55:K55"/>
    <mergeCell ref="L55:O55"/>
    <mergeCell ref="A6:A8"/>
    <mergeCell ref="B6:AD6"/>
    <mergeCell ref="AE6:AF6"/>
    <mergeCell ref="B44:AH44"/>
    <mergeCell ref="B45:AH45"/>
    <mergeCell ref="F47:H47"/>
    <mergeCell ref="M47:O47"/>
    <mergeCell ref="T47:V47"/>
    <mergeCell ref="AA47:AC47"/>
    <mergeCell ref="B2:O2"/>
    <mergeCell ref="B3:C3"/>
    <mergeCell ref="D3:O3"/>
    <mergeCell ref="B4:C4"/>
    <mergeCell ref="D4:I4"/>
    <mergeCell ref="J4:K4"/>
    <mergeCell ref="L4:O4"/>
  </mergeCells>
  <conditionalFormatting sqref="B8 Q8:T8 W8:AA8 AD8:AH8">
    <cfRule type="expression" dxfId="257" priority="17" stopIfTrue="1">
      <formula>$B$8="Sun"</formula>
    </cfRule>
    <cfRule type="expression" dxfId="256" priority="14">
      <formula>B$7&gt;EOMONTH($D$4,0)</formula>
    </cfRule>
  </conditionalFormatting>
  <conditionalFormatting sqref="B47">
    <cfRule type="expression" dxfId="255" priority="88" stopIfTrue="1">
      <formula>AND($B$8="Sun",$B$47&gt;40)</formula>
    </cfRule>
    <cfRule type="expression" dxfId="254" priority="89" stopIfTrue="1">
      <formula>$B$8="Sun"</formula>
    </cfRule>
  </conditionalFormatting>
  <conditionalFormatting sqref="B62:B91">
    <cfRule type="expression" dxfId="253" priority="78">
      <formula>B$7&lt;$D$4</formula>
    </cfRule>
    <cfRule type="expression" dxfId="252" priority="126" stopIfTrue="1">
      <formula>B$59="Sun"</formula>
    </cfRule>
    <cfRule type="expression" dxfId="251" priority="125" stopIfTrue="1">
      <formula>B$59="Sat"</formula>
    </cfRule>
    <cfRule type="expression" dxfId="250" priority="124">
      <formula>B$7&gt;#REF!</formula>
    </cfRule>
  </conditionalFormatting>
  <conditionalFormatting sqref="B59:E59 G59:J59 L59:O59 Q59:T59 V59:Y59 AA59:AD59 AF59:AH59">
    <cfRule type="expression" dxfId="249" priority="69">
      <formula>B$7&lt;$D$4</formula>
    </cfRule>
    <cfRule type="expression" dxfId="248" priority="70">
      <formula>B$7&gt;EOMONTH($D$4,0)</formula>
    </cfRule>
    <cfRule type="expression" dxfId="247" priority="71" stopIfTrue="1">
      <formula>$B$8="Sat"</formula>
    </cfRule>
    <cfRule type="expression" dxfId="246" priority="72" stopIfTrue="1">
      <formula>$B$8="Sun"</formula>
    </cfRule>
  </conditionalFormatting>
  <conditionalFormatting sqref="B8:F8">
    <cfRule type="expression" dxfId="245" priority="10">
      <formula>B$7&lt;$D$4</formula>
    </cfRule>
  </conditionalFormatting>
  <conditionalFormatting sqref="B10:F41 I10:M41 P10:T41 W10:AA41 AD10:AH41">
    <cfRule type="expression" dxfId="244" priority="27" stopIfTrue="1">
      <formula>$B$8="Sun"</formula>
    </cfRule>
    <cfRule type="expression" dxfId="243" priority="24">
      <formula>B$7&gt;EOMONTH($D$4,0)</formula>
    </cfRule>
  </conditionalFormatting>
  <conditionalFormatting sqref="B10:F41">
    <cfRule type="expression" dxfId="242" priority="23">
      <formula>B$7&lt;$D$4</formula>
    </cfRule>
  </conditionalFormatting>
  <conditionalFormatting sqref="B42:AH42">
    <cfRule type="cellIs" dxfId="231" priority="85" stopIfTrue="1" operator="greaterThan">
      <formula>8</formula>
    </cfRule>
  </conditionalFormatting>
  <conditionalFormatting sqref="B46:AI46">
    <cfRule type="cellIs" dxfId="220" priority="84" stopIfTrue="1" operator="greaterThan">
      <formula>8</formula>
    </cfRule>
  </conditionalFormatting>
  <conditionalFormatting sqref="B92:AI92">
    <cfRule type="cellIs" dxfId="219" priority="79" stopIfTrue="1" operator="greaterThan">
      <formula>8</formula>
    </cfRule>
  </conditionalFormatting>
  <conditionalFormatting sqref="C47">
    <cfRule type="expression" dxfId="218" priority="90" stopIfTrue="1">
      <formula>AND($C$8="Sun",$C$47&gt;40)</formula>
    </cfRule>
    <cfRule type="expression" dxfId="217" priority="91" stopIfTrue="1">
      <formula>$C$8="Sun"</formula>
    </cfRule>
  </conditionalFormatting>
  <conditionalFormatting sqref="C8:F8">
    <cfRule type="expression" dxfId="216" priority="11">
      <formula>C$7&gt;EOMONTH($D$4,0)</formula>
    </cfRule>
    <cfRule type="expression" dxfId="215" priority="12" stopIfTrue="1">
      <formula>$B$8="Sat"</formula>
    </cfRule>
    <cfRule type="expression" dxfId="214" priority="13" stopIfTrue="1">
      <formula>$B$8="Sun"</formula>
    </cfRule>
  </conditionalFormatting>
  <conditionalFormatting sqref="C62:AC91">
    <cfRule type="expression" dxfId="213" priority="127">
      <formula>C$7&gt;EOMONTH($D$55,0)</formula>
    </cfRule>
    <cfRule type="expression" dxfId="212" priority="129" stopIfTrue="1">
      <formula>C$59="Sun"</formula>
    </cfRule>
    <cfRule type="expression" dxfId="211" priority="77">
      <formula>C$7&lt;$D$4</formula>
    </cfRule>
    <cfRule type="expression" dxfId="210" priority="128" stopIfTrue="1">
      <formula>C$59="Sat"</formula>
    </cfRule>
  </conditionalFormatting>
  <conditionalFormatting sqref="D47">
    <cfRule type="expression" dxfId="209" priority="92" stopIfTrue="1">
      <formula>AND($D$8="Sun",$D$47&gt;40)</formula>
    </cfRule>
    <cfRule type="expression" dxfId="208" priority="93" stopIfTrue="1">
      <formula>$D$8="Sun"</formula>
    </cfRule>
  </conditionalFormatting>
  <conditionalFormatting sqref="E47">
    <cfRule type="expression" dxfId="207" priority="94" stopIfTrue="1">
      <formula>AND($E$8="Sun",$E$47&gt;40)</formula>
    </cfRule>
    <cfRule type="expression" dxfId="206" priority="95" stopIfTrue="1">
      <formula>$E$8="Sun"</formula>
    </cfRule>
  </conditionalFormatting>
  <conditionalFormatting sqref="F47">
    <cfRule type="expression" dxfId="205" priority="122" stopIfTrue="1">
      <formula>AND($F$8="Sun",$F$47&gt;40)</formula>
    </cfRule>
    <cfRule type="expression" dxfId="204" priority="123" stopIfTrue="1">
      <formula>$F$8="Sun"</formula>
    </cfRule>
  </conditionalFormatting>
  <conditionalFormatting sqref="F59 K59 P59 U59 Z59 AE59">
    <cfRule type="expression" dxfId="203" priority="48" stopIfTrue="1">
      <formula>OR(F$8="Sun",F$8="Sat")</formula>
    </cfRule>
  </conditionalFormatting>
  <conditionalFormatting sqref="G10:G41">
    <cfRule type="expression" dxfId="202" priority="29" stopIfTrue="1">
      <formula>$G$8="Sun"</formula>
    </cfRule>
    <cfRule type="expression" dxfId="201" priority="28" stopIfTrue="1">
      <formula>$G$8="Sat"</formula>
    </cfRule>
  </conditionalFormatting>
  <conditionalFormatting sqref="G8:H8 U8:V8 AB8:AC8">
    <cfRule type="expression" dxfId="200" priority="18" stopIfTrue="1">
      <formula>OR(G$8="Sun",G$8="Sat")</formula>
    </cfRule>
  </conditionalFormatting>
  <conditionalFormatting sqref="H10:H41">
    <cfRule type="expression" dxfId="199" priority="31" stopIfTrue="1">
      <formula>$H$8="Sun"</formula>
    </cfRule>
    <cfRule type="expression" dxfId="198" priority="30" stopIfTrue="1">
      <formula>$H$8="Sat"</formula>
    </cfRule>
  </conditionalFormatting>
  <conditionalFormatting sqref="I47">
    <cfRule type="expression" dxfId="197" priority="97" stopIfTrue="1">
      <formula>$I$8="Sun"</formula>
    </cfRule>
    <cfRule type="expression" dxfId="196" priority="96" stopIfTrue="1">
      <formula>AND($I$8="Sun",$I$47&gt;40)</formula>
    </cfRule>
  </conditionalFormatting>
  <conditionalFormatting sqref="I11:K17">
    <cfRule type="expression" dxfId="195" priority="21">
      <formula>I$7&lt;$D$4</formula>
    </cfRule>
  </conditionalFormatting>
  <conditionalFormatting sqref="I8:M8">
    <cfRule type="expression" dxfId="194" priority="6">
      <formula>I$7&lt;$D$4</formula>
    </cfRule>
    <cfRule type="expression" dxfId="193" priority="7">
      <formula>I$7&gt;EOMONTH($D$4,0)</formula>
    </cfRule>
    <cfRule type="expression" dxfId="192" priority="8" stopIfTrue="1">
      <formula>$B$8="Sat"</formula>
    </cfRule>
    <cfRule type="expression" dxfId="191" priority="9" stopIfTrue="1">
      <formula>$B$8="Sun"</formula>
    </cfRule>
  </conditionalFormatting>
  <conditionalFormatting sqref="I10:M41">
    <cfRule type="expression" dxfId="190" priority="22">
      <formula>I$7&lt;$D$4</formula>
    </cfRule>
  </conditionalFormatting>
  <conditionalFormatting sqref="J47">
    <cfRule type="expression" dxfId="189" priority="98" stopIfTrue="1">
      <formula>AND($J$8="Sun",$J$47&gt;40)</formula>
    </cfRule>
    <cfRule type="expression" dxfId="188" priority="99" stopIfTrue="1">
      <formula>$J$8="Sun"</formula>
    </cfRule>
  </conditionalFormatting>
  <conditionalFormatting sqref="K47">
    <cfRule type="expression" dxfId="187" priority="101" stopIfTrue="1">
      <formula>$K$8="Sun"</formula>
    </cfRule>
    <cfRule type="expression" dxfId="186" priority="100" stopIfTrue="1">
      <formula>AND($K$8="Sun",$K$47&gt;40)</formula>
    </cfRule>
  </conditionalFormatting>
  <conditionalFormatting sqref="L11:L13">
    <cfRule type="expression" dxfId="185" priority="20">
      <formula>L$7&lt;$D$4</formula>
    </cfRule>
  </conditionalFormatting>
  <conditionalFormatting sqref="L47">
    <cfRule type="expression" dxfId="184" priority="102" stopIfTrue="1">
      <formula>AND($L$8="Sun",$L$47&gt;40)</formula>
    </cfRule>
    <cfRule type="expression" dxfId="183" priority="103" stopIfTrue="1">
      <formula>$L$8="Sun"</formula>
    </cfRule>
  </conditionalFormatting>
  <conditionalFormatting sqref="M47">
    <cfRule type="expression" dxfId="182" priority="46" stopIfTrue="1">
      <formula>AND($F$8="Sun",$F$47&gt;40)</formula>
    </cfRule>
    <cfRule type="expression" dxfId="181" priority="47" stopIfTrue="1">
      <formula>$F$8="Sun"</formula>
    </cfRule>
  </conditionalFormatting>
  <conditionalFormatting sqref="N10:N41">
    <cfRule type="expression" dxfId="180" priority="35" stopIfTrue="1">
      <formula>$N$8="Sun"</formula>
    </cfRule>
    <cfRule type="expression" dxfId="179" priority="32" stopIfTrue="1">
      <formula>$N$8="Sat"</formula>
    </cfRule>
  </conditionalFormatting>
  <conditionalFormatting sqref="N8:O8">
    <cfRule type="expression" dxfId="178" priority="1" stopIfTrue="1">
      <formula>OR(N$8="Sun",N$8="Sat")</formula>
    </cfRule>
  </conditionalFormatting>
  <conditionalFormatting sqref="O10:O41">
    <cfRule type="expression" dxfId="177" priority="34" stopIfTrue="1">
      <formula>$O$8="Sun"</formula>
    </cfRule>
    <cfRule type="expression" dxfId="176" priority="33" stopIfTrue="1">
      <formula>$O$8="Sat"</formula>
    </cfRule>
  </conditionalFormatting>
  <conditionalFormatting sqref="P8">
    <cfRule type="expression" dxfId="175" priority="3">
      <formula>P$7&gt;EOMONTH($D$4,0)</formula>
    </cfRule>
    <cfRule type="expression" dxfId="174" priority="4" stopIfTrue="1">
      <formula>$B$8="Sat"</formula>
    </cfRule>
    <cfRule type="expression" dxfId="173" priority="5" stopIfTrue="1">
      <formula>$B$8="Sun"</formula>
    </cfRule>
  </conditionalFormatting>
  <conditionalFormatting sqref="P11:P17">
    <cfRule type="expression" dxfId="172" priority="19">
      <formula>P$7&lt;$D$4</formula>
    </cfRule>
  </conditionalFormatting>
  <conditionalFormatting sqref="P47">
    <cfRule type="expression" dxfId="171" priority="104" stopIfTrue="1">
      <formula>AND($P$8="Sun",$P$47&gt;40)</formula>
    </cfRule>
    <cfRule type="expression" dxfId="170" priority="105" stopIfTrue="1">
      <formula>$P$8="Sun"</formula>
    </cfRule>
  </conditionalFormatting>
  <conditionalFormatting sqref="P8:T8">
    <cfRule type="expression" dxfId="169" priority="2">
      <formula>P$7&lt;$D$4</formula>
    </cfRule>
  </conditionalFormatting>
  <conditionalFormatting sqref="P10:T41 W10:AA41 AD10:AH41 B10:F41 I10:M41">
    <cfRule type="expression" dxfId="168" priority="26" stopIfTrue="1">
      <formula>$B$8="Sat"</formula>
    </cfRule>
  </conditionalFormatting>
  <conditionalFormatting sqref="P10:T41 W10:AA41 AD10:AH41">
    <cfRule type="expression" dxfId="167" priority="25">
      <formula>P$7&lt;$D$4</formula>
    </cfRule>
  </conditionalFormatting>
  <conditionalFormatting sqref="Q47">
    <cfRule type="expression" dxfId="166" priority="106" stopIfTrue="1">
      <formula>AND($Q$8="Sun",$Q$47&gt;40)</formula>
    </cfRule>
    <cfRule type="expression" dxfId="165" priority="107" stopIfTrue="1">
      <formula>$Q$8="Sun"</formula>
    </cfRule>
  </conditionalFormatting>
  <conditionalFormatting sqref="R47">
    <cfRule type="expression" dxfId="164" priority="109" stopIfTrue="1">
      <formula>$R$8="Sun"</formula>
    </cfRule>
    <cfRule type="expression" dxfId="163" priority="108" stopIfTrue="1">
      <formula>AND($R$8="Sun",$R$47&gt;40)</formula>
    </cfRule>
  </conditionalFormatting>
  <conditionalFormatting sqref="S47">
    <cfRule type="expression" dxfId="162" priority="111" stopIfTrue="1">
      <formula>$S$8="Sun"</formula>
    </cfRule>
    <cfRule type="expression" dxfId="161" priority="110" stopIfTrue="1">
      <formula>AND($S$8="Sun",$S$47&gt;40)</formula>
    </cfRule>
  </conditionalFormatting>
  <conditionalFormatting sqref="T47">
    <cfRule type="expression" dxfId="160" priority="45" stopIfTrue="1">
      <formula>$F$8="Sun"</formula>
    </cfRule>
    <cfRule type="expression" dxfId="159" priority="44" stopIfTrue="1">
      <formula>AND($F$8="Sun",$F$47&gt;40)</formula>
    </cfRule>
  </conditionalFormatting>
  <conditionalFormatting sqref="U10:U41">
    <cfRule type="expression" dxfId="158" priority="36" stopIfTrue="1">
      <formula>$U$8="Sun"</formula>
    </cfRule>
  </conditionalFormatting>
  <conditionalFormatting sqref="V10:V41">
    <cfRule type="expression" dxfId="157" priority="37" stopIfTrue="1">
      <formula>$V$8="Sat"</formula>
    </cfRule>
    <cfRule type="expression" dxfId="156" priority="38" stopIfTrue="1">
      <formula>$V$8="Sun"</formula>
    </cfRule>
  </conditionalFormatting>
  <conditionalFormatting sqref="W47">
    <cfRule type="expression" dxfId="155" priority="112" stopIfTrue="1">
      <formula>AND($W$8="Sun",$W$47&gt;40)</formula>
    </cfRule>
    <cfRule type="expression" dxfId="154" priority="113" stopIfTrue="1">
      <formula>$W$8="Sun"</formula>
    </cfRule>
  </conditionalFormatting>
  <conditionalFormatting sqref="W8:AA8 AD8:AH8 B8 Q8:T8">
    <cfRule type="expression" dxfId="153" priority="16" stopIfTrue="1">
      <formula>$B$8="Sat"</formula>
    </cfRule>
  </conditionalFormatting>
  <conditionalFormatting sqref="W8:AA8 AD8:AH8">
    <cfRule type="expression" dxfId="152" priority="15">
      <formula>W$7&lt;$D$4</formula>
    </cfRule>
  </conditionalFormatting>
  <conditionalFormatting sqref="X47">
    <cfRule type="expression" dxfId="151" priority="114" stopIfTrue="1">
      <formula>AND($X$8="Sun",$X$47&gt;40)</formula>
    </cfRule>
  </conditionalFormatting>
  <conditionalFormatting sqref="Y47">
    <cfRule type="expression" dxfId="150" priority="115" stopIfTrue="1">
      <formula>AND($Y$8="Sun",$Y$47&gt;40)</formula>
    </cfRule>
    <cfRule type="expression" dxfId="149" priority="116" stopIfTrue="1">
      <formula>$Y$8="Sun"</formula>
    </cfRule>
  </conditionalFormatting>
  <conditionalFormatting sqref="Z47">
    <cfRule type="expression" dxfId="148" priority="117" stopIfTrue="1">
      <formula>AND($Z$8="Sun",$Z$47&gt;40)</formula>
    </cfRule>
    <cfRule type="expression" dxfId="147" priority="118" stopIfTrue="1">
      <formula>$Z$8="Sun"</formula>
    </cfRule>
  </conditionalFormatting>
  <conditionalFormatting sqref="AA47">
    <cfRule type="expression" dxfId="146" priority="42" stopIfTrue="1">
      <formula>AND($F$8="Sun",$F$47&gt;40)</formula>
    </cfRule>
    <cfRule type="expression" dxfId="145" priority="43" stopIfTrue="1">
      <formula>$F$8="Sun"</formula>
    </cfRule>
  </conditionalFormatting>
  <conditionalFormatting sqref="AB10:AB41">
    <cfRule type="expression" dxfId="144" priority="39" stopIfTrue="1">
      <formula>$AB$8="Sun"</formula>
    </cfRule>
  </conditionalFormatting>
  <conditionalFormatting sqref="AC10:AC41">
    <cfRule type="expression" dxfId="143" priority="40" stopIfTrue="1">
      <formula>$AC$8="Sat"</formula>
    </cfRule>
    <cfRule type="expression" dxfId="142" priority="41" stopIfTrue="1">
      <formula>$AC$8="Sun"</formula>
    </cfRule>
  </conditionalFormatting>
  <conditionalFormatting sqref="AD47">
    <cfRule type="expression" dxfId="141" priority="119" stopIfTrue="1">
      <formula>AND($AD$8="Sun",$AD$47&gt;40)</formula>
    </cfRule>
    <cfRule type="expression" dxfId="140" priority="120" stopIfTrue="1">
      <formula>$AD$8="Sun"</formula>
    </cfRule>
  </conditionalFormatting>
  <conditionalFormatting sqref="AD62:AH91">
    <cfRule type="expression" dxfId="139" priority="76" stopIfTrue="1">
      <formula>$B$8="Sun"</formula>
    </cfRule>
    <cfRule type="expression" dxfId="138" priority="75" stopIfTrue="1">
      <formula>$B$8="Sat"</formula>
    </cfRule>
    <cfRule type="expression" dxfId="137" priority="74">
      <formula>AD$7&lt;$D$4</formula>
    </cfRule>
    <cfRule type="expression" dxfId="136" priority="73">
      <formula>AD$58&gt;EOMONTH($D$55,0)</formula>
    </cfRule>
  </conditionalFormatting>
  <conditionalFormatting sqref="AE9 AI10:AI45">
    <cfRule type="cellIs" dxfId="135" priority="86" stopIfTrue="1" operator="greaterThan">
      <formula>0</formula>
    </cfRule>
  </conditionalFormatting>
  <conditionalFormatting sqref="AE60 AI61:AI91">
    <cfRule type="cellIs" dxfId="134" priority="80" stopIfTrue="1" operator="greaterThan">
      <formula>0</formula>
    </cfRule>
  </conditionalFormatting>
  <conditionalFormatting sqref="AE47:AG47">
    <cfRule type="expression" dxfId="133" priority="83" stopIfTrue="1">
      <formula>$AE$8="Sun"</formula>
    </cfRule>
    <cfRule type="expression" dxfId="132" priority="82" stopIfTrue="1">
      <formula>AND($AE$8="Sun",$AE$47&gt;40)</formula>
    </cfRule>
  </conditionalFormatting>
  <conditionalFormatting sqref="AH47">
    <cfRule type="expression" dxfId="131" priority="121" stopIfTrue="1">
      <formula>$AF$8="Sun"</formula>
    </cfRule>
  </conditionalFormatting>
  <conditionalFormatting sqref="AI47">
    <cfRule type="cellIs" dxfId="130" priority="87" stopIfTrue="1" operator="greaterThan">
      <formula>0</formula>
    </cfRule>
  </conditionalFormatting>
  <conditionalFormatting sqref="AI93">
    <cfRule type="cellIs" dxfId="129"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478211AE-02E6-4706-B7F2-801D66151F55}">
            <xm:f>B$7='Yearly Info'!$C$4</xm:f>
            <x14:dxf>
              <fill>
                <patternFill>
                  <bgColor rgb="FFFFCC99"/>
                </patternFill>
              </fill>
            </x14:dxf>
          </x14:cfRule>
          <x14:cfRule type="expression" priority="62" stopIfTrue="1" id="{40F85776-F9E2-4FA4-8560-41D1A8BF596C}">
            <xm:f>B$7='Yearly Info'!$C$5</xm:f>
            <x14:dxf>
              <fill>
                <patternFill>
                  <bgColor rgb="FFFFCC99"/>
                </patternFill>
              </fill>
            </x14:dxf>
          </x14:cfRule>
          <x14:cfRule type="expression" priority="63" stopIfTrue="1" id="{5F74C4CB-C83D-435C-A060-7D71D097ABEC}">
            <xm:f>B$7='Yearly Info'!$C$6</xm:f>
            <x14:dxf>
              <fill>
                <patternFill>
                  <bgColor rgb="FFFFCC99"/>
                </patternFill>
              </fill>
            </x14:dxf>
          </x14:cfRule>
          <x14:cfRule type="expression" priority="64" stopIfTrue="1" id="{5B9E698B-C734-4E62-9038-7463B3AD305A}">
            <xm:f>B$7='Yearly Info'!$C$7</xm:f>
            <x14:dxf>
              <fill>
                <patternFill>
                  <bgColor rgb="FFFFCC99"/>
                </patternFill>
              </fill>
            </x14:dxf>
          </x14:cfRule>
          <x14:cfRule type="expression" priority="67" stopIfTrue="1" id="{8642C9F4-B970-4BC4-A99C-2574E405A21D}">
            <xm:f>B$7='Yearly Info'!$C$10</xm:f>
            <x14:dxf>
              <fill>
                <patternFill>
                  <bgColor rgb="FFFFCC99"/>
                </patternFill>
              </fill>
            </x14:dxf>
          </x14:cfRule>
          <x14:cfRule type="expression" priority="66" stopIfTrue="1" id="{7A2B83D7-9D24-4FC2-BD7D-21B28447902D}">
            <xm:f>B$7='Yearly Info'!$C$9</xm:f>
            <x14:dxf>
              <fill>
                <patternFill>
                  <bgColor rgb="FFFFCC99"/>
                </patternFill>
              </fill>
            </x14:dxf>
          </x14:cfRule>
          <x14:cfRule type="expression" priority="65" stopIfTrue="1" id="{BD2C6F37-3249-43B1-8AB8-D71627C9E5FF}">
            <xm:f>B$7='Yearly Info'!$C$8</xm:f>
            <x14:dxf>
              <fill>
                <patternFill>
                  <bgColor rgb="FFFFCC99"/>
                </patternFill>
              </fill>
            </x14:dxf>
          </x14:cfRule>
          <x14:cfRule type="expression" priority="59" stopIfTrue="1" id="{18F2CBF8-EDB0-483A-B7CE-02CDA7BA0682}">
            <xm:f>B$7='Yearly Info'!$C$2</xm:f>
            <x14:dxf>
              <fill>
                <patternFill>
                  <bgColor rgb="FFFFCC99"/>
                </patternFill>
              </fill>
            </x14:dxf>
          </x14:cfRule>
          <x14:cfRule type="expression" priority="60" stopIfTrue="1" id="{C567844F-5571-463D-A053-0E2421B56939}">
            <xm:f>B$7='Yearly Info'!$C$3</xm:f>
            <x14:dxf>
              <fill>
                <patternFill>
                  <bgColor rgb="FFFFCC99"/>
                </patternFill>
              </fill>
            </x14:dxf>
          </x14:cfRule>
          <x14:cfRule type="expression" priority="68" id="{94B46A65-9DA6-4E22-8ADB-66918F2301EA}">
            <xm:f>B$7='Yearly Info'!$C$11</xm:f>
            <x14:dxf>
              <fill>
                <patternFill>
                  <bgColor rgb="FFFFCC99"/>
                </patternFill>
              </fill>
            </x14:dxf>
          </x14:cfRule>
          <xm:sqref>B7:AH7</xm:sqref>
        </x14:conditionalFormatting>
        <x14:conditionalFormatting xmlns:xm="http://schemas.microsoft.com/office/excel/2006/main">
          <x14:cfRule type="expression" priority="53" stopIfTrue="1" id="{61C2AA27-F347-4996-A4E5-328A1173F2F4}">
            <xm:f>B$7='Yearly Info'!$C$6</xm:f>
            <x14:dxf>
              <fill>
                <patternFill>
                  <bgColor rgb="FFFFCC99"/>
                </patternFill>
              </fill>
            </x14:dxf>
          </x14:cfRule>
          <x14:cfRule type="expression" priority="50" stopIfTrue="1" id="{3DD25328-C952-4E4A-8F2F-E87E8C903001}">
            <xm:f>B$7='Yearly Info'!$C$3</xm:f>
            <x14:dxf>
              <fill>
                <patternFill>
                  <bgColor rgb="FFFFCC99"/>
                </patternFill>
              </fill>
            </x14:dxf>
          </x14:cfRule>
          <x14:cfRule type="expression" priority="55" stopIfTrue="1" id="{D85F1E8C-F6B4-45AF-B7FF-57B5D2D74C6C}">
            <xm:f>B$7='Yearly Info'!$C$8</xm:f>
            <x14:dxf>
              <fill>
                <patternFill>
                  <bgColor rgb="FFFFCC99"/>
                </patternFill>
              </fill>
            </x14:dxf>
          </x14:cfRule>
          <x14:cfRule type="expression" priority="49" stopIfTrue="1" id="{E5CA040C-2438-44A0-8AB9-CD2E7DB34067}">
            <xm:f>B$7='Yearly Info'!$C$2</xm:f>
            <x14:dxf>
              <fill>
                <patternFill>
                  <bgColor rgb="FFFFCC99"/>
                </patternFill>
              </fill>
            </x14:dxf>
          </x14:cfRule>
          <x14:cfRule type="expression" priority="54" stopIfTrue="1" id="{EF44E01F-1D21-477C-B5FE-B399805362F2}">
            <xm:f>B$7='Yearly Info'!$C$7</xm:f>
            <x14:dxf>
              <fill>
                <patternFill>
                  <bgColor rgb="FFFFCC99"/>
                </patternFill>
              </fill>
            </x14:dxf>
          </x14:cfRule>
          <x14:cfRule type="expression" priority="52" stopIfTrue="1" id="{B715D8CB-3CB7-4147-9C1F-9AA6FD22F87C}">
            <xm:f>B$7='Yearly Info'!$C$5</xm:f>
            <x14:dxf>
              <fill>
                <patternFill>
                  <bgColor rgb="FFFFCC99"/>
                </patternFill>
              </fill>
            </x14:dxf>
          </x14:cfRule>
          <x14:cfRule type="expression" priority="51" stopIfTrue="1" id="{7000AE1C-3418-4F67-8150-1D1B56DBDF21}">
            <xm:f>B$7='Yearly Info'!$C$4</xm:f>
            <x14:dxf>
              <fill>
                <patternFill>
                  <bgColor rgb="FFFFCC99"/>
                </patternFill>
              </fill>
            </x14:dxf>
          </x14:cfRule>
          <x14:cfRule type="expression" priority="56" stopIfTrue="1" id="{28BD2922-9914-45D3-834B-6130111DCEBC}">
            <xm:f>B$7='Yearly Info'!$C$9</xm:f>
            <x14:dxf>
              <fill>
                <patternFill>
                  <bgColor rgb="FFFFCC99"/>
                </patternFill>
              </fill>
            </x14:dxf>
          </x14:cfRule>
          <x14:cfRule type="expression" priority="57" stopIfTrue="1" id="{A20FC22D-3C3D-4CB3-9459-A3EFB32C4854}">
            <xm:f>B$7='Yearly Info'!$C$10</xm:f>
            <x14:dxf>
              <fill>
                <patternFill>
                  <bgColor rgb="FFFFCC99"/>
                </patternFill>
              </fill>
            </x14:dxf>
          </x14:cfRule>
          <x14:cfRule type="expression" priority="58" id="{CD70C3CC-E9AE-4A27-9118-F65EFFED1B1E}">
            <xm:f>B$7='Yearly Info'!$C$11</xm:f>
            <x14:dxf>
              <fill>
                <patternFill>
                  <bgColor rgb="FFFFCC99"/>
                </patternFill>
              </fill>
            </x14:dxf>
          </x14:cfRule>
          <xm:sqref>B58:AH58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A740C-6458-43C5-A589-FABF8C94FDAA}">
  <sheetPr>
    <pageSetUpPr fitToPage="1"/>
  </sheetPr>
  <dimension ref="A1:AG1000"/>
  <sheetViews>
    <sheetView zoomScaleNormal="100" workbookViewId="0">
      <selection activeCell="B5" sqref="B5:AD7"/>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21" t="s">
        <v>1</v>
      </c>
      <c r="C2" s="121"/>
      <c r="D2" s="122" t="str">
        <f>'Yearly Info'!A45</f>
        <v>Don Woods</v>
      </c>
      <c r="E2" s="122" t="e">
        <f t="shared" ref="E2:N2" ca="1" si="0">INDIRECT("'" &amp; $Q$1 &amp; "'!D11")</f>
        <v>#REF!</v>
      </c>
      <c r="F2" s="122" t="e">
        <f t="shared" ca="1" si="0"/>
        <v>#REF!</v>
      </c>
      <c r="G2" s="122" t="e">
        <f t="shared" ca="1" si="0"/>
        <v>#REF!</v>
      </c>
      <c r="H2" s="122" t="e">
        <f t="shared" ca="1" si="0"/>
        <v>#REF!</v>
      </c>
      <c r="I2" s="122" t="e">
        <f t="shared" ca="1" si="0"/>
        <v>#REF!</v>
      </c>
      <c r="J2" s="122" t="e">
        <f t="shared" ca="1" si="0"/>
        <v>#REF!</v>
      </c>
      <c r="K2" s="122" t="e">
        <f t="shared" ca="1" si="0"/>
        <v>#REF!</v>
      </c>
      <c r="L2" s="122" t="e">
        <f t="shared" ca="1" si="0"/>
        <v>#REF!</v>
      </c>
      <c r="M2" s="122" t="e">
        <f t="shared" ca="1" si="0"/>
        <v>#REF!</v>
      </c>
      <c r="N2" s="122" t="e">
        <f t="shared" ca="1" si="0"/>
        <v>#REF!</v>
      </c>
      <c r="O2" s="28"/>
    </row>
    <row r="3" spans="1:33" ht="15.75" x14ac:dyDescent="0.25">
      <c r="A3" s="35"/>
      <c r="B3" s="121" t="s">
        <v>2</v>
      </c>
      <c r="C3" s="121"/>
      <c r="D3" s="123">
        <f>'Yearly Info'!D11</f>
        <v>46327</v>
      </c>
      <c r="E3" s="123">
        <f t="shared" ref="E3:H3" ca="1" si="1">INDIRECT("'" &amp; LEFT(UPPER(MID(CELL("filename"),(FIND("]",CELL("filename"))+1),50)),3) &amp; "'!$D$4")</f>
        <v>46204</v>
      </c>
      <c r="F3" s="123">
        <f t="shared" ca="1" si="1"/>
        <v>46204</v>
      </c>
      <c r="G3" s="123">
        <f t="shared" ca="1" si="1"/>
        <v>46204</v>
      </c>
      <c r="H3" s="123">
        <f t="shared" ca="1" si="1"/>
        <v>46204</v>
      </c>
      <c r="I3" s="124" t="s">
        <v>3</v>
      </c>
      <c r="J3" s="124"/>
      <c r="K3" s="125">
        <f>'Yearly Info'!B1</f>
        <v>2026</v>
      </c>
      <c r="L3" s="126"/>
      <c r="M3" s="126"/>
      <c r="N3" s="126"/>
      <c r="O3" s="28"/>
    </row>
    <row r="4" spans="1:33" ht="16.5" thickBot="1" x14ac:dyDescent="0.3">
      <c r="A4" s="35"/>
      <c r="B4" s="35"/>
      <c r="C4" s="38"/>
      <c r="D4" s="39"/>
      <c r="E4" s="39"/>
      <c r="F4" s="39"/>
      <c r="G4" s="39"/>
      <c r="H4" s="39"/>
      <c r="I4" s="64"/>
      <c r="J4" s="64"/>
      <c r="K4" s="40"/>
      <c r="L4" s="41"/>
      <c r="M4" s="41"/>
      <c r="N4" s="41"/>
      <c r="O4" s="28"/>
    </row>
    <row r="5" spans="1:33" ht="15" customHeight="1" x14ac:dyDescent="0.25">
      <c r="A5" s="127" t="s">
        <v>15</v>
      </c>
      <c r="B5" s="129" t="s">
        <v>16</v>
      </c>
      <c r="C5" s="130"/>
      <c r="D5" s="131"/>
      <c r="E5" s="138" t="s">
        <v>17</v>
      </c>
      <c r="F5" s="139"/>
      <c r="G5" s="139"/>
      <c r="H5" s="139"/>
      <c r="I5" s="139"/>
      <c r="J5" s="139"/>
      <c r="K5" s="139"/>
      <c r="L5" s="139"/>
      <c r="M5" s="139"/>
      <c r="N5" s="139"/>
      <c r="O5" s="139"/>
      <c r="P5" s="140"/>
    </row>
    <row r="6" spans="1:33" ht="11.25" customHeight="1" x14ac:dyDescent="0.25">
      <c r="A6" s="128"/>
      <c r="B6" s="132"/>
      <c r="C6" s="133"/>
      <c r="D6" s="134"/>
      <c r="E6" s="141"/>
      <c r="F6" s="142"/>
      <c r="G6" s="142"/>
      <c r="H6" s="142"/>
      <c r="I6" s="142"/>
      <c r="J6" s="142"/>
      <c r="K6" s="142"/>
      <c r="L6" s="142"/>
      <c r="M6" s="142"/>
      <c r="N6" s="142"/>
      <c r="O6" s="142"/>
      <c r="P6" s="143"/>
    </row>
    <row r="7" spans="1:33" ht="9.75" customHeight="1" x14ac:dyDescent="0.25">
      <c r="A7" s="128"/>
      <c r="B7" s="135"/>
      <c r="C7" s="136"/>
      <c r="D7" s="137"/>
      <c r="E7" s="141"/>
      <c r="F7" s="142"/>
      <c r="G7" s="142"/>
      <c r="H7" s="142"/>
      <c r="I7" s="142"/>
      <c r="J7" s="142"/>
      <c r="K7" s="142"/>
      <c r="L7" s="142"/>
      <c r="M7" s="142"/>
      <c r="N7" s="142"/>
      <c r="O7" s="142"/>
      <c r="P7" s="143"/>
    </row>
    <row r="8" spans="1:33" ht="15" customHeight="1" x14ac:dyDescent="0.25">
      <c r="A8" s="44" t="str">
        <f ca="1">IF(MONTH(C8)=MONTH(D$3),RIGHT('Yearly Info'!A$14,LEN('Yearly Info'!A$14)-4),"")</f>
        <v xml:space="preserve"> RICS Support for MDEQ</v>
      </c>
      <c r="B8" s="144" t="str">
        <f ca="1">TEXT(C8,"dddd")</f>
        <v>Monday</v>
      </c>
      <c r="C8" s="42">
        <f ca="1">INDIRECT("'" &amp; UPPER(LEFT(TEXT($D$3,"mmmm"),3)) &amp; "'!B7")</f>
        <v>46328</v>
      </c>
      <c r="D8" s="54">
        <f ca="1">INDIRECT("'" &amp; UPPER(LEFT(TEXT($D$3,"mmmm"),3)) &amp; "'!B11")</f>
        <v>0</v>
      </c>
      <c r="E8" s="147"/>
      <c r="F8" s="148"/>
      <c r="G8" s="148"/>
      <c r="H8" s="148"/>
      <c r="I8" s="148"/>
      <c r="J8" s="148"/>
      <c r="K8" s="148"/>
      <c r="L8" s="148"/>
      <c r="M8" s="148"/>
      <c r="N8" s="148"/>
      <c r="O8" s="148"/>
      <c r="P8" s="149"/>
    </row>
    <row r="9" spans="1:33" ht="15" customHeight="1" x14ac:dyDescent="0.25">
      <c r="A9" s="44" t="str">
        <f ca="1">IF(MONTH(C9)=MONTH(D$3),RIGHT('Yearly Info'!A$15,LEN('Yearly Info'!A$15)-4),"")</f>
        <v xml:space="preserve"> MDEQ</v>
      </c>
      <c r="B9" s="145"/>
      <c r="C9" s="42">
        <f ca="1">C8</f>
        <v>46328</v>
      </c>
      <c r="D9" s="54">
        <f ca="1">INDIRECT("'" &amp; UPPER(LEFT(TEXT($D$3,"mmmm"),3)) &amp; "'!B12")</f>
        <v>0</v>
      </c>
      <c r="E9" s="147"/>
      <c r="F9" s="148"/>
      <c r="G9" s="148"/>
      <c r="H9" s="148"/>
      <c r="I9" s="148"/>
      <c r="J9" s="148"/>
      <c r="K9" s="148"/>
      <c r="L9" s="148"/>
      <c r="M9" s="148"/>
      <c r="N9" s="148"/>
      <c r="O9" s="148"/>
      <c r="P9" s="149"/>
    </row>
    <row r="10" spans="1:33" ht="15" customHeight="1" x14ac:dyDescent="0.25">
      <c r="A10" s="44" t="str">
        <f ca="1">IF(MONTH(C10)=MONTH(D$3),RIGHT('Yearly Info'!A$16,LEN('Yearly Info'!A$16)-4),"")</f>
        <v xml:space="preserve"> RICS Idea Portal</v>
      </c>
      <c r="B10" s="145"/>
      <c r="C10" s="42">
        <f t="shared" ref="C10:C37" ca="1" si="2">C9</f>
        <v>46328</v>
      </c>
      <c r="D10" s="54">
        <f ca="1">INDIRECT("'" &amp; UPPER(LEFT(TEXT($D$3,"mmmm"),3)) &amp; "'!B13")</f>
        <v>0</v>
      </c>
      <c r="E10" s="147"/>
      <c r="F10" s="148"/>
      <c r="G10" s="148"/>
      <c r="H10" s="148"/>
      <c r="I10" s="148"/>
      <c r="J10" s="148"/>
      <c r="K10" s="148"/>
      <c r="L10" s="148"/>
      <c r="M10" s="148"/>
      <c r="N10" s="148"/>
      <c r="O10" s="148"/>
      <c r="P10" s="149"/>
    </row>
    <row r="11" spans="1:33" ht="15" customHeight="1" x14ac:dyDescent="0.25">
      <c r="A11" s="44" t="str">
        <f ca="1">IF(MONTH(C11)=MONTH(D$3),RIGHT('Yearly Info'!A$17,LEN('Yearly Info'!A$17)-4),"")</f>
        <v xml:space="preserve"> MSWIS</v>
      </c>
      <c r="B11" s="145"/>
      <c r="C11" s="42">
        <f t="shared" ca="1" si="2"/>
        <v>46328</v>
      </c>
      <c r="D11" s="54">
        <f ca="1">INDIRECT("'" &amp; UPPER(LEFT(TEXT($D$3,"mmmm"),3)) &amp; "'!B14")</f>
        <v>0</v>
      </c>
      <c r="E11" s="147"/>
      <c r="F11" s="148"/>
      <c r="G11" s="148"/>
      <c r="H11" s="148"/>
      <c r="I11" s="148"/>
      <c r="J11" s="148"/>
      <c r="K11" s="148"/>
      <c r="L11" s="148"/>
      <c r="M11" s="148"/>
      <c r="N11" s="148"/>
      <c r="O11" s="148"/>
      <c r="P11" s="149"/>
    </row>
    <row r="12" spans="1:33" ht="15" customHeight="1" x14ac:dyDescent="0.25">
      <c r="A12" s="44" t="str">
        <f ca="1">IF(MONTH(C12)=MONTH(D$3),RIGHT('Yearly Info'!A$18,LEN('Yearly Info'!A$18)-4),"")</f>
        <v xml:space="preserve"> GeoSpatial</v>
      </c>
      <c r="B12" s="145"/>
      <c r="C12" s="42">
        <f t="shared" ca="1" si="2"/>
        <v>46328</v>
      </c>
      <c r="D12" s="54">
        <f ca="1">INDIRECT("'" &amp; UPPER(LEFT(TEXT($D$3,"mmmm"),3)) &amp; "'!B15")</f>
        <v>0</v>
      </c>
      <c r="E12" s="147"/>
      <c r="F12" s="148"/>
      <c r="G12" s="148"/>
      <c r="H12" s="148"/>
      <c r="I12" s="148"/>
      <c r="J12" s="148"/>
      <c r="K12" s="148"/>
      <c r="L12" s="148"/>
      <c r="M12" s="148"/>
      <c r="N12" s="148"/>
      <c r="O12" s="148"/>
      <c r="P12" s="149"/>
    </row>
    <row r="13" spans="1:33" ht="15" customHeight="1" x14ac:dyDescent="0.25">
      <c r="A13" s="44" t="str">
        <f ca="1">IF(MONTH(C13)=MONTH(D$3),RIGHT('Yearly Info'!A$19,LEN('Yearly Info'!A$19)-4),"")</f>
        <v xml:space="preserve"> RICS Dashboard</v>
      </c>
      <c r="B13" s="145"/>
      <c r="C13" s="42">
        <f t="shared" ca="1" si="2"/>
        <v>46328</v>
      </c>
      <c r="D13" s="54">
        <f ca="1">INDIRECT("'" &amp; UPPER(LEFT(TEXT($D$3,"mmmm"),3)) &amp; "'!B16")</f>
        <v>0</v>
      </c>
      <c r="E13" s="147"/>
      <c r="F13" s="148"/>
      <c r="G13" s="148"/>
      <c r="H13" s="148"/>
      <c r="I13" s="148"/>
      <c r="J13" s="148"/>
      <c r="K13" s="148"/>
      <c r="L13" s="148"/>
      <c r="M13" s="148"/>
      <c r="N13" s="148"/>
      <c r="O13" s="148"/>
      <c r="P13" s="149"/>
    </row>
    <row r="14" spans="1:33" ht="15" customHeight="1" x14ac:dyDescent="0.25">
      <c r="A14" s="44" t="str">
        <f ca="1">IF(MONTH(C14)=MONTH(D$3),RIGHT('Yearly Info'!A$20,LEN('Yearly Info'!A$20)-4),"")</f>
        <v xml:space="preserve"> MDWFP NRIS</v>
      </c>
      <c r="B14" s="145"/>
      <c r="C14" s="42">
        <f t="shared" ca="1" si="2"/>
        <v>46328</v>
      </c>
      <c r="D14" s="54">
        <f ca="1">INDIRECT("'" &amp; UPPER(LEFT(TEXT($D$3,"mmmm"),3)) &amp; "'!B17")</f>
        <v>0</v>
      </c>
      <c r="E14" s="147"/>
      <c r="F14" s="148"/>
      <c r="G14" s="148"/>
      <c r="H14" s="148"/>
      <c r="I14" s="148"/>
      <c r="J14" s="148"/>
      <c r="K14" s="148"/>
      <c r="L14" s="148"/>
      <c r="M14" s="148"/>
      <c r="N14" s="148"/>
      <c r="O14" s="148"/>
      <c r="P14" s="149"/>
    </row>
    <row r="15" spans="1:33" ht="15" customHeight="1" x14ac:dyDescent="0.25">
      <c r="A15" s="44" t="str">
        <f ca="1">IF(MONTH(C15)=MONTH(D$3),RIGHT('Yearly Info'!A$21,LEN('Yearly Info'!A$21)-4),"")</f>
        <v xml:space="preserve"> MSWIS MRVA 4 CLOSED</v>
      </c>
      <c r="B15" s="145"/>
      <c r="C15" s="42">
        <f t="shared" ca="1" si="2"/>
        <v>46328</v>
      </c>
      <c r="D15" s="54">
        <f ca="1">INDIRECT("'" &amp; UPPER(LEFT(TEXT($D$3,"mmmm"),3)) &amp; "'!B18")</f>
        <v>0</v>
      </c>
      <c r="E15" s="147"/>
      <c r="F15" s="148"/>
      <c r="G15" s="148"/>
      <c r="H15" s="148"/>
      <c r="I15" s="148"/>
      <c r="J15" s="148"/>
      <c r="K15" s="148"/>
      <c r="L15" s="148"/>
      <c r="M15" s="148"/>
      <c r="N15" s="148"/>
      <c r="O15" s="148"/>
      <c r="P15" s="149"/>
      <c r="AG15" t="s">
        <v>18</v>
      </c>
    </row>
    <row r="16" spans="1:33" ht="15" customHeight="1" x14ac:dyDescent="0.25">
      <c r="A16" s="44" t="str">
        <f ca="1">IF(MONTH(C16)=MONTH(D$3),RIGHT('Yearly Info'!A$22,LEN('Yearly Info'!A$22)-4),"")</f>
        <v xml:space="preserve"> Tackett</v>
      </c>
      <c r="B16" s="145"/>
      <c r="C16" s="42">
        <f t="shared" ca="1" si="2"/>
        <v>46328</v>
      </c>
      <c r="D16" s="54">
        <f ca="1">INDIRECT("'" &amp; UPPER(LEFT(TEXT($D$3,"mmmm"),3)) &amp; "'!B19")</f>
        <v>0</v>
      </c>
      <c r="E16" s="147"/>
      <c r="F16" s="148"/>
      <c r="G16" s="148"/>
      <c r="H16" s="148"/>
      <c r="I16" s="148"/>
      <c r="J16" s="148"/>
      <c r="K16" s="148"/>
      <c r="L16" s="148"/>
      <c r="M16" s="148"/>
      <c r="N16" s="148"/>
      <c r="O16" s="148"/>
      <c r="P16" s="149"/>
    </row>
    <row r="17" spans="1:32" ht="15" customHeight="1" x14ac:dyDescent="0.25">
      <c r="A17" s="44" t="e">
        <f ca="1">IF(MONTH(C17)=MONTH(D$3),RIGHT('Yearly Info'!A$23,LEN('Yearly Info'!A$23)-4),"")</f>
        <v>#VALUE!</v>
      </c>
      <c r="B17" s="145"/>
      <c r="C17" s="42">
        <f t="shared" ca="1" si="2"/>
        <v>46328</v>
      </c>
      <c r="D17" s="54">
        <f ca="1">INDIRECT("'" &amp; UPPER(LEFT(TEXT($D$3,"mmmm"),3)) &amp; "'!B20")</f>
        <v>0</v>
      </c>
      <c r="E17" s="147"/>
      <c r="F17" s="148"/>
      <c r="G17" s="148"/>
      <c r="H17" s="148"/>
      <c r="I17" s="148"/>
      <c r="J17" s="148"/>
      <c r="K17" s="148"/>
      <c r="L17" s="148"/>
      <c r="M17" s="148"/>
      <c r="N17" s="148"/>
      <c r="O17" s="148"/>
      <c r="P17" s="149"/>
    </row>
    <row r="18" spans="1:32" ht="15" customHeight="1" x14ac:dyDescent="0.25">
      <c r="A18" s="44" t="e">
        <f ca="1">IF(MONTH(C18)=MONTH(D$3),RIGHT('Yearly Info'!A$24,LEN('Yearly Info'!A$24)-4),"")</f>
        <v>#VALUE!</v>
      </c>
      <c r="B18" s="145"/>
      <c r="C18" s="42">
        <f t="shared" ca="1" si="2"/>
        <v>46328</v>
      </c>
      <c r="D18" s="54">
        <f ca="1">INDIRECT("'" &amp; UPPER(LEFT(TEXT($D$3,"mmmm"),3)) &amp; "'!B21")</f>
        <v>0</v>
      </c>
      <c r="E18" s="147"/>
      <c r="F18" s="148"/>
      <c r="G18" s="148"/>
      <c r="H18" s="148"/>
      <c r="I18" s="148"/>
      <c r="J18" s="148"/>
      <c r="K18" s="148"/>
      <c r="L18" s="148"/>
      <c r="M18" s="148"/>
      <c r="N18" s="148"/>
      <c r="O18" s="148"/>
      <c r="P18" s="149"/>
      <c r="AF18" t="s">
        <v>19</v>
      </c>
    </row>
    <row r="19" spans="1:32" ht="15" customHeight="1" x14ac:dyDescent="0.25">
      <c r="A19" s="44" t="e">
        <f ca="1">IF(MONTH(C19)=MONTH(D$3),RIGHT('Yearly Info'!A$25,LEN('Yearly Info'!A$25)-4),"")</f>
        <v>#VALUE!</v>
      </c>
      <c r="B19" s="145"/>
      <c r="C19" s="42">
        <f t="shared" ca="1" si="2"/>
        <v>46328</v>
      </c>
      <c r="D19" s="54">
        <f ca="1">INDIRECT("'" &amp; UPPER(LEFT(TEXT($D$3,"mmmm"),3)) &amp; "'!B22")</f>
        <v>0</v>
      </c>
      <c r="E19" s="147"/>
      <c r="F19" s="148"/>
      <c r="G19" s="148"/>
      <c r="H19" s="148"/>
      <c r="I19" s="148"/>
      <c r="J19" s="148"/>
      <c r="K19" s="148"/>
      <c r="L19" s="148"/>
      <c r="M19" s="148"/>
      <c r="N19" s="148"/>
      <c r="O19" s="148"/>
      <c r="P19" s="149"/>
    </row>
    <row r="20" spans="1:32" ht="15" customHeight="1" x14ac:dyDescent="0.25">
      <c r="A20" s="44" t="e">
        <f ca="1">IF(MONTH(C20)=MONTH(D$3),RIGHT('Yearly Info'!A$26,LEN('Yearly Info'!A$26)-4),"")</f>
        <v>#VALUE!</v>
      </c>
      <c r="B20" s="145"/>
      <c r="C20" s="42">
        <f t="shared" ca="1" si="2"/>
        <v>46328</v>
      </c>
      <c r="D20" s="54">
        <f ca="1">INDIRECT("'" &amp; UPPER(LEFT(TEXT($D$3,"mmmm"),3)) &amp; "'!B23")</f>
        <v>0</v>
      </c>
      <c r="E20" s="147"/>
      <c r="F20" s="148"/>
      <c r="G20" s="148"/>
      <c r="H20" s="148"/>
      <c r="I20" s="148"/>
      <c r="J20" s="148"/>
      <c r="K20" s="148"/>
      <c r="L20" s="148"/>
      <c r="M20" s="148"/>
      <c r="N20" s="148"/>
      <c r="O20" s="148"/>
      <c r="P20" s="149"/>
    </row>
    <row r="21" spans="1:32" ht="15" customHeight="1" x14ac:dyDescent="0.25">
      <c r="A21" s="44" t="e">
        <f ca="1">IF(MONTH(C21)=MONTH(D$3),RIGHT('Yearly Info'!A$27,LEN('Yearly Info'!A$27)-4),"")</f>
        <v>#VALUE!</v>
      </c>
      <c r="B21" s="145"/>
      <c r="C21" s="42">
        <f t="shared" ca="1" si="2"/>
        <v>46328</v>
      </c>
      <c r="D21" s="54">
        <f ca="1">INDIRECT("'" &amp; UPPER(LEFT(TEXT($D$3,"mmmm"),3)) &amp; "'!B24")</f>
        <v>0</v>
      </c>
      <c r="E21" s="147"/>
      <c r="F21" s="148"/>
      <c r="G21" s="148"/>
      <c r="H21" s="148"/>
      <c r="I21" s="148"/>
      <c r="J21" s="148"/>
      <c r="K21" s="148"/>
      <c r="L21" s="148"/>
      <c r="M21" s="148"/>
      <c r="N21" s="148"/>
      <c r="O21" s="148"/>
      <c r="P21" s="149"/>
    </row>
    <row r="22" spans="1:32" ht="15" customHeight="1" x14ac:dyDescent="0.25">
      <c r="A22" s="44" t="e">
        <f ca="1">IF(MONTH(C22)=MONTH(D$3),RIGHT('Yearly Info'!A$28,LEN('Yearly Info'!A$28)-4),"")</f>
        <v>#VALUE!</v>
      </c>
      <c r="B22" s="145"/>
      <c r="C22" s="42">
        <f t="shared" ca="1" si="2"/>
        <v>46328</v>
      </c>
      <c r="D22" s="54">
        <f ca="1">INDIRECT("'" &amp; UPPER(LEFT(TEXT($D$3,"mmmm"),3)) &amp; "'!B25")</f>
        <v>0</v>
      </c>
      <c r="E22" s="147"/>
      <c r="F22" s="148"/>
      <c r="G22" s="148"/>
      <c r="H22" s="148"/>
      <c r="I22" s="148"/>
      <c r="J22" s="148"/>
      <c r="K22" s="148"/>
      <c r="L22" s="148"/>
      <c r="M22" s="148"/>
      <c r="N22" s="148"/>
      <c r="O22" s="148"/>
      <c r="P22" s="149"/>
    </row>
    <row r="23" spans="1:32" ht="15" customHeight="1" x14ac:dyDescent="0.25">
      <c r="A23" s="44" t="e">
        <f ca="1">IF(MONTH(C23)=MONTH(D$3),RIGHT('Yearly Info'!A$29,LEN('Yearly Info'!A$29)-4),"")</f>
        <v>#VALUE!</v>
      </c>
      <c r="B23" s="145"/>
      <c r="C23" s="42">
        <f t="shared" ca="1" si="2"/>
        <v>46328</v>
      </c>
      <c r="D23" s="54">
        <f ca="1">INDIRECT("'" &amp; UPPER(LEFT(TEXT($D$3,"mmmm"),3)) &amp; "'!B26")</f>
        <v>0</v>
      </c>
      <c r="E23" s="147"/>
      <c r="F23" s="148"/>
      <c r="G23" s="148"/>
      <c r="H23" s="148"/>
      <c r="I23" s="148"/>
      <c r="J23" s="148"/>
      <c r="K23" s="148"/>
      <c r="L23" s="148"/>
      <c r="M23" s="148"/>
      <c r="N23" s="148"/>
      <c r="O23" s="148"/>
      <c r="P23" s="149"/>
      <c r="AB23" t="s">
        <v>20</v>
      </c>
    </row>
    <row r="24" spans="1:32" ht="15" customHeight="1" x14ac:dyDescent="0.25">
      <c r="A24" s="44" t="e">
        <f ca="1">IF(MONTH(C24)=MONTH(D$3),RIGHT('Yearly Info'!A$30,LEN('Yearly Info'!A$30)-4),"")</f>
        <v>#VALUE!</v>
      </c>
      <c r="B24" s="145"/>
      <c r="C24" s="42">
        <f t="shared" ca="1" si="2"/>
        <v>46328</v>
      </c>
      <c r="D24" s="54">
        <f ca="1">INDIRECT("'" &amp; UPPER(LEFT(TEXT($D$3,"mmmm"),3)) &amp; "'!B27")</f>
        <v>0</v>
      </c>
      <c r="E24" s="147"/>
      <c r="F24" s="148"/>
      <c r="G24" s="148"/>
      <c r="H24" s="148"/>
      <c r="I24" s="148"/>
      <c r="J24" s="148"/>
      <c r="K24" s="148"/>
      <c r="L24" s="148"/>
      <c r="M24" s="148"/>
      <c r="N24" s="148"/>
      <c r="O24" s="148"/>
      <c r="P24" s="149"/>
    </row>
    <row r="25" spans="1:32" ht="15" customHeight="1" x14ac:dyDescent="0.25">
      <c r="A25" s="44" t="e">
        <f ca="1">IF(MONTH(C25)=MONTH(D$3),RIGHT('Yearly Info'!A$31,LEN('Yearly Info'!A$31)-4),"")</f>
        <v>#VALUE!</v>
      </c>
      <c r="B25" s="145"/>
      <c r="C25" s="42">
        <f t="shared" ca="1" si="2"/>
        <v>46328</v>
      </c>
      <c r="D25" s="54">
        <f ca="1">INDIRECT("'" &amp; UPPER(LEFT(TEXT($D$3,"mmmm"),3)) &amp; "'!B28")</f>
        <v>0</v>
      </c>
      <c r="E25" s="147"/>
      <c r="F25" s="148"/>
      <c r="G25" s="148"/>
      <c r="H25" s="148"/>
      <c r="I25" s="148"/>
      <c r="J25" s="148"/>
      <c r="K25" s="148"/>
      <c r="L25" s="148"/>
      <c r="M25" s="148"/>
      <c r="N25" s="148"/>
      <c r="O25" s="148"/>
      <c r="P25" s="149"/>
    </row>
    <row r="26" spans="1:32" ht="15" customHeight="1" x14ac:dyDescent="0.25">
      <c r="A26" s="44" t="e">
        <f ca="1">IF(MONTH(C26)=MONTH(D$3),RIGHT('Yearly Info'!A$32,LEN('Yearly Info'!A$32)-4),"")</f>
        <v>#VALUE!</v>
      </c>
      <c r="B26" s="145"/>
      <c r="C26" s="42">
        <f t="shared" ca="1" si="2"/>
        <v>46328</v>
      </c>
      <c r="D26" s="54">
        <f ca="1">INDIRECT("'" &amp; UPPER(LEFT(TEXT($D$3,"mmmm"),3)) &amp; "'!B29")</f>
        <v>0</v>
      </c>
      <c r="E26" s="147"/>
      <c r="F26" s="148"/>
      <c r="G26" s="148"/>
      <c r="H26" s="148"/>
      <c r="I26" s="148"/>
      <c r="J26" s="148"/>
      <c r="K26" s="148"/>
      <c r="L26" s="148"/>
      <c r="M26" s="148"/>
      <c r="N26" s="148"/>
      <c r="O26" s="148"/>
      <c r="P26" s="149"/>
    </row>
    <row r="27" spans="1:32" ht="15" customHeight="1" x14ac:dyDescent="0.25">
      <c r="A27" s="44" t="e">
        <f ca="1">IF(MONTH(C27)=MONTH(D$3),RIGHT('Yearly Info'!A$33,LEN('Yearly Info'!A$33)-4),"")</f>
        <v>#VALUE!</v>
      </c>
      <c r="B27" s="145"/>
      <c r="C27" s="42">
        <f t="shared" ca="1" si="2"/>
        <v>46328</v>
      </c>
      <c r="D27" s="54">
        <f ca="1">INDIRECT("'" &amp; UPPER(LEFT(TEXT($D$3,"mmmm"),3)) &amp; "'!B30")</f>
        <v>0</v>
      </c>
      <c r="E27" s="147"/>
      <c r="F27" s="148"/>
      <c r="G27" s="148"/>
      <c r="H27" s="148"/>
      <c r="I27" s="148"/>
      <c r="J27" s="148"/>
      <c r="K27" s="148"/>
      <c r="L27" s="148"/>
      <c r="M27" s="148"/>
      <c r="N27" s="148"/>
      <c r="O27" s="148"/>
      <c r="P27" s="149"/>
    </row>
    <row r="28" spans="1:32" ht="15" customHeight="1" x14ac:dyDescent="0.25">
      <c r="A28" s="44" t="e">
        <f ca="1">IF(MONTH(C28)=MONTH(D$3),RIGHT('Yearly Info'!A$34,LEN('Yearly Info'!A$34)-4),"")</f>
        <v>#VALUE!</v>
      </c>
      <c r="B28" s="145"/>
      <c r="C28" s="42">
        <f t="shared" ca="1" si="2"/>
        <v>46328</v>
      </c>
      <c r="D28" s="54">
        <f ca="1">INDIRECT("'" &amp; UPPER(LEFT(TEXT($D$3,"mmmm"),3)) &amp; "'!B31")</f>
        <v>0</v>
      </c>
      <c r="E28" s="147"/>
      <c r="F28" s="148"/>
      <c r="G28" s="148"/>
      <c r="H28" s="148"/>
      <c r="I28" s="148"/>
      <c r="J28" s="148"/>
      <c r="K28" s="148"/>
      <c r="L28" s="148"/>
      <c r="M28" s="148"/>
      <c r="N28" s="148"/>
      <c r="O28" s="148"/>
      <c r="P28" s="149"/>
    </row>
    <row r="29" spans="1:32" ht="15" customHeight="1" x14ac:dyDescent="0.25">
      <c r="A29" s="44" t="e">
        <f ca="1">IF(MONTH(C29)=MONTH(D$3),RIGHT('Yearly Info'!A$35,LEN('Yearly Info'!A$35)-4),"")</f>
        <v>#VALUE!</v>
      </c>
      <c r="B29" s="145"/>
      <c r="C29" s="42">
        <f t="shared" ca="1" si="2"/>
        <v>46328</v>
      </c>
      <c r="D29" s="100">
        <f ca="1">INDIRECT("'" &amp; UPPER(LEFT(TEXT($D$3,"mmmm"),3)) &amp; "'!B32")</f>
        <v>0</v>
      </c>
      <c r="E29" s="147"/>
      <c r="F29" s="148"/>
      <c r="G29" s="148"/>
      <c r="H29" s="148"/>
      <c r="I29" s="148"/>
      <c r="J29" s="148"/>
      <c r="K29" s="148"/>
      <c r="L29" s="148"/>
      <c r="M29" s="148"/>
      <c r="N29" s="148"/>
      <c r="O29" s="148"/>
      <c r="P29" s="149"/>
    </row>
    <row r="30" spans="1:32" ht="15" customHeight="1" x14ac:dyDescent="0.25">
      <c r="A30" s="44" t="e">
        <f ca="1">IF(MONTH(C30)=MONTH(D$3),RIGHT('Yearly Info'!A$36,LEN('Yearly Info'!A$36)-4),"")</f>
        <v>#VALUE!</v>
      </c>
      <c r="B30" s="145"/>
      <c r="C30" s="42">
        <f t="shared" ca="1" si="2"/>
        <v>46328</v>
      </c>
      <c r="D30" s="100">
        <f ca="1">INDIRECT("'" &amp; UPPER(LEFT(TEXT($D$3,"mmmm"),3)) &amp; "'!B33")</f>
        <v>0</v>
      </c>
      <c r="E30" s="147"/>
      <c r="F30" s="148"/>
      <c r="G30" s="148"/>
      <c r="H30" s="148"/>
      <c r="I30" s="148"/>
      <c r="J30" s="148"/>
      <c r="K30" s="148"/>
      <c r="L30" s="148"/>
      <c r="M30" s="148"/>
      <c r="N30" s="148"/>
      <c r="O30" s="148"/>
      <c r="P30" s="149"/>
    </row>
    <row r="31" spans="1:32" ht="15" customHeight="1" x14ac:dyDescent="0.25">
      <c r="A31" s="44" t="e">
        <f ca="1">IF(MONTH(C31)=MONTH(D$3),RIGHT('Yearly Info'!A$37,LEN('Yearly Info'!A$37)-4),"")</f>
        <v>#VALUE!</v>
      </c>
      <c r="B31" s="145"/>
      <c r="C31" s="42">
        <f t="shared" ca="1" si="2"/>
        <v>46328</v>
      </c>
      <c r="D31" s="100">
        <f ca="1">INDIRECT("'" &amp; UPPER(LEFT(TEXT($D$3,"mmmm"),3)) &amp; "'!B34")</f>
        <v>0</v>
      </c>
      <c r="E31" s="147"/>
      <c r="F31" s="148"/>
      <c r="G31" s="148"/>
      <c r="H31" s="148"/>
      <c r="I31" s="148"/>
      <c r="J31" s="148"/>
      <c r="K31" s="148"/>
      <c r="L31" s="148"/>
      <c r="M31" s="148"/>
      <c r="N31" s="148"/>
      <c r="O31" s="148"/>
      <c r="P31" s="149"/>
    </row>
    <row r="32" spans="1:32" ht="15" customHeight="1" x14ac:dyDescent="0.25">
      <c r="A32" s="44" t="e">
        <f ca="1">IF(MONTH(C32)=MONTH(D$3),RIGHT('Yearly Info'!A$38,LEN('Yearly Info'!A$38)-4),"")</f>
        <v>#VALUE!</v>
      </c>
      <c r="B32" s="145"/>
      <c r="C32" s="42">
        <f t="shared" ca="1" si="2"/>
        <v>46328</v>
      </c>
      <c r="D32" s="100">
        <f ca="1">INDIRECT("'" &amp; UPPER(LEFT(TEXT($D$3,"mmmm"),3)) &amp; "'!B35")</f>
        <v>0</v>
      </c>
      <c r="E32" s="147"/>
      <c r="F32" s="148"/>
      <c r="G32" s="148"/>
      <c r="H32" s="148"/>
      <c r="I32" s="148"/>
      <c r="J32" s="148"/>
      <c r="K32" s="148"/>
      <c r="L32" s="148"/>
      <c r="M32" s="148"/>
      <c r="N32" s="148"/>
      <c r="O32" s="148"/>
      <c r="P32" s="149"/>
    </row>
    <row r="33" spans="1:16" ht="15" customHeight="1" x14ac:dyDescent="0.25">
      <c r="A33" s="44" t="e">
        <f ca="1">IF(MONTH(C33)=MONTH(D$3),RIGHT('Yearly Info'!A$39,LEN('Yearly Info'!A$39)-4),"")</f>
        <v>#VALUE!</v>
      </c>
      <c r="B33" s="145"/>
      <c r="C33" s="42">
        <f t="shared" ca="1" si="2"/>
        <v>46328</v>
      </c>
      <c r="D33" s="100">
        <f ca="1">INDIRECT("'" &amp; UPPER(LEFT(TEXT($D$3,"mmmm"),3)) &amp; "'!B36")</f>
        <v>0</v>
      </c>
      <c r="E33" s="147"/>
      <c r="F33" s="148"/>
      <c r="G33" s="148"/>
      <c r="H33" s="148"/>
      <c r="I33" s="148"/>
      <c r="J33" s="148"/>
      <c r="K33" s="148"/>
      <c r="L33" s="148"/>
      <c r="M33" s="148"/>
      <c r="N33" s="148"/>
      <c r="O33" s="148"/>
      <c r="P33" s="149"/>
    </row>
    <row r="34" spans="1:16" ht="15" customHeight="1" thickBot="1" x14ac:dyDescent="0.3">
      <c r="A34" s="45" t="e">
        <f ca="1">IF(MONTH(C34)=MONTH(D$3),RIGHT('Yearly Info'!A$40,LEN('Yearly Info'!A$40)-4),"")</f>
        <v>#VALUE!</v>
      </c>
      <c r="B34" s="145"/>
      <c r="C34" s="42">
        <f t="shared" ca="1" si="2"/>
        <v>46328</v>
      </c>
      <c r="D34" s="100">
        <f ca="1">INDIRECT("'" &amp; UPPER(LEFT(TEXT($D$3,"mmmm"),3)) &amp; "'!B37")</f>
        <v>0</v>
      </c>
      <c r="E34" s="147"/>
      <c r="F34" s="148"/>
      <c r="G34" s="148"/>
      <c r="H34" s="148"/>
      <c r="I34" s="148"/>
      <c r="J34" s="148"/>
      <c r="K34" s="148"/>
      <c r="L34" s="148"/>
      <c r="M34" s="148"/>
      <c r="N34" s="148"/>
      <c r="O34" s="148"/>
      <c r="P34" s="149"/>
    </row>
    <row r="35" spans="1:16" ht="15" customHeight="1" thickBot="1" x14ac:dyDescent="0.3">
      <c r="A35" s="45" t="str">
        <f ca="1">IF(MONTH(C35)=MONTH(D$3),RIGHT('Yearly Info'!A$41,LEN('Yearly Info'!A$41)-4),"")</f>
        <v xml:space="preserve"> </v>
      </c>
      <c r="B35" s="145"/>
      <c r="C35" s="42">
        <f t="shared" ca="1" si="2"/>
        <v>46328</v>
      </c>
      <c r="D35" s="100">
        <f ca="1">INDIRECT("'" &amp; UPPER(LEFT(TEXT($D$3,"mmmm"),3)) &amp; "'!B38")</f>
        <v>0</v>
      </c>
      <c r="E35" s="147"/>
      <c r="F35" s="148"/>
      <c r="G35" s="148"/>
      <c r="H35" s="148"/>
      <c r="I35" s="148"/>
      <c r="J35" s="148"/>
      <c r="K35" s="148"/>
      <c r="L35" s="148"/>
      <c r="M35" s="148"/>
      <c r="N35" s="148"/>
      <c r="O35" s="148"/>
      <c r="P35" s="149"/>
    </row>
    <row r="36" spans="1:16" ht="15" customHeight="1" thickBot="1" x14ac:dyDescent="0.3">
      <c r="A36" s="45" t="str">
        <f ca="1">IF(MONTH(C36)=MONTH(D$3),RIGHT('Yearly Info'!A$42,LEN('Yearly Info'!A$42)-4),"")</f>
        <v xml:space="preserve"> </v>
      </c>
      <c r="B36" s="145"/>
      <c r="C36" s="42">
        <f t="shared" ca="1" si="2"/>
        <v>46328</v>
      </c>
      <c r="D36" s="100">
        <f ca="1">INDIRECT("'" &amp; UPPER(LEFT(TEXT($D$3,"mmmm"),3)) &amp; "'!B39")</f>
        <v>0</v>
      </c>
      <c r="E36" s="147"/>
      <c r="F36" s="148"/>
      <c r="G36" s="148"/>
      <c r="H36" s="148"/>
      <c r="I36" s="148"/>
      <c r="J36" s="148"/>
      <c r="K36" s="148"/>
      <c r="L36" s="148"/>
      <c r="M36" s="148"/>
      <c r="N36" s="148"/>
      <c r="O36" s="148"/>
      <c r="P36" s="149"/>
    </row>
    <row r="37" spans="1:16" ht="15" customHeight="1" thickBot="1" x14ac:dyDescent="0.3">
      <c r="A37" s="45" t="str">
        <f ca="1">IF(MONTH(C37)=MONTH(D$3),RIGHT('Yearly Info'!A$43,LEN('Yearly Info'!A$43)-4),"")</f>
        <v xml:space="preserve"> </v>
      </c>
      <c r="B37" s="146"/>
      <c r="C37" s="42">
        <f t="shared" ca="1" si="2"/>
        <v>46328</v>
      </c>
      <c r="D37" s="55">
        <f ca="1">INDIRECT("'" &amp; UPPER(LEFT(TEXT($D$3,"mmmm"),3)) &amp; "'!B40")</f>
        <v>0</v>
      </c>
      <c r="E37" s="150"/>
      <c r="F37" s="151"/>
      <c r="G37" s="151"/>
      <c r="H37" s="151"/>
      <c r="I37" s="151"/>
      <c r="J37" s="151"/>
      <c r="K37" s="151"/>
      <c r="L37" s="151"/>
      <c r="M37" s="151"/>
      <c r="N37" s="151"/>
      <c r="O37" s="151"/>
      <c r="P37" s="152"/>
    </row>
    <row r="38" spans="1:16" ht="15" customHeight="1" x14ac:dyDescent="0.25">
      <c r="A38" s="44" t="str">
        <f ca="1">IF(MONTH(C38)=MONTH(D$3),RIGHT('Yearly Info'!A$14,LEN('Yearly Info'!A$14)-4),"")</f>
        <v xml:space="preserve"> RICS Support for MDEQ</v>
      </c>
      <c r="B38" s="145" t="str">
        <f ca="1">TEXT(C38,"dddd")</f>
        <v>Tuesday</v>
      </c>
      <c r="C38" s="94">
        <f ca="1">C8+1</f>
        <v>46329</v>
      </c>
      <c r="D38" s="54">
        <f ca="1">INDIRECT("'" &amp; UPPER(TEXT($D$3,"mmm")) &amp; "'!C11")</f>
        <v>0</v>
      </c>
      <c r="E38" s="147"/>
      <c r="F38" s="148"/>
      <c r="G38" s="148"/>
      <c r="H38" s="148"/>
      <c r="I38" s="148"/>
      <c r="J38" s="148"/>
      <c r="K38" s="148"/>
      <c r="L38" s="148"/>
      <c r="M38" s="148"/>
      <c r="N38" s="148"/>
      <c r="O38" s="148"/>
      <c r="P38" s="149"/>
    </row>
    <row r="39" spans="1:16" ht="15" customHeight="1" x14ac:dyDescent="0.25">
      <c r="A39" s="44" t="str">
        <f ca="1">IF(MONTH(C39)=MONTH(D$3),RIGHT('Yearly Info'!A$15,LEN('Yearly Info'!A$15)-4),"")</f>
        <v xml:space="preserve"> MDEQ</v>
      </c>
      <c r="B39" s="145"/>
      <c r="C39" s="42">
        <f ca="1">C38</f>
        <v>46329</v>
      </c>
      <c r="D39" s="54">
        <f ca="1">INDIRECT("'" &amp; UPPER(LEFT(TEXT($D$3,"mmmm"),3)) &amp; "'!C12")</f>
        <v>0</v>
      </c>
      <c r="E39" s="147"/>
      <c r="F39" s="148"/>
      <c r="G39" s="148"/>
      <c r="H39" s="148"/>
      <c r="I39" s="148"/>
      <c r="J39" s="148"/>
      <c r="K39" s="148"/>
      <c r="L39" s="148"/>
      <c r="M39" s="148"/>
      <c r="N39" s="148"/>
      <c r="O39" s="148"/>
      <c r="P39" s="149"/>
    </row>
    <row r="40" spans="1:16" ht="15" customHeight="1" x14ac:dyDescent="0.25">
      <c r="A40" s="44" t="str">
        <f ca="1">IF(MONTH(C40)=MONTH(D$3),RIGHT('Yearly Info'!A$16,LEN('Yearly Info'!A$16)-4),"")</f>
        <v xml:space="preserve"> RICS Idea Portal</v>
      </c>
      <c r="B40" s="145"/>
      <c r="C40" s="42">
        <f t="shared" ref="C40:C66" ca="1" si="3">C39</f>
        <v>46329</v>
      </c>
      <c r="D40" s="54">
        <f ca="1">INDIRECT("'" &amp; UPPER(LEFT(TEXT($D$3,"mmmm"),3)) &amp; "'!C13")</f>
        <v>0</v>
      </c>
      <c r="E40" s="147"/>
      <c r="F40" s="148"/>
      <c r="G40" s="148"/>
      <c r="H40" s="148"/>
      <c r="I40" s="148"/>
      <c r="J40" s="148"/>
      <c r="K40" s="148"/>
      <c r="L40" s="148"/>
      <c r="M40" s="148"/>
      <c r="N40" s="148"/>
      <c r="O40" s="148"/>
      <c r="P40" s="149"/>
    </row>
    <row r="41" spans="1:16" ht="15" customHeight="1" x14ac:dyDescent="0.25">
      <c r="A41" s="44" t="str">
        <f ca="1">IF(MONTH(C41)=MONTH(D$3),RIGHT('Yearly Info'!A$17,LEN('Yearly Info'!A$17)-4),"")</f>
        <v xml:space="preserve"> MSWIS</v>
      </c>
      <c r="B41" s="145"/>
      <c r="C41" s="42">
        <f t="shared" ca="1" si="3"/>
        <v>46329</v>
      </c>
      <c r="D41" s="54">
        <f ca="1">INDIRECT("'" &amp; UPPER(LEFT(TEXT($D$3,"mmmm"),3)) &amp; "'!C14")</f>
        <v>0</v>
      </c>
      <c r="E41" s="147"/>
      <c r="F41" s="148"/>
      <c r="G41" s="148"/>
      <c r="H41" s="148"/>
      <c r="I41" s="148"/>
      <c r="J41" s="148"/>
      <c r="K41" s="148"/>
      <c r="L41" s="148"/>
      <c r="M41" s="148"/>
      <c r="N41" s="148"/>
      <c r="O41" s="148"/>
      <c r="P41" s="149"/>
    </row>
    <row r="42" spans="1:16" ht="15" customHeight="1" x14ac:dyDescent="0.25">
      <c r="A42" s="44" t="str">
        <f ca="1">IF(MONTH(C42)=MONTH(D$3),RIGHT('Yearly Info'!A$18,LEN('Yearly Info'!A$18)-4),"")</f>
        <v xml:space="preserve"> GeoSpatial</v>
      </c>
      <c r="B42" s="145"/>
      <c r="C42" s="42">
        <f t="shared" ca="1" si="3"/>
        <v>46329</v>
      </c>
      <c r="D42" s="54">
        <f ca="1">INDIRECT("'" &amp; UPPER(LEFT(TEXT($D$3,"mmmm"),3)) &amp; "'!C15")</f>
        <v>0</v>
      </c>
      <c r="E42" s="147"/>
      <c r="F42" s="148"/>
      <c r="G42" s="148"/>
      <c r="H42" s="148"/>
      <c r="I42" s="148"/>
      <c r="J42" s="148"/>
      <c r="K42" s="148"/>
      <c r="L42" s="148"/>
      <c r="M42" s="148"/>
      <c r="N42" s="148"/>
      <c r="O42" s="148"/>
      <c r="P42" s="149"/>
    </row>
    <row r="43" spans="1:16" ht="15" customHeight="1" x14ac:dyDescent="0.25">
      <c r="A43" s="44" t="str">
        <f ca="1">IF(MONTH(C43)=MONTH(D$3),RIGHT('Yearly Info'!A$19,LEN('Yearly Info'!A$19)-4),"")</f>
        <v xml:space="preserve"> RICS Dashboard</v>
      </c>
      <c r="B43" s="145"/>
      <c r="C43" s="42">
        <f t="shared" ca="1" si="3"/>
        <v>46329</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xml:space="preserve"> MDWFP NRIS</v>
      </c>
      <c r="B44" s="145"/>
      <c r="C44" s="42">
        <f t="shared" ca="1" si="3"/>
        <v>46329</v>
      </c>
      <c r="D44" s="54">
        <f ca="1">INDIRECT("'" &amp; UPPER(LEFT(TEXT($D$3,"mmmm"),3)) &amp; "'!C17")</f>
        <v>0</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xml:space="preserve"> MSWIS MRVA 4 CLOSED</v>
      </c>
      <c r="B45" s="145"/>
      <c r="C45" s="42">
        <f t="shared" ca="1" si="3"/>
        <v>46329</v>
      </c>
      <c r="D45" s="54">
        <f ca="1">INDIRECT("'" &amp; UPPER(LEFT(TEXT($D$3,"mmmm"),3)) &amp; "'!C18")</f>
        <v>0</v>
      </c>
      <c r="E45" s="147"/>
      <c r="F45" s="148"/>
      <c r="G45" s="148"/>
      <c r="H45" s="148"/>
      <c r="I45" s="148"/>
      <c r="J45" s="148"/>
      <c r="K45" s="148"/>
      <c r="L45" s="148"/>
      <c r="M45" s="148"/>
      <c r="N45" s="148"/>
      <c r="O45" s="148"/>
      <c r="P45" s="149"/>
    </row>
    <row r="46" spans="1:16" ht="15" customHeight="1" x14ac:dyDescent="0.25">
      <c r="A46" s="44" t="str">
        <f ca="1">IF(MONTH(C46)=MONTH(D$3),RIGHT('Yearly Info'!A$22,LEN('Yearly Info'!A$22)-4),"")</f>
        <v xml:space="preserve"> Tackett</v>
      </c>
      <c r="B46" s="145"/>
      <c r="C46" s="42">
        <f t="shared" ca="1" si="3"/>
        <v>46329</v>
      </c>
      <c r="D46" s="54">
        <f ca="1">INDIRECT("'" &amp; UPPER(LEFT(TEXT($D$3,"mmmm"),3)) &amp; "'!C19")</f>
        <v>0</v>
      </c>
      <c r="E46" s="147"/>
      <c r="F46" s="148"/>
      <c r="G46" s="148"/>
      <c r="H46" s="148"/>
      <c r="I46" s="148"/>
      <c r="J46" s="148"/>
      <c r="K46" s="148"/>
      <c r="L46" s="148"/>
      <c r="M46" s="148"/>
      <c r="N46" s="148"/>
      <c r="O46" s="148"/>
      <c r="P46" s="149"/>
    </row>
    <row r="47" spans="1:16" ht="15" customHeight="1" x14ac:dyDescent="0.25">
      <c r="A47" s="44" t="e">
        <f ca="1">IF(MONTH(C47)=MONTH(D$3),RIGHT('Yearly Info'!A$23,LEN('Yearly Info'!A$23)-4),"")</f>
        <v>#VALUE!</v>
      </c>
      <c r="B47" s="145"/>
      <c r="C47" s="42">
        <f t="shared" ca="1" si="3"/>
        <v>46329</v>
      </c>
      <c r="D47" s="54">
        <f ca="1">INDIRECT("'" &amp; UPPER(LEFT(TEXT($D$3,"mmmm"),3)) &amp; "'!C20")</f>
        <v>0</v>
      </c>
      <c r="E47" s="147"/>
      <c r="F47" s="148"/>
      <c r="G47" s="148"/>
      <c r="H47" s="148"/>
      <c r="I47" s="148"/>
      <c r="J47" s="148"/>
      <c r="K47" s="148"/>
      <c r="L47" s="148"/>
      <c r="M47" s="148"/>
      <c r="N47" s="148"/>
      <c r="O47" s="148"/>
      <c r="P47" s="149"/>
    </row>
    <row r="48" spans="1:16" ht="15" customHeight="1" x14ac:dyDescent="0.25">
      <c r="A48" s="44" t="e">
        <f ca="1">IF(MONTH(C48)=MONTH(D$3),RIGHT('Yearly Info'!A$24,LEN('Yearly Info'!A$24)-4),"")</f>
        <v>#VALUE!</v>
      </c>
      <c r="B48" s="145"/>
      <c r="C48" s="42">
        <f t="shared" ca="1" si="3"/>
        <v>46329</v>
      </c>
      <c r="D48" s="54">
        <f ca="1">INDIRECT("'" &amp; UPPER(LEFT(TEXT($D$3,"mmmm"),3)) &amp; "'!C21")</f>
        <v>0</v>
      </c>
      <c r="E48" s="147"/>
      <c r="F48" s="148"/>
      <c r="G48" s="148"/>
      <c r="H48" s="148"/>
      <c r="I48" s="148"/>
      <c r="J48" s="148"/>
      <c r="K48" s="148"/>
      <c r="L48" s="148"/>
      <c r="M48" s="148"/>
      <c r="N48" s="148"/>
      <c r="O48" s="148"/>
      <c r="P48" s="149"/>
    </row>
    <row r="49" spans="1:16" ht="15" customHeight="1" x14ac:dyDescent="0.25">
      <c r="A49" s="44" t="e">
        <f ca="1">IF(MONTH(C49)=MONTH(D$3),RIGHT('Yearly Info'!A$25,LEN('Yearly Info'!A$25)-4),"")</f>
        <v>#VALUE!</v>
      </c>
      <c r="B49" s="145"/>
      <c r="C49" s="42">
        <f t="shared" ca="1" si="3"/>
        <v>46329</v>
      </c>
      <c r="D49" s="54">
        <f ca="1">INDIRECT("'" &amp; UPPER(LEFT(TEXT($D$3,"mmmm"),3)) &amp; "'!C22")</f>
        <v>0</v>
      </c>
      <c r="E49" s="147"/>
      <c r="F49" s="148"/>
      <c r="G49" s="148"/>
      <c r="H49" s="148"/>
      <c r="I49" s="148"/>
      <c r="J49" s="148"/>
      <c r="K49" s="148"/>
      <c r="L49" s="148"/>
      <c r="M49" s="148"/>
      <c r="N49" s="148"/>
      <c r="O49" s="148"/>
      <c r="P49" s="149"/>
    </row>
    <row r="50" spans="1:16" ht="15" customHeight="1" x14ac:dyDescent="0.25">
      <c r="A50" s="44" t="e">
        <f ca="1">IF(MONTH(C50)=MONTH(D$3),RIGHT('Yearly Info'!A$26,LEN('Yearly Info'!A$26)-4),"")</f>
        <v>#VALUE!</v>
      </c>
      <c r="B50" s="145"/>
      <c r="C50" s="42">
        <f t="shared" ca="1" si="3"/>
        <v>46329</v>
      </c>
      <c r="D50" s="54">
        <f ca="1">INDIRECT("'" &amp; UPPER(LEFT(TEXT($D$3,"mmmm"),3)) &amp; "'!C23")</f>
        <v>0</v>
      </c>
      <c r="E50" s="147"/>
      <c r="F50" s="148"/>
      <c r="G50" s="148"/>
      <c r="H50" s="148"/>
      <c r="I50" s="148"/>
      <c r="J50" s="148"/>
      <c r="K50" s="148"/>
      <c r="L50" s="148"/>
      <c r="M50" s="148"/>
      <c r="N50" s="148"/>
      <c r="O50" s="148"/>
      <c r="P50" s="149"/>
    </row>
    <row r="51" spans="1:16" ht="15" customHeight="1" x14ac:dyDescent="0.25">
      <c r="A51" s="44" t="e">
        <f ca="1">IF(MONTH(C51)=MONTH(D$3),RIGHT('Yearly Info'!A$27,LEN('Yearly Info'!A$27)-4),"")</f>
        <v>#VALUE!</v>
      </c>
      <c r="B51" s="145"/>
      <c r="C51" s="42">
        <f t="shared" ca="1" si="3"/>
        <v>46329</v>
      </c>
      <c r="D51" s="54">
        <f ca="1">INDIRECT("'" &amp; UPPER(LEFT(TEXT($D$3,"mmmm"),3)) &amp; "'!C24")</f>
        <v>0</v>
      </c>
      <c r="E51" s="147"/>
      <c r="F51" s="148"/>
      <c r="G51" s="148"/>
      <c r="H51" s="148"/>
      <c r="I51" s="148"/>
      <c r="J51" s="148"/>
      <c r="K51" s="148"/>
      <c r="L51" s="148"/>
      <c r="M51" s="148"/>
      <c r="N51" s="148"/>
      <c r="O51" s="148"/>
      <c r="P51" s="149"/>
    </row>
    <row r="52" spans="1:16" ht="15" customHeight="1" x14ac:dyDescent="0.25">
      <c r="A52" s="44" t="e">
        <f ca="1">IF(MONTH(C52)=MONTH(D$3),RIGHT('Yearly Info'!A$28,LEN('Yearly Info'!A$28)-4),"")</f>
        <v>#VALUE!</v>
      </c>
      <c r="B52" s="145"/>
      <c r="C52" s="42">
        <f t="shared" ca="1" si="3"/>
        <v>46329</v>
      </c>
      <c r="D52" s="54">
        <f ca="1">INDIRECT("'" &amp; UPPER(LEFT(TEXT($D$3,"mmmm"),3)) &amp; "'!C25")</f>
        <v>0</v>
      </c>
      <c r="E52" s="147"/>
      <c r="F52" s="148"/>
      <c r="G52" s="148"/>
      <c r="H52" s="148"/>
      <c r="I52" s="148"/>
      <c r="J52" s="148"/>
      <c r="K52" s="148"/>
      <c r="L52" s="148"/>
      <c r="M52" s="148"/>
      <c r="N52" s="148"/>
      <c r="O52" s="148"/>
      <c r="P52" s="149"/>
    </row>
    <row r="53" spans="1:16" ht="15" customHeight="1" x14ac:dyDescent="0.25">
      <c r="A53" s="44" t="e">
        <f ca="1">IF(MONTH(C53)=MONTH(D$3),RIGHT('Yearly Info'!A$29,LEN('Yearly Info'!A$29)-4),"")</f>
        <v>#VALUE!</v>
      </c>
      <c r="B53" s="145"/>
      <c r="C53" s="42">
        <f t="shared" ca="1" si="3"/>
        <v>46329</v>
      </c>
      <c r="D53" s="54">
        <f ca="1">INDIRECT("'" &amp; UPPER(LEFT(TEXT($D$3,"mmmm"),3)) &amp; "'!C26")</f>
        <v>0</v>
      </c>
      <c r="E53" s="147"/>
      <c r="F53" s="148"/>
      <c r="G53" s="148"/>
      <c r="H53" s="148"/>
      <c r="I53" s="148"/>
      <c r="J53" s="148"/>
      <c r="K53" s="148"/>
      <c r="L53" s="148"/>
      <c r="M53" s="148"/>
      <c r="N53" s="148"/>
      <c r="O53" s="148"/>
      <c r="P53" s="149"/>
    </row>
    <row r="54" spans="1:16" ht="15" customHeight="1" x14ac:dyDescent="0.25">
      <c r="A54" s="44" t="e">
        <f ca="1">IF(MONTH(C54)=MONTH(D$3),RIGHT('Yearly Info'!A$30,LEN('Yearly Info'!A$30)-4),"")</f>
        <v>#VALUE!</v>
      </c>
      <c r="B54" s="145"/>
      <c r="C54" s="42">
        <f t="shared" ca="1" si="3"/>
        <v>46329</v>
      </c>
      <c r="D54" s="54">
        <f ca="1">INDIRECT("'" &amp; UPPER(LEFT(TEXT($D$3,"mmmm"),3)) &amp; "'!C27")</f>
        <v>0</v>
      </c>
      <c r="E54" s="147"/>
      <c r="F54" s="148"/>
      <c r="G54" s="148"/>
      <c r="H54" s="148"/>
      <c r="I54" s="148"/>
      <c r="J54" s="148"/>
      <c r="K54" s="148"/>
      <c r="L54" s="148"/>
      <c r="M54" s="148"/>
      <c r="N54" s="148"/>
      <c r="O54" s="148"/>
      <c r="P54" s="149"/>
    </row>
    <row r="55" spans="1:16" ht="15" customHeight="1" x14ac:dyDescent="0.25">
      <c r="A55" s="44" t="e">
        <f ca="1">IF(MONTH(C55)=MONTH(D$3),RIGHT('Yearly Info'!A$31,LEN('Yearly Info'!A$31)-4),"")</f>
        <v>#VALUE!</v>
      </c>
      <c r="B55" s="145"/>
      <c r="C55" s="42">
        <f t="shared" ca="1" si="3"/>
        <v>46329</v>
      </c>
      <c r="D55" s="54">
        <f ca="1">INDIRECT("'" &amp; UPPER(LEFT(TEXT($D$3,"mmmm"),3)) &amp; "'!C28")</f>
        <v>0</v>
      </c>
      <c r="E55" s="147"/>
      <c r="F55" s="148"/>
      <c r="G55" s="148"/>
      <c r="H55" s="148"/>
      <c r="I55" s="148"/>
      <c r="J55" s="148"/>
      <c r="K55" s="148"/>
      <c r="L55" s="148"/>
      <c r="M55" s="148"/>
      <c r="N55" s="148"/>
      <c r="O55" s="148"/>
      <c r="P55" s="149"/>
    </row>
    <row r="56" spans="1:16" ht="15" customHeight="1" x14ac:dyDescent="0.25">
      <c r="A56" s="44" t="e">
        <f ca="1">IF(MONTH(C56)=MONTH(D$3),RIGHT('Yearly Info'!A$32,LEN('Yearly Info'!A$32)-4),"")</f>
        <v>#VALUE!</v>
      </c>
      <c r="B56" s="145"/>
      <c r="C56" s="42">
        <f ca="1">C55</f>
        <v>46329</v>
      </c>
      <c r="D56" s="54">
        <f ca="1">INDIRECT("'" &amp; UPPER(LEFT(TEXT($D$3,"mmmm"),3)) &amp; "'!C29")</f>
        <v>0</v>
      </c>
      <c r="E56" s="147"/>
      <c r="F56" s="148"/>
      <c r="G56" s="148"/>
      <c r="H56" s="148"/>
      <c r="I56" s="148"/>
      <c r="J56" s="148"/>
      <c r="K56" s="148"/>
      <c r="L56" s="148"/>
      <c r="M56" s="148"/>
      <c r="N56" s="148"/>
      <c r="O56" s="148"/>
      <c r="P56" s="149"/>
    </row>
    <row r="57" spans="1:16" ht="15" customHeight="1" x14ac:dyDescent="0.25">
      <c r="A57" s="44" t="e">
        <f ca="1">IF(MONTH(C57)=MONTH(D$3),RIGHT('Yearly Info'!A$33,LEN('Yearly Info'!A$33)-4),"")</f>
        <v>#VALUE!</v>
      </c>
      <c r="B57" s="145"/>
      <c r="C57" s="42">
        <f t="shared" ca="1" si="3"/>
        <v>46329</v>
      </c>
      <c r="D57" s="54">
        <f ca="1">INDIRECT("'" &amp; UPPER(LEFT(TEXT($D$3,"mmmm"),3)) &amp; "'!C30")</f>
        <v>0</v>
      </c>
      <c r="E57" s="147"/>
      <c r="F57" s="148"/>
      <c r="G57" s="148"/>
      <c r="H57" s="148"/>
      <c r="I57" s="148"/>
      <c r="J57" s="148"/>
      <c r="K57" s="148"/>
      <c r="L57" s="148"/>
      <c r="M57" s="148"/>
      <c r="N57" s="148"/>
      <c r="O57" s="148"/>
      <c r="P57" s="149"/>
    </row>
    <row r="58" spans="1:16" ht="15" customHeight="1" x14ac:dyDescent="0.25">
      <c r="A58" s="44" t="e">
        <f ca="1">IF(MONTH(C58)=MONTH(D$3),RIGHT('Yearly Info'!A$34,LEN('Yearly Info'!A$34)-4),"")</f>
        <v>#VALUE!</v>
      </c>
      <c r="B58" s="145"/>
      <c r="C58" s="42">
        <f t="shared" ca="1" si="3"/>
        <v>46329</v>
      </c>
      <c r="D58" s="54">
        <f ca="1">INDIRECT("'" &amp; UPPER(LEFT(TEXT($D$3,"mmmm"),3)) &amp; "'!C31")</f>
        <v>0</v>
      </c>
      <c r="E58" s="147"/>
      <c r="F58" s="148"/>
      <c r="G58" s="148"/>
      <c r="H58" s="148"/>
      <c r="I58" s="148"/>
      <c r="J58" s="148"/>
      <c r="K58" s="148"/>
      <c r="L58" s="148"/>
      <c r="M58" s="148"/>
      <c r="N58" s="148"/>
      <c r="O58" s="148"/>
      <c r="P58" s="149"/>
    </row>
    <row r="59" spans="1:16" ht="15" customHeight="1" x14ac:dyDescent="0.25">
      <c r="A59" s="44" t="e">
        <f ca="1">IF(MONTH(C59)=MONTH(D$3),RIGHT('Yearly Info'!A$35,LEN('Yearly Info'!A$35)-4),"")</f>
        <v>#VALUE!</v>
      </c>
      <c r="B59" s="145"/>
      <c r="C59" s="42">
        <f t="shared" ca="1" si="3"/>
        <v>46329</v>
      </c>
      <c r="D59" s="100">
        <f ca="1">INDIRECT("'" &amp; UPPER(LEFT(TEXT($D$3,"mmmm"),3)) &amp; "'!C32")</f>
        <v>0</v>
      </c>
      <c r="E59" s="147"/>
      <c r="F59" s="148"/>
      <c r="G59" s="148"/>
      <c r="H59" s="148"/>
      <c r="I59" s="148"/>
      <c r="J59" s="148"/>
      <c r="K59" s="148"/>
      <c r="L59" s="148"/>
      <c r="M59" s="148"/>
      <c r="N59" s="148"/>
      <c r="O59" s="148"/>
      <c r="P59" s="149"/>
    </row>
    <row r="60" spans="1:16" ht="15" customHeight="1" x14ac:dyDescent="0.25">
      <c r="A60" s="44" t="e">
        <f ca="1">IF(MONTH(C60)=MONTH(D$3),RIGHT('Yearly Info'!A$36,LEN('Yearly Info'!A$36)-4),"")</f>
        <v>#VALUE!</v>
      </c>
      <c r="B60" s="145"/>
      <c r="C60" s="42">
        <f t="shared" ca="1" si="3"/>
        <v>46329</v>
      </c>
      <c r="D60" s="100">
        <f ca="1">INDIRECT("'" &amp; UPPER(LEFT(TEXT($D$3,"mmmm"),3)) &amp; "'!C33")</f>
        <v>0</v>
      </c>
      <c r="E60" s="147"/>
      <c r="F60" s="148"/>
      <c r="G60" s="148"/>
      <c r="H60" s="148"/>
      <c r="I60" s="148"/>
      <c r="J60" s="148"/>
      <c r="K60" s="148"/>
      <c r="L60" s="148"/>
      <c r="M60" s="148"/>
      <c r="N60" s="148"/>
      <c r="O60" s="148"/>
      <c r="P60" s="149"/>
    </row>
    <row r="61" spans="1:16" ht="15" customHeight="1" x14ac:dyDescent="0.25">
      <c r="A61" s="44" t="e">
        <f ca="1">IF(MONTH(C61)=MONTH(D$3),RIGHT('Yearly Info'!A$37,LEN('Yearly Info'!A$37)-4),"")</f>
        <v>#VALUE!</v>
      </c>
      <c r="B61" s="145"/>
      <c r="C61" s="42">
        <f t="shared" ca="1" si="3"/>
        <v>46329</v>
      </c>
      <c r="D61" s="100">
        <f ca="1">INDIRECT("'" &amp; UPPER(LEFT(TEXT($D$3,"mmmm"),3)) &amp; "'!C34")</f>
        <v>0</v>
      </c>
      <c r="E61" s="147"/>
      <c r="F61" s="148"/>
      <c r="G61" s="148"/>
      <c r="H61" s="148"/>
      <c r="I61" s="148"/>
      <c r="J61" s="148"/>
      <c r="K61" s="148"/>
      <c r="L61" s="148"/>
      <c r="M61" s="148"/>
      <c r="N61" s="148"/>
      <c r="O61" s="148"/>
      <c r="P61" s="149"/>
    </row>
    <row r="62" spans="1:16" ht="15" customHeight="1" x14ac:dyDescent="0.25">
      <c r="A62" s="44" t="e">
        <f ca="1">IF(MONTH(C62)=MONTH(D$3),RIGHT('Yearly Info'!A$38,LEN('Yearly Info'!A$38)-4),"")</f>
        <v>#VALUE!</v>
      </c>
      <c r="B62" s="145"/>
      <c r="C62" s="42">
        <f t="shared" ca="1" si="3"/>
        <v>46329</v>
      </c>
      <c r="D62" s="100">
        <f ca="1">INDIRECT("'" &amp; UPPER(LEFT(TEXT($D$3,"mmmm"),3)) &amp; "'!C35")</f>
        <v>0</v>
      </c>
      <c r="E62" s="147"/>
      <c r="F62" s="148"/>
      <c r="G62" s="148"/>
      <c r="H62" s="148"/>
      <c r="I62" s="148"/>
      <c r="J62" s="148"/>
      <c r="K62" s="148"/>
      <c r="L62" s="148"/>
      <c r="M62" s="148"/>
      <c r="N62" s="148"/>
      <c r="O62" s="148"/>
      <c r="P62" s="149"/>
    </row>
    <row r="63" spans="1:16" ht="15" customHeight="1" x14ac:dyDescent="0.25">
      <c r="A63" s="44" t="e">
        <f ca="1">IF(MONTH(C63)=MONTH(D$3),RIGHT('Yearly Info'!A$39,LEN('Yearly Info'!A$39)-4),"")</f>
        <v>#VALUE!</v>
      </c>
      <c r="B63" s="145"/>
      <c r="C63" s="42">
        <f t="shared" ca="1" si="3"/>
        <v>46329</v>
      </c>
      <c r="D63" s="100">
        <f ca="1">INDIRECT("'" &amp; UPPER(LEFT(TEXT($D$3,"mmmm"),3)) &amp; "'!C36")</f>
        <v>0</v>
      </c>
      <c r="E63" s="147"/>
      <c r="F63" s="148"/>
      <c r="G63" s="148"/>
      <c r="H63" s="148"/>
      <c r="I63" s="148"/>
      <c r="J63" s="148"/>
      <c r="K63" s="148"/>
      <c r="L63" s="148"/>
      <c r="M63" s="148"/>
      <c r="N63" s="148"/>
      <c r="O63" s="148"/>
      <c r="P63" s="149"/>
    </row>
    <row r="64" spans="1:16" ht="15" customHeight="1" thickBot="1" x14ac:dyDescent="0.3">
      <c r="A64" s="45" t="e">
        <f ca="1">IF(MONTH(C64)=MONTH(D$3),RIGHT('Yearly Info'!A$40,LEN('Yearly Info'!A$40)-4),"")</f>
        <v>#VALUE!</v>
      </c>
      <c r="B64" s="145"/>
      <c r="C64" s="42">
        <f t="shared" ca="1" si="3"/>
        <v>46329</v>
      </c>
      <c r="D64" s="100">
        <f ca="1">INDIRECT("'" &amp; UPPER(LEFT(TEXT($D$3,"mmmm"),3)) &amp; "'!C37")</f>
        <v>0</v>
      </c>
      <c r="E64" s="147"/>
      <c r="F64" s="148"/>
      <c r="G64" s="148"/>
      <c r="H64" s="148"/>
      <c r="I64" s="148"/>
      <c r="J64" s="148"/>
      <c r="K64" s="148"/>
      <c r="L64" s="148"/>
      <c r="M64" s="148"/>
      <c r="N64" s="148"/>
      <c r="O64" s="148"/>
      <c r="P64" s="149"/>
    </row>
    <row r="65" spans="1:16" ht="15" customHeight="1" thickBot="1" x14ac:dyDescent="0.3">
      <c r="A65" s="45" t="str">
        <f ca="1">IF(MONTH(C65)=MONTH(D$3),RIGHT('Yearly Info'!A$41,LEN('Yearly Info'!A$41)-4),"")</f>
        <v xml:space="preserve"> </v>
      </c>
      <c r="B65" s="145"/>
      <c r="C65" s="42">
        <f t="shared" ca="1" si="3"/>
        <v>46329</v>
      </c>
      <c r="D65" s="100">
        <f ca="1">INDIRECT("'" &amp; UPPER(LEFT(TEXT($D$3,"mmmm"),3)) &amp; "'!C38")</f>
        <v>0</v>
      </c>
      <c r="E65" s="147"/>
      <c r="F65" s="148"/>
      <c r="G65" s="148"/>
      <c r="H65" s="148"/>
      <c r="I65" s="148"/>
      <c r="J65" s="148"/>
      <c r="K65" s="148"/>
      <c r="L65" s="148"/>
      <c r="M65" s="148"/>
      <c r="N65" s="148"/>
      <c r="O65" s="148"/>
      <c r="P65" s="149"/>
    </row>
    <row r="66" spans="1:16" ht="15" customHeight="1" thickBot="1" x14ac:dyDescent="0.3">
      <c r="A66" s="45" t="str">
        <f ca="1">IF(MONTH(C66)=MONTH(D$3),RIGHT('Yearly Info'!A$42,LEN('Yearly Info'!A$42)-4),"")</f>
        <v xml:space="preserve"> </v>
      </c>
      <c r="B66" s="145"/>
      <c r="C66" s="42">
        <f t="shared" ca="1" si="3"/>
        <v>46329</v>
      </c>
      <c r="D66" s="100">
        <f ca="1">INDIRECT("'" &amp; UPPER(LEFT(TEXT($D$3,"mmmm"),3)) &amp; "'!C39")</f>
        <v>0</v>
      </c>
      <c r="E66" s="147"/>
      <c r="F66" s="148"/>
      <c r="G66" s="148"/>
      <c r="H66" s="148"/>
      <c r="I66" s="148"/>
      <c r="J66" s="148"/>
      <c r="K66" s="148"/>
      <c r="L66" s="148"/>
      <c r="M66" s="148"/>
      <c r="N66" s="148"/>
      <c r="O66" s="148"/>
      <c r="P66" s="149"/>
    </row>
    <row r="67" spans="1:16" ht="15" customHeight="1" thickBot="1" x14ac:dyDescent="0.3">
      <c r="A67" s="45" t="str">
        <f ca="1">IF(MONTH(C67)=MONTH(D$3),RIGHT('Yearly Info'!A$43,LEN('Yearly Info'!A$43)-4),"")</f>
        <v xml:space="preserve"> </v>
      </c>
      <c r="B67" s="146"/>
      <c r="C67" s="95">
        <f ca="1">C58</f>
        <v>46329</v>
      </c>
      <c r="D67" s="55">
        <f ca="1">INDIRECT("'" &amp; UPPER(LEFT(TEXT($D$3,"mmmm"),3)) &amp; "'!C40")</f>
        <v>0</v>
      </c>
      <c r="E67" s="150"/>
      <c r="F67" s="151"/>
      <c r="G67" s="151"/>
      <c r="H67" s="151"/>
      <c r="I67" s="151"/>
      <c r="J67" s="151"/>
      <c r="K67" s="151"/>
      <c r="L67" s="151"/>
      <c r="M67" s="151"/>
      <c r="N67" s="151"/>
      <c r="O67" s="151"/>
      <c r="P67" s="152"/>
    </row>
    <row r="68" spans="1:16" ht="15" customHeight="1" x14ac:dyDescent="0.25">
      <c r="A68" s="44" t="str">
        <f ca="1">IF(MONTH(C68)=MONTH(D$3),RIGHT('Yearly Info'!A$14,LEN('Yearly Info'!A$14)-4),"")</f>
        <v xml:space="preserve"> RICS Support for MDEQ</v>
      </c>
      <c r="B68" s="145" t="str">
        <f ca="1">TEXT(C68,"dddd")</f>
        <v>Wednesday</v>
      </c>
      <c r="C68" s="94">
        <f ca="1">C38+1</f>
        <v>46330</v>
      </c>
      <c r="D68" s="54">
        <f ca="1">INDIRECT("'" &amp; UPPER(LEFT(TEXT($D$3,"mmmm"),3)) &amp; "'!D11")</f>
        <v>0</v>
      </c>
      <c r="E68" s="147"/>
      <c r="F68" s="148"/>
      <c r="G68" s="148"/>
      <c r="H68" s="148"/>
      <c r="I68" s="148"/>
      <c r="J68" s="148"/>
      <c r="K68" s="148"/>
      <c r="L68" s="148"/>
      <c r="M68" s="148"/>
      <c r="N68" s="148"/>
      <c r="O68" s="148"/>
      <c r="P68" s="149"/>
    </row>
    <row r="69" spans="1:16" ht="15" customHeight="1" x14ac:dyDescent="0.25">
      <c r="A69" s="44" t="str">
        <f ca="1">IF(MONTH(C69)=MONTH(D$3),RIGHT('Yearly Info'!A$15,LEN('Yearly Info'!A$15)-4),"")</f>
        <v xml:space="preserve"> MDEQ</v>
      </c>
      <c r="B69" s="145"/>
      <c r="C69" s="42">
        <f ca="1">C68</f>
        <v>46330</v>
      </c>
      <c r="D69" s="54">
        <f ca="1">INDIRECT("'" &amp; UPPER(LEFT(TEXT($D$3,"mmmm"),3)) &amp; "'!D12")</f>
        <v>0</v>
      </c>
      <c r="E69" s="147"/>
      <c r="F69" s="148"/>
      <c r="G69" s="148"/>
      <c r="H69" s="148"/>
      <c r="I69" s="148"/>
      <c r="J69" s="148"/>
      <c r="K69" s="148"/>
      <c r="L69" s="148"/>
      <c r="M69" s="148"/>
      <c r="N69" s="148"/>
      <c r="O69" s="148"/>
      <c r="P69" s="149"/>
    </row>
    <row r="70" spans="1:16" ht="15" customHeight="1" x14ac:dyDescent="0.25">
      <c r="A70" s="44" t="str">
        <f ca="1">IF(MONTH(C70)=MONTH(D$3),RIGHT('Yearly Info'!A$16,LEN('Yearly Info'!A$16)-4),"")</f>
        <v xml:space="preserve"> RICS Idea Portal</v>
      </c>
      <c r="B70" s="145"/>
      <c r="C70" s="42">
        <f t="shared" ref="C70:C97" ca="1" si="4">C69</f>
        <v>46330</v>
      </c>
      <c r="D70" s="54">
        <f ca="1">INDIRECT("'" &amp; UPPER(LEFT(TEXT($D$3,"mmmm"),3)) &amp; "'!D13")</f>
        <v>0</v>
      </c>
      <c r="E70" s="147"/>
      <c r="F70" s="148"/>
      <c r="G70" s="148"/>
      <c r="H70" s="148"/>
      <c r="I70" s="148"/>
      <c r="J70" s="148"/>
      <c r="K70" s="148"/>
      <c r="L70" s="148"/>
      <c r="M70" s="148"/>
      <c r="N70" s="148"/>
      <c r="O70" s="148"/>
      <c r="P70" s="149"/>
    </row>
    <row r="71" spans="1:16" ht="15" customHeight="1" x14ac:dyDescent="0.25">
      <c r="A71" s="44" t="str">
        <f ca="1">IF(MONTH(C71)=MONTH(D$3),RIGHT('Yearly Info'!A$17,LEN('Yearly Info'!A$17)-4),"")</f>
        <v xml:space="preserve"> MSWIS</v>
      </c>
      <c r="B71" s="145"/>
      <c r="C71" s="42">
        <f t="shared" ca="1" si="4"/>
        <v>46330</v>
      </c>
      <c r="D71" s="54">
        <f ca="1">INDIRECT("'" &amp; UPPER(LEFT(TEXT($D$3,"mmmm"),3)) &amp; "'!D14")</f>
        <v>0</v>
      </c>
      <c r="E71" s="147"/>
      <c r="F71" s="148"/>
      <c r="G71" s="148"/>
      <c r="H71" s="148"/>
      <c r="I71" s="148"/>
      <c r="J71" s="148"/>
      <c r="K71" s="148"/>
      <c r="L71" s="148"/>
      <c r="M71" s="148"/>
      <c r="N71" s="148"/>
      <c r="O71" s="148"/>
      <c r="P71" s="149"/>
    </row>
    <row r="72" spans="1:16" ht="15" customHeight="1" x14ac:dyDescent="0.25">
      <c r="A72" s="44" t="str">
        <f ca="1">IF(MONTH(C72)=MONTH(D$3),RIGHT('Yearly Info'!A$18,LEN('Yearly Info'!A$18)-4),"")</f>
        <v xml:space="preserve"> GeoSpatial</v>
      </c>
      <c r="B72" s="145"/>
      <c r="C72" s="42">
        <f t="shared" ca="1" si="4"/>
        <v>46330</v>
      </c>
      <c r="D72" s="54">
        <f ca="1">INDIRECT("'" &amp; UPPER(LEFT(TEXT($D$3,"mmmm"),3)) &amp; "'!D15")</f>
        <v>0</v>
      </c>
      <c r="E72" s="156"/>
      <c r="F72" s="148"/>
      <c r="G72" s="148"/>
      <c r="H72" s="148"/>
      <c r="I72" s="148"/>
      <c r="J72" s="148"/>
      <c r="K72" s="148"/>
      <c r="L72" s="148"/>
      <c r="M72" s="148"/>
      <c r="N72" s="148"/>
      <c r="O72" s="148"/>
      <c r="P72" s="149"/>
    </row>
    <row r="73" spans="1:16" ht="15" customHeight="1" x14ac:dyDescent="0.25">
      <c r="A73" s="44" t="str">
        <f ca="1">IF(MONTH(C73)=MONTH(D$3),RIGHT('Yearly Info'!A$19,LEN('Yearly Info'!A$19)-4),"")</f>
        <v xml:space="preserve"> RICS Dashboard</v>
      </c>
      <c r="B73" s="145"/>
      <c r="C73" s="42">
        <f t="shared" ca="1" si="4"/>
        <v>46330</v>
      </c>
      <c r="D73" s="54">
        <f ca="1">INDIRECT("'" &amp; UPPER(LEFT(TEXT($D$3,"mmmm"),3)) &amp; "'!D16")</f>
        <v>0</v>
      </c>
      <c r="E73" s="147"/>
      <c r="F73" s="148"/>
      <c r="G73" s="148"/>
      <c r="H73" s="148"/>
      <c r="I73" s="148"/>
      <c r="J73" s="148"/>
      <c r="K73" s="148"/>
      <c r="L73" s="148"/>
      <c r="M73" s="148"/>
      <c r="N73" s="148"/>
      <c r="O73" s="148"/>
      <c r="P73" s="149"/>
    </row>
    <row r="74" spans="1:16" ht="15" customHeight="1" x14ac:dyDescent="0.25">
      <c r="A74" s="44" t="str">
        <f ca="1">IF(MONTH(C74)=MONTH(D$3),RIGHT('Yearly Info'!A$20,LEN('Yearly Info'!A$20)-4),"")</f>
        <v xml:space="preserve"> MDWFP NRIS</v>
      </c>
      <c r="B74" s="145"/>
      <c r="C74" s="42">
        <f t="shared" ca="1" si="4"/>
        <v>46330</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xml:space="preserve"> MSWIS MRVA 4 CLOSED</v>
      </c>
      <c r="B75" s="145"/>
      <c r="C75" s="42">
        <f t="shared" ca="1" si="4"/>
        <v>46330</v>
      </c>
      <c r="D75" s="54">
        <f ca="1">INDIRECT("'" &amp; UPPER(LEFT(TEXT($D$3,"mmmm"),3)) &amp; "'!D18")</f>
        <v>0</v>
      </c>
      <c r="E75" s="147"/>
      <c r="F75" s="148"/>
      <c r="G75" s="148"/>
      <c r="H75" s="148"/>
      <c r="I75" s="148"/>
      <c r="J75" s="148"/>
      <c r="K75" s="148"/>
      <c r="L75" s="148"/>
      <c r="M75" s="148"/>
      <c r="N75" s="148"/>
      <c r="O75" s="148"/>
      <c r="P75" s="149"/>
    </row>
    <row r="76" spans="1:16" ht="15" customHeight="1" x14ac:dyDescent="0.25">
      <c r="A76" s="44" t="str">
        <f ca="1">IF(MONTH(C76)=MONTH(D$3),RIGHT('Yearly Info'!A$22,LEN('Yearly Info'!A$22)-4),"")</f>
        <v xml:space="preserve"> Tackett</v>
      </c>
      <c r="B76" s="145"/>
      <c r="C76" s="42">
        <f t="shared" ca="1" si="4"/>
        <v>46330</v>
      </c>
      <c r="D76" s="54">
        <f ca="1">INDIRECT("'" &amp; UPPER(LEFT(TEXT($D$3,"mmmm"),3)) &amp; "'!D19")</f>
        <v>0</v>
      </c>
      <c r="E76" s="147"/>
      <c r="F76" s="148"/>
      <c r="G76" s="148"/>
      <c r="H76" s="148"/>
      <c r="I76" s="148"/>
      <c r="J76" s="148"/>
      <c r="K76" s="148"/>
      <c r="L76" s="148"/>
      <c r="M76" s="148"/>
      <c r="N76" s="148"/>
      <c r="O76" s="148"/>
      <c r="P76" s="149"/>
    </row>
    <row r="77" spans="1:16" ht="15" customHeight="1" x14ac:dyDescent="0.25">
      <c r="A77" s="44" t="e">
        <f ca="1">IF(MONTH(C77)=MONTH(D$3),RIGHT('Yearly Info'!A$23,LEN('Yearly Info'!A$23)-4),"")</f>
        <v>#VALUE!</v>
      </c>
      <c r="B77" s="145"/>
      <c r="C77" s="42">
        <f t="shared" ca="1" si="4"/>
        <v>46330</v>
      </c>
      <c r="D77" s="54">
        <f ca="1">INDIRECT("'" &amp; UPPER(LEFT(TEXT($D$3,"mmmm"),3)) &amp; "'!D20")</f>
        <v>0</v>
      </c>
      <c r="E77" s="147"/>
      <c r="F77" s="148"/>
      <c r="G77" s="148"/>
      <c r="H77" s="148"/>
      <c r="I77" s="148"/>
      <c r="J77" s="148"/>
      <c r="K77" s="148"/>
      <c r="L77" s="148"/>
      <c r="M77" s="148"/>
      <c r="N77" s="148"/>
      <c r="O77" s="148"/>
      <c r="P77" s="149"/>
    </row>
    <row r="78" spans="1:16" ht="15" customHeight="1" x14ac:dyDescent="0.25">
      <c r="A78" s="44" t="e">
        <f ca="1">IF(MONTH(C78)=MONTH(D$3),RIGHT('Yearly Info'!A$24,LEN('Yearly Info'!A$24)-4),"")</f>
        <v>#VALUE!</v>
      </c>
      <c r="B78" s="145"/>
      <c r="C78" s="42">
        <f t="shared" ca="1" si="4"/>
        <v>46330</v>
      </c>
      <c r="D78" s="54">
        <f ca="1">INDIRECT("'" &amp; UPPER(LEFT(TEXT($D$3,"mmmm"),3)) &amp; "'!D21")</f>
        <v>0</v>
      </c>
      <c r="E78" s="147"/>
      <c r="F78" s="148"/>
      <c r="G78" s="148"/>
      <c r="H78" s="148"/>
      <c r="I78" s="148"/>
      <c r="J78" s="148"/>
      <c r="K78" s="148"/>
      <c r="L78" s="148"/>
      <c r="M78" s="148"/>
      <c r="N78" s="148"/>
      <c r="O78" s="148"/>
      <c r="P78" s="149"/>
    </row>
    <row r="79" spans="1:16" ht="15" customHeight="1" x14ac:dyDescent="0.25">
      <c r="A79" s="44" t="e">
        <f ca="1">IF(MONTH(C79)=MONTH(D$3),RIGHT('Yearly Info'!A$25,LEN('Yearly Info'!A$25)-4),"")</f>
        <v>#VALUE!</v>
      </c>
      <c r="B79" s="145"/>
      <c r="C79" s="42">
        <f t="shared" ca="1" si="4"/>
        <v>46330</v>
      </c>
      <c r="D79" s="54">
        <f ca="1">INDIRECT("'" &amp; UPPER(LEFT(TEXT($D$3,"mmmm"),3)) &amp; "'!D22")</f>
        <v>0</v>
      </c>
      <c r="E79" s="147"/>
      <c r="F79" s="148"/>
      <c r="G79" s="148"/>
      <c r="H79" s="148"/>
      <c r="I79" s="148"/>
      <c r="J79" s="148"/>
      <c r="K79" s="148"/>
      <c r="L79" s="148"/>
      <c r="M79" s="148"/>
      <c r="N79" s="148"/>
      <c r="O79" s="148"/>
      <c r="P79" s="149"/>
    </row>
    <row r="80" spans="1:16" ht="15" customHeight="1" x14ac:dyDescent="0.25">
      <c r="A80" s="44" t="e">
        <f ca="1">IF(MONTH(C80)=MONTH(D$3),RIGHT('Yearly Info'!A$26,LEN('Yearly Info'!A$26)-4),"")</f>
        <v>#VALUE!</v>
      </c>
      <c r="B80" s="145"/>
      <c r="C80" s="42">
        <f t="shared" ca="1" si="4"/>
        <v>46330</v>
      </c>
      <c r="D80" s="54">
        <f ca="1">INDIRECT("'" &amp; UPPER(LEFT(TEXT($D$3,"mmmm"),3)) &amp; "'!D23")</f>
        <v>0</v>
      </c>
      <c r="E80" s="147"/>
      <c r="F80" s="148"/>
      <c r="G80" s="148"/>
      <c r="H80" s="148"/>
      <c r="I80" s="148"/>
      <c r="J80" s="148"/>
      <c r="K80" s="148"/>
      <c r="L80" s="148"/>
      <c r="M80" s="148"/>
      <c r="N80" s="148"/>
      <c r="O80" s="148"/>
      <c r="P80" s="149"/>
    </row>
    <row r="81" spans="1:16" ht="15" customHeight="1" x14ac:dyDescent="0.25">
      <c r="A81" s="44" t="e">
        <f ca="1">IF(MONTH(C81)=MONTH(D$3),RIGHT('Yearly Info'!A$27,LEN('Yearly Info'!A$27)-4),"")</f>
        <v>#VALUE!</v>
      </c>
      <c r="B81" s="145"/>
      <c r="C81" s="42">
        <f t="shared" ca="1" si="4"/>
        <v>46330</v>
      </c>
      <c r="D81" s="54">
        <f ca="1">INDIRECT("'" &amp; UPPER(LEFT(TEXT($D$3,"mmmm"),3)) &amp; "'!D24")</f>
        <v>0</v>
      </c>
      <c r="E81" s="147"/>
      <c r="F81" s="148"/>
      <c r="G81" s="148"/>
      <c r="H81" s="148"/>
      <c r="I81" s="148"/>
      <c r="J81" s="148"/>
      <c r="K81" s="148"/>
      <c r="L81" s="148"/>
      <c r="M81" s="148"/>
      <c r="N81" s="148"/>
      <c r="O81" s="148"/>
      <c r="P81" s="149"/>
    </row>
    <row r="82" spans="1:16" ht="15" customHeight="1" x14ac:dyDescent="0.25">
      <c r="A82" s="44" t="e">
        <f ca="1">IF(MONTH(C82)=MONTH(D$3),RIGHT('Yearly Info'!A$28,LEN('Yearly Info'!A$28)-4),"")</f>
        <v>#VALUE!</v>
      </c>
      <c r="B82" s="145"/>
      <c r="C82" s="42">
        <f t="shared" ca="1" si="4"/>
        <v>46330</v>
      </c>
      <c r="D82" s="54">
        <f ca="1">INDIRECT("'" &amp; UPPER(LEFT(TEXT($D$3,"mmmm"),3)) &amp; "'!D25")</f>
        <v>0</v>
      </c>
      <c r="E82" s="147"/>
      <c r="F82" s="148"/>
      <c r="G82" s="148"/>
      <c r="H82" s="148"/>
      <c r="I82" s="148"/>
      <c r="J82" s="148"/>
      <c r="K82" s="148"/>
      <c r="L82" s="148"/>
      <c r="M82" s="148"/>
      <c r="N82" s="148"/>
      <c r="O82" s="148"/>
      <c r="P82" s="149"/>
    </row>
    <row r="83" spans="1:16" ht="15" customHeight="1" x14ac:dyDescent="0.25">
      <c r="A83" s="44" t="e">
        <f ca="1">IF(MONTH(C83)=MONTH(D$3),RIGHT('Yearly Info'!A$29,LEN('Yearly Info'!A$29)-4),"")</f>
        <v>#VALUE!</v>
      </c>
      <c r="B83" s="145"/>
      <c r="C83" s="42">
        <f t="shared" ca="1" si="4"/>
        <v>46330</v>
      </c>
      <c r="D83" s="54">
        <f ca="1">INDIRECT("'" &amp; UPPER(LEFT(TEXT($D$3,"mmmm"),3)) &amp; "'!D26")</f>
        <v>0</v>
      </c>
      <c r="E83" s="147"/>
      <c r="F83" s="148"/>
      <c r="G83" s="148"/>
      <c r="H83" s="148"/>
      <c r="I83" s="148"/>
      <c r="J83" s="148"/>
      <c r="K83" s="148"/>
      <c r="L83" s="148"/>
      <c r="M83" s="148"/>
      <c r="N83" s="148"/>
      <c r="O83" s="148"/>
      <c r="P83" s="149"/>
    </row>
    <row r="84" spans="1:16" ht="15" customHeight="1" x14ac:dyDescent="0.25">
      <c r="A84" s="44" t="e">
        <f ca="1">IF(MONTH(C84)=MONTH(D$3),RIGHT('Yearly Info'!A$30,LEN('Yearly Info'!A$30)-4),"")</f>
        <v>#VALUE!</v>
      </c>
      <c r="B84" s="145"/>
      <c r="C84" s="42">
        <f t="shared" ca="1" si="4"/>
        <v>46330</v>
      </c>
      <c r="D84" s="54">
        <f ca="1">INDIRECT("'" &amp; UPPER(LEFT(TEXT($D$3,"mmmm"),3)) &amp; "'!D27")</f>
        <v>0</v>
      </c>
      <c r="E84" s="147"/>
      <c r="F84" s="148"/>
      <c r="G84" s="148"/>
      <c r="H84" s="148"/>
      <c r="I84" s="148"/>
      <c r="J84" s="148"/>
      <c r="K84" s="148"/>
      <c r="L84" s="148"/>
      <c r="M84" s="148"/>
      <c r="N84" s="148"/>
      <c r="O84" s="148"/>
      <c r="P84" s="149"/>
    </row>
    <row r="85" spans="1:16" ht="15" customHeight="1" x14ac:dyDescent="0.25">
      <c r="A85" s="44" t="e">
        <f ca="1">IF(MONTH(C85)=MONTH(D$3),RIGHT('Yearly Info'!A$31,LEN('Yearly Info'!A$31)-4),"")</f>
        <v>#VALUE!</v>
      </c>
      <c r="B85" s="145"/>
      <c r="C85" s="42">
        <f t="shared" ca="1" si="4"/>
        <v>46330</v>
      </c>
      <c r="D85" s="54">
        <f ca="1">INDIRECT("'" &amp; UPPER(LEFT(TEXT($D$3,"mmmm"),3)) &amp; "'!D28")</f>
        <v>0</v>
      </c>
      <c r="E85" s="147"/>
      <c r="F85" s="148"/>
      <c r="G85" s="148"/>
      <c r="H85" s="148"/>
      <c r="I85" s="148"/>
      <c r="J85" s="148"/>
      <c r="K85" s="148"/>
      <c r="L85" s="148"/>
      <c r="M85" s="148"/>
      <c r="N85" s="148"/>
      <c r="O85" s="148"/>
      <c r="P85" s="149"/>
    </row>
    <row r="86" spans="1:16" ht="15" customHeight="1" x14ac:dyDescent="0.25">
      <c r="A86" s="44" t="e">
        <f ca="1">IF(MONTH(C86)=MONTH(D$3),RIGHT('Yearly Info'!A$32,LEN('Yearly Info'!A$32)-4),"")</f>
        <v>#VALUE!</v>
      </c>
      <c r="B86" s="145"/>
      <c r="C86" s="42">
        <f t="shared" ca="1" si="4"/>
        <v>46330</v>
      </c>
      <c r="D86" s="54">
        <f ca="1">INDIRECT("'" &amp; UPPER(LEFT(TEXT($D$3,"mmmm"),3)) &amp; "'!D29")</f>
        <v>0</v>
      </c>
      <c r="E86" s="147"/>
      <c r="F86" s="148"/>
      <c r="G86" s="148"/>
      <c r="H86" s="148"/>
      <c r="I86" s="148"/>
      <c r="J86" s="148"/>
      <c r="K86" s="148"/>
      <c r="L86" s="148"/>
      <c r="M86" s="148"/>
      <c r="N86" s="148"/>
      <c r="O86" s="148"/>
      <c r="P86" s="149"/>
    </row>
    <row r="87" spans="1:16" ht="15" customHeight="1" x14ac:dyDescent="0.25">
      <c r="A87" s="44" t="e">
        <f ca="1">IF(MONTH(C87)=MONTH(D$3),RIGHT('Yearly Info'!A$33,LEN('Yearly Info'!A$33)-4),"")</f>
        <v>#VALUE!</v>
      </c>
      <c r="B87" s="145"/>
      <c r="C87" s="42">
        <f t="shared" ca="1" si="4"/>
        <v>46330</v>
      </c>
      <c r="D87" s="54">
        <f ca="1">INDIRECT("'" &amp; UPPER(LEFT(TEXT($D$3,"mmmm"),3)) &amp; "'!D30")</f>
        <v>0</v>
      </c>
      <c r="E87" s="147"/>
      <c r="F87" s="148"/>
      <c r="G87" s="148"/>
      <c r="H87" s="148"/>
      <c r="I87" s="148"/>
      <c r="J87" s="148"/>
      <c r="K87" s="148"/>
      <c r="L87" s="148"/>
      <c r="M87" s="148"/>
      <c r="N87" s="148"/>
      <c r="O87" s="148"/>
      <c r="P87" s="149"/>
    </row>
    <row r="88" spans="1:16" ht="15" customHeight="1" x14ac:dyDescent="0.25">
      <c r="A88" s="44" t="e">
        <f ca="1">IF(MONTH(C88)=MONTH(D$3),RIGHT('Yearly Info'!A$34,LEN('Yearly Info'!A$34)-4),"")</f>
        <v>#VALUE!</v>
      </c>
      <c r="B88" s="145"/>
      <c r="C88" s="42">
        <f t="shared" ca="1" si="4"/>
        <v>46330</v>
      </c>
      <c r="D88" s="54">
        <f ca="1">INDIRECT("'" &amp; UPPER(LEFT(TEXT($D$3,"mmmm"),3)) &amp; "'!D31")</f>
        <v>0</v>
      </c>
      <c r="E88" s="147"/>
      <c r="F88" s="148"/>
      <c r="G88" s="148"/>
      <c r="H88" s="148"/>
      <c r="I88" s="148"/>
      <c r="J88" s="148"/>
      <c r="K88" s="148"/>
      <c r="L88" s="148"/>
      <c r="M88" s="148"/>
      <c r="N88" s="148"/>
      <c r="O88" s="148"/>
      <c r="P88" s="149"/>
    </row>
    <row r="89" spans="1:16" ht="15" customHeight="1" thickBot="1" x14ac:dyDescent="0.3">
      <c r="A89" s="44" t="e">
        <f ca="1">IF(MONTH(C89)=MONTH(D$3),RIGHT('Yearly Info'!A$35,LEN('Yearly Info'!A$35)-4),"")</f>
        <v>#VALUE!</v>
      </c>
      <c r="B89" s="145"/>
      <c r="C89" s="42">
        <f t="shared" ca="1" si="4"/>
        <v>46330</v>
      </c>
      <c r="D89" s="55">
        <f ca="1">INDIRECT("'" &amp; UPPER(LEFT(TEXT($D$3,"mmmm"),3)) &amp; "'!D32")</f>
        <v>0</v>
      </c>
      <c r="E89" s="147"/>
      <c r="F89" s="148"/>
      <c r="G89" s="148"/>
      <c r="H89" s="148"/>
      <c r="I89" s="148"/>
      <c r="J89" s="148"/>
      <c r="K89" s="148"/>
      <c r="L89" s="148"/>
      <c r="M89" s="148"/>
      <c r="N89" s="148"/>
      <c r="O89" s="148"/>
      <c r="P89" s="149"/>
    </row>
    <row r="90" spans="1:16" ht="15" customHeight="1" x14ac:dyDescent="0.25">
      <c r="A90" s="44" t="e">
        <f ca="1">IF(MONTH(C90)=MONTH(D$3),RIGHT('Yearly Info'!A$36,LEN('Yearly Info'!A$36)-4),"")</f>
        <v>#VALUE!</v>
      </c>
      <c r="B90" s="145"/>
      <c r="C90" s="42">
        <f t="shared" ca="1" si="4"/>
        <v>46330</v>
      </c>
      <c r="D90" s="54">
        <f ca="1">INDIRECT("'" &amp; UPPER(LEFT(TEXT($D$3,"mmmm"),3)) &amp; "'!D33")</f>
        <v>0</v>
      </c>
      <c r="E90" s="147"/>
      <c r="F90" s="148"/>
      <c r="G90" s="148"/>
      <c r="H90" s="148"/>
      <c r="I90" s="148"/>
      <c r="J90" s="148"/>
      <c r="K90" s="148"/>
      <c r="L90" s="148"/>
      <c r="M90" s="148"/>
      <c r="N90" s="148"/>
      <c r="O90" s="148"/>
      <c r="P90" s="149"/>
    </row>
    <row r="91" spans="1:16" ht="15" customHeight="1" x14ac:dyDescent="0.25">
      <c r="A91" s="44" t="e">
        <f ca="1">IF(MONTH(C91)=MONTH(D$3),RIGHT('Yearly Info'!A$37,LEN('Yearly Info'!A$37)-4),"")</f>
        <v>#VALUE!</v>
      </c>
      <c r="B91" s="145"/>
      <c r="C91" s="42">
        <f t="shared" ca="1" si="4"/>
        <v>46330</v>
      </c>
      <c r="D91" s="54">
        <f ca="1">INDIRECT("'" &amp; UPPER(LEFT(TEXT($D$3,"mmmm"),3)) &amp; "'!D34")</f>
        <v>0</v>
      </c>
      <c r="E91" s="147"/>
      <c r="F91" s="148"/>
      <c r="G91" s="148"/>
      <c r="H91" s="148"/>
      <c r="I91" s="148"/>
      <c r="J91" s="148"/>
      <c r="K91" s="148"/>
      <c r="L91" s="148"/>
      <c r="M91" s="148"/>
      <c r="N91" s="148"/>
      <c r="O91" s="148"/>
      <c r="P91" s="149"/>
    </row>
    <row r="92" spans="1:16" ht="15" customHeight="1" x14ac:dyDescent="0.25">
      <c r="A92" s="44" t="e">
        <f ca="1">IF(MONTH(C92)=MONTH(D$3),RIGHT('Yearly Info'!A$38,LEN('Yearly Info'!A$38)-4),"")</f>
        <v>#VALUE!</v>
      </c>
      <c r="B92" s="145"/>
      <c r="C92" s="42">
        <f t="shared" ca="1" si="4"/>
        <v>46330</v>
      </c>
      <c r="D92" s="54">
        <f ca="1">INDIRECT("'" &amp; UPPER(LEFT(TEXT($D$3,"mmmm"),3)) &amp; "'!D35")</f>
        <v>0</v>
      </c>
      <c r="E92" s="147"/>
      <c r="F92" s="148"/>
      <c r="G92" s="148"/>
      <c r="H92" s="148"/>
      <c r="I92" s="148"/>
      <c r="J92" s="148"/>
      <c r="K92" s="148"/>
      <c r="L92" s="148"/>
      <c r="M92" s="148"/>
      <c r="N92" s="148"/>
      <c r="O92" s="148"/>
      <c r="P92" s="149"/>
    </row>
    <row r="93" spans="1:16" ht="15" customHeight="1" x14ac:dyDescent="0.25">
      <c r="A93" s="44" t="e">
        <f ca="1">IF(MONTH(C93)=MONTH(D$3),RIGHT('Yearly Info'!A$39,LEN('Yearly Info'!A$39)-4),"")</f>
        <v>#VALUE!</v>
      </c>
      <c r="B93" s="145"/>
      <c r="C93" s="42">
        <f t="shared" ca="1" si="4"/>
        <v>46330</v>
      </c>
      <c r="D93" s="54">
        <f ca="1">INDIRECT("'" &amp; UPPER(LEFT(TEXT($D$3,"mmmm"),3)) &amp; "'!D36")</f>
        <v>0</v>
      </c>
      <c r="E93" s="147"/>
      <c r="F93" s="148"/>
      <c r="G93" s="148"/>
      <c r="H93" s="148"/>
      <c r="I93" s="148"/>
      <c r="J93" s="148"/>
      <c r="K93" s="148"/>
      <c r="L93" s="148"/>
      <c r="M93" s="148"/>
      <c r="N93" s="148"/>
      <c r="O93" s="148"/>
      <c r="P93" s="149"/>
    </row>
    <row r="94" spans="1:16" ht="15" customHeight="1" thickBot="1" x14ac:dyDescent="0.3">
      <c r="A94" s="45" t="e">
        <f ca="1">IF(MONTH(C94)=MONTH(D$3),RIGHT('Yearly Info'!A$40,LEN('Yearly Info'!A$40)-4),"")</f>
        <v>#VALUE!</v>
      </c>
      <c r="B94" s="145"/>
      <c r="C94" s="42">
        <f t="shared" ca="1" si="4"/>
        <v>46330</v>
      </c>
      <c r="D94" s="54">
        <f ca="1">INDIRECT("'" &amp; UPPER(LEFT(TEXT($D$3,"mmmm"),3)) &amp; "'!D37")</f>
        <v>0</v>
      </c>
      <c r="E94" s="147"/>
      <c r="F94" s="148"/>
      <c r="G94" s="148"/>
      <c r="H94" s="148"/>
      <c r="I94" s="148"/>
      <c r="J94" s="148"/>
      <c r="K94" s="148"/>
      <c r="L94" s="148"/>
      <c r="M94" s="148"/>
      <c r="N94" s="148"/>
      <c r="O94" s="148"/>
      <c r="P94" s="149"/>
    </row>
    <row r="95" spans="1:16" ht="15" customHeight="1" thickBot="1" x14ac:dyDescent="0.3">
      <c r="A95" s="45" t="str">
        <f ca="1">IF(MONTH(C95)=MONTH(D$3),RIGHT('Yearly Info'!A$41,LEN('Yearly Info'!A$41)-4),"")</f>
        <v xml:space="preserve"> </v>
      </c>
      <c r="B95" s="145"/>
      <c r="C95" s="42">
        <f ca="1">C86</f>
        <v>46330</v>
      </c>
      <c r="D95" s="54">
        <f ca="1">INDIRECT("'" &amp; UPPER(LEFT(TEXT($D$3,"mmmm"),3)) &amp; "'!D38")</f>
        <v>0</v>
      </c>
      <c r="E95" s="147"/>
      <c r="F95" s="148"/>
      <c r="G95" s="148"/>
      <c r="H95" s="148"/>
      <c r="I95" s="148"/>
      <c r="J95" s="148"/>
      <c r="K95" s="148"/>
      <c r="L95" s="148"/>
      <c r="M95" s="148"/>
      <c r="N95" s="148"/>
      <c r="O95" s="148"/>
      <c r="P95" s="149"/>
    </row>
    <row r="96" spans="1:16" ht="15" customHeight="1" thickBot="1" x14ac:dyDescent="0.3">
      <c r="A96" s="45" t="str">
        <f ca="1">IF(MONTH(C96)=MONTH(D$3),RIGHT('Yearly Info'!A$42,LEN('Yearly Info'!A$42)-4),"")</f>
        <v xml:space="preserve"> </v>
      </c>
      <c r="B96" s="145"/>
      <c r="C96" s="42">
        <f t="shared" ca="1" si="4"/>
        <v>46330</v>
      </c>
      <c r="D96" s="54">
        <f ca="1">INDIRECT("'" &amp; UPPER(LEFT(TEXT($D$3,"mmmm"),3)) &amp; "'!D39")</f>
        <v>0</v>
      </c>
      <c r="E96" s="147"/>
      <c r="F96" s="148"/>
      <c r="G96" s="148"/>
      <c r="H96" s="148"/>
      <c r="I96" s="148"/>
      <c r="J96" s="148"/>
      <c r="K96" s="148"/>
      <c r="L96" s="148"/>
      <c r="M96" s="148"/>
      <c r="N96" s="148"/>
      <c r="O96" s="148"/>
      <c r="P96" s="149"/>
    </row>
    <row r="97" spans="1:16" ht="15" customHeight="1" thickBot="1" x14ac:dyDescent="0.3">
      <c r="A97" s="45" t="str">
        <f ca="1">IF(MONTH(C97)=MONTH(D$3),RIGHT('Yearly Info'!A$43,LEN('Yearly Info'!A$43)-4),"")</f>
        <v xml:space="preserve"> </v>
      </c>
      <c r="B97" s="146"/>
      <c r="C97" s="95">
        <f t="shared" ca="1" si="4"/>
        <v>46330</v>
      </c>
      <c r="D97" s="55">
        <f ca="1">INDIRECT("'" &amp; UPPER(LEFT(TEXT($D$3,"mmmm"),3)) &amp; "'!D40")</f>
        <v>0</v>
      </c>
      <c r="E97" s="150"/>
      <c r="F97" s="151"/>
      <c r="G97" s="151"/>
      <c r="H97" s="151"/>
      <c r="I97" s="151"/>
      <c r="J97" s="151"/>
      <c r="K97" s="151"/>
      <c r="L97" s="151"/>
      <c r="M97" s="151"/>
      <c r="N97" s="151"/>
      <c r="O97" s="151"/>
      <c r="P97" s="152"/>
    </row>
    <row r="98" spans="1:16" ht="15" customHeight="1" x14ac:dyDescent="0.25">
      <c r="A98" s="44" t="str">
        <f ca="1">IF(MONTH(C98)=MONTH(D$3),RIGHT('Yearly Info'!A$14,LEN('Yearly Info'!A$14)-4),"")</f>
        <v xml:space="preserve"> RICS Support for MDEQ</v>
      </c>
      <c r="B98" s="145" t="str">
        <f ca="1">TEXT(C98,"dddd")</f>
        <v>Thursday</v>
      </c>
      <c r="C98" s="94">
        <f ca="1">C68+1</f>
        <v>46331</v>
      </c>
      <c r="D98" s="54">
        <f ca="1">INDIRECT("'" &amp; UPPER(LEFT(TEXT($D$3,"mmmm"),3)) &amp; "'!E11")</f>
        <v>0</v>
      </c>
      <c r="E98" s="147"/>
      <c r="F98" s="148"/>
      <c r="G98" s="148"/>
      <c r="H98" s="148"/>
      <c r="I98" s="148"/>
      <c r="J98" s="148"/>
      <c r="K98" s="148"/>
      <c r="L98" s="148"/>
      <c r="M98" s="148"/>
      <c r="N98" s="148"/>
      <c r="O98" s="148"/>
      <c r="P98" s="149"/>
    </row>
    <row r="99" spans="1:16" ht="15" customHeight="1" x14ac:dyDescent="0.25">
      <c r="A99" s="44" t="str">
        <f ca="1">IF(MONTH(C99)=MONTH(D$3),RIGHT('Yearly Info'!A$15,LEN('Yearly Info'!A$15)-4),"")</f>
        <v xml:space="preserve"> MDEQ</v>
      </c>
      <c r="B99" s="145"/>
      <c r="C99" s="42">
        <f ca="1">C98</f>
        <v>46331</v>
      </c>
      <c r="D99" s="54">
        <f ca="1">INDIRECT("'" &amp; UPPER(LEFT(TEXT($D$3,"mmmm"),3)) &amp; "'!E12")</f>
        <v>0</v>
      </c>
      <c r="E99" s="147"/>
      <c r="F99" s="148"/>
      <c r="G99" s="148"/>
      <c r="H99" s="148"/>
      <c r="I99" s="148"/>
      <c r="J99" s="148"/>
      <c r="K99" s="148"/>
      <c r="L99" s="148"/>
      <c r="M99" s="148"/>
      <c r="N99" s="148"/>
      <c r="O99" s="148"/>
      <c r="P99" s="149"/>
    </row>
    <row r="100" spans="1:16" ht="15" customHeight="1" x14ac:dyDescent="0.25">
      <c r="A100" s="44" t="str">
        <f ca="1">IF(MONTH(C100)=MONTH(D$3),RIGHT('Yearly Info'!A$16,LEN('Yearly Info'!A$16)-4),"")</f>
        <v xml:space="preserve"> RICS Idea Portal</v>
      </c>
      <c r="B100" s="145"/>
      <c r="C100" s="42">
        <f t="shared" ref="C100:C126" ca="1" si="5">C99</f>
        <v>46331</v>
      </c>
      <c r="D100" s="54">
        <f ca="1">INDIRECT("'" &amp; UPPER(LEFT(TEXT($D$3,"mmmm"),3)) &amp; "'!E13")</f>
        <v>0</v>
      </c>
      <c r="E100" s="147"/>
      <c r="F100" s="148"/>
      <c r="G100" s="148"/>
      <c r="H100" s="148"/>
      <c r="I100" s="148"/>
      <c r="J100" s="148"/>
      <c r="K100" s="148"/>
      <c r="L100" s="148"/>
      <c r="M100" s="148"/>
      <c r="N100" s="148"/>
      <c r="O100" s="148"/>
      <c r="P100" s="149"/>
    </row>
    <row r="101" spans="1:16" ht="15" customHeight="1" x14ac:dyDescent="0.25">
      <c r="A101" s="44" t="str">
        <f ca="1">IF(MONTH(C101)=MONTH(D$3),RIGHT('Yearly Info'!A$17,LEN('Yearly Info'!A$17)-4),"")</f>
        <v xml:space="preserve"> MSWIS</v>
      </c>
      <c r="B101" s="145"/>
      <c r="C101" s="42">
        <f t="shared" ca="1" si="5"/>
        <v>46331</v>
      </c>
      <c r="D101" s="54">
        <f ca="1">INDIRECT("'" &amp; UPPER(LEFT(TEXT($D$3,"mmmm"),3)) &amp; "'!E14")</f>
        <v>0</v>
      </c>
      <c r="E101" s="147"/>
      <c r="F101" s="148"/>
      <c r="G101" s="148"/>
      <c r="H101" s="148"/>
      <c r="I101" s="148"/>
      <c r="J101" s="148"/>
      <c r="K101" s="148"/>
      <c r="L101" s="148"/>
      <c r="M101" s="148"/>
      <c r="N101" s="148"/>
      <c r="O101" s="148"/>
      <c r="P101" s="149"/>
    </row>
    <row r="102" spans="1:16" ht="15" customHeight="1" x14ac:dyDescent="0.25">
      <c r="A102" s="44" t="str">
        <f ca="1">IF(MONTH(C102)=MONTH(D$3),RIGHT('Yearly Info'!A$18,LEN('Yearly Info'!A$18)-4),"")</f>
        <v xml:space="preserve"> GeoSpatial</v>
      </c>
      <c r="B102" s="145"/>
      <c r="C102" s="42">
        <f t="shared" ca="1" si="5"/>
        <v>46331</v>
      </c>
      <c r="D102" s="54">
        <f ca="1">INDIRECT("'" &amp; UPPER(LEFT(TEXT($D$3,"mmmm"),3)) &amp; "'!E15")</f>
        <v>0</v>
      </c>
      <c r="E102" s="153"/>
      <c r="F102" s="154"/>
      <c r="G102" s="154"/>
      <c r="H102" s="154"/>
      <c r="I102" s="154"/>
      <c r="J102" s="154"/>
      <c r="K102" s="154"/>
      <c r="L102" s="154"/>
      <c r="M102" s="154"/>
      <c r="N102" s="154"/>
      <c r="O102" s="154"/>
      <c r="P102" s="155"/>
    </row>
    <row r="103" spans="1:16" ht="15" customHeight="1" x14ac:dyDescent="0.25">
      <c r="A103" s="44" t="str">
        <f ca="1">IF(MONTH(C103)=MONTH(D$3),RIGHT('Yearly Info'!A$19,LEN('Yearly Info'!A$19)-4),"")</f>
        <v xml:space="preserve"> RICS Dashboard</v>
      </c>
      <c r="B103" s="145"/>
      <c r="C103" s="42">
        <f t="shared" ca="1" si="5"/>
        <v>46331</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xml:space="preserve"> MDWFP NRIS</v>
      </c>
      <c r="B104" s="145"/>
      <c r="C104" s="42">
        <f t="shared" ca="1" si="5"/>
        <v>46331</v>
      </c>
      <c r="D104" s="54">
        <f ca="1">INDIRECT("'" &amp; UPPER(LEFT(TEXT($D$3,"mmmm"),3)) &amp; "'!E17")</f>
        <v>0</v>
      </c>
      <c r="E104" s="153"/>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xml:space="preserve"> MSWIS MRVA 4 CLOSED</v>
      </c>
      <c r="B105" s="145"/>
      <c r="C105" s="42">
        <f t="shared" ca="1" si="5"/>
        <v>46331</v>
      </c>
      <c r="D105" s="54">
        <f ca="1">INDIRECT("'" &amp; UPPER(LEFT(TEXT($D$3,"mmmm"),3)) &amp; "'!E18")</f>
        <v>0</v>
      </c>
      <c r="E105" s="147"/>
      <c r="F105" s="148"/>
      <c r="G105" s="148"/>
      <c r="H105" s="148"/>
      <c r="I105" s="148"/>
      <c r="J105" s="148"/>
      <c r="K105" s="148"/>
      <c r="L105" s="148"/>
      <c r="M105" s="148"/>
      <c r="N105" s="148"/>
      <c r="O105" s="148"/>
      <c r="P105" s="149"/>
    </row>
    <row r="106" spans="1:16" ht="15" customHeight="1" x14ac:dyDescent="0.25">
      <c r="A106" s="44" t="str">
        <f ca="1">IF(MONTH(C106)=MONTH(D$3),RIGHT('Yearly Info'!A$22,LEN('Yearly Info'!A$22)-4),"")</f>
        <v xml:space="preserve"> Tackett</v>
      </c>
      <c r="B106" s="145"/>
      <c r="C106" s="42">
        <f t="shared" ca="1" si="5"/>
        <v>46331</v>
      </c>
      <c r="D106" s="54">
        <f ca="1">INDIRECT("'" &amp; UPPER(LEFT(TEXT($D$3,"mmmm"),3)) &amp; "'!E19")</f>
        <v>0</v>
      </c>
      <c r="E106" s="147"/>
      <c r="F106" s="148"/>
      <c r="G106" s="148"/>
      <c r="H106" s="148"/>
      <c r="I106" s="148"/>
      <c r="J106" s="148"/>
      <c r="K106" s="148"/>
      <c r="L106" s="148"/>
      <c r="M106" s="148"/>
      <c r="N106" s="148"/>
      <c r="O106" s="148"/>
      <c r="P106" s="149"/>
    </row>
    <row r="107" spans="1:16" ht="15" customHeight="1" x14ac:dyDescent="0.25">
      <c r="A107" s="44" t="e">
        <f ca="1">IF(MONTH(C107)=MONTH(D$3),RIGHT('Yearly Info'!A$23,LEN('Yearly Info'!A$23)-4),"")</f>
        <v>#VALUE!</v>
      </c>
      <c r="B107" s="145"/>
      <c r="C107" s="42">
        <f t="shared" ca="1" si="5"/>
        <v>46331</v>
      </c>
      <c r="D107" s="54">
        <f ca="1">INDIRECT("'" &amp; UPPER(LEFT(TEXT($D$3,"mmmm"),3)) &amp; "'!E20")</f>
        <v>0</v>
      </c>
      <c r="E107" s="147"/>
      <c r="F107" s="148"/>
      <c r="G107" s="148"/>
      <c r="H107" s="148"/>
      <c r="I107" s="148"/>
      <c r="J107" s="148"/>
      <c r="K107" s="148"/>
      <c r="L107" s="148"/>
      <c r="M107" s="148"/>
      <c r="N107" s="148"/>
      <c r="O107" s="148"/>
      <c r="P107" s="149"/>
    </row>
    <row r="108" spans="1:16" ht="15" customHeight="1" x14ac:dyDescent="0.25">
      <c r="A108" s="44" t="e">
        <f ca="1">IF(MONTH(C108)=MONTH(D$3),RIGHT('Yearly Info'!A$24,LEN('Yearly Info'!A$24)-4),"")</f>
        <v>#VALUE!</v>
      </c>
      <c r="B108" s="145"/>
      <c r="C108" s="42">
        <f t="shared" ca="1" si="5"/>
        <v>46331</v>
      </c>
      <c r="D108" s="54">
        <f ca="1">INDIRECT("'" &amp; UPPER(LEFT(TEXT($D$3,"mmmm"),3)) &amp; "'!E21")</f>
        <v>0</v>
      </c>
      <c r="E108" s="147"/>
      <c r="F108" s="148"/>
      <c r="G108" s="148"/>
      <c r="H108" s="148"/>
      <c r="I108" s="148"/>
      <c r="J108" s="148"/>
      <c r="K108" s="148"/>
      <c r="L108" s="148"/>
      <c r="M108" s="148"/>
      <c r="N108" s="148"/>
      <c r="O108" s="148"/>
      <c r="P108" s="149"/>
    </row>
    <row r="109" spans="1:16" ht="15" customHeight="1" x14ac:dyDescent="0.25">
      <c r="A109" s="44" t="e">
        <f ca="1">IF(MONTH(C109)=MONTH(D$3),RIGHT('Yearly Info'!A$25,LEN('Yearly Info'!A$25)-4),"")</f>
        <v>#VALUE!</v>
      </c>
      <c r="B109" s="145"/>
      <c r="C109" s="42">
        <f t="shared" ca="1" si="5"/>
        <v>46331</v>
      </c>
      <c r="D109" s="54">
        <f ca="1">INDIRECT("'" &amp; UPPER(LEFT(TEXT($D$3,"mmmm"),3)) &amp; "'!E22")</f>
        <v>0</v>
      </c>
      <c r="E109" s="147"/>
      <c r="F109" s="148"/>
      <c r="G109" s="148"/>
      <c r="H109" s="148"/>
      <c r="I109" s="148"/>
      <c r="J109" s="148"/>
      <c r="K109" s="148"/>
      <c r="L109" s="148"/>
      <c r="M109" s="148"/>
      <c r="N109" s="148"/>
      <c r="O109" s="148"/>
      <c r="P109" s="149"/>
    </row>
    <row r="110" spans="1:16" ht="15" customHeight="1" x14ac:dyDescent="0.25">
      <c r="A110" s="44" t="e">
        <f ca="1">IF(MONTH(C110)=MONTH(D$3),RIGHT('Yearly Info'!A$26,LEN('Yearly Info'!A$26)-4),"")</f>
        <v>#VALUE!</v>
      </c>
      <c r="B110" s="145"/>
      <c r="C110" s="42">
        <f t="shared" ca="1" si="5"/>
        <v>46331</v>
      </c>
      <c r="D110" s="54">
        <f ca="1">INDIRECT("'" &amp; UPPER(LEFT(TEXT($D$3,"mmmm"),3)) &amp; "'!E23")</f>
        <v>0</v>
      </c>
      <c r="E110" s="147"/>
      <c r="F110" s="148"/>
      <c r="G110" s="148"/>
      <c r="H110" s="148"/>
      <c r="I110" s="148"/>
      <c r="J110" s="148"/>
      <c r="K110" s="148"/>
      <c r="L110" s="148"/>
      <c r="M110" s="148"/>
      <c r="N110" s="148"/>
      <c r="O110" s="148"/>
      <c r="P110" s="149"/>
    </row>
    <row r="111" spans="1:16" ht="15" customHeight="1" x14ac:dyDescent="0.25">
      <c r="A111" s="44" t="e">
        <f ca="1">IF(MONTH(C111)=MONTH(D$3),RIGHT('Yearly Info'!A$27,LEN('Yearly Info'!A$27)-4),"")</f>
        <v>#VALUE!</v>
      </c>
      <c r="B111" s="145"/>
      <c r="C111" s="42">
        <f t="shared" ca="1" si="5"/>
        <v>46331</v>
      </c>
      <c r="D111" s="54">
        <f ca="1">INDIRECT("'" &amp; UPPER(LEFT(TEXT($D$3,"mmmm"),3)) &amp; "'!E24")</f>
        <v>0</v>
      </c>
      <c r="E111" s="147"/>
      <c r="F111" s="148"/>
      <c r="G111" s="148"/>
      <c r="H111" s="148"/>
      <c r="I111" s="148"/>
      <c r="J111" s="148"/>
      <c r="K111" s="148"/>
      <c r="L111" s="148"/>
      <c r="M111" s="148"/>
      <c r="N111" s="148"/>
      <c r="O111" s="148"/>
      <c r="P111" s="149"/>
    </row>
    <row r="112" spans="1:16" ht="15" customHeight="1" x14ac:dyDescent="0.25">
      <c r="A112" s="44" t="e">
        <f ca="1">IF(MONTH(C112)=MONTH(D$3),RIGHT('Yearly Info'!A$28,LEN('Yearly Info'!A$28)-4),"")</f>
        <v>#VALUE!</v>
      </c>
      <c r="B112" s="145"/>
      <c r="C112" s="42">
        <f t="shared" ca="1" si="5"/>
        <v>46331</v>
      </c>
      <c r="D112" s="54">
        <f ca="1">INDIRECT("'" &amp; UPPER(LEFT(TEXT($D$3,"mmmm"),3)) &amp; "'!E25")</f>
        <v>0</v>
      </c>
      <c r="E112" s="147"/>
      <c r="F112" s="148"/>
      <c r="G112" s="148"/>
      <c r="H112" s="148"/>
      <c r="I112" s="148"/>
      <c r="J112" s="148"/>
      <c r="K112" s="148"/>
      <c r="L112" s="148"/>
      <c r="M112" s="148"/>
      <c r="N112" s="148"/>
      <c r="O112" s="148"/>
      <c r="P112" s="149"/>
    </row>
    <row r="113" spans="1:16" ht="15" customHeight="1" x14ac:dyDescent="0.25">
      <c r="A113" s="44" t="e">
        <f ca="1">IF(MONTH(C113)=MONTH(D$3),RIGHT('Yearly Info'!A$29,LEN('Yearly Info'!A$29)-4),"")</f>
        <v>#VALUE!</v>
      </c>
      <c r="B113" s="145"/>
      <c r="C113" s="42">
        <f t="shared" ca="1" si="5"/>
        <v>46331</v>
      </c>
      <c r="D113" s="54">
        <f ca="1">INDIRECT("'" &amp; UPPER(LEFT(TEXT($D$3,"mmmm"),3)) &amp; "'!E26")</f>
        <v>0</v>
      </c>
      <c r="E113" s="147"/>
      <c r="F113" s="148"/>
      <c r="G113" s="148"/>
      <c r="H113" s="148"/>
      <c r="I113" s="148"/>
      <c r="J113" s="148"/>
      <c r="K113" s="148"/>
      <c r="L113" s="148"/>
      <c r="M113" s="148"/>
      <c r="N113" s="148"/>
      <c r="O113" s="148"/>
      <c r="P113" s="149"/>
    </row>
    <row r="114" spans="1:16" ht="15" customHeight="1" x14ac:dyDescent="0.25">
      <c r="A114" s="44" t="e">
        <f ca="1">IF(MONTH(C114)=MONTH(D$3),RIGHT('Yearly Info'!A$30,LEN('Yearly Info'!A$30)-4),"")</f>
        <v>#VALUE!</v>
      </c>
      <c r="B114" s="145"/>
      <c r="C114" s="42">
        <f t="shared" ca="1" si="5"/>
        <v>46331</v>
      </c>
      <c r="D114" s="54">
        <f ca="1">INDIRECT("'" &amp; UPPER(LEFT(TEXT($D$3,"mmmm"),3)) &amp; "'!E27")</f>
        <v>0</v>
      </c>
      <c r="E114" s="147"/>
      <c r="F114" s="148"/>
      <c r="G114" s="148"/>
      <c r="H114" s="148"/>
      <c r="I114" s="148"/>
      <c r="J114" s="148"/>
      <c r="K114" s="148"/>
      <c r="L114" s="148"/>
      <c r="M114" s="148"/>
      <c r="N114" s="148"/>
      <c r="O114" s="148"/>
      <c r="P114" s="149"/>
    </row>
    <row r="115" spans="1:16" ht="15" customHeight="1" x14ac:dyDescent="0.25">
      <c r="A115" s="44" t="e">
        <f ca="1">IF(MONTH(C115)=MONTH(D$3),RIGHT('Yearly Info'!A$31,LEN('Yearly Info'!A$31)-4),"")</f>
        <v>#VALUE!</v>
      </c>
      <c r="B115" s="145"/>
      <c r="C115" s="42">
        <f t="shared" ca="1" si="5"/>
        <v>46331</v>
      </c>
      <c r="D115" s="54">
        <f ca="1">INDIRECT("'" &amp; UPPER(LEFT(TEXT($D$3,"mmmm"),3)) &amp; "'!E28")</f>
        <v>0</v>
      </c>
      <c r="E115" s="147"/>
      <c r="F115" s="148"/>
      <c r="G115" s="148"/>
      <c r="H115" s="148"/>
      <c r="I115" s="148"/>
      <c r="J115" s="148"/>
      <c r="K115" s="148"/>
      <c r="L115" s="148"/>
      <c r="M115" s="148"/>
      <c r="N115" s="148"/>
      <c r="O115" s="148"/>
      <c r="P115" s="149"/>
    </row>
    <row r="116" spans="1:16" ht="15" customHeight="1" x14ac:dyDescent="0.25">
      <c r="A116" s="44" t="e">
        <f ca="1">IF(MONTH(C116)=MONTH(D$3),RIGHT('Yearly Info'!A$32,LEN('Yearly Info'!A$32)-4),"")</f>
        <v>#VALUE!</v>
      </c>
      <c r="B116" s="145"/>
      <c r="C116" s="42">
        <f t="shared" ca="1" si="5"/>
        <v>46331</v>
      </c>
      <c r="D116" s="54">
        <f ca="1">INDIRECT("'" &amp; UPPER(LEFT(TEXT($D$3,"mmmm"),3)) &amp; "'!E29")</f>
        <v>0</v>
      </c>
      <c r="E116" s="147"/>
      <c r="F116" s="148"/>
      <c r="G116" s="148"/>
      <c r="H116" s="148"/>
      <c r="I116" s="148"/>
      <c r="J116" s="148"/>
      <c r="K116" s="148"/>
      <c r="L116" s="148"/>
      <c r="M116" s="148"/>
      <c r="N116" s="148"/>
      <c r="O116" s="148"/>
      <c r="P116" s="149"/>
    </row>
    <row r="117" spans="1:16" ht="15" customHeight="1" x14ac:dyDescent="0.25">
      <c r="A117" s="44" t="e">
        <f ca="1">IF(MONTH(C117)=MONTH(D$3),RIGHT('Yearly Info'!A$33,LEN('Yearly Info'!A$33)-4),"")</f>
        <v>#VALUE!</v>
      </c>
      <c r="B117" s="145"/>
      <c r="C117" s="42">
        <f t="shared" ca="1" si="5"/>
        <v>46331</v>
      </c>
      <c r="D117" s="54">
        <f ca="1">INDIRECT("'" &amp; UPPER(LEFT(TEXT($D$3,"mmmm"),3)) &amp; "'!E30")</f>
        <v>0</v>
      </c>
      <c r="E117" s="147"/>
      <c r="F117" s="148"/>
      <c r="G117" s="148"/>
      <c r="H117" s="148"/>
      <c r="I117" s="148"/>
      <c r="J117" s="148"/>
      <c r="K117" s="148"/>
      <c r="L117" s="148"/>
      <c r="M117" s="148"/>
      <c r="N117" s="148"/>
      <c r="O117" s="148"/>
      <c r="P117" s="149"/>
    </row>
    <row r="118" spans="1:16" ht="15" customHeight="1" x14ac:dyDescent="0.25">
      <c r="A118" s="44" t="e">
        <f ca="1">IF(MONTH(C118)=MONTH(D$3),RIGHT('Yearly Info'!A$34,LEN('Yearly Info'!A$34)-4),"")</f>
        <v>#VALUE!</v>
      </c>
      <c r="B118" s="145"/>
      <c r="C118" s="42">
        <f t="shared" ca="1" si="5"/>
        <v>46331</v>
      </c>
      <c r="D118" s="54">
        <f ca="1">INDIRECT("'" &amp; UPPER(LEFT(TEXT($D$3,"mmmm"),3)) &amp; "'!E31")</f>
        <v>0</v>
      </c>
      <c r="E118" s="147"/>
      <c r="F118" s="148"/>
      <c r="G118" s="148"/>
      <c r="H118" s="148"/>
      <c r="I118" s="148"/>
      <c r="J118" s="148"/>
      <c r="K118" s="148"/>
      <c r="L118" s="148"/>
      <c r="M118" s="148"/>
      <c r="N118" s="148"/>
      <c r="O118" s="148"/>
      <c r="P118" s="149"/>
    </row>
    <row r="119" spans="1:16" ht="15" customHeight="1" x14ac:dyDescent="0.25">
      <c r="A119" s="44" t="e">
        <f ca="1">IF(MONTH(C119)=MONTH(D$3),RIGHT('Yearly Info'!A$35,LEN('Yearly Info'!A$35)-4),"")</f>
        <v>#VALUE!</v>
      </c>
      <c r="B119" s="145"/>
      <c r="C119" s="42">
        <f t="shared" ca="1" si="5"/>
        <v>46331</v>
      </c>
      <c r="D119" s="100">
        <f ca="1">INDIRECT("'" &amp; UPPER(LEFT(TEXT($D$3,"mmmm"),3)) &amp; "'!E32")</f>
        <v>0</v>
      </c>
      <c r="E119" s="147"/>
      <c r="F119" s="148"/>
      <c r="G119" s="148"/>
      <c r="H119" s="148"/>
      <c r="I119" s="148"/>
      <c r="J119" s="148"/>
      <c r="K119" s="148"/>
      <c r="L119" s="148"/>
      <c r="M119" s="148"/>
      <c r="N119" s="148"/>
      <c r="O119" s="148"/>
      <c r="P119" s="149"/>
    </row>
    <row r="120" spans="1:16" ht="15" customHeight="1" x14ac:dyDescent="0.25">
      <c r="A120" s="44" t="e">
        <f ca="1">IF(MONTH(C120)=MONTH(D$3),RIGHT('Yearly Info'!A$36,LEN('Yearly Info'!A$36)-4),"")</f>
        <v>#VALUE!</v>
      </c>
      <c r="B120" s="145"/>
      <c r="C120" s="42">
        <f t="shared" ca="1" si="5"/>
        <v>46331</v>
      </c>
      <c r="D120" s="100">
        <f ca="1">INDIRECT("'" &amp; UPPER(LEFT(TEXT($D$3,"mmmm"),3)) &amp; "'!E33")</f>
        <v>0</v>
      </c>
      <c r="E120" s="147"/>
      <c r="F120" s="148"/>
      <c r="G120" s="148"/>
      <c r="H120" s="148"/>
      <c r="I120" s="148"/>
      <c r="J120" s="148"/>
      <c r="K120" s="148"/>
      <c r="L120" s="148"/>
      <c r="M120" s="148"/>
      <c r="N120" s="148"/>
      <c r="O120" s="148"/>
      <c r="P120" s="149"/>
    </row>
    <row r="121" spans="1:16" ht="15" customHeight="1" x14ac:dyDescent="0.25">
      <c r="A121" s="44" t="e">
        <f ca="1">IF(MONTH(C121)=MONTH(D$3),RIGHT('Yearly Info'!A$37,LEN('Yearly Info'!A$37)-4),"")</f>
        <v>#VALUE!</v>
      </c>
      <c r="B121" s="145"/>
      <c r="C121" s="42">
        <f t="shared" ca="1" si="5"/>
        <v>46331</v>
      </c>
      <c r="D121" s="100">
        <f ca="1">INDIRECT("'" &amp; UPPER(LEFT(TEXT($D$3,"mmmm"),3)) &amp; "'!E34")</f>
        <v>0</v>
      </c>
      <c r="E121" s="147"/>
      <c r="F121" s="148"/>
      <c r="G121" s="148"/>
      <c r="H121" s="148"/>
      <c r="I121" s="148"/>
      <c r="J121" s="148"/>
      <c r="K121" s="148"/>
      <c r="L121" s="148"/>
      <c r="M121" s="148"/>
      <c r="N121" s="148"/>
      <c r="O121" s="148"/>
      <c r="P121" s="149"/>
    </row>
    <row r="122" spans="1:16" ht="15" customHeight="1" x14ac:dyDescent="0.25">
      <c r="A122" s="44" t="e">
        <f ca="1">IF(MONTH(C122)=MONTH(D$3),RIGHT('Yearly Info'!A$38,LEN('Yearly Info'!A$38)-4),"")</f>
        <v>#VALUE!</v>
      </c>
      <c r="B122" s="145"/>
      <c r="C122" s="42">
        <f t="shared" ca="1" si="5"/>
        <v>46331</v>
      </c>
      <c r="D122" s="100">
        <f ca="1">INDIRECT("'" &amp; UPPER(LEFT(TEXT($D$3,"mmmm"),3)) &amp; "'!E35")</f>
        <v>0</v>
      </c>
      <c r="E122" s="147"/>
      <c r="F122" s="148"/>
      <c r="G122" s="148"/>
      <c r="H122" s="148"/>
      <c r="I122" s="148"/>
      <c r="J122" s="148"/>
      <c r="K122" s="148"/>
      <c r="L122" s="148"/>
      <c r="M122" s="148"/>
      <c r="N122" s="148"/>
      <c r="O122" s="148"/>
      <c r="P122" s="149"/>
    </row>
    <row r="123" spans="1:16" ht="15" customHeight="1" x14ac:dyDescent="0.25">
      <c r="A123" s="44" t="e">
        <f ca="1">IF(MONTH(C123)=MONTH(D$3),RIGHT('Yearly Info'!A$39,LEN('Yearly Info'!A$39)-4),"")</f>
        <v>#VALUE!</v>
      </c>
      <c r="B123" s="145"/>
      <c r="C123" s="42">
        <f t="shared" ca="1" si="5"/>
        <v>46331</v>
      </c>
      <c r="D123" s="100">
        <f ca="1">INDIRECT("'" &amp; UPPER(LEFT(TEXT($D$3,"mmmm"),3)) &amp; "'!E36")</f>
        <v>0</v>
      </c>
      <c r="E123" s="147"/>
      <c r="F123" s="148"/>
      <c r="G123" s="148"/>
      <c r="H123" s="148"/>
      <c r="I123" s="148"/>
      <c r="J123" s="148"/>
      <c r="K123" s="148"/>
      <c r="L123" s="148"/>
      <c r="M123" s="148"/>
      <c r="N123" s="148"/>
      <c r="O123" s="148"/>
      <c r="P123" s="149"/>
    </row>
    <row r="124" spans="1:16" ht="15" customHeight="1" thickBot="1" x14ac:dyDescent="0.3">
      <c r="A124" s="45" t="e">
        <f ca="1">IF(MONTH(C124)=MONTH(D$3),RIGHT('Yearly Info'!A$40,LEN('Yearly Info'!A$40)-4),"")</f>
        <v>#VALUE!</v>
      </c>
      <c r="B124" s="145"/>
      <c r="C124" s="42">
        <f t="shared" ca="1" si="5"/>
        <v>46331</v>
      </c>
      <c r="D124" s="100">
        <f ca="1">INDIRECT("'" &amp; UPPER(LEFT(TEXT($D$3,"mmmm"),3)) &amp; "'!E37")</f>
        <v>0</v>
      </c>
      <c r="E124" s="147"/>
      <c r="F124" s="148"/>
      <c r="G124" s="148"/>
      <c r="H124" s="148"/>
      <c r="I124" s="148"/>
      <c r="J124" s="148"/>
      <c r="K124" s="148"/>
      <c r="L124" s="148"/>
      <c r="M124" s="148"/>
      <c r="N124" s="148"/>
      <c r="O124" s="148"/>
      <c r="P124" s="149"/>
    </row>
    <row r="125" spans="1:16" ht="15" customHeight="1" thickBot="1" x14ac:dyDescent="0.3">
      <c r="A125" s="45" t="str">
        <f ca="1">IF(MONTH(C125)=MONTH(D$3),RIGHT('Yearly Info'!A$41,LEN('Yearly Info'!A$41)-4),"")</f>
        <v xml:space="preserve"> </v>
      </c>
      <c r="B125" s="145"/>
      <c r="C125" s="42">
        <f t="shared" ca="1" si="5"/>
        <v>46331</v>
      </c>
      <c r="D125" s="100">
        <f ca="1">INDIRECT("'" &amp; UPPER(LEFT(TEXT($D$3,"mmmm"),3)) &amp; "'!E38")</f>
        <v>0</v>
      </c>
      <c r="E125" s="147"/>
      <c r="F125" s="148"/>
      <c r="G125" s="148"/>
      <c r="H125" s="148"/>
      <c r="I125" s="148"/>
      <c r="J125" s="148"/>
      <c r="K125" s="148"/>
      <c r="L125" s="148"/>
      <c r="M125" s="148"/>
      <c r="N125" s="148"/>
      <c r="O125" s="148"/>
      <c r="P125" s="149"/>
    </row>
    <row r="126" spans="1:16" ht="15" customHeight="1" thickBot="1" x14ac:dyDescent="0.3">
      <c r="A126" s="45" t="str">
        <f ca="1">IF(MONTH(C126)=MONTH(D$3),RIGHT('Yearly Info'!A$42,LEN('Yearly Info'!A$42)-4),"")</f>
        <v xml:space="preserve"> </v>
      </c>
      <c r="B126" s="145"/>
      <c r="C126" s="42">
        <f t="shared" ca="1" si="5"/>
        <v>46331</v>
      </c>
      <c r="D126" s="100">
        <f ca="1">INDIRECT("'" &amp; UPPER(LEFT(TEXT($D$3,"mmmm"),3)) &amp; "'!E39")</f>
        <v>0</v>
      </c>
      <c r="E126" s="147"/>
      <c r="F126" s="148"/>
      <c r="G126" s="148"/>
      <c r="H126" s="148"/>
      <c r="I126" s="148"/>
      <c r="J126" s="148"/>
      <c r="K126" s="148"/>
      <c r="L126" s="148"/>
      <c r="M126" s="148"/>
      <c r="N126" s="148"/>
      <c r="O126" s="148"/>
      <c r="P126" s="149"/>
    </row>
    <row r="127" spans="1:16" ht="15" customHeight="1" thickBot="1" x14ac:dyDescent="0.3">
      <c r="A127" s="45" t="str">
        <f ca="1">IF(MONTH(C127)=MONTH(D$3),RIGHT('Yearly Info'!A$43,LEN('Yearly Info'!A$43)-4),"")</f>
        <v xml:space="preserve"> </v>
      </c>
      <c r="B127" s="146"/>
      <c r="C127" s="95">
        <f ca="1">C118</f>
        <v>46331</v>
      </c>
      <c r="D127" s="55">
        <f ca="1">INDIRECT("'" &amp; UPPER(LEFT(TEXT($D$3,"mmmm"),3)) &amp; "'!E40")</f>
        <v>0</v>
      </c>
      <c r="E127" s="150"/>
      <c r="F127" s="151"/>
      <c r="G127" s="151"/>
      <c r="H127" s="151"/>
      <c r="I127" s="151"/>
      <c r="J127" s="151"/>
      <c r="K127" s="151"/>
      <c r="L127" s="151"/>
      <c r="M127" s="151"/>
      <c r="N127" s="151"/>
      <c r="O127" s="151"/>
      <c r="P127" s="152"/>
    </row>
    <row r="128" spans="1:16" ht="15" customHeight="1" x14ac:dyDescent="0.25">
      <c r="A128" s="44" t="str">
        <f ca="1">IF(MONTH(C128)=MONTH(D$3),RIGHT('Yearly Info'!A$14,LEN('Yearly Info'!A$14)-4),"")</f>
        <v xml:space="preserve"> RICS Support for MDEQ</v>
      </c>
      <c r="B128" s="145" t="str">
        <f ca="1">TEXT(C128,"dddd")</f>
        <v>Friday</v>
      </c>
      <c r="C128" s="94">
        <f ca="1">C98+1</f>
        <v>46332</v>
      </c>
      <c r="D128" s="54">
        <f ca="1">INDIRECT("'" &amp; UPPER(LEFT(TEXT($D$3,"mmmm"),3)) &amp; "'!F11")</f>
        <v>0</v>
      </c>
      <c r="E128" s="147"/>
      <c r="F128" s="148"/>
      <c r="G128" s="148"/>
      <c r="H128" s="148"/>
      <c r="I128" s="148"/>
      <c r="J128" s="148"/>
      <c r="K128" s="148"/>
      <c r="L128" s="148"/>
      <c r="M128" s="148"/>
      <c r="N128" s="148"/>
      <c r="O128" s="148"/>
      <c r="P128" s="149"/>
    </row>
    <row r="129" spans="1:16" ht="15" customHeight="1" x14ac:dyDescent="0.25">
      <c r="A129" s="44" t="str">
        <f ca="1">IF(MONTH(C129)=MONTH(D$3),RIGHT('Yearly Info'!A$15,LEN('Yearly Info'!A$15)-4),"")</f>
        <v xml:space="preserve"> MDEQ</v>
      </c>
      <c r="B129" s="145"/>
      <c r="C129" s="42">
        <f ca="1">C128</f>
        <v>46332</v>
      </c>
      <c r="D129" s="54">
        <f ca="1">INDIRECT("'" &amp; UPPER(LEFT(TEXT($D$3,"mmmm"),3)) &amp; "'!F12")</f>
        <v>0</v>
      </c>
      <c r="E129" s="147"/>
      <c r="F129" s="148"/>
      <c r="G129" s="148"/>
      <c r="H129" s="148"/>
      <c r="I129" s="148"/>
      <c r="J129" s="148"/>
      <c r="K129" s="148"/>
      <c r="L129" s="148"/>
      <c r="M129" s="148"/>
      <c r="N129" s="148"/>
      <c r="O129" s="148"/>
      <c r="P129" s="149"/>
    </row>
    <row r="130" spans="1:16" ht="15" customHeight="1" x14ac:dyDescent="0.25">
      <c r="A130" s="44" t="str">
        <f ca="1">IF(MONTH(C130)=MONTH(D$3),RIGHT('Yearly Info'!A$16,LEN('Yearly Info'!A$16)-4),"")</f>
        <v xml:space="preserve"> RICS Idea Portal</v>
      </c>
      <c r="B130" s="145"/>
      <c r="C130" s="42">
        <f t="shared" ref="C130:C157" ca="1" si="6">C129</f>
        <v>46332</v>
      </c>
      <c r="D130" s="54">
        <f ca="1">INDIRECT("'" &amp; UPPER(LEFT(TEXT($D$3,"mmmm"),3)) &amp; "'!F13")</f>
        <v>0</v>
      </c>
      <c r="E130" s="147"/>
      <c r="F130" s="148"/>
      <c r="G130" s="148"/>
      <c r="H130" s="148"/>
      <c r="I130" s="148"/>
      <c r="J130" s="148"/>
      <c r="K130" s="148"/>
      <c r="L130" s="148"/>
      <c r="M130" s="148"/>
      <c r="N130" s="148"/>
      <c r="O130" s="148"/>
      <c r="P130" s="149"/>
    </row>
    <row r="131" spans="1:16" ht="15" customHeight="1" x14ac:dyDescent="0.25">
      <c r="A131" s="44" t="str">
        <f ca="1">IF(MONTH(C131)=MONTH(D$3),RIGHT('Yearly Info'!A$17,LEN('Yearly Info'!A$17)-4),"")</f>
        <v xml:space="preserve"> MSWIS</v>
      </c>
      <c r="B131" s="145"/>
      <c r="C131" s="42">
        <f t="shared" ca="1" si="6"/>
        <v>46332</v>
      </c>
      <c r="D131" s="54">
        <f ca="1">INDIRECT("'" &amp; UPPER(LEFT(TEXT($D$3,"mmmm"),3)) &amp; "'!F14")</f>
        <v>0</v>
      </c>
      <c r="E131" s="147"/>
      <c r="F131" s="148"/>
      <c r="G131" s="148"/>
      <c r="H131" s="148"/>
      <c r="I131" s="148"/>
      <c r="J131" s="148"/>
      <c r="K131" s="148"/>
      <c r="L131" s="148"/>
      <c r="M131" s="148"/>
      <c r="N131" s="148"/>
      <c r="O131" s="148"/>
      <c r="P131" s="149"/>
    </row>
    <row r="132" spans="1:16" ht="15" customHeight="1" x14ac:dyDescent="0.25">
      <c r="A132" s="44" t="str">
        <f ca="1">IF(MONTH(C132)=MONTH(D$3),RIGHT('Yearly Info'!A$18,LEN('Yearly Info'!A$18)-4),"")</f>
        <v xml:space="preserve"> GeoSpatial</v>
      </c>
      <c r="B132" s="145"/>
      <c r="C132" s="42">
        <f t="shared" ca="1" si="6"/>
        <v>46332</v>
      </c>
      <c r="D132" s="54">
        <f ca="1">INDIRECT("'" &amp; UPPER(LEFT(TEXT($D$3,"mmmm"),3)) &amp; "'!F15")</f>
        <v>0</v>
      </c>
      <c r="E132" s="147"/>
      <c r="F132" s="148"/>
      <c r="G132" s="148"/>
      <c r="H132" s="148"/>
      <c r="I132" s="148"/>
      <c r="J132" s="148"/>
      <c r="K132" s="148"/>
      <c r="L132" s="148"/>
      <c r="M132" s="148"/>
      <c r="N132" s="148"/>
      <c r="O132" s="148"/>
      <c r="P132" s="149"/>
    </row>
    <row r="133" spans="1:16" ht="15" customHeight="1" x14ac:dyDescent="0.25">
      <c r="A133" s="44" t="str">
        <f ca="1">IF(MONTH(C133)=MONTH(D$3),RIGHT('Yearly Info'!A$19,LEN('Yearly Info'!A$19)-4),"")</f>
        <v xml:space="preserve"> RICS Dashboard</v>
      </c>
      <c r="B133" s="145"/>
      <c r="C133" s="42">
        <f t="shared" ca="1" si="6"/>
        <v>46332</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MDWFP NRIS</v>
      </c>
      <c r="B134" s="145"/>
      <c r="C134" s="42">
        <f t="shared" ca="1" si="6"/>
        <v>46332</v>
      </c>
      <c r="D134" s="54">
        <f ca="1">INDIRECT("'" &amp; UPPER(LEFT(TEXT($D$3,"mmmm"),3)) &amp; "'!F17")</f>
        <v>0</v>
      </c>
      <c r="E134" s="153"/>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 MRVA 4 CLOSED</v>
      </c>
      <c r="B135" s="145"/>
      <c r="C135" s="42">
        <f t="shared" ca="1" si="6"/>
        <v>46332</v>
      </c>
      <c r="D135" s="54">
        <f ca="1">INDIRECT("'" &amp; UPPER(LEFT(TEXT($D$3,"mmmm"),3)) &amp; "'!F18")</f>
        <v>0</v>
      </c>
      <c r="E135" s="147"/>
      <c r="F135" s="148"/>
      <c r="G135" s="148"/>
      <c r="H135" s="148"/>
      <c r="I135" s="148"/>
      <c r="J135" s="148"/>
      <c r="K135" s="148"/>
      <c r="L135" s="148"/>
      <c r="M135" s="148"/>
      <c r="N135" s="148"/>
      <c r="O135" s="148"/>
      <c r="P135" s="149"/>
    </row>
    <row r="136" spans="1:16" ht="15" customHeight="1" x14ac:dyDescent="0.25">
      <c r="A136" s="44" t="str">
        <f ca="1">IF(MONTH(C136)=MONTH(D$3),RIGHT('Yearly Info'!A$22,LEN('Yearly Info'!A$22)-4),"")</f>
        <v xml:space="preserve"> Tackett</v>
      </c>
      <c r="B136" s="145"/>
      <c r="C136" s="42">
        <f t="shared" ca="1" si="6"/>
        <v>46332</v>
      </c>
      <c r="D136" s="54">
        <f ca="1">INDIRECT("'" &amp; UPPER(LEFT(TEXT($D$3,"mmmm"),3)) &amp; "'!F19")</f>
        <v>0</v>
      </c>
      <c r="E136" s="147"/>
      <c r="F136" s="148"/>
      <c r="G136" s="148"/>
      <c r="H136" s="148"/>
      <c r="I136" s="148"/>
      <c r="J136" s="148"/>
      <c r="K136" s="148"/>
      <c r="L136" s="148"/>
      <c r="M136" s="148"/>
      <c r="N136" s="148"/>
      <c r="O136" s="148"/>
      <c r="P136" s="149"/>
    </row>
    <row r="137" spans="1:16" ht="15" customHeight="1" x14ac:dyDescent="0.25">
      <c r="A137" s="44" t="e">
        <f ca="1">IF(MONTH(C137)=MONTH(D$3),RIGHT('Yearly Info'!A$23,LEN('Yearly Info'!A$23)-4),"")</f>
        <v>#VALUE!</v>
      </c>
      <c r="B137" s="145"/>
      <c r="C137" s="42">
        <f t="shared" ca="1" si="6"/>
        <v>46332</v>
      </c>
      <c r="D137" s="54">
        <f ca="1">INDIRECT("'" &amp; UPPER(LEFT(TEXT($D$3,"mmmm"),3)) &amp; "'!F20")</f>
        <v>0</v>
      </c>
      <c r="E137" s="147"/>
      <c r="F137" s="148"/>
      <c r="G137" s="148"/>
      <c r="H137" s="148"/>
      <c r="I137" s="148"/>
      <c r="J137" s="148"/>
      <c r="K137" s="148"/>
      <c r="L137" s="148"/>
      <c r="M137" s="148"/>
      <c r="N137" s="148"/>
      <c r="O137" s="148"/>
      <c r="P137" s="149"/>
    </row>
    <row r="138" spans="1:16" ht="15" customHeight="1" x14ac:dyDescent="0.25">
      <c r="A138" s="44" t="e">
        <f ca="1">IF(MONTH(C138)=MONTH(D$3),RIGHT('Yearly Info'!A$24,LEN('Yearly Info'!A$24)-4),"")</f>
        <v>#VALUE!</v>
      </c>
      <c r="B138" s="145"/>
      <c r="C138" s="42">
        <f t="shared" ca="1" si="6"/>
        <v>46332</v>
      </c>
      <c r="D138" s="54">
        <f ca="1">INDIRECT("'" &amp; UPPER(LEFT(TEXT($D$3,"mmmm"),3)) &amp; "'!F21")</f>
        <v>0</v>
      </c>
      <c r="E138" s="147"/>
      <c r="F138" s="148"/>
      <c r="G138" s="148"/>
      <c r="H138" s="148"/>
      <c r="I138" s="148"/>
      <c r="J138" s="148"/>
      <c r="K138" s="148"/>
      <c r="L138" s="148"/>
      <c r="M138" s="148"/>
      <c r="N138" s="148"/>
      <c r="O138" s="148"/>
      <c r="P138" s="149"/>
    </row>
    <row r="139" spans="1:16" ht="15" customHeight="1" x14ac:dyDescent="0.25">
      <c r="A139" s="44" t="e">
        <f ca="1">IF(MONTH(C139)=MONTH(D$3),RIGHT('Yearly Info'!A$25,LEN('Yearly Info'!A$25)-4),"")</f>
        <v>#VALUE!</v>
      </c>
      <c r="B139" s="145"/>
      <c r="C139" s="42">
        <f t="shared" ca="1" si="6"/>
        <v>46332</v>
      </c>
      <c r="D139" s="54">
        <f ca="1">INDIRECT("'" &amp; UPPER(LEFT(TEXT($D$3,"mmmm"),3)) &amp; "'!F22")</f>
        <v>0</v>
      </c>
      <c r="E139" s="147"/>
      <c r="F139" s="148"/>
      <c r="G139" s="148"/>
      <c r="H139" s="148"/>
      <c r="I139" s="148"/>
      <c r="J139" s="148"/>
      <c r="K139" s="148"/>
      <c r="L139" s="148"/>
      <c r="M139" s="148"/>
      <c r="N139" s="148"/>
      <c r="O139" s="148"/>
      <c r="P139" s="149"/>
    </row>
    <row r="140" spans="1:16" ht="15" customHeight="1" x14ac:dyDescent="0.25">
      <c r="A140" s="44" t="e">
        <f ca="1">IF(MONTH(C140)=MONTH(D$3),RIGHT('Yearly Info'!A$26,LEN('Yearly Info'!A$26)-4),"")</f>
        <v>#VALUE!</v>
      </c>
      <c r="B140" s="145"/>
      <c r="C140" s="42">
        <f t="shared" ca="1" si="6"/>
        <v>46332</v>
      </c>
      <c r="D140" s="54">
        <f ca="1">INDIRECT("'" &amp; UPPER(LEFT(TEXT($D$3,"mmmm"),3)) &amp; "'!F23")</f>
        <v>0</v>
      </c>
      <c r="E140" s="147"/>
      <c r="F140" s="148"/>
      <c r="G140" s="148"/>
      <c r="H140" s="148"/>
      <c r="I140" s="148"/>
      <c r="J140" s="148"/>
      <c r="K140" s="148"/>
      <c r="L140" s="148"/>
      <c r="M140" s="148"/>
      <c r="N140" s="148"/>
      <c r="O140" s="148"/>
      <c r="P140" s="149"/>
    </row>
    <row r="141" spans="1:16" ht="15" customHeight="1" x14ac:dyDescent="0.25">
      <c r="A141" s="44" t="e">
        <f ca="1">IF(MONTH(C141)=MONTH(D$3),RIGHT('Yearly Info'!A$27,LEN('Yearly Info'!A$27)-4),"")</f>
        <v>#VALUE!</v>
      </c>
      <c r="B141" s="145"/>
      <c r="C141" s="42">
        <f t="shared" ca="1" si="6"/>
        <v>46332</v>
      </c>
      <c r="D141" s="54">
        <f ca="1">INDIRECT("'" &amp; UPPER(LEFT(TEXT($D$3,"mmmm"),3)) &amp; "'!F24")</f>
        <v>0</v>
      </c>
      <c r="E141" s="147"/>
      <c r="F141" s="148"/>
      <c r="G141" s="148"/>
      <c r="H141" s="148"/>
      <c r="I141" s="148"/>
      <c r="J141" s="148"/>
      <c r="K141" s="148"/>
      <c r="L141" s="148"/>
      <c r="M141" s="148"/>
      <c r="N141" s="148"/>
      <c r="O141" s="148"/>
      <c r="P141" s="149"/>
    </row>
    <row r="142" spans="1:16" ht="15" customHeight="1" x14ac:dyDescent="0.25">
      <c r="A142" s="44" t="e">
        <f ca="1">IF(MONTH(C142)=MONTH(D$3),RIGHT('Yearly Info'!A$28,LEN('Yearly Info'!A$28)-4),"")</f>
        <v>#VALUE!</v>
      </c>
      <c r="B142" s="145"/>
      <c r="C142" s="42">
        <f t="shared" ca="1" si="6"/>
        <v>46332</v>
      </c>
      <c r="D142" s="54">
        <f ca="1">INDIRECT("'" &amp; UPPER(LEFT(TEXT($D$3,"mmmm"),3)) &amp; "'!F25")</f>
        <v>0</v>
      </c>
      <c r="E142" s="147"/>
      <c r="F142" s="148"/>
      <c r="G142" s="148"/>
      <c r="H142" s="148"/>
      <c r="I142" s="148"/>
      <c r="J142" s="148"/>
      <c r="K142" s="148"/>
      <c r="L142" s="148"/>
      <c r="M142" s="148"/>
      <c r="N142" s="148"/>
      <c r="O142" s="148"/>
      <c r="P142" s="149"/>
    </row>
    <row r="143" spans="1:16" ht="15" customHeight="1" x14ac:dyDescent="0.25">
      <c r="A143" s="44" t="e">
        <f ca="1">IF(MONTH(C143)=MONTH(D$3),RIGHT('Yearly Info'!A$29,LEN('Yearly Info'!A$29)-4),"")</f>
        <v>#VALUE!</v>
      </c>
      <c r="B143" s="145"/>
      <c r="C143" s="42">
        <f t="shared" ca="1" si="6"/>
        <v>46332</v>
      </c>
      <c r="D143" s="54">
        <f ca="1">INDIRECT("'" &amp; UPPER(LEFT(TEXT($D$3,"mmmm"),3)) &amp; "'!F26")</f>
        <v>0</v>
      </c>
      <c r="E143" s="147"/>
      <c r="F143" s="148"/>
      <c r="G143" s="148"/>
      <c r="H143" s="148"/>
      <c r="I143" s="148"/>
      <c r="J143" s="148"/>
      <c r="K143" s="148"/>
      <c r="L143" s="148"/>
      <c r="M143" s="148"/>
      <c r="N143" s="148"/>
      <c r="O143" s="148"/>
      <c r="P143" s="149"/>
    </row>
    <row r="144" spans="1:16" ht="15" customHeight="1" x14ac:dyDescent="0.25">
      <c r="A144" s="44" t="e">
        <f ca="1">IF(MONTH(C144)=MONTH(D$3),RIGHT('Yearly Info'!A$30,LEN('Yearly Info'!A$30)-4),"")</f>
        <v>#VALUE!</v>
      </c>
      <c r="B144" s="145"/>
      <c r="C144" s="42">
        <f t="shared" ca="1" si="6"/>
        <v>46332</v>
      </c>
      <c r="D144" s="54">
        <f ca="1">INDIRECT("'" &amp; UPPER(LEFT(TEXT($D$3,"mmmm"),3)) &amp; "'!F27")</f>
        <v>0</v>
      </c>
      <c r="E144" s="147"/>
      <c r="F144" s="148"/>
      <c r="G144" s="148"/>
      <c r="H144" s="148"/>
      <c r="I144" s="148"/>
      <c r="J144" s="148"/>
      <c r="K144" s="148"/>
      <c r="L144" s="148"/>
      <c r="M144" s="148"/>
      <c r="N144" s="148"/>
      <c r="O144" s="148"/>
      <c r="P144" s="149"/>
    </row>
    <row r="145" spans="1:16" ht="15" customHeight="1" x14ac:dyDescent="0.25">
      <c r="A145" s="44" t="e">
        <f ca="1">IF(MONTH(C145)=MONTH(D$3),RIGHT('Yearly Info'!A$31,LEN('Yearly Info'!A$31)-4),"")</f>
        <v>#VALUE!</v>
      </c>
      <c r="B145" s="145"/>
      <c r="C145" s="42">
        <f t="shared" ca="1" si="6"/>
        <v>46332</v>
      </c>
      <c r="D145" s="54">
        <f ca="1">INDIRECT("'" &amp; UPPER(LEFT(TEXT($D$3,"mmmm"),3)) &amp; "'!F28")</f>
        <v>0</v>
      </c>
      <c r="E145" s="147"/>
      <c r="F145" s="148"/>
      <c r="G145" s="148"/>
      <c r="H145" s="148"/>
      <c r="I145" s="148"/>
      <c r="J145" s="148"/>
      <c r="K145" s="148"/>
      <c r="L145" s="148"/>
      <c r="M145" s="148"/>
      <c r="N145" s="148"/>
      <c r="O145" s="148"/>
      <c r="P145" s="149"/>
    </row>
    <row r="146" spans="1:16" ht="15" customHeight="1" x14ac:dyDescent="0.25">
      <c r="A146" s="44" t="e">
        <f ca="1">IF(MONTH(C146)=MONTH(D$3),RIGHT('Yearly Info'!A$32,LEN('Yearly Info'!A$32)-4),"")</f>
        <v>#VALUE!</v>
      </c>
      <c r="B146" s="145"/>
      <c r="C146" s="42">
        <f t="shared" ca="1" si="6"/>
        <v>46332</v>
      </c>
      <c r="D146" s="54">
        <f ca="1">INDIRECT("'" &amp; UPPER(LEFT(TEXT($D$3,"mmmm"),3)) &amp; "'!F29")</f>
        <v>0</v>
      </c>
      <c r="E146" s="147"/>
      <c r="F146" s="148"/>
      <c r="G146" s="148"/>
      <c r="H146" s="148"/>
      <c r="I146" s="148"/>
      <c r="J146" s="148"/>
      <c r="K146" s="148"/>
      <c r="L146" s="148"/>
      <c r="M146" s="148"/>
      <c r="N146" s="148"/>
      <c r="O146" s="148"/>
      <c r="P146" s="149"/>
    </row>
    <row r="147" spans="1:16" ht="15" customHeight="1" x14ac:dyDescent="0.25">
      <c r="A147" s="44" t="e">
        <f ca="1">IF(MONTH(C147)=MONTH(D$3),RIGHT('Yearly Info'!A$33,LEN('Yearly Info'!A$33)-4),"")</f>
        <v>#VALUE!</v>
      </c>
      <c r="B147" s="145"/>
      <c r="C147" s="42">
        <f t="shared" ca="1" si="6"/>
        <v>46332</v>
      </c>
      <c r="D147" s="54">
        <f ca="1">INDIRECT("'" &amp; UPPER(LEFT(TEXT($D$3,"mmmm"),3)) &amp; "'!F30")</f>
        <v>0</v>
      </c>
      <c r="E147" s="147"/>
      <c r="F147" s="148"/>
      <c r="G147" s="148"/>
      <c r="H147" s="148"/>
      <c r="I147" s="148"/>
      <c r="J147" s="148"/>
      <c r="K147" s="148"/>
      <c r="L147" s="148"/>
      <c r="M147" s="148"/>
      <c r="N147" s="148"/>
      <c r="O147" s="148"/>
      <c r="P147" s="149"/>
    </row>
    <row r="148" spans="1:16" ht="15" customHeight="1" x14ac:dyDescent="0.25">
      <c r="A148" s="44" t="e">
        <f ca="1">IF(MONTH(C148)=MONTH(D$3),RIGHT('Yearly Info'!A$34,LEN('Yearly Info'!A$34)-4),"")</f>
        <v>#VALUE!</v>
      </c>
      <c r="B148" s="145"/>
      <c r="C148" s="42">
        <f t="shared" ca="1" si="6"/>
        <v>46332</v>
      </c>
      <c r="D148" s="54">
        <f ca="1">INDIRECT("'" &amp; UPPER(LEFT(TEXT($D$3,"mmmm"),3)) &amp; "'!F31")</f>
        <v>0</v>
      </c>
      <c r="E148" s="147"/>
      <c r="F148" s="148"/>
      <c r="G148" s="148"/>
      <c r="H148" s="148"/>
      <c r="I148" s="148"/>
      <c r="J148" s="148"/>
      <c r="K148" s="148"/>
      <c r="L148" s="148"/>
      <c r="M148" s="148"/>
      <c r="N148" s="148"/>
      <c r="O148" s="148"/>
      <c r="P148" s="149"/>
    </row>
    <row r="149" spans="1:16" ht="15" customHeight="1" x14ac:dyDescent="0.25">
      <c r="A149" s="44" t="e">
        <f ca="1">IF(MONTH(C149)=MONTH(D$3),RIGHT('Yearly Info'!A$35,LEN('Yearly Info'!A$35)-4),"")</f>
        <v>#VALUE!</v>
      </c>
      <c r="B149" s="145"/>
      <c r="C149" s="42">
        <f t="shared" ca="1" si="6"/>
        <v>46332</v>
      </c>
      <c r="D149" s="54">
        <f ca="1">INDIRECT("'" &amp; UPPER(LEFT(TEXT($D$3,"mmmm"),3)) &amp; "'!F32")</f>
        <v>0</v>
      </c>
      <c r="E149" s="147"/>
      <c r="F149" s="148"/>
      <c r="G149" s="148"/>
      <c r="H149" s="148"/>
      <c r="I149" s="148"/>
      <c r="J149" s="148"/>
      <c r="K149" s="148"/>
      <c r="L149" s="148"/>
      <c r="M149" s="148"/>
      <c r="N149" s="148"/>
      <c r="O149" s="148"/>
      <c r="P149" s="149"/>
    </row>
    <row r="150" spans="1:16" ht="15" customHeight="1" x14ac:dyDescent="0.25">
      <c r="A150" s="44" t="e">
        <f ca="1">IF(MONTH(C150)=MONTH(D$3),RIGHT('Yearly Info'!A$36,LEN('Yearly Info'!A$36)-4),"")</f>
        <v>#VALUE!</v>
      </c>
      <c r="B150" s="145"/>
      <c r="C150" s="42">
        <f t="shared" ca="1" si="6"/>
        <v>46332</v>
      </c>
      <c r="D150" s="54">
        <f ca="1">INDIRECT("'" &amp; UPPER(LEFT(TEXT($D$3,"mmmm"),3)) &amp; "'!F33")</f>
        <v>0</v>
      </c>
      <c r="E150" s="147"/>
      <c r="F150" s="148"/>
      <c r="G150" s="148"/>
      <c r="H150" s="148"/>
      <c r="I150" s="148"/>
      <c r="J150" s="148"/>
      <c r="K150" s="148"/>
      <c r="L150" s="148"/>
      <c r="M150" s="148"/>
      <c r="N150" s="148"/>
      <c r="O150" s="148"/>
      <c r="P150" s="149"/>
    </row>
    <row r="151" spans="1:16" ht="15" customHeight="1" x14ac:dyDescent="0.25">
      <c r="A151" s="44" t="e">
        <f ca="1">IF(MONTH(C151)=MONTH(D$3),RIGHT('Yearly Info'!A$37,LEN('Yearly Info'!A$37)-4),"")</f>
        <v>#VALUE!</v>
      </c>
      <c r="B151" s="145"/>
      <c r="C151" s="42">
        <f t="shared" ca="1" si="6"/>
        <v>46332</v>
      </c>
      <c r="D151" s="54">
        <f ca="1">INDIRECT("'" &amp; UPPER(LEFT(TEXT($D$3,"mmmm"),3)) &amp; "'!F34")</f>
        <v>0</v>
      </c>
      <c r="E151" s="147"/>
      <c r="F151" s="148"/>
      <c r="G151" s="148"/>
      <c r="H151" s="148"/>
      <c r="I151" s="148"/>
      <c r="J151" s="148"/>
      <c r="K151" s="148"/>
      <c r="L151" s="148"/>
      <c r="M151" s="148"/>
      <c r="N151" s="148"/>
      <c r="O151" s="148"/>
      <c r="P151" s="149"/>
    </row>
    <row r="152" spans="1:16" ht="15" customHeight="1" x14ac:dyDescent="0.25">
      <c r="A152" s="44" t="e">
        <f ca="1">IF(MONTH(C152)=MONTH(D$3),RIGHT('Yearly Info'!A$38,LEN('Yearly Info'!A$38)-4),"")</f>
        <v>#VALUE!</v>
      </c>
      <c r="B152" s="145"/>
      <c r="C152" s="42">
        <f t="shared" ca="1" si="6"/>
        <v>46332</v>
      </c>
      <c r="D152" s="54">
        <f ca="1">INDIRECT("'" &amp; UPPER(LEFT(TEXT($D$3,"mmmm"),3)) &amp; "'!F35")</f>
        <v>0</v>
      </c>
      <c r="E152" s="147"/>
      <c r="F152" s="148"/>
      <c r="G152" s="148"/>
      <c r="H152" s="148"/>
      <c r="I152" s="148"/>
      <c r="J152" s="148"/>
      <c r="K152" s="148"/>
      <c r="L152" s="148"/>
      <c r="M152" s="148"/>
      <c r="N152" s="148"/>
      <c r="O152" s="148"/>
      <c r="P152" s="149"/>
    </row>
    <row r="153" spans="1:16" ht="15" customHeight="1" x14ac:dyDescent="0.25">
      <c r="A153" s="44" t="e">
        <f ca="1">IF(MONTH(C153)=MONTH(D$3),RIGHT('Yearly Info'!A$39,LEN('Yearly Info'!A$39)-4),"")</f>
        <v>#VALUE!</v>
      </c>
      <c r="B153" s="145"/>
      <c r="C153" s="42">
        <f t="shared" ca="1" si="6"/>
        <v>46332</v>
      </c>
      <c r="D153" s="54">
        <f ca="1">INDIRECT("'" &amp; UPPER(LEFT(TEXT($D$3,"mmmm"),3)) &amp; "'!F36")</f>
        <v>0</v>
      </c>
      <c r="E153" s="147"/>
      <c r="F153" s="148"/>
      <c r="G153" s="148"/>
      <c r="H153" s="148"/>
      <c r="I153" s="148"/>
      <c r="J153" s="148"/>
      <c r="K153" s="148"/>
      <c r="L153" s="148"/>
      <c r="M153" s="148"/>
      <c r="N153" s="148"/>
      <c r="O153" s="148"/>
      <c r="P153" s="149"/>
    </row>
    <row r="154" spans="1:16" ht="15" customHeight="1" thickBot="1" x14ac:dyDescent="0.3">
      <c r="A154" s="45" t="e">
        <f ca="1">IF(MONTH(C154)=MONTH(D$3),RIGHT('Yearly Info'!A$40,LEN('Yearly Info'!A$40)-4),"")</f>
        <v>#VALUE!</v>
      </c>
      <c r="B154" s="145"/>
      <c r="C154" s="42">
        <f t="shared" ca="1" si="6"/>
        <v>46332</v>
      </c>
      <c r="D154" s="54">
        <f ca="1">INDIRECT("'" &amp; UPPER(LEFT(TEXT($D$3,"mmmm"),3)) &amp; "'!F37")</f>
        <v>0</v>
      </c>
      <c r="E154" s="147"/>
      <c r="F154" s="148"/>
      <c r="G154" s="148"/>
      <c r="H154" s="148"/>
      <c r="I154" s="148"/>
      <c r="J154" s="148"/>
      <c r="K154" s="148"/>
      <c r="L154" s="148"/>
      <c r="M154" s="148"/>
      <c r="N154" s="148"/>
      <c r="O154" s="148"/>
      <c r="P154" s="149"/>
    </row>
    <row r="155" spans="1:16" ht="15" customHeight="1" thickBot="1" x14ac:dyDescent="0.3">
      <c r="A155" s="45" t="str">
        <f ca="1">IF(MONTH(C155)=MONTH(D$3),RIGHT('Yearly Info'!A$41,LEN('Yearly Info'!A$41)-4),"")</f>
        <v xml:space="preserve"> </v>
      </c>
      <c r="B155" s="145"/>
      <c r="C155" s="42">
        <f t="shared" ca="1" si="6"/>
        <v>46332</v>
      </c>
      <c r="D155" s="54">
        <f ca="1">INDIRECT("'" &amp; UPPER(LEFT(TEXT($D$3,"mmmm"),3)) &amp; "'!F38")</f>
        <v>0</v>
      </c>
      <c r="E155" s="147"/>
      <c r="F155" s="148"/>
      <c r="G155" s="148"/>
      <c r="H155" s="148"/>
      <c r="I155" s="148"/>
      <c r="J155" s="148"/>
      <c r="K155" s="148"/>
      <c r="L155" s="148"/>
      <c r="M155" s="148"/>
      <c r="N155" s="148"/>
      <c r="O155" s="148"/>
      <c r="P155" s="149"/>
    </row>
    <row r="156" spans="1:16" ht="15" customHeight="1" thickBot="1" x14ac:dyDescent="0.3">
      <c r="A156" s="45" t="str">
        <f ca="1">IF(MONTH(C156)=MONTH(D$3),RIGHT('Yearly Info'!A$42,LEN('Yearly Info'!A$42)-4),"")</f>
        <v xml:space="preserve"> </v>
      </c>
      <c r="B156" s="145"/>
      <c r="C156" s="42">
        <f ca="1">C155</f>
        <v>46332</v>
      </c>
      <c r="D156" s="114">
        <f ca="1">INDIRECT("'" &amp; UPPER(LEFT(TEXT($D$3,"mmmm"),3)) &amp; "'!F39")</f>
        <v>0</v>
      </c>
      <c r="E156" s="147"/>
      <c r="F156" s="148"/>
      <c r="G156" s="148"/>
      <c r="H156" s="148"/>
      <c r="I156" s="148"/>
      <c r="J156" s="148"/>
      <c r="K156" s="148"/>
      <c r="L156" s="148"/>
      <c r="M156" s="148"/>
      <c r="N156" s="148"/>
      <c r="O156" s="148"/>
      <c r="P156" s="149"/>
    </row>
    <row r="157" spans="1:16" ht="15" customHeight="1" thickBot="1" x14ac:dyDescent="0.3">
      <c r="A157" s="45" t="str">
        <f ca="1">IF(MONTH(C157)=MONTH(D$3),RIGHT('Yearly Info'!A$43,LEN('Yearly Info'!A$43)-4),"")</f>
        <v xml:space="preserve"> </v>
      </c>
      <c r="B157" s="146"/>
      <c r="C157" s="95">
        <f t="shared" ca="1" si="6"/>
        <v>46332</v>
      </c>
      <c r="D157" s="115">
        <f ca="1">INDIRECT("'" &amp; UPPER(LEFT(TEXT($D$3,"mmmm"),3)) &amp; "'!F40")</f>
        <v>0</v>
      </c>
      <c r="E157" s="150"/>
      <c r="F157" s="151"/>
      <c r="G157" s="151"/>
      <c r="H157" s="151"/>
      <c r="I157" s="151"/>
      <c r="J157" s="151"/>
      <c r="K157" s="151"/>
      <c r="L157" s="151"/>
      <c r="M157" s="151"/>
      <c r="N157" s="151"/>
      <c r="O157" s="151"/>
      <c r="P157" s="152"/>
    </row>
    <row r="158" spans="1:16" ht="15" customHeight="1" x14ac:dyDescent="0.25">
      <c r="A158" s="44" t="str">
        <f ca="1">IF(MONTH(C158)=MONTH(D$3),RIGHT('Yearly Info'!A$14,LEN('Yearly Info'!A$14)-4),"")</f>
        <v xml:space="preserve"> RICS Support for MDEQ</v>
      </c>
      <c r="B158" s="157" t="str">
        <f ca="1">TEXT(C158,"dddd")</f>
        <v>Saturday</v>
      </c>
      <c r="C158" s="102">
        <f ca="1">C128+1</f>
        <v>46333</v>
      </c>
      <c r="D158" s="112">
        <f ca="1">INDIRECT("'" &amp; UPPER(LEFT(TEXT($D$3,"mmmm"),3)) &amp; "'!G11")</f>
        <v>0</v>
      </c>
      <c r="E158" s="103"/>
      <c r="F158" s="104"/>
      <c r="G158" s="104"/>
      <c r="H158" s="104"/>
      <c r="I158" s="104"/>
      <c r="J158" s="104"/>
      <c r="K158" s="104"/>
      <c r="L158" s="104"/>
      <c r="M158" s="104"/>
      <c r="N158" s="104"/>
      <c r="O158" s="104"/>
      <c r="P158" s="105"/>
    </row>
    <row r="159" spans="1:16" ht="15" customHeight="1" x14ac:dyDescent="0.25">
      <c r="A159" s="44" t="str">
        <f ca="1">IF(MONTH(C159)=MONTH(D$3),RIGHT('Yearly Info'!A$15,LEN('Yearly Info'!A$15)-4),"")</f>
        <v xml:space="preserve"> MDEQ</v>
      </c>
      <c r="B159" s="158"/>
      <c r="C159" s="102">
        <f ca="1">C158</f>
        <v>46333</v>
      </c>
      <c r="D159" s="112">
        <f ca="1">INDIRECT("'" &amp; UPPER(LEFT(TEXT($D$3,"mmmm"),3)) &amp; "'!G12")</f>
        <v>0</v>
      </c>
      <c r="E159" s="103"/>
      <c r="F159" s="104"/>
      <c r="G159" s="104"/>
      <c r="H159" s="104"/>
      <c r="I159" s="104"/>
      <c r="J159" s="104"/>
      <c r="K159" s="104"/>
      <c r="L159" s="104"/>
      <c r="M159" s="104"/>
      <c r="N159" s="104"/>
      <c r="O159" s="104"/>
      <c r="P159" s="105"/>
    </row>
    <row r="160" spans="1:16" ht="15" customHeight="1" x14ac:dyDescent="0.25">
      <c r="A160" s="44" t="str">
        <f ca="1">IF(MONTH(C160)=MONTH(D$3),RIGHT('Yearly Info'!A$16,LEN('Yearly Info'!A$16)-4),"")</f>
        <v xml:space="preserve"> RICS Idea Portal</v>
      </c>
      <c r="B160" s="158"/>
      <c r="C160" s="102">
        <f ca="1">C159</f>
        <v>46333</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v>
      </c>
      <c r="B161" s="158"/>
      <c r="C161" s="102">
        <f t="shared" ref="C161:C187" ca="1" si="7">C160</f>
        <v>46333</v>
      </c>
      <c r="D161" s="112">
        <f ca="1">INDIRECT("'" &amp; UPPER(LEFT(TEXT($D$3,"mmmm"),3)) &amp; "'!G14")</f>
        <v>0</v>
      </c>
      <c r="E161" s="103"/>
      <c r="F161" s="104"/>
      <c r="G161" s="104"/>
      <c r="H161" s="104"/>
      <c r="I161" s="104"/>
      <c r="J161" s="104"/>
      <c r="K161" s="104"/>
      <c r="L161" s="104"/>
      <c r="M161" s="104"/>
      <c r="N161" s="104"/>
      <c r="O161" s="104"/>
      <c r="P161" s="105"/>
    </row>
    <row r="162" spans="1:16" ht="15" customHeight="1" x14ac:dyDescent="0.25">
      <c r="A162" s="44" t="str">
        <f ca="1">IF(MONTH(C162)=MONTH(D$3),RIGHT('Yearly Info'!A$18,LEN('Yearly Info'!A$18)-4),"")</f>
        <v xml:space="preserve"> GeoSpatial</v>
      </c>
      <c r="B162" s="158"/>
      <c r="C162" s="102">
        <f t="shared" ca="1" si="7"/>
        <v>46333</v>
      </c>
      <c r="D162" s="112">
        <f ca="1">INDIRECT("'" &amp; UPPER(LEFT(TEXT($D$3,"mmmm"),3)) &amp; "'!G15")</f>
        <v>0</v>
      </c>
      <c r="E162" s="103"/>
      <c r="F162" s="104"/>
      <c r="G162" s="104"/>
      <c r="H162" s="104"/>
      <c r="I162" s="104"/>
      <c r="J162" s="104"/>
      <c r="K162" s="104"/>
      <c r="L162" s="104"/>
      <c r="M162" s="104"/>
      <c r="N162" s="104"/>
      <c r="O162" s="104"/>
      <c r="P162" s="105"/>
    </row>
    <row r="163" spans="1:16" ht="15" customHeight="1" x14ac:dyDescent="0.25">
      <c r="A163" s="44" t="str">
        <f ca="1">IF(MONTH(C163)=MONTH(D$3),RIGHT('Yearly Info'!A$19,LEN('Yearly Info'!A$19)-4),"")</f>
        <v xml:space="preserve"> RICS Dashboard</v>
      </c>
      <c r="B163" s="158"/>
      <c r="C163" s="102">
        <f t="shared" ca="1" si="7"/>
        <v>46333</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MDWFP NRIS</v>
      </c>
      <c r="B164" s="158"/>
      <c r="C164" s="102">
        <f t="shared" ca="1" si="7"/>
        <v>46333</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 MRVA 4 CLOSED</v>
      </c>
      <c r="B165" s="158"/>
      <c r="C165" s="102">
        <f t="shared" ca="1" si="7"/>
        <v>46333</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v>
      </c>
      <c r="B166" s="158"/>
      <c r="C166" s="102">
        <f t="shared" ca="1" si="7"/>
        <v>46333</v>
      </c>
      <c r="D166" s="112">
        <f ca="1">INDIRECT("'" &amp; UPPER(LEFT(TEXT($D$3,"mmmm"),3)) &amp; "'!G19")</f>
        <v>0</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#VALUE!</v>
      </c>
      <c r="B167" s="158"/>
      <c r="C167" s="102">
        <f t="shared" ca="1" si="7"/>
        <v>46333</v>
      </c>
      <c r="D167" s="112">
        <f ca="1">INDIRECT("'" &amp; UPPER(LEFT(TEXT($D$3,"mmmm"),3)) &amp; "'!G20")</f>
        <v>0</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#VALUE!</v>
      </c>
      <c r="B168" s="158"/>
      <c r="C168" s="102">
        <f t="shared" ca="1" si="7"/>
        <v>46333</v>
      </c>
      <c r="D168" s="112">
        <f ca="1">INDIRECT("'" &amp; UPPER(LEFT(TEXT($D$3,"mmmm"),3)) &amp; "'!G21")</f>
        <v>0</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#VALUE!</v>
      </c>
      <c r="B169" s="158"/>
      <c r="C169" s="102">
        <f t="shared" ca="1" si="7"/>
        <v>46333</v>
      </c>
      <c r="D169" s="112">
        <f ca="1">INDIRECT("'" &amp; UPPER(LEFT(TEXT($D$3,"mmmm"),3)) &amp; "'!G22")</f>
        <v>0</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#VALUE!</v>
      </c>
      <c r="B170" s="158"/>
      <c r="C170" s="102">
        <f t="shared" ca="1" si="7"/>
        <v>46333</v>
      </c>
      <c r="D170" s="112">
        <f ca="1">INDIRECT("'" &amp; UPPER(LEFT(TEXT($D$3,"mmmm"),3)) &amp; "'!G23")</f>
        <v>0</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#VALUE!</v>
      </c>
      <c r="B171" s="158"/>
      <c r="C171" s="102">
        <f t="shared" ca="1" si="7"/>
        <v>46333</v>
      </c>
      <c r="D171" s="112">
        <f ca="1">INDIRECT("'" &amp; UPPER(LEFT(TEXT($D$3,"mmmm"),3)) &amp; "'!G24")</f>
        <v>0</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#VALUE!</v>
      </c>
      <c r="B172" s="158"/>
      <c r="C172" s="102">
        <f t="shared" ca="1" si="7"/>
        <v>46333</v>
      </c>
      <c r="D172" s="112">
        <f ca="1">INDIRECT("'" &amp; UPPER(LEFT(TEXT($D$3,"mmmm"),3)) &amp; "'!G25")</f>
        <v>0</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#VALUE!</v>
      </c>
      <c r="B173" s="158"/>
      <c r="C173" s="102">
        <f t="shared" ca="1" si="7"/>
        <v>46333</v>
      </c>
      <c r="D173" s="112">
        <f ca="1">INDIRECT("'" &amp; UPPER(LEFT(TEXT($D$3,"mmmm"),3)) &amp; "'!G26")</f>
        <v>0</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#VALUE!</v>
      </c>
      <c r="B174" s="158"/>
      <c r="C174" s="102">
        <f t="shared" ca="1" si="7"/>
        <v>46333</v>
      </c>
      <c r="D174" s="112">
        <f ca="1">INDIRECT("'" &amp; UPPER(LEFT(TEXT($D$3,"mmmm"),3)) &amp; "'!G27")</f>
        <v>0</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#VALUE!</v>
      </c>
      <c r="B175" s="158"/>
      <c r="C175" s="102">
        <f t="shared" ca="1" si="7"/>
        <v>46333</v>
      </c>
      <c r="D175" s="112">
        <f ca="1">INDIRECT("'" &amp; UPPER(LEFT(TEXT($D$3,"mmmm"),3)) &amp; "'!G28")</f>
        <v>0</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#VALUE!</v>
      </c>
      <c r="B176" s="158"/>
      <c r="C176" s="102">
        <f t="shared" ca="1" si="7"/>
        <v>46333</v>
      </c>
      <c r="D176" s="112">
        <f ca="1">INDIRECT("'" &amp; UPPER(LEFT(TEXT($D$3,"mmmm"),3)) &amp; "'!G29")</f>
        <v>0</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#VALUE!</v>
      </c>
      <c r="B177" s="158"/>
      <c r="C177" s="102">
        <f t="shared" ca="1" si="7"/>
        <v>46333</v>
      </c>
      <c r="D177" s="112">
        <f ca="1">INDIRECT("'" &amp; UPPER(LEFT(TEXT($D$3,"mmmm"),3)) &amp; "'!G30")</f>
        <v>0</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#VALUE!</v>
      </c>
      <c r="B178" s="158"/>
      <c r="C178" s="102">
        <f t="shared" ca="1" si="7"/>
        <v>46333</v>
      </c>
      <c r="D178" s="112">
        <f ca="1">INDIRECT("'" &amp; UPPER(LEFT(TEXT($D$3,"mmmm"),3)) &amp; "'!G31")</f>
        <v>0</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#VALUE!</v>
      </c>
      <c r="B179" s="158"/>
      <c r="C179" s="102">
        <f t="shared" ca="1" si="7"/>
        <v>46333</v>
      </c>
      <c r="D179" s="112">
        <f ca="1">INDIRECT("'" &amp; UPPER(LEFT(TEXT($D$3,"mmmm"),3)) &amp; "'!G32")</f>
        <v>0</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#VALUE!</v>
      </c>
      <c r="B180" s="158"/>
      <c r="C180" s="102">
        <f t="shared" ca="1" si="7"/>
        <v>46333</v>
      </c>
      <c r="D180" s="112">
        <f ca="1">INDIRECT("'" &amp; UPPER(LEFT(TEXT($D$3,"mmmm"),3)) &amp; "'!G33")</f>
        <v>0</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#VALUE!</v>
      </c>
      <c r="B181" s="158"/>
      <c r="C181" s="102">
        <f t="shared" ca="1" si="7"/>
        <v>46333</v>
      </c>
      <c r="D181" s="112">
        <f ca="1">INDIRECT("'" &amp; UPPER(LEFT(TEXT($D$3,"mmmm"),3)) &amp; "'!G34")</f>
        <v>0</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#VALUE!</v>
      </c>
      <c r="B182" s="158"/>
      <c r="C182" s="102">
        <f t="shared" ca="1" si="7"/>
        <v>46333</v>
      </c>
      <c r="D182" s="112">
        <f ca="1">INDIRECT("'" &amp; UPPER(LEFT(TEXT($D$3,"mmmm"),3)) &amp; "'!G35")</f>
        <v>0</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#VALUE!</v>
      </c>
      <c r="B183" s="158"/>
      <c r="C183" s="102">
        <f t="shared" ca="1" si="7"/>
        <v>46333</v>
      </c>
      <c r="D183" s="112">
        <f ca="1">INDIRECT("'" &amp; UPPER(LEFT(TEXT($D$3,"mmmm"),3)) &amp; "'!G36")</f>
        <v>0</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#VALUE!</v>
      </c>
      <c r="B184" s="158"/>
      <c r="C184" s="102">
        <f t="shared" ca="1" si="7"/>
        <v>46333</v>
      </c>
      <c r="D184" s="112">
        <f ca="1">INDIRECT("'" &amp; UPPER(LEFT(TEXT($D$3,"mmmm"),3)) &amp; "'!G37")</f>
        <v>0</v>
      </c>
      <c r="E184" s="103"/>
      <c r="F184" s="104"/>
      <c r="G184" s="104"/>
      <c r="H184" s="104"/>
      <c r="I184" s="104"/>
      <c r="J184" s="104"/>
      <c r="K184" s="104"/>
      <c r="L184" s="104"/>
      <c r="M184" s="104"/>
      <c r="N184" s="104"/>
      <c r="O184" s="104"/>
      <c r="P184" s="105"/>
    </row>
    <row r="185" spans="1:16" ht="15" customHeight="1" thickBot="1" x14ac:dyDescent="0.3">
      <c r="A185" s="45" t="str">
        <f ca="1">IF(MONTH(C185)=MONTH(D$3),RIGHT('Yearly Info'!A$41,LEN('Yearly Info'!A$41)-4),"")</f>
        <v xml:space="preserve"> </v>
      </c>
      <c r="B185" s="158"/>
      <c r="C185" s="102">
        <f t="shared" ca="1" si="7"/>
        <v>46333</v>
      </c>
      <c r="D185" s="112">
        <f ca="1">INDIRECT("'" &amp; UPPER(LEFT(TEXT($D$3,"mmmm"),3)) &amp; "'!G38")</f>
        <v>0</v>
      </c>
      <c r="E185" s="103"/>
      <c r="F185" s="104"/>
      <c r="G185" s="104"/>
      <c r="H185" s="104"/>
      <c r="I185" s="104"/>
      <c r="J185" s="104"/>
      <c r="K185" s="104"/>
      <c r="L185" s="104"/>
      <c r="M185" s="104"/>
      <c r="N185" s="104"/>
      <c r="O185" s="104"/>
      <c r="P185" s="105"/>
    </row>
    <row r="186" spans="1:16" ht="15" customHeight="1" thickBot="1" x14ac:dyDescent="0.3">
      <c r="A186" s="45" t="str">
        <f ca="1">IF(MONTH(C186)=MONTH(D$3),RIGHT('Yearly Info'!A$42,LEN('Yearly Info'!A$42)-4),"")</f>
        <v xml:space="preserve"> </v>
      </c>
      <c r="B186" s="158"/>
      <c r="C186" s="102">
        <f t="shared" ca="1" si="7"/>
        <v>46333</v>
      </c>
      <c r="D186" s="112">
        <f ca="1">INDIRECT("'" &amp; UPPER(LEFT(TEXT($D$3,"mmmm"),3)) &amp; "'!G39")</f>
        <v>0</v>
      </c>
      <c r="E186" s="103"/>
      <c r="F186" s="104"/>
      <c r="G186" s="104"/>
      <c r="H186" s="104"/>
      <c r="I186" s="104"/>
      <c r="J186" s="104"/>
      <c r="K186" s="104"/>
      <c r="L186" s="104"/>
      <c r="M186" s="104"/>
      <c r="N186" s="104"/>
      <c r="O186" s="104"/>
      <c r="P186" s="105"/>
    </row>
    <row r="187" spans="1:16" ht="15" customHeight="1" thickBot="1" x14ac:dyDescent="0.3">
      <c r="A187" s="45" t="str">
        <f ca="1">IF(MONTH(C187)=MONTH(D$3),RIGHT('Yearly Info'!A$43,LEN('Yearly Info'!A$43)-4),"")</f>
        <v xml:space="preserve"> </v>
      </c>
      <c r="B187" s="158"/>
      <c r="C187" s="102">
        <f t="shared" ca="1" si="7"/>
        <v>46333</v>
      </c>
      <c r="D187" s="113">
        <f ca="1">INDIRECT("'" &amp; UPPER(LEFT(TEXT($D$3,"mmmm"),3)) &amp; "'!G40")</f>
        <v>0</v>
      </c>
      <c r="E187" s="103"/>
      <c r="F187" s="104"/>
      <c r="G187" s="104"/>
      <c r="H187" s="104"/>
      <c r="I187" s="104"/>
      <c r="J187" s="104"/>
      <c r="K187" s="104"/>
      <c r="L187" s="104"/>
      <c r="M187" s="104"/>
      <c r="N187" s="104"/>
      <c r="O187" s="104"/>
      <c r="P187" s="105"/>
    </row>
    <row r="188" spans="1:16" ht="15" customHeight="1" x14ac:dyDescent="0.25">
      <c r="A188" s="44" t="str">
        <f ca="1">IF(MONTH(C188)=MONTH(D$3),RIGHT('Yearly Info'!A$14,LEN('Yearly Info'!A$14)-4),"")</f>
        <v xml:space="preserve"> RICS Support for MDEQ</v>
      </c>
      <c r="B188" s="158" t="str">
        <f ca="1">TEXT(C188,"dddd")</f>
        <v>Sunday</v>
      </c>
      <c r="C188" s="102">
        <f ca="1">C158+1</f>
        <v>46334</v>
      </c>
      <c r="D188" s="112">
        <f ca="1">INDIRECT("'" &amp; UPPER(LEFT(TEXT($D$3,"mmmm"),3)) &amp; "'!H11")</f>
        <v>0</v>
      </c>
      <c r="E188" s="103"/>
      <c r="F188" s="104"/>
      <c r="G188" s="104"/>
      <c r="H188" s="104"/>
      <c r="I188" s="104"/>
      <c r="J188" s="104"/>
      <c r="K188" s="104"/>
      <c r="L188" s="104"/>
      <c r="M188" s="104"/>
      <c r="N188" s="104"/>
      <c r="O188" s="104"/>
      <c r="P188" s="105"/>
    </row>
    <row r="189" spans="1:16" ht="15" customHeight="1" x14ac:dyDescent="0.25">
      <c r="A189" s="44" t="str">
        <f ca="1">IF(MONTH(C189)=MONTH(D$3),RIGHT('Yearly Info'!A$15,LEN('Yearly Info'!A$15)-4),"")</f>
        <v xml:space="preserve"> MDEQ</v>
      </c>
      <c r="B189" s="158"/>
      <c r="C189" s="102">
        <f ca="1">C188</f>
        <v>46334</v>
      </c>
      <c r="D189" s="112">
        <f ca="1">INDIRECT("'" &amp; UPPER(LEFT(TEXT($D$3,"mmmm"),3)) &amp; "'!H12")</f>
        <v>0</v>
      </c>
      <c r="E189" s="103"/>
      <c r="F189" s="104"/>
      <c r="G189" s="104"/>
      <c r="H189" s="104"/>
      <c r="I189" s="104"/>
      <c r="J189" s="104"/>
      <c r="K189" s="104"/>
      <c r="L189" s="104"/>
      <c r="M189" s="104"/>
      <c r="N189" s="104"/>
      <c r="O189" s="104"/>
      <c r="P189" s="105"/>
    </row>
    <row r="190" spans="1:16" ht="15" customHeight="1" x14ac:dyDescent="0.25">
      <c r="A190" s="44" t="str">
        <f ca="1">IF(MONTH(C190)=MONTH(D$3),RIGHT('Yearly Info'!A$16,LEN('Yearly Info'!A$16)-4),"")</f>
        <v xml:space="preserve"> RICS Idea Portal</v>
      </c>
      <c r="B190" s="158"/>
      <c r="C190" s="102">
        <f ca="1">C189</f>
        <v>46334</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v>
      </c>
      <c r="B191" s="158"/>
      <c r="C191" s="102">
        <f t="shared" ref="C191:C217" ca="1" si="8">C190</f>
        <v>46334</v>
      </c>
      <c r="D191" s="112">
        <f ca="1">INDIRECT("'" &amp; UPPER(LEFT(TEXT($D$3,"mmmm"),3)) &amp; "'!H14")</f>
        <v>0</v>
      </c>
      <c r="E191" s="103"/>
      <c r="F191" s="104"/>
      <c r="G191" s="104"/>
      <c r="H191" s="104"/>
      <c r="I191" s="104"/>
      <c r="J191" s="104"/>
      <c r="K191" s="104"/>
      <c r="L191" s="104"/>
      <c r="M191" s="104"/>
      <c r="N191" s="104"/>
      <c r="O191" s="104"/>
      <c r="P191" s="105"/>
    </row>
    <row r="192" spans="1:16" ht="15" customHeight="1" x14ac:dyDescent="0.25">
      <c r="A192" s="44" t="str">
        <f ca="1">IF(MONTH(C192)=MONTH(D$3),RIGHT('Yearly Info'!A$18,LEN('Yearly Info'!A$18)-4),"")</f>
        <v xml:space="preserve"> GeoSpatial</v>
      </c>
      <c r="B192" s="158"/>
      <c r="C192" s="102">
        <f t="shared" ca="1" si="8"/>
        <v>46334</v>
      </c>
      <c r="D192" s="112">
        <f ca="1">INDIRECT("'" &amp; UPPER(LEFT(TEXT($D$3,"mmmm"),3)) &amp; "'!H15")</f>
        <v>0</v>
      </c>
      <c r="E192" s="103"/>
      <c r="F192" s="104"/>
      <c r="G192" s="104"/>
      <c r="H192" s="104"/>
      <c r="I192" s="104"/>
      <c r="J192" s="104"/>
      <c r="K192" s="104"/>
      <c r="L192" s="104"/>
      <c r="M192" s="104"/>
      <c r="N192" s="104"/>
      <c r="O192" s="104"/>
      <c r="P192" s="105"/>
    </row>
    <row r="193" spans="1:16" ht="15" customHeight="1" x14ac:dyDescent="0.25">
      <c r="A193" s="44" t="str">
        <f ca="1">IF(MONTH(C193)=MONTH(D$3),RIGHT('Yearly Info'!A$19,LEN('Yearly Info'!A$19)-4),"")</f>
        <v xml:space="preserve"> RICS Dashboard</v>
      </c>
      <c r="B193" s="158"/>
      <c r="C193" s="102">
        <f t="shared" ca="1" si="8"/>
        <v>46334</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MDWFP NRIS</v>
      </c>
      <c r="B194" s="158"/>
      <c r="C194" s="102">
        <f t="shared" ca="1" si="8"/>
        <v>46334</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 MRVA 4 CLOSED</v>
      </c>
      <c r="B195" s="158"/>
      <c r="C195" s="102">
        <f t="shared" ca="1" si="8"/>
        <v>46334</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v>
      </c>
      <c r="B196" s="158"/>
      <c r="C196" s="102">
        <f t="shared" ca="1" si="8"/>
        <v>46334</v>
      </c>
      <c r="D196" s="112">
        <f ca="1">INDIRECT("'" &amp; UPPER(LEFT(TEXT($D$3,"mmmm"),3)) &amp; "'!H19")</f>
        <v>0</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#VALUE!</v>
      </c>
      <c r="B197" s="158"/>
      <c r="C197" s="102">
        <f t="shared" ca="1" si="8"/>
        <v>46334</v>
      </c>
      <c r="D197" s="112">
        <f ca="1">INDIRECT("'" &amp; UPPER(LEFT(TEXT($D$3,"mmmm"),3)) &amp; "'!H20")</f>
        <v>0</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#VALUE!</v>
      </c>
      <c r="B198" s="158"/>
      <c r="C198" s="102">
        <f t="shared" ca="1" si="8"/>
        <v>46334</v>
      </c>
      <c r="D198" s="112">
        <f ca="1">INDIRECT("'" &amp; UPPER(LEFT(TEXT($D$3,"mmmm"),3)) &amp; "'!H21")</f>
        <v>0</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#VALUE!</v>
      </c>
      <c r="B199" s="158"/>
      <c r="C199" s="102">
        <f t="shared" ca="1" si="8"/>
        <v>46334</v>
      </c>
      <c r="D199" s="112">
        <f ca="1">INDIRECT("'" &amp; UPPER(LEFT(TEXT($D$3,"mmmm"),3)) &amp; "'!H22")</f>
        <v>0</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#VALUE!</v>
      </c>
      <c r="B200" s="158"/>
      <c r="C200" s="102">
        <f t="shared" ca="1" si="8"/>
        <v>46334</v>
      </c>
      <c r="D200" s="112">
        <f ca="1">INDIRECT("'" &amp; UPPER(LEFT(TEXT($D$3,"mmmm"),3)) &amp; "'!H23")</f>
        <v>0</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#VALUE!</v>
      </c>
      <c r="B201" s="158"/>
      <c r="C201" s="102">
        <f t="shared" ca="1" si="8"/>
        <v>46334</v>
      </c>
      <c r="D201" s="112">
        <f ca="1">INDIRECT("'" &amp; UPPER(LEFT(TEXT($D$3,"mmmm"),3)) &amp; "'!H24")</f>
        <v>0</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#VALUE!</v>
      </c>
      <c r="B202" s="158"/>
      <c r="C202" s="102">
        <f t="shared" ca="1" si="8"/>
        <v>46334</v>
      </c>
      <c r="D202" s="112">
        <f ca="1">INDIRECT("'" &amp; UPPER(LEFT(TEXT($D$3,"mmmm"),3)) &amp; "'!H25")</f>
        <v>0</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#VALUE!</v>
      </c>
      <c r="B203" s="158"/>
      <c r="C203" s="102">
        <f t="shared" ca="1" si="8"/>
        <v>46334</v>
      </c>
      <c r="D203" s="112">
        <f ca="1">INDIRECT("'" &amp; UPPER(LEFT(TEXT($D$3,"mmmm"),3)) &amp; "'!H26")</f>
        <v>0</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#VALUE!</v>
      </c>
      <c r="B204" s="158"/>
      <c r="C204" s="102">
        <f t="shared" ca="1" si="8"/>
        <v>46334</v>
      </c>
      <c r="D204" s="112">
        <f ca="1">INDIRECT("'" &amp; UPPER(LEFT(TEXT($D$3,"mmmm"),3)) &amp; "'!H27")</f>
        <v>0</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#VALUE!</v>
      </c>
      <c r="B205" s="158"/>
      <c r="C205" s="102">
        <f t="shared" ca="1" si="8"/>
        <v>46334</v>
      </c>
      <c r="D205" s="112">
        <f ca="1">INDIRECT("'" &amp; UPPER(LEFT(TEXT($D$3,"mmmm"),3)) &amp; "'!H28")</f>
        <v>0</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#VALUE!</v>
      </c>
      <c r="B206" s="158"/>
      <c r="C206" s="102">
        <f t="shared" ca="1" si="8"/>
        <v>46334</v>
      </c>
      <c r="D206" s="112">
        <f ca="1">INDIRECT("'" &amp; UPPER(LEFT(TEXT($D$3,"mmmm"),3)) &amp; "'!H29")</f>
        <v>0</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#VALUE!</v>
      </c>
      <c r="B207" s="158"/>
      <c r="C207" s="102">
        <f t="shared" ca="1" si="8"/>
        <v>46334</v>
      </c>
      <c r="D207" s="112">
        <f ca="1">INDIRECT("'" &amp; UPPER(LEFT(TEXT($D$3,"mmmm"),3)) &amp; "'!H30")</f>
        <v>0</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#VALUE!</v>
      </c>
      <c r="B208" s="158"/>
      <c r="C208" s="102">
        <f t="shared" ca="1" si="8"/>
        <v>46334</v>
      </c>
      <c r="D208" s="112">
        <f ca="1">INDIRECT("'" &amp; UPPER(LEFT(TEXT($D$3,"mmmm"),3)) &amp; "'!H31")</f>
        <v>0</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#VALUE!</v>
      </c>
      <c r="B209" s="158"/>
      <c r="C209" s="102">
        <f t="shared" ca="1" si="8"/>
        <v>46334</v>
      </c>
      <c r="D209" s="112">
        <f ca="1">INDIRECT("'" &amp; UPPER(LEFT(TEXT($D$3,"mmmm"),3)) &amp; "'!H32")</f>
        <v>0</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#VALUE!</v>
      </c>
      <c r="B210" s="158"/>
      <c r="C210" s="102">
        <f t="shared" ca="1" si="8"/>
        <v>46334</v>
      </c>
      <c r="D210" s="112">
        <f ca="1">INDIRECT("'" &amp; UPPER(LEFT(TEXT($D$3,"mmmm"),3)) &amp; "'!H33")</f>
        <v>0</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#VALUE!</v>
      </c>
      <c r="B211" s="158"/>
      <c r="C211" s="102">
        <f t="shared" ca="1" si="8"/>
        <v>46334</v>
      </c>
      <c r="D211" s="112">
        <f ca="1">INDIRECT("'" &amp; UPPER(LEFT(TEXT($D$3,"mmmm"),3)) &amp; "'!H34")</f>
        <v>0</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#VALUE!</v>
      </c>
      <c r="B212" s="158"/>
      <c r="C212" s="102">
        <f t="shared" ca="1" si="8"/>
        <v>46334</v>
      </c>
      <c r="D212" s="112">
        <f ca="1">INDIRECT("'" &amp; UPPER(LEFT(TEXT($D$3,"mmmm"),3)) &amp; "'!H35")</f>
        <v>0</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#VALUE!</v>
      </c>
      <c r="B213" s="158"/>
      <c r="C213" s="102">
        <f t="shared" ca="1" si="8"/>
        <v>46334</v>
      </c>
      <c r="D213" s="112">
        <f ca="1">INDIRECT("'" &amp; UPPER(LEFT(TEXT($D$3,"mmmm"),3)) &amp; "'!H36")</f>
        <v>0</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#VALUE!</v>
      </c>
      <c r="B214" s="158"/>
      <c r="C214" s="102">
        <f t="shared" ca="1" si="8"/>
        <v>46334</v>
      </c>
      <c r="D214" s="112">
        <f ca="1">INDIRECT("'" &amp; UPPER(LEFT(TEXT($D$3,"mmmm"),3)) &amp; "'!H37")</f>
        <v>0</v>
      </c>
      <c r="E214" s="103"/>
      <c r="F214" s="104"/>
      <c r="G214" s="104"/>
      <c r="H214" s="104"/>
      <c r="I214" s="104"/>
      <c r="J214" s="104"/>
      <c r="K214" s="104"/>
      <c r="L214" s="104"/>
      <c r="M214" s="104"/>
      <c r="N214" s="104"/>
      <c r="O214" s="104"/>
      <c r="P214" s="105"/>
    </row>
    <row r="215" spans="1:16" ht="15" customHeight="1" thickBot="1" x14ac:dyDescent="0.3">
      <c r="A215" s="45" t="str">
        <f ca="1">IF(MONTH(C215)=MONTH(D$3),RIGHT('Yearly Info'!A$41,LEN('Yearly Info'!A$41)-4),"")</f>
        <v xml:space="preserve"> </v>
      </c>
      <c r="B215" s="158"/>
      <c r="C215" s="102">
        <f t="shared" ca="1" si="8"/>
        <v>46334</v>
      </c>
      <c r="D215" s="112">
        <f ca="1">INDIRECT("'" &amp; UPPER(LEFT(TEXT($D$3,"mmmm"),3)) &amp; "'!H38")</f>
        <v>0</v>
      </c>
      <c r="E215" s="103"/>
      <c r="F215" s="104"/>
      <c r="G215" s="104"/>
      <c r="H215" s="104"/>
      <c r="I215" s="104"/>
      <c r="J215" s="104"/>
      <c r="K215" s="104"/>
      <c r="L215" s="104"/>
      <c r="M215" s="104"/>
      <c r="N215" s="104"/>
      <c r="O215" s="104"/>
      <c r="P215" s="105"/>
    </row>
    <row r="216" spans="1:16" ht="15" customHeight="1" thickBot="1" x14ac:dyDescent="0.3">
      <c r="A216" s="45" t="str">
        <f ca="1">IF(MONTH(C216)=MONTH(D$3),RIGHT('Yearly Info'!A$42,LEN('Yearly Info'!A$42)-4),"")</f>
        <v xml:space="preserve"> </v>
      </c>
      <c r="B216" s="158"/>
      <c r="C216" s="102">
        <f t="shared" ca="1" si="8"/>
        <v>46334</v>
      </c>
      <c r="D216" s="112">
        <f ca="1">INDIRECT("'" &amp; UPPER(LEFT(TEXT($D$3,"mmmm"),3)) &amp; "'!H39")</f>
        <v>0</v>
      </c>
      <c r="E216" s="103"/>
      <c r="F216" s="104"/>
      <c r="G216" s="104"/>
      <c r="H216" s="104"/>
      <c r="I216" s="104"/>
      <c r="J216" s="104"/>
      <c r="K216" s="104"/>
      <c r="L216" s="104"/>
      <c r="M216" s="104"/>
      <c r="N216" s="104"/>
      <c r="O216" s="104"/>
      <c r="P216" s="105"/>
    </row>
    <row r="217" spans="1:16" ht="15" customHeight="1" thickBot="1" x14ac:dyDescent="0.3">
      <c r="A217" s="45" t="str">
        <f ca="1">IF(MONTH(C217)=MONTH(D$3),RIGHT('Yearly Info'!A$43,LEN('Yearly Info'!A$43)-4),"")</f>
        <v xml:space="preserve"> </v>
      </c>
      <c r="B217" s="158"/>
      <c r="C217" s="102">
        <f t="shared" ca="1" si="8"/>
        <v>46334</v>
      </c>
      <c r="D217" s="112">
        <f ca="1">INDIRECT("'" &amp; UPPER(LEFT(TEXT($D$3,"mmmm"),3)) &amp; "'!H40")</f>
        <v>0</v>
      </c>
      <c r="E217" s="103"/>
      <c r="F217" s="104"/>
      <c r="G217" s="104"/>
      <c r="H217" s="104"/>
      <c r="I217" s="104"/>
      <c r="J217" s="104"/>
      <c r="K217" s="104"/>
      <c r="L217" s="104"/>
      <c r="M217" s="104"/>
      <c r="N217" s="104"/>
      <c r="O217" s="104"/>
      <c r="P217" s="105"/>
    </row>
    <row r="218" spans="1:16" ht="15" customHeight="1" x14ac:dyDescent="0.25">
      <c r="A218" s="44" t="str">
        <f ca="1">IF(MONTH(C218)=MONTH(D$3),RIGHT('Yearly Info'!A$14,LEN('Yearly Info'!A$14)-4),"")</f>
        <v xml:space="preserve"> RICS Support for MDEQ</v>
      </c>
      <c r="B218" s="145" t="str">
        <f ca="1">TEXT(C218,"dddd")</f>
        <v>Monday</v>
      </c>
      <c r="C218" s="94">
        <f ca="1">C128+3</f>
        <v>46335</v>
      </c>
      <c r="D218" s="114">
        <f ca="1">INDIRECT("'" &amp; UPPER(LEFT(TEXT($D$3,"mmmm"),3)) &amp; "'!I11")</f>
        <v>0</v>
      </c>
      <c r="E218" s="147"/>
      <c r="F218" s="148"/>
      <c r="G218" s="148"/>
      <c r="H218" s="148"/>
      <c r="I218" s="148"/>
      <c r="J218" s="148"/>
      <c r="K218" s="148"/>
      <c r="L218" s="148"/>
      <c r="M218" s="148"/>
      <c r="N218" s="148"/>
      <c r="O218" s="148"/>
      <c r="P218" s="149"/>
    </row>
    <row r="219" spans="1:16" ht="15" customHeight="1" x14ac:dyDescent="0.25">
      <c r="A219" s="44" t="str">
        <f ca="1">IF(MONTH(C219)=MONTH(D$3),RIGHT('Yearly Info'!A$15,LEN('Yearly Info'!A$15)-4),"")</f>
        <v xml:space="preserve"> MDEQ</v>
      </c>
      <c r="B219" s="145"/>
      <c r="C219" s="42">
        <f ca="1">C218</f>
        <v>46335</v>
      </c>
      <c r="D219" s="114">
        <f ca="1">INDIRECT("'" &amp; UPPER(LEFT(TEXT($D$3,"mmmm"),3)) &amp; "'!I12")</f>
        <v>0</v>
      </c>
      <c r="E219" s="147"/>
      <c r="F219" s="148"/>
      <c r="G219" s="148"/>
      <c r="H219" s="148"/>
      <c r="I219" s="148"/>
      <c r="J219" s="148"/>
      <c r="K219" s="148"/>
      <c r="L219" s="148"/>
      <c r="M219" s="148"/>
      <c r="N219" s="148"/>
      <c r="O219" s="148"/>
      <c r="P219" s="149"/>
    </row>
    <row r="220" spans="1:16" ht="15" customHeight="1" x14ac:dyDescent="0.25">
      <c r="A220" s="44" t="str">
        <f ca="1">IF(MONTH(C220)=MONTH(D$3),RIGHT('Yearly Info'!A$16,LEN('Yearly Info'!A$16)-4),"")</f>
        <v xml:space="preserve"> RICS Idea Portal</v>
      </c>
      <c r="B220" s="145"/>
      <c r="C220" s="42">
        <f t="shared" ref="C220:C247" ca="1" si="9">C219</f>
        <v>46335</v>
      </c>
      <c r="D220" s="114">
        <f ca="1">INDIRECT("'" &amp; UPPER(LEFT(TEXT($D$3,"mmmm"),3)) &amp; "'!I13")</f>
        <v>0</v>
      </c>
      <c r="E220" s="147"/>
      <c r="F220" s="148"/>
      <c r="G220" s="148"/>
      <c r="H220" s="148"/>
      <c r="I220" s="148"/>
      <c r="J220" s="148"/>
      <c r="K220" s="148"/>
      <c r="L220" s="148"/>
      <c r="M220" s="148"/>
      <c r="N220" s="148"/>
      <c r="O220" s="148"/>
      <c r="P220" s="149"/>
    </row>
    <row r="221" spans="1:16" ht="15" customHeight="1" x14ac:dyDescent="0.25">
      <c r="A221" s="44" t="str">
        <f ca="1">IF(MONTH(C221)=MONTH(D$3),RIGHT('Yearly Info'!A$17,LEN('Yearly Info'!A$17)-4),"")</f>
        <v xml:space="preserve"> MSWIS</v>
      </c>
      <c r="B221" s="145"/>
      <c r="C221" s="42">
        <f t="shared" ca="1" si="9"/>
        <v>46335</v>
      </c>
      <c r="D221" s="114">
        <f ca="1">INDIRECT("'" &amp; UPPER(LEFT(TEXT($D$3,"mmmm"),3)) &amp; "'!I14")</f>
        <v>0</v>
      </c>
      <c r="E221" s="147"/>
      <c r="F221" s="148"/>
      <c r="G221" s="148"/>
      <c r="H221" s="148"/>
      <c r="I221" s="148"/>
      <c r="J221" s="148"/>
      <c r="K221" s="148"/>
      <c r="L221" s="148"/>
      <c r="M221" s="148"/>
      <c r="N221" s="148"/>
      <c r="O221" s="148"/>
      <c r="P221" s="149"/>
    </row>
    <row r="222" spans="1:16" ht="15" customHeight="1" x14ac:dyDescent="0.25">
      <c r="A222" s="44" t="str">
        <f ca="1">IF(MONTH(C222)=MONTH(D$3),RIGHT('Yearly Info'!A$18,LEN('Yearly Info'!A$18)-4),"")</f>
        <v xml:space="preserve"> GeoSpatial</v>
      </c>
      <c r="B222" s="145"/>
      <c r="C222" s="42">
        <f t="shared" ca="1" si="9"/>
        <v>46335</v>
      </c>
      <c r="D222" s="114">
        <f ca="1">INDIRECT("'" &amp; UPPER(LEFT(TEXT($D$3,"mmmm"),3)) &amp; "'!I15")</f>
        <v>0</v>
      </c>
      <c r="E222" s="147"/>
      <c r="F222" s="148"/>
      <c r="G222" s="148"/>
      <c r="H222" s="148"/>
      <c r="I222" s="148"/>
      <c r="J222" s="148"/>
      <c r="K222" s="148"/>
      <c r="L222" s="148"/>
      <c r="M222" s="148"/>
      <c r="N222" s="148"/>
      <c r="O222" s="148"/>
      <c r="P222" s="149"/>
    </row>
    <row r="223" spans="1:16" ht="15" customHeight="1" x14ac:dyDescent="0.25">
      <c r="A223" s="44" t="str">
        <f ca="1">IF(MONTH(C223)=MONTH(D$3),RIGHT('Yearly Info'!A$19,LEN('Yearly Info'!A$19)-4),"")</f>
        <v xml:space="preserve"> RICS Dashboard</v>
      </c>
      <c r="B223" s="145"/>
      <c r="C223" s="42">
        <f t="shared" ca="1" si="9"/>
        <v>46335</v>
      </c>
      <c r="D223" s="114">
        <f ca="1">INDIRECT("'" &amp; UPPER(LEFT(TEXT($D$3,"mmmm"),3)) &amp; "'!I16")</f>
        <v>0</v>
      </c>
      <c r="E223" s="147"/>
      <c r="F223" s="148"/>
      <c r="G223" s="148"/>
      <c r="H223" s="148"/>
      <c r="I223" s="148"/>
      <c r="J223" s="148"/>
      <c r="K223" s="148"/>
      <c r="L223" s="148"/>
      <c r="M223" s="148"/>
      <c r="N223" s="148"/>
      <c r="O223" s="148"/>
      <c r="P223" s="149"/>
    </row>
    <row r="224" spans="1:16" ht="15" customHeight="1" x14ac:dyDescent="0.25">
      <c r="A224" s="44" t="str">
        <f ca="1">IF(MONTH(C224)=MONTH(D$3),RIGHT('Yearly Info'!A$20,LEN('Yearly Info'!A$20)-4),"")</f>
        <v xml:space="preserve"> MDWFP NRIS</v>
      </c>
      <c r="B224" s="145"/>
      <c r="C224" s="42">
        <f t="shared" ca="1" si="9"/>
        <v>46335</v>
      </c>
      <c r="D224" s="114">
        <f ca="1">INDIRECT("'" &amp; UPPER(LEFT(TEXT($D$3,"mmmm"),3)) &amp; "'!I17")</f>
        <v>0</v>
      </c>
      <c r="E224" s="147"/>
      <c r="F224" s="148"/>
      <c r="G224" s="148"/>
      <c r="H224" s="148"/>
      <c r="I224" s="148"/>
      <c r="J224" s="148"/>
      <c r="K224" s="148"/>
      <c r="L224" s="148"/>
      <c r="M224" s="148"/>
      <c r="N224" s="148"/>
      <c r="O224" s="148"/>
      <c r="P224" s="149"/>
    </row>
    <row r="225" spans="1:16" ht="15" customHeight="1" x14ac:dyDescent="0.25">
      <c r="A225" s="44" t="str">
        <f ca="1">IF(MONTH(C225)=MONTH(D$3),RIGHT('Yearly Info'!A$21,LEN('Yearly Info'!A$21)-4),"")</f>
        <v xml:space="preserve"> MSWIS MRVA 4 CLOSED</v>
      </c>
      <c r="B225" s="145"/>
      <c r="C225" s="42">
        <f t="shared" ca="1" si="9"/>
        <v>46335</v>
      </c>
      <c r="D225" s="114">
        <f ca="1">INDIRECT("'" &amp; UPPER(LEFT(TEXT($D$3,"mmmm"),3)) &amp; "'!I18")</f>
        <v>0</v>
      </c>
      <c r="E225" s="147"/>
      <c r="F225" s="148"/>
      <c r="G225" s="148"/>
      <c r="H225" s="148"/>
      <c r="I225" s="148"/>
      <c r="J225" s="148"/>
      <c r="K225" s="148"/>
      <c r="L225" s="148"/>
      <c r="M225" s="148"/>
      <c r="N225" s="148"/>
      <c r="O225" s="148"/>
      <c r="P225" s="149"/>
    </row>
    <row r="226" spans="1:16" ht="15" customHeight="1" x14ac:dyDescent="0.25">
      <c r="A226" s="44" t="str">
        <f ca="1">IF(MONTH(C226)=MONTH(D$3),RIGHT('Yearly Info'!A$22,LEN('Yearly Info'!A$22)-4),"")</f>
        <v xml:space="preserve"> Tackett</v>
      </c>
      <c r="B226" s="145"/>
      <c r="C226" s="42">
        <f t="shared" ca="1" si="9"/>
        <v>46335</v>
      </c>
      <c r="D226" s="114">
        <f ca="1">INDIRECT("'" &amp; UPPER(LEFT(TEXT($D$3,"mmmm"),3)) &amp; "'!I19")</f>
        <v>0</v>
      </c>
      <c r="E226" s="147"/>
      <c r="F226" s="148"/>
      <c r="G226" s="148"/>
      <c r="H226" s="148"/>
      <c r="I226" s="148"/>
      <c r="J226" s="148"/>
      <c r="K226" s="148"/>
      <c r="L226" s="148"/>
      <c r="M226" s="148"/>
      <c r="N226" s="148"/>
      <c r="O226" s="148"/>
      <c r="P226" s="149"/>
    </row>
    <row r="227" spans="1:16" ht="15" customHeight="1" x14ac:dyDescent="0.25">
      <c r="A227" s="44" t="e">
        <f ca="1">IF(MONTH(C227)=MONTH(D$3),RIGHT('Yearly Info'!A$23,LEN('Yearly Info'!A$23)-4),"")</f>
        <v>#VALUE!</v>
      </c>
      <c r="B227" s="145"/>
      <c r="C227" s="42">
        <f t="shared" ca="1" si="9"/>
        <v>46335</v>
      </c>
      <c r="D227" s="114">
        <f ca="1">INDIRECT("'" &amp; UPPER(LEFT(TEXT($D$3,"mmmm"),3)) &amp; "'!I20")</f>
        <v>0</v>
      </c>
      <c r="E227" s="147"/>
      <c r="F227" s="148"/>
      <c r="G227" s="148"/>
      <c r="H227" s="148"/>
      <c r="I227" s="148"/>
      <c r="J227" s="148"/>
      <c r="K227" s="148"/>
      <c r="L227" s="148"/>
      <c r="M227" s="148"/>
      <c r="N227" s="148"/>
      <c r="O227" s="148"/>
      <c r="P227" s="149"/>
    </row>
    <row r="228" spans="1:16" ht="15" customHeight="1" x14ac:dyDescent="0.25">
      <c r="A228" s="44" t="e">
        <f ca="1">IF(MONTH(C228)=MONTH(D$3),RIGHT('Yearly Info'!A$24,LEN('Yearly Info'!A$24)-4),"")</f>
        <v>#VALUE!</v>
      </c>
      <c r="B228" s="145"/>
      <c r="C228" s="42">
        <f t="shared" ca="1" si="9"/>
        <v>46335</v>
      </c>
      <c r="D228" s="114">
        <f ca="1">INDIRECT("'" &amp; UPPER(LEFT(TEXT($D$3,"mmmm"),3)) &amp; "'!I21")</f>
        <v>0</v>
      </c>
      <c r="E228" s="147"/>
      <c r="F228" s="148"/>
      <c r="G228" s="148"/>
      <c r="H228" s="148"/>
      <c r="I228" s="148"/>
      <c r="J228" s="148"/>
      <c r="K228" s="148"/>
      <c r="L228" s="148"/>
      <c r="M228" s="148"/>
      <c r="N228" s="148"/>
      <c r="O228" s="148"/>
      <c r="P228" s="149"/>
    </row>
    <row r="229" spans="1:16" ht="15" customHeight="1" x14ac:dyDescent="0.25">
      <c r="A229" s="44" t="e">
        <f ca="1">IF(MONTH(C229)=MONTH(D$3),RIGHT('Yearly Info'!A$25,LEN('Yearly Info'!A$25)-4),"")</f>
        <v>#VALUE!</v>
      </c>
      <c r="B229" s="145"/>
      <c r="C229" s="42">
        <f t="shared" ca="1" si="9"/>
        <v>46335</v>
      </c>
      <c r="D229" s="114">
        <f ca="1">INDIRECT("'" &amp; UPPER(LEFT(TEXT($D$3,"mmmm"),3)) &amp; "'!I22")</f>
        <v>0</v>
      </c>
      <c r="E229" s="147"/>
      <c r="F229" s="148"/>
      <c r="G229" s="148"/>
      <c r="H229" s="148"/>
      <c r="I229" s="148"/>
      <c r="J229" s="148"/>
      <c r="K229" s="148"/>
      <c r="L229" s="148"/>
      <c r="M229" s="148"/>
      <c r="N229" s="148"/>
      <c r="O229" s="148"/>
      <c r="P229" s="149"/>
    </row>
    <row r="230" spans="1:16" ht="15" customHeight="1" x14ac:dyDescent="0.25">
      <c r="A230" s="44" t="e">
        <f ca="1">IF(MONTH(C230)=MONTH(D$3),RIGHT('Yearly Info'!A$26,LEN('Yearly Info'!A$26)-4),"")</f>
        <v>#VALUE!</v>
      </c>
      <c r="B230" s="145"/>
      <c r="C230" s="42">
        <f t="shared" ca="1" si="9"/>
        <v>46335</v>
      </c>
      <c r="D230" s="114">
        <f ca="1">INDIRECT("'" &amp; UPPER(LEFT(TEXT($D$3,"mmmm"),3)) &amp; "'!I23")</f>
        <v>0</v>
      </c>
      <c r="E230" s="147"/>
      <c r="F230" s="148"/>
      <c r="G230" s="148"/>
      <c r="H230" s="148"/>
      <c r="I230" s="148"/>
      <c r="J230" s="148"/>
      <c r="K230" s="148"/>
      <c r="L230" s="148"/>
      <c r="M230" s="148"/>
      <c r="N230" s="148"/>
      <c r="O230" s="148"/>
      <c r="P230" s="149"/>
    </row>
    <row r="231" spans="1:16" ht="15" customHeight="1" x14ac:dyDescent="0.25">
      <c r="A231" s="44" t="e">
        <f ca="1">IF(MONTH(C231)=MONTH(D$3),RIGHT('Yearly Info'!A$27,LEN('Yearly Info'!A$27)-4),"")</f>
        <v>#VALUE!</v>
      </c>
      <c r="B231" s="145"/>
      <c r="C231" s="42">
        <f t="shared" ca="1" si="9"/>
        <v>46335</v>
      </c>
      <c r="D231" s="114">
        <f ca="1">INDIRECT("'" &amp; UPPER(LEFT(TEXT($D$3,"mmmm"),3)) &amp; "'!I24")</f>
        <v>0</v>
      </c>
      <c r="E231" s="147"/>
      <c r="F231" s="148"/>
      <c r="G231" s="148"/>
      <c r="H231" s="148"/>
      <c r="I231" s="148"/>
      <c r="J231" s="148"/>
      <c r="K231" s="148"/>
      <c r="L231" s="148"/>
      <c r="M231" s="148"/>
      <c r="N231" s="148"/>
      <c r="O231" s="148"/>
      <c r="P231" s="149"/>
    </row>
    <row r="232" spans="1:16" ht="15" customHeight="1" x14ac:dyDescent="0.25">
      <c r="A232" s="44" t="e">
        <f ca="1">IF(MONTH(C232)=MONTH(D$3),RIGHT('Yearly Info'!A$28,LEN('Yearly Info'!A$28)-4),"")</f>
        <v>#VALUE!</v>
      </c>
      <c r="B232" s="145"/>
      <c r="C232" s="42">
        <f t="shared" ca="1" si="9"/>
        <v>46335</v>
      </c>
      <c r="D232" s="114">
        <f ca="1">INDIRECT("'" &amp; UPPER(LEFT(TEXT($D$3,"mmmm"),3)) &amp; "'!I25")</f>
        <v>0</v>
      </c>
      <c r="E232" s="147"/>
      <c r="F232" s="148"/>
      <c r="G232" s="148"/>
      <c r="H232" s="148"/>
      <c r="I232" s="148"/>
      <c r="J232" s="148"/>
      <c r="K232" s="148"/>
      <c r="L232" s="148"/>
      <c r="M232" s="148"/>
      <c r="N232" s="148"/>
      <c r="O232" s="148"/>
      <c r="P232" s="149"/>
    </row>
    <row r="233" spans="1:16" ht="15" customHeight="1" x14ac:dyDescent="0.25">
      <c r="A233" s="44" t="e">
        <f ca="1">IF(MONTH(C233)=MONTH(D$3),RIGHT('Yearly Info'!A$29,LEN('Yearly Info'!A$29)-4),"")</f>
        <v>#VALUE!</v>
      </c>
      <c r="B233" s="145"/>
      <c r="C233" s="42">
        <f t="shared" ca="1" si="9"/>
        <v>46335</v>
      </c>
      <c r="D233" s="114">
        <f ca="1">INDIRECT("'" &amp; UPPER(LEFT(TEXT($D$3,"mmmm"),3)) &amp; "'!I26")</f>
        <v>0</v>
      </c>
      <c r="E233" s="147"/>
      <c r="F233" s="148"/>
      <c r="G233" s="148"/>
      <c r="H233" s="148"/>
      <c r="I233" s="148"/>
      <c r="J233" s="148"/>
      <c r="K233" s="148"/>
      <c r="L233" s="148"/>
      <c r="M233" s="148"/>
      <c r="N233" s="148"/>
      <c r="O233" s="148"/>
      <c r="P233" s="149"/>
    </row>
    <row r="234" spans="1:16" ht="15" customHeight="1" x14ac:dyDescent="0.25">
      <c r="A234" s="44" t="e">
        <f ca="1">IF(MONTH(C234)=MONTH(D$3),RIGHT('Yearly Info'!A$30,LEN('Yearly Info'!A$30)-4),"")</f>
        <v>#VALUE!</v>
      </c>
      <c r="B234" s="145"/>
      <c r="C234" s="42">
        <f t="shared" ca="1" si="9"/>
        <v>46335</v>
      </c>
      <c r="D234" s="114">
        <f ca="1">INDIRECT("'" &amp; UPPER(LEFT(TEXT($D$3,"mmmm"),3)) &amp; "'!I27")</f>
        <v>0</v>
      </c>
      <c r="E234" s="147"/>
      <c r="F234" s="148"/>
      <c r="G234" s="148"/>
      <c r="H234" s="148"/>
      <c r="I234" s="148"/>
      <c r="J234" s="148"/>
      <c r="K234" s="148"/>
      <c r="L234" s="148"/>
      <c r="M234" s="148"/>
      <c r="N234" s="148"/>
      <c r="O234" s="148"/>
      <c r="P234" s="149"/>
    </row>
    <row r="235" spans="1:16" ht="15" customHeight="1" x14ac:dyDescent="0.25">
      <c r="A235" s="44" t="e">
        <f ca="1">IF(MONTH(C235)=MONTH(D$3),RIGHT('Yearly Info'!A$31,LEN('Yearly Info'!A$31)-4),"")</f>
        <v>#VALUE!</v>
      </c>
      <c r="B235" s="145"/>
      <c r="C235" s="42">
        <f t="shared" ca="1" si="9"/>
        <v>46335</v>
      </c>
      <c r="D235" s="114">
        <f ca="1">INDIRECT("'" &amp; UPPER(LEFT(TEXT($D$3,"mmmm"),3)) &amp; "'!I28")</f>
        <v>0</v>
      </c>
      <c r="E235" s="147"/>
      <c r="F235" s="148"/>
      <c r="G235" s="148"/>
      <c r="H235" s="148"/>
      <c r="I235" s="148"/>
      <c r="J235" s="148"/>
      <c r="K235" s="148"/>
      <c r="L235" s="148"/>
      <c r="M235" s="148"/>
      <c r="N235" s="148"/>
      <c r="O235" s="148"/>
      <c r="P235" s="149"/>
    </row>
    <row r="236" spans="1:16" ht="15" customHeight="1" x14ac:dyDescent="0.25">
      <c r="A236" s="44" t="e">
        <f ca="1">IF(MONTH(C236)=MONTH(D$3),RIGHT('Yearly Info'!A$32,LEN('Yearly Info'!A$32)-4),"")</f>
        <v>#VALUE!</v>
      </c>
      <c r="B236" s="145"/>
      <c r="C236" s="42">
        <f t="shared" ca="1" si="9"/>
        <v>46335</v>
      </c>
      <c r="D236" s="114">
        <f ca="1">INDIRECT("'" &amp; UPPER(LEFT(TEXT($D$3,"mmmm"),3)) &amp; "'!I29")</f>
        <v>0</v>
      </c>
      <c r="E236" s="147"/>
      <c r="F236" s="148"/>
      <c r="G236" s="148"/>
      <c r="H236" s="148"/>
      <c r="I236" s="148"/>
      <c r="J236" s="148"/>
      <c r="K236" s="148"/>
      <c r="L236" s="148"/>
      <c r="M236" s="148"/>
      <c r="N236" s="148"/>
      <c r="O236" s="148"/>
      <c r="P236" s="149"/>
    </row>
    <row r="237" spans="1:16" ht="15" customHeight="1" x14ac:dyDescent="0.25">
      <c r="A237" s="44" t="e">
        <f ca="1">IF(MONTH(C237)=MONTH(D$3),RIGHT('Yearly Info'!A$33,LEN('Yearly Info'!A$33)-4),"")</f>
        <v>#VALUE!</v>
      </c>
      <c r="B237" s="145"/>
      <c r="C237" s="42">
        <f t="shared" ca="1" si="9"/>
        <v>46335</v>
      </c>
      <c r="D237" s="114">
        <f ca="1">INDIRECT("'" &amp; UPPER(LEFT(TEXT($D$3,"mmmm"),3)) &amp; "'!I30")</f>
        <v>0</v>
      </c>
      <c r="E237" s="147"/>
      <c r="F237" s="148"/>
      <c r="G237" s="148"/>
      <c r="H237" s="148"/>
      <c r="I237" s="148"/>
      <c r="J237" s="148"/>
      <c r="K237" s="148"/>
      <c r="L237" s="148"/>
      <c r="M237" s="148"/>
      <c r="N237" s="148"/>
      <c r="O237" s="148"/>
      <c r="P237" s="149"/>
    </row>
    <row r="238" spans="1:16" ht="15" customHeight="1" x14ac:dyDescent="0.25">
      <c r="A238" s="44" t="e">
        <f ca="1">IF(MONTH(C238)=MONTH(D$3),RIGHT('Yearly Info'!A$34,LEN('Yearly Info'!A$34)-4),"")</f>
        <v>#VALUE!</v>
      </c>
      <c r="B238" s="145"/>
      <c r="C238" s="42">
        <f t="shared" ca="1" si="9"/>
        <v>46335</v>
      </c>
      <c r="D238" s="114">
        <f ca="1">INDIRECT("'" &amp; UPPER(LEFT(TEXT($D$3,"mmmm"),3)) &amp; "'!I31")</f>
        <v>0</v>
      </c>
      <c r="E238" s="147"/>
      <c r="F238" s="148"/>
      <c r="G238" s="148"/>
      <c r="H238" s="148"/>
      <c r="I238" s="148"/>
      <c r="J238" s="148"/>
      <c r="K238" s="148"/>
      <c r="L238" s="148"/>
      <c r="M238" s="148"/>
      <c r="N238" s="148"/>
      <c r="O238" s="148"/>
      <c r="P238" s="149"/>
    </row>
    <row r="239" spans="1:16" ht="15" customHeight="1" x14ac:dyDescent="0.25">
      <c r="A239" s="44" t="e">
        <f ca="1">IF(MONTH(C239)=MONTH(D$3),RIGHT('Yearly Info'!A$35,LEN('Yearly Info'!A$35)-4),"")</f>
        <v>#VALUE!</v>
      </c>
      <c r="B239" s="145"/>
      <c r="C239" s="42">
        <f t="shared" ca="1" si="9"/>
        <v>46335</v>
      </c>
      <c r="D239" s="114">
        <f ca="1">INDIRECT("'" &amp; UPPER(LEFT(TEXT($D$3,"mmmm"),3)) &amp; "'!I32")</f>
        <v>0</v>
      </c>
      <c r="E239" s="147"/>
      <c r="F239" s="148"/>
      <c r="G239" s="148"/>
      <c r="H239" s="148"/>
      <c r="I239" s="148"/>
      <c r="J239" s="148"/>
      <c r="K239" s="148"/>
      <c r="L239" s="148"/>
      <c r="M239" s="148"/>
      <c r="N239" s="148"/>
      <c r="O239" s="148"/>
      <c r="P239" s="149"/>
    </row>
    <row r="240" spans="1:16" ht="15" customHeight="1" x14ac:dyDescent="0.25">
      <c r="A240" s="44" t="e">
        <f ca="1">IF(MONTH(C240)=MONTH(D$3),RIGHT('Yearly Info'!A$36,LEN('Yearly Info'!A$36)-4),"")</f>
        <v>#VALUE!</v>
      </c>
      <c r="B240" s="145"/>
      <c r="C240" s="42">
        <f t="shared" ca="1" si="9"/>
        <v>46335</v>
      </c>
      <c r="D240" s="114">
        <f ca="1">INDIRECT("'" &amp; UPPER(LEFT(TEXT($D$3,"mmmm"),3)) &amp; "'!I33")</f>
        <v>0</v>
      </c>
      <c r="E240" s="147"/>
      <c r="F240" s="148"/>
      <c r="G240" s="148"/>
      <c r="H240" s="148"/>
      <c r="I240" s="148"/>
      <c r="J240" s="148"/>
      <c r="K240" s="148"/>
      <c r="L240" s="148"/>
      <c r="M240" s="148"/>
      <c r="N240" s="148"/>
      <c r="O240" s="148"/>
      <c r="P240" s="149"/>
    </row>
    <row r="241" spans="1:16" ht="15" customHeight="1" x14ac:dyDescent="0.25">
      <c r="A241" s="44" t="e">
        <f ca="1">IF(MONTH(C241)=MONTH(D$3),RIGHT('Yearly Info'!A$37,LEN('Yearly Info'!A$37)-4),"")</f>
        <v>#VALUE!</v>
      </c>
      <c r="B241" s="145"/>
      <c r="C241" s="42">
        <f t="shared" ca="1" si="9"/>
        <v>46335</v>
      </c>
      <c r="D241" s="114">
        <f ca="1">INDIRECT("'" &amp; UPPER(LEFT(TEXT($D$3,"mmmm"),3)) &amp; "'!I34")</f>
        <v>0</v>
      </c>
      <c r="E241" s="147"/>
      <c r="F241" s="148"/>
      <c r="G241" s="148"/>
      <c r="H241" s="148"/>
      <c r="I241" s="148"/>
      <c r="J241" s="148"/>
      <c r="K241" s="148"/>
      <c r="L241" s="148"/>
      <c r="M241" s="148"/>
      <c r="N241" s="148"/>
      <c r="O241" s="148"/>
      <c r="P241" s="149"/>
    </row>
    <row r="242" spans="1:16" ht="15" customHeight="1" x14ac:dyDescent="0.25">
      <c r="A242" s="44" t="e">
        <f ca="1">IF(MONTH(C242)=MONTH(D$3),RIGHT('Yearly Info'!A$38,LEN('Yearly Info'!A$38)-4),"")</f>
        <v>#VALUE!</v>
      </c>
      <c r="B242" s="145"/>
      <c r="C242" s="42">
        <f ca="1">C233</f>
        <v>46335</v>
      </c>
      <c r="D242" s="114">
        <f ca="1">INDIRECT("'" &amp; UPPER(LEFT(TEXT($D$3,"mmmm"),3)) &amp; "'!I35")</f>
        <v>0</v>
      </c>
      <c r="E242" s="147"/>
      <c r="F242" s="148"/>
      <c r="G242" s="148"/>
      <c r="H242" s="148"/>
      <c r="I242" s="148"/>
      <c r="J242" s="148"/>
      <c r="K242" s="148"/>
      <c r="L242" s="148"/>
      <c r="M242" s="148"/>
      <c r="N242" s="148"/>
      <c r="O242" s="148"/>
      <c r="P242" s="149"/>
    </row>
    <row r="243" spans="1:16" ht="15" customHeight="1" x14ac:dyDescent="0.25">
      <c r="A243" s="44" t="e">
        <f ca="1">IF(MONTH(C243)=MONTH(D$3),RIGHT('Yearly Info'!A$39,LEN('Yearly Info'!A$39)-4),"")</f>
        <v>#VALUE!</v>
      </c>
      <c r="B243" s="145"/>
      <c r="C243" s="42">
        <f t="shared" ca="1" si="9"/>
        <v>46335</v>
      </c>
      <c r="D243" s="114">
        <f ca="1">INDIRECT("'" &amp; UPPER(LEFT(TEXT($D$3,"mmmm"),3)) &amp; "'!I36")</f>
        <v>0</v>
      </c>
      <c r="E243" s="147"/>
      <c r="F243" s="148"/>
      <c r="G243" s="148"/>
      <c r="H243" s="148"/>
      <c r="I243" s="148"/>
      <c r="J243" s="148"/>
      <c r="K243" s="148"/>
      <c r="L243" s="148"/>
      <c r="M243" s="148"/>
      <c r="N243" s="148"/>
      <c r="O243" s="148"/>
      <c r="P243" s="149"/>
    </row>
    <row r="244" spans="1:16" ht="15" customHeight="1" thickBot="1" x14ac:dyDescent="0.3">
      <c r="A244" s="45" t="e">
        <f ca="1">IF(MONTH(C244)=MONTH(D$3),RIGHT('Yearly Info'!A$40,LEN('Yearly Info'!A$40)-4),"")</f>
        <v>#VALUE!</v>
      </c>
      <c r="B244" s="145"/>
      <c r="C244" s="42">
        <f t="shared" ca="1" si="9"/>
        <v>46335</v>
      </c>
      <c r="D244" s="114">
        <f ca="1">INDIRECT("'" &amp; UPPER(LEFT(TEXT($D$3,"mmmm"),3)) &amp; "'!I37")</f>
        <v>0</v>
      </c>
      <c r="E244" s="147"/>
      <c r="F244" s="148"/>
      <c r="G244" s="148"/>
      <c r="H244" s="148"/>
      <c r="I244" s="148"/>
      <c r="J244" s="148"/>
      <c r="K244" s="148"/>
      <c r="L244" s="148"/>
      <c r="M244" s="148"/>
      <c r="N244" s="148"/>
      <c r="O244" s="148"/>
      <c r="P244" s="149"/>
    </row>
    <row r="245" spans="1:16" ht="15" customHeight="1" thickBot="1" x14ac:dyDescent="0.3">
      <c r="A245" s="45" t="str">
        <f ca="1">IF(MONTH(C245)=MONTH(D$3),RIGHT('Yearly Info'!A$41,LEN('Yearly Info'!A$41)-4),"")</f>
        <v xml:space="preserve"> </v>
      </c>
      <c r="B245" s="145"/>
      <c r="C245" s="42">
        <f t="shared" ca="1" si="9"/>
        <v>46335</v>
      </c>
      <c r="D245" s="114">
        <f ca="1">INDIRECT("'" &amp; UPPER(LEFT(TEXT($D$3,"mmmm"),3)) &amp; "'!I38")</f>
        <v>0</v>
      </c>
      <c r="E245" s="147"/>
      <c r="F245" s="148"/>
      <c r="G245" s="148"/>
      <c r="H245" s="148"/>
      <c r="I245" s="148"/>
      <c r="J245" s="148"/>
      <c r="K245" s="148"/>
      <c r="L245" s="148"/>
      <c r="M245" s="148"/>
      <c r="N245" s="148"/>
      <c r="O245" s="148"/>
      <c r="P245" s="149"/>
    </row>
    <row r="246" spans="1:16" ht="15" customHeight="1" thickBot="1" x14ac:dyDescent="0.3">
      <c r="A246" s="45" t="str">
        <f ca="1">IF(MONTH(C246)=MONTH(D$3),RIGHT('Yearly Info'!A$42,LEN('Yearly Info'!A$42)-4),"")</f>
        <v xml:space="preserve"> </v>
      </c>
      <c r="B246" s="145"/>
      <c r="C246" s="42">
        <f t="shared" ca="1" si="9"/>
        <v>46335</v>
      </c>
      <c r="D246" s="114">
        <f ca="1">INDIRECT("'" &amp; UPPER(LEFT(TEXT($D$3,"mmmm"),3)) &amp; "'!I39")</f>
        <v>0</v>
      </c>
      <c r="E246" s="147"/>
      <c r="F246" s="148"/>
      <c r="G246" s="148"/>
      <c r="H246" s="148"/>
      <c r="I246" s="148"/>
      <c r="J246" s="148"/>
      <c r="K246" s="148"/>
      <c r="L246" s="148"/>
      <c r="M246" s="148"/>
      <c r="N246" s="148"/>
      <c r="O246" s="148"/>
      <c r="P246" s="149"/>
    </row>
    <row r="247" spans="1:16" ht="15" customHeight="1" thickBot="1" x14ac:dyDescent="0.3">
      <c r="A247" s="45" t="str">
        <f ca="1">IF(MONTH(C247)=MONTH(D$3),RIGHT('Yearly Info'!A$43,LEN('Yearly Info'!A$43)-4),"")</f>
        <v xml:space="preserve"> </v>
      </c>
      <c r="B247" s="146"/>
      <c r="C247" s="95">
        <f t="shared" ca="1" si="9"/>
        <v>46335</v>
      </c>
      <c r="D247" s="115">
        <f ca="1">INDIRECT("'" &amp; UPPER(LEFT(TEXT($D$3,"mmmm"),3)) &amp; "'!I40")</f>
        <v>0</v>
      </c>
      <c r="E247" s="150"/>
      <c r="F247" s="151"/>
      <c r="G247" s="151"/>
      <c r="H247" s="151"/>
      <c r="I247" s="151"/>
      <c r="J247" s="151"/>
      <c r="K247" s="151"/>
      <c r="L247" s="151"/>
      <c r="M247" s="151"/>
      <c r="N247" s="151"/>
      <c r="O247" s="151"/>
      <c r="P247" s="152"/>
    </row>
    <row r="248" spans="1:16" ht="15" customHeight="1" x14ac:dyDescent="0.25">
      <c r="A248" s="44" t="str">
        <f ca="1">IF(MONTH(C248)=MONTH(D$3),RIGHT('Yearly Info'!A$14,LEN('Yearly Info'!A$14)-4),"")</f>
        <v xml:space="preserve"> RICS Support for MDEQ</v>
      </c>
      <c r="B248" s="159" t="str">
        <f ca="1">TEXT(C248,"dddd")</f>
        <v>Tuesday</v>
      </c>
      <c r="C248" s="96">
        <f ca="1">C218+1</f>
        <v>46336</v>
      </c>
      <c r="D248" s="54">
        <f ca="1">INDIRECT("'" &amp; UPPER(LEFT(TEXT($D$3,"mmmm"),3)) &amp; "'!J11")</f>
        <v>0</v>
      </c>
      <c r="E248" s="147"/>
      <c r="F248" s="148"/>
      <c r="G248" s="148"/>
      <c r="H248" s="148"/>
      <c r="I248" s="148"/>
      <c r="J248" s="148"/>
      <c r="K248" s="148"/>
      <c r="L248" s="148"/>
      <c r="M248" s="148"/>
      <c r="N248" s="148"/>
      <c r="O248" s="148"/>
      <c r="P248" s="149"/>
    </row>
    <row r="249" spans="1:16" ht="15" customHeight="1" x14ac:dyDescent="0.25">
      <c r="A249" s="44" t="str">
        <f ca="1">IF(MONTH(C249)=MONTH(D$3),RIGHT('Yearly Info'!A$15,LEN('Yearly Info'!A$15)-4),"")</f>
        <v xml:space="preserve"> MDEQ</v>
      </c>
      <c r="B249" s="145"/>
      <c r="C249" s="42">
        <f ca="1">C248</f>
        <v>46336</v>
      </c>
      <c r="D249" s="54">
        <f ca="1">INDIRECT("'" &amp; UPPER(LEFT(TEXT($D$3,"mmmm"),3)) &amp; "'!J12")</f>
        <v>0</v>
      </c>
      <c r="E249" s="153"/>
      <c r="F249" s="154"/>
      <c r="G249" s="154"/>
      <c r="H249" s="154"/>
      <c r="I249" s="154"/>
      <c r="J249" s="154"/>
      <c r="K249" s="154"/>
      <c r="L249" s="154"/>
      <c r="M249" s="154"/>
      <c r="N249" s="154"/>
      <c r="O249" s="154"/>
      <c r="P249" s="155"/>
    </row>
    <row r="250" spans="1:16" ht="15" customHeight="1" x14ac:dyDescent="0.25">
      <c r="A250" s="44" t="str">
        <f ca="1">IF(MONTH(C250)=MONTH(D$3),RIGHT('Yearly Info'!A$16,LEN('Yearly Info'!A$16)-4),"")</f>
        <v xml:space="preserve"> RICS Idea Portal</v>
      </c>
      <c r="B250" s="145"/>
      <c r="C250" s="42">
        <f t="shared" ref="C250:C277" ca="1" si="10">C249</f>
        <v>46336</v>
      </c>
      <c r="D250" s="54">
        <f ca="1">INDIRECT("'" &amp; UPPER(LEFT(TEXT($D$3,"mmmm"),3)) &amp; "'!J13")</f>
        <v>0</v>
      </c>
      <c r="E250" s="147"/>
      <c r="F250" s="148"/>
      <c r="G250" s="148"/>
      <c r="H250" s="148"/>
      <c r="I250" s="148"/>
      <c r="J250" s="148"/>
      <c r="K250" s="148"/>
      <c r="L250" s="148"/>
      <c r="M250" s="148"/>
      <c r="N250" s="148"/>
      <c r="O250" s="148"/>
      <c r="P250" s="149"/>
    </row>
    <row r="251" spans="1:16" ht="15" customHeight="1" x14ac:dyDescent="0.25">
      <c r="A251" s="44" t="str">
        <f ca="1">IF(MONTH(C251)=MONTH(D$3),RIGHT('Yearly Info'!A$17,LEN('Yearly Info'!A$17)-4),"")</f>
        <v xml:space="preserve"> MSWIS</v>
      </c>
      <c r="B251" s="145"/>
      <c r="C251" s="42">
        <f t="shared" ca="1" si="10"/>
        <v>46336</v>
      </c>
      <c r="D251" s="54">
        <f ca="1">INDIRECT("'" &amp; UPPER(LEFT(TEXT($D$3,"mmmm"),3)) &amp; "'!J14")</f>
        <v>0</v>
      </c>
      <c r="E251" s="147"/>
      <c r="F251" s="148"/>
      <c r="G251" s="148"/>
      <c r="H251" s="148"/>
      <c r="I251" s="148"/>
      <c r="J251" s="148"/>
      <c r="K251" s="148"/>
      <c r="L251" s="148"/>
      <c r="M251" s="148"/>
      <c r="N251" s="148"/>
      <c r="O251" s="148"/>
      <c r="P251" s="149"/>
    </row>
    <row r="252" spans="1:16" ht="15" customHeight="1" x14ac:dyDescent="0.25">
      <c r="A252" s="44" t="str">
        <f ca="1">IF(MONTH(C252)=MONTH(D$3),RIGHT('Yearly Info'!A$18,LEN('Yearly Info'!A$18)-4),"")</f>
        <v xml:space="preserve"> GeoSpatial</v>
      </c>
      <c r="B252" s="145"/>
      <c r="C252" s="42">
        <f t="shared" ca="1" si="10"/>
        <v>46336</v>
      </c>
      <c r="D252" s="54">
        <f ca="1">INDIRECT("'" &amp; UPPER(LEFT(TEXT($D$3,"mmmm"),3)) &amp; "'!J15")</f>
        <v>0</v>
      </c>
      <c r="E252" s="147"/>
      <c r="F252" s="148"/>
      <c r="G252" s="148"/>
      <c r="H252" s="148"/>
      <c r="I252" s="148"/>
      <c r="J252" s="148"/>
      <c r="K252" s="148"/>
      <c r="L252" s="148"/>
      <c r="M252" s="148"/>
      <c r="N252" s="148"/>
      <c r="O252" s="148"/>
      <c r="P252" s="149"/>
    </row>
    <row r="253" spans="1:16" ht="15" customHeight="1" x14ac:dyDescent="0.25">
      <c r="A253" s="44" t="str">
        <f ca="1">IF(MONTH(C253)=MONTH(D$3),RIGHT('Yearly Info'!A$19,LEN('Yearly Info'!A$19)-4),"")</f>
        <v xml:space="preserve"> RICS Dashboard</v>
      </c>
      <c r="B253" s="145"/>
      <c r="C253" s="42">
        <f t="shared" ca="1" si="10"/>
        <v>46336</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MDWFP NRIS</v>
      </c>
      <c r="B254" s="145"/>
      <c r="C254" s="42">
        <f t="shared" ca="1" si="10"/>
        <v>46336</v>
      </c>
      <c r="D254" s="54">
        <f ca="1">INDIRECT("'" &amp; UPPER(LEFT(TEXT($D$3,"mmmm"),3)) &amp; "'!J17")</f>
        <v>0</v>
      </c>
      <c r="E254" s="153"/>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 MRVA 4 CLOSED</v>
      </c>
      <c r="B255" s="145"/>
      <c r="C255" s="42">
        <f t="shared" ca="1" si="10"/>
        <v>46336</v>
      </c>
      <c r="D255" s="54">
        <f ca="1">INDIRECT("'" &amp; UPPER(LEFT(TEXT($D$3,"mmmm"),3)) &amp; "'!J18")</f>
        <v>0</v>
      </c>
      <c r="E255" s="147"/>
      <c r="F255" s="148"/>
      <c r="G255" s="148"/>
      <c r="H255" s="148"/>
      <c r="I255" s="148"/>
      <c r="J255" s="148"/>
      <c r="K255" s="148"/>
      <c r="L255" s="148"/>
      <c r="M255" s="148"/>
      <c r="N255" s="148"/>
      <c r="O255" s="148"/>
      <c r="P255" s="149"/>
    </row>
    <row r="256" spans="1:16" ht="15" customHeight="1" x14ac:dyDescent="0.25">
      <c r="A256" s="44" t="str">
        <f ca="1">IF(MONTH(C256)=MONTH(D$3),RIGHT('Yearly Info'!A$22,LEN('Yearly Info'!A$22)-4),"")</f>
        <v xml:space="preserve"> Tackett</v>
      </c>
      <c r="B256" s="145"/>
      <c r="C256" s="42">
        <f t="shared" ca="1" si="10"/>
        <v>46336</v>
      </c>
      <c r="D256" s="54">
        <f ca="1">INDIRECT("'" &amp; UPPER(LEFT(TEXT($D$3,"mmmm"),3)) &amp; "'!J19")</f>
        <v>0</v>
      </c>
      <c r="E256" s="147"/>
      <c r="F256" s="148"/>
      <c r="G256" s="148"/>
      <c r="H256" s="148"/>
      <c r="I256" s="148"/>
      <c r="J256" s="148"/>
      <c r="K256" s="148"/>
      <c r="L256" s="148"/>
      <c r="M256" s="148"/>
      <c r="N256" s="148"/>
      <c r="O256" s="148"/>
      <c r="P256" s="149"/>
    </row>
    <row r="257" spans="1:16" ht="15" customHeight="1" x14ac:dyDescent="0.25">
      <c r="A257" s="44" t="e">
        <f ca="1">IF(MONTH(C257)=MONTH(D$3),RIGHT('Yearly Info'!A$23,LEN('Yearly Info'!A$23)-4),"")</f>
        <v>#VALUE!</v>
      </c>
      <c r="B257" s="145"/>
      <c r="C257" s="42">
        <f t="shared" ca="1" si="10"/>
        <v>46336</v>
      </c>
      <c r="D257" s="54">
        <f ca="1">INDIRECT("'" &amp; UPPER(LEFT(TEXT($D$3,"mmmm"),3)) &amp; "'!J20")</f>
        <v>0</v>
      </c>
      <c r="E257" s="147"/>
      <c r="F257" s="148"/>
      <c r="G257" s="148"/>
      <c r="H257" s="148"/>
      <c r="I257" s="148"/>
      <c r="J257" s="148"/>
      <c r="K257" s="148"/>
      <c r="L257" s="148"/>
      <c r="M257" s="148"/>
      <c r="N257" s="148"/>
      <c r="O257" s="148"/>
      <c r="P257" s="149"/>
    </row>
    <row r="258" spans="1:16" ht="15" customHeight="1" x14ac:dyDescent="0.25">
      <c r="A258" s="44" t="e">
        <f ca="1">IF(MONTH(C258)=MONTH(D$3),RIGHT('Yearly Info'!A$24,LEN('Yearly Info'!A$24)-4),"")</f>
        <v>#VALUE!</v>
      </c>
      <c r="B258" s="145"/>
      <c r="C258" s="42">
        <f t="shared" ca="1" si="10"/>
        <v>46336</v>
      </c>
      <c r="D258" s="54">
        <f ca="1">INDIRECT("'" &amp; UPPER(LEFT(TEXT($D$3,"mmmm"),3)) &amp; "'!J21")</f>
        <v>0</v>
      </c>
      <c r="E258" s="147"/>
      <c r="F258" s="148"/>
      <c r="G258" s="148"/>
      <c r="H258" s="148"/>
      <c r="I258" s="148"/>
      <c r="J258" s="148"/>
      <c r="K258" s="148"/>
      <c r="L258" s="148"/>
      <c r="M258" s="148"/>
      <c r="N258" s="148"/>
      <c r="O258" s="148"/>
      <c r="P258" s="149"/>
    </row>
    <row r="259" spans="1:16" ht="15" customHeight="1" x14ac:dyDescent="0.25">
      <c r="A259" s="44" t="e">
        <f ca="1">IF(MONTH(C259)=MONTH(D$3),RIGHT('Yearly Info'!A$25,LEN('Yearly Info'!A$25)-4),"")</f>
        <v>#VALUE!</v>
      </c>
      <c r="B259" s="145"/>
      <c r="C259" s="42">
        <f t="shared" ca="1" si="10"/>
        <v>46336</v>
      </c>
      <c r="D259" s="54">
        <f ca="1">INDIRECT("'" &amp; UPPER(LEFT(TEXT($D$3,"mmmm"),3)) &amp; "'!J22")</f>
        <v>0</v>
      </c>
      <c r="E259" s="147"/>
      <c r="F259" s="148"/>
      <c r="G259" s="148"/>
      <c r="H259" s="148"/>
      <c r="I259" s="148"/>
      <c r="J259" s="148"/>
      <c r="K259" s="148"/>
      <c r="L259" s="148"/>
      <c r="M259" s="148"/>
      <c r="N259" s="148"/>
      <c r="O259" s="148"/>
      <c r="P259" s="149"/>
    </row>
    <row r="260" spans="1:16" ht="15" customHeight="1" x14ac:dyDescent="0.25">
      <c r="A260" s="44" t="e">
        <f ca="1">IF(MONTH(C260)=MONTH(D$3),RIGHT('Yearly Info'!A$26,LEN('Yearly Info'!A$26)-4),"")</f>
        <v>#VALUE!</v>
      </c>
      <c r="B260" s="145"/>
      <c r="C260" s="42">
        <f t="shared" ca="1" si="10"/>
        <v>46336</v>
      </c>
      <c r="D260" s="54">
        <f ca="1">INDIRECT("'" &amp; UPPER(LEFT(TEXT($D$3,"mmmm"),3)) &amp; "'!J23")</f>
        <v>0</v>
      </c>
      <c r="E260" s="147"/>
      <c r="F260" s="148"/>
      <c r="G260" s="148"/>
      <c r="H260" s="148"/>
      <c r="I260" s="148"/>
      <c r="J260" s="148"/>
      <c r="K260" s="148"/>
      <c r="L260" s="148"/>
      <c r="M260" s="148"/>
      <c r="N260" s="148"/>
      <c r="O260" s="148"/>
      <c r="P260" s="149"/>
    </row>
    <row r="261" spans="1:16" ht="15" customHeight="1" x14ac:dyDescent="0.25">
      <c r="A261" s="44" t="e">
        <f ca="1">IF(MONTH(C261)=MONTH(D$3),RIGHT('Yearly Info'!A$27,LEN('Yearly Info'!A$27)-4),"")</f>
        <v>#VALUE!</v>
      </c>
      <c r="B261" s="145"/>
      <c r="C261" s="42">
        <f t="shared" ca="1" si="10"/>
        <v>46336</v>
      </c>
      <c r="D261" s="54">
        <f ca="1">INDIRECT("'" &amp; UPPER(LEFT(TEXT($D$3,"mmmm"),3)) &amp; "'!J24")</f>
        <v>0</v>
      </c>
      <c r="E261" s="147"/>
      <c r="F261" s="148"/>
      <c r="G261" s="148"/>
      <c r="H261" s="148"/>
      <c r="I261" s="148"/>
      <c r="J261" s="148"/>
      <c r="K261" s="148"/>
      <c r="L261" s="148"/>
      <c r="M261" s="148"/>
      <c r="N261" s="148"/>
      <c r="O261" s="148"/>
      <c r="P261" s="149"/>
    </row>
    <row r="262" spans="1:16" ht="15" customHeight="1" x14ac:dyDescent="0.25">
      <c r="A262" s="44" t="e">
        <f ca="1">IF(MONTH(C262)=MONTH(D$3),RIGHT('Yearly Info'!A$28,LEN('Yearly Info'!A$28)-4),"")</f>
        <v>#VALUE!</v>
      </c>
      <c r="B262" s="145"/>
      <c r="C262" s="42">
        <f t="shared" ca="1" si="10"/>
        <v>46336</v>
      </c>
      <c r="D262" s="54">
        <f ca="1">INDIRECT("'" &amp; UPPER(LEFT(TEXT($D$3,"mmmm"),3)) &amp; "'!J25")</f>
        <v>0</v>
      </c>
      <c r="E262" s="147"/>
      <c r="F262" s="148"/>
      <c r="G262" s="148"/>
      <c r="H262" s="148"/>
      <c r="I262" s="148"/>
      <c r="J262" s="148"/>
      <c r="K262" s="148"/>
      <c r="L262" s="148"/>
      <c r="M262" s="148"/>
      <c r="N262" s="148"/>
      <c r="O262" s="148"/>
      <c r="P262" s="149"/>
    </row>
    <row r="263" spans="1:16" ht="15" customHeight="1" x14ac:dyDescent="0.25">
      <c r="A263" s="44" t="e">
        <f ca="1">IF(MONTH(C263)=MONTH(D$3),RIGHT('Yearly Info'!A$29,LEN('Yearly Info'!A$29)-4),"")</f>
        <v>#VALUE!</v>
      </c>
      <c r="B263" s="145"/>
      <c r="C263" s="42">
        <f t="shared" ca="1" si="10"/>
        <v>46336</v>
      </c>
      <c r="D263" s="54">
        <f ca="1">INDIRECT("'" &amp; UPPER(LEFT(TEXT($D$3,"mmmm"),3)) &amp; "'!J26")</f>
        <v>0</v>
      </c>
      <c r="E263" s="147"/>
      <c r="F263" s="148"/>
      <c r="G263" s="148"/>
      <c r="H263" s="148"/>
      <c r="I263" s="148"/>
      <c r="J263" s="148"/>
      <c r="K263" s="148"/>
      <c r="L263" s="148"/>
      <c r="M263" s="148"/>
      <c r="N263" s="148"/>
      <c r="O263" s="148"/>
      <c r="P263" s="149"/>
    </row>
    <row r="264" spans="1:16" ht="15" customHeight="1" x14ac:dyDescent="0.25">
      <c r="A264" s="44" t="e">
        <f ca="1">IF(MONTH(C264)=MONTH(D$3),RIGHT('Yearly Info'!A$30,LEN('Yearly Info'!A$30)-4),"")</f>
        <v>#VALUE!</v>
      </c>
      <c r="B264" s="145"/>
      <c r="C264" s="42">
        <f t="shared" ca="1" si="10"/>
        <v>46336</v>
      </c>
      <c r="D264" s="54">
        <f ca="1">INDIRECT("'" &amp; UPPER(LEFT(TEXT($D$3,"mmmm"),3)) &amp; "'!J27")</f>
        <v>0</v>
      </c>
      <c r="E264" s="147"/>
      <c r="F264" s="148"/>
      <c r="G264" s="148"/>
      <c r="H264" s="148"/>
      <c r="I264" s="148"/>
      <c r="J264" s="148"/>
      <c r="K264" s="148"/>
      <c r="L264" s="148"/>
      <c r="M264" s="148"/>
      <c r="N264" s="148"/>
      <c r="O264" s="148"/>
      <c r="P264" s="149"/>
    </row>
    <row r="265" spans="1:16" ht="15" customHeight="1" x14ac:dyDescent="0.25">
      <c r="A265" s="44" t="e">
        <f ca="1">IF(MONTH(C265)=MONTH(D$3),RIGHT('Yearly Info'!A$31,LEN('Yearly Info'!A$31)-4),"")</f>
        <v>#VALUE!</v>
      </c>
      <c r="B265" s="145"/>
      <c r="C265" s="42">
        <f t="shared" ca="1" si="10"/>
        <v>46336</v>
      </c>
      <c r="D265" s="54">
        <f ca="1">INDIRECT("'" &amp; UPPER(LEFT(TEXT($D$3,"mmmm"),3)) &amp; "'!J28")</f>
        <v>0</v>
      </c>
      <c r="E265" s="147"/>
      <c r="F265" s="148"/>
      <c r="G265" s="148"/>
      <c r="H265" s="148"/>
      <c r="I265" s="148"/>
      <c r="J265" s="148"/>
      <c r="K265" s="148"/>
      <c r="L265" s="148"/>
      <c r="M265" s="148"/>
      <c r="N265" s="148"/>
      <c r="O265" s="148"/>
      <c r="P265" s="149"/>
    </row>
    <row r="266" spans="1:16" ht="15" customHeight="1" x14ac:dyDescent="0.25">
      <c r="A266" s="44" t="e">
        <f ca="1">IF(MONTH(C266)=MONTH(D$3),RIGHT('Yearly Info'!A$32,LEN('Yearly Info'!A$32)-4),"")</f>
        <v>#VALUE!</v>
      </c>
      <c r="B266" s="145"/>
      <c r="C266" s="42">
        <f t="shared" ca="1" si="10"/>
        <v>46336</v>
      </c>
      <c r="D266" s="54">
        <f ca="1">INDIRECT("'" &amp; UPPER(LEFT(TEXT($D$3,"mmmm"),3)) &amp; "'!J29")</f>
        <v>0</v>
      </c>
      <c r="E266" s="147"/>
      <c r="F266" s="148"/>
      <c r="G266" s="148"/>
      <c r="H266" s="148"/>
      <c r="I266" s="148"/>
      <c r="J266" s="148"/>
      <c r="K266" s="148"/>
      <c r="L266" s="148"/>
      <c r="M266" s="148"/>
      <c r="N266" s="148"/>
      <c r="O266" s="148"/>
      <c r="P266" s="149"/>
    </row>
    <row r="267" spans="1:16" ht="15" customHeight="1" x14ac:dyDescent="0.25">
      <c r="A267" s="44" t="e">
        <f ca="1">IF(MONTH(C267)=MONTH(D$3),RIGHT('Yearly Info'!A$33,LEN('Yearly Info'!A$33)-4),"")</f>
        <v>#VALUE!</v>
      </c>
      <c r="B267" s="145"/>
      <c r="C267" s="42">
        <f t="shared" ca="1" si="10"/>
        <v>46336</v>
      </c>
      <c r="D267" s="54">
        <f ca="1">INDIRECT("'" &amp; UPPER(LEFT(TEXT($D$3,"mmmm"),3)) &amp; "'!J30")</f>
        <v>0</v>
      </c>
      <c r="E267" s="147"/>
      <c r="F267" s="148"/>
      <c r="G267" s="148"/>
      <c r="H267" s="148"/>
      <c r="I267" s="148"/>
      <c r="J267" s="148"/>
      <c r="K267" s="148"/>
      <c r="L267" s="148"/>
      <c r="M267" s="148"/>
      <c r="N267" s="148"/>
      <c r="O267" s="148"/>
      <c r="P267" s="149"/>
    </row>
    <row r="268" spans="1:16" ht="15" customHeight="1" x14ac:dyDescent="0.25">
      <c r="A268" s="44" t="e">
        <f ca="1">IF(MONTH(C268)=MONTH(D$3),RIGHT('Yearly Info'!A$34,LEN('Yearly Info'!A$34)-4),"")</f>
        <v>#VALUE!</v>
      </c>
      <c r="B268" s="145"/>
      <c r="C268" s="42">
        <f t="shared" ca="1" si="10"/>
        <v>46336</v>
      </c>
      <c r="D268" s="54">
        <f ca="1">INDIRECT("'" &amp; UPPER(LEFT(TEXT($D$3,"mmmm"),3)) &amp; "'!J31")</f>
        <v>0</v>
      </c>
      <c r="E268" s="147"/>
      <c r="F268" s="148"/>
      <c r="G268" s="148"/>
      <c r="H268" s="148"/>
      <c r="I268" s="148"/>
      <c r="J268" s="148"/>
      <c r="K268" s="148"/>
      <c r="L268" s="148"/>
      <c r="M268" s="148"/>
      <c r="N268" s="148"/>
      <c r="O268" s="148"/>
      <c r="P268" s="149"/>
    </row>
    <row r="269" spans="1:16" ht="15" customHeight="1" thickBot="1" x14ac:dyDescent="0.3">
      <c r="A269" s="44" t="e">
        <f ca="1">IF(MONTH(C269)=MONTH(D$3),RIGHT('Yearly Info'!A$35,LEN('Yearly Info'!A$35)-4),"")</f>
        <v>#VALUE!</v>
      </c>
      <c r="B269" s="145"/>
      <c r="C269" s="42">
        <f t="shared" ca="1" si="10"/>
        <v>46336</v>
      </c>
      <c r="D269" s="55">
        <f ca="1">INDIRECT("'" &amp; UPPER(LEFT(TEXT($D$3,"mmmm"),3)) &amp; "'!J32")</f>
        <v>0</v>
      </c>
      <c r="E269" s="147"/>
      <c r="F269" s="148"/>
      <c r="G269" s="148"/>
      <c r="H269" s="148"/>
      <c r="I269" s="148"/>
      <c r="J269" s="148"/>
      <c r="K269" s="148"/>
      <c r="L269" s="148"/>
      <c r="M269" s="148"/>
      <c r="N269" s="148"/>
      <c r="O269" s="148"/>
      <c r="P269" s="149"/>
    </row>
    <row r="270" spans="1:16" ht="15" customHeight="1" x14ac:dyDescent="0.25">
      <c r="A270" s="44" t="e">
        <f ca="1">IF(MONTH(C270)=MONTH(D$3),RIGHT('Yearly Info'!A$36,LEN('Yearly Info'!A$36)-4),"")</f>
        <v>#VALUE!</v>
      </c>
      <c r="B270" s="145"/>
      <c r="C270" s="42">
        <f t="shared" ca="1" si="10"/>
        <v>46336</v>
      </c>
      <c r="D270" s="54">
        <f ca="1">INDIRECT("'" &amp; UPPER(LEFT(TEXT($D$3,"mmmm"),3)) &amp; "'!J33")</f>
        <v>0</v>
      </c>
      <c r="E270" s="147"/>
      <c r="F270" s="148"/>
      <c r="G270" s="148"/>
      <c r="H270" s="148"/>
      <c r="I270" s="148"/>
      <c r="J270" s="148"/>
      <c r="K270" s="148"/>
      <c r="L270" s="148"/>
      <c r="M270" s="148"/>
      <c r="N270" s="148"/>
      <c r="O270" s="148"/>
      <c r="P270" s="149"/>
    </row>
    <row r="271" spans="1:16" ht="15" customHeight="1" x14ac:dyDescent="0.25">
      <c r="A271" s="44" t="e">
        <f ca="1">IF(MONTH(C271)=MONTH(D$3),RIGHT('Yearly Info'!A$37,LEN('Yearly Info'!A$37)-4),"")</f>
        <v>#VALUE!</v>
      </c>
      <c r="B271" s="145"/>
      <c r="C271" s="42">
        <f t="shared" ca="1" si="10"/>
        <v>46336</v>
      </c>
      <c r="D271" s="54">
        <f ca="1">INDIRECT("'" &amp; UPPER(LEFT(TEXT($D$3,"mmmm"),3)) &amp; "'!J34")</f>
        <v>0</v>
      </c>
      <c r="E271" s="147"/>
      <c r="F271" s="148"/>
      <c r="G271" s="148"/>
      <c r="H271" s="148"/>
      <c r="I271" s="148"/>
      <c r="J271" s="148"/>
      <c r="K271" s="148"/>
      <c r="L271" s="148"/>
      <c r="M271" s="148"/>
      <c r="N271" s="148"/>
      <c r="O271" s="148"/>
      <c r="P271" s="149"/>
    </row>
    <row r="272" spans="1:16" ht="15" customHeight="1" x14ac:dyDescent="0.25">
      <c r="A272" s="44" t="e">
        <f ca="1">IF(MONTH(C272)=MONTH(D$3),RIGHT('Yearly Info'!A$38,LEN('Yearly Info'!A$38)-4),"")</f>
        <v>#VALUE!</v>
      </c>
      <c r="B272" s="145"/>
      <c r="C272" s="42">
        <f t="shared" ca="1" si="10"/>
        <v>46336</v>
      </c>
      <c r="D272" s="54">
        <f ca="1">INDIRECT("'" &amp; UPPER(LEFT(TEXT($D$3,"mmmm"),3)) &amp; "'!J35")</f>
        <v>0</v>
      </c>
      <c r="E272" s="147"/>
      <c r="F272" s="148"/>
      <c r="G272" s="148"/>
      <c r="H272" s="148"/>
      <c r="I272" s="148"/>
      <c r="J272" s="148"/>
      <c r="K272" s="148"/>
      <c r="L272" s="148"/>
      <c r="M272" s="148"/>
      <c r="N272" s="148"/>
      <c r="O272" s="148"/>
      <c r="P272" s="149"/>
    </row>
    <row r="273" spans="1:16" ht="15" customHeight="1" x14ac:dyDescent="0.25">
      <c r="A273" s="44" t="e">
        <f ca="1">IF(MONTH(C273)=MONTH(D$3),RIGHT('Yearly Info'!A$39,LEN('Yearly Info'!A$39)-4),"")</f>
        <v>#VALUE!</v>
      </c>
      <c r="B273" s="145"/>
      <c r="C273" s="42">
        <f t="shared" ca="1" si="10"/>
        <v>46336</v>
      </c>
      <c r="D273" s="54">
        <f ca="1">INDIRECT("'" &amp; UPPER(LEFT(TEXT($D$3,"mmmm"),3)) &amp; "'!J36")</f>
        <v>0</v>
      </c>
      <c r="E273" s="147"/>
      <c r="F273" s="148"/>
      <c r="G273" s="148"/>
      <c r="H273" s="148"/>
      <c r="I273" s="148"/>
      <c r="J273" s="148"/>
      <c r="K273" s="148"/>
      <c r="L273" s="148"/>
      <c r="M273" s="148"/>
      <c r="N273" s="148"/>
      <c r="O273" s="148"/>
      <c r="P273" s="149"/>
    </row>
    <row r="274" spans="1:16" ht="15" customHeight="1" thickBot="1" x14ac:dyDescent="0.3">
      <c r="A274" s="45" t="e">
        <f ca="1">IF(MONTH(C274)=MONTH(D$3),RIGHT('Yearly Info'!A$40,LEN('Yearly Info'!A$40)-4),"")</f>
        <v>#VALUE!</v>
      </c>
      <c r="B274" s="145"/>
      <c r="C274" s="42">
        <f t="shared" ca="1" si="10"/>
        <v>46336</v>
      </c>
      <c r="D274" s="54">
        <f ca="1">INDIRECT("'" &amp; UPPER(LEFT(TEXT($D$3,"mmmm"),3)) &amp; "'!J37")</f>
        <v>0</v>
      </c>
      <c r="E274" s="147"/>
      <c r="F274" s="148"/>
      <c r="G274" s="148"/>
      <c r="H274" s="148"/>
      <c r="I274" s="148"/>
      <c r="J274" s="148"/>
      <c r="K274" s="148"/>
      <c r="L274" s="148"/>
      <c r="M274" s="148"/>
      <c r="N274" s="148"/>
      <c r="O274" s="148"/>
      <c r="P274" s="149"/>
    </row>
    <row r="275" spans="1:16" ht="15" customHeight="1" thickBot="1" x14ac:dyDescent="0.3">
      <c r="A275" s="45" t="str">
        <f ca="1">IF(MONTH(C275)=MONTH(D$3),RIGHT('Yearly Info'!A$41,LEN('Yearly Info'!A$41)-4),"")</f>
        <v xml:space="preserve"> </v>
      </c>
      <c r="B275" s="145"/>
      <c r="C275" s="42">
        <f t="shared" ca="1" si="10"/>
        <v>46336</v>
      </c>
      <c r="D275" s="54">
        <f ca="1">INDIRECT("'" &amp; UPPER(LEFT(TEXT($D$3,"mmmm"),3)) &amp; "'!J38")</f>
        <v>0</v>
      </c>
      <c r="E275" s="147"/>
      <c r="F275" s="148"/>
      <c r="G275" s="148"/>
      <c r="H275" s="148"/>
      <c r="I275" s="148"/>
      <c r="J275" s="148"/>
      <c r="K275" s="148"/>
      <c r="L275" s="148"/>
      <c r="M275" s="148"/>
      <c r="N275" s="148"/>
      <c r="O275" s="148"/>
      <c r="P275" s="149"/>
    </row>
    <row r="276" spans="1:16" ht="15" customHeight="1" thickBot="1" x14ac:dyDescent="0.3">
      <c r="A276" s="45" t="str">
        <f ca="1">IF(MONTH(C276)=MONTH(D$3),RIGHT('Yearly Info'!A$42,LEN('Yearly Info'!A$42)-4),"")</f>
        <v xml:space="preserve"> </v>
      </c>
      <c r="B276" s="145"/>
      <c r="C276" s="42">
        <f t="shared" ca="1" si="10"/>
        <v>46336</v>
      </c>
      <c r="D276" s="54">
        <f ca="1">INDIRECT("'" &amp; UPPER(LEFT(TEXT($D$3,"mmmm"),3)) &amp; "'!J39")</f>
        <v>0</v>
      </c>
      <c r="E276" s="147"/>
      <c r="F276" s="148"/>
      <c r="G276" s="148"/>
      <c r="H276" s="148"/>
      <c r="I276" s="148"/>
      <c r="J276" s="148"/>
      <c r="K276" s="148"/>
      <c r="L276" s="148"/>
      <c r="M276" s="148"/>
      <c r="N276" s="148"/>
      <c r="O276" s="148"/>
      <c r="P276" s="149"/>
    </row>
    <row r="277" spans="1:16" ht="15" customHeight="1" thickBot="1" x14ac:dyDescent="0.3">
      <c r="A277" s="45" t="str">
        <f ca="1">IF(MONTH(C277)=MONTH(D$3),RIGHT('Yearly Info'!A$43,LEN('Yearly Info'!A$43)-4),"")</f>
        <v xml:space="preserve"> </v>
      </c>
      <c r="B277" s="146"/>
      <c r="C277" s="42">
        <f t="shared" ca="1" si="10"/>
        <v>46336</v>
      </c>
      <c r="D277" s="55">
        <f ca="1">INDIRECT("'" &amp; UPPER(LEFT(TEXT($D$3,"mmmm"),3)) &amp; "'!J40")</f>
        <v>0</v>
      </c>
      <c r="E277" s="150"/>
      <c r="F277" s="151"/>
      <c r="G277" s="151"/>
      <c r="H277" s="151"/>
      <c r="I277" s="151"/>
      <c r="J277" s="151"/>
      <c r="K277" s="151"/>
      <c r="L277" s="151"/>
      <c r="M277" s="151"/>
      <c r="N277" s="151"/>
      <c r="O277" s="151"/>
      <c r="P277" s="152"/>
    </row>
    <row r="278" spans="1:16" ht="15" customHeight="1" x14ac:dyDescent="0.25">
      <c r="A278" s="44" t="str">
        <f ca="1">IF(MONTH(C278)=MONTH(D$3),RIGHT('Yearly Info'!A$14,LEN('Yearly Info'!A$14)-4),"")</f>
        <v xml:space="preserve"> RICS Support for MDEQ</v>
      </c>
      <c r="B278" s="159" t="str">
        <f ca="1">TEXT(C278,"dddd")</f>
        <v>Wednesday</v>
      </c>
      <c r="C278" s="96">
        <f ca="1">C248+1</f>
        <v>46337</v>
      </c>
      <c r="D278" s="54">
        <f ca="1">INDIRECT("'" &amp; UPPER(LEFT(TEXT($D$3,"mmmm"),3)) &amp; "'!K11")</f>
        <v>0</v>
      </c>
      <c r="E278" s="147"/>
      <c r="F278" s="148"/>
      <c r="G278" s="148"/>
      <c r="H278" s="148"/>
      <c r="I278" s="148"/>
      <c r="J278" s="148"/>
      <c r="K278" s="148"/>
      <c r="L278" s="148"/>
      <c r="M278" s="148"/>
      <c r="N278" s="148"/>
      <c r="O278" s="148"/>
      <c r="P278" s="149"/>
    </row>
    <row r="279" spans="1:16" ht="15" customHeight="1" x14ac:dyDescent="0.25">
      <c r="A279" s="44" t="str">
        <f ca="1">IF(MONTH(C279)=MONTH(D$3),RIGHT('Yearly Info'!A$15,LEN('Yearly Info'!A$15)-4),"")</f>
        <v xml:space="preserve"> MDEQ</v>
      </c>
      <c r="B279" s="145"/>
      <c r="C279" s="42">
        <f ca="1">C278</f>
        <v>46337</v>
      </c>
      <c r="D279" s="54">
        <f ca="1">INDIRECT("'" &amp; UPPER(LEFT(TEXT($D$3,"mmmm"),3)) &amp; "'!K12")</f>
        <v>0</v>
      </c>
      <c r="E279" s="147"/>
      <c r="F279" s="148"/>
      <c r="G279" s="148"/>
      <c r="H279" s="148"/>
      <c r="I279" s="148"/>
      <c r="J279" s="148"/>
      <c r="K279" s="148"/>
      <c r="L279" s="148"/>
      <c r="M279" s="148"/>
      <c r="N279" s="148"/>
      <c r="O279" s="148"/>
      <c r="P279" s="149"/>
    </row>
    <row r="280" spans="1:16" ht="15" customHeight="1" x14ac:dyDescent="0.25">
      <c r="A280" s="44" t="str">
        <f ca="1">IF(MONTH(C280)=MONTH(D$3),RIGHT('Yearly Info'!A$16,LEN('Yearly Info'!A$16)-4),"")</f>
        <v xml:space="preserve"> RICS Idea Portal</v>
      </c>
      <c r="B280" s="145"/>
      <c r="C280" s="42">
        <f t="shared" ref="C280:C307" ca="1" si="11">C279</f>
        <v>46337</v>
      </c>
      <c r="D280" s="54">
        <f ca="1">INDIRECT("'" &amp; UPPER(LEFT(TEXT($D$3,"mmmm"),3)) &amp; "'!K13")</f>
        <v>0</v>
      </c>
      <c r="E280" s="147"/>
      <c r="F280" s="148"/>
      <c r="G280" s="148"/>
      <c r="H280" s="148"/>
      <c r="I280" s="148"/>
      <c r="J280" s="148"/>
      <c r="K280" s="148"/>
      <c r="L280" s="148"/>
      <c r="M280" s="148"/>
      <c r="N280" s="148"/>
      <c r="O280" s="148"/>
      <c r="P280" s="149"/>
    </row>
    <row r="281" spans="1:16" ht="15" customHeight="1" x14ac:dyDescent="0.25">
      <c r="A281" s="44" t="str">
        <f ca="1">IF(MONTH(C281)=MONTH(D$3),RIGHT('Yearly Info'!A$17,LEN('Yearly Info'!A$17)-4),"")</f>
        <v xml:space="preserve"> MSWIS</v>
      </c>
      <c r="B281" s="145"/>
      <c r="C281" s="42">
        <f t="shared" ca="1" si="11"/>
        <v>46337</v>
      </c>
      <c r="D281" s="54">
        <f ca="1">INDIRECT("'" &amp; UPPER(LEFT(TEXT($D$3,"mmmm"),3)) &amp; "'!K14")</f>
        <v>0</v>
      </c>
      <c r="E281" s="147"/>
      <c r="F281" s="148"/>
      <c r="G281" s="148"/>
      <c r="H281" s="148"/>
      <c r="I281" s="148"/>
      <c r="J281" s="148"/>
      <c r="K281" s="148"/>
      <c r="L281" s="148"/>
      <c r="M281" s="148"/>
      <c r="N281" s="148"/>
      <c r="O281" s="148"/>
      <c r="P281" s="149"/>
    </row>
    <row r="282" spans="1:16" ht="15" customHeight="1" x14ac:dyDescent="0.25">
      <c r="A282" s="44" t="str">
        <f ca="1">IF(MONTH(C282)=MONTH(D$3),RIGHT('Yearly Info'!A$18,LEN('Yearly Info'!A$18)-4),"")</f>
        <v xml:space="preserve"> GeoSpatial</v>
      </c>
      <c r="B282" s="145"/>
      <c r="C282" s="42">
        <f t="shared" ca="1" si="11"/>
        <v>46337</v>
      </c>
      <c r="D282" s="54">
        <f ca="1">INDIRECT("'" &amp; UPPER(LEFT(TEXT($D$3,"mmmm"),3)) &amp; "'!K15")</f>
        <v>0</v>
      </c>
      <c r="E282" s="147"/>
      <c r="F282" s="148"/>
      <c r="G282" s="148"/>
      <c r="H282" s="148"/>
      <c r="I282" s="148"/>
      <c r="J282" s="148"/>
      <c r="K282" s="148"/>
      <c r="L282" s="148"/>
      <c r="M282" s="148"/>
      <c r="N282" s="148"/>
      <c r="O282" s="148"/>
      <c r="P282" s="149"/>
    </row>
    <row r="283" spans="1:16" ht="15" customHeight="1" x14ac:dyDescent="0.25">
      <c r="A283" s="44" t="str">
        <f ca="1">IF(MONTH(C283)=MONTH(D$3),RIGHT('Yearly Info'!A$19,LEN('Yearly Info'!A$19)-4),"")</f>
        <v xml:space="preserve"> RICS Dashboard</v>
      </c>
      <c r="B283" s="145"/>
      <c r="C283" s="42">
        <f t="shared" ca="1" si="11"/>
        <v>46337</v>
      </c>
      <c r="D283" s="54">
        <f ca="1">INDIRECT("'" &amp; UPPER(LEFT(TEXT($D$3,"mmmm"),3)) &amp; "'!K16")</f>
        <v>0</v>
      </c>
      <c r="E283" s="147"/>
      <c r="F283" s="148"/>
      <c r="G283" s="148"/>
      <c r="H283" s="148"/>
      <c r="I283" s="148"/>
      <c r="J283" s="148"/>
      <c r="K283" s="148"/>
      <c r="L283" s="148"/>
      <c r="M283" s="148"/>
      <c r="N283" s="148"/>
      <c r="O283" s="148"/>
      <c r="P283" s="149"/>
    </row>
    <row r="284" spans="1:16" ht="15" customHeight="1" x14ac:dyDescent="0.25">
      <c r="A284" s="44" t="str">
        <f ca="1">IF(MONTH(C284)=MONTH(D$3),RIGHT('Yearly Info'!A$20,LEN('Yearly Info'!A$20)-4),"")</f>
        <v xml:space="preserve"> MDWFP NRIS</v>
      </c>
      <c r="B284" s="145"/>
      <c r="C284" s="42">
        <f t="shared" ca="1" si="11"/>
        <v>46337</v>
      </c>
      <c r="D284" s="54">
        <f ca="1">INDIRECT("'" &amp; UPPER(LEFT(TEXT($D$3,"mmmm"),3)) &amp; "'!K17")</f>
        <v>0</v>
      </c>
      <c r="E284" s="153"/>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 MRVA 4 CLOSED</v>
      </c>
      <c r="B285" s="145"/>
      <c r="C285" s="42">
        <f t="shared" ca="1" si="11"/>
        <v>46337</v>
      </c>
      <c r="D285" s="54">
        <f ca="1">INDIRECT("'" &amp; UPPER(LEFT(TEXT($D$3,"mmmm"),3)) &amp; "'!K18")</f>
        <v>0</v>
      </c>
      <c r="E285" s="147"/>
      <c r="F285" s="148"/>
      <c r="G285" s="148"/>
      <c r="H285" s="148"/>
      <c r="I285" s="148"/>
      <c r="J285" s="148"/>
      <c r="K285" s="148"/>
      <c r="L285" s="148"/>
      <c r="M285" s="148"/>
      <c r="N285" s="148"/>
      <c r="O285" s="148"/>
      <c r="P285" s="149"/>
    </row>
    <row r="286" spans="1:16" ht="15" customHeight="1" x14ac:dyDescent="0.25">
      <c r="A286" s="44" t="str">
        <f ca="1">IF(MONTH(C286)=MONTH(D$3),RIGHT('Yearly Info'!A$22,LEN('Yearly Info'!A$22)-4),"")</f>
        <v xml:space="preserve"> Tackett</v>
      </c>
      <c r="B286" s="145"/>
      <c r="C286" s="42">
        <f t="shared" ca="1" si="11"/>
        <v>46337</v>
      </c>
      <c r="D286" s="54">
        <f ca="1">INDIRECT("'" &amp; UPPER(LEFT(TEXT($D$3,"mmmm"),3)) &amp; "'!K19")</f>
        <v>0</v>
      </c>
      <c r="E286" s="147"/>
      <c r="F286" s="148"/>
      <c r="G286" s="148"/>
      <c r="H286" s="148"/>
      <c r="I286" s="148"/>
      <c r="J286" s="148"/>
      <c r="K286" s="148"/>
      <c r="L286" s="148"/>
      <c r="M286" s="148"/>
      <c r="N286" s="148"/>
      <c r="O286" s="148"/>
      <c r="P286" s="149"/>
    </row>
    <row r="287" spans="1:16" ht="15" customHeight="1" x14ac:dyDescent="0.25">
      <c r="A287" s="44" t="e">
        <f ca="1">IF(MONTH(C287)=MONTH(D$3),RIGHT('Yearly Info'!A$23,LEN('Yearly Info'!A$23)-4),"")</f>
        <v>#VALUE!</v>
      </c>
      <c r="B287" s="145"/>
      <c r="C287" s="42">
        <f t="shared" ca="1" si="11"/>
        <v>46337</v>
      </c>
      <c r="D287" s="54">
        <f ca="1">INDIRECT("'" &amp; UPPER(LEFT(TEXT($D$3,"mmmm"),3)) &amp; "'!K20")</f>
        <v>0</v>
      </c>
      <c r="E287" s="160"/>
      <c r="F287" s="148"/>
      <c r="G287" s="148"/>
      <c r="H287" s="148"/>
      <c r="I287" s="148"/>
      <c r="J287" s="148"/>
      <c r="K287" s="148"/>
      <c r="L287" s="148"/>
      <c r="M287" s="148"/>
      <c r="N287" s="148"/>
      <c r="O287" s="148"/>
      <c r="P287" s="149"/>
    </row>
    <row r="288" spans="1:16" ht="15" customHeight="1" x14ac:dyDescent="0.25">
      <c r="A288" s="44" t="e">
        <f ca="1">IF(MONTH(C288)=MONTH(D$3),RIGHT('Yearly Info'!A$24,LEN('Yearly Info'!A$24)-4),"")</f>
        <v>#VALUE!</v>
      </c>
      <c r="B288" s="145"/>
      <c r="C288" s="42">
        <f t="shared" ca="1" si="11"/>
        <v>46337</v>
      </c>
      <c r="D288" s="54">
        <f ca="1">INDIRECT("'" &amp; UPPER(LEFT(TEXT($D$3,"mmmm"),3)) &amp; "'!K21")</f>
        <v>0</v>
      </c>
      <c r="E288" s="147"/>
      <c r="F288" s="148"/>
      <c r="G288" s="148"/>
      <c r="H288" s="148"/>
      <c r="I288" s="148"/>
      <c r="J288" s="148"/>
      <c r="K288" s="148"/>
      <c r="L288" s="148"/>
      <c r="M288" s="148"/>
      <c r="N288" s="148"/>
      <c r="O288" s="148"/>
      <c r="P288" s="149"/>
    </row>
    <row r="289" spans="1:16" ht="15" customHeight="1" x14ac:dyDescent="0.25">
      <c r="A289" s="44" t="e">
        <f ca="1">IF(MONTH(C289)=MONTH(D$3),RIGHT('Yearly Info'!A$25,LEN('Yearly Info'!A$25)-4),"")</f>
        <v>#VALUE!</v>
      </c>
      <c r="B289" s="145"/>
      <c r="C289" s="42">
        <f t="shared" ca="1" si="11"/>
        <v>46337</v>
      </c>
      <c r="D289" s="54">
        <f ca="1">INDIRECT("'" &amp; UPPER(LEFT(TEXT($D$3,"mmmm"),3)) &amp; "'!K22")</f>
        <v>0</v>
      </c>
      <c r="E289" s="147"/>
      <c r="F289" s="148"/>
      <c r="G289" s="148"/>
      <c r="H289" s="148"/>
      <c r="I289" s="148"/>
      <c r="J289" s="148"/>
      <c r="K289" s="148"/>
      <c r="L289" s="148"/>
      <c r="M289" s="148"/>
      <c r="N289" s="148"/>
      <c r="O289" s="148"/>
      <c r="P289" s="149"/>
    </row>
    <row r="290" spans="1:16" ht="15" customHeight="1" x14ac:dyDescent="0.25">
      <c r="A290" s="44" t="e">
        <f ca="1">IF(MONTH(C290)=MONTH(D$3),RIGHT('Yearly Info'!A$26,LEN('Yearly Info'!A$26)-4),"")</f>
        <v>#VALUE!</v>
      </c>
      <c r="B290" s="145"/>
      <c r="C290" s="42">
        <f t="shared" ca="1" si="11"/>
        <v>46337</v>
      </c>
      <c r="D290" s="54">
        <f ca="1">INDIRECT("'" &amp; UPPER(LEFT(TEXT($D$3,"mmmm"),3)) &amp; "'!K23")</f>
        <v>0</v>
      </c>
      <c r="E290" s="147"/>
      <c r="F290" s="148"/>
      <c r="G290" s="148"/>
      <c r="H290" s="148"/>
      <c r="I290" s="148"/>
      <c r="J290" s="148"/>
      <c r="K290" s="148"/>
      <c r="L290" s="148"/>
      <c r="M290" s="148"/>
      <c r="N290" s="148"/>
      <c r="O290" s="148"/>
      <c r="P290" s="149"/>
    </row>
    <row r="291" spans="1:16" ht="15" customHeight="1" x14ac:dyDescent="0.25">
      <c r="A291" s="44" t="e">
        <f ca="1">IF(MONTH(C291)=MONTH(D$3),RIGHT('Yearly Info'!A$27,LEN('Yearly Info'!A$27)-4),"")</f>
        <v>#VALUE!</v>
      </c>
      <c r="B291" s="145"/>
      <c r="C291" s="42">
        <f t="shared" ca="1" si="11"/>
        <v>46337</v>
      </c>
      <c r="D291" s="54">
        <f ca="1">INDIRECT("'" &amp; UPPER(LEFT(TEXT($D$3,"mmmm"),3)) &amp; "'!K24")</f>
        <v>0</v>
      </c>
      <c r="E291" s="147"/>
      <c r="F291" s="148"/>
      <c r="G291" s="148"/>
      <c r="H291" s="148"/>
      <c r="I291" s="148"/>
      <c r="J291" s="148"/>
      <c r="K291" s="148"/>
      <c r="L291" s="148"/>
      <c r="M291" s="148"/>
      <c r="N291" s="148"/>
      <c r="O291" s="148"/>
      <c r="P291" s="149"/>
    </row>
    <row r="292" spans="1:16" ht="15" customHeight="1" x14ac:dyDescent="0.25">
      <c r="A292" s="44" t="e">
        <f ca="1">IF(MONTH(C292)=MONTH(D$3),RIGHT('Yearly Info'!A$28,LEN('Yearly Info'!A$28)-4),"")</f>
        <v>#VALUE!</v>
      </c>
      <c r="B292" s="145"/>
      <c r="C292" s="42">
        <f t="shared" ca="1" si="11"/>
        <v>46337</v>
      </c>
      <c r="D292" s="54">
        <f ca="1">INDIRECT("'" &amp; UPPER(LEFT(TEXT($D$3,"mmmm"),3)) &amp; "'!K25")</f>
        <v>0</v>
      </c>
      <c r="E292" s="147"/>
      <c r="F292" s="148"/>
      <c r="G292" s="148"/>
      <c r="H292" s="148"/>
      <c r="I292" s="148"/>
      <c r="J292" s="148"/>
      <c r="K292" s="148"/>
      <c r="L292" s="148"/>
      <c r="M292" s="148"/>
      <c r="N292" s="148"/>
      <c r="O292" s="148"/>
      <c r="P292" s="149"/>
    </row>
    <row r="293" spans="1:16" ht="15" customHeight="1" x14ac:dyDescent="0.25">
      <c r="A293" s="44" t="e">
        <f ca="1">IF(MONTH(C293)=MONTH(D$3),RIGHT('Yearly Info'!A$29,LEN('Yearly Info'!A$29)-4),"")</f>
        <v>#VALUE!</v>
      </c>
      <c r="B293" s="145"/>
      <c r="C293" s="42">
        <f t="shared" ca="1" si="11"/>
        <v>46337</v>
      </c>
      <c r="D293" s="54">
        <f ca="1">INDIRECT("'" &amp; UPPER(LEFT(TEXT($D$3,"mmmm"),3)) &amp; "'!K26")</f>
        <v>0</v>
      </c>
      <c r="E293" s="147"/>
      <c r="F293" s="148"/>
      <c r="G293" s="148"/>
      <c r="H293" s="148"/>
      <c r="I293" s="148"/>
      <c r="J293" s="148"/>
      <c r="K293" s="148"/>
      <c r="L293" s="148"/>
      <c r="M293" s="148"/>
      <c r="N293" s="148"/>
      <c r="O293" s="148"/>
      <c r="P293" s="149"/>
    </row>
    <row r="294" spans="1:16" ht="15" customHeight="1" x14ac:dyDescent="0.25">
      <c r="A294" s="44" t="e">
        <f ca="1">IF(MONTH(C294)=MONTH(D$3),RIGHT('Yearly Info'!A$30,LEN('Yearly Info'!A$30)-4),"")</f>
        <v>#VALUE!</v>
      </c>
      <c r="B294" s="145"/>
      <c r="C294" s="42">
        <f t="shared" ca="1" si="11"/>
        <v>46337</v>
      </c>
      <c r="D294" s="54">
        <f ca="1">INDIRECT("'" &amp; UPPER(LEFT(TEXT($D$3,"mmmm"),3)) &amp; "'!K27")</f>
        <v>0</v>
      </c>
      <c r="E294" s="147"/>
      <c r="F294" s="148"/>
      <c r="G294" s="148"/>
      <c r="H294" s="148"/>
      <c r="I294" s="148"/>
      <c r="J294" s="148"/>
      <c r="K294" s="148"/>
      <c r="L294" s="148"/>
      <c r="M294" s="148"/>
      <c r="N294" s="148"/>
      <c r="O294" s="148"/>
      <c r="P294" s="149"/>
    </row>
    <row r="295" spans="1:16" ht="15" customHeight="1" x14ac:dyDescent="0.25">
      <c r="A295" s="44" t="e">
        <f ca="1">IF(MONTH(C295)=MONTH(D$3),RIGHT('Yearly Info'!A$31,LEN('Yearly Info'!A$31)-4),"")</f>
        <v>#VALUE!</v>
      </c>
      <c r="B295" s="145"/>
      <c r="C295" s="42">
        <f t="shared" ca="1" si="11"/>
        <v>46337</v>
      </c>
      <c r="D295" s="54">
        <f ca="1">INDIRECT("'" &amp; UPPER(LEFT(TEXT($D$3,"mmmm"),3)) &amp; "'!K28")</f>
        <v>0</v>
      </c>
      <c r="E295" s="147"/>
      <c r="F295" s="148"/>
      <c r="G295" s="148"/>
      <c r="H295" s="148"/>
      <c r="I295" s="148"/>
      <c r="J295" s="148"/>
      <c r="K295" s="148"/>
      <c r="L295" s="148"/>
      <c r="M295" s="148"/>
      <c r="N295" s="148"/>
      <c r="O295" s="148"/>
      <c r="P295" s="149"/>
    </row>
    <row r="296" spans="1:16" ht="15" customHeight="1" x14ac:dyDescent="0.25">
      <c r="A296" s="44" t="e">
        <f ca="1">IF(MONTH(C296)=MONTH(D$3),RIGHT('Yearly Info'!A$32,LEN('Yearly Info'!A$32)-4),"")</f>
        <v>#VALUE!</v>
      </c>
      <c r="B296" s="145"/>
      <c r="C296" s="42">
        <f t="shared" ca="1" si="11"/>
        <v>46337</v>
      </c>
      <c r="D296" s="54">
        <f ca="1">INDIRECT("'" &amp; UPPER(LEFT(TEXT($D$3,"mmmm"),3)) &amp; "'!K29")</f>
        <v>0</v>
      </c>
      <c r="E296" s="147"/>
      <c r="F296" s="148"/>
      <c r="G296" s="148"/>
      <c r="H296" s="148"/>
      <c r="I296" s="148"/>
      <c r="J296" s="148"/>
      <c r="K296" s="148"/>
      <c r="L296" s="148"/>
      <c r="M296" s="148"/>
      <c r="N296" s="148"/>
      <c r="O296" s="148"/>
      <c r="P296" s="149"/>
    </row>
    <row r="297" spans="1:16" ht="15" customHeight="1" x14ac:dyDescent="0.25">
      <c r="A297" s="44" t="e">
        <f ca="1">IF(MONTH(C297)=MONTH(D$3),RIGHT('Yearly Info'!A$33,LEN('Yearly Info'!A$33)-4),"")</f>
        <v>#VALUE!</v>
      </c>
      <c r="B297" s="145"/>
      <c r="C297" s="42">
        <f t="shared" ca="1" si="11"/>
        <v>46337</v>
      </c>
      <c r="D297" s="54">
        <f ca="1">INDIRECT("'" &amp; UPPER(LEFT(TEXT($D$3,"mmmm"),3)) &amp; "'!K30")</f>
        <v>0</v>
      </c>
      <c r="E297" s="147"/>
      <c r="F297" s="148"/>
      <c r="G297" s="148"/>
      <c r="H297" s="148"/>
      <c r="I297" s="148"/>
      <c r="J297" s="148"/>
      <c r="K297" s="148"/>
      <c r="L297" s="148"/>
      <c r="M297" s="148"/>
      <c r="N297" s="148"/>
      <c r="O297" s="148"/>
      <c r="P297" s="149"/>
    </row>
    <row r="298" spans="1:16" ht="15" customHeight="1" x14ac:dyDescent="0.25">
      <c r="A298" s="44" t="e">
        <f ca="1">IF(MONTH(C298)=MONTH(D$3),RIGHT('Yearly Info'!A$34,LEN('Yearly Info'!A$34)-4),"")</f>
        <v>#VALUE!</v>
      </c>
      <c r="B298" s="145"/>
      <c r="C298" s="42">
        <f t="shared" ca="1" si="11"/>
        <v>46337</v>
      </c>
      <c r="D298" s="54">
        <f ca="1">INDIRECT("'" &amp; UPPER(LEFT(TEXT($D$3,"mmmm"),3)) &amp; "'!K31")</f>
        <v>0</v>
      </c>
      <c r="E298" s="147"/>
      <c r="F298" s="148"/>
      <c r="G298" s="148"/>
      <c r="H298" s="148"/>
      <c r="I298" s="148"/>
      <c r="J298" s="148"/>
      <c r="K298" s="148"/>
      <c r="L298" s="148"/>
      <c r="M298" s="148"/>
      <c r="N298" s="148"/>
      <c r="O298" s="148"/>
      <c r="P298" s="149"/>
    </row>
    <row r="299" spans="1:16" ht="15" customHeight="1" thickBot="1" x14ac:dyDescent="0.3">
      <c r="A299" s="44" t="e">
        <f ca="1">IF(MONTH(C299)=MONTH(D$3),RIGHT('Yearly Info'!A$35,LEN('Yearly Info'!A$35)-4),"")</f>
        <v>#VALUE!</v>
      </c>
      <c r="B299" s="145"/>
      <c r="C299" s="42">
        <f t="shared" ca="1" si="11"/>
        <v>46337</v>
      </c>
      <c r="D299" s="55">
        <f ca="1">INDIRECT("'" &amp; UPPER(LEFT(TEXT($D$3,"mmmm"),3)) &amp; "'!K32")</f>
        <v>0</v>
      </c>
      <c r="E299" s="147"/>
      <c r="F299" s="148"/>
      <c r="G299" s="148"/>
      <c r="H299" s="148"/>
      <c r="I299" s="148"/>
      <c r="J299" s="148"/>
      <c r="K299" s="148"/>
      <c r="L299" s="148"/>
      <c r="M299" s="148"/>
      <c r="N299" s="148"/>
      <c r="O299" s="148"/>
      <c r="P299" s="149"/>
    </row>
    <row r="300" spans="1:16" ht="15" customHeight="1" x14ac:dyDescent="0.25">
      <c r="A300" s="44" t="e">
        <f ca="1">IF(MONTH(C300)=MONTH(D$3),RIGHT('Yearly Info'!A$36,LEN('Yearly Info'!A$36)-4),"")</f>
        <v>#VALUE!</v>
      </c>
      <c r="B300" s="145"/>
      <c r="C300" s="42">
        <f t="shared" ca="1" si="11"/>
        <v>46337</v>
      </c>
      <c r="D300" s="54">
        <f ca="1">INDIRECT("'" &amp; UPPER(LEFT(TEXT($D$3,"mmmm"),3)) &amp; "'!K33")</f>
        <v>0</v>
      </c>
      <c r="E300" s="147"/>
      <c r="F300" s="148"/>
      <c r="G300" s="148"/>
      <c r="H300" s="148"/>
      <c r="I300" s="148"/>
      <c r="J300" s="148"/>
      <c r="K300" s="148"/>
      <c r="L300" s="148"/>
      <c r="M300" s="148"/>
      <c r="N300" s="148"/>
      <c r="O300" s="148"/>
      <c r="P300" s="149"/>
    </row>
    <row r="301" spans="1:16" ht="15" customHeight="1" x14ac:dyDescent="0.25">
      <c r="A301" s="44" t="e">
        <f ca="1">IF(MONTH(C301)=MONTH(D$3),RIGHT('Yearly Info'!A$37,LEN('Yearly Info'!A$37)-4),"")</f>
        <v>#VALUE!</v>
      </c>
      <c r="B301" s="145"/>
      <c r="C301" s="42">
        <f t="shared" ca="1" si="11"/>
        <v>46337</v>
      </c>
      <c r="D301" s="54">
        <f ca="1">INDIRECT("'" &amp; UPPER(LEFT(TEXT($D$3,"mmmm"),3)) &amp; "'!K34")</f>
        <v>0</v>
      </c>
      <c r="E301" s="147"/>
      <c r="F301" s="148"/>
      <c r="G301" s="148"/>
      <c r="H301" s="148"/>
      <c r="I301" s="148"/>
      <c r="J301" s="148"/>
      <c r="K301" s="148"/>
      <c r="L301" s="148"/>
      <c r="M301" s="148"/>
      <c r="N301" s="148"/>
      <c r="O301" s="148"/>
      <c r="P301" s="149"/>
    </row>
    <row r="302" spans="1:16" ht="15" customHeight="1" x14ac:dyDescent="0.25">
      <c r="A302" s="44" t="e">
        <f ca="1">IF(MONTH(C302)=MONTH(D$3),RIGHT('Yearly Info'!A$38,LEN('Yearly Info'!A$38)-4),"")</f>
        <v>#VALUE!</v>
      </c>
      <c r="B302" s="145"/>
      <c r="C302" s="42">
        <f t="shared" ca="1" si="11"/>
        <v>46337</v>
      </c>
      <c r="D302" s="54">
        <f ca="1">INDIRECT("'" &amp; UPPER(LEFT(TEXT($D$3,"mmmm"),3)) &amp; "'!K35")</f>
        <v>0</v>
      </c>
      <c r="E302" s="147"/>
      <c r="F302" s="148"/>
      <c r="G302" s="148"/>
      <c r="H302" s="148"/>
      <c r="I302" s="148"/>
      <c r="J302" s="148"/>
      <c r="K302" s="148"/>
      <c r="L302" s="148"/>
      <c r="M302" s="148"/>
      <c r="N302" s="148"/>
      <c r="O302" s="148"/>
      <c r="P302" s="149"/>
    </row>
    <row r="303" spans="1:16" ht="15" customHeight="1" x14ac:dyDescent="0.25">
      <c r="A303" s="44" t="e">
        <f ca="1">IF(MONTH(C303)=MONTH(D$3),RIGHT('Yearly Info'!A$39,LEN('Yearly Info'!A$39)-4),"")</f>
        <v>#VALUE!</v>
      </c>
      <c r="B303" s="145"/>
      <c r="C303" s="42">
        <f t="shared" ca="1" si="11"/>
        <v>46337</v>
      </c>
      <c r="D303" s="54">
        <f ca="1">INDIRECT("'" &amp; UPPER(LEFT(TEXT($D$3,"mmmm"),3)) &amp; "'!K36")</f>
        <v>0</v>
      </c>
      <c r="E303" s="147"/>
      <c r="F303" s="148"/>
      <c r="G303" s="148"/>
      <c r="H303" s="148"/>
      <c r="I303" s="148"/>
      <c r="J303" s="148"/>
      <c r="K303" s="148"/>
      <c r="L303" s="148"/>
      <c r="M303" s="148"/>
      <c r="N303" s="148"/>
      <c r="O303" s="148"/>
      <c r="P303" s="149"/>
    </row>
    <row r="304" spans="1:16" ht="15" customHeight="1" thickBot="1" x14ac:dyDescent="0.3">
      <c r="A304" s="45" t="e">
        <f ca="1">IF(MONTH(C304)=MONTH(D$3),RIGHT('Yearly Info'!A$40,LEN('Yearly Info'!A$40)-4),"")</f>
        <v>#VALUE!</v>
      </c>
      <c r="B304" s="145"/>
      <c r="C304" s="42">
        <f t="shared" ca="1" si="11"/>
        <v>46337</v>
      </c>
      <c r="D304" s="54">
        <f ca="1">INDIRECT("'" &amp; UPPER(LEFT(TEXT($D$3,"mmmm"),3)) &amp; "'!K37")</f>
        <v>0</v>
      </c>
      <c r="E304" s="147"/>
      <c r="F304" s="148"/>
      <c r="G304" s="148"/>
      <c r="H304" s="148"/>
      <c r="I304" s="148"/>
      <c r="J304" s="148"/>
      <c r="K304" s="148"/>
      <c r="L304" s="148"/>
      <c r="M304" s="148"/>
      <c r="N304" s="148"/>
      <c r="O304" s="148"/>
      <c r="P304" s="149"/>
    </row>
    <row r="305" spans="1:16" ht="15" customHeight="1" thickBot="1" x14ac:dyDescent="0.3">
      <c r="A305" s="45" t="str">
        <f ca="1">IF(MONTH(C305)=MONTH(D$3),RIGHT('Yearly Info'!A$41,LEN('Yearly Info'!A$41)-4),"")</f>
        <v xml:space="preserve"> </v>
      </c>
      <c r="B305" s="145"/>
      <c r="C305" s="42">
        <f t="shared" ca="1" si="11"/>
        <v>46337</v>
      </c>
      <c r="D305" s="54">
        <f ca="1">INDIRECT("'" &amp; UPPER(LEFT(TEXT($D$3,"mmmm"),3)) &amp; "'!K38")</f>
        <v>0</v>
      </c>
      <c r="E305" s="147"/>
      <c r="F305" s="148"/>
      <c r="G305" s="148"/>
      <c r="H305" s="148"/>
      <c r="I305" s="148"/>
      <c r="J305" s="148"/>
      <c r="K305" s="148"/>
      <c r="L305" s="148"/>
      <c r="M305" s="148"/>
      <c r="N305" s="148"/>
      <c r="O305" s="148"/>
      <c r="P305" s="149"/>
    </row>
    <row r="306" spans="1:16" ht="15" customHeight="1" thickBot="1" x14ac:dyDescent="0.3">
      <c r="A306" s="45" t="str">
        <f ca="1">IF(MONTH(C306)=MONTH(D$3),RIGHT('Yearly Info'!A$42,LEN('Yearly Info'!A$42)-4),"")</f>
        <v xml:space="preserve"> </v>
      </c>
      <c r="B306" s="145"/>
      <c r="C306" s="42">
        <f t="shared" ca="1" si="11"/>
        <v>46337</v>
      </c>
      <c r="D306" s="54">
        <f ca="1">INDIRECT("'" &amp; UPPER(LEFT(TEXT($D$3,"mmmm"),3)) &amp; "'!K39")</f>
        <v>0</v>
      </c>
      <c r="E306" s="147"/>
      <c r="F306" s="148"/>
      <c r="G306" s="148"/>
      <c r="H306" s="148"/>
      <c r="I306" s="148"/>
      <c r="J306" s="148"/>
      <c r="K306" s="148"/>
      <c r="L306" s="148"/>
      <c r="M306" s="148"/>
      <c r="N306" s="148"/>
      <c r="O306" s="148"/>
      <c r="P306" s="149"/>
    </row>
    <row r="307" spans="1:16" ht="15" customHeight="1" thickBot="1" x14ac:dyDescent="0.3">
      <c r="A307" s="45" t="str">
        <f ca="1">IF(MONTH(C307)=MONTH(D$3),RIGHT('Yearly Info'!A$43,LEN('Yearly Info'!A$43)-4),"")</f>
        <v xml:space="preserve"> </v>
      </c>
      <c r="B307" s="146"/>
      <c r="C307" s="95">
        <f t="shared" ca="1" si="11"/>
        <v>46337</v>
      </c>
      <c r="D307" s="55">
        <f ca="1">INDIRECT("'" &amp; UPPER(LEFT(TEXT($D$3,"mmmm"),3)) &amp; "'!K40")</f>
        <v>0</v>
      </c>
      <c r="E307" s="150"/>
      <c r="F307" s="151"/>
      <c r="G307" s="151"/>
      <c r="H307" s="151"/>
      <c r="I307" s="151"/>
      <c r="J307" s="151"/>
      <c r="K307" s="151"/>
      <c r="L307" s="151"/>
      <c r="M307" s="151"/>
      <c r="N307" s="151"/>
      <c r="O307" s="151"/>
      <c r="P307" s="152"/>
    </row>
    <row r="308" spans="1:16" ht="15" customHeight="1" x14ac:dyDescent="0.25">
      <c r="A308" s="44" t="str">
        <f ca="1">IF(MONTH(C308)=MONTH(D$3),RIGHT('Yearly Info'!A$14,LEN('Yearly Info'!A$14)-4),"")</f>
        <v xml:space="preserve"> RICS Support for MDEQ</v>
      </c>
      <c r="B308" s="159" t="str">
        <f ca="1">TEXT(C308,"dddd")</f>
        <v>Thursday</v>
      </c>
      <c r="C308" s="96">
        <f ca="1">C278+1</f>
        <v>46338</v>
      </c>
      <c r="D308" s="54">
        <f ca="1">INDIRECT("'" &amp; UPPER(LEFT(TEXT($D$3,"mmmm"),3)) &amp; "'!L11")</f>
        <v>0</v>
      </c>
      <c r="E308" s="147"/>
      <c r="F308" s="148"/>
      <c r="G308" s="148"/>
      <c r="H308" s="148"/>
      <c r="I308" s="148"/>
      <c r="J308" s="148"/>
      <c r="K308" s="148"/>
      <c r="L308" s="148"/>
      <c r="M308" s="148"/>
      <c r="N308" s="148"/>
      <c r="O308" s="148"/>
      <c r="P308" s="149"/>
    </row>
    <row r="309" spans="1:16" ht="15" customHeight="1" x14ac:dyDescent="0.25">
      <c r="A309" s="44" t="str">
        <f ca="1">IF(MONTH(C309)=MONTH(D$3),RIGHT('Yearly Info'!A$15,LEN('Yearly Info'!A$15)-4),"")</f>
        <v xml:space="preserve"> MDEQ</v>
      </c>
      <c r="B309" s="145"/>
      <c r="C309" s="42">
        <f ca="1">C308</f>
        <v>46338</v>
      </c>
      <c r="D309" s="54">
        <f ca="1">INDIRECT("'" &amp; UPPER(LEFT(TEXT($D$3,"mmmm"),3)) &amp; "'!L12")</f>
        <v>0</v>
      </c>
      <c r="E309" s="147"/>
      <c r="F309" s="148"/>
      <c r="G309" s="148"/>
      <c r="H309" s="148"/>
      <c r="I309" s="148"/>
      <c r="J309" s="148"/>
      <c r="K309" s="148"/>
      <c r="L309" s="148"/>
      <c r="M309" s="148"/>
      <c r="N309" s="148"/>
      <c r="O309" s="148"/>
      <c r="P309" s="149"/>
    </row>
    <row r="310" spans="1:16" ht="15" customHeight="1" x14ac:dyDescent="0.25">
      <c r="A310" s="44" t="str">
        <f ca="1">IF(MONTH(C310)=MONTH(D$3),RIGHT('Yearly Info'!A$16,LEN('Yearly Info'!A$16)-4),"")</f>
        <v xml:space="preserve"> RICS Idea Portal</v>
      </c>
      <c r="B310" s="145"/>
      <c r="C310" s="42">
        <f t="shared" ref="C310:C337" ca="1" si="12">C309</f>
        <v>46338</v>
      </c>
      <c r="D310" s="54">
        <f ca="1">INDIRECT("'" &amp; UPPER(LEFT(TEXT($D$3,"mmmm"),3)) &amp; "'!L13")</f>
        <v>0</v>
      </c>
      <c r="E310" s="147"/>
      <c r="F310" s="148"/>
      <c r="G310" s="148"/>
      <c r="H310" s="148"/>
      <c r="I310" s="148"/>
      <c r="J310" s="148"/>
      <c r="K310" s="148"/>
      <c r="L310" s="148"/>
      <c r="M310" s="148"/>
      <c r="N310" s="148"/>
      <c r="O310" s="148"/>
      <c r="P310" s="149"/>
    </row>
    <row r="311" spans="1:16" ht="15" customHeight="1" x14ac:dyDescent="0.25">
      <c r="A311" s="44" t="str">
        <f ca="1">IF(MONTH(C311)=MONTH(D$3),RIGHT('Yearly Info'!A$17,LEN('Yearly Info'!A$17)-4),"")</f>
        <v xml:space="preserve"> MSWIS</v>
      </c>
      <c r="B311" s="145"/>
      <c r="C311" s="42">
        <f t="shared" ca="1" si="12"/>
        <v>46338</v>
      </c>
      <c r="D311" s="54">
        <f ca="1">INDIRECT("'" &amp; UPPER(LEFT(TEXT($D$3,"mmmm"),3)) &amp; "'!L14")</f>
        <v>0</v>
      </c>
      <c r="E311" s="153"/>
      <c r="F311" s="154"/>
      <c r="G311" s="154"/>
      <c r="H311" s="154"/>
      <c r="I311" s="154"/>
      <c r="J311" s="154"/>
      <c r="K311" s="154"/>
      <c r="L311" s="154"/>
      <c r="M311" s="154"/>
      <c r="N311" s="154"/>
      <c r="O311" s="154"/>
      <c r="P311" s="155"/>
    </row>
    <row r="312" spans="1:16" ht="15" customHeight="1" x14ac:dyDescent="0.25">
      <c r="A312" s="44" t="str">
        <f ca="1">IF(MONTH(C312)=MONTH(D$3),RIGHT('Yearly Info'!A$18,LEN('Yearly Info'!A$18)-4),"")</f>
        <v xml:space="preserve"> GeoSpatial</v>
      </c>
      <c r="B312" s="145"/>
      <c r="C312" s="42">
        <f t="shared" ca="1" si="12"/>
        <v>46338</v>
      </c>
      <c r="D312" s="54">
        <f ca="1">INDIRECT("'" &amp; UPPER(LEFT(TEXT($D$3,"mmmm"),3)) &amp; "'!L15")</f>
        <v>0</v>
      </c>
      <c r="E312" s="147"/>
      <c r="F312" s="148"/>
      <c r="G312" s="148"/>
      <c r="H312" s="148"/>
      <c r="I312" s="148"/>
      <c r="J312" s="148"/>
      <c r="K312" s="148"/>
      <c r="L312" s="148"/>
      <c r="M312" s="148"/>
      <c r="N312" s="148"/>
      <c r="O312" s="148"/>
      <c r="P312" s="149"/>
    </row>
    <row r="313" spans="1:16" ht="15" customHeight="1" x14ac:dyDescent="0.25">
      <c r="A313" s="44" t="str">
        <f ca="1">IF(MONTH(C313)=MONTH(D$3),RIGHT('Yearly Info'!A$19,LEN('Yearly Info'!A$19)-4),"")</f>
        <v xml:space="preserve"> RICS Dashboard</v>
      </c>
      <c r="B313" s="145"/>
      <c r="C313" s="42">
        <f t="shared" ca="1" si="12"/>
        <v>46338</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MDWFP NRIS</v>
      </c>
      <c r="B314" s="145"/>
      <c r="C314" s="42">
        <f t="shared" ca="1" si="12"/>
        <v>46338</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 MRVA 4 CLOSED</v>
      </c>
      <c r="B315" s="145"/>
      <c r="C315" s="42">
        <f t="shared" ca="1" si="12"/>
        <v>46338</v>
      </c>
      <c r="D315" s="54">
        <f ca="1">INDIRECT("'" &amp; UPPER(LEFT(TEXT($D$3,"mmmm"),3)) &amp; "'!L18")</f>
        <v>0</v>
      </c>
      <c r="E315" s="147"/>
      <c r="F315" s="148"/>
      <c r="G315" s="148"/>
      <c r="H315" s="148"/>
      <c r="I315" s="148"/>
      <c r="J315" s="148"/>
      <c r="K315" s="148"/>
      <c r="L315" s="148"/>
      <c r="M315" s="148"/>
      <c r="N315" s="148"/>
      <c r="O315" s="148"/>
      <c r="P315" s="149"/>
    </row>
    <row r="316" spans="1:16" ht="15" customHeight="1" x14ac:dyDescent="0.25">
      <c r="A316" s="44" t="str">
        <f ca="1">IF(MONTH(C316)=MONTH(D$3),RIGHT('Yearly Info'!A$22,LEN('Yearly Info'!A$22)-4),"")</f>
        <v xml:space="preserve"> Tackett</v>
      </c>
      <c r="B316" s="145"/>
      <c r="C316" s="42">
        <f t="shared" ca="1" si="12"/>
        <v>46338</v>
      </c>
      <c r="D316" s="54">
        <f ca="1">INDIRECT("'" &amp; UPPER(LEFT(TEXT($D$3,"mmmm"),3)) &amp; "'!L19")</f>
        <v>0</v>
      </c>
      <c r="E316" s="147"/>
      <c r="F316" s="148"/>
      <c r="G316" s="148"/>
      <c r="H316" s="148"/>
      <c r="I316" s="148"/>
      <c r="J316" s="148"/>
      <c r="K316" s="148"/>
      <c r="L316" s="148"/>
      <c r="M316" s="148"/>
      <c r="N316" s="148"/>
      <c r="O316" s="148"/>
      <c r="P316" s="149"/>
    </row>
    <row r="317" spans="1:16" ht="15" customHeight="1" x14ac:dyDescent="0.25">
      <c r="A317" s="44" t="e">
        <f ca="1">IF(MONTH(C317)=MONTH(D$3),RIGHT('Yearly Info'!A$23,LEN('Yearly Info'!A$23)-4),"")</f>
        <v>#VALUE!</v>
      </c>
      <c r="B317" s="145"/>
      <c r="C317" s="42">
        <f t="shared" ca="1" si="12"/>
        <v>46338</v>
      </c>
      <c r="D317" s="54">
        <f ca="1">INDIRECT("'" &amp; UPPER(LEFT(TEXT($D$3,"mmmm"),3)) &amp; "'!L20")</f>
        <v>0</v>
      </c>
      <c r="E317" s="147"/>
      <c r="F317" s="148"/>
      <c r="G317" s="148"/>
      <c r="H317" s="148"/>
      <c r="I317" s="148"/>
      <c r="J317" s="148"/>
      <c r="K317" s="148"/>
      <c r="L317" s="148"/>
      <c r="M317" s="148"/>
      <c r="N317" s="148"/>
      <c r="O317" s="148"/>
      <c r="P317" s="149"/>
    </row>
    <row r="318" spans="1:16" ht="15" customHeight="1" x14ac:dyDescent="0.25">
      <c r="A318" s="44" t="e">
        <f ca="1">IF(MONTH(C318)=MONTH(D$3),RIGHT('Yearly Info'!A$24,LEN('Yearly Info'!A$24)-4),"")</f>
        <v>#VALUE!</v>
      </c>
      <c r="B318" s="145"/>
      <c r="C318" s="42">
        <f t="shared" ca="1" si="12"/>
        <v>46338</v>
      </c>
      <c r="D318" s="54">
        <f ca="1">INDIRECT("'" &amp; UPPER(LEFT(TEXT($D$3,"mmmm"),3)) &amp; "'!L21")</f>
        <v>0</v>
      </c>
      <c r="E318" s="147"/>
      <c r="F318" s="148"/>
      <c r="G318" s="148"/>
      <c r="H318" s="148"/>
      <c r="I318" s="148"/>
      <c r="J318" s="148"/>
      <c r="K318" s="148"/>
      <c r="L318" s="148"/>
      <c r="M318" s="148"/>
      <c r="N318" s="148"/>
      <c r="O318" s="148"/>
      <c r="P318" s="149"/>
    </row>
    <row r="319" spans="1:16" ht="15" customHeight="1" x14ac:dyDescent="0.25">
      <c r="A319" s="44" t="e">
        <f ca="1">IF(MONTH(C319)=MONTH(D$3),RIGHT('Yearly Info'!A$25,LEN('Yearly Info'!A$25)-4),"")</f>
        <v>#VALUE!</v>
      </c>
      <c r="B319" s="145"/>
      <c r="C319" s="42">
        <f t="shared" ca="1" si="12"/>
        <v>46338</v>
      </c>
      <c r="D319" s="54">
        <f ca="1">INDIRECT("'" &amp; UPPER(LEFT(TEXT($D$3,"mmmm"),3)) &amp; "'!L22")</f>
        <v>0</v>
      </c>
      <c r="E319" s="147"/>
      <c r="F319" s="148"/>
      <c r="G319" s="148"/>
      <c r="H319" s="148"/>
      <c r="I319" s="148"/>
      <c r="J319" s="148"/>
      <c r="K319" s="148"/>
      <c r="L319" s="148"/>
      <c r="M319" s="148"/>
      <c r="N319" s="148"/>
      <c r="O319" s="148"/>
      <c r="P319" s="149"/>
    </row>
    <row r="320" spans="1:16" ht="15" customHeight="1" x14ac:dyDescent="0.25">
      <c r="A320" s="44" t="e">
        <f ca="1">IF(MONTH(C320)=MONTH(D$3),RIGHT('Yearly Info'!A$26,LEN('Yearly Info'!A$26)-4),"")</f>
        <v>#VALUE!</v>
      </c>
      <c r="B320" s="145"/>
      <c r="C320" s="42">
        <f t="shared" ca="1" si="12"/>
        <v>46338</v>
      </c>
      <c r="D320" s="54">
        <f ca="1">INDIRECT("'" &amp; UPPER(LEFT(TEXT($D$3,"mmmm"),3)) &amp; "'!L23")</f>
        <v>0</v>
      </c>
      <c r="E320" s="147"/>
      <c r="F320" s="148"/>
      <c r="G320" s="148"/>
      <c r="H320" s="148"/>
      <c r="I320" s="148"/>
      <c r="J320" s="148"/>
      <c r="K320" s="148"/>
      <c r="L320" s="148"/>
      <c r="M320" s="148"/>
      <c r="N320" s="148"/>
      <c r="O320" s="148"/>
      <c r="P320" s="149"/>
    </row>
    <row r="321" spans="1:16" ht="15" customHeight="1" x14ac:dyDescent="0.25">
      <c r="A321" s="44" t="e">
        <f ca="1">IF(MONTH(C321)=MONTH(D$3),RIGHT('Yearly Info'!A$27,LEN('Yearly Info'!A$27)-4),"")</f>
        <v>#VALUE!</v>
      </c>
      <c r="B321" s="145"/>
      <c r="C321" s="42">
        <f t="shared" ca="1" si="12"/>
        <v>46338</v>
      </c>
      <c r="D321" s="54">
        <f ca="1">INDIRECT("'" &amp; UPPER(LEFT(TEXT($D$3,"mmmm"),3)) &amp; "'!L24")</f>
        <v>0</v>
      </c>
      <c r="E321" s="147"/>
      <c r="F321" s="148"/>
      <c r="G321" s="148"/>
      <c r="H321" s="148"/>
      <c r="I321" s="148"/>
      <c r="J321" s="148"/>
      <c r="K321" s="148"/>
      <c r="L321" s="148"/>
      <c r="M321" s="148"/>
      <c r="N321" s="148"/>
      <c r="O321" s="148"/>
      <c r="P321" s="149"/>
    </row>
    <row r="322" spans="1:16" ht="15" customHeight="1" x14ac:dyDescent="0.25">
      <c r="A322" s="44" t="e">
        <f ca="1">IF(MONTH(C322)=MONTH(D$3),RIGHT('Yearly Info'!A$28,LEN('Yearly Info'!A$28)-4),"")</f>
        <v>#VALUE!</v>
      </c>
      <c r="B322" s="145"/>
      <c r="C322" s="42">
        <f t="shared" ca="1" si="12"/>
        <v>46338</v>
      </c>
      <c r="D322" s="54">
        <f ca="1">INDIRECT("'" &amp; UPPER(LEFT(TEXT($D$3,"mmmm"),3)) &amp; "'!L25")</f>
        <v>0</v>
      </c>
      <c r="E322" s="147"/>
      <c r="F322" s="148"/>
      <c r="G322" s="148"/>
      <c r="H322" s="148"/>
      <c r="I322" s="148"/>
      <c r="J322" s="148"/>
      <c r="K322" s="148"/>
      <c r="L322" s="148"/>
      <c r="M322" s="148"/>
      <c r="N322" s="148"/>
      <c r="O322" s="148"/>
      <c r="P322" s="149"/>
    </row>
    <row r="323" spans="1:16" ht="15" customHeight="1" x14ac:dyDescent="0.25">
      <c r="A323" s="44" t="e">
        <f ca="1">IF(MONTH(C323)=MONTH(D$3),RIGHT('Yearly Info'!A$29,LEN('Yearly Info'!A$29)-4),"")</f>
        <v>#VALUE!</v>
      </c>
      <c r="B323" s="145"/>
      <c r="C323" s="42">
        <f t="shared" ca="1" si="12"/>
        <v>46338</v>
      </c>
      <c r="D323" s="54">
        <f ca="1">INDIRECT("'" &amp; UPPER(LEFT(TEXT($D$3,"mmmm"),3)) &amp; "'!L26")</f>
        <v>0</v>
      </c>
      <c r="E323" s="147"/>
      <c r="F323" s="148"/>
      <c r="G323" s="148"/>
      <c r="H323" s="148"/>
      <c r="I323" s="148"/>
      <c r="J323" s="148"/>
      <c r="K323" s="148"/>
      <c r="L323" s="148"/>
      <c r="M323" s="148"/>
      <c r="N323" s="148"/>
      <c r="O323" s="148"/>
      <c r="P323" s="149"/>
    </row>
    <row r="324" spans="1:16" ht="15" customHeight="1" x14ac:dyDescent="0.25">
      <c r="A324" s="44" t="e">
        <f ca="1">IF(MONTH(C324)=MONTH(D$3),RIGHT('Yearly Info'!A$30,LEN('Yearly Info'!A$30)-4),"")</f>
        <v>#VALUE!</v>
      </c>
      <c r="B324" s="145"/>
      <c r="C324" s="42">
        <f t="shared" ca="1" si="12"/>
        <v>46338</v>
      </c>
      <c r="D324" s="54">
        <f ca="1">INDIRECT("'" &amp; UPPER(LEFT(TEXT($D$3,"mmmm"),3)) &amp; "'!L27")</f>
        <v>0</v>
      </c>
      <c r="E324" s="147"/>
      <c r="F324" s="148"/>
      <c r="G324" s="148"/>
      <c r="H324" s="148"/>
      <c r="I324" s="148"/>
      <c r="J324" s="148"/>
      <c r="K324" s="148"/>
      <c r="L324" s="148"/>
      <c r="M324" s="148"/>
      <c r="N324" s="148"/>
      <c r="O324" s="148"/>
      <c r="P324" s="149"/>
    </row>
    <row r="325" spans="1:16" ht="15" customHeight="1" x14ac:dyDescent="0.25">
      <c r="A325" s="44" t="e">
        <f ca="1">IF(MONTH(C325)=MONTH(D$3),RIGHT('Yearly Info'!A$31,LEN('Yearly Info'!A$31)-4),"")</f>
        <v>#VALUE!</v>
      </c>
      <c r="B325" s="145"/>
      <c r="C325" s="42">
        <f t="shared" ca="1" si="12"/>
        <v>46338</v>
      </c>
      <c r="D325" s="54">
        <f ca="1">INDIRECT("'" &amp; UPPER(LEFT(TEXT($D$3,"mmmm"),3)) &amp; "'!L28")</f>
        <v>0</v>
      </c>
      <c r="E325" s="147"/>
      <c r="F325" s="148"/>
      <c r="G325" s="148"/>
      <c r="H325" s="148"/>
      <c r="I325" s="148"/>
      <c r="J325" s="148"/>
      <c r="K325" s="148"/>
      <c r="L325" s="148"/>
      <c r="M325" s="148"/>
      <c r="N325" s="148"/>
      <c r="O325" s="148"/>
      <c r="P325" s="149"/>
    </row>
    <row r="326" spans="1:16" ht="15" customHeight="1" x14ac:dyDescent="0.25">
      <c r="A326" s="44" t="e">
        <f ca="1">IF(MONTH(C326)=MONTH(D$3),RIGHT('Yearly Info'!A$32,LEN('Yearly Info'!A$32)-4),"")</f>
        <v>#VALUE!</v>
      </c>
      <c r="B326" s="145"/>
      <c r="C326" s="42">
        <f t="shared" ca="1" si="12"/>
        <v>46338</v>
      </c>
      <c r="D326" s="54">
        <f ca="1">INDIRECT("'" &amp; UPPER(LEFT(TEXT($D$3,"mmmm"),3)) &amp; "'!L29")</f>
        <v>0</v>
      </c>
      <c r="E326" s="147"/>
      <c r="F326" s="148"/>
      <c r="G326" s="148"/>
      <c r="H326" s="148"/>
      <c r="I326" s="148"/>
      <c r="J326" s="148"/>
      <c r="K326" s="148"/>
      <c r="L326" s="148"/>
      <c r="M326" s="148"/>
      <c r="N326" s="148"/>
      <c r="O326" s="148"/>
      <c r="P326" s="149"/>
    </row>
    <row r="327" spans="1:16" ht="15" customHeight="1" x14ac:dyDescent="0.25">
      <c r="A327" s="44" t="e">
        <f ca="1">IF(MONTH(C327)=MONTH(D$3),RIGHT('Yearly Info'!A$33,LEN('Yearly Info'!A$33)-4),"")</f>
        <v>#VALUE!</v>
      </c>
      <c r="B327" s="145"/>
      <c r="C327" s="42">
        <f t="shared" ca="1" si="12"/>
        <v>46338</v>
      </c>
      <c r="D327" s="54">
        <f ca="1">INDIRECT("'" &amp; UPPER(LEFT(TEXT($D$3,"mmmm"),3)) &amp; "'!L30")</f>
        <v>0</v>
      </c>
      <c r="E327" s="147"/>
      <c r="F327" s="148"/>
      <c r="G327" s="148"/>
      <c r="H327" s="148"/>
      <c r="I327" s="148"/>
      <c r="J327" s="148"/>
      <c r="K327" s="148"/>
      <c r="L327" s="148"/>
      <c r="M327" s="148"/>
      <c r="N327" s="148"/>
      <c r="O327" s="148"/>
      <c r="P327" s="149"/>
    </row>
    <row r="328" spans="1:16" ht="15" customHeight="1" x14ac:dyDescent="0.25">
      <c r="A328" s="44" t="e">
        <f ca="1">IF(MONTH(C328)=MONTH(D$3),RIGHT('Yearly Info'!A$34,LEN('Yearly Info'!A$34)-4),"")</f>
        <v>#VALUE!</v>
      </c>
      <c r="B328" s="145"/>
      <c r="C328" s="42">
        <f t="shared" ca="1" si="12"/>
        <v>46338</v>
      </c>
      <c r="D328" s="54">
        <f ca="1">INDIRECT("'" &amp; UPPER(LEFT(TEXT($D$3,"mmmm"),3)) &amp; "'!L31")</f>
        <v>0</v>
      </c>
      <c r="E328" s="147"/>
      <c r="F328" s="148"/>
      <c r="G328" s="148"/>
      <c r="H328" s="148"/>
      <c r="I328" s="148"/>
      <c r="J328" s="148"/>
      <c r="K328" s="148"/>
      <c r="L328" s="148"/>
      <c r="M328" s="148"/>
      <c r="N328" s="148"/>
      <c r="O328" s="148"/>
      <c r="P328" s="149"/>
    </row>
    <row r="329" spans="1:16" ht="15" customHeight="1" thickBot="1" x14ac:dyDescent="0.3">
      <c r="A329" s="44" t="e">
        <f ca="1">IF(MONTH(C329)=MONTH(D$3),RIGHT('Yearly Info'!A$35,LEN('Yearly Info'!A$35)-4),"")</f>
        <v>#VALUE!</v>
      </c>
      <c r="B329" s="145"/>
      <c r="C329" s="42">
        <f t="shared" ca="1" si="12"/>
        <v>46338</v>
      </c>
      <c r="D329" s="55">
        <f ca="1">INDIRECT("'" &amp; UPPER(LEFT(TEXT($D$3,"mmmm"),3)) &amp; "'!L32")</f>
        <v>0</v>
      </c>
      <c r="E329" s="147"/>
      <c r="F329" s="148"/>
      <c r="G329" s="148"/>
      <c r="H329" s="148"/>
      <c r="I329" s="148"/>
      <c r="J329" s="148"/>
      <c r="K329" s="148"/>
      <c r="L329" s="148"/>
      <c r="M329" s="148"/>
      <c r="N329" s="148"/>
      <c r="O329" s="148"/>
      <c r="P329" s="149"/>
    </row>
    <row r="330" spans="1:16" ht="15" customHeight="1" x14ac:dyDescent="0.25">
      <c r="A330" s="44" t="e">
        <f ca="1">IF(MONTH(C330)=MONTH(D$3),RIGHT('Yearly Info'!A$36,LEN('Yearly Info'!A$36)-4),"")</f>
        <v>#VALUE!</v>
      </c>
      <c r="B330" s="145"/>
      <c r="C330" s="42">
        <f t="shared" ca="1" si="12"/>
        <v>46338</v>
      </c>
      <c r="D330" s="54">
        <f ca="1">INDIRECT("'" &amp; UPPER(LEFT(TEXT($D$3,"mmmm"),3)) &amp; "'!L33")</f>
        <v>0</v>
      </c>
      <c r="E330" s="147"/>
      <c r="F330" s="148"/>
      <c r="G330" s="148"/>
      <c r="H330" s="148"/>
      <c r="I330" s="148"/>
      <c r="J330" s="148"/>
      <c r="K330" s="148"/>
      <c r="L330" s="148"/>
      <c r="M330" s="148"/>
      <c r="N330" s="148"/>
      <c r="O330" s="148"/>
      <c r="P330" s="149"/>
    </row>
    <row r="331" spans="1:16" ht="15" customHeight="1" x14ac:dyDescent="0.25">
      <c r="A331" s="44" t="e">
        <f ca="1">IF(MONTH(C331)=MONTH(D$3),RIGHT('Yearly Info'!A$37,LEN('Yearly Info'!A$37)-4),"")</f>
        <v>#VALUE!</v>
      </c>
      <c r="B331" s="145"/>
      <c r="C331" s="42">
        <f t="shared" ca="1" si="12"/>
        <v>46338</v>
      </c>
      <c r="D331" s="54">
        <f ca="1">INDIRECT("'" &amp; UPPER(LEFT(TEXT($D$3,"mmmm"),3)) &amp; "'!L34")</f>
        <v>0</v>
      </c>
      <c r="E331" s="147"/>
      <c r="F331" s="148"/>
      <c r="G331" s="148"/>
      <c r="H331" s="148"/>
      <c r="I331" s="148"/>
      <c r="J331" s="148"/>
      <c r="K331" s="148"/>
      <c r="L331" s="148"/>
      <c r="M331" s="148"/>
      <c r="N331" s="148"/>
      <c r="O331" s="148"/>
      <c r="P331" s="149"/>
    </row>
    <row r="332" spans="1:16" ht="15" customHeight="1" x14ac:dyDescent="0.25">
      <c r="A332" s="44" t="e">
        <f ca="1">IF(MONTH(C332)=MONTH(D$3),RIGHT('Yearly Info'!A$38,LEN('Yearly Info'!A$38)-4),"")</f>
        <v>#VALUE!</v>
      </c>
      <c r="B332" s="145"/>
      <c r="C332" s="42">
        <f t="shared" ca="1" si="12"/>
        <v>46338</v>
      </c>
      <c r="D332" s="54">
        <f ca="1">INDIRECT("'" &amp; UPPER(LEFT(TEXT($D$3,"mmmm"),3)) &amp; "'!L35")</f>
        <v>0</v>
      </c>
      <c r="E332" s="147"/>
      <c r="F332" s="148"/>
      <c r="G332" s="148"/>
      <c r="H332" s="148"/>
      <c r="I332" s="148"/>
      <c r="J332" s="148"/>
      <c r="K332" s="148"/>
      <c r="L332" s="148"/>
      <c r="M332" s="148"/>
      <c r="N332" s="148"/>
      <c r="O332" s="148"/>
      <c r="P332" s="149"/>
    </row>
    <row r="333" spans="1:16" ht="15" customHeight="1" x14ac:dyDescent="0.25">
      <c r="A333" s="44" t="e">
        <f ca="1">IF(MONTH(C333)=MONTH(D$3),RIGHT('Yearly Info'!A$39,LEN('Yearly Info'!A$39)-4),"")</f>
        <v>#VALUE!</v>
      </c>
      <c r="B333" s="145"/>
      <c r="C333" s="42">
        <f t="shared" ca="1" si="12"/>
        <v>46338</v>
      </c>
      <c r="D333" s="54">
        <f ca="1">INDIRECT("'" &amp; UPPER(LEFT(TEXT($D$3,"mmmm"),3)) &amp; "'!L36")</f>
        <v>0</v>
      </c>
      <c r="E333" s="147"/>
      <c r="F333" s="148"/>
      <c r="G333" s="148"/>
      <c r="H333" s="148"/>
      <c r="I333" s="148"/>
      <c r="J333" s="148"/>
      <c r="K333" s="148"/>
      <c r="L333" s="148"/>
      <c r="M333" s="148"/>
      <c r="N333" s="148"/>
      <c r="O333" s="148"/>
      <c r="P333" s="149"/>
    </row>
    <row r="334" spans="1:16" ht="15" customHeight="1" thickBot="1" x14ac:dyDescent="0.3">
      <c r="A334" s="45" t="e">
        <f ca="1">IF(MONTH(C334)=MONTH(D$3),RIGHT('Yearly Info'!A$40,LEN('Yearly Info'!A$40)-4),"")</f>
        <v>#VALUE!</v>
      </c>
      <c r="B334" s="145"/>
      <c r="C334" s="42">
        <f t="shared" ca="1" si="12"/>
        <v>46338</v>
      </c>
      <c r="D334" s="54">
        <f ca="1">INDIRECT("'" &amp; UPPER(LEFT(TEXT($D$3,"mmmm"),3)) &amp; "'!L37")</f>
        <v>0</v>
      </c>
      <c r="E334" s="147"/>
      <c r="F334" s="148"/>
      <c r="G334" s="148"/>
      <c r="H334" s="148"/>
      <c r="I334" s="148"/>
      <c r="J334" s="148"/>
      <c r="K334" s="148"/>
      <c r="L334" s="148"/>
      <c r="M334" s="148"/>
      <c r="N334" s="148"/>
      <c r="O334" s="148"/>
      <c r="P334" s="149"/>
    </row>
    <row r="335" spans="1:16" ht="15" customHeight="1" thickBot="1" x14ac:dyDescent="0.3">
      <c r="A335" s="45" t="str">
        <f ca="1">IF(MONTH(C335)=MONTH(D$3),RIGHT('Yearly Info'!A$41,LEN('Yearly Info'!A$41)-4),"")</f>
        <v xml:space="preserve"> </v>
      </c>
      <c r="B335" s="145"/>
      <c r="C335" s="42">
        <f t="shared" ca="1" si="12"/>
        <v>46338</v>
      </c>
      <c r="D335" s="54">
        <f ca="1">INDIRECT("'" &amp; UPPER(LEFT(TEXT($D$3,"mmmm"),3)) &amp; "'!L38")</f>
        <v>0</v>
      </c>
      <c r="E335" s="147"/>
      <c r="F335" s="148"/>
      <c r="G335" s="148"/>
      <c r="H335" s="148"/>
      <c r="I335" s="148"/>
      <c r="J335" s="148"/>
      <c r="K335" s="148"/>
      <c r="L335" s="148"/>
      <c r="M335" s="148"/>
      <c r="N335" s="148"/>
      <c r="O335" s="148"/>
      <c r="P335" s="149"/>
    </row>
    <row r="336" spans="1:16" ht="15" customHeight="1" thickBot="1" x14ac:dyDescent="0.3">
      <c r="A336" s="45" t="str">
        <f ca="1">IF(MONTH(C336)=MONTH(D$3),RIGHT('Yearly Info'!A$42,LEN('Yearly Info'!A$42)-4),"")</f>
        <v xml:space="preserve"> </v>
      </c>
      <c r="B336" s="145"/>
      <c r="C336" s="42">
        <f t="shared" ca="1" si="12"/>
        <v>46338</v>
      </c>
      <c r="D336" s="54">
        <f ca="1">INDIRECT("'" &amp; UPPER(LEFT(TEXT($D$3,"mmmm"),3)) &amp; "'!L39")</f>
        <v>0</v>
      </c>
      <c r="E336" s="147"/>
      <c r="F336" s="148"/>
      <c r="G336" s="148"/>
      <c r="H336" s="148"/>
      <c r="I336" s="148"/>
      <c r="J336" s="148"/>
      <c r="K336" s="148"/>
      <c r="L336" s="148"/>
      <c r="M336" s="148"/>
      <c r="N336" s="148"/>
      <c r="O336" s="148"/>
      <c r="P336" s="149"/>
    </row>
    <row r="337" spans="1:16" ht="15" customHeight="1" thickBot="1" x14ac:dyDescent="0.3">
      <c r="A337" s="45" t="str">
        <f ca="1">IF(MONTH(C337)=MONTH(D$3),RIGHT('Yearly Info'!A$43,LEN('Yearly Info'!A$43)-4),"")</f>
        <v xml:space="preserve"> </v>
      </c>
      <c r="B337" s="146"/>
      <c r="C337" s="42">
        <f t="shared" ca="1" si="12"/>
        <v>46338</v>
      </c>
      <c r="D337" s="55">
        <f ca="1">INDIRECT("'" &amp; UPPER(LEFT(TEXT($D$3,"mmmm"),3)) &amp; "'!L40")</f>
        <v>0</v>
      </c>
      <c r="E337" s="150"/>
      <c r="F337" s="151"/>
      <c r="G337" s="151"/>
      <c r="H337" s="151"/>
      <c r="I337" s="151"/>
      <c r="J337" s="151"/>
      <c r="K337" s="151"/>
      <c r="L337" s="151"/>
      <c r="M337" s="151"/>
      <c r="N337" s="151"/>
      <c r="O337" s="151"/>
      <c r="P337" s="152"/>
    </row>
    <row r="338" spans="1:16" ht="15" customHeight="1" x14ac:dyDescent="0.25">
      <c r="A338" s="44" t="str">
        <f ca="1">IF(MONTH(C338)=MONTH(D$3),RIGHT('Yearly Info'!A$14,LEN('Yearly Info'!A$14)-4),"")</f>
        <v xml:space="preserve"> RICS Support for MDEQ</v>
      </c>
      <c r="B338" s="159" t="str">
        <f ca="1">TEXT(C338,"dddd")</f>
        <v>Friday</v>
      </c>
      <c r="C338" s="96">
        <f ca="1">C308+1</f>
        <v>46339</v>
      </c>
      <c r="D338" s="54">
        <f ca="1">INDIRECT("'" &amp; UPPER(LEFT(TEXT($D$3,"mmmm"),3)) &amp; "'!M11")</f>
        <v>0</v>
      </c>
      <c r="E338" s="161"/>
      <c r="F338" s="162"/>
      <c r="G338" s="162"/>
      <c r="H338" s="162"/>
      <c r="I338" s="162"/>
      <c r="J338" s="162"/>
      <c r="K338" s="162"/>
      <c r="L338" s="162"/>
      <c r="M338" s="162"/>
      <c r="N338" s="162"/>
      <c r="O338" s="162"/>
      <c r="P338" s="163"/>
    </row>
    <row r="339" spans="1:16" ht="15" customHeight="1" x14ac:dyDescent="0.25">
      <c r="A339" s="44" t="str">
        <f ca="1">IF(MONTH(C339)=MONTH(D$3),RIGHT('Yearly Info'!A$15,LEN('Yearly Info'!A$15)-4),"")</f>
        <v xml:space="preserve"> MDEQ</v>
      </c>
      <c r="B339" s="145"/>
      <c r="C339" s="42">
        <f ca="1">C338</f>
        <v>46339</v>
      </c>
      <c r="D339" s="54">
        <f ca="1">INDIRECT("'" &amp; UPPER(LEFT(TEXT($D$3,"mmmm"),3)) &amp; "'!M12")</f>
        <v>0</v>
      </c>
      <c r="E339" s="147"/>
      <c r="F339" s="148"/>
      <c r="G339" s="148"/>
      <c r="H339" s="148"/>
      <c r="I339" s="148"/>
      <c r="J339" s="148"/>
      <c r="K339" s="148"/>
      <c r="L339" s="148"/>
      <c r="M339" s="148"/>
      <c r="N339" s="148"/>
      <c r="O339" s="148"/>
      <c r="P339" s="149"/>
    </row>
    <row r="340" spans="1:16" ht="15" customHeight="1" x14ac:dyDescent="0.25">
      <c r="A340" s="44" t="str">
        <f ca="1">IF(MONTH(C340)=MONTH(D$3),RIGHT('Yearly Info'!A$16,LEN('Yearly Info'!A$16)-4),"")</f>
        <v xml:space="preserve"> RICS Idea Portal</v>
      </c>
      <c r="B340" s="145"/>
      <c r="C340" s="42">
        <f t="shared" ref="C340:C367" ca="1" si="13">C339</f>
        <v>46339</v>
      </c>
      <c r="D340" s="54">
        <f ca="1">INDIRECT("'" &amp; UPPER(LEFT(TEXT($D$3,"mmmm"),3)) &amp; "'!M13")</f>
        <v>0</v>
      </c>
      <c r="E340" s="147"/>
      <c r="F340" s="148"/>
      <c r="G340" s="148"/>
      <c r="H340" s="148"/>
      <c r="I340" s="148"/>
      <c r="J340" s="148"/>
      <c r="K340" s="148"/>
      <c r="L340" s="148"/>
      <c r="M340" s="148"/>
      <c r="N340" s="148"/>
      <c r="O340" s="148"/>
      <c r="P340" s="149"/>
    </row>
    <row r="341" spans="1:16" ht="15" customHeight="1" x14ac:dyDescent="0.25">
      <c r="A341" s="44" t="str">
        <f ca="1">IF(MONTH(C341)=MONTH(D$3),RIGHT('Yearly Info'!A$17,LEN('Yearly Info'!A$17)-4),"")</f>
        <v xml:space="preserve"> MSWIS</v>
      </c>
      <c r="B341" s="145"/>
      <c r="C341" s="42">
        <f t="shared" ca="1" si="13"/>
        <v>46339</v>
      </c>
      <c r="D341" s="54">
        <f ca="1">INDIRECT("'" &amp; UPPER(LEFT(TEXT($D$3,"mmmm"),3)) &amp; "'!M14")</f>
        <v>0</v>
      </c>
      <c r="E341" s="147"/>
      <c r="F341" s="148"/>
      <c r="G341" s="148"/>
      <c r="H341" s="148"/>
      <c r="I341" s="148"/>
      <c r="J341" s="148"/>
      <c r="K341" s="148"/>
      <c r="L341" s="148"/>
      <c r="M341" s="148"/>
      <c r="N341" s="148"/>
      <c r="O341" s="148"/>
      <c r="P341" s="149"/>
    </row>
    <row r="342" spans="1:16" ht="15" customHeight="1" x14ac:dyDescent="0.25">
      <c r="A342" s="44" t="str">
        <f ca="1">IF(MONTH(C342)=MONTH(D$3),RIGHT('Yearly Info'!A$18,LEN('Yearly Info'!A$18)-4),"")</f>
        <v xml:space="preserve"> GeoSpatial</v>
      </c>
      <c r="B342" s="145"/>
      <c r="C342" s="42">
        <f t="shared" ca="1" si="13"/>
        <v>46339</v>
      </c>
      <c r="D342" s="54">
        <f ca="1">INDIRECT("'" &amp; UPPER(LEFT(TEXT($D$3,"mmmm"),3)) &amp; "'!M15")</f>
        <v>0</v>
      </c>
      <c r="E342" s="147"/>
      <c r="F342" s="148"/>
      <c r="G342" s="148"/>
      <c r="H342" s="148"/>
      <c r="I342" s="148"/>
      <c r="J342" s="148"/>
      <c r="K342" s="148"/>
      <c r="L342" s="148"/>
      <c r="M342" s="148"/>
      <c r="N342" s="148"/>
      <c r="O342" s="148"/>
      <c r="P342" s="149"/>
    </row>
    <row r="343" spans="1:16" ht="15" customHeight="1" x14ac:dyDescent="0.25">
      <c r="A343" s="44" t="str">
        <f ca="1">IF(MONTH(C343)=MONTH(D$3),RIGHT('Yearly Info'!A$19,LEN('Yearly Info'!A$19)-4),"")</f>
        <v xml:space="preserve"> RICS Dashboard</v>
      </c>
      <c r="B343" s="145"/>
      <c r="C343" s="42">
        <f t="shared" ca="1" si="13"/>
        <v>46339</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MDWFP NRIS</v>
      </c>
      <c r="B344" s="145"/>
      <c r="C344" s="42">
        <f t="shared" ca="1" si="13"/>
        <v>46339</v>
      </c>
      <c r="D344" s="54">
        <f ca="1">INDIRECT("'" &amp; UPPER(LEFT(TEXT($D$3,"mmmm"),3)) &amp; "'!M17")</f>
        <v>0</v>
      </c>
      <c r="E344" s="153"/>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 MRVA 4 CLOSED</v>
      </c>
      <c r="B345" s="145"/>
      <c r="C345" s="42">
        <f t="shared" ca="1" si="13"/>
        <v>46339</v>
      </c>
      <c r="D345" s="54">
        <f ca="1">INDIRECT("'" &amp; UPPER(LEFT(TEXT($D$3,"mmmm"),3)) &amp; "'!M18")</f>
        <v>0</v>
      </c>
      <c r="E345" s="147"/>
      <c r="F345" s="148"/>
      <c r="G345" s="148"/>
      <c r="H345" s="148"/>
      <c r="I345" s="148"/>
      <c r="J345" s="148"/>
      <c r="K345" s="148"/>
      <c r="L345" s="148"/>
      <c r="M345" s="148"/>
      <c r="N345" s="148"/>
      <c r="O345" s="148"/>
      <c r="P345" s="149"/>
    </row>
    <row r="346" spans="1:16" ht="15" customHeight="1" x14ac:dyDescent="0.25">
      <c r="A346" s="44" t="str">
        <f ca="1">IF(MONTH(C346)=MONTH(D$3),RIGHT('Yearly Info'!A$22,LEN('Yearly Info'!A$22)-4),"")</f>
        <v xml:space="preserve"> Tackett</v>
      </c>
      <c r="B346" s="145"/>
      <c r="C346" s="42">
        <f t="shared" ca="1" si="13"/>
        <v>46339</v>
      </c>
      <c r="D346" s="54">
        <f ca="1">INDIRECT("'" &amp; UPPER(LEFT(TEXT($D$3,"mmmm"),3)) &amp; "'!M19")</f>
        <v>0</v>
      </c>
      <c r="E346" s="147"/>
      <c r="F346" s="148"/>
      <c r="G346" s="148"/>
      <c r="H346" s="148"/>
      <c r="I346" s="148"/>
      <c r="J346" s="148"/>
      <c r="K346" s="148"/>
      <c r="L346" s="148"/>
      <c r="M346" s="148"/>
      <c r="N346" s="148"/>
      <c r="O346" s="148"/>
      <c r="P346" s="149"/>
    </row>
    <row r="347" spans="1:16" ht="15" customHeight="1" x14ac:dyDescent="0.25">
      <c r="A347" s="44" t="e">
        <f ca="1">IF(MONTH(C347)=MONTH(D$3),RIGHT('Yearly Info'!A$23,LEN('Yearly Info'!A$23)-4),"")</f>
        <v>#VALUE!</v>
      </c>
      <c r="B347" s="145"/>
      <c r="C347" s="42">
        <f t="shared" ca="1" si="13"/>
        <v>46339</v>
      </c>
      <c r="D347" s="54">
        <f ca="1">INDIRECT("'" &amp; UPPER(LEFT(TEXT($D$3,"mmmm"),3)) &amp; "'!M20")</f>
        <v>0</v>
      </c>
      <c r="E347" s="147"/>
      <c r="F347" s="148"/>
      <c r="G347" s="148"/>
      <c r="H347" s="148"/>
      <c r="I347" s="148"/>
      <c r="J347" s="148"/>
      <c r="K347" s="148"/>
      <c r="L347" s="148"/>
      <c r="M347" s="148"/>
      <c r="N347" s="148"/>
      <c r="O347" s="148"/>
      <c r="P347" s="149"/>
    </row>
    <row r="348" spans="1:16" ht="15" customHeight="1" x14ac:dyDescent="0.25">
      <c r="A348" s="44" t="e">
        <f ca="1">IF(MONTH(C348)=MONTH(D$3),RIGHT('Yearly Info'!A$24,LEN('Yearly Info'!A$24)-4),"")</f>
        <v>#VALUE!</v>
      </c>
      <c r="B348" s="145"/>
      <c r="C348" s="42">
        <f t="shared" ca="1" si="13"/>
        <v>46339</v>
      </c>
      <c r="D348" s="54">
        <f ca="1">INDIRECT("'" &amp; UPPER(LEFT(TEXT($D$3,"mmmm"),3)) &amp; "'!M21")</f>
        <v>0</v>
      </c>
      <c r="E348" s="147"/>
      <c r="F348" s="148"/>
      <c r="G348" s="148"/>
      <c r="H348" s="148"/>
      <c r="I348" s="148"/>
      <c r="J348" s="148"/>
      <c r="K348" s="148"/>
      <c r="L348" s="148"/>
      <c r="M348" s="148"/>
      <c r="N348" s="148"/>
      <c r="O348" s="148"/>
      <c r="P348" s="149"/>
    </row>
    <row r="349" spans="1:16" ht="15" customHeight="1" x14ac:dyDescent="0.25">
      <c r="A349" s="44" t="e">
        <f ca="1">IF(MONTH(C349)=MONTH(D$3),RIGHT('Yearly Info'!A$25,LEN('Yearly Info'!A$25)-4),"")</f>
        <v>#VALUE!</v>
      </c>
      <c r="B349" s="145"/>
      <c r="C349" s="42">
        <f t="shared" ca="1" si="13"/>
        <v>46339</v>
      </c>
      <c r="D349" s="54">
        <f ca="1">INDIRECT("'" &amp; UPPER(LEFT(TEXT($D$3,"mmmm"),3)) &amp; "'!M22")</f>
        <v>0</v>
      </c>
      <c r="E349" s="147"/>
      <c r="F349" s="148"/>
      <c r="G349" s="148"/>
      <c r="H349" s="148"/>
      <c r="I349" s="148"/>
      <c r="J349" s="148"/>
      <c r="K349" s="148"/>
      <c r="L349" s="148"/>
      <c r="M349" s="148"/>
      <c r="N349" s="148"/>
      <c r="O349" s="148"/>
      <c r="P349" s="149"/>
    </row>
    <row r="350" spans="1:16" ht="15" customHeight="1" x14ac:dyDescent="0.25">
      <c r="A350" s="44" t="e">
        <f ca="1">IF(MONTH(C350)=MONTH(D$3),RIGHT('Yearly Info'!A$26,LEN('Yearly Info'!A$26)-4),"")</f>
        <v>#VALUE!</v>
      </c>
      <c r="B350" s="145"/>
      <c r="C350" s="42">
        <f t="shared" ca="1" si="13"/>
        <v>46339</v>
      </c>
      <c r="D350" s="54">
        <f ca="1">INDIRECT("'" &amp; UPPER(LEFT(TEXT($D$3,"mmmm"),3)) &amp; "'!M23")</f>
        <v>0</v>
      </c>
      <c r="E350" s="147"/>
      <c r="F350" s="148"/>
      <c r="G350" s="148"/>
      <c r="H350" s="148"/>
      <c r="I350" s="148"/>
      <c r="J350" s="148"/>
      <c r="K350" s="148"/>
      <c r="L350" s="148"/>
      <c r="M350" s="148"/>
      <c r="N350" s="148"/>
      <c r="O350" s="148"/>
      <c r="P350" s="149"/>
    </row>
    <row r="351" spans="1:16" ht="15" customHeight="1" x14ac:dyDescent="0.25">
      <c r="A351" s="44" t="e">
        <f ca="1">IF(MONTH(C351)=MONTH(D$3),RIGHT('Yearly Info'!A$27,LEN('Yearly Info'!A$27)-4),"")</f>
        <v>#VALUE!</v>
      </c>
      <c r="B351" s="145"/>
      <c r="C351" s="42">
        <f t="shared" ca="1" si="13"/>
        <v>46339</v>
      </c>
      <c r="D351" s="54">
        <f ca="1">INDIRECT("'" &amp; UPPER(LEFT(TEXT($D$3,"mmmm"),3)) &amp; "'!M24")</f>
        <v>0</v>
      </c>
      <c r="E351" s="147"/>
      <c r="F351" s="148"/>
      <c r="G351" s="148"/>
      <c r="H351" s="148"/>
      <c r="I351" s="148"/>
      <c r="J351" s="148"/>
      <c r="K351" s="148"/>
      <c r="L351" s="148"/>
      <c r="M351" s="148"/>
      <c r="N351" s="148"/>
      <c r="O351" s="148"/>
      <c r="P351" s="149"/>
    </row>
    <row r="352" spans="1:16" ht="15" customHeight="1" x14ac:dyDescent="0.25">
      <c r="A352" s="44" t="e">
        <f ca="1">IF(MONTH(C352)=MONTH(D$3),RIGHT('Yearly Info'!A$28,LEN('Yearly Info'!A$28)-4),"")</f>
        <v>#VALUE!</v>
      </c>
      <c r="B352" s="145"/>
      <c r="C352" s="42">
        <f t="shared" ca="1" si="13"/>
        <v>46339</v>
      </c>
      <c r="D352" s="54">
        <f ca="1">INDIRECT("'" &amp; UPPER(LEFT(TEXT($D$3,"mmmm"),3)) &amp; "'!M25")</f>
        <v>0</v>
      </c>
      <c r="E352" s="147"/>
      <c r="F352" s="148"/>
      <c r="G352" s="148"/>
      <c r="H352" s="148"/>
      <c r="I352" s="148"/>
      <c r="J352" s="148"/>
      <c r="K352" s="148"/>
      <c r="L352" s="148"/>
      <c r="M352" s="148"/>
      <c r="N352" s="148"/>
      <c r="O352" s="148"/>
      <c r="P352" s="149"/>
    </row>
    <row r="353" spans="1:16" ht="15" customHeight="1" x14ac:dyDescent="0.25">
      <c r="A353" s="44" t="e">
        <f ca="1">IF(MONTH(C353)=MONTH(D$3),RIGHT('Yearly Info'!A$29,LEN('Yearly Info'!A$29)-4),"")</f>
        <v>#VALUE!</v>
      </c>
      <c r="B353" s="145"/>
      <c r="C353" s="42">
        <f t="shared" ca="1" si="13"/>
        <v>46339</v>
      </c>
      <c r="D353" s="54">
        <f ca="1">INDIRECT("'" &amp; UPPER(LEFT(TEXT($D$3,"mmmm"),3)) &amp; "'!M26")</f>
        <v>0</v>
      </c>
      <c r="E353" s="147"/>
      <c r="F353" s="148"/>
      <c r="G353" s="148"/>
      <c r="H353" s="148"/>
      <c r="I353" s="148"/>
      <c r="J353" s="148"/>
      <c r="K353" s="148"/>
      <c r="L353" s="148"/>
      <c r="M353" s="148"/>
      <c r="N353" s="148"/>
      <c r="O353" s="148"/>
      <c r="P353" s="149"/>
    </row>
    <row r="354" spans="1:16" ht="15" customHeight="1" x14ac:dyDescent="0.25">
      <c r="A354" s="44" t="e">
        <f ca="1">IF(MONTH(C354)=MONTH(D$3),RIGHT('Yearly Info'!A$30,LEN('Yearly Info'!A$30)-4),"")</f>
        <v>#VALUE!</v>
      </c>
      <c r="B354" s="145"/>
      <c r="C354" s="42">
        <f t="shared" ca="1" si="13"/>
        <v>46339</v>
      </c>
      <c r="D354" s="54">
        <f ca="1">INDIRECT("'" &amp; UPPER(LEFT(TEXT($D$3,"mmmm"),3)) &amp; "'!M27")</f>
        <v>0</v>
      </c>
      <c r="E354" s="147"/>
      <c r="F354" s="148"/>
      <c r="G354" s="148"/>
      <c r="H354" s="148"/>
      <c r="I354" s="148"/>
      <c r="J354" s="148"/>
      <c r="K354" s="148"/>
      <c r="L354" s="148"/>
      <c r="M354" s="148"/>
      <c r="N354" s="148"/>
      <c r="O354" s="148"/>
      <c r="P354" s="149"/>
    </row>
    <row r="355" spans="1:16" ht="15" customHeight="1" x14ac:dyDescent="0.25">
      <c r="A355" s="44" t="e">
        <f ca="1">IF(MONTH(C355)=MONTH(D$3),RIGHT('Yearly Info'!A$31,LEN('Yearly Info'!A$31)-4),"")</f>
        <v>#VALUE!</v>
      </c>
      <c r="B355" s="145"/>
      <c r="C355" s="42">
        <f t="shared" ca="1" si="13"/>
        <v>46339</v>
      </c>
      <c r="D355" s="54">
        <f ca="1">INDIRECT("'" &amp; UPPER(LEFT(TEXT($D$3,"mmmm"),3)) &amp; "'!M28")</f>
        <v>0</v>
      </c>
      <c r="E355" s="147"/>
      <c r="F355" s="148"/>
      <c r="G355" s="148"/>
      <c r="H355" s="148"/>
      <c r="I355" s="148"/>
      <c r="J355" s="148"/>
      <c r="K355" s="148"/>
      <c r="L355" s="148"/>
      <c r="M355" s="148"/>
      <c r="N355" s="148"/>
      <c r="O355" s="148"/>
      <c r="P355" s="149"/>
    </row>
    <row r="356" spans="1:16" ht="15" customHeight="1" x14ac:dyDescent="0.25">
      <c r="A356" s="44" t="e">
        <f ca="1">IF(MONTH(C356)=MONTH(D$3),RIGHT('Yearly Info'!A$32,LEN('Yearly Info'!A$32)-4),"")</f>
        <v>#VALUE!</v>
      </c>
      <c r="B356" s="145"/>
      <c r="C356" s="42">
        <f t="shared" ca="1" si="13"/>
        <v>46339</v>
      </c>
      <c r="D356" s="54">
        <f ca="1">INDIRECT("'" &amp; UPPER(LEFT(TEXT($D$3,"mmmm"),3)) &amp; "'!M29")</f>
        <v>0</v>
      </c>
      <c r="E356" s="147"/>
      <c r="F356" s="148"/>
      <c r="G356" s="148"/>
      <c r="H356" s="148"/>
      <c r="I356" s="148"/>
      <c r="J356" s="148"/>
      <c r="K356" s="148"/>
      <c r="L356" s="148"/>
      <c r="M356" s="148"/>
      <c r="N356" s="148"/>
      <c r="O356" s="148"/>
      <c r="P356" s="149"/>
    </row>
    <row r="357" spans="1:16" ht="15" customHeight="1" x14ac:dyDescent="0.25">
      <c r="A357" s="44" t="e">
        <f ca="1">IF(MONTH(C357)=MONTH(D$3),RIGHT('Yearly Info'!A$33,LEN('Yearly Info'!A$33)-4),"")</f>
        <v>#VALUE!</v>
      </c>
      <c r="B357" s="145"/>
      <c r="C357" s="42">
        <f t="shared" ca="1" si="13"/>
        <v>46339</v>
      </c>
      <c r="D357" s="54">
        <f ca="1">INDIRECT("'" &amp; UPPER(LEFT(TEXT($D$3,"mmmm"),3)) &amp; "'!M30")</f>
        <v>0</v>
      </c>
      <c r="E357" s="147"/>
      <c r="F357" s="148"/>
      <c r="G357" s="148"/>
      <c r="H357" s="148"/>
      <c r="I357" s="148"/>
      <c r="J357" s="148"/>
      <c r="K357" s="148"/>
      <c r="L357" s="148"/>
      <c r="M357" s="148"/>
      <c r="N357" s="148"/>
      <c r="O357" s="148"/>
      <c r="P357" s="149"/>
    </row>
    <row r="358" spans="1:16" ht="15" customHeight="1" x14ac:dyDescent="0.25">
      <c r="A358" s="44" t="e">
        <f ca="1">IF(MONTH(C358)=MONTH(D$3),RIGHT('Yearly Info'!A$34,LEN('Yearly Info'!A$34)-4),"")</f>
        <v>#VALUE!</v>
      </c>
      <c r="B358" s="145"/>
      <c r="C358" s="42">
        <f t="shared" ca="1" si="13"/>
        <v>46339</v>
      </c>
      <c r="D358" s="54">
        <f ca="1">INDIRECT("'" &amp; UPPER(LEFT(TEXT($D$3,"mmmm"),3)) &amp; "'!M31")</f>
        <v>0</v>
      </c>
      <c r="E358" s="147"/>
      <c r="F358" s="148"/>
      <c r="G358" s="148"/>
      <c r="H358" s="148"/>
      <c r="I358" s="148"/>
      <c r="J358" s="148"/>
      <c r="K358" s="148"/>
      <c r="L358" s="148"/>
      <c r="M358" s="148"/>
      <c r="N358" s="148"/>
      <c r="O358" s="148"/>
      <c r="P358" s="149"/>
    </row>
    <row r="359" spans="1:16" ht="15" customHeight="1" x14ac:dyDescent="0.25">
      <c r="A359" s="44" t="e">
        <f ca="1">IF(MONTH(C359)=MONTH(D$3),RIGHT('Yearly Info'!A$35,LEN('Yearly Info'!A$35)-4),"")</f>
        <v>#VALUE!</v>
      </c>
      <c r="B359" s="145"/>
      <c r="C359" s="42">
        <f t="shared" ca="1" si="13"/>
        <v>46339</v>
      </c>
      <c r="D359" s="54">
        <f ca="1">INDIRECT("'" &amp; UPPER(LEFT(TEXT($D$3,"mmmm"),3)) &amp; "'!M32")</f>
        <v>0</v>
      </c>
      <c r="E359" s="147"/>
      <c r="F359" s="148"/>
      <c r="G359" s="148"/>
      <c r="H359" s="148"/>
      <c r="I359" s="148"/>
      <c r="J359" s="148"/>
      <c r="K359" s="148"/>
      <c r="L359" s="148"/>
      <c r="M359" s="148"/>
      <c r="N359" s="148"/>
      <c r="O359" s="148"/>
      <c r="P359" s="149"/>
    </row>
    <row r="360" spans="1:16" ht="15" customHeight="1" x14ac:dyDescent="0.25">
      <c r="A360" s="44" t="e">
        <f ca="1">IF(MONTH(C360)=MONTH(D$3),RIGHT('Yearly Info'!A$36,LEN('Yearly Info'!A$36)-4),"")</f>
        <v>#VALUE!</v>
      </c>
      <c r="B360" s="145"/>
      <c r="C360" s="42">
        <f t="shared" ca="1" si="13"/>
        <v>46339</v>
      </c>
      <c r="D360" s="54">
        <f ca="1">INDIRECT("'" &amp; UPPER(LEFT(TEXT($D$3,"mmmm"),3)) &amp; "'!M33")</f>
        <v>0</v>
      </c>
      <c r="E360" s="147"/>
      <c r="F360" s="148"/>
      <c r="G360" s="148"/>
      <c r="H360" s="148"/>
      <c r="I360" s="148"/>
      <c r="J360" s="148"/>
      <c r="K360" s="148"/>
      <c r="L360" s="148"/>
      <c r="M360" s="148"/>
      <c r="N360" s="148"/>
      <c r="O360" s="148"/>
      <c r="P360" s="149"/>
    </row>
    <row r="361" spans="1:16" ht="15" customHeight="1" x14ac:dyDescent="0.25">
      <c r="A361" s="44" t="e">
        <f ca="1">IF(MONTH(C361)=MONTH(D$3),RIGHT('Yearly Info'!A$37,LEN('Yearly Info'!A$37)-4),"")</f>
        <v>#VALUE!</v>
      </c>
      <c r="B361" s="145"/>
      <c r="C361" s="42">
        <f t="shared" ca="1" si="13"/>
        <v>46339</v>
      </c>
      <c r="D361" s="54">
        <f ca="1">INDIRECT("'" &amp; UPPER(LEFT(TEXT($D$3,"mmmm"),3)) &amp; "'!M34")</f>
        <v>0</v>
      </c>
      <c r="E361" s="147"/>
      <c r="F361" s="148"/>
      <c r="G361" s="148"/>
      <c r="H361" s="148"/>
      <c r="I361" s="148"/>
      <c r="J361" s="148"/>
      <c r="K361" s="148"/>
      <c r="L361" s="148"/>
      <c r="M361" s="148"/>
      <c r="N361" s="148"/>
      <c r="O361" s="148"/>
      <c r="P361" s="149"/>
    </row>
    <row r="362" spans="1:16" ht="15" customHeight="1" x14ac:dyDescent="0.25">
      <c r="A362" s="44" t="e">
        <f ca="1">IF(MONTH(C362)=MONTH(D$3),RIGHT('Yearly Info'!A$38,LEN('Yearly Info'!A$38)-4),"")</f>
        <v>#VALUE!</v>
      </c>
      <c r="B362" s="145"/>
      <c r="C362" s="42">
        <f t="shared" ca="1" si="13"/>
        <v>46339</v>
      </c>
      <c r="D362" s="54">
        <f ca="1">INDIRECT("'" &amp; UPPER(LEFT(TEXT($D$3,"mmmm"),3)) &amp; "'!M35")</f>
        <v>0</v>
      </c>
      <c r="E362" s="147"/>
      <c r="F362" s="148"/>
      <c r="G362" s="148"/>
      <c r="H362" s="148"/>
      <c r="I362" s="148"/>
      <c r="J362" s="148"/>
      <c r="K362" s="148"/>
      <c r="L362" s="148"/>
      <c r="M362" s="148"/>
      <c r="N362" s="148"/>
      <c r="O362" s="148"/>
      <c r="P362" s="149"/>
    </row>
    <row r="363" spans="1:16" ht="15" customHeight="1" x14ac:dyDescent="0.25">
      <c r="A363" s="44" t="e">
        <f ca="1">IF(MONTH(C363)=MONTH(D$3),RIGHT('Yearly Info'!A$39,LEN('Yearly Info'!A$39)-4),"")</f>
        <v>#VALUE!</v>
      </c>
      <c r="B363" s="145"/>
      <c r="C363" s="42">
        <f t="shared" ca="1" si="13"/>
        <v>46339</v>
      </c>
      <c r="D363" s="54">
        <f ca="1">INDIRECT("'" &amp; UPPER(LEFT(TEXT($D$3,"mmmm"),3)) &amp; "'!M36")</f>
        <v>0</v>
      </c>
      <c r="E363" s="147"/>
      <c r="F363" s="148"/>
      <c r="G363" s="148"/>
      <c r="H363" s="148"/>
      <c r="I363" s="148"/>
      <c r="J363" s="148"/>
      <c r="K363" s="148"/>
      <c r="L363" s="148"/>
      <c r="M363" s="148"/>
      <c r="N363" s="148"/>
      <c r="O363" s="148"/>
      <c r="P363" s="149"/>
    </row>
    <row r="364" spans="1:16" ht="15" customHeight="1" thickBot="1" x14ac:dyDescent="0.3">
      <c r="A364" s="45" t="e">
        <f ca="1">IF(MONTH(C364)=MONTH(D$3),RIGHT('Yearly Info'!A$40,LEN('Yearly Info'!A$40)-4),"")</f>
        <v>#VALUE!</v>
      </c>
      <c r="B364" s="145"/>
      <c r="C364" s="42">
        <f t="shared" ca="1" si="13"/>
        <v>46339</v>
      </c>
      <c r="D364" s="54">
        <f ca="1">INDIRECT("'" &amp; UPPER(LEFT(TEXT($D$3,"mmmm"),3)) &amp; "'!M37")</f>
        <v>0</v>
      </c>
      <c r="E364" s="147"/>
      <c r="F364" s="148"/>
      <c r="G364" s="148"/>
      <c r="H364" s="148"/>
      <c r="I364" s="148"/>
      <c r="J364" s="148"/>
      <c r="K364" s="148"/>
      <c r="L364" s="148"/>
      <c r="M364" s="148"/>
      <c r="N364" s="148"/>
      <c r="O364" s="148"/>
      <c r="P364" s="149"/>
    </row>
    <row r="365" spans="1:16" ht="15" customHeight="1" thickBot="1" x14ac:dyDescent="0.3">
      <c r="A365" s="45" t="str">
        <f ca="1">IF(MONTH(C365)=MONTH(D$3),RIGHT('Yearly Info'!A$41,LEN('Yearly Info'!A$41)-4),"")</f>
        <v xml:space="preserve"> </v>
      </c>
      <c r="B365" s="145"/>
      <c r="C365" s="42">
        <f t="shared" ca="1" si="13"/>
        <v>46339</v>
      </c>
      <c r="D365" s="54">
        <f ca="1">INDIRECT("'" &amp; UPPER(LEFT(TEXT($D$3,"mmmm"),3)) &amp; "'!M38")</f>
        <v>0</v>
      </c>
      <c r="E365" s="147"/>
      <c r="F365" s="148"/>
      <c r="G365" s="148"/>
      <c r="H365" s="148"/>
      <c r="I365" s="148"/>
      <c r="J365" s="148"/>
      <c r="K365" s="148"/>
      <c r="L365" s="148"/>
      <c r="M365" s="148"/>
      <c r="N365" s="148"/>
      <c r="O365" s="148"/>
      <c r="P365" s="149"/>
    </row>
    <row r="366" spans="1:16" ht="15" customHeight="1" thickBot="1" x14ac:dyDescent="0.3">
      <c r="A366" s="45" t="str">
        <f ca="1">IF(MONTH(C366)=MONTH(D$3),RIGHT('Yearly Info'!A$42,LEN('Yearly Info'!A$42)-4),"")</f>
        <v xml:space="preserve"> </v>
      </c>
      <c r="B366" s="145"/>
      <c r="C366" s="42">
        <f t="shared" ca="1" si="13"/>
        <v>46339</v>
      </c>
      <c r="D366" s="54">
        <f ca="1">INDIRECT("'" &amp; UPPER(LEFT(TEXT($D$3,"mmmm"),3)) &amp; "'!M39")</f>
        <v>0</v>
      </c>
      <c r="E366" s="147"/>
      <c r="F366" s="148"/>
      <c r="G366" s="148"/>
      <c r="H366" s="148"/>
      <c r="I366" s="148"/>
      <c r="J366" s="148"/>
      <c r="K366" s="148"/>
      <c r="L366" s="148"/>
      <c r="M366" s="148"/>
      <c r="N366" s="148"/>
      <c r="O366" s="148"/>
      <c r="P366" s="149"/>
    </row>
    <row r="367" spans="1:16" ht="15" customHeight="1" thickBot="1" x14ac:dyDescent="0.3">
      <c r="A367" s="45" t="str">
        <f ca="1">IF(MONTH(C367)=MONTH(D$3),RIGHT('Yearly Info'!A$43,LEN('Yearly Info'!A$43)-4),"")</f>
        <v xml:space="preserve"> </v>
      </c>
      <c r="B367" s="146"/>
      <c r="C367" s="42">
        <f t="shared" ca="1" si="13"/>
        <v>46339</v>
      </c>
      <c r="D367" s="55">
        <f ca="1">INDIRECT("'" &amp; UPPER(LEFT(TEXT($D$3,"mmmm"),3)) &amp; "'!M40")</f>
        <v>0</v>
      </c>
      <c r="E367" s="150"/>
      <c r="F367" s="151"/>
      <c r="G367" s="151"/>
      <c r="H367" s="151"/>
      <c r="I367" s="151"/>
      <c r="J367" s="151"/>
      <c r="K367" s="151"/>
      <c r="L367" s="151"/>
      <c r="M367" s="151"/>
      <c r="N367" s="151"/>
      <c r="O367" s="151"/>
      <c r="P367" s="152"/>
    </row>
    <row r="368" spans="1:16" ht="15" customHeight="1" x14ac:dyDescent="0.3">
      <c r="A368" s="44" t="str">
        <f ca="1">IF(MONTH(C368)=MONTH(D$3),RIGHT('Yearly Info'!A$14,LEN('Yearly Info'!A$14)-4),"")</f>
        <v xml:space="preserve"> RICS Support for MDEQ</v>
      </c>
      <c r="B368" s="145" t="str">
        <f ca="1">TEXT(C368,"dddd")</f>
        <v>Saturday</v>
      </c>
      <c r="C368" s="94">
        <f ca="1">C338+1</f>
        <v>46340</v>
      </c>
      <c r="D368" s="106">
        <f ca="1">INDIRECT("'" &amp; UPPER(LEFT(TEXT($D$3,"mmmm"),3)) &amp; "'!N11")</f>
        <v>0</v>
      </c>
      <c r="E368" s="164"/>
      <c r="F368" s="165"/>
      <c r="G368" s="165"/>
      <c r="H368" s="165"/>
      <c r="I368" s="165"/>
      <c r="J368" s="165"/>
      <c r="K368" s="165"/>
      <c r="L368" s="165"/>
      <c r="M368" s="165"/>
      <c r="N368" s="165"/>
      <c r="O368" s="165"/>
      <c r="P368" s="166"/>
    </row>
    <row r="369" spans="1:16" ht="15" customHeight="1" x14ac:dyDescent="0.3">
      <c r="A369" s="44" t="str">
        <f ca="1">IF(MONTH(C369)=MONTH(D$3),RIGHT('Yearly Info'!A$15,LEN('Yearly Info'!A$15)-4),"")</f>
        <v xml:space="preserve"> MDEQ</v>
      </c>
      <c r="B369" s="145"/>
      <c r="C369" s="42">
        <f ca="1">C368</f>
        <v>46340</v>
      </c>
      <c r="D369" s="106">
        <f ca="1">INDIRECT("'" &amp; UPPER(LEFT(TEXT($D$3,"mmmm"),3)) &amp; "'!N12")</f>
        <v>0</v>
      </c>
      <c r="E369" s="164"/>
      <c r="F369" s="165"/>
      <c r="G369" s="165"/>
      <c r="H369" s="165"/>
      <c r="I369" s="165"/>
      <c r="J369" s="165"/>
      <c r="K369" s="165"/>
      <c r="L369" s="165"/>
      <c r="M369" s="165"/>
      <c r="N369" s="165"/>
      <c r="O369" s="165"/>
      <c r="P369" s="166"/>
    </row>
    <row r="370" spans="1:16" ht="15" customHeight="1" x14ac:dyDescent="0.3">
      <c r="A370" s="44" t="str">
        <f ca="1">IF(MONTH(C370)=MONTH(D$3),RIGHT('Yearly Info'!A$16,LEN('Yearly Info'!A$16)-4),"")</f>
        <v xml:space="preserve"> RICS Idea Portal</v>
      </c>
      <c r="B370" s="145"/>
      <c r="C370" s="42">
        <f t="shared" ref="C370:C397" ca="1" si="14">C369</f>
        <v>46340</v>
      </c>
      <c r="D370" s="106">
        <f ca="1">INDIRECT("'" &amp; UPPER(LEFT(TEXT($D$3,"mmmm"),3)) &amp; "'!N13")</f>
        <v>0</v>
      </c>
      <c r="E370" s="164"/>
      <c r="F370" s="165"/>
      <c r="G370" s="165"/>
      <c r="H370" s="165"/>
      <c r="I370" s="165"/>
      <c r="J370" s="165"/>
      <c r="K370" s="165"/>
      <c r="L370" s="165"/>
      <c r="M370" s="165"/>
      <c r="N370" s="165"/>
      <c r="O370" s="165"/>
      <c r="P370" s="166"/>
    </row>
    <row r="371" spans="1:16" ht="15" customHeight="1" x14ac:dyDescent="0.3">
      <c r="A371" s="44" t="str">
        <f ca="1">IF(MONTH(C371)=MONTH(D$3),RIGHT('Yearly Info'!A$17,LEN('Yearly Info'!A$17)-4),"")</f>
        <v xml:space="preserve"> MSWIS</v>
      </c>
      <c r="B371" s="145"/>
      <c r="C371" s="42">
        <f t="shared" ca="1" si="14"/>
        <v>46340</v>
      </c>
      <c r="D371" s="106">
        <f ca="1">INDIRECT("'" &amp; UPPER(LEFT(TEXT($D$3,"mmmm"),3)) &amp; "'!N14")</f>
        <v>0</v>
      </c>
      <c r="E371" s="164"/>
      <c r="F371" s="165"/>
      <c r="G371" s="165"/>
      <c r="H371" s="165"/>
      <c r="I371" s="165"/>
      <c r="J371" s="165"/>
      <c r="K371" s="165"/>
      <c r="L371" s="165"/>
      <c r="M371" s="165"/>
      <c r="N371" s="165"/>
      <c r="O371" s="165"/>
      <c r="P371" s="166"/>
    </row>
    <row r="372" spans="1:16" ht="15" customHeight="1" x14ac:dyDescent="0.3">
      <c r="A372" s="44" t="str">
        <f ca="1">IF(MONTH(C372)=MONTH(D$3),RIGHT('Yearly Info'!A$18,LEN('Yearly Info'!A$18)-4),"")</f>
        <v xml:space="preserve"> GeoSpatial</v>
      </c>
      <c r="B372" s="145"/>
      <c r="C372" s="42">
        <f t="shared" ca="1" si="14"/>
        <v>46340</v>
      </c>
      <c r="D372" s="106">
        <f ca="1">INDIRECT("'" &amp; UPPER(LEFT(TEXT($D$3,"mmmm"),3)) &amp; "'!N15")</f>
        <v>0</v>
      </c>
      <c r="E372" s="164"/>
      <c r="F372" s="165"/>
      <c r="G372" s="165"/>
      <c r="H372" s="165"/>
      <c r="I372" s="165"/>
      <c r="J372" s="165"/>
      <c r="K372" s="165"/>
      <c r="L372" s="165"/>
      <c r="M372" s="165"/>
      <c r="N372" s="165"/>
      <c r="O372" s="165"/>
      <c r="P372" s="166"/>
    </row>
    <row r="373" spans="1:16" ht="15" customHeight="1" x14ac:dyDescent="0.3">
      <c r="A373" s="44" t="str">
        <f ca="1">IF(MONTH(C373)=MONTH(D$3),RIGHT('Yearly Info'!A$19,LEN('Yearly Info'!A$19)-4),"")</f>
        <v xml:space="preserve"> RICS Dashboard</v>
      </c>
      <c r="B373" s="145"/>
      <c r="C373" s="42">
        <f t="shared" ca="1" si="14"/>
        <v>46340</v>
      </c>
      <c r="D373" s="106">
        <f ca="1">INDIRECT("'" &amp; UPPER(LEFT(TEXT($D$3,"mmmm"),3)) &amp; "'!N16")</f>
        <v>0</v>
      </c>
      <c r="E373" s="167"/>
      <c r="F373" s="168"/>
      <c r="G373" s="168"/>
      <c r="H373" s="168"/>
      <c r="I373" s="168"/>
      <c r="J373" s="168"/>
      <c r="K373" s="168"/>
      <c r="L373" s="168"/>
      <c r="M373" s="168"/>
      <c r="N373" s="168"/>
      <c r="O373" s="168"/>
      <c r="P373" s="169"/>
    </row>
    <row r="374" spans="1:16" ht="15" customHeight="1" x14ac:dyDescent="0.3">
      <c r="A374" s="44" t="str">
        <f ca="1">IF(MONTH(C374)=MONTH(D$3),RIGHT('Yearly Info'!A$20,LEN('Yearly Info'!A$20)-4),"")</f>
        <v xml:space="preserve"> MDWFP NRIS</v>
      </c>
      <c r="B374" s="145"/>
      <c r="C374" s="42">
        <f t="shared" ca="1" si="14"/>
        <v>46340</v>
      </c>
      <c r="D374" s="106">
        <f ca="1">INDIRECT("'" &amp; UPPER(LEFT(TEXT($D$3,"mmmm"),3)) &amp; "'!N17")</f>
        <v>0</v>
      </c>
      <c r="E374" s="167"/>
      <c r="F374" s="168"/>
      <c r="G374" s="168"/>
      <c r="H374" s="168"/>
      <c r="I374" s="168"/>
      <c r="J374" s="168"/>
      <c r="K374" s="168"/>
      <c r="L374" s="168"/>
      <c r="M374" s="168"/>
      <c r="N374" s="168"/>
      <c r="O374" s="168"/>
      <c r="P374" s="169"/>
    </row>
    <row r="375" spans="1:16" ht="15" customHeight="1" x14ac:dyDescent="0.3">
      <c r="A375" s="44" t="str">
        <f ca="1">IF(MONTH(C375)=MONTH(D$3),RIGHT('Yearly Info'!A$21,LEN('Yearly Info'!A$21)-4),"")</f>
        <v xml:space="preserve"> MSWIS MRVA 4 CLOSED</v>
      </c>
      <c r="B375" s="145"/>
      <c r="C375" s="42">
        <f t="shared" ca="1" si="14"/>
        <v>46340</v>
      </c>
      <c r="D375" s="106">
        <f ca="1">INDIRECT("'" &amp; UPPER(LEFT(TEXT($D$3,"mmmm"),3)) &amp; "'!N18")</f>
        <v>0</v>
      </c>
      <c r="E375" s="164"/>
      <c r="F375" s="165"/>
      <c r="G375" s="165"/>
      <c r="H375" s="165"/>
      <c r="I375" s="165"/>
      <c r="J375" s="165"/>
      <c r="K375" s="165"/>
      <c r="L375" s="165"/>
      <c r="M375" s="165"/>
      <c r="N375" s="165"/>
      <c r="O375" s="165"/>
      <c r="P375" s="166"/>
    </row>
    <row r="376" spans="1:16" ht="15" customHeight="1" x14ac:dyDescent="0.3">
      <c r="A376" s="44" t="str">
        <f ca="1">IF(MONTH(C376)=MONTH(D$3),RIGHT('Yearly Info'!A$22,LEN('Yearly Info'!A$22)-4),"")</f>
        <v xml:space="preserve"> Tackett</v>
      </c>
      <c r="B376" s="145"/>
      <c r="C376" s="42">
        <f t="shared" ca="1" si="14"/>
        <v>46340</v>
      </c>
      <c r="D376" s="106">
        <f ca="1">INDIRECT("'" &amp; UPPER(LEFT(TEXT($D$3,"mmmm"),3)) &amp; "'!N19")</f>
        <v>0</v>
      </c>
      <c r="E376" s="164"/>
      <c r="F376" s="165"/>
      <c r="G376" s="165"/>
      <c r="H376" s="165"/>
      <c r="I376" s="165"/>
      <c r="J376" s="165"/>
      <c r="K376" s="165"/>
      <c r="L376" s="165"/>
      <c r="M376" s="165"/>
      <c r="N376" s="165"/>
      <c r="O376" s="165"/>
      <c r="P376" s="166"/>
    </row>
    <row r="377" spans="1:16" ht="15" customHeight="1" x14ac:dyDescent="0.3">
      <c r="A377" s="44" t="e">
        <f ca="1">IF(MONTH(C377)=MONTH(D$3),RIGHT('Yearly Info'!A$23,LEN('Yearly Info'!A$23)-4),"")</f>
        <v>#VALUE!</v>
      </c>
      <c r="B377" s="145"/>
      <c r="C377" s="42">
        <f t="shared" ca="1" si="14"/>
        <v>46340</v>
      </c>
      <c r="D377" s="106">
        <f ca="1">INDIRECT("'" &amp; UPPER(LEFT(TEXT($D$3,"mmmm"),3)) &amp; "'!N20")</f>
        <v>0</v>
      </c>
      <c r="E377" s="170"/>
      <c r="F377" s="165"/>
      <c r="G377" s="165"/>
      <c r="H377" s="165"/>
      <c r="I377" s="165"/>
      <c r="J377" s="165"/>
      <c r="K377" s="165"/>
      <c r="L377" s="165"/>
      <c r="M377" s="165"/>
      <c r="N377" s="165"/>
      <c r="O377" s="165"/>
      <c r="P377" s="166"/>
    </row>
    <row r="378" spans="1:16" ht="15" customHeight="1" x14ac:dyDescent="0.3">
      <c r="A378" s="44" t="e">
        <f ca="1">IF(MONTH(C378)=MONTH(D$3),RIGHT('Yearly Info'!A$24,LEN('Yearly Info'!A$24)-4),"")</f>
        <v>#VALUE!</v>
      </c>
      <c r="B378" s="145"/>
      <c r="C378" s="42">
        <f t="shared" ca="1" si="14"/>
        <v>46340</v>
      </c>
      <c r="D378" s="106">
        <f ca="1">INDIRECT("'" &amp; UPPER(LEFT(TEXT($D$3,"mmmm"),3)) &amp; "'!N21")</f>
        <v>0</v>
      </c>
      <c r="E378" s="164"/>
      <c r="F378" s="165"/>
      <c r="G378" s="165"/>
      <c r="H378" s="165"/>
      <c r="I378" s="165"/>
      <c r="J378" s="165"/>
      <c r="K378" s="165"/>
      <c r="L378" s="165"/>
      <c r="M378" s="165"/>
      <c r="N378" s="165"/>
      <c r="O378" s="165"/>
      <c r="P378" s="166"/>
    </row>
    <row r="379" spans="1:16" ht="15" customHeight="1" x14ac:dyDescent="0.3">
      <c r="A379" s="44" t="e">
        <f ca="1">IF(MONTH(C379)=MONTH(D$3),RIGHT('Yearly Info'!A$25,LEN('Yearly Info'!A$25)-4),"")</f>
        <v>#VALUE!</v>
      </c>
      <c r="B379" s="145"/>
      <c r="C379" s="42">
        <f t="shared" ca="1" si="14"/>
        <v>46340</v>
      </c>
      <c r="D379" s="106">
        <f ca="1">INDIRECT("'" &amp; UPPER(LEFT(TEXT($D$3,"mmmm"),3)) &amp; "'!N22")</f>
        <v>0</v>
      </c>
      <c r="E379" s="164"/>
      <c r="F379" s="165"/>
      <c r="G379" s="165"/>
      <c r="H379" s="165"/>
      <c r="I379" s="165"/>
      <c r="J379" s="165"/>
      <c r="K379" s="165"/>
      <c r="L379" s="165"/>
      <c r="M379" s="165"/>
      <c r="N379" s="165"/>
      <c r="O379" s="165"/>
      <c r="P379" s="166"/>
    </row>
    <row r="380" spans="1:16" ht="15" customHeight="1" x14ac:dyDescent="0.3">
      <c r="A380" s="44" t="e">
        <f ca="1">IF(MONTH(C380)=MONTH(D$3),RIGHT('Yearly Info'!A$26,LEN('Yearly Info'!A$26)-4),"")</f>
        <v>#VALUE!</v>
      </c>
      <c r="B380" s="145"/>
      <c r="C380" s="42">
        <f t="shared" ca="1" si="14"/>
        <v>46340</v>
      </c>
      <c r="D380" s="106">
        <f ca="1">INDIRECT("'" &amp; UPPER(LEFT(TEXT($D$3,"mmmm"),3)) &amp; "'!N23")</f>
        <v>0</v>
      </c>
      <c r="E380" s="164"/>
      <c r="F380" s="165"/>
      <c r="G380" s="165"/>
      <c r="H380" s="165"/>
      <c r="I380" s="165"/>
      <c r="J380" s="165"/>
      <c r="K380" s="165"/>
      <c r="L380" s="165"/>
      <c r="M380" s="165"/>
      <c r="N380" s="165"/>
      <c r="O380" s="165"/>
      <c r="P380" s="166"/>
    </row>
    <row r="381" spans="1:16" ht="15" customHeight="1" x14ac:dyDescent="0.3">
      <c r="A381" s="44" t="e">
        <f ca="1">IF(MONTH(C381)=MONTH(D$3),RIGHT('Yearly Info'!A$27,LEN('Yearly Info'!A$27)-4),"")</f>
        <v>#VALUE!</v>
      </c>
      <c r="B381" s="145"/>
      <c r="C381" s="42">
        <f t="shared" ca="1" si="14"/>
        <v>46340</v>
      </c>
      <c r="D381" s="106">
        <f ca="1">INDIRECT("'" &amp; UPPER(LEFT(TEXT($D$3,"mmmm"),3)) &amp; "'!N24")</f>
        <v>0</v>
      </c>
      <c r="E381" s="164"/>
      <c r="F381" s="165"/>
      <c r="G381" s="165"/>
      <c r="H381" s="165"/>
      <c r="I381" s="165"/>
      <c r="J381" s="165"/>
      <c r="K381" s="165"/>
      <c r="L381" s="165"/>
      <c r="M381" s="165"/>
      <c r="N381" s="165"/>
      <c r="O381" s="165"/>
      <c r="P381" s="166"/>
    </row>
    <row r="382" spans="1:16" ht="15" customHeight="1" x14ac:dyDescent="0.3">
      <c r="A382" s="44" t="e">
        <f ca="1">IF(MONTH(C382)=MONTH(D$3),RIGHT('Yearly Info'!A$28,LEN('Yearly Info'!A$28)-4),"")</f>
        <v>#VALUE!</v>
      </c>
      <c r="B382" s="145"/>
      <c r="C382" s="42">
        <f t="shared" ca="1" si="14"/>
        <v>46340</v>
      </c>
      <c r="D382" s="106">
        <f ca="1">INDIRECT("'" &amp; UPPER(LEFT(TEXT($D$3,"mmmm"),3)) &amp; "'!N25")</f>
        <v>0</v>
      </c>
      <c r="E382" s="164"/>
      <c r="F382" s="165"/>
      <c r="G382" s="165"/>
      <c r="H382" s="165"/>
      <c r="I382" s="165"/>
      <c r="J382" s="165"/>
      <c r="K382" s="165"/>
      <c r="L382" s="165"/>
      <c r="M382" s="165"/>
      <c r="N382" s="165"/>
      <c r="O382" s="165"/>
      <c r="P382" s="166"/>
    </row>
    <row r="383" spans="1:16" ht="15" customHeight="1" x14ac:dyDescent="0.3">
      <c r="A383" s="44" t="e">
        <f ca="1">IF(MONTH(C383)=MONTH(D$3),RIGHT('Yearly Info'!A$29,LEN('Yearly Info'!A$29)-4),"")</f>
        <v>#VALUE!</v>
      </c>
      <c r="B383" s="145"/>
      <c r="C383" s="42">
        <f t="shared" ca="1" si="14"/>
        <v>46340</v>
      </c>
      <c r="D383" s="106">
        <f ca="1">INDIRECT("'" &amp; UPPER(LEFT(TEXT($D$3,"mmmm"),3)) &amp; "'!N26")</f>
        <v>0</v>
      </c>
      <c r="E383" s="164"/>
      <c r="F383" s="165"/>
      <c r="G383" s="165"/>
      <c r="H383" s="165"/>
      <c r="I383" s="165"/>
      <c r="J383" s="165"/>
      <c r="K383" s="165"/>
      <c r="L383" s="165"/>
      <c r="M383" s="165"/>
      <c r="N383" s="165"/>
      <c r="O383" s="165"/>
      <c r="P383" s="166"/>
    </row>
    <row r="384" spans="1:16" ht="15" customHeight="1" x14ac:dyDescent="0.3">
      <c r="A384" s="44" t="e">
        <f ca="1">IF(MONTH(C384)=MONTH(D$3),RIGHT('Yearly Info'!A$30,LEN('Yearly Info'!A$30)-4),"")</f>
        <v>#VALUE!</v>
      </c>
      <c r="B384" s="145"/>
      <c r="C384" s="42">
        <f t="shared" ca="1" si="14"/>
        <v>46340</v>
      </c>
      <c r="D384" s="106">
        <f ca="1">INDIRECT("'" &amp; UPPER(LEFT(TEXT($D$3,"mmmm"),3)) &amp; "'!N27")</f>
        <v>0</v>
      </c>
      <c r="E384" s="164"/>
      <c r="F384" s="165"/>
      <c r="G384" s="165"/>
      <c r="H384" s="165"/>
      <c r="I384" s="165"/>
      <c r="J384" s="165"/>
      <c r="K384" s="165"/>
      <c r="L384" s="165"/>
      <c r="M384" s="165"/>
      <c r="N384" s="165"/>
      <c r="O384" s="165"/>
      <c r="P384" s="166"/>
    </row>
    <row r="385" spans="1:16" ht="15" customHeight="1" x14ac:dyDescent="0.3">
      <c r="A385" s="44" t="e">
        <f ca="1">IF(MONTH(C385)=MONTH(D$3),RIGHT('Yearly Info'!A$31,LEN('Yearly Info'!A$31)-4),"")</f>
        <v>#VALUE!</v>
      </c>
      <c r="B385" s="145"/>
      <c r="C385" s="42">
        <f t="shared" ca="1" si="14"/>
        <v>46340</v>
      </c>
      <c r="D385" s="106">
        <f ca="1">INDIRECT("'" &amp; UPPER(LEFT(TEXT($D$3,"mmmm"),3)) &amp; "'!N28")</f>
        <v>0</v>
      </c>
      <c r="E385" s="164"/>
      <c r="F385" s="165"/>
      <c r="G385" s="165"/>
      <c r="H385" s="165"/>
      <c r="I385" s="165"/>
      <c r="J385" s="165"/>
      <c r="K385" s="165"/>
      <c r="L385" s="165"/>
      <c r="M385" s="165"/>
      <c r="N385" s="165"/>
      <c r="O385" s="165"/>
      <c r="P385" s="166"/>
    </row>
    <row r="386" spans="1:16" ht="15" customHeight="1" x14ac:dyDescent="0.3">
      <c r="A386" s="44" t="e">
        <f ca="1">IF(MONTH(C386)=MONTH(D$3),RIGHT('Yearly Info'!A$32,LEN('Yearly Info'!A$32)-4),"")</f>
        <v>#VALUE!</v>
      </c>
      <c r="B386" s="145"/>
      <c r="C386" s="42">
        <f t="shared" ca="1" si="14"/>
        <v>46340</v>
      </c>
      <c r="D386" s="106">
        <f ca="1">INDIRECT("'" &amp; UPPER(LEFT(TEXT($D$3,"mmmm"),3)) &amp; "'!N29")</f>
        <v>0</v>
      </c>
      <c r="E386" s="164"/>
      <c r="F386" s="165"/>
      <c r="G386" s="165"/>
      <c r="H386" s="165"/>
      <c r="I386" s="165"/>
      <c r="J386" s="165"/>
      <c r="K386" s="165"/>
      <c r="L386" s="165"/>
      <c r="M386" s="165"/>
      <c r="N386" s="165"/>
      <c r="O386" s="165"/>
      <c r="P386" s="166"/>
    </row>
    <row r="387" spans="1:16" ht="15" customHeight="1" x14ac:dyDescent="0.3">
      <c r="A387" s="44" t="e">
        <f ca="1">IF(MONTH(C387)=MONTH(D$3),RIGHT('Yearly Info'!A$33,LEN('Yearly Info'!A$33)-4),"")</f>
        <v>#VALUE!</v>
      </c>
      <c r="B387" s="145"/>
      <c r="C387" s="42">
        <f t="shared" ca="1" si="14"/>
        <v>46340</v>
      </c>
      <c r="D387" s="106">
        <f ca="1">INDIRECT("'" &amp; UPPER(LEFT(TEXT($D$3,"mmmm"),3)) &amp; "'!N30")</f>
        <v>0</v>
      </c>
      <c r="E387" s="164"/>
      <c r="F387" s="165"/>
      <c r="G387" s="165"/>
      <c r="H387" s="165"/>
      <c r="I387" s="165"/>
      <c r="J387" s="165"/>
      <c r="K387" s="165"/>
      <c r="L387" s="165"/>
      <c r="M387" s="165"/>
      <c r="N387" s="165"/>
      <c r="O387" s="165"/>
      <c r="P387" s="166"/>
    </row>
    <row r="388" spans="1:16" ht="15" customHeight="1" x14ac:dyDescent="0.3">
      <c r="A388" s="44" t="e">
        <f ca="1">IF(MONTH(C388)=MONTH(D$3),RIGHT('Yearly Info'!A$34,LEN('Yearly Info'!A$34)-4),"")</f>
        <v>#VALUE!</v>
      </c>
      <c r="B388" s="145"/>
      <c r="C388" s="42">
        <f t="shared" ca="1" si="14"/>
        <v>46340</v>
      </c>
      <c r="D388" s="106">
        <f ca="1">INDIRECT("'" &amp; UPPER(LEFT(TEXT($D$3,"mmmm"),3)) &amp; "'!N31")</f>
        <v>0</v>
      </c>
      <c r="E388" s="164"/>
      <c r="F388" s="165"/>
      <c r="G388" s="165"/>
      <c r="H388" s="165"/>
      <c r="I388" s="165"/>
      <c r="J388" s="165"/>
      <c r="K388" s="165"/>
      <c r="L388" s="165"/>
      <c r="M388" s="165"/>
      <c r="N388" s="165"/>
      <c r="O388" s="165"/>
      <c r="P388" s="166"/>
    </row>
    <row r="389" spans="1:16" ht="15" customHeight="1" x14ac:dyDescent="0.3">
      <c r="A389" s="44" t="e">
        <f ca="1">IF(MONTH(C389)=MONTH(D$3),RIGHT('Yearly Info'!A$35,LEN('Yearly Info'!A$35)-4),"")</f>
        <v>#VALUE!</v>
      </c>
      <c r="B389" s="145"/>
      <c r="C389" s="42">
        <f t="shared" ca="1" si="14"/>
        <v>46340</v>
      </c>
      <c r="D389" s="106">
        <f ca="1">INDIRECT("'" &amp; UPPER(LEFT(TEXT($D$3,"mmmm"),3)) &amp; "'!N32")</f>
        <v>0</v>
      </c>
      <c r="E389" s="164"/>
      <c r="F389" s="165"/>
      <c r="G389" s="165"/>
      <c r="H389" s="165"/>
      <c r="I389" s="165"/>
      <c r="J389" s="165"/>
      <c r="K389" s="165"/>
      <c r="L389" s="165"/>
      <c r="M389" s="165"/>
      <c r="N389" s="165"/>
      <c r="O389" s="165"/>
      <c r="P389" s="166"/>
    </row>
    <row r="390" spans="1:16" ht="15" customHeight="1" x14ac:dyDescent="0.3">
      <c r="A390" s="44" t="e">
        <f ca="1">IF(MONTH(C390)=MONTH(D$3),RIGHT('Yearly Info'!A$36,LEN('Yearly Info'!A$36)-4),"")</f>
        <v>#VALUE!</v>
      </c>
      <c r="B390" s="145"/>
      <c r="C390" s="42">
        <f t="shared" ca="1" si="14"/>
        <v>46340</v>
      </c>
      <c r="D390" s="106">
        <f ca="1">INDIRECT("'" &amp; UPPER(LEFT(TEXT($D$3,"mmmm"),3)) &amp; "'!N33")</f>
        <v>0</v>
      </c>
      <c r="E390" s="167"/>
      <c r="F390" s="168"/>
      <c r="G390" s="168"/>
      <c r="H390" s="168"/>
      <c r="I390" s="168"/>
      <c r="J390" s="168"/>
      <c r="K390" s="168"/>
      <c r="L390" s="168"/>
      <c r="M390" s="168"/>
      <c r="N390" s="168"/>
      <c r="O390" s="168"/>
      <c r="P390" s="169"/>
    </row>
    <row r="391" spans="1:16" ht="15" customHeight="1" x14ac:dyDescent="0.3">
      <c r="A391" s="44" t="e">
        <f ca="1">IF(MONTH(C391)=MONTH(D$3),RIGHT('Yearly Info'!A$37,LEN('Yearly Info'!A$37)-4),"")</f>
        <v>#VALUE!</v>
      </c>
      <c r="B391" s="145"/>
      <c r="C391" s="42">
        <f t="shared" ca="1" si="14"/>
        <v>46340</v>
      </c>
      <c r="D391" s="106">
        <f ca="1">INDIRECT("'" &amp; UPPER(LEFT(TEXT($D$3,"mmmm"),3)) &amp; "'!N34")</f>
        <v>0</v>
      </c>
      <c r="E391" s="164"/>
      <c r="F391" s="165"/>
      <c r="G391" s="165"/>
      <c r="H391" s="165"/>
      <c r="I391" s="165"/>
      <c r="J391" s="165"/>
      <c r="K391" s="165"/>
      <c r="L391" s="165"/>
      <c r="M391" s="165"/>
      <c r="N391" s="165"/>
      <c r="O391" s="165"/>
      <c r="P391" s="166"/>
    </row>
    <row r="392" spans="1:16" ht="15" customHeight="1" x14ac:dyDescent="0.3">
      <c r="A392" s="44" t="e">
        <f ca="1">IF(MONTH(C392)=MONTH(D$3),RIGHT('Yearly Info'!A$38,LEN('Yearly Info'!A$38)-4),"")</f>
        <v>#VALUE!</v>
      </c>
      <c r="B392" s="145"/>
      <c r="C392" s="42">
        <f t="shared" ca="1" si="14"/>
        <v>46340</v>
      </c>
      <c r="D392" s="106">
        <f ca="1">INDIRECT("'" &amp; UPPER(LEFT(TEXT($D$3,"mmmm"),3)) &amp; "'!N35")</f>
        <v>0</v>
      </c>
      <c r="E392" s="164"/>
      <c r="F392" s="165"/>
      <c r="G392" s="165"/>
      <c r="H392" s="165"/>
      <c r="I392" s="165"/>
      <c r="J392" s="165"/>
      <c r="K392" s="165"/>
      <c r="L392" s="165"/>
      <c r="M392" s="165"/>
      <c r="N392" s="165"/>
      <c r="O392" s="165"/>
      <c r="P392" s="166"/>
    </row>
    <row r="393" spans="1:16" ht="15" customHeight="1" x14ac:dyDescent="0.3">
      <c r="A393" s="44" t="e">
        <f ca="1">IF(MONTH(C393)=MONTH(D$3),RIGHT('Yearly Info'!A$39,LEN('Yearly Info'!A$39)-4),"")</f>
        <v>#VALUE!</v>
      </c>
      <c r="B393" s="145"/>
      <c r="C393" s="42">
        <f t="shared" ca="1" si="14"/>
        <v>46340</v>
      </c>
      <c r="D393" s="106">
        <f ca="1">INDIRECT("'" &amp; UPPER(LEFT(TEXT($D$3,"mmmm"),3)) &amp; "'!N36")</f>
        <v>0</v>
      </c>
      <c r="E393" s="164"/>
      <c r="F393" s="165"/>
      <c r="G393" s="165"/>
      <c r="H393" s="165"/>
      <c r="I393" s="165"/>
      <c r="J393" s="165"/>
      <c r="K393" s="165"/>
      <c r="L393" s="165"/>
      <c r="M393" s="165"/>
      <c r="N393" s="165"/>
      <c r="O393" s="165"/>
      <c r="P393" s="166"/>
    </row>
    <row r="394" spans="1:16" ht="15" customHeight="1" thickBot="1" x14ac:dyDescent="0.35">
      <c r="A394" s="45" t="e">
        <f ca="1">IF(MONTH(C394)=MONTH(D$3),RIGHT('Yearly Info'!A$40,LEN('Yearly Info'!A$40)-4),"")</f>
        <v>#VALUE!</v>
      </c>
      <c r="B394" s="145"/>
      <c r="C394" s="42">
        <f t="shared" ca="1" si="14"/>
        <v>46340</v>
      </c>
      <c r="D394" s="106">
        <f ca="1">INDIRECT("'" &amp; UPPER(LEFT(TEXT($D$3,"mmmm"),3)) &amp; "'!N37")</f>
        <v>0</v>
      </c>
      <c r="E394" s="164"/>
      <c r="F394" s="165"/>
      <c r="G394" s="165"/>
      <c r="H394" s="165"/>
      <c r="I394" s="165"/>
      <c r="J394" s="165"/>
      <c r="K394" s="165"/>
      <c r="L394" s="165"/>
      <c r="M394" s="165"/>
      <c r="N394" s="165"/>
      <c r="O394" s="165"/>
      <c r="P394" s="166"/>
    </row>
    <row r="395" spans="1:16" ht="15" customHeight="1" thickBot="1" x14ac:dyDescent="0.35">
      <c r="A395" s="45" t="str">
        <f ca="1">IF(MONTH(C395)=MONTH(D$3),RIGHT('Yearly Info'!A$41,LEN('Yearly Info'!A$41)-4),"")</f>
        <v xml:space="preserve"> </v>
      </c>
      <c r="B395" s="145"/>
      <c r="C395" s="42">
        <f t="shared" ca="1" si="14"/>
        <v>46340</v>
      </c>
      <c r="D395" s="106">
        <f ca="1">INDIRECT("'" &amp; UPPER(LEFT(TEXT($D$3,"mmmm"),3)) &amp; "'!N38")</f>
        <v>0</v>
      </c>
      <c r="E395" s="164"/>
      <c r="F395" s="165"/>
      <c r="G395" s="165"/>
      <c r="H395" s="165"/>
      <c r="I395" s="165"/>
      <c r="J395" s="165"/>
      <c r="K395" s="165"/>
      <c r="L395" s="165"/>
      <c r="M395" s="165"/>
      <c r="N395" s="165"/>
      <c r="O395" s="165"/>
      <c r="P395" s="166"/>
    </row>
    <row r="396" spans="1:16" ht="15" customHeight="1" thickBot="1" x14ac:dyDescent="0.35">
      <c r="A396" s="45" t="str">
        <f ca="1">IF(MONTH(C396)=MONTH(D$3),RIGHT('Yearly Info'!A$42,LEN('Yearly Info'!A$42)-4),"")</f>
        <v xml:space="preserve"> </v>
      </c>
      <c r="B396" s="145"/>
      <c r="C396" s="42">
        <f t="shared" ca="1" si="14"/>
        <v>46340</v>
      </c>
      <c r="D396" s="106">
        <f ca="1">INDIRECT("'" &amp; UPPER(LEFT(TEXT($D$3,"mmmm"),3)) &amp; "'!N39")</f>
        <v>0</v>
      </c>
      <c r="E396" s="164"/>
      <c r="F396" s="165"/>
      <c r="G396" s="165"/>
      <c r="H396" s="165"/>
      <c r="I396" s="165"/>
      <c r="J396" s="165"/>
      <c r="K396" s="165"/>
      <c r="L396" s="165"/>
      <c r="M396" s="165"/>
      <c r="N396" s="165"/>
      <c r="O396" s="165"/>
      <c r="P396" s="166"/>
    </row>
    <row r="397" spans="1:16" ht="15" customHeight="1" thickBot="1" x14ac:dyDescent="0.35">
      <c r="A397" s="45" t="str">
        <f ca="1">IF(MONTH(C397)=MONTH(D$3),RIGHT('Yearly Info'!A$43,LEN('Yearly Info'!A$43)-4),"")</f>
        <v xml:space="preserve"> </v>
      </c>
      <c r="B397" s="146"/>
      <c r="C397" s="42">
        <f t="shared" ca="1" si="14"/>
        <v>46340</v>
      </c>
      <c r="D397" s="106">
        <f ca="1">INDIRECT("'" &amp; UPPER(LEFT(TEXT($D$3,"mmmm"),3)) &amp; "'!N40")</f>
        <v>0</v>
      </c>
      <c r="E397" s="171"/>
      <c r="F397" s="172"/>
      <c r="G397" s="172"/>
      <c r="H397" s="172"/>
      <c r="I397" s="172"/>
      <c r="J397" s="172"/>
      <c r="K397" s="172"/>
      <c r="L397" s="172"/>
      <c r="M397" s="172"/>
      <c r="N397" s="172"/>
      <c r="O397" s="172"/>
      <c r="P397" s="173"/>
    </row>
    <row r="398" spans="1:16" ht="15" customHeight="1" x14ac:dyDescent="0.25">
      <c r="A398" s="44" t="str">
        <f ca="1">IF(MONTH(C398)=MONTH(D$3),RIGHT('Yearly Info'!A$14,LEN('Yearly Info'!A$14)-4),"")</f>
        <v xml:space="preserve"> RICS Support for MDEQ</v>
      </c>
      <c r="B398" s="145" t="str">
        <f ca="1">TEXT(C398,"dddd")</f>
        <v>Sunday</v>
      </c>
      <c r="C398" s="94">
        <f ca="1">C368+1</f>
        <v>46341</v>
      </c>
      <c r="D398" s="107">
        <f ca="1">INDIRECT("'" &amp; UPPER(LEFT(TEXT($D$3,"mmmm"),3)) &amp; "'!O11")</f>
        <v>0</v>
      </c>
      <c r="E398" s="147"/>
      <c r="F398" s="148"/>
      <c r="G398" s="148"/>
      <c r="H398" s="148"/>
      <c r="I398" s="148"/>
      <c r="J398" s="148"/>
      <c r="K398" s="148"/>
      <c r="L398" s="148"/>
      <c r="M398" s="148"/>
      <c r="N398" s="148"/>
      <c r="O398" s="148"/>
      <c r="P398" s="149"/>
    </row>
    <row r="399" spans="1:16" ht="15" customHeight="1" x14ac:dyDescent="0.25">
      <c r="A399" s="44" t="str">
        <f ca="1">IF(MONTH(C399)=MONTH(D$3),RIGHT('Yearly Info'!A$15,LEN('Yearly Info'!A$15)-4),"")</f>
        <v xml:space="preserve"> MDEQ</v>
      </c>
      <c r="B399" s="145"/>
      <c r="C399" s="42">
        <f ca="1">C398</f>
        <v>46341</v>
      </c>
      <c r="D399" s="107">
        <f ca="1">INDIRECT("'" &amp; UPPER(LEFT(TEXT($D$3,"mmmm"),3)) &amp; "'!O12")</f>
        <v>0</v>
      </c>
      <c r="E399" s="147"/>
      <c r="F399" s="148"/>
      <c r="G399" s="148"/>
      <c r="H399" s="148"/>
      <c r="I399" s="148"/>
      <c r="J399" s="148"/>
      <c r="K399" s="148"/>
      <c r="L399" s="148"/>
      <c r="M399" s="148"/>
      <c r="N399" s="148"/>
      <c r="O399" s="148"/>
      <c r="P399" s="149"/>
    </row>
    <row r="400" spans="1:16" ht="15" customHeight="1" x14ac:dyDescent="0.25">
      <c r="A400" s="44" t="str">
        <f ca="1">IF(MONTH(C400)=MONTH(D$3),RIGHT('Yearly Info'!A$16,LEN('Yearly Info'!A$16)-4),"")</f>
        <v xml:space="preserve"> RICS Idea Portal</v>
      </c>
      <c r="B400" s="145"/>
      <c r="C400" s="42">
        <f t="shared" ref="C400:C427" ca="1" si="15">C399</f>
        <v>46341</v>
      </c>
      <c r="D400" s="107">
        <f ca="1">INDIRECT("'" &amp; UPPER(LEFT(TEXT($D$3,"mmmm"),3)) &amp; "'!O13")</f>
        <v>0</v>
      </c>
      <c r="E400" s="147"/>
      <c r="F400" s="148"/>
      <c r="G400" s="148"/>
      <c r="H400" s="148"/>
      <c r="I400" s="148"/>
      <c r="J400" s="148"/>
      <c r="K400" s="148"/>
      <c r="L400" s="148"/>
      <c r="M400" s="148"/>
      <c r="N400" s="148"/>
      <c r="O400" s="148"/>
      <c r="P400" s="149"/>
    </row>
    <row r="401" spans="1:16" ht="15" customHeight="1" x14ac:dyDescent="0.25">
      <c r="A401" s="44" t="str">
        <f ca="1">IF(MONTH(C401)=MONTH(D$3),RIGHT('Yearly Info'!A$17,LEN('Yearly Info'!A$17)-4),"")</f>
        <v xml:space="preserve"> MSWIS</v>
      </c>
      <c r="B401" s="145"/>
      <c r="C401" s="42">
        <f t="shared" ca="1" si="15"/>
        <v>46341</v>
      </c>
      <c r="D401" s="107">
        <f ca="1">INDIRECT("'" &amp; UPPER(LEFT(TEXT($D$3,"mmmm"),3)) &amp; "'!O14")</f>
        <v>0</v>
      </c>
      <c r="E401" s="147"/>
      <c r="F401" s="148"/>
      <c r="G401" s="148"/>
      <c r="H401" s="148"/>
      <c r="I401" s="148"/>
      <c r="J401" s="148"/>
      <c r="K401" s="148"/>
      <c r="L401" s="148"/>
      <c r="M401" s="148"/>
      <c r="N401" s="148"/>
      <c r="O401" s="148"/>
      <c r="P401" s="149"/>
    </row>
    <row r="402" spans="1:16" ht="15" customHeight="1" x14ac:dyDescent="0.25">
      <c r="A402" s="44" t="str">
        <f ca="1">IF(MONTH(C402)=MONTH(D$3),RIGHT('Yearly Info'!A$18,LEN('Yearly Info'!A$18)-4),"")</f>
        <v xml:space="preserve"> GeoSpatial</v>
      </c>
      <c r="B402" s="145"/>
      <c r="C402" s="42">
        <f t="shared" ca="1" si="15"/>
        <v>46341</v>
      </c>
      <c r="D402" s="107">
        <f ca="1">INDIRECT("'" &amp; UPPER(LEFT(TEXT($D$3,"mmmm"),3)) &amp; "'!O15")</f>
        <v>0</v>
      </c>
      <c r="E402" s="147"/>
      <c r="F402" s="148"/>
      <c r="G402" s="148"/>
      <c r="H402" s="148"/>
      <c r="I402" s="148"/>
      <c r="J402" s="148"/>
      <c r="K402" s="148"/>
      <c r="L402" s="148"/>
      <c r="M402" s="148"/>
      <c r="N402" s="148"/>
      <c r="O402" s="148"/>
      <c r="P402" s="149"/>
    </row>
    <row r="403" spans="1:16" ht="15" customHeight="1" x14ac:dyDescent="0.25">
      <c r="A403" s="44" t="str">
        <f ca="1">IF(MONTH(C403)=MONTH(D$3),RIGHT('Yearly Info'!A$19,LEN('Yearly Info'!A$19)-4),"")</f>
        <v xml:space="preserve"> RICS Dashboard</v>
      </c>
      <c r="B403" s="145"/>
      <c r="C403" s="42">
        <f t="shared" ca="1" si="15"/>
        <v>46341</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MDWFP NRIS</v>
      </c>
      <c r="B404" s="145"/>
      <c r="C404" s="42">
        <f t="shared" ca="1" si="15"/>
        <v>46341</v>
      </c>
      <c r="D404" s="107">
        <f ca="1">INDIRECT("'" &amp; UPPER(LEFT(TEXT($D$3,"mmmm"),3)) &amp; "'!O17")</f>
        <v>0</v>
      </c>
      <c r="E404" s="147"/>
      <c r="F404" s="148"/>
      <c r="G404" s="148"/>
      <c r="H404" s="148"/>
      <c r="I404" s="148"/>
      <c r="J404" s="148"/>
      <c r="K404" s="148"/>
      <c r="L404" s="148"/>
      <c r="M404" s="148"/>
      <c r="N404" s="148"/>
      <c r="O404" s="148"/>
      <c r="P404" s="149"/>
    </row>
    <row r="405" spans="1:16" ht="15" customHeight="1" x14ac:dyDescent="0.25">
      <c r="A405" s="44" t="str">
        <f ca="1">IF(MONTH(C405)=MONTH(D$3),RIGHT('Yearly Info'!A$21,LEN('Yearly Info'!A$21)-4),"")</f>
        <v xml:space="preserve"> MSWIS MRVA 4 CLOSED</v>
      </c>
      <c r="B405" s="145"/>
      <c r="C405" s="42">
        <f t="shared" ca="1" si="15"/>
        <v>46341</v>
      </c>
      <c r="D405" s="107">
        <f ca="1">INDIRECT("'" &amp; UPPER(LEFT(TEXT($D$3,"mmmm"),3)) &amp; "'!O18")</f>
        <v>0</v>
      </c>
      <c r="E405" s="147"/>
      <c r="F405" s="148"/>
      <c r="G405" s="148"/>
      <c r="H405" s="148"/>
      <c r="I405" s="148"/>
      <c r="J405" s="148"/>
      <c r="K405" s="148"/>
      <c r="L405" s="148"/>
      <c r="M405" s="148"/>
      <c r="N405" s="148"/>
      <c r="O405" s="148"/>
      <c r="P405" s="149"/>
    </row>
    <row r="406" spans="1:16" ht="15" customHeight="1" x14ac:dyDescent="0.25">
      <c r="A406" s="44" t="str">
        <f ca="1">IF(MONTH(C406)=MONTH(D$3),RIGHT('Yearly Info'!A$22,LEN('Yearly Info'!A$22)-4),"")</f>
        <v xml:space="preserve"> Tackett</v>
      </c>
      <c r="B406" s="145"/>
      <c r="C406" s="42">
        <f t="shared" ca="1" si="15"/>
        <v>46341</v>
      </c>
      <c r="D406" s="107">
        <f ca="1">INDIRECT("'" &amp; UPPER(LEFT(TEXT($D$3,"mmmm"),3)) &amp; "'!O19")</f>
        <v>0</v>
      </c>
      <c r="E406" s="147"/>
      <c r="F406" s="148"/>
      <c r="G406" s="148"/>
      <c r="H406" s="148"/>
      <c r="I406" s="148"/>
      <c r="J406" s="148"/>
      <c r="K406" s="148"/>
      <c r="L406" s="148"/>
      <c r="M406" s="148"/>
      <c r="N406" s="148"/>
      <c r="O406" s="148"/>
      <c r="P406" s="149"/>
    </row>
    <row r="407" spans="1:16" ht="15" customHeight="1" x14ac:dyDescent="0.25">
      <c r="A407" s="44" t="e">
        <f ca="1">IF(MONTH(C407)=MONTH(D$3),RIGHT('Yearly Info'!A$23,LEN('Yearly Info'!A$23)-4),"")</f>
        <v>#VALUE!</v>
      </c>
      <c r="B407" s="145"/>
      <c r="C407" s="42">
        <f t="shared" ca="1" si="15"/>
        <v>46341</v>
      </c>
      <c r="D407" s="107">
        <f ca="1">INDIRECT("'" &amp; UPPER(LEFT(TEXT($D$3,"mmmm"),3)) &amp; "'!O20")</f>
        <v>0</v>
      </c>
      <c r="E407" s="147"/>
      <c r="F407" s="148"/>
      <c r="G407" s="148"/>
      <c r="H407" s="148"/>
      <c r="I407" s="148"/>
      <c r="J407" s="148"/>
      <c r="K407" s="148"/>
      <c r="L407" s="148"/>
      <c r="M407" s="148"/>
      <c r="N407" s="148"/>
      <c r="O407" s="148"/>
      <c r="P407" s="149"/>
    </row>
    <row r="408" spans="1:16" ht="15" customHeight="1" x14ac:dyDescent="0.25">
      <c r="A408" s="44" t="e">
        <f ca="1">IF(MONTH(C408)=MONTH(D$3),RIGHT('Yearly Info'!A$24,LEN('Yearly Info'!A$24)-4),"")</f>
        <v>#VALUE!</v>
      </c>
      <c r="B408" s="145"/>
      <c r="C408" s="42">
        <f t="shared" ca="1" si="15"/>
        <v>46341</v>
      </c>
      <c r="D408" s="107">
        <f ca="1">INDIRECT("'" &amp; UPPER(LEFT(TEXT($D$3,"mmmm"),3)) &amp; "'!O21")</f>
        <v>0</v>
      </c>
      <c r="E408" s="147"/>
      <c r="F408" s="148"/>
      <c r="G408" s="148"/>
      <c r="H408" s="148"/>
      <c r="I408" s="148"/>
      <c r="J408" s="148"/>
      <c r="K408" s="148"/>
      <c r="L408" s="148"/>
      <c r="M408" s="148"/>
      <c r="N408" s="148"/>
      <c r="O408" s="148"/>
      <c r="P408" s="149"/>
    </row>
    <row r="409" spans="1:16" ht="15" customHeight="1" x14ac:dyDescent="0.25">
      <c r="A409" s="44" t="e">
        <f ca="1">IF(MONTH(C409)=MONTH(D$3),RIGHT('Yearly Info'!A$25,LEN('Yearly Info'!A$25)-4),"")</f>
        <v>#VALUE!</v>
      </c>
      <c r="B409" s="145"/>
      <c r="C409" s="42">
        <f t="shared" ca="1" si="15"/>
        <v>46341</v>
      </c>
      <c r="D409" s="107">
        <f ca="1">INDIRECT("'" &amp; UPPER(LEFT(TEXT($D$3,"mmmm"),3)) &amp; "'!O22")</f>
        <v>0</v>
      </c>
      <c r="E409" s="147"/>
      <c r="F409" s="148"/>
      <c r="G409" s="148"/>
      <c r="H409" s="148"/>
      <c r="I409" s="148"/>
      <c r="J409" s="148"/>
      <c r="K409" s="148"/>
      <c r="L409" s="148"/>
      <c r="M409" s="148"/>
      <c r="N409" s="148"/>
      <c r="O409" s="148"/>
      <c r="P409" s="149"/>
    </row>
    <row r="410" spans="1:16" ht="15" customHeight="1" x14ac:dyDescent="0.25">
      <c r="A410" s="44" t="e">
        <f ca="1">IF(MONTH(C410)=MONTH(D$3),RIGHT('Yearly Info'!A$26,LEN('Yearly Info'!A$26)-4),"")</f>
        <v>#VALUE!</v>
      </c>
      <c r="B410" s="145"/>
      <c r="C410" s="42">
        <f t="shared" ca="1" si="15"/>
        <v>46341</v>
      </c>
      <c r="D410" s="107">
        <f ca="1">INDIRECT("'" &amp; UPPER(LEFT(TEXT($D$3,"mmmm"),3)) &amp; "'!O23")</f>
        <v>0</v>
      </c>
      <c r="E410" s="147"/>
      <c r="F410" s="148"/>
      <c r="G410" s="148"/>
      <c r="H410" s="148"/>
      <c r="I410" s="148"/>
      <c r="J410" s="148"/>
      <c r="K410" s="148"/>
      <c r="L410" s="148"/>
      <c r="M410" s="148"/>
      <c r="N410" s="148"/>
      <c r="O410" s="148"/>
      <c r="P410" s="149"/>
    </row>
    <row r="411" spans="1:16" ht="15" customHeight="1" x14ac:dyDescent="0.25">
      <c r="A411" s="44" t="e">
        <f ca="1">IF(MONTH(C411)=MONTH(D$3),RIGHT('Yearly Info'!A$27,LEN('Yearly Info'!A$27)-4),"")</f>
        <v>#VALUE!</v>
      </c>
      <c r="B411" s="145"/>
      <c r="C411" s="42">
        <f t="shared" ca="1" si="15"/>
        <v>46341</v>
      </c>
      <c r="D411" s="107">
        <f ca="1">INDIRECT("'" &amp; UPPER(LEFT(TEXT($D$3,"mmmm"),3)) &amp; "'!O24")</f>
        <v>0</v>
      </c>
      <c r="E411" s="147"/>
      <c r="F411" s="148"/>
      <c r="G411" s="148"/>
      <c r="H411" s="148"/>
      <c r="I411" s="148"/>
      <c r="J411" s="148"/>
      <c r="K411" s="148"/>
      <c r="L411" s="148"/>
      <c r="M411" s="148"/>
      <c r="N411" s="148"/>
      <c r="O411" s="148"/>
      <c r="P411" s="149"/>
    </row>
    <row r="412" spans="1:16" ht="15" customHeight="1" x14ac:dyDescent="0.25">
      <c r="A412" s="44" t="e">
        <f ca="1">IF(MONTH(C412)=MONTH(D$3),RIGHT('Yearly Info'!A$28,LEN('Yearly Info'!A$28)-4),"")</f>
        <v>#VALUE!</v>
      </c>
      <c r="B412" s="145"/>
      <c r="C412" s="42">
        <f t="shared" ca="1" si="15"/>
        <v>46341</v>
      </c>
      <c r="D412" s="107">
        <f ca="1">INDIRECT("'" &amp; UPPER(LEFT(TEXT($D$3,"mmmm"),3)) &amp; "'!O25")</f>
        <v>0</v>
      </c>
      <c r="E412" s="147"/>
      <c r="F412" s="148"/>
      <c r="G412" s="148"/>
      <c r="H412" s="148"/>
      <c r="I412" s="148"/>
      <c r="J412" s="148"/>
      <c r="K412" s="148"/>
      <c r="L412" s="148"/>
      <c r="M412" s="148"/>
      <c r="N412" s="148"/>
      <c r="O412" s="148"/>
      <c r="P412" s="149"/>
    </row>
    <row r="413" spans="1:16" ht="15" customHeight="1" x14ac:dyDescent="0.25">
      <c r="A413" s="44" t="e">
        <f ca="1">IF(MONTH(C413)=MONTH(D$3),RIGHT('Yearly Info'!A$29,LEN('Yearly Info'!A$29)-4),"")</f>
        <v>#VALUE!</v>
      </c>
      <c r="B413" s="145"/>
      <c r="C413" s="42">
        <f t="shared" ca="1" si="15"/>
        <v>46341</v>
      </c>
      <c r="D413" s="107">
        <f ca="1">INDIRECT("'" &amp; UPPER(LEFT(TEXT($D$3,"mmmm"),3)) &amp; "'!O26")</f>
        <v>0</v>
      </c>
      <c r="E413" s="147"/>
      <c r="F413" s="148"/>
      <c r="G413" s="148"/>
      <c r="H413" s="148"/>
      <c r="I413" s="148"/>
      <c r="J413" s="148"/>
      <c r="K413" s="148"/>
      <c r="L413" s="148"/>
      <c r="M413" s="148"/>
      <c r="N413" s="148"/>
      <c r="O413" s="148"/>
      <c r="P413" s="149"/>
    </row>
    <row r="414" spans="1:16" ht="15" customHeight="1" x14ac:dyDescent="0.25">
      <c r="A414" s="44" t="e">
        <f ca="1">IF(MONTH(C414)=MONTH(D$3),RIGHT('Yearly Info'!A$30,LEN('Yearly Info'!A$30)-4),"")</f>
        <v>#VALUE!</v>
      </c>
      <c r="B414" s="145"/>
      <c r="C414" s="42">
        <f t="shared" ca="1" si="15"/>
        <v>46341</v>
      </c>
      <c r="D414" s="107">
        <f ca="1">INDIRECT("'" &amp; UPPER(LEFT(TEXT($D$3,"mmmm"),3)) &amp; "'!O27")</f>
        <v>0</v>
      </c>
      <c r="E414" s="147"/>
      <c r="F414" s="148"/>
      <c r="G414" s="148"/>
      <c r="H414" s="148"/>
      <c r="I414" s="148"/>
      <c r="J414" s="148"/>
      <c r="K414" s="148"/>
      <c r="L414" s="148"/>
      <c r="M414" s="148"/>
      <c r="N414" s="148"/>
      <c r="O414" s="148"/>
      <c r="P414" s="149"/>
    </row>
    <row r="415" spans="1:16" ht="15" customHeight="1" x14ac:dyDescent="0.25">
      <c r="A415" s="44" t="e">
        <f ca="1">IF(MONTH(C415)=MONTH(D$3),RIGHT('Yearly Info'!A$31,LEN('Yearly Info'!A$31)-4),"")</f>
        <v>#VALUE!</v>
      </c>
      <c r="B415" s="145"/>
      <c r="C415" s="42">
        <f t="shared" ca="1" si="15"/>
        <v>46341</v>
      </c>
      <c r="D415" s="107">
        <f ca="1">INDIRECT("'" &amp; UPPER(LEFT(TEXT($D$3,"mmmm"),3)) &amp; "'!O28")</f>
        <v>0</v>
      </c>
      <c r="E415" s="147"/>
      <c r="F415" s="148"/>
      <c r="G415" s="148"/>
      <c r="H415" s="148"/>
      <c r="I415" s="148"/>
      <c r="J415" s="148"/>
      <c r="K415" s="148"/>
      <c r="L415" s="148"/>
      <c r="M415" s="148"/>
      <c r="N415" s="148"/>
      <c r="O415" s="148"/>
      <c r="P415" s="149"/>
    </row>
    <row r="416" spans="1:16" ht="15" customHeight="1" x14ac:dyDescent="0.25">
      <c r="A416" s="44" t="e">
        <f ca="1">IF(MONTH(C416)=MONTH(D$3),RIGHT('Yearly Info'!A$32,LEN('Yearly Info'!A$32)-4),"")</f>
        <v>#VALUE!</v>
      </c>
      <c r="B416" s="145"/>
      <c r="C416" s="42">
        <f t="shared" ca="1" si="15"/>
        <v>46341</v>
      </c>
      <c r="D416" s="107">
        <f ca="1">INDIRECT("'" &amp; UPPER(LEFT(TEXT($D$3,"mmmm"),3)) &amp; "'!O29")</f>
        <v>0</v>
      </c>
      <c r="E416" s="147"/>
      <c r="F416" s="148"/>
      <c r="G416" s="148"/>
      <c r="H416" s="148"/>
      <c r="I416" s="148"/>
      <c r="J416" s="148"/>
      <c r="K416" s="148"/>
      <c r="L416" s="148"/>
      <c r="M416" s="148"/>
      <c r="N416" s="148"/>
      <c r="O416" s="148"/>
      <c r="P416" s="149"/>
    </row>
    <row r="417" spans="1:16" ht="15" customHeight="1" x14ac:dyDescent="0.25">
      <c r="A417" s="44" t="e">
        <f ca="1">IF(MONTH(C417)=MONTH(D$3),RIGHT('Yearly Info'!A$33,LEN('Yearly Info'!A$33)-4),"")</f>
        <v>#VALUE!</v>
      </c>
      <c r="B417" s="145"/>
      <c r="C417" s="42">
        <f t="shared" ca="1" si="15"/>
        <v>46341</v>
      </c>
      <c r="D417" s="107">
        <f ca="1">INDIRECT("'" &amp; UPPER(LEFT(TEXT($D$3,"mmmm"),3)) &amp; "'!O30")</f>
        <v>0</v>
      </c>
      <c r="E417" s="147"/>
      <c r="F417" s="148"/>
      <c r="G417" s="148"/>
      <c r="H417" s="148"/>
      <c r="I417" s="148"/>
      <c r="J417" s="148"/>
      <c r="K417" s="148"/>
      <c r="L417" s="148"/>
      <c r="M417" s="148"/>
      <c r="N417" s="148"/>
      <c r="O417" s="148"/>
      <c r="P417" s="149"/>
    </row>
    <row r="418" spans="1:16" ht="15" customHeight="1" x14ac:dyDescent="0.25">
      <c r="A418" s="44" t="e">
        <f ca="1">IF(MONTH(C418)=MONTH(D$3),RIGHT('Yearly Info'!A$34,LEN('Yearly Info'!A$34)-4),"")</f>
        <v>#VALUE!</v>
      </c>
      <c r="B418" s="145"/>
      <c r="C418" s="42">
        <f t="shared" ca="1" si="15"/>
        <v>46341</v>
      </c>
      <c r="D418" s="107">
        <f ca="1">INDIRECT("'" &amp; UPPER(LEFT(TEXT($D$3,"mmmm"),3)) &amp; "'!O31")</f>
        <v>0</v>
      </c>
      <c r="E418" s="147"/>
      <c r="F418" s="148"/>
      <c r="G418" s="148"/>
      <c r="H418" s="148"/>
      <c r="I418" s="148"/>
      <c r="J418" s="148"/>
      <c r="K418" s="148"/>
      <c r="L418" s="148"/>
      <c r="M418" s="148"/>
      <c r="N418" s="148"/>
      <c r="O418" s="148"/>
      <c r="P418" s="149"/>
    </row>
    <row r="419" spans="1:16" ht="15" customHeight="1" x14ac:dyDescent="0.25">
      <c r="A419" s="44" t="e">
        <f ca="1">IF(MONTH(C419)=MONTH(D$3),RIGHT('Yearly Info'!A$35,LEN('Yearly Info'!A$35)-4),"")</f>
        <v>#VALUE!</v>
      </c>
      <c r="B419" s="145"/>
      <c r="C419" s="42">
        <f t="shared" ca="1" si="15"/>
        <v>46341</v>
      </c>
      <c r="D419" s="107">
        <f ca="1">INDIRECT("'" &amp; UPPER(LEFT(TEXT($D$3,"mmmm"),3)) &amp; "'!O32")</f>
        <v>0</v>
      </c>
      <c r="E419" s="147"/>
      <c r="F419" s="148"/>
      <c r="G419" s="148"/>
      <c r="H419" s="148"/>
      <c r="I419" s="148"/>
      <c r="J419" s="148"/>
      <c r="K419" s="148"/>
      <c r="L419" s="148"/>
      <c r="M419" s="148"/>
      <c r="N419" s="148"/>
      <c r="O419" s="148"/>
      <c r="P419" s="149"/>
    </row>
    <row r="420" spans="1:16" ht="15" customHeight="1" x14ac:dyDescent="0.25">
      <c r="A420" s="44" t="e">
        <f ca="1">IF(MONTH(C420)=MONTH(D$3),RIGHT('Yearly Info'!A$36,LEN('Yearly Info'!A$36)-4),"")</f>
        <v>#VALUE!</v>
      </c>
      <c r="B420" s="145"/>
      <c r="C420" s="42">
        <f t="shared" ca="1" si="15"/>
        <v>46341</v>
      </c>
      <c r="D420" s="107">
        <f ca="1">INDIRECT("'" &amp; UPPER(LEFT(TEXT($D$3,"mmmm"),3)) &amp; "'!O33")</f>
        <v>0</v>
      </c>
      <c r="E420" s="147"/>
      <c r="F420" s="148"/>
      <c r="G420" s="148"/>
      <c r="H420" s="148"/>
      <c r="I420" s="148"/>
      <c r="J420" s="148"/>
      <c r="K420" s="148"/>
      <c r="L420" s="148"/>
      <c r="M420" s="148"/>
      <c r="N420" s="148"/>
      <c r="O420" s="148"/>
      <c r="P420" s="149"/>
    </row>
    <row r="421" spans="1:16" ht="15" customHeight="1" x14ac:dyDescent="0.25">
      <c r="A421" s="44" t="e">
        <f ca="1">IF(MONTH(C421)=MONTH(D$3),RIGHT('Yearly Info'!A$37,LEN('Yearly Info'!A$37)-4),"")</f>
        <v>#VALUE!</v>
      </c>
      <c r="B421" s="145"/>
      <c r="C421" s="42">
        <f t="shared" ca="1" si="15"/>
        <v>46341</v>
      </c>
      <c r="D421" s="107">
        <f ca="1">INDIRECT("'" &amp; UPPER(LEFT(TEXT($D$3,"mmmm"),3)) &amp; "'!O34")</f>
        <v>0</v>
      </c>
      <c r="E421" s="147"/>
      <c r="F421" s="148"/>
      <c r="G421" s="148"/>
      <c r="H421" s="148"/>
      <c r="I421" s="148"/>
      <c r="J421" s="148"/>
      <c r="K421" s="148"/>
      <c r="L421" s="148"/>
      <c r="M421" s="148"/>
      <c r="N421" s="148"/>
      <c r="O421" s="148"/>
      <c r="P421" s="149"/>
    </row>
    <row r="422" spans="1:16" ht="15" customHeight="1" x14ac:dyDescent="0.25">
      <c r="A422" s="44" t="e">
        <f ca="1">IF(MONTH(C422)=MONTH(D$3),RIGHT('Yearly Info'!A$38,LEN('Yearly Info'!A$38)-4),"")</f>
        <v>#VALUE!</v>
      </c>
      <c r="B422" s="145"/>
      <c r="C422" s="42">
        <f t="shared" ca="1" si="15"/>
        <v>46341</v>
      </c>
      <c r="D422" s="107">
        <f ca="1">INDIRECT("'" &amp; UPPER(LEFT(TEXT($D$3,"mmmm"),3)) &amp; "'!O35")</f>
        <v>0</v>
      </c>
      <c r="E422" s="147"/>
      <c r="F422" s="148"/>
      <c r="G422" s="148"/>
      <c r="H422" s="148"/>
      <c r="I422" s="148"/>
      <c r="J422" s="148"/>
      <c r="K422" s="148"/>
      <c r="L422" s="148"/>
      <c r="M422" s="148"/>
      <c r="N422" s="148"/>
      <c r="O422" s="148"/>
      <c r="P422" s="149"/>
    </row>
    <row r="423" spans="1:16" ht="15" customHeight="1" x14ac:dyDescent="0.25">
      <c r="A423" s="44" t="e">
        <f ca="1">IF(MONTH(C423)=MONTH(D$3),RIGHT('Yearly Info'!A$39,LEN('Yearly Info'!A$39)-4),"")</f>
        <v>#VALUE!</v>
      </c>
      <c r="B423" s="145"/>
      <c r="C423" s="42">
        <f t="shared" ca="1" si="15"/>
        <v>46341</v>
      </c>
      <c r="D423" s="107">
        <f ca="1">INDIRECT("'" &amp; UPPER(LEFT(TEXT($D$3,"mmmm"),3)) &amp; "'!O36")</f>
        <v>0</v>
      </c>
      <c r="E423" s="147"/>
      <c r="F423" s="148"/>
      <c r="G423" s="148"/>
      <c r="H423" s="148"/>
      <c r="I423" s="148"/>
      <c r="J423" s="148"/>
      <c r="K423" s="148"/>
      <c r="L423" s="148"/>
      <c r="M423" s="148"/>
      <c r="N423" s="148"/>
      <c r="O423" s="148"/>
      <c r="P423" s="149"/>
    </row>
    <row r="424" spans="1:16" ht="15" customHeight="1" thickBot="1" x14ac:dyDescent="0.3">
      <c r="A424" s="45" t="e">
        <f ca="1">IF(MONTH(C424)=MONTH(D$3),RIGHT('Yearly Info'!A$40,LEN('Yearly Info'!A$40)-4),"")</f>
        <v>#VALUE!</v>
      </c>
      <c r="B424" s="145"/>
      <c r="C424" s="42">
        <f t="shared" ca="1" si="15"/>
        <v>46341</v>
      </c>
      <c r="D424" s="107">
        <f ca="1">INDIRECT("'" &amp; UPPER(LEFT(TEXT($D$3,"mmmm"),3)) &amp; "'!O37")</f>
        <v>0</v>
      </c>
      <c r="E424" s="147"/>
      <c r="F424" s="148"/>
      <c r="G424" s="148"/>
      <c r="H424" s="148"/>
      <c r="I424" s="148"/>
      <c r="J424" s="148"/>
      <c r="K424" s="148"/>
      <c r="L424" s="148"/>
      <c r="M424" s="148"/>
      <c r="N424" s="148"/>
      <c r="O424" s="148"/>
      <c r="P424" s="149"/>
    </row>
    <row r="425" spans="1:16" ht="15" customHeight="1" thickBot="1" x14ac:dyDescent="0.3">
      <c r="A425" s="45" t="str">
        <f ca="1">IF(MONTH(C425)=MONTH(D$3),RIGHT('Yearly Info'!A$41,LEN('Yearly Info'!A$41)-4),"")</f>
        <v xml:space="preserve"> </v>
      </c>
      <c r="B425" s="145"/>
      <c r="C425" s="42">
        <f t="shared" ca="1" si="15"/>
        <v>46341</v>
      </c>
      <c r="D425" s="107">
        <f ca="1">INDIRECT("'" &amp; UPPER(LEFT(TEXT($D$3,"mmmm"),3)) &amp; "'!O38")</f>
        <v>0</v>
      </c>
      <c r="E425" s="147"/>
      <c r="F425" s="148"/>
      <c r="G425" s="148"/>
      <c r="H425" s="148"/>
      <c r="I425" s="148"/>
      <c r="J425" s="148"/>
      <c r="K425" s="148"/>
      <c r="L425" s="148"/>
      <c r="M425" s="148"/>
      <c r="N425" s="148"/>
      <c r="O425" s="148"/>
      <c r="P425" s="149"/>
    </row>
    <row r="426" spans="1:16" ht="15" customHeight="1" thickBot="1" x14ac:dyDescent="0.3">
      <c r="A426" s="45" t="str">
        <f ca="1">IF(MONTH(C426)=MONTH(D$3),RIGHT('Yearly Info'!A$42,LEN('Yearly Info'!A$42)-4),"")</f>
        <v xml:space="preserve"> </v>
      </c>
      <c r="B426" s="145"/>
      <c r="C426" s="42">
        <f t="shared" ca="1" si="15"/>
        <v>46341</v>
      </c>
      <c r="D426" s="107">
        <f ca="1">INDIRECT("'" &amp; UPPER(LEFT(TEXT($D$3,"mmmm"),3)) &amp; "'!O39")</f>
        <v>0</v>
      </c>
      <c r="E426" s="147"/>
      <c r="F426" s="148"/>
      <c r="G426" s="148"/>
      <c r="H426" s="148"/>
      <c r="I426" s="148"/>
      <c r="J426" s="148"/>
      <c r="K426" s="148"/>
      <c r="L426" s="148"/>
      <c r="M426" s="148"/>
      <c r="N426" s="148"/>
      <c r="O426" s="148"/>
      <c r="P426" s="149"/>
    </row>
    <row r="427" spans="1:16" ht="15" customHeight="1" thickBot="1" x14ac:dyDescent="0.3">
      <c r="A427" s="45" t="str">
        <f ca="1">IF(MONTH(C427)=MONTH(D$3),RIGHT('Yearly Info'!A$43,LEN('Yearly Info'!A$43)-4),"")</f>
        <v xml:space="preserve"> </v>
      </c>
      <c r="B427" s="146"/>
      <c r="C427" s="42">
        <f t="shared" ca="1" si="15"/>
        <v>46341</v>
      </c>
      <c r="D427" s="107">
        <f ca="1">INDIRECT("'" &amp; UPPER(LEFT(TEXT($D$3,"mmmm"),3)) &amp; "'!O40")</f>
        <v>0</v>
      </c>
      <c r="E427" s="150"/>
      <c r="F427" s="151"/>
      <c r="G427" s="151"/>
      <c r="H427" s="151"/>
      <c r="I427" s="151"/>
      <c r="J427" s="151"/>
      <c r="K427" s="151"/>
      <c r="L427" s="151"/>
      <c r="M427" s="151"/>
      <c r="N427" s="151"/>
      <c r="O427" s="151"/>
      <c r="P427" s="152"/>
    </row>
    <row r="428" spans="1:16" ht="15" customHeight="1" x14ac:dyDescent="0.25">
      <c r="A428" s="44" t="str">
        <f ca="1">IF(MONTH(C428)=MONTH(D$3),RIGHT('Yearly Info'!A$14,LEN('Yearly Info'!A$14)-4),"")</f>
        <v xml:space="preserve"> RICS Support for MDEQ</v>
      </c>
      <c r="B428" s="159" t="str">
        <f ca="1">TEXT(C428,"dddd")</f>
        <v>Monday</v>
      </c>
      <c r="C428" s="96">
        <f ca="1">C338+3</f>
        <v>46342</v>
      </c>
      <c r="D428" s="54">
        <f ca="1">INDIRECT("'" &amp; UPPER(LEFT(TEXT($D$3,"mmmm"),3)) &amp; "'!P11")</f>
        <v>0</v>
      </c>
      <c r="E428" s="147"/>
      <c r="F428" s="148"/>
      <c r="G428" s="148"/>
      <c r="H428" s="148"/>
      <c r="I428" s="148"/>
      <c r="J428" s="148"/>
      <c r="K428" s="148"/>
      <c r="L428" s="148"/>
      <c r="M428" s="148"/>
      <c r="N428" s="148"/>
      <c r="O428" s="148"/>
      <c r="P428" s="149"/>
    </row>
    <row r="429" spans="1:16" ht="15" customHeight="1" x14ac:dyDescent="0.25">
      <c r="A429" s="44" t="str">
        <f ca="1">IF(MONTH(C429)=MONTH(D$3),RIGHT('Yearly Info'!A$15,LEN('Yearly Info'!A$15)-4),"")</f>
        <v xml:space="preserve"> MDEQ</v>
      </c>
      <c r="B429" s="145"/>
      <c r="C429" s="42">
        <f ca="1">C428</f>
        <v>46342</v>
      </c>
      <c r="D429" s="54">
        <f ca="1">INDIRECT("'" &amp; UPPER(LEFT(TEXT($D$3,"mmmm"),3)) &amp; "'!P12")</f>
        <v>0</v>
      </c>
      <c r="E429" s="147"/>
      <c r="F429" s="148"/>
      <c r="G429" s="148"/>
      <c r="H429" s="148"/>
      <c r="I429" s="148"/>
      <c r="J429" s="148"/>
      <c r="K429" s="148"/>
      <c r="L429" s="148"/>
      <c r="M429" s="148"/>
      <c r="N429" s="148"/>
      <c r="O429" s="148"/>
      <c r="P429" s="149"/>
    </row>
    <row r="430" spans="1:16" ht="15" customHeight="1" x14ac:dyDescent="0.25">
      <c r="A430" s="44" t="str">
        <f ca="1">IF(MONTH(C430)=MONTH(D$3),RIGHT('Yearly Info'!A$16,LEN('Yearly Info'!A$16)-4),"")</f>
        <v xml:space="preserve"> RICS Idea Portal</v>
      </c>
      <c r="B430" s="145"/>
      <c r="C430" s="42">
        <f t="shared" ref="C430:C457" ca="1" si="16">C429</f>
        <v>46342</v>
      </c>
      <c r="D430" s="54">
        <f ca="1">INDIRECT("'" &amp; UPPER(LEFT(TEXT($D$3,"mmmm"),3)) &amp; "'!P13")</f>
        <v>0</v>
      </c>
      <c r="E430" s="147"/>
      <c r="F430" s="148"/>
      <c r="G430" s="148"/>
      <c r="H430" s="148"/>
      <c r="I430" s="148"/>
      <c r="J430" s="148"/>
      <c r="K430" s="148"/>
      <c r="L430" s="148"/>
      <c r="M430" s="148"/>
      <c r="N430" s="148"/>
      <c r="O430" s="148"/>
      <c r="P430" s="149"/>
    </row>
    <row r="431" spans="1:16" ht="15" customHeight="1" x14ac:dyDescent="0.25">
      <c r="A431" s="44" t="str">
        <f ca="1">IF(MONTH(C431)=MONTH(D$3),RIGHT('Yearly Info'!A$17,LEN('Yearly Info'!A$17)-4),"")</f>
        <v xml:space="preserve"> MSWIS</v>
      </c>
      <c r="B431" s="145"/>
      <c r="C431" s="42">
        <f t="shared" ca="1" si="16"/>
        <v>46342</v>
      </c>
      <c r="D431" s="54">
        <f ca="1">INDIRECT("'" &amp; UPPER(LEFT(TEXT($D$3,"mmmm"),3)) &amp; "'!P14")</f>
        <v>0</v>
      </c>
      <c r="E431" s="147"/>
      <c r="F431" s="148"/>
      <c r="G431" s="148"/>
      <c r="H431" s="148"/>
      <c r="I431" s="148"/>
      <c r="J431" s="148"/>
      <c r="K431" s="148"/>
      <c r="L431" s="148"/>
      <c r="M431" s="148"/>
      <c r="N431" s="148"/>
      <c r="O431" s="148"/>
      <c r="P431" s="149"/>
    </row>
    <row r="432" spans="1:16" ht="15" customHeight="1" x14ac:dyDescent="0.25">
      <c r="A432" s="44" t="str">
        <f ca="1">IF(MONTH(C432)=MONTH(D$3),RIGHT('Yearly Info'!A$18,LEN('Yearly Info'!A$18)-4),"")</f>
        <v xml:space="preserve"> GeoSpatial</v>
      </c>
      <c r="B432" s="145"/>
      <c r="C432" s="42">
        <f t="shared" ca="1" si="16"/>
        <v>46342</v>
      </c>
      <c r="D432" s="54">
        <f ca="1">INDIRECT("'" &amp; UPPER(LEFT(TEXT($D$3,"mmmm"),3)) &amp; "'!P15")</f>
        <v>0</v>
      </c>
      <c r="E432" s="147"/>
      <c r="F432" s="148"/>
      <c r="G432" s="148"/>
      <c r="H432" s="148"/>
      <c r="I432" s="148"/>
      <c r="J432" s="148"/>
      <c r="K432" s="148"/>
      <c r="L432" s="148"/>
      <c r="M432" s="148"/>
      <c r="N432" s="148"/>
      <c r="O432" s="148"/>
      <c r="P432" s="149"/>
    </row>
    <row r="433" spans="1:16" ht="15" customHeight="1" x14ac:dyDescent="0.25">
      <c r="A433" s="44" t="str">
        <f ca="1">IF(MONTH(C433)=MONTH(D$3),RIGHT('Yearly Info'!A$19,LEN('Yearly Info'!A$19)-4),"")</f>
        <v xml:space="preserve"> RICS Dashboard</v>
      </c>
      <c r="B433" s="145"/>
      <c r="C433" s="42">
        <f t="shared" ca="1" si="16"/>
        <v>46342</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MDWFP NRIS</v>
      </c>
      <c r="B434" s="145"/>
      <c r="C434" s="42">
        <f t="shared" ca="1" si="16"/>
        <v>46342</v>
      </c>
      <c r="D434" s="54">
        <f ca="1">INDIRECT("'" &amp; UPPER(LEFT(TEXT($D$3,"mmmm"),3)) &amp; "'!P17")</f>
        <v>0</v>
      </c>
      <c r="E434" s="153"/>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 MRVA 4 CLOSED</v>
      </c>
      <c r="B435" s="145"/>
      <c r="C435" s="42">
        <f t="shared" ca="1" si="16"/>
        <v>46342</v>
      </c>
      <c r="D435" s="54">
        <f ca="1">INDIRECT("'" &amp; UPPER(LEFT(TEXT($D$3,"mmmm"),3)) &amp; "'!P18")</f>
        <v>0</v>
      </c>
      <c r="E435" s="147"/>
      <c r="F435" s="148"/>
      <c r="G435" s="148"/>
      <c r="H435" s="148"/>
      <c r="I435" s="148"/>
      <c r="J435" s="148"/>
      <c r="K435" s="148"/>
      <c r="L435" s="148"/>
      <c r="M435" s="148"/>
      <c r="N435" s="148"/>
      <c r="O435" s="148"/>
      <c r="P435" s="149"/>
    </row>
    <row r="436" spans="1:16" ht="15" customHeight="1" x14ac:dyDescent="0.25">
      <c r="A436" s="44" t="str">
        <f ca="1">IF(MONTH(C436)=MONTH(D$3),RIGHT('Yearly Info'!A$22,LEN('Yearly Info'!A$22)-4),"")</f>
        <v xml:space="preserve"> Tackett</v>
      </c>
      <c r="B436" s="145"/>
      <c r="C436" s="42">
        <f t="shared" ca="1" si="16"/>
        <v>46342</v>
      </c>
      <c r="D436" s="54">
        <f ca="1">INDIRECT("'" &amp; UPPER(LEFT(TEXT($D$3,"mmmm"),3)) &amp; "'!P19")</f>
        <v>0</v>
      </c>
      <c r="E436" s="147"/>
      <c r="F436" s="148"/>
      <c r="G436" s="148"/>
      <c r="H436" s="148"/>
      <c r="I436" s="148"/>
      <c r="J436" s="148"/>
      <c r="K436" s="148"/>
      <c r="L436" s="148"/>
      <c r="M436" s="148"/>
      <c r="N436" s="148"/>
      <c r="O436" s="148"/>
      <c r="P436" s="149"/>
    </row>
    <row r="437" spans="1:16" ht="15" customHeight="1" x14ac:dyDescent="0.25">
      <c r="A437" s="44" t="e">
        <f ca="1">IF(MONTH(C437)=MONTH(D$3),RIGHT('Yearly Info'!A$23,LEN('Yearly Info'!A$23)-4),"")</f>
        <v>#VALUE!</v>
      </c>
      <c r="B437" s="145"/>
      <c r="C437" s="42">
        <f t="shared" ca="1" si="16"/>
        <v>46342</v>
      </c>
      <c r="D437" s="54">
        <f ca="1">INDIRECT("'" &amp; UPPER(LEFT(TEXT($D$3,"mmmm"),3)) &amp; "'!P20")</f>
        <v>0</v>
      </c>
      <c r="E437" s="147"/>
      <c r="F437" s="148"/>
      <c r="G437" s="148"/>
      <c r="H437" s="148"/>
      <c r="I437" s="148"/>
      <c r="J437" s="148"/>
      <c r="K437" s="148"/>
      <c r="L437" s="148"/>
      <c r="M437" s="148"/>
      <c r="N437" s="148"/>
      <c r="O437" s="148"/>
      <c r="P437" s="149"/>
    </row>
    <row r="438" spans="1:16" ht="15" customHeight="1" x14ac:dyDescent="0.25">
      <c r="A438" s="44" t="e">
        <f ca="1">IF(MONTH(C438)=MONTH(D$3),RIGHT('Yearly Info'!A$24,LEN('Yearly Info'!A$24)-4),"")</f>
        <v>#VALUE!</v>
      </c>
      <c r="B438" s="145"/>
      <c r="C438" s="42">
        <f t="shared" ca="1" si="16"/>
        <v>46342</v>
      </c>
      <c r="D438" s="54">
        <f ca="1">INDIRECT("'" &amp; UPPER(LEFT(TEXT($D$3,"mmmm"),3)) &amp; "'!P21")</f>
        <v>0</v>
      </c>
      <c r="E438" s="147"/>
      <c r="F438" s="148"/>
      <c r="G438" s="148"/>
      <c r="H438" s="148"/>
      <c r="I438" s="148"/>
      <c r="J438" s="148"/>
      <c r="K438" s="148"/>
      <c r="L438" s="148"/>
      <c r="M438" s="148"/>
      <c r="N438" s="148"/>
      <c r="O438" s="148"/>
      <c r="P438" s="149"/>
    </row>
    <row r="439" spans="1:16" ht="15" customHeight="1" x14ac:dyDescent="0.25">
      <c r="A439" s="44" t="e">
        <f ca="1">IF(MONTH(C439)=MONTH(D$3),RIGHT('Yearly Info'!A$25,LEN('Yearly Info'!A$25)-4),"")</f>
        <v>#VALUE!</v>
      </c>
      <c r="B439" s="145"/>
      <c r="C439" s="42">
        <f t="shared" ca="1" si="16"/>
        <v>46342</v>
      </c>
      <c r="D439" s="54">
        <f ca="1">INDIRECT("'" &amp; UPPER(LEFT(TEXT($D$3,"mmmm"),3)) &amp; "'!P22")</f>
        <v>0</v>
      </c>
      <c r="E439" s="147"/>
      <c r="F439" s="148"/>
      <c r="G439" s="148"/>
      <c r="H439" s="148"/>
      <c r="I439" s="148"/>
      <c r="J439" s="148"/>
      <c r="K439" s="148"/>
      <c r="L439" s="148"/>
      <c r="M439" s="148"/>
      <c r="N439" s="148"/>
      <c r="O439" s="148"/>
      <c r="P439" s="149"/>
    </row>
    <row r="440" spans="1:16" ht="15" customHeight="1" x14ac:dyDescent="0.25">
      <c r="A440" s="44" t="e">
        <f ca="1">IF(MONTH(C440)=MONTH(D$3),RIGHT('Yearly Info'!A$26,LEN('Yearly Info'!A$26)-4),"")</f>
        <v>#VALUE!</v>
      </c>
      <c r="B440" s="145"/>
      <c r="C440" s="42">
        <f t="shared" ca="1" si="16"/>
        <v>46342</v>
      </c>
      <c r="D440" s="54">
        <f ca="1">INDIRECT("'" &amp; UPPER(LEFT(TEXT($D$3,"mmmm"),3)) &amp; "'!P23")</f>
        <v>0</v>
      </c>
      <c r="E440" s="147"/>
      <c r="F440" s="148"/>
      <c r="G440" s="148"/>
      <c r="H440" s="148"/>
      <c r="I440" s="148"/>
      <c r="J440" s="148"/>
      <c r="K440" s="148"/>
      <c r="L440" s="148"/>
      <c r="M440" s="148"/>
      <c r="N440" s="148"/>
      <c r="O440" s="148"/>
      <c r="P440" s="149"/>
    </row>
    <row r="441" spans="1:16" ht="15" customHeight="1" x14ac:dyDescent="0.25">
      <c r="A441" s="44" t="e">
        <f ca="1">IF(MONTH(C441)=MONTH(D$3),RIGHT('Yearly Info'!A$27,LEN('Yearly Info'!A$27)-4),"")</f>
        <v>#VALUE!</v>
      </c>
      <c r="B441" s="145"/>
      <c r="C441" s="42">
        <f t="shared" ca="1" si="16"/>
        <v>46342</v>
      </c>
      <c r="D441" s="54">
        <f ca="1">INDIRECT("'" &amp; UPPER(LEFT(TEXT($D$3,"mmmm"),3)) &amp; "'!P24")</f>
        <v>0</v>
      </c>
      <c r="E441" s="147"/>
      <c r="F441" s="148"/>
      <c r="G441" s="148"/>
      <c r="H441" s="148"/>
      <c r="I441" s="148"/>
      <c r="J441" s="148"/>
      <c r="K441" s="148"/>
      <c r="L441" s="148"/>
      <c r="M441" s="148"/>
      <c r="N441" s="148"/>
      <c r="O441" s="148"/>
      <c r="P441" s="149"/>
    </row>
    <row r="442" spans="1:16" ht="15" customHeight="1" x14ac:dyDescent="0.25">
      <c r="A442" s="44" t="e">
        <f ca="1">IF(MONTH(C442)=MONTH(D$3),RIGHT('Yearly Info'!A$28,LEN('Yearly Info'!A$28)-4),"")</f>
        <v>#VALUE!</v>
      </c>
      <c r="B442" s="145"/>
      <c r="C442" s="42">
        <f t="shared" ca="1" si="16"/>
        <v>46342</v>
      </c>
      <c r="D442" s="54">
        <f ca="1">INDIRECT("'" &amp; UPPER(LEFT(TEXT($D$3,"mmmm"),3)) &amp; "'!P25")</f>
        <v>0</v>
      </c>
      <c r="E442" s="147"/>
      <c r="F442" s="148"/>
      <c r="G442" s="148"/>
      <c r="H442" s="148"/>
      <c r="I442" s="148"/>
      <c r="J442" s="148"/>
      <c r="K442" s="148"/>
      <c r="L442" s="148"/>
      <c r="M442" s="148"/>
      <c r="N442" s="148"/>
      <c r="O442" s="148"/>
      <c r="P442" s="149"/>
    </row>
    <row r="443" spans="1:16" ht="15" customHeight="1" x14ac:dyDescent="0.25">
      <c r="A443" s="44" t="e">
        <f ca="1">IF(MONTH(C443)=MONTH(D$3),RIGHT('Yearly Info'!A$29,LEN('Yearly Info'!A$29)-4),"")</f>
        <v>#VALUE!</v>
      </c>
      <c r="B443" s="145"/>
      <c r="C443" s="42">
        <f t="shared" ca="1" si="16"/>
        <v>46342</v>
      </c>
      <c r="D443" s="54">
        <f ca="1">INDIRECT("'" &amp; UPPER(LEFT(TEXT($D$3,"mmmm"),3)) &amp; "'!P26")</f>
        <v>0</v>
      </c>
      <c r="E443" s="147"/>
      <c r="F443" s="148"/>
      <c r="G443" s="148"/>
      <c r="H443" s="148"/>
      <c r="I443" s="148"/>
      <c r="J443" s="148"/>
      <c r="K443" s="148"/>
      <c r="L443" s="148"/>
      <c r="M443" s="148"/>
      <c r="N443" s="148"/>
      <c r="O443" s="148"/>
      <c r="P443" s="149"/>
    </row>
    <row r="444" spans="1:16" ht="15" customHeight="1" x14ac:dyDescent="0.25">
      <c r="A444" s="44" t="e">
        <f ca="1">IF(MONTH(C444)=MONTH(D$3),RIGHT('Yearly Info'!A$30,LEN('Yearly Info'!A$30)-4),"")</f>
        <v>#VALUE!</v>
      </c>
      <c r="B444" s="145"/>
      <c r="C444" s="42">
        <f t="shared" ca="1" si="16"/>
        <v>46342</v>
      </c>
      <c r="D444" s="54">
        <f ca="1">INDIRECT("'" &amp; UPPER(LEFT(TEXT($D$3,"mmmm"),3)) &amp; "'!P27")</f>
        <v>0</v>
      </c>
      <c r="E444" s="147"/>
      <c r="F444" s="148"/>
      <c r="G444" s="148"/>
      <c r="H444" s="148"/>
      <c r="I444" s="148"/>
      <c r="J444" s="148"/>
      <c r="K444" s="148"/>
      <c r="L444" s="148"/>
      <c r="M444" s="148"/>
      <c r="N444" s="148"/>
      <c r="O444" s="148"/>
      <c r="P444" s="149"/>
    </row>
    <row r="445" spans="1:16" ht="15" customHeight="1" x14ac:dyDescent="0.25">
      <c r="A445" s="44" t="e">
        <f ca="1">IF(MONTH(C445)=MONTH(D$3),RIGHT('Yearly Info'!A$31,LEN('Yearly Info'!A$31)-4),"")</f>
        <v>#VALUE!</v>
      </c>
      <c r="B445" s="145"/>
      <c r="C445" s="42">
        <f t="shared" ca="1" si="16"/>
        <v>46342</v>
      </c>
      <c r="D445" s="54">
        <f ca="1">INDIRECT("'" &amp; UPPER(LEFT(TEXT($D$3,"mmmm"),3)) &amp; "'!P28")</f>
        <v>0</v>
      </c>
      <c r="E445" s="147"/>
      <c r="F445" s="148"/>
      <c r="G445" s="148"/>
      <c r="H445" s="148"/>
      <c r="I445" s="148"/>
      <c r="J445" s="148"/>
      <c r="K445" s="148"/>
      <c r="L445" s="148"/>
      <c r="M445" s="148"/>
      <c r="N445" s="148"/>
      <c r="O445" s="148"/>
      <c r="P445" s="149"/>
    </row>
    <row r="446" spans="1:16" ht="15" customHeight="1" x14ac:dyDescent="0.25">
      <c r="A446" s="44" t="e">
        <f ca="1">IF(MONTH(C446)=MONTH(D$3),RIGHT('Yearly Info'!A$32,LEN('Yearly Info'!A$32)-4),"")</f>
        <v>#VALUE!</v>
      </c>
      <c r="B446" s="145"/>
      <c r="C446" s="42">
        <f t="shared" ca="1" si="16"/>
        <v>46342</v>
      </c>
      <c r="D446" s="54">
        <f ca="1">INDIRECT("'" &amp; UPPER(LEFT(TEXT($D$3,"mmmm"),3)) &amp; "'!P29")</f>
        <v>0</v>
      </c>
      <c r="E446" s="147"/>
      <c r="F446" s="148"/>
      <c r="G446" s="148"/>
      <c r="H446" s="148"/>
      <c r="I446" s="148"/>
      <c r="J446" s="148"/>
      <c r="K446" s="148"/>
      <c r="L446" s="148"/>
      <c r="M446" s="148"/>
      <c r="N446" s="148"/>
      <c r="O446" s="148"/>
      <c r="P446" s="149"/>
    </row>
    <row r="447" spans="1:16" ht="15" customHeight="1" x14ac:dyDescent="0.25">
      <c r="A447" s="44" t="e">
        <f ca="1">IF(MONTH(C447)=MONTH(D$3),RIGHT('Yearly Info'!A$33,LEN('Yearly Info'!A$33)-4),"")</f>
        <v>#VALUE!</v>
      </c>
      <c r="B447" s="145"/>
      <c r="C447" s="42">
        <f t="shared" ca="1" si="16"/>
        <v>46342</v>
      </c>
      <c r="D447" s="54">
        <f ca="1">INDIRECT("'" &amp; UPPER(LEFT(TEXT($D$3,"mmmm"),3)) &amp; "'!P30")</f>
        <v>0</v>
      </c>
      <c r="E447" s="147"/>
      <c r="F447" s="148"/>
      <c r="G447" s="148"/>
      <c r="H447" s="148"/>
      <c r="I447" s="148"/>
      <c r="J447" s="148"/>
      <c r="K447" s="148"/>
      <c r="L447" s="148"/>
      <c r="M447" s="148"/>
      <c r="N447" s="148"/>
      <c r="O447" s="148"/>
      <c r="P447" s="149"/>
    </row>
    <row r="448" spans="1:16" ht="15" customHeight="1" x14ac:dyDescent="0.25">
      <c r="A448" s="44" t="e">
        <f ca="1">IF(MONTH(C448)=MONTH(D$3),RIGHT('Yearly Info'!A$34,LEN('Yearly Info'!A$34)-4),"")</f>
        <v>#VALUE!</v>
      </c>
      <c r="B448" s="145"/>
      <c r="C448" s="42">
        <f t="shared" ca="1" si="16"/>
        <v>46342</v>
      </c>
      <c r="D448" s="54">
        <f ca="1">INDIRECT("'" &amp; UPPER(LEFT(TEXT($D$3,"mmmm"),3)) &amp; "'!P31")</f>
        <v>0</v>
      </c>
      <c r="E448" s="147"/>
      <c r="F448" s="148"/>
      <c r="G448" s="148"/>
      <c r="H448" s="148"/>
      <c r="I448" s="148"/>
      <c r="J448" s="148"/>
      <c r="K448" s="148"/>
      <c r="L448" s="148"/>
      <c r="M448" s="148"/>
      <c r="N448" s="148"/>
      <c r="O448" s="148"/>
      <c r="P448" s="149"/>
    </row>
    <row r="449" spans="1:16" ht="15" customHeight="1" x14ac:dyDescent="0.25">
      <c r="A449" s="44" t="e">
        <f ca="1">IF(MONTH(C449)=MONTH(D$3),RIGHT('Yearly Info'!A$35,LEN('Yearly Info'!A$35)-4),"")</f>
        <v>#VALUE!</v>
      </c>
      <c r="B449" s="145"/>
      <c r="C449" s="42">
        <f t="shared" ca="1" si="16"/>
        <v>46342</v>
      </c>
      <c r="D449" s="54">
        <f ca="1">INDIRECT("'" &amp; UPPER(LEFT(TEXT($D$3,"mmmm"),3)) &amp; "'!P32")</f>
        <v>0</v>
      </c>
      <c r="E449" s="147"/>
      <c r="F449" s="148"/>
      <c r="G449" s="148"/>
      <c r="H449" s="148"/>
      <c r="I449" s="148"/>
      <c r="J449" s="148"/>
      <c r="K449" s="148"/>
      <c r="L449" s="148"/>
      <c r="M449" s="148"/>
      <c r="N449" s="148"/>
      <c r="O449" s="148"/>
      <c r="P449" s="149"/>
    </row>
    <row r="450" spans="1:16" ht="15" customHeight="1" x14ac:dyDescent="0.25">
      <c r="A450" s="44" t="e">
        <f ca="1">IF(MONTH(C450)=MONTH(D$3),RIGHT('Yearly Info'!A$36,LEN('Yearly Info'!A$36)-4),"")</f>
        <v>#VALUE!</v>
      </c>
      <c r="B450" s="145"/>
      <c r="C450" s="42">
        <f t="shared" ca="1" si="16"/>
        <v>46342</v>
      </c>
      <c r="D450" s="54">
        <f ca="1">INDIRECT("'" &amp; UPPER(LEFT(TEXT($D$3,"mmmm"),3)) &amp; "'!P33")</f>
        <v>0</v>
      </c>
      <c r="E450" s="147"/>
      <c r="F450" s="148"/>
      <c r="G450" s="148"/>
      <c r="H450" s="148"/>
      <c r="I450" s="148"/>
      <c r="J450" s="148"/>
      <c r="K450" s="148"/>
      <c r="L450" s="148"/>
      <c r="M450" s="148"/>
      <c r="N450" s="148"/>
      <c r="O450" s="148"/>
      <c r="P450" s="149"/>
    </row>
    <row r="451" spans="1:16" ht="15" customHeight="1" x14ac:dyDescent="0.25">
      <c r="A451" s="44" t="e">
        <f ca="1">IF(MONTH(C451)=MONTH(D$3),RIGHT('Yearly Info'!A$37,LEN('Yearly Info'!A$37)-4),"")</f>
        <v>#VALUE!</v>
      </c>
      <c r="B451" s="145"/>
      <c r="C451" s="42">
        <f t="shared" ca="1" si="16"/>
        <v>46342</v>
      </c>
      <c r="D451" s="54">
        <f ca="1">INDIRECT("'" &amp; UPPER(LEFT(TEXT($D$3,"mmmm"),3)) &amp; "'!P34")</f>
        <v>0</v>
      </c>
      <c r="E451" s="147"/>
      <c r="F451" s="148"/>
      <c r="G451" s="148"/>
      <c r="H451" s="148"/>
      <c r="I451" s="148"/>
      <c r="J451" s="148"/>
      <c r="K451" s="148"/>
      <c r="L451" s="148"/>
      <c r="M451" s="148"/>
      <c r="N451" s="148"/>
      <c r="O451" s="148"/>
      <c r="P451" s="149"/>
    </row>
    <row r="452" spans="1:16" ht="15" customHeight="1" x14ac:dyDescent="0.25">
      <c r="A452" s="44" t="e">
        <f ca="1">IF(MONTH(C452)=MONTH(D$3),RIGHT('Yearly Info'!A$38,LEN('Yearly Info'!A$38)-4),"")</f>
        <v>#VALUE!</v>
      </c>
      <c r="B452" s="145"/>
      <c r="C452" s="42">
        <f t="shared" ca="1" si="16"/>
        <v>46342</v>
      </c>
      <c r="D452" s="54">
        <f ca="1">INDIRECT("'" &amp; UPPER(LEFT(TEXT($D$3,"mmmm"),3)) &amp; "'!P35")</f>
        <v>0</v>
      </c>
      <c r="E452" s="147"/>
      <c r="F452" s="148"/>
      <c r="G452" s="148"/>
      <c r="H452" s="148"/>
      <c r="I452" s="148"/>
      <c r="J452" s="148"/>
      <c r="K452" s="148"/>
      <c r="L452" s="148"/>
      <c r="M452" s="148"/>
      <c r="N452" s="148"/>
      <c r="O452" s="148"/>
      <c r="P452" s="149"/>
    </row>
    <row r="453" spans="1:16" ht="15" customHeight="1" x14ac:dyDescent="0.25">
      <c r="A453" s="44" t="e">
        <f ca="1">IF(MONTH(C453)=MONTH(D$3),RIGHT('Yearly Info'!A$39,LEN('Yearly Info'!A$39)-4),"")</f>
        <v>#VALUE!</v>
      </c>
      <c r="B453" s="145"/>
      <c r="C453" s="42">
        <f t="shared" ca="1" si="16"/>
        <v>46342</v>
      </c>
      <c r="D453" s="54">
        <f ca="1">INDIRECT("'" &amp; UPPER(LEFT(TEXT($D$3,"mmmm"),3)) &amp; "'!P36")</f>
        <v>0</v>
      </c>
      <c r="E453" s="147"/>
      <c r="F453" s="148"/>
      <c r="G453" s="148"/>
      <c r="H453" s="148"/>
      <c r="I453" s="148"/>
      <c r="J453" s="148"/>
      <c r="K453" s="148"/>
      <c r="L453" s="148"/>
      <c r="M453" s="148"/>
      <c r="N453" s="148"/>
      <c r="O453" s="148"/>
      <c r="P453" s="149"/>
    </row>
    <row r="454" spans="1:16" ht="15" customHeight="1" thickBot="1" x14ac:dyDescent="0.3">
      <c r="A454" s="45" t="e">
        <f ca="1">IF(MONTH(C454)=MONTH(D$3),RIGHT('Yearly Info'!A$40,LEN('Yearly Info'!A$40)-4),"")</f>
        <v>#VALUE!</v>
      </c>
      <c r="B454" s="145"/>
      <c r="C454" s="42">
        <f t="shared" ca="1" si="16"/>
        <v>46342</v>
      </c>
      <c r="D454" s="54">
        <f ca="1">INDIRECT("'" &amp; UPPER(LEFT(TEXT($D$3,"mmmm"),3)) &amp; "'!P37")</f>
        <v>0</v>
      </c>
      <c r="E454" s="147"/>
      <c r="F454" s="148"/>
      <c r="G454" s="148"/>
      <c r="H454" s="148"/>
      <c r="I454" s="148"/>
      <c r="J454" s="148"/>
      <c r="K454" s="148"/>
      <c r="L454" s="148"/>
      <c r="M454" s="148"/>
      <c r="N454" s="148"/>
      <c r="O454" s="148"/>
      <c r="P454" s="149"/>
    </row>
    <row r="455" spans="1:16" ht="15" customHeight="1" thickBot="1" x14ac:dyDescent="0.3">
      <c r="A455" s="45" t="str">
        <f ca="1">IF(MONTH(C455)=MONTH(D$3),RIGHT('Yearly Info'!A$41,LEN('Yearly Info'!A$41)-4),"")</f>
        <v xml:space="preserve"> </v>
      </c>
      <c r="B455" s="145"/>
      <c r="C455" s="42">
        <f t="shared" ca="1" si="16"/>
        <v>46342</v>
      </c>
      <c r="D455" s="54">
        <f ca="1">INDIRECT("'" &amp; UPPER(LEFT(TEXT($D$3,"mmmm"),3)) &amp; "'!P38")</f>
        <v>0</v>
      </c>
      <c r="E455" s="147"/>
      <c r="F455" s="148"/>
      <c r="G455" s="148"/>
      <c r="H455" s="148"/>
      <c r="I455" s="148"/>
      <c r="J455" s="148"/>
      <c r="K455" s="148"/>
      <c r="L455" s="148"/>
      <c r="M455" s="148"/>
      <c r="N455" s="148"/>
      <c r="O455" s="148"/>
      <c r="P455" s="149"/>
    </row>
    <row r="456" spans="1:16" ht="15" customHeight="1" thickBot="1" x14ac:dyDescent="0.3">
      <c r="A456" s="45" t="str">
        <f ca="1">IF(MONTH(C456)=MONTH(D$3),RIGHT('Yearly Info'!A$42,LEN('Yearly Info'!A$42)-4),"")</f>
        <v xml:space="preserve"> </v>
      </c>
      <c r="B456" s="145"/>
      <c r="C456" s="42">
        <f t="shared" ca="1" si="16"/>
        <v>46342</v>
      </c>
      <c r="D456" s="54">
        <f ca="1">INDIRECT("'" &amp; UPPER(LEFT(TEXT($D$3,"mmmm"),3)) &amp; "'!P39")</f>
        <v>0</v>
      </c>
      <c r="E456" s="147"/>
      <c r="F456" s="148"/>
      <c r="G456" s="148"/>
      <c r="H456" s="148"/>
      <c r="I456" s="148"/>
      <c r="J456" s="148"/>
      <c r="K456" s="148"/>
      <c r="L456" s="148"/>
      <c r="M456" s="148"/>
      <c r="N456" s="148"/>
      <c r="O456" s="148"/>
      <c r="P456" s="149"/>
    </row>
    <row r="457" spans="1:16" ht="15" customHeight="1" thickBot="1" x14ac:dyDescent="0.3">
      <c r="A457" s="45" t="str">
        <f ca="1">IF(MONTH(C457)=MONTH(D$3),RIGHT('Yearly Info'!A$43,LEN('Yearly Info'!A$43)-4),"")</f>
        <v xml:space="preserve"> </v>
      </c>
      <c r="B457" s="146"/>
      <c r="C457" s="42">
        <f t="shared" ca="1" si="16"/>
        <v>46342</v>
      </c>
      <c r="D457" s="55">
        <f ca="1">INDIRECT("'" &amp; UPPER(LEFT(TEXT($D$3,"mmmm"),3)) &amp; "'!P40")</f>
        <v>0</v>
      </c>
      <c r="E457" s="150"/>
      <c r="F457" s="151"/>
      <c r="G457" s="151"/>
      <c r="H457" s="151"/>
      <c r="I457" s="151"/>
      <c r="J457" s="151"/>
      <c r="K457" s="151"/>
      <c r="L457" s="151"/>
      <c r="M457" s="151"/>
      <c r="N457" s="151"/>
      <c r="O457" s="151"/>
      <c r="P457" s="152"/>
    </row>
    <row r="458" spans="1:16" ht="15" customHeight="1" x14ac:dyDescent="0.25">
      <c r="A458" s="44" t="str">
        <f ca="1">IF(MONTH(C458)=MONTH(D$3),RIGHT('Yearly Info'!A$14,LEN('Yearly Info'!A$14)-4),"")</f>
        <v xml:space="preserve"> RICS Support for MDEQ</v>
      </c>
      <c r="B458" s="159" t="str">
        <f ca="1">TEXT(C458,"dddd")</f>
        <v>Tuesday</v>
      </c>
      <c r="C458" s="96">
        <f ca="1">C428+1</f>
        <v>46343</v>
      </c>
      <c r="D458" s="54">
        <f ca="1">INDIRECT("'" &amp; UPPER(LEFT(TEXT($D$3,"mmmm"),3)) &amp; "'!Q11")</f>
        <v>0</v>
      </c>
      <c r="E458" s="147"/>
      <c r="F458" s="148"/>
      <c r="G458" s="148"/>
      <c r="H458" s="148"/>
      <c r="I458" s="148"/>
      <c r="J458" s="148"/>
      <c r="K458" s="148"/>
      <c r="L458" s="148"/>
      <c r="M458" s="148"/>
      <c r="N458" s="148"/>
      <c r="O458" s="148"/>
      <c r="P458" s="149"/>
    </row>
    <row r="459" spans="1:16" ht="15" customHeight="1" x14ac:dyDescent="0.25">
      <c r="A459" s="44" t="str">
        <f ca="1">IF(MONTH(C459)=MONTH(D$3),RIGHT('Yearly Info'!A$15,LEN('Yearly Info'!A$15)-4),"")</f>
        <v xml:space="preserve"> MDEQ</v>
      </c>
      <c r="B459" s="145"/>
      <c r="C459" s="42">
        <f ca="1">C458</f>
        <v>46343</v>
      </c>
      <c r="D459" s="54">
        <f ca="1">INDIRECT("'" &amp; UPPER(LEFT(TEXT($D$3,"mmmm"),3)) &amp; "'!Q12")</f>
        <v>0</v>
      </c>
      <c r="E459" s="147"/>
      <c r="F459" s="148"/>
      <c r="G459" s="148"/>
      <c r="H459" s="148"/>
      <c r="I459" s="148"/>
      <c r="J459" s="148"/>
      <c r="K459" s="148"/>
      <c r="L459" s="148"/>
      <c r="M459" s="148"/>
      <c r="N459" s="148"/>
      <c r="O459" s="148"/>
      <c r="P459" s="149"/>
    </row>
    <row r="460" spans="1:16" ht="15" customHeight="1" x14ac:dyDescent="0.25">
      <c r="A460" s="44" t="str">
        <f ca="1">IF(MONTH(C460)=MONTH(D$3),RIGHT('Yearly Info'!A$16,LEN('Yearly Info'!A$16)-4),"")</f>
        <v xml:space="preserve"> RICS Idea Portal</v>
      </c>
      <c r="B460" s="145"/>
      <c r="C460" s="42">
        <f t="shared" ref="C460:C487" ca="1" si="17">C459</f>
        <v>46343</v>
      </c>
      <c r="D460" s="54">
        <f ca="1">INDIRECT("'" &amp; UPPER(LEFT(TEXT($D$3,"mmmm"),3)) &amp; "'!Q13")</f>
        <v>0</v>
      </c>
      <c r="E460" s="147"/>
      <c r="F460" s="148"/>
      <c r="G460" s="148"/>
      <c r="H460" s="148"/>
      <c r="I460" s="148"/>
      <c r="J460" s="148"/>
      <c r="K460" s="148"/>
      <c r="L460" s="148"/>
      <c r="M460" s="148"/>
      <c r="N460" s="148"/>
      <c r="O460" s="148"/>
      <c r="P460" s="149"/>
    </row>
    <row r="461" spans="1:16" ht="15" customHeight="1" x14ac:dyDescent="0.25">
      <c r="A461" s="44" t="str">
        <f ca="1">IF(MONTH(C461)=MONTH(D$3),RIGHT('Yearly Info'!A$17,LEN('Yearly Info'!A$17)-4),"")</f>
        <v xml:space="preserve"> MSWIS</v>
      </c>
      <c r="B461" s="145"/>
      <c r="C461" s="42">
        <f t="shared" ca="1" si="17"/>
        <v>46343</v>
      </c>
      <c r="D461" s="54">
        <f ca="1">INDIRECT("'" &amp; UPPER(LEFT(TEXT($D$3,"mmmm"),3)) &amp; "'!Q14")</f>
        <v>0</v>
      </c>
      <c r="E461" s="147"/>
      <c r="F461" s="148"/>
      <c r="G461" s="148"/>
      <c r="H461" s="148"/>
      <c r="I461" s="148"/>
      <c r="J461" s="148"/>
      <c r="K461" s="148"/>
      <c r="L461" s="148"/>
      <c r="M461" s="148"/>
      <c r="N461" s="148"/>
      <c r="O461" s="148"/>
      <c r="P461" s="149"/>
    </row>
    <row r="462" spans="1:16" ht="15" customHeight="1" x14ac:dyDescent="0.25">
      <c r="A462" s="44" t="str">
        <f ca="1">IF(MONTH(C462)=MONTH(D$3),RIGHT('Yearly Info'!A$18,LEN('Yearly Info'!A$18)-4),"")</f>
        <v xml:space="preserve"> GeoSpatial</v>
      </c>
      <c r="B462" s="145"/>
      <c r="C462" s="42">
        <f t="shared" ca="1" si="17"/>
        <v>46343</v>
      </c>
      <c r="D462" s="54">
        <f ca="1">INDIRECT("'" &amp; UPPER(LEFT(TEXT($D$3,"mmmm"),3)) &amp; "'!Q15")</f>
        <v>0</v>
      </c>
      <c r="E462" s="147"/>
      <c r="F462" s="148"/>
      <c r="G462" s="148"/>
      <c r="H462" s="148"/>
      <c r="I462" s="148"/>
      <c r="J462" s="148"/>
      <c r="K462" s="148"/>
      <c r="L462" s="148"/>
      <c r="M462" s="148"/>
      <c r="N462" s="148"/>
      <c r="O462" s="148"/>
      <c r="P462" s="149"/>
    </row>
    <row r="463" spans="1:16" ht="15" customHeight="1" x14ac:dyDescent="0.25">
      <c r="A463" s="44" t="str">
        <f ca="1">IF(MONTH(C463)=MONTH(D$3),RIGHT('Yearly Info'!A$19,LEN('Yearly Info'!A$19)-4),"")</f>
        <v xml:space="preserve"> RICS Dashboard</v>
      </c>
      <c r="B463" s="145"/>
      <c r="C463" s="42">
        <f t="shared" ca="1" si="17"/>
        <v>46343</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MDWFP NRIS</v>
      </c>
      <c r="B464" s="145"/>
      <c r="C464" s="42">
        <f t="shared" ca="1" si="17"/>
        <v>46343</v>
      </c>
      <c r="D464" s="54">
        <f ca="1">INDIRECT("'" &amp; UPPER(LEFT(TEXT($D$3,"mmmm"),3)) &amp; "'!Q17")</f>
        <v>0</v>
      </c>
      <c r="E464" s="153"/>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 MRVA 4 CLOSED</v>
      </c>
      <c r="B465" s="145"/>
      <c r="C465" s="42">
        <f t="shared" ca="1" si="17"/>
        <v>46343</v>
      </c>
      <c r="D465" s="54">
        <f ca="1">INDIRECT("'" &amp; UPPER(LEFT(TEXT($D$3,"mmmm"),3)) &amp; "'!Q18")</f>
        <v>0</v>
      </c>
      <c r="E465" s="147"/>
      <c r="F465" s="148"/>
      <c r="G465" s="148"/>
      <c r="H465" s="148"/>
      <c r="I465" s="148"/>
      <c r="J465" s="148"/>
      <c r="K465" s="148"/>
      <c r="L465" s="148"/>
      <c r="M465" s="148"/>
      <c r="N465" s="148"/>
      <c r="O465" s="148"/>
      <c r="P465" s="149"/>
    </row>
    <row r="466" spans="1:16" ht="15" customHeight="1" x14ac:dyDescent="0.25">
      <c r="A466" s="44" t="str">
        <f ca="1">IF(MONTH(C466)=MONTH(D$3),RIGHT('Yearly Info'!A$22,LEN('Yearly Info'!A$22)-4),"")</f>
        <v xml:space="preserve"> Tackett</v>
      </c>
      <c r="B466" s="145"/>
      <c r="C466" s="42">
        <f t="shared" ca="1" si="17"/>
        <v>46343</v>
      </c>
      <c r="D466" s="54">
        <f ca="1">INDIRECT("'" &amp; UPPER(LEFT(TEXT($D$3,"mmmm"),3)) &amp; "'!Q19")</f>
        <v>0</v>
      </c>
      <c r="E466" s="147"/>
      <c r="F466" s="148"/>
      <c r="G466" s="148"/>
      <c r="H466" s="148"/>
      <c r="I466" s="148"/>
      <c r="J466" s="148"/>
      <c r="K466" s="148"/>
      <c r="L466" s="148"/>
      <c r="M466" s="148"/>
      <c r="N466" s="148"/>
      <c r="O466" s="148"/>
      <c r="P466" s="149"/>
    </row>
    <row r="467" spans="1:16" ht="15" customHeight="1" x14ac:dyDescent="0.25">
      <c r="A467" s="44" t="e">
        <f ca="1">IF(MONTH(C467)=MONTH(D$3),RIGHT('Yearly Info'!A$23,LEN('Yearly Info'!A$23)-4),"")</f>
        <v>#VALUE!</v>
      </c>
      <c r="B467" s="145"/>
      <c r="C467" s="42">
        <f t="shared" ca="1" si="17"/>
        <v>46343</v>
      </c>
      <c r="D467" s="54">
        <f ca="1">INDIRECT("'" &amp; UPPER(LEFT(TEXT($D$3,"mmmm"),3)) &amp; "'!Q20")</f>
        <v>0</v>
      </c>
      <c r="E467" s="147"/>
      <c r="F467" s="148"/>
      <c r="G467" s="148"/>
      <c r="H467" s="148"/>
      <c r="I467" s="148"/>
      <c r="J467" s="148"/>
      <c r="K467" s="148"/>
      <c r="L467" s="148"/>
      <c r="M467" s="148"/>
      <c r="N467" s="148"/>
      <c r="O467" s="148"/>
      <c r="P467" s="149"/>
    </row>
    <row r="468" spans="1:16" ht="15" customHeight="1" x14ac:dyDescent="0.25">
      <c r="A468" s="44" t="e">
        <f ca="1">IF(MONTH(C468)=MONTH(D$3),RIGHT('Yearly Info'!A$24,LEN('Yearly Info'!A$24)-4),"")</f>
        <v>#VALUE!</v>
      </c>
      <c r="B468" s="145"/>
      <c r="C468" s="42">
        <f t="shared" ca="1" si="17"/>
        <v>46343</v>
      </c>
      <c r="D468" s="54">
        <f ca="1">INDIRECT("'" &amp; UPPER(LEFT(TEXT($D$3,"mmmm"),3)) &amp; "'!Q21")</f>
        <v>0</v>
      </c>
      <c r="E468" s="147"/>
      <c r="F468" s="148"/>
      <c r="G468" s="148"/>
      <c r="H468" s="148"/>
      <c r="I468" s="148"/>
      <c r="J468" s="148"/>
      <c r="K468" s="148"/>
      <c r="L468" s="148"/>
      <c r="M468" s="148"/>
      <c r="N468" s="148"/>
      <c r="O468" s="148"/>
      <c r="P468" s="149"/>
    </row>
    <row r="469" spans="1:16" ht="15" customHeight="1" x14ac:dyDescent="0.25">
      <c r="A469" s="44" t="e">
        <f ca="1">IF(MONTH(C469)=MONTH(D$3),RIGHT('Yearly Info'!A$25,LEN('Yearly Info'!A$25)-4),"")</f>
        <v>#VALUE!</v>
      </c>
      <c r="B469" s="145"/>
      <c r="C469" s="42">
        <f t="shared" ca="1" si="17"/>
        <v>46343</v>
      </c>
      <c r="D469" s="54">
        <f ca="1">INDIRECT("'" &amp; UPPER(LEFT(TEXT($D$3,"mmmm"),3)) &amp; "'!Q22")</f>
        <v>0</v>
      </c>
      <c r="E469" s="147"/>
      <c r="F469" s="148"/>
      <c r="G469" s="148"/>
      <c r="H469" s="148"/>
      <c r="I469" s="148"/>
      <c r="J469" s="148"/>
      <c r="K469" s="148"/>
      <c r="L469" s="148"/>
      <c r="M469" s="148"/>
      <c r="N469" s="148"/>
      <c r="O469" s="148"/>
      <c r="P469" s="149"/>
    </row>
    <row r="470" spans="1:16" ht="15" customHeight="1" x14ac:dyDescent="0.25">
      <c r="A470" s="44" t="e">
        <f ca="1">IF(MONTH(C470)=MONTH(D$3),RIGHT('Yearly Info'!A$26,LEN('Yearly Info'!A$26)-4),"")</f>
        <v>#VALUE!</v>
      </c>
      <c r="B470" s="145"/>
      <c r="C470" s="42">
        <f t="shared" ca="1" si="17"/>
        <v>46343</v>
      </c>
      <c r="D470" s="54">
        <f ca="1">INDIRECT("'" &amp; UPPER(LEFT(TEXT($D$3,"mmmm"),3)) &amp; "'!Q23")</f>
        <v>0</v>
      </c>
      <c r="E470" s="147"/>
      <c r="F470" s="148"/>
      <c r="G470" s="148"/>
      <c r="H470" s="148"/>
      <c r="I470" s="148"/>
      <c r="J470" s="148"/>
      <c r="K470" s="148"/>
      <c r="L470" s="148"/>
      <c r="M470" s="148"/>
      <c r="N470" s="148"/>
      <c r="O470" s="148"/>
      <c r="P470" s="149"/>
    </row>
    <row r="471" spans="1:16" ht="15" customHeight="1" x14ac:dyDescent="0.25">
      <c r="A471" s="44" t="e">
        <f ca="1">IF(MONTH(C471)=MONTH(D$3),RIGHT('Yearly Info'!A$27,LEN('Yearly Info'!A$27)-4),"")</f>
        <v>#VALUE!</v>
      </c>
      <c r="B471" s="145"/>
      <c r="C471" s="42">
        <f t="shared" ca="1" si="17"/>
        <v>46343</v>
      </c>
      <c r="D471" s="54">
        <f ca="1">INDIRECT("'" &amp; UPPER(LEFT(TEXT($D$3,"mmmm"),3)) &amp; "'!Q24")</f>
        <v>0</v>
      </c>
      <c r="E471" s="147"/>
      <c r="F471" s="148"/>
      <c r="G471" s="148"/>
      <c r="H471" s="148"/>
      <c r="I471" s="148"/>
      <c r="J471" s="148"/>
      <c r="K471" s="148"/>
      <c r="L471" s="148"/>
      <c r="M471" s="148"/>
      <c r="N471" s="148"/>
      <c r="O471" s="148"/>
      <c r="P471" s="149"/>
    </row>
    <row r="472" spans="1:16" ht="15" customHeight="1" x14ac:dyDescent="0.25">
      <c r="A472" s="44" t="e">
        <f ca="1">IF(MONTH(C472)=MONTH(D$3),RIGHT('Yearly Info'!A$28,LEN('Yearly Info'!A$28)-4),"")</f>
        <v>#VALUE!</v>
      </c>
      <c r="B472" s="145"/>
      <c r="C472" s="42">
        <f t="shared" ca="1" si="17"/>
        <v>46343</v>
      </c>
      <c r="D472" s="54">
        <f ca="1">INDIRECT("'" &amp; UPPER(LEFT(TEXT($D$3,"mmmm"),3)) &amp; "'!Q25")</f>
        <v>0</v>
      </c>
      <c r="E472" s="147"/>
      <c r="F472" s="148"/>
      <c r="G472" s="148"/>
      <c r="H472" s="148"/>
      <c r="I472" s="148"/>
      <c r="J472" s="148"/>
      <c r="K472" s="148"/>
      <c r="L472" s="148"/>
      <c r="M472" s="148"/>
      <c r="N472" s="148"/>
      <c r="O472" s="148"/>
      <c r="P472" s="149"/>
    </row>
    <row r="473" spans="1:16" ht="15" customHeight="1" x14ac:dyDescent="0.25">
      <c r="A473" s="44" t="e">
        <f ca="1">IF(MONTH(C473)=MONTH(D$3),RIGHT('Yearly Info'!A$29,LEN('Yearly Info'!A$29)-4),"")</f>
        <v>#VALUE!</v>
      </c>
      <c r="B473" s="145"/>
      <c r="C473" s="42">
        <f t="shared" ca="1" si="17"/>
        <v>46343</v>
      </c>
      <c r="D473" s="54">
        <f ca="1">INDIRECT("'" &amp; UPPER(LEFT(TEXT($D$3,"mmmm"),3)) &amp; "'!Q26")</f>
        <v>0</v>
      </c>
      <c r="E473" s="147"/>
      <c r="F473" s="148"/>
      <c r="G473" s="148"/>
      <c r="H473" s="148"/>
      <c r="I473" s="148"/>
      <c r="J473" s="148"/>
      <c r="K473" s="148"/>
      <c r="L473" s="148"/>
      <c r="M473" s="148"/>
      <c r="N473" s="148"/>
      <c r="O473" s="148"/>
      <c r="P473" s="149"/>
    </row>
    <row r="474" spans="1:16" ht="15" customHeight="1" x14ac:dyDescent="0.25">
      <c r="A474" s="44" t="e">
        <f ca="1">IF(MONTH(C474)=MONTH(D$3),RIGHT('Yearly Info'!A$30,LEN('Yearly Info'!A$30)-4),"")</f>
        <v>#VALUE!</v>
      </c>
      <c r="B474" s="145"/>
      <c r="C474" s="42">
        <f t="shared" ca="1" si="17"/>
        <v>46343</v>
      </c>
      <c r="D474" s="54">
        <f ca="1">INDIRECT("'" &amp; UPPER(LEFT(TEXT($D$3,"mmmm"),3)) &amp; "'!Q27")</f>
        <v>0</v>
      </c>
      <c r="E474" s="147"/>
      <c r="F474" s="148"/>
      <c r="G474" s="148"/>
      <c r="H474" s="148"/>
      <c r="I474" s="148"/>
      <c r="J474" s="148"/>
      <c r="K474" s="148"/>
      <c r="L474" s="148"/>
      <c r="M474" s="148"/>
      <c r="N474" s="148"/>
      <c r="O474" s="148"/>
      <c r="P474" s="149"/>
    </row>
    <row r="475" spans="1:16" ht="15" customHeight="1" x14ac:dyDescent="0.25">
      <c r="A475" s="44" t="e">
        <f ca="1">IF(MONTH(C475)=MONTH(D$3),RIGHT('Yearly Info'!A$31,LEN('Yearly Info'!A$31)-4),"")</f>
        <v>#VALUE!</v>
      </c>
      <c r="B475" s="145"/>
      <c r="C475" s="42">
        <f t="shared" ca="1" si="17"/>
        <v>46343</v>
      </c>
      <c r="D475" s="54">
        <f ca="1">INDIRECT("'" &amp; UPPER(LEFT(TEXT($D$3,"mmmm"),3)) &amp; "'!Q28")</f>
        <v>0</v>
      </c>
      <c r="E475" s="147"/>
      <c r="F475" s="148"/>
      <c r="G475" s="148"/>
      <c r="H475" s="148"/>
      <c r="I475" s="148"/>
      <c r="J475" s="148"/>
      <c r="K475" s="148"/>
      <c r="L475" s="148"/>
      <c r="M475" s="148"/>
      <c r="N475" s="148"/>
      <c r="O475" s="148"/>
      <c r="P475" s="149"/>
    </row>
    <row r="476" spans="1:16" ht="15" customHeight="1" x14ac:dyDescent="0.25">
      <c r="A476" s="44" t="e">
        <f ca="1">IF(MONTH(C476)=MONTH(D$3),RIGHT('Yearly Info'!A$32,LEN('Yearly Info'!A$32)-4),"")</f>
        <v>#VALUE!</v>
      </c>
      <c r="B476" s="145"/>
      <c r="C476" s="42">
        <f t="shared" ca="1" si="17"/>
        <v>46343</v>
      </c>
      <c r="D476" s="54">
        <f ca="1">INDIRECT("'" &amp; UPPER(LEFT(TEXT($D$3,"mmmm"),3)) &amp; "'!Q29")</f>
        <v>0</v>
      </c>
      <c r="E476" s="147"/>
      <c r="F476" s="148"/>
      <c r="G476" s="148"/>
      <c r="H476" s="148"/>
      <c r="I476" s="148"/>
      <c r="J476" s="148"/>
      <c r="K476" s="148"/>
      <c r="L476" s="148"/>
      <c r="M476" s="148"/>
      <c r="N476" s="148"/>
      <c r="O476" s="148"/>
      <c r="P476" s="149"/>
    </row>
    <row r="477" spans="1:16" ht="15" customHeight="1" x14ac:dyDescent="0.25">
      <c r="A477" s="44" t="e">
        <f ca="1">IF(MONTH(C477)=MONTH(D$3),RIGHT('Yearly Info'!A$33,LEN('Yearly Info'!A$33)-4),"")</f>
        <v>#VALUE!</v>
      </c>
      <c r="B477" s="145"/>
      <c r="C477" s="42">
        <f t="shared" ca="1" si="17"/>
        <v>46343</v>
      </c>
      <c r="D477" s="54">
        <f ca="1">INDIRECT("'" &amp; UPPER(LEFT(TEXT($D$3,"mmmm"),3)) &amp; "'!Q30")</f>
        <v>0</v>
      </c>
      <c r="E477" s="147"/>
      <c r="F477" s="148"/>
      <c r="G477" s="148"/>
      <c r="H477" s="148"/>
      <c r="I477" s="148"/>
      <c r="J477" s="148"/>
      <c r="K477" s="148"/>
      <c r="L477" s="148"/>
      <c r="M477" s="148"/>
      <c r="N477" s="148"/>
      <c r="O477" s="148"/>
      <c r="P477" s="149"/>
    </row>
    <row r="478" spans="1:16" ht="15" customHeight="1" x14ac:dyDescent="0.25">
      <c r="A478" s="44" t="e">
        <f ca="1">IF(MONTH(C478)=MONTH(D$3),RIGHT('Yearly Info'!A$34,LEN('Yearly Info'!A$34)-4),"")</f>
        <v>#VALUE!</v>
      </c>
      <c r="B478" s="145"/>
      <c r="C478" s="42">
        <f t="shared" ca="1" si="17"/>
        <v>46343</v>
      </c>
      <c r="D478" s="54">
        <f ca="1">INDIRECT("'" &amp; UPPER(LEFT(TEXT($D$3,"mmmm"),3)) &amp; "'!Q31")</f>
        <v>0</v>
      </c>
      <c r="E478" s="147"/>
      <c r="F478" s="148"/>
      <c r="G478" s="148"/>
      <c r="H478" s="148"/>
      <c r="I478" s="148"/>
      <c r="J478" s="148"/>
      <c r="K478" s="148"/>
      <c r="L478" s="148"/>
      <c r="M478" s="148"/>
      <c r="N478" s="148"/>
      <c r="O478" s="148"/>
      <c r="P478" s="149"/>
    </row>
    <row r="479" spans="1:16" ht="15" customHeight="1" x14ac:dyDescent="0.25">
      <c r="A479" s="44" t="e">
        <f ca="1">IF(MONTH(C479)=MONTH(D$3),RIGHT('Yearly Info'!A$35,LEN('Yearly Info'!A$35)-4),"")</f>
        <v>#VALUE!</v>
      </c>
      <c r="B479" s="145"/>
      <c r="C479" s="42">
        <f t="shared" ca="1" si="17"/>
        <v>46343</v>
      </c>
      <c r="D479" s="54">
        <f ca="1">INDIRECT("'" &amp; UPPER(LEFT(TEXT($D$3,"mmmm"),3)) &amp; "'!Q32")</f>
        <v>0</v>
      </c>
      <c r="E479" s="147"/>
      <c r="F479" s="148"/>
      <c r="G479" s="148"/>
      <c r="H479" s="148"/>
      <c r="I479" s="148"/>
      <c r="J479" s="148"/>
      <c r="K479" s="148"/>
      <c r="L479" s="148"/>
      <c r="M479" s="148"/>
      <c r="N479" s="148"/>
      <c r="O479" s="148"/>
      <c r="P479" s="149"/>
    </row>
    <row r="480" spans="1:16" ht="15" customHeight="1" x14ac:dyDescent="0.25">
      <c r="A480" s="44" t="e">
        <f ca="1">IF(MONTH(C480)=MONTH(D$3),RIGHT('Yearly Info'!A$36,LEN('Yearly Info'!A$36)-4),"")</f>
        <v>#VALUE!</v>
      </c>
      <c r="B480" s="145"/>
      <c r="C480" s="42">
        <f t="shared" ca="1" si="17"/>
        <v>46343</v>
      </c>
      <c r="D480" s="54">
        <f ca="1">INDIRECT("'" &amp; UPPER(LEFT(TEXT($D$3,"mmmm"),3)) &amp; "'!Q33")</f>
        <v>0</v>
      </c>
      <c r="E480" s="147"/>
      <c r="F480" s="148"/>
      <c r="G480" s="148"/>
      <c r="H480" s="148"/>
      <c r="I480" s="148"/>
      <c r="J480" s="148"/>
      <c r="K480" s="148"/>
      <c r="L480" s="148"/>
      <c r="M480" s="148"/>
      <c r="N480" s="148"/>
      <c r="O480" s="148"/>
      <c r="P480" s="149"/>
    </row>
    <row r="481" spans="1:16" ht="15" customHeight="1" x14ac:dyDescent="0.25">
      <c r="A481" s="44" t="e">
        <f ca="1">IF(MONTH(C481)=MONTH(D$3),RIGHT('Yearly Info'!A$37,LEN('Yearly Info'!A$37)-4),"")</f>
        <v>#VALUE!</v>
      </c>
      <c r="B481" s="145"/>
      <c r="C481" s="42">
        <f t="shared" ca="1" si="17"/>
        <v>46343</v>
      </c>
      <c r="D481" s="54">
        <f ca="1">INDIRECT("'" &amp; UPPER(LEFT(TEXT($D$3,"mmmm"),3)) &amp; "'!Q34")</f>
        <v>0</v>
      </c>
      <c r="E481" s="147"/>
      <c r="F481" s="148"/>
      <c r="G481" s="148"/>
      <c r="H481" s="148"/>
      <c r="I481" s="148"/>
      <c r="J481" s="148"/>
      <c r="K481" s="148"/>
      <c r="L481" s="148"/>
      <c r="M481" s="148"/>
      <c r="N481" s="148"/>
      <c r="O481" s="148"/>
      <c r="P481" s="149"/>
    </row>
    <row r="482" spans="1:16" ht="15" customHeight="1" x14ac:dyDescent="0.25">
      <c r="A482" s="44" t="e">
        <f ca="1">IF(MONTH(C482)=MONTH(D$3),RIGHT('Yearly Info'!A$38,LEN('Yearly Info'!A$38)-4),"")</f>
        <v>#VALUE!</v>
      </c>
      <c r="B482" s="145"/>
      <c r="C482" s="42">
        <f t="shared" ca="1" si="17"/>
        <v>46343</v>
      </c>
      <c r="D482" s="54">
        <f ca="1">INDIRECT("'" &amp; UPPER(LEFT(TEXT($D$3,"mmmm"),3)) &amp; "'!Q35")</f>
        <v>0</v>
      </c>
      <c r="E482" s="147"/>
      <c r="F482" s="148"/>
      <c r="G482" s="148"/>
      <c r="H482" s="148"/>
      <c r="I482" s="148"/>
      <c r="J482" s="148"/>
      <c r="K482" s="148"/>
      <c r="L482" s="148"/>
      <c r="M482" s="148"/>
      <c r="N482" s="148"/>
      <c r="O482" s="148"/>
      <c r="P482" s="149"/>
    </row>
    <row r="483" spans="1:16" ht="15" customHeight="1" x14ac:dyDescent="0.25">
      <c r="A483" s="44" t="e">
        <f ca="1">IF(MONTH(C483)=MONTH(D$3),RIGHT('Yearly Info'!A$39,LEN('Yearly Info'!A$39)-4),"")</f>
        <v>#VALUE!</v>
      </c>
      <c r="B483" s="145"/>
      <c r="C483" s="42">
        <f t="shared" ca="1" si="17"/>
        <v>46343</v>
      </c>
      <c r="D483" s="54">
        <f ca="1">INDIRECT("'" &amp; UPPER(LEFT(TEXT($D$3,"mmmm"),3)) &amp; "'!Q36")</f>
        <v>0</v>
      </c>
      <c r="E483" s="147"/>
      <c r="F483" s="148"/>
      <c r="G483" s="148"/>
      <c r="H483" s="148"/>
      <c r="I483" s="148"/>
      <c r="J483" s="148"/>
      <c r="K483" s="148"/>
      <c r="L483" s="148"/>
      <c r="M483" s="148"/>
      <c r="N483" s="148"/>
      <c r="O483" s="148"/>
      <c r="P483" s="149"/>
    </row>
    <row r="484" spans="1:16" ht="15" customHeight="1" thickBot="1" x14ac:dyDescent="0.3">
      <c r="A484" s="45" t="e">
        <f ca="1">IF(MONTH(C484)=MONTH(D$3),RIGHT('Yearly Info'!A$40,LEN('Yearly Info'!A$40)-4),"")</f>
        <v>#VALUE!</v>
      </c>
      <c r="B484" s="145"/>
      <c r="C484" s="42">
        <f t="shared" ca="1" si="17"/>
        <v>46343</v>
      </c>
      <c r="D484" s="54">
        <f ca="1">INDIRECT("'" &amp; UPPER(LEFT(TEXT($D$3,"mmmm"),3)) &amp; "'!Q37")</f>
        <v>0</v>
      </c>
      <c r="E484" s="147"/>
      <c r="F484" s="148"/>
      <c r="G484" s="148"/>
      <c r="H484" s="148"/>
      <c r="I484" s="148"/>
      <c r="J484" s="148"/>
      <c r="K484" s="148"/>
      <c r="L484" s="148"/>
      <c r="M484" s="148"/>
      <c r="N484" s="148"/>
      <c r="O484" s="148"/>
      <c r="P484" s="149"/>
    </row>
    <row r="485" spans="1:16" ht="15" customHeight="1" thickBot="1" x14ac:dyDescent="0.3">
      <c r="A485" s="45" t="str">
        <f ca="1">IF(MONTH(C485)=MONTH(D$3),RIGHT('Yearly Info'!A$41,LEN('Yearly Info'!A$41)-4),"")</f>
        <v xml:space="preserve"> </v>
      </c>
      <c r="B485" s="145"/>
      <c r="C485" s="42">
        <f t="shared" ca="1" si="17"/>
        <v>46343</v>
      </c>
      <c r="D485" s="54">
        <f ca="1">INDIRECT("'" &amp; UPPER(LEFT(TEXT($D$3,"mmmm"),3)) &amp; "'!Q38")</f>
        <v>0</v>
      </c>
      <c r="E485" s="147"/>
      <c r="F485" s="148"/>
      <c r="G485" s="148"/>
      <c r="H485" s="148"/>
      <c r="I485" s="148"/>
      <c r="J485" s="148"/>
      <c r="K485" s="148"/>
      <c r="L485" s="148"/>
      <c r="M485" s="148"/>
      <c r="N485" s="148"/>
      <c r="O485" s="148"/>
      <c r="P485" s="149"/>
    </row>
    <row r="486" spans="1:16" ht="15" customHeight="1" thickBot="1" x14ac:dyDescent="0.3">
      <c r="A486" s="45" t="str">
        <f ca="1">IF(MONTH(C486)=MONTH(D$3),RIGHT('Yearly Info'!A$42,LEN('Yearly Info'!A$42)-4),"")</f>
        <v xml:space="preserve"> </v>
      </c>
      <c r="B486" s="145"/>
      <c r="C486" s="42">
        <f t="shared" ca="1" si="17"/>
        <v>46343</v>
      </c>
      <c r="D486" s="54">
        <f ca="1">INDIRECT("'" &amp; UPPER(LEFT(TEXT($D$3,"mmmm"),3)) &amp; "'!Q39")</f>
        <v>0</v>
      </c>
      <c r="E486" s="147"/>
      <c r="F486" s="148"/>
      <c r="G486" s="148"/>
      <c r="H486" s="148"/>
      <c r="I486" s="148"/>
      <c r="J486" s="148"/>
      <c r="K486" s="148"/>
      <c r="L486" s="148"/>
      <c r="M486" s="148"/>
      <c r="N486" s="148"/>
      <c r="O486" s="148"/>
      <c r="P486" s="149"/>
    </row>
    <row r="487" spans="1:16" ht="15" customHeight="1" thickBot="1" x14ac:dyDescent="0.3">
      <c r="A487" s="45" t="str">
        <f ca="1">IF(MONTH(C487)=MONTH(D$3),RIGHT('Yearly Info'!A$43,LEN('Yearly Info'!A$43)-4),"")</f>
        <v xml:space="preserve"> </v>
      </c>
      <c r="B487" s="146"/>
      <c r="C487" s="42">
        <f t="shared" ca="1" si="17"/>
        <v>46343</v>
      </c>
      <c r="D487" s="55">
        <f ca="1">INDIRECT("'" &amp; UPPER(LEFT(TEXT($D$3,"mmmm"),3)) &amp; "'!Q40")</f>
        <v>0</v>
      </c>
      <c r="E487" s="150"/>
      <c r="F487" s="151"/>
      <c r="G487" s="151"/>
      <c r="H487" s="151"/>
      <c r="I487" s="151"/>
      <c r="J487" s="151"/>
      <c r="K487" s="151"/>
      <c r="L487" s="151"/>
      <c r="M487" s="151"/>
      <c r="N487" s="151"/>
      <c r="O487" s="151"/>
      <c r="P487" s="152"/>
    </row>
    <row r="488" spans="1:16" ht="15" customHeight="1" x14ac:dyDescent="0.25">
      <c r="A488" s="44" t="str">
        <f ca="1">IF(MONTH(C488)=MONTH(D$3),RIGHT('Yearly Info'!A$14,LEN('Yearly Info'!A$14)-4),"")</f>
        <v xml:space="preserve"> RICS Support for MDEQ</v>
      </c>
      <c r="B488" s="159" t="str">
        <f ca="1">TEXT(C488,"dddd")</f>
        <v>Wednesday</v>
      </c>
      <c r="C488" s="96">
        <f ca="1">C458+1</f>
        <v>46344</v>
      </c>
      <c r="D488" s="54">
        <f ca="1">INDIRECT("'" &amp; UPPER(LEFT(TEXT($D$3,"mmmm"),3)) &amp; "'!R11")</f>
        <v>0</v>
      </c>
      <c r="E488" s="147"/>
      <c r="F488" s="148"/>
      <c r="G488" s="148"/>
      <c r="H488" s="148"/>
      <c r="I488" s="148"/>
      <c r="J488" s="148"/>
      <c r="K488" s="148"/>
      <c r="L488" s="148"/>
      <c r="M488" s="148"/>
      <c r="N488" s="148"/>
      <c r="O488" s="148"/>
      <c r="P488" s="149"/>
    </row>
    <row r="489" spans="1:16" ht="15" customHeight="1" x14ac:dyDescent="0.25">
      <c r="A489" s="44" t="str">
        <f ca="1">IF(MONTH(C489)=MONTH(D$3),RIGHT('Yearly Info'!A$15,LEN('Yearly Info'!A$15)-4),"")</f>
        <v xml:space="preserve"> MDEQ</v>
      </c>
      <c r="B489" s="145"/>
      <c r="C489" s="42">
        <f ca="1">C488</f>
        <v>46344</v>
      </c>
      <c r="D489" s="54">
        <f ca="1">INDIRECT("'" &amp; UPPER(LEFT(TEXT($D$3,"mmmm"),3)) &amp; "'!R12")</f>
        <v>0</v>
      </c>
      <c r="E489" s="147"/>
      <c r="F489" s="148"/>
      <c r="G489" s="148"/>
      <c r="H489" s="148"/>
      <c r="I489" s="148"/>
      <c r="J489" s="148"/>
      <c r="K489" s="148"/>
      <c r="L489" s="148"/>
      <c r="M489" s="148"/>
      <c r="N489" s="148"/>
      <c r="O489" s="148"/>
      <c r="P489" s="149"/>
    </row>
    <row r="490" spans="1:16" ht="15" customHeight="1" x14ac:dyDescent="0.25">
      <c r="A490" s="44" t="str">
        <f ca="1">IF(MONTH(C490)=MONTH(D$3),RIGHT('Yearly Info'!A$16,LEN('Yearly Info'!A$16)-4),"")</f>
        <v xml:space="preserve"> RICS Idea Portal</v>
      </c>
      <c r="B490" s="145"/>
      <c r="C490" s="42">
        <f t="shared" ref="C490:C517" ca="1" si="18">C489</f>
        <v>46344</v>
      </c>
      <c r="D490" s="54">
        <f ca="1">INDIRECT("'" &amp; UPPER(LEFT(TEXT($D$3,"mmmm"),3)) &amp; "'!R13")</f>
        <v>0</v>
      </c>
      <c r="E490" s="147"/>
      <c r="F490" s="148"/>
      <c r="G490" s="148"/>
      <c r="H490" s="148"/>
      <c r="I490" s="148"/>
      <c r="J490" s="148"/>
      <c r="K490" s="148"/>
      <c r="L490" s="148"/>
      <c r="M490" s="148"/>
      <c r="N490" s="148"/>
      <c r="O490" s="148"/>
      <c r="P490" s="149"/>
    </row>
    <row r="491" spans="1:16" ht="15" customHeight="1" x14ac:dyDescent="0.25">
      <c r="A491" s="44" t="str">
        <f ca="1">IF(MONTH(C491)=MONTH(D$3),RIGHT('Yearly Info'!A$17,LEN('Yearly Info'!A$17)-4),"")</f>
        <v xml:space="preserve"> MSWIS</v>
      </c>
      <c r="B491" s="145"/>
      <c r="C491" s="42">
        <f t="shared" ca="1" si="18"/>
        <v>46344</v>
      </c>
      <c r="D491" s="54">
        <f ca="1">INDIRECT("'" &amp; UPPER(LEFT(TEXT($D$3,"mmmm"),3)) &amp; "'!R14")</f>
        <v>0</v>
      </c>
      <c r="E491" s="147"/>
      <c r="F491" s="148"/>
      <c r="G491" s="148"/>
      <c r="H491" s="148"/>
      <c r="I491" s="148"/>
      <c r="J491" s="148"/>
      <c r="K491" s="148"/>
      <c r="L491" s="148"/>
      <c r="M491" s="148"/>
      <c r="N491" s="148"/>
      <c r="O491" s="148"/>
      <c r="P491" s="149"/>
    </row>
    <row r="492" spans="1:16" ht="15" customHeight="1" x14ac:dyDescent="0.25">
      <c r="A492" s="44" t="str">
        <f ca="1">IF(MONTH(C492)=MONTH(D$3),RIGHT('Yearly Info'!A$18,LEN('Yearly Info'!A$18)-4),"")</f>
        <v xml:space="preserve"> GeoSpatial</v>
      </c>
      <c r="B492" s="145"/>
      <c r="C492" s="42">
        <f t="shared" ca="1" si="18"/>
        <v>46344</v>
      </c>
      <c r="D492" s="54">
        <f ca="1">INDIRECT("'" &amp; UPPER(LEFT(TEXT($D$3,"mmmm"),3)) &amp; "'!R15")</f>
        <v>0</v>
      </c>
      <c r="E492" s="147"/>
      <c r="F492" s="148"/>
      <c r="G492" s="148"/>
      <c r="H492" s="148"/>
      <c r="I492" s="148"/>
      <c r="J492" s="148"/>
      <c r="K492" s="148"/>
      <c r="L492" s="148"/>
      <c r="M492" s="148"/>
      <c r="N492" s="148"/>
      <c r="O492" s="148"/>
      <c r="P492" s="149"/>
    </row>
    <row r="493" spans="1:16" ht="15" customHeight="1" x14ac:dyDescent="0.25">
      <c r="A493" s="44" t="str">
        <f ca="1">IF(MONTH(C493)=MONTH(D$3),RIGHT('Yearly Info'!A$19,LEN('Yearly Info'!A$19)-4),"")</f>
        <v xml:space="preserve"> RICS Dashboard</v>
      </c>
      <c r="B493" s="145"/>
      <c r="C493" s="42">
        <f t="shared" ca="1" si="18"/>
        <v>46344</v>
      </c>
      <c r="D493" s="54">
        <f ca="1">INDIRECT("'" &amp; UPPER(LEFT(TEXT($D$3,"mmmm"),3)) &amp; "'!R16")</f>
        <v>0</v>
      </c>
      <c r="E493" s="147"/>
      <c r="F493" s="148"/>
      <c r="G493" s="148"/>
      <c r="H493" s="148"/>
      <c r="I493" s="148"/>
      <c r="J493" s="148"/>
      <c r="K493" s="148"/>
      <c r="L493" s="148"/>
      <c r="M493" s="148"/>
      <c r="N493" s="148"/>
      <c r="O493" s="148"/>
      <c r="P493" s="149"/>
    </row>
    <row r="494" spans="1:16" ht="15" customHeight="1" x14ac:dyDescent="0.25">
      <c r="A494" s="44" t="str">
        <f ca="1">IF(MONTH(C494)=MONTH(D$3),RIGHT('Yearly Info'!A$20,LEN('Yearly Info'!A$20)-4),"")</f>
        <v xml:space="preserve"> MDWFP NRIS</v>
      </c>
      <c r="B494" s="145"/>
      <c r="C494" s="42">
        <f t="shared" ca="1" si="18"/>
        <v>46344</v>
      </c>
      <c r="D494" s="54">
        <f ca="1">INDIRECT("'" &amp; UPPER(LEFT(TEXT($D$3,"mmmm"),3)) &amp; "'!R17")</f>
        <v>0</v>
      </c>
      <c r="E494" s="153"/>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 MRVA 4 CLOSED</v>
      </c>
      <c r="B495" s="145"/>
      <c r="C495" s="42">
        <f t="shared" ca="1" si="18"/>
        <v>46344</v>
      </c>
      <c r="D495" s="54">
        <f ca="1">INDIRECT("'" &amp; UPPER(LEFT(TEXT($D$3,"mmmm"),3)) &amp; "'!R18")</f>
        <v>0</v>
      </c>
      <c r="E495" s="147"/>
      <c r="F495" s="148"/>
      <c r="G495" s="148"/>
      <c r="H495" s="148"/>
      <c r="I495" s="148"/>
      <c r="J495" s="148"/>
      <c r="K495" s="148"/>
      <c r="L495" s="148"/>
      <c r="M495" s="148"/>
      <c r="N495" s="148"/>
      <c r="O495" s="148"/>
      <c r="P495" s="149"/>
    </row>
    <row r="496" spans="1:16" ht="15" customHeight="1" x14ac:dyDescent="0.25">
      <c r="A496" s="44" t="str">
        <f ca="1">IF(MONTH(C496)=MONTH(D$3),RIGHT('Yearly Info'!A$22,LEN('Yearly Info'!A$22)-4),"")</f>
        <v xml:space="preserve"> Tackett</v>
      </c>
      <c r="B496" s="145"/>
      <c r="C496" s="42">
        <f t="shared" ca="1" si="18"/>
        <v>46344</v>
      </c>
      <c r="D496" s="54">
        <f ca="1">INDIRECT("'" &amp; UPPER(LEFT(TEXT($D$3,"mmmm"),3)) &amp; "'!R19")</f>
        <v>0</v>
      </c>
      <c r="E496" s="147"/>
      <c r="F496" s="148"/>
      <c r="G496" s="148"/>
      <c r="H496" s="148"/>
      <c r="I496" s="148"/>
      <c r="J496" s="148"/>
      <c r="K496" s="148"/>
      <c r="L496" s="148"/>
      <c r="M496" s="148"/>
      <c r="N496" s="148"/>
      <c r="O496" s="148"/>
      <c r="P496" s="149"/>
    </row>
    <row r="497" spans="1:16" ht="15" customHeight="1" x14ac:dyDescent="0.25">
      <c r="A497" s="44" t="e">
        <f ca="1">IF(MONTH(C497)=MONTH(D$3),RIGHT('Yearly Info'!A$23,LEN('Yearly Info'!A$23)-4),"")</f>
        <v>#VALUE!</v>
      </c>
      <c r="B497" s="145"/>
      <c r="C497" s="42">
        <f t="shared" ca="1" si="18"/>
        <v>46344</v>
      </c>
      <c r="D497" s="54">
        <f ca="1">INDIRECT("'" &amp; UPPER(LEFT(TEXT($D$3,"mmmm"),3)) &amp; "'!R20")</f>
        <v>0</v>
      </c>
      <c r="E497" s="147"/>
      <c r="F497" s="148"/>
      <c r="G497" s="148"/>
      <c r="H497" s="148"/>
      <c r="I497" s="148"/>
      <c r="J497" s="148"/>
      <c r="K497" s="148"/>
      <c r="L497" s="148"/>
      <c r="M497" s="148"/>
      <c r="N497" s="148"/>
      <c r="O497" s="148"/>
      <c r="P497" s="149"/>
    </row>
    <row r="498" spans="1:16" ht="15" customHeight="1" x14ac:dyDescent="0.25">
      <c r="A498" s="44" t="e">
        <f ca="1">IF(MONTH(C498)=MONTH(D$3),RIGHT('Yearly Info'!A$24,LEN('Yearly Info'!A$24)-4),"")</f>
        <v>#VALUE!</v>
      </c>
      <c r="B498" s="145"/>
      <c r="C498" s="42">
        <f t="shared" ca="1" si="18"/>
        <v>46344</v>
      </c>
      <c r="D498" s="54">
        <f ca="1">INDIRECT("'" &amp; UPPER(LEFT(TEXT($D$3,"mmmm"),3)) &amp; "'!R21")</f>
        <v>0</v>
      </c>
      <c r="E498" s="147"/>
      <c r="F498" s="148"/>
      <c r="G498" s="148"/>
      <c r="H498" s="148"/>
      <c r="I498" s="148"/>
      <c r="J498" s="148"/>
      <c r="K498" s="148"/>
      <c r="L498" s="148"/>
      <c r="M498" s="148"/>
      <c r="N498" s="148"/>
      <c r="O498" s="148"/>
      <c r="P498" s="149"/>
    </row>
    <row r="499" spans="1:16" ht="15" customHeight="1" x14ac:dyDescent="0.25">
      <c r="A499" s="44" t="e">
        <f ca="1">IF(MONTH(C499)=MONTH(D$3),RIGHT('Yearly Info'!A$25,LEN('Yearly Info'!A$25)-4),"")</f>
        <v>#VALUE!</v>
      </c>
      <c r="B499" s="145"/>
      <c r="C499" s="42">
        <f t="shared" ca="1" si="18"/>
        <v>46344</v>
      </c>
      <c r="D499" s="54">
        <f ca="1">INDIRECT("'" &amp; UPPER(LEFT(TEXT($D$3,"mmmm"),3)) &amp; "'!R22")</f>
        <v>0</v>
      </c>
      <c r="E499" s="147"/>
      <c r="F499" s="148"/>
      <c r="G499" s="148"/>
      <c r="H499" s="148"/>
      <c r="I499" s="148"/>
      <c r="J499" s="148"/>
      <c r="K499" s="148"/>
      <c r="L499" s="148"/>
      <c r="M499" s="148"/>
      <c r="N499" s="148"/>
      <c r="O499" s="148"/>
      <c r="P499" s="149"/>
    </row>
    <row r="500" spans="1:16" ht="15" customHeight="1" x14ac:dyDescent="0.25">
      <c r="A500" s="44" t="e">
        <f ca="1">IF(MONTH(C500)=MONTH(D$3),RIGHT('Yearly Info'!A$26,LEN('Yearly Info'!A$26)-4),"")</f>
        <v>#VALUE!</v>
      </c>
      <c r="B500" s="145"/>
      <c r="C500" s="42">
        <f t="shared" ca="1" si="18"/>
        <v>46344</v>
      </c>
      <c r="D500" s="54">
        <f ca="1">INDIRECT("'" &amp; UPPER(LEFT(TEXT($D$3,"mmmm"),3)) &amp; "'!R23")</f>
        <v>0</v>
      </c>
      <c r="E500" s="147"/>
      <c r="F500" s="148"/>
      <c r="G500" s="148"/>
      <c r="H500" s="148"/>
      <c r="I500" s="148"/>
      <c r="J500" s="148"/>
      <c r="K500" s="148"/>
      <c r="L500" s="148"/>
      <c r="M500" s="148"/>
      <c r="N500" s="148"/>
      <c r="O500" s="148"/>
      <c r="P500" s="149"/>
    </row>
    <row r="501" spans="1:16" ht="15" customHeight="1" x14ac:dyDescent="0.25">
      <c r="A501" s="44" t="e">
        <f ca="1">IF(MONTH(C501)=MONTH(D$3),RIGHT('Yearly Info'!A$27,LEN('Yearly Info'!A$27)-4),"")</f>
        <v>#VALUE!</v>
      </c>
      <c r="B501" s="145"/>
      <c r="C501" s="42">
        <f t="shared" ca="1" si="18"/>
        <v>46344</v>
      </c>
      <c r="D501" s="54">
        <f ca="1">INDIRECT("'" &amp; UPPER(LEFT(TEXT($D$3,"mmmm"),3)) &amp; "'!R24")</f>
        <v>0</v>
      </c>
      <c r="E501" s="147"/>
      <c r="F501" s="148"/>
      <c r="G501" s="148"/>
      <c r="H501" s="148"/>
      <c r="I501" s="148"/>
      <c r="J501" s="148"/>
      <c r="K501" s="148"/>
      <c r="L501" s="148"/>
      <c r="M501" s="148"/>
      <c r="N501" s="148"/>
      <c r="O501" s="148"/>
      <c r="P501" s="149"/>
    </row>
    <row r="502" spans="1:16" ht="15" customHeight="1" x14ac:dyDescent="0.25">
      <c r="A502" s="44" t="e">
        <f ca="1">IF(MONTH(C502)=MONTH(D$3),RIGHT('Yearly Info'!A$28,LEN('Yearly Info'!A$28)-4),"")</f>
        <v>#VALUE!</v>
      </c>
      <c r="B502" s="145"/>
      <c r="C502" s="42">
        <f t="shared" ca="1" si="18"/>
        <v>46344</v>
      </c>
      <c r="D502" s="54">
        <f ca="1">INDIRECT("'" &amp; UPPER(LEFT(TEXT($D$3,"mmmm"),3)) &amp; "'!R25")</f>
        <v>0</v>
      </c>
      <c r="E502" s="147"/>
      <c r="F502" s="148"/>
      <c r="G502" s="148"/>
      <c r="H502" s="148"/>
      <c r="I502" s="148"/>
      <c r="J502" s="148"/>
      <c r="K502" s="148"/>
      <c r="L502" s="148"/>
      <c r="M502" s="148"/>
      <c r="N502" s="148"/>
      <c r="O502" s="148"/>
      <c r="P502" s="149"/>
    </row>
    <row r="503" spans="1:16" ht="15" customHeight="1" x14ac:dyDescent="0.25">
      <c r="A503" s="44" t="e">
        <f ca="1">IF(MONTH(C503)=MONTH(D$3),RIGHT('Yearly Info'!A$29,LEN('Yearly Info'!A$29)-4),"")</f>
        <v>#VALUE!</v>
      </c>
      <c r="B503" s="145"/>
      <c r="C503" s="42">
        <f t="shared" ca="1" si="18"/>
        <v>46344</v>
      </c>
      <c r="D503" s="54">
        <f ca="1">INDIRECT("'" &amp; UPPER(LEFT(TEXT($D$3,"mmmm"),3)) &amp; "'!R26")</f>
        <v>0</v>
      </c>
      <c r="E503" s="147"/>
      <c r="F503" s="148"/>
      <c r="G503" s="148"/>
      <c r="H503" s="148"/>
      <c r="I503" s="148"/>
      <c r="J503" s="148"/>
      <c r="K503" s="148"/>
      <c r="L503" s="148"/>
      <c r="M503" s="148"/>
      <c r="N503" s="148"/>
      <c r="O503" s="148"/>
      <c r="P503" s="149"/>
    </row>
    <row r="504" spans="1:16" ht="15" customHeight="1" x14ac:dyDescent="0.25">
      <c r="A504" s="44" t="e">
        <f ca="1">IF(MONTH(C504)=MONTH(D$3),RIGHT('Yearly Info'!A$30,LEN('Yearly Info'!A$30)-4),"")</f>
        <v>#VALUE!</v>
      </c>
      <c r="B504" s="145"/>
      <c r="C504" s="42">
        <f t="shared" ca="1" si="18"/>
        <v>46344</v>
      </c>
      <c r="D504" s="54">
        <f ca="1">INDIRECT("'" &amp; UPPER(LEFT(TEXT($D$3,"mmmm"),3)) &amp; "'!R27")</f>
        <v>0</v>
      </c>
      <c r="E504" s="147"/>
      <c r="F504" s="148"/>
      <c r="G504" s="148"/>
      <c r="H504" s="148"/>
      <c r="I504" s="148"/>
      <c r="J504" s="148"/>
      <c r="K504" s="148"/>
      <c r="L504" s="148"/>
      <c r="M504" s="148"/>
      <c r="N504" s="148"/>
      <c r="O504" s="148"/>
      <c r="P504" s="149"/>
    </row>
    <row r="505" spans="1:16" ht="15" customHeight="1" x14ac:dyDescent="0.25">
      <c r="A505" s="44" t="e">
        <f ca="1">IF(MONTH(C505)=MONTH(D$3),RIGHT('Yearly Info'!A$31,LEN('Yearly Info'!A$31)-4),"")</f>
        <v>#VALUE!</v>
      </c>
      <c r="B505" s="145"/>
      <c r="C505" s="42">
        <f t="shared" ca="1" si="18"/>
        <v>46344</v>
      </c>
      <c r="D505" s="54">
        <f ca="1">INDIRECT("'" &amp; UPPER(LEFT(TEXT($D$3,"mmmm"),3)) &amp; "'!R28")</f>
        <v>0</v>
      </c>
      <c r="E505" s="147"/>
      <c r="F505" s="148"/>
      <c r="G505" s="148"/>
      <c r="H505" s="148"/>
      <c r="I505" s="148"/>
      <c r="J505" s="148"/>
      <c r="K505" s="148"/>
      <c r="L505" s="148"/>
      <c r="M505" s="148"/>
      <c r="N505" s="148"/>
      <c r="O505" s="148"/>
      <c r="P505" s="149"/>
    </row>
    <row r="506" spans="1:16" ht="15" customHeight="1" x14ac:dyDescent="0.25">
      <c r="A506" s="44" t="e">
        <f ca="1">IF(MONTH(C506)=MONTH(D$3),RIGHT('Yearly Info'!A$32,LEN('Yearly Info'!A$32)-4),"")</f>
        <v>#VALUE!</v>
      </c>
      <c r="B506" s="145"/>
      <c r="C506" s="42">
        <f t="shared" ca="1" si="18"/>
        <v>46344</v>
      </c>
      <c r="D506" s="54">
        <f ca="1">INDIRECT("'" &amp; UPPER(LEFT(TEXT($D$3,"mmmm"),3)) &amp; "'!R29")</f>
        <v>0</v>
      </c>
      <c r="E506" s="147"/>
      <c r="F506" s="148"/>
      <c r="G506" s="148"/>
      <c r="H506" s="148"/>
      <c r="I506" s="148"/>
      <c r="J506" s="148"/>
      <c r="K506" s="148"/>
      <c r="L506" s="148"/>
      <c r="M506" s="148"/>
      <c r="N506" s="148"/>
      <c r="O506" s="148"/>
      <c r="P506" s="149"/>
    </row>
    <row r="507" spans="1:16" ht="15" customHeight="1" x14ac:dyDescent="0.25">
      <c r="A507" s="44" t="e">
        <f ca="1">IF(MONTH(C507)=MONTH(D$3),RIGHT('Yearly Info'!A$33,LEN('Yearly Info'!A$33)-4),"")</f>
        <v>#VALUE!</v>
      </c>
      <c r="B507" s="145"/>
      <c r="C507" s="42">
        <f t="shared" ca="1" si="18"/>
        <v>46344</v>
      </c>
      <c r="D507" s="54">
        <f ca="1">INDIRECT("'" &amp; UPPER(LEFT(TEXT($D$3,"mmmm"),3)) &amp; "'!R30")</f>
        <v>0</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#VALUE!</v>
      </c>
      <c r="B508" s="145"/>
      <c r="C508" s="42">
        <f t="shared" ca="1" si="18"/>
        <v>46344</v>
      </c>
      <c r="D508" s="54">
        <f ca="1">INDIRECT("'" &amp; UPPER(LEFT(TEXT($D$3,"mmmm"),3)) &amp; "'!R31")</f>
        <v>0</v>
      </c>
      <c r="E508" s="147"/>
      <c r="F508" s="148"/>
      <c r="G508" s="148"/>
      <c r="H508" s="148"/>
      <c r="I508" s="148"/>
      <c r="J508" s="148"/>
      <c r="K508" s="148"/>
      <c r="L508" s="148"/>
      <c r="M508" s="148"/>
      <c r="N508" s="148"/>
      <c r="O508" s="148"/>
      <c r="P508" s="149"/>
    </row>
    <row r="509" spans="1:16" ht="15" customHeight="1" x14ac:dyDescent="0.25">
      <c r="A509" s="44" t="e">
        <f ca="1">IF(MONTH(C509)=MONTH(D$3),RIGHT('Yearly Info'!A$35,LEN('Yearly Info'!A$35)-4),"")</f>
        <v>#VALUE!</v>
      </c>
      <c r="B509" s="145"/>
      <c r="C509" s="42">
        <f t="shared" ca="1" si="18"/>
        <v>46344</v>
      </c>
      <c r="D509" s="54">
        <f ca="1">INDIRECT("'" &amp; UPPER(LEFT(TEXT($D$3,"mmmm"),3)) &amp; "'!R32")</f>
        <v>0</v>
      </c>
      <c r="E509" s="147"/>
      <c r="F509" s="148"/>
      <c r="G509" s="148"/>
      <c r="H509" s="148"/>
      <c r="I509" s="148"/>
      <c r="J509" s="148"/>
      <c r="K509" s="148"/>
      <c r="L509" s="148"/>
      <c r="M509" s="148"/>
      <c r="N509" s="148"/>
      <c r="O509" s="148"/>
      <c r="P509" s="149"/>
    </row>
    <row r="510" spans="1:16" ht="15" customHeight="1" x14ac:dyDescent="0.25">
      <c r="A510" s="44" t="e">
        <f ca="1">IF(MONTH(C510)=MONTH(D$3),RIGHT('Yearly Info'!A$36,LEN('Yearly Info'!A$36)-4),"")</f>
        <v>#VALUE!</v>
      </c>
      <c r="B510" s="145"/>
      <c r="C510" s="42">
        <f t="shared" ca="1" si="18"/>
        <v>46344</v>
      </c>
      <c r="D510" s="54">
        <f ca="1">INDIRECT("'" &amp; UPPER(LEFT(TEXT($D$3,"mmmm"),3)) &amp; "'!R33")</f>
        <v>0</v>
      </c>
      <c r="E510" s="147"/>
      <c r="F510" s="148"/>
      <c r="G510" s="148"/>
      <c r="H510" s="148"/>
      <c r="I510" s="148"/>
      <c r="J510" s="148"/>
      <c r="K510" s="148"/>
      <c r="L510" s="148"/>
      <c r="M510" s="148"/>
      <c r="N510" s="148"/>
      <c r="O510" s="148"/>
      <c r="P510" s="149"/>
    </row>
    <row r="511" spans="1:16" ht="15" customHeight="1" x14ac:dyDescent="0.25">
      <c r="A511" s="44" t="e">
        <f ca="1">IF(MONTH(C511)=MONTH(D$3),RIGHT('Yearly Info'!A$37,LEN('Yearly Info'!A$37)-4),"")</f>
        <v>#VALUE!</v>
      </c>
      <c r="B511" s="145"/>
      <c r="C511" s="42">
        <f t="shared" ca="1" si="18"/>
        <v>46344</v>
      </c>
      <c r="D511" s="54">
        <f ca="1">INDIRECT("'" &amp; UPPER(LEFT(TEXT($D$3,"mmmm"),3)) &amp; "'!R34")</f>
        <v>0</v>
      </c>
      <c r="E511" s="147"/>
      <c r="F511" s="148"/>
      <c r="G511" s="148"/>
      <c r="H511" s="148"/>
      <c r="I511" s="148"/>
      <c r="J511" s="148"/>
      <c r="K511" s="148"/>
      <c r="L511" s="148"/>
      <c r="M511" s="148"/>
      <c r="N511" s="148"/>
      <c r="O511" s="148"/>
      <c r="P511" s="149"/>
    </row>
    <row r="512" spans="1:16" ht="15" customHeight="1" x14ac:dyDescent="0.25">
      <c r="A512" s="44" t="e">
        <f ca="1">IF(MONTH(C512)=MONTH(D$3),RIGHT('Yearly Info'!A$38,LEN('Yearly Info'!A$38)-4),"")</f>
        <v>#VALUE!</v>
      </c>
      <c r="B512" s="145"/>
      <c r="C512" s="42">
        <f t="shared" ca="1" si="18"/>
        <v>46344</v>
      </c>
      <c r="D512" s="54">
        <f ca="1">INDIRECT("'" &amp; UPPER(LEFT(TEXT($D$3,"mmmm"),3)) &amp; "'!R35")</f>
        <v>0</v>
      </c>
      <c r="E512" s="147"/>
      <c r="F512" s="148"/>
      <c r="G512" s="148"/>
      <c r="H512" s="148"/>
      <c r="I512" s="148"/>
      <c r="J512" s="148"/>
      <c r="K512" s="148"/>
      <c r="L512" s="148"/>
      <c r="M512" s="148"/>
      <c r="N512" s="148"/>
      <c r="O512" s="148"/>
      <c r="P512" s="149"/>
    </row>
    <row r="513" spans="1:16" ht="15" customHeight="1" x14ac:dyDescent="0.25">
      <c r="A513" s="44" t="e">
        <f ca="1">IF(MONTH(C513)=MONTH(D$3),RIGHT('Yearly Info'!A$39,LEN('Yearly Info'!A$39)-4),"")</f>
        <v>#VALUE!</v>
      </c>
      <c r="B513" s="145"/>
      <c r="C513" s="42">
        <f t="shared" ca="1" si="18"/>
        <v>46344</v>
      </c>
      <c r="D513" s="54">
        <f ca="1">INDIRECT("'" &amp; UPPER(LEFT(TEXT($D$3,"mmmm"),3)) &amp; "'!R36")</f>
        <v>0</v>
      </c>
      <c r="E513" s="147"/>
      <c r="F513" s="148"/>
      <c r="G513" s="148"/>
      <c r="H513" s="148"/>
      <c r="I513" s="148"/>
      <c r="J513" s="148"/>
      <c r="K513" s="148"/>
      <c r="L513" s="148"/>
      <c r="M513" s="148"/>
      <c r="N513" s="148"/>
      <c r="O513" s="148"/>
      <c r="P513" s="149"/>
    </row>
    <row r="514" spans="1:16" ht="15" customHeight="1" thickBot="1" x14ac:dyDescent="0.3">
      <c r="A514" s="45" t="e">
        <f ca="1">IF(MONTH(C514)=MONTH(D$3),RIGHT('Yearly Info'!A$40,LEN('Yearly Info'!A$40)-4),"")</f>
        <v>#VALUE!</v>
      </c>
      <c r="B514" s="145"/>
      <c r="C514" s="42">
        <f t="shared" ca="1" si="18"/>
        <v>46344</v>
      </c>
      <c r="D514" s="54">
        <f ca="1">INDIRECT("'" &amp; UPPER(LEFT(TEXT($D$3,"mmmm"),3)) &amp; "'!R37")</f>
        <v>0</v>
      </c>
      <c r="E514" s="147"/>
      <c r="F514" s="148"/>
      <c r="G514" s="148"/>
      <c r="H514" s="148"/>
      <c r="I514" s="148"/>
      <c r="J514" s="148"/>
      <c r="K514" s="148"/>
      <c r="L514" s="148"/>
      <c r="M514" s="148"/>
      <c r="N514" s="148"/>
      <c r="O514" s="148"/>
      <c r="P514" s="149"/>
    </row>
    <row r="515" spans="1:16" ht="15" customHeight="1" thickBot="1" x14ac:dyDescent="0.3">
      <c r="A515" s="45" t="str">
        <f ca="1">IF(MONTH(C515)=MONTH(D$3),RIGHT('Yearly Info'!A$41,LEN('Yearly Info'!A$41)-4),"")</f>
        <v xml:space="preserve"> </v>
      </c>
      <c r="B515" s="145"/>
      <c r="C515" s="42">
        <f t="shared" ca="1" si="18"/>
        <v>46344</v>
      </c>
      <c r="D515" s="101">
        <f ca="1">INDIRECT("'" &amp; UPPER(LEFT(TEXT($D$3,"mmmm"),3)) &amp; "'!R38")</f>
        <v>0</v>
      </c>
      <c r="E515" s="147"/>
      <c r="F515" s="148"/>
      <c r="G515" s="148"/>
      <c r="H515" s="148"/>
      <c r="I515" s="148"/>
      <c r="J515" s="148"/>
      <c r="K515" s="148"/>
      <c r="L515" s="148"/>
      <c r="M515" s="148"/>
      <c r="N515" s="148"/>
      <c r="O515" s="148"/>
      <c r="P515" s="149"/>
    </row>
    <row r="516" spans="1:16" ht="15" customHeight="1" thickBot="1" x14ac:dyDescent="0.3">
      <c r="A516" s="45" t="str">
        <f ca="1">IF(MONTH(C516)=MONTH(D$3),RIGHT('Yearly Info'!A$42,LEN('Yearly Info'!A$42)-4),"")</f>
        <v xml:space="preserve"> </v>
      </c>
      <c r="B516" s="145"/>
      <c r="C516" s="42">
        <f t="shared" ca="1" si="18"/>
        <v>46344</v>
      </c>
      <c r="D516" s="54">
        <f ca="1">INDIRECT("'" &amp; UPPER(LEFT(TEXT($D$3,"mmmm"),3)) &amp; "'!R39")</f>
        <v>0</v>
      </c>
      <c r="E516" s="147"/>
      <c r="F516" s="148"/>
      <c r="G516" s="148"/>
      <c r="H516" s="148"/>
      <c r="I516" s="148"/>
      <c r="J516" s="148"/>
      <c r="K516" s="148"/>
      <c r="L516" s="148"/>
      <c r="M516" s="148"/>
      <c r="N516" s="148"/>
      <c r="O516" s="148"/>
      <c r="P516" s="149"/>
    </row>
    <row r="517" spans="1:16" ht="15" customHeight="1" thickBot="1" x14ac:dyDescent="0.3">
      <c r="A517" s="45" t="str">
        <f ca="1">IF(MONTH(C517)=MONTH(D$3),RIGHT('Yearly Info'!A$43,LEN('Yearly Info'!A$43)-4),"")</f>
        <v xml:space="preserve"> </v>
      </c>
      <c r="B517" s="146"/>
      <c r="C517" s="42">
        <f t="shared" ca="1" si="18"/>
        <v>46344</v>
      </c>
      <c r="D517" s="55">
        <f ca="1">INDIRECT("'" &amp; UPPER(LEFT(TEXT($D$3,"mmmm"),3)) &amp; "'!R40")</f>
        <v>0</v>
      </c>
      <c r="E517" s="150"/>
      <c r="F517" s="151"/>
      <c r="G517" s="151"/>
      <c r="H517" s="151"/>
      <c r="I517" s="151"/>
      <c r="J517" s="151"/>
      <c r="K517" s="151"/>
      <c r="L517" s="151"/>
      <c r="M517" s="151"/>
      <c r="N517" s="151"/>
      <c r="O517" s="151"/>
      <c r="P517" s="152"/>
    </row>
    <row r="518" spans="1:16" ht="15" customHeight="1" x14ac:dyDescent="0.25">
      <c r="A518" s="44" t="str">
        <f ca="1">IF(MONTH(C518)=MONTH(D$3),RIGHT('Yearly Info'!A$14,LEN('Yearly Info'!A$14)-4),"")</f>
        <v xml:space="preserve"> RICS Support for MDEQ</v>
      </c>
      <c r="B518" s="159" t="str">
        <f ca="1">TEXT(C518,"dddd")</f>
        <v>Thursday</v>
      </c>
      <c r="C518" s="96">
        <f ca="1">C488+1</f>
        <v>46345</v>
      </c>
      <c r="D518" s="54">
        <f ca="1">INDIRECT("'" &amp; UPPER(LEFT(TEXT($D$3,"mmmm"),3)) &amp; "'!S11")</f>
        <v>0</v>
      </c>
      <c r="E518" s="153"/>
      <c r="F518" s="154"/>
      <c r="G518" s="154"/>
      <c r="H518" s="154"/>
      <c r="I518" s="154"/>
      <c r="J518" s="154"/>
      <c r="K518" s="154"/>
      <c r="L518" s="154"/>
      <c r="M518" s="154"/>
      <c r="N518" s="154"/>
      <c r="O518" s="154"/>
      <c r="P518" s="155"/>
    </row>
    <row r="519" spans="1:16" ht="15" customHeight="1" x14ac:dyDescent="0.25">
      <c r="A519" s="44" t="str">
        <f ca="1">IF(MONTH(C519)=MONTH(D$3),RIGHT('Yearly Info'!A$15,LEN('Yearly Info'!A$15)-4),"")</f>
        <v xml:space="preserve"> MDEQ</v>
      </c>
      <c r="B519" s="145"/>
      <c r="C519" s="42">
        <f ca="1">C518</f>
        <v>46345</v>
      </c>
      <c r="D519" s="54">
        <f ca="1">INDIRECT("'" &amp; UPPER(LEFT(TEXT($D$3,"mmmm"),3)) &amp; "'!S12")</f>
        <v>0</v>
      </c>
      <c r="E519" s="147"/>
      <c r="F519" s="148"/>
      <c r="G519" s="148"/>
      <c r="H519" s="148"/>
      <c r="I519" s="148"/>
      <c r="J519" s="148"/>
      <c r="K519" s="148"/>
      <c r="L519" s="148"/>
      <c r="M519" s="148"/>
      <c r="N519" s="148"/>
      <c r="O519" s="148"/>
      <c r="P519" s="149"/>
    </row>
    <row r="520" spans="1:16" ht="15" customHeight="1" x14ac:dyDescent="0.25">
      <c r="A520" s="44" t="str">
        <f ca="1">IF(MONTH(C520)=MONTH(D$3),RIGHT('Yearly Info'!A$16,LEN('Yearly Info'!A$16)-4),"")</f>
        <v xml:space="preserve"> RICS Idea Portal</v>
      </c>
      <c r="B520" s="145"/>
      <c r="C520" s="42">
        <f t="shared" ref="C520:C547" ca="1" si="19">C519</f>
        <v>46345</v>
      </c>
      <c r="D520" s="54">
        <f ca="1">INDIRECT("'" &amp; UPPER(LEFT(TEXT($D$3,"mmmm"),3)) &amp; "'!S13")</f>
        <v>0</v>
      </c>
      <c r="E520" s="147"/>
      <c r="F520" s="148"/>
      <c r="G520" s="148"/>
      <c r="H520" s="148"/>
      <c r="I520" s="148"/>
      <c r="J520" s="148"/>
      <c r="K520" s="148"/>
      <c r="L520" s="148"/>
      <c r="M520" s="148"/>
      <c r="N520" s="148"/>
      <c r="O520" s="148"/>
      <c r="P520" s="149"/>
    </row>
    <row r="521" spans="1:16" ht="15" customHeight="1" x14ac:dyDescent="0.25">
      <c r="A521" s="44" t="str">
        <f ca="1">IF(MONTH(C521)=MONTH(D$3),RIGHT('Yearly Info'!A$17,LEN('Yearly Info'!A$17)-4),"")</f>
        <v xml:space="preserve"> MSWIS</v>
      </c>
      <c r="B521" s="145"/>
      <c r="C521" s="42">
        <f t="shared" ca="1" si="19"/>
        <v>46345</v>
      </c>
      <c r="D521" s="54">
        <f ca="1">INDIRECT("'" &amp; UPPER(LEFT(TEXT($D$3,"mmmm"),3)) &amp; "'!S14")</f>
        <v>0</v>
      </c>
      <c r="E521" s="147"/>
      <c r="F521" s="148"/>
      <c r="G521" s="148"/>
      <c r="H521" s="148"/>
      <c r="I521" s="148"/>
      <c r="J521" s="148"/>
      <c r="K521" s="148"/>
      <c r="L521" s="148"/>
      <c r="M521" s="148"/>
      <c r="N521" s="148"/>
      <c r="O521" s="148"/>
      <c r="P521" s="149"/>
    </row>
    <row r="522" spans="1:16" ht="15" customHeight="1" x14ac:dyDescent="0.25">
      <c r="A522" s="44" t="str">
        <f ca="1">IF(MONTH(C522)=MONTH(D$3),RIGHT('Yearly Info'!A$18,LEN('Yearly Info'!A$18)-4),"")</f>
        <v xml:space="preserve"> GeoSpatial</v>
      </c>
      <c r="B522" s="145"/>
      <c r="C522" s="42">
        <f t="shared" ca="1" si="19"/>
        <v>46345</v>
      </c>
      <c r="D522" s="54">
        <f ca="1">INDIRECT("'" &amp; UPPER(LEFT(TEXT($D$3,"mmmm"),3)) &amp; "'!S15")</f>
        <v>0</v>
      </c>
      <c r="E522" s="147"/>
      <c r="F522" s="148"/>
      <c r="G522" s="148"/>
      <c r="H522" s="148"/>
      <c r="I522" s="148"/>
      <c r="J522" s="148"/>
      <c r="K522" s="148"/>
      <c r="L522" s="148"/>
      <c r="M522" s="148"/>
      <c r="N522" s="148"/>
      <c r="O522" s="148"/>
      <c r="P522" s="149"/>
    </row>
    <row r="523" spans="1:16" ht="15" customHeight="1" x14ac:dyDescent="0.25">
      <c r="A523" s="44" t="str">
        <f ca="1">IF(MONTH(C523)=MONTH(D$3),RIGHT('Yearly Info'!A$19,LEN('Yearly Info'!A$19)-4),"")</f>
        <v xml:space="preserve"> RICS Dashboard</v>
      </c>
      <c r="B523" s="145"/>
      <c r="C523" s="42">
        <f t="shared" ca="1" si="19"/>
        <v>46345</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MDWFP NRIS</v>
      </c>
      <c r="B524" s="145"/>
      <c r="C524" s="42">
        <f t="shared" ca="1" si="19"/>
        <v>46345</v>
      </c>
      <c r="D524" s="54">
        <f ca="1">INDIRECT("'" &amp; UPPER(LEFT(TEXT($D$3,"mmmm"),3)) &amp; "'!S17")</f>
        <v>0</v>
      </c>
      <c r="E524" s="153"/>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 MRVA 4 CLOSED</v>
      </c>
      <c r="B525" s="145"/>
      <c r="C525" s="42">
        <f t="shared" ca="1" si="19"/>
        <v>46345</v>
      </c>
      <c r="D525" s="54">
        <f ca="1">INDIRECT("'" &amp; UPPER(LEFT(TEXT($D$3,"mmmm"),3)) &amp; "'!S18")</f>
        <v>0</v>
      </c>
      <c r="E525" s="147"/>
      <c r="F525" s="148"/>
      <c r="G525" s="148"/>
      <c r="H525" s="148"/>
      <c r="I525" s="148"/>
      <c r="J525" s="148"/>
      <c r="K525" s="148"/>
      <c r="L525" s="148"/>
      <c r="M525" s="148"/>
      <c r="N525" s="148"/>
      <c r="O525" s="148"/>
      <c r="P525" s="149"/>
    </row>
    <row r="526" spans="1:16" ht="15" customHeight="1" x14ac:dyDescent="0.25">
      <c r="A526" s="44" t="str">
        <f ca="1">IF(MONTH(C526)=MONTH(D$3),RIGHT('Yearly Info'!A$22,LEN('Yearly Info'!A$22)-4),"")</f>
        <v xml:space="preserve"> Tackett</v>
      </c>
      <c r="B526" s="145"/>
      <c r="C526" s="42">
        <f t="shared" ca="1" si="19"/>
        <v>46345</v>
      </c>
      <c r="D526" s="54">
        <f ca="1">INDIRECT("'" &amp; UPPER(LEFT(TEXT($D$3,"mmmm"),3)) &amp; "'!S19")</f>
        <v>0</v>
      </c>
      <c r="E526" s="147"/>
      <c r="F526" s="148"/>
      <c r="G526" s="148"/>
      <c r="H526" s="148"/>
      <c r="I526" s="148"/>
      <c r="J526" s="148"/>
      <c r="K526" s="148"/>
      <c r="L526" s="148"/>
      <c r="M526" s="148"/>
      <c r="N526" s="148"/>
      <c r="O526" s="148"/>
      <c r="P526" s="149"/>
    </row>
    <row r="527" spans="1:16" ht="15" customHeight="1" x14ac:dyDescent="0.25">
      <c r="A527" s="44" t="e">
        <f ca="1">IF(MONTH(C527)=MONTH(D$3),RIGHT('Yearly Info'!A$23,LEN('Yearly Info'!A$23)-4),"")</f>
        <v>#VALUE!</v>
      </c>
      <c r="B527" s="145"/>
      <c r="C527" s="42">
        <f t="shared" ca="1" si="19"/>
        <v>46345</v>
      </c>
      <c r="D527" s="54">
        <f ca="1">INDIRECT("'" &amp; UPPER(LEFT(TEXT($D$3,"mmmm"),3)) &amp; "'!S20")</f>
        <v>0</v>
      </c>
      <c r="E527" s="147"/>
      <c r="F527" s="148"/>
      <c r="G527" s="148"/>
      <c r="H527" s="148"/>
      <c r="I527" s="148"/>
      <c r="J527" s="148"/>
      <c r="K527" s="148"/>
      <c r="L527" s="148"/>
      <c r="M527" s="148"/>
      <c r="N527" s="148"/>
      <c r="O527" s="148"/>
      <c r="P527" s="149"/>
    </row>
    <row r="528" spans="1:16" ht="15" customHeight="1" x14ac:dyDescent="0.25">
      <c r="A528" s="44" t="e">
        <f ca="1">IF(MONTH(C528)=MONTH(D$3),RIGHT('Yearly Info'!A$24,LEN('Yearly Info'!A$24)-4),"")</f>
        <v>#VALUE!</v>
      </c>
      <c r="B528" s="145"/>
      <c r="C528" s="42">
        <f t="shared" ca="1" si="19"/>
        <v>46345</v>
      </c>
      <c r="D528" s="54">
        <f ca="1">INDIRECT("'" &amp; UPPER(LEFT(TEXT($D$3,"mmmm"),3)) &amp; "'!S21")</f>
        <v>0</v>
      </c>
      <c r="E528" s="147"/>
      <c r="F528" s="148"/>
      <c r="G528" s="148"/>
      <c r="H528" s="148"/>
      <c r="I528" s="148"/>
      <c r="J528" s="148"/>
      <c r="K528" s="148"/>
      <c r="L528" s="148"/>
      <c r="M528" s="148"/>
      <c r="N528" s="148"/>
      <c r="O528" s="148"/>
      <c r="P528" s="149"/>
    </row>
    <row r="529" spans="1:16" ht="15" customHeight="1" x14ac:dyDescent="0.25">
      <c r="A529" s="44" t="e">
        <f ca="1">IF(MONTH(C529)=MONTH(D$3),RIGHT('Yearly Info'!A$25,LEN('Yearly Info'!A$25)-4),"")</f>
        <v>#VALUE!</v>
      </c>
      <c r="B529" s="145"/>
      <c r="C529" s="42">
        <f t="shared" ca="1" si="19"/>
        <v>46345</v>
      </c>
      <c r="D529" s="54">
        <f ca="1">INDIRECT("'" &amp; UPPER(LEFT(TEXT($D$3,"mmmm"),3)) &amp; "'!S22")</f>
        <v>0</v>
      </c>
      <c r="E529" s="147"/>
      <c r="F529" s="148"/>
      <c r="G529" s="148"/>
      <c r="H529" s="148"/>
      <c r="I529" s="148"/>
      <c r="J529" s="148"/>
      <c r="K529" s="148"/>
      <c r="L529" s="148"/>
      <c r="M529" s="148"/>
      <c r="N529" s="148"/>
      <c r="O529" s="148"/>
      <c r="P529" s="149"/>
    </row>
    <row r="530" spans="1:16" ht="15" customHeight="1" x14ac:dyDescent="0.25">
      <c r="A530" s="44" t="e">
        <f ca="1">IF(MONTH(C530)=MONTH(D$3),RIGHT('Yearly Info'!A$26,LEN('Yearly Info'!A$26)-4),"")</f>
        <v>#VALUE!</v>
      </c>
      <c r="B530" s="145"/>
      <c r="C530" s="42">
        <f t="shared" ca="1" si="19"/>
        <v>46345</v>
      </c>
      <c r="D530" s="54">
        <f ca="1">INDIRECT("'" &amp; UPPER(LEFT(TEXT($D$3,"mmmm"),3)) &amp; "'!S23")</f>
        <v>0</v>
      </c>
      <c r="E530" s="147"/>
      <c r="F530" s="148"/>
      <c r="G530" s="148"/>
      <c r="H530" s="148"/>
      <c r="I530" s="148"/>
      <c r="J530" s="148"/>
      <c r="K530" s="148"/>
      <c r="L530" s="148"/>
      <c r="M530" s="148"/>
      <c r="N530" s="148"/>
      <c r="O530" s="148"/>
      <c r="P530" s="149"/>
    </row>
    <row r="531" spans="1:16" ht="15" customHeight="1" x14ac:dyDescent="0.25">
      <c r="A531" s="44" t="e">
        <f ca="1">IF(MONTH(C531)=MONTH(D$3),RIGHT('Yearly Info'!A$27,LEN('Yearly Info'!A$27)-4),"")</f>
        <v>#VALUE!</v>
      </c>
      <c r="B531" s="145"/>
      <c r="C531" s="42">
        <f t="shared" ca="1" si="19"/>
        <v>46345</v>
      </c>
      <c r="D531" s="54">
        <f ca="1">INDIRECT("'" &amp; UPPER(LEFT(TEXT($D$3,"mmmm"),3)) &amp; "'!S24")</f>
        <v>0</v>
      </c>
      <c r="E531" s="147"/>
      <c r="F531" s="148"/>
      <c r="G531" s="148"/>
      <c r="H531" s="148"/>
      <c r="I531" s="148"/>
      <c r="J531" s="148"/>
      <c r="K531" s="148"/>
      <c r="L531" s="148"/>
      <c r="M531" s="148"/>
      <c r="N531" s="148"/>
      <c r="O531" s="148"/>
      <c r="P531" s="149"/>
    </row>
    <row r="532" spans="1:16" ht="15" customHeight="1" x14ac:dyDescent="0.25">
      <c r="A532" s="44" t="e">
        <f ca="1">IF(MONTH(C532)=MONTH(D$3),RIGHT('Yearly Info'!A$28,LEN('Yearly Info'!A$28)-4),"")</f>
        <v>#VALUE!</v>
      </c>
      <c r="B532" s="145"/>
      <c r="C532" s="42">
        <f t="shared" ca="1" si="19"/>
        <v>46345</v>
      </c>
      <c r="D532" s="54">
        <f ca="1">INDIRECT("'" &amp; UPPER(LEFT(TEXT($D$3,"mmmm"),3)) &amp; "'!S25")</f>
        <v>0</v>
      </c>
      <c r="E532" s="147"/>
      <c r="F532" s="148"/>
      <c r="G532" s="148"/>
      <c r="H532" s="148"/>
      <c r="I532" s="148"/>
      <c r="J532" s="148"/>
      <c r="K532" s="148"/>
      <c r="L532" s="148"/>
      <c r="M532" s="148"/>
      <c r="N532" s="148"/>
      <c r="O532" s="148"/>
      <c r="P532" s="149"/>
    </row>
    <row r="533" spans="1:16" ht="15" customHeight="1" x14ac:dyDescent="0.25">
      <c r="A533" s="44" t="e">
        <f ca="1">IF(MONTH(C533)=MONTH(D$3),RIGHT('Yearly Info'!A$29,LEN('Yearly Info'!A$29)-4),"")</f>
        <v>#VALUE!</v>
      </c>
      <c r="B533" s="145"/>
      <c r="C533" s="42">
        <f t="shared" ca="1" si="19"/>
        <v>46345</v>
      </c>
      <c r="D533" s="54">
        <f ca="1">INDIRECT("'" &amp; UPPER(LEFT(TEXT($D$3,"mmmm"),3)) &amp; "'!S26")</f>
        <v>0</v>
      </c>
      <c r="E533" s="147"/>
      <c r="F533" s="148"/>
      <c r="G533" s="148"/>
      <c r="H533" s="148"/>
      <c r="I533" s="148"/>
      <c r="J533" s="148"/>
      <c r="K533" s="148"/>
      <c r="L533" s="148"/>
      <c r="M533" s="148"/>
      <c r="N533" s="148"/>
      <c r="O533" s="148"/>
      <c r="P533" s="149"/>
    </row>
    <row r="534" spans="1:16" ht="15" customHeight="1" x14ac:dyDescent="0.25">
      <c r="A534" s="44" t="e">
        <f ca="1">IF(MONTH(C534)=MONTH(D$3),RIGHT('Yearly Info'!A$30,LEN('Yearly Info'!A$30)-4),"")</f>
        <v>#VALUE!</v>
      </c>
      <c r="B534" s="145"/>
      <c r="C534" s="42">
        <f t="shared" ca="1" si="19"/>
        <v>46345</v>
      </c>
      <c r="D534" s="54">
        <f ca="1">INDIRECT("'" &amp; UPPER(LEFT(TEXT($D$3,"mmmm"),3)) &amp; "'!S27")</f>
        <v>0</v>
      </c>
      <c r="E534" s="147"/>
      <c r="F534" s="148"/>
      <c r="G534" s="148"/>
      <c r="H534" s="148"/>
      <c r="I534" s="148"/>
      <c r="J534" s="148"/>
      <c r="K534" s="148"/>
      <c r="L534" s="148"/>
      <c r="M534" s="148"/>
      <c r="N534" s="148"/>
      <c r="O534" s="148"/>
      <c r="P534" s="149"/>
    </row>
    <row r="535" spans="1:16" ht="15" customHeight="1" x14ac:dyDescent="0.25">
      <c r="A535" s="44" t="e">
        <f ca="1">IF(MONTH(C535)=MONTH(D$3),RIGHT('Yearly Info'!A$31,LEN('Yearly Info'!A$31)-4),"")</f>
        <v>#VALUE!</v>
      </c>
      <c r="B535" s="145"/>
      <c r="C535" s="42">
        <f t="shared" ca="1" si="19"/>
        <v>46345</v>
      </c>
      <c r="D535" s="54">
        <f ca="1">INDIRECT("'" &amp; UPPER(LEFT(TEXT($D$3,"mmmm"),3)) &amp; "'!S28")</f>
        <v>0</v>
      </c>
      <c r="E535" s="147"/>
      <c r="F535" s="148"/>
      <c r="G535" s="148"/>
      <c r="H535" s="148"/>
      <c r="I535" s="148"/>
      <c r="J535" s="148"/>
      <c r="K535" s="148"/>
      <c r="L535" s="148"/>
      <c r="M535" s="148"/>
      <c r="N535" s="148"/>
      <c r="O535" s="148"/>
      <c r="P535" s="149"/>
    </row>
    <row r="536" spans="1:16" ht="15" customHeight="1" x14ac:dyDescent="0.25">
      <c r="A536" s="44" t="e">
        <f ca="1">IF(MONTH(C536)=MONTH(D$3),RIGHT('Yearly Info'!A$32,LEN('Yearly Info'!A$32)-4),"")</f>
        <v>#VALUE!</v>
      </c>
      <c r="B536" s="145"/>
      <c r="C536" s="42">
        <f t="shared" ca="1" si="19"/>
        <v>46345</v>
      </c>
      <c r="D536" s="54">
        <f ca="1">INDIRECT("'" &amp; UPPER(LEFT(TEXT($D$3,"mmmm"),3)) &amp; "'!S29")</f>
        <v>0</v>
      </c>
      <c r="E536" s="147"/>
      <c r="F536" s="148"/>
      <c r="G536" s="148"/>
      <c r="H536" s="148"/>
      <c r="I536" s="148"/>
      <c r="J536" s="148"/>
      <c r="K536" s="148"/>
      <c r="L536" s="148"/>
      <c r="M536" s="148"/>
      <c r="N536" s="148"/>
      <c r="O536" s="148"/>
      <c r="P536" s="149"/>
    </row>
    <row r="537" spans="1:16" ht="15" customHeight="1" x14ac:dyDescent="0.25">
      <c r="A537" s="44" t="e">
        <f ca="1">IF(MONTH(C537)=MONTH(D$3),RIGHT('Yearly Info'!A$33,LEN('Yearly Info'!A$33)-4),"")</f>
        <v>#VALUE!</v>
      </c>
      <c r="B537" s="145"/>
      <c r="C537" s="42">
        <f t="shared" ca="1" si="19"/>
        <v>46345</v>
      </c>
      <c r="D537" s="54">
        <f ca="1">INDIRECT("'" &amp; UPPER(LEFT(TEXT($D$3,"mmmm"),3)) &amp; "'!S30")</f>
        <v>0</v>
      </c>
      <c r="E537" s="147"/>
      <c r="F537" s="148"/>
      <c r="G537" s="148"/>
      <c r="H537" s="148"/>
      <c r="I537" s="148"/>
      <c r="J537" s="148"/>
      <c r="K537" s="148"/>
      <c r="L537" s="148"/>
      <c r="M537" s="148"/>
      <c r="N537" s="148"/>
      <c r="O537" s="148"/>
      <c r="P537" s="149"/>
    </row>
    <row r="538" spans="1:16" ht="15" customHeight="1" x14ac:dyDescent="0.25">
      <c r="A538" s="44" t="e">
        <f ca="1">IF(MONTH(C538)=MONTH(D$3),RIGHT('Yearly Info'!A$34,LEN('Yearly Info'!A$34)-4),"")</f>
        <v>#VALUE!</v>
      </c>
      <c r="B538" s="145"/>
      <c r="C538" s="42">
        <f t="shared" ca="1" si="19"/>
        <v>46345</v>
      </c>
      <c r="D538" s="54">
        <f ca="1">INDIRECT("'" &amp; UPPER(LEFT(TEXT($D$3,"mmmm"),3)) &amp; "'!S31")</f>
        <v>0</v>
      </c>
      <c r="E538" s="147"/>
      <c r="F538" s="148"/>
      <c r="G538" s="148"/>
      <c r="H538" s="148"/>
      <c r="I538" s="148"/>
      <c r="J538" s="148"/>
      <c r="K538" s="148"/>
      <c r="L538" s="148"/>
      <c r="M538" s="148"/>
      <c r="N538" s="148"/>
      <c r="O538" s="148"/>
      <c r="P538" s="149"/>
    </row>
    <row r="539" spans="1:16" ht="15" customHeight="1" x14ac:dyDescent="0.25">
      <c r="A539" s="44" t="e">
        <f ca="1">IF(MONTH(C539)=MONTH(D$3),RIGHT('Yearly Info'!A$35,LEN('Yearly Info'!A$35)-4),"")</f>
        <v>#VALUE!</v>
      </c>
      <c r="B539" s="145"/>
      <c r="C539" s="42">
        <f t="shared" ca="1" si="19"/>
        <v>46345</v>
      </c>
      <c r="D539" s="54">
        <f ca="1">INDIRECT("'" &amp; UPPER(LEFT(TEXT($D$3,"mmmm"),3)) &amp; "'!S32")</f>
        <v>0</v>
      </c>
      <c r="E539" s="147"/>
      <c r="F539" s="148"/>
      <c r="G539" s="148"/>
      <c r="H539" s="148"/>
      <c r="I539" s="148"/>
      <c r="J539" s="148"/>
      <c r="K539" s="148"/>
      <c r="L539" s="148"/>
      <c r="M539" s="148"/>
      <c r="N539" s="148"/>
      <c r="O539" s="148"/>
      <c r="P539" s="149"/>
    </row>
    <row r="540" spans="1:16" ht="15" customHeight="1" x14ac:dyDescent="0.25">
      <c r="A540" s="44" t="e">
        <f ca="1">IF(MONTH(C540)=MONTH(D$3),RIGHT('Yearly Info'!A$36,LEN('Yearly Info'!A$36)-4),"")</f>
        <v>#VALUE!</v>
      </c>
      <c r="B540" s="145"/>
      <c r="C540" s="42">
        <f t="shared" ca="1" si="19"/>
        <v>46345</v>
      </c>
      <c r="D540" s="54">
        <f ca="1">INDIRECT("'" &amp; UPPER(LEFT(TEXT($D$3,"mmmm"),3)) &amp; "'!S33")</f>
        <v>0</v>
      </c>
      <c r="E540" s="147"/>
      <c r="F540" s="148"/>
      <c r="G540" s="148"/>
      <c r="H540" s="148"/>
      <c r="I540" s="148"/>
      <c r="J540" s="148"/>
      <c r="K540" s="148"/>
      <c r="L540" s="148"/>
      <c r="M540" s="148"/>
      <c r="N540" s="148"/>
      <c r="O540" s="148"/>
      <c r="P540" s="149"/>
    </row>
    <row r="541" spans="1:16" ht="15" customHeight="1" x14ac:dyDescent="0.25">
      <c r="A541" s="44" t="e">
        <f ca="1">IF(MONTH(C541)=MONTH(D$3),RIGHT('Yearly Info'!A$37,LEN('Yearly Info'!A$37)-4),"")</f>
        <v>#VALUE!</v>
      </c>
      <c r="B541" s="145"/>
      <c r="C541" s="42">
        <f t="shared" ca="1" si="19"/>
        <v>46345</v>
      </c>
      <c r="D541" s="54">
        <f ca="1">INDIRECT("'" &amp; UPPER(LEFT(TEXT($D$3,"mmmm"),3)) &amp; "'!S34")</f>
        <v>0</v>
      </c>
      <c r="E541" s="147"/>
      <c r="F541" s="148"/>
      <c r="G541" s="148"/>
      <c r="H541" s="148"/>
      <c r="I541" s="148"/>
      <c r="J541" s="148"/>
      <c r="K541" s="148"/>
      <c r="L541" s="148"/>
      <c r="M541" s="148"/>
      <c r="N541" s="148"/>
      <c r="O541" s="148"/>
      <c r="P541" s="149"/>
    </row>
    <row r="542" spans="1:16" ht="15" customHeight="1" x14ac:dyDescent="0.25">
      <c r="A542" s="44" t="e">
        <f ca="1">IF(MONTH(C542)=MONTH(D$3),RIGHT('Yearly Info'!A$38,LEN('Yearly Info'!A$38)-4),"")</f>
        <v>#VALUE!</v>
      </c>
      <c r="B542" s="145"/>
      <c r="C542" s="42">
        <f t="shared" ca="1" si="19"/>
        <v>46345</v>
      </c>
      <c r="D542" s="54">
        <f ca="1">INDIRECT("'" &amp; UPPER(LEFT(TEXT($D$3,"mmmm"),3)) &amp; "'!S35")</f>
        <v>0</v>
      </c>
      <c r="E542" s="147"/>
      <c r="F542" s="148"/>
      <c r="G542" s="148"/>
      <c r="H542" s="148"/>
      <c r="I542" s="148"/>
      <c r="J542" s="148"/>
      <c r="K542" s="148"/>
      <c r="L542" s="148"/>
      <c r="M542" s="148"/>
      <c r="N542" s="148"/>
      <c r="O542" s="148"/>
      <c r="P542" s="149"/>
    </row>
    <row r="543" spans="1:16" ht="15" customHeight="1" x14ac:dyDescent="0.25">
      <c r="A543" s="44" t="e">
        <f ca="1">IF(MONTH(C543)=MONTH(D$3),RIGHT('Yearly Info'!A$39,LEN('Yearly Info'!A$39)-4),"")</f>
        <v>#VALUE!</v>
      </c>
      <c r="B543" s="145"/>
      <c r="C543" s="42">
        <f t="shared" ca="1" si="19"/>
        <v>46345</v>
      </c>
      <c r="D543" s="54">
        <f ca="1">INDIRECT("'" &amp; UPPER(LEFT(TEXT($D$3,"mmmm"),3)) &amp; "'!S36")</f>
        <v>0</v>
      </c>
      <c r="E543" s="147"/>
      <c r="F543" s="148"/>
      <c r="G543" s="148"/>
      <c r="H543" s="148"/>
      <c r="I543" s="148"/>
      <c r="J543" s="148"/>
      <c r="K543" s="148"/>
      <c r="L543" s="148"/>
      <c r="M543" s="148"/>
      <c r="N543" s="148"/>
      <c r="O543" s="148"/>
      <c r="P543" s="149"/>
    </row>
    <row r="544" spans="1:16" ht="15" customHeight="1" thickBot="1" x14ac:dyDescent="0.3">
      <c r="A544" s="45" t="e">
        <f ca="1">IF(MONTH(C544)=MONTH(D$3),RIGHT('Yearly Info'!A$40,LEN('Yearly Info'!A$40)-4),"")</f>
        <v>#VALUE!</v>
      </c>
      <c r="B544" s="145"/>
      <c r="C544" s="42">
        <f t="shared" ca="1" si="19"/>
        <v>46345</v>
      </c>
      <c r="D544" s="54">
        <f ca="1">INDIRECT("'" &amp; UPPER(LEFT(TEXT($D$3,"mmmm"),3)) &amp; "'!S37")</f>
        <v>0</v>
      </c>
      <c r="E544" s="147"/>
      <c r="F544" s="148"/>
      <c r="G544" s="148"/>
      <c r="H544" s="148"/>
      <c r="I544" s="148"/>
      <c r="J544" s="148"/>
      <c r="K544" s="148"/>
      <c r="L544" s="148"/>
      <c r="M544" s="148"/>
      <c r="N544" s="148"/>
      <c r="O544" s="148"/>
      <c r="P544" s="149"/>
    </row>
    <row r="545" spans="1:16" ht="15" customHeight="1" thickBot="1" x14ac:dyDescent="0.3">
      <c r="A545" s="45" t="str">
        <f ca="1">IF(MONTH(C545)=MONTH(D$3),RIGHT('Yearly Info'!A$41,LEN('Yearly Info'!A$41)-4),"")</f>
        <v xml:space="preserve"> </v>
      </c>
      <c r="B545" s="145"/>
      <c r="C545" s="42">
        <f t="shared" ca="1" si="19"/>
        <v>46345</v>
      </c>
      <c r="D545" s="54">
        <f ca="1">INDIRECT("'" &amp; UPPER(LEFT(TEXT($D$3,"mmmm"),3)) &amp; "'!S38")</f>
        <v>0</v>
      </c>
      <c r="E545" s="147"/>
      <c r="F545" s="148"/>
      <c r="G545" s="148"/>
      <c r="H545" s="148"/>
      <c r="I545" s="148"/>
      <c r="J545" s="148"/>
      <c r="K545" s="148"/>
      <c r="L545" s="148"/>
      <c r="M545" s="148"/>
      <c r="N545" s="148"/>
      <c r="O545" s="148"/>
      <c r="P545" s="149"/>
    </row>
    <row r="546" spans="1:16" ht="15" customHeight="1" thickBot="1" x14ac:dyDescent="0.3">
      <c r="A546" s="45" t="str">
        <f ca="1">IF(MONTH(C546)=MONTH(D$3),RIGHT('Yearly Info'!A$42,LEN('Yearly Info'!A$42)-4),"")</f>
        <v xml:space="preserve"> </v>
      </c>
      <c r="B546" s="145"/>
      <c r="C546" s="42">
        <f t="shared" ca="1" si="19"/>
        <v>46345</v>
      </c>
      <c r="D546" s="54">
        <f ca="1">INDIRECT("'" &amp; UPPER(LEFT(TEXT($D$3,"mmmm"),3)) &amp; "'!S39")</f>
        <v>0</v>
      </c>
      <c r="E546" s="147"/>
      <c r="F546" s="148"/>
      <c r="G546" s="148"/>
      <c r="H546" s="148"/>
      <c r="I546" s="148"/>
      <c r="J546" s="148"/>
      <c r="K546" s="148"/>
      <c r="L546" s="148"/>
      <c r="M546" s="148"/>
      <c r="N546" s="148"/>
      <c r="O546" s="148"/>
      <c r="P546" s="149"/>
    </row>
    <row r="547" spans="1:16" ht="15" customHeight="1" thickBot="1" x14ac:dyDescent="0.3">
      <c r="A547" s="45" t="str">
        <f ca="1">IF(MONTH(C547)=MONTH(D$3),RIGHT('Yearly Info'!A$43,LEN('Yearly Info'!A$43)-4),"")</f>
        <v xml:space="preserve"> </v>
      </c>
      <c r="B547" s="146"/>
      <c r="C547" s="42">
        <f t="shared" ca="1" si="19"/>
        <v>46345</v>
      </c>
      <c r="D547" s="55">
        <f ca="1">INDIRECT("'" &amp; UPPER(LEFT(TEXT($D$3,"mmmm"),3)) &amp; "'!S40")</f>
        <v>0</v>
      </c>
      <c r="E547" s="150"/>
      <c r="F547" s="151"/>
      <c r="G547" s="151"/>
      <c r="H547" s="151"/>
      <c r="I547" s="151"/>
      <c r="J547" s="151"/>
      <c r="K547" s="151"/>
      <c r="L547" s="151"/>
      <c r="M547" s="151"/>
      <c r="N547" s="151"/>
      <c r="O547" s="151"/>
      <c r="P547" s="152"/>
    </row>
    <row r="548" spans="1:16" ht="15" customHeight="1" x14ac:dyDescent="0.25">
      <c r="A548" s="44" t="str">
        <f ca="1">IF(MONTH(C548)=MONTH(D$3),RIGHT('Yearly Info'!A$14,LEN('Yearly Info'!A$14)-4),"")</f>
        <v xml:space="preserve"> RICS Support for MDEQ</v>
      </c>
      <c r="B548" s="159" t="str">
        <f ca="1">TEXT(C548,"dddd")</f>
        <v>Friday</v>
      </c>
      <c r="C548" s="96">
        <f ca="1">C518+1</f>
        <v>46346</v>
      </c>
      <c r="D548" s="54">
        <f ca="1">INDIRECT("'" &amp; UPPER(LEFT(TEXT($D$3,"mmmm"),3)) &amp; "'!T11")</f>
        <v>0</v>
      </c>
      <c r="E548" s="147"/>
      <c r="F548" s="148"/>
      <c r="G548" s="148"/>
      <c r="H548" s="148"/>
      <c r="I548" s="148"/>
      <c r="J548" s="148"/>
      <c r="K548" s="148"/>
      <c r="L548" s="148"/>
      <c r="M548" s="148"/>
      <c r="N548" s="148"/>
      <c r="O548" s="148"/>
      <c r="P548" s="149"/>
    </row>
    <row r="549" spans="1:16" ht="15" customHeight="1" x14ac:dyDescent="0.25">
      <c r="A549" s="44" t="str">
        <f ca="1">IF(MONTH(C549)=MONTH(D$3),RIGHT('Yearly Info'!A$15,LEN('Yearly Info'!A$15)-4),"")</f>
        <v xml:space="preserve"> MDEQ</v>
      </c>
      <c r="B549" s="145"/>
      <c r="C549" s="42">
        <f ca="1">C548</f>
        <v>46346</v>
      </c>
      <c r="D549" s="54">
        <f ca="1">INDIRECT("'" &amp; UPPER(LEFT(TEXT($D$3,"mmmm"),3)) &amp; "'!T12")</f>
        <v>0</v>
      </c>
      <c r="E549" s="147"/>
      <c r="F549" s="148"/>
      <c r="G549" s="148"/>
      <c r="H549" s="148"/>
      <c r="I549" s="148"/>
      <c r="J549" s="148"/>
      <c r="K549" s="148"/>
      <c r="L549" s="148"/>
      <c r="M549" s="148"/>
      <c r="N549" s="148"/>
      <c r="O549" s="148"/>
      <c r="P549" s="149"/>
    </row>
    <row r="550" spans="1:16" ht="15" customHeight="1" x14ac:dyDescent="0.25">
      <c r="A550" s="44" t="str">
        <f ca="1">IF(MONTH(C550)=MONTH(D$3),RIGHT('Yearly Info'!A$16,LEN('Yearly Info'!A$16)-4),"")</f>
        <v xml:space="preserve"> RICS Idea Portal</v>
      </c>
      <c r="B550" s="145"/>
      <c r="C550" s="42">
        <f t="shared" ref="C550:C577" ca="1" si="20">C549</f>
        <v>46346</v>
      </c>
      <c r="D550" s="54">
        <f ca="1">INDIRECT("'" &amp; UPPER(LEFT(TEXT($D$3,"mmmm"),3)) &amp; "'!T13")</f>
        <v>0</v>
      </c>
      <c r="E550" s="147"/>
      <c r="F550" s="148"/>
      <c r="G550" s="148"/>
      <c r="H550" s="148"/>
      <c r="I550" s="148"/>
      <c r="J550" s="148"/>
      <c r="K550" s="148"/>
      <c r="L550" s="148"/>
      <c r="M550" s="148"/>
      <c r="N550" s="148"/>
      <c r="O550" s="148"/>
      <c r="P550" s="149"/>
    </row>
    <row r="551" spans="1:16" ht="15" customHeight="1" x14ac:dyDescent="0.25">
      <c r="A551" s="44" t="str">
        <f ca="1">IF(MONTH(C551)=MONTH(D$3),RIGHT('Yearly Info'!A$17,LEN('Yearly Info'!A$17)-4),"")</f>
        <v xml:space="preserve"> MSWIS</v>
      </c>
      <c r="B551" s="145"/>
      <c r="C551" s="42">
        <f t="shared" ca="1" si="20"/>
        <v>46346</v>
      </c>
      <c r="D551" s="54">
        <f ca="1">INDIRECT("'" &amp; UPPER(LEFT(TEXT($D$3,"mmmm"),3)) &amp; "'!T14")</f>
        <v>0</v>
      </c>
      <c r="E551" s="147"/>
      <c r="F551" s="148"/>
      <c r="G551" s="148"/>
      <c r="H551" s="148"/>
      <c r="I551" s="148"/>
      <c r="J551" s="148"/>
      <c r="K551" s="148"/>
      <c r="L551" s="148"/>
      <c r="M551" s="148"/>
      <c r="N551" s="148"/>
      <c r="O551" s="148"/>
      <c r="P551" s="149"/>
    </row>
    <row r="552" spans="1:16" ht="15" customHeight="1" x14ac:dyDescent="0.25">
      <c r="A552" s="44" t="str">
        <f ca="1">IF(MONTH(C552)=MONTH(D$3),RIGHT('Yearly Info'!A$18,LEN('Yearly Info'!A$18)-4),"")</f>
        <v xml:space="preserve"> GeoSpatial</v>
      </c>
      <c r="B552" s="145"/>
      <c r="C552" s="42">
        <f t="shared" ca="1" si="20"/>
        <v>46346</v>
      </c>
      <c r="D552" s="54">
        <f ca="1">INDIRECT("'" &amp; UPPER(LEFT(TEXT($D$3,"mmmm"),3)) &amp; "'!T15")</f>
        <v>0</v>
      </c>
      <c r="E552" s="147"/>
      <c r="F552" s="148"/>
      <c r="G552" s="148"/>
      <c r="H552" s="148"/>
      <c r="I552" s="148"/>
      <c r="J552" s="148"/>
      <c r="K552" s="148"/>
      <c r="L552" s="148"/>
      <c r="M552" s="148"/>
      <c r="N552" s="148"/>
      <c r="O552" s="148"/>
      <c r="P552" s="149"/>
    </row>
    <row r="553" spans="1:16" ht="15" customHeight="1" x14ac:dyDescent="0.25">
      <c r="A553" s="44" t="str">
        <f ca="1">IF(MONTH(C553)=MONTH(D$3),RIGHT('Yearly Info'!A$19,LEN('Yearly Info'!A$19)-4),"")</f>
        <v xml:space="preserve"> RICS Dashboard</v>
      </c>
      <c r="B553" s="145"/>
      <c r="C553" s="42">
        <f t="shared" ca="1" si="20"/>
        <v>46346</v>
      </c>
      <c r="D553" s="54">
        <f ca="1">INDIRECT("'" &amp; UPPER(LEFT(TEXT($D$3,"mmmm"),3)) &amp; "'!T16")</f>
        <v>0</v>
      </c>
      <c r="E553" s="147"/>
      <c r="F553" s="148"/>
      <c r="G553" s="148"/>
      <c r="H553" s="148"/>
      <c r="I553" s="148"/>
      <c r="J553" s="148"/>
      <c r="K553" s="148"/>
      <c r="L553" s="148"/>
      <c r="M553" s="148"/>
      <c r="N553" s="148"/>
      <c r="O553" s="148"/>
      <c r="P553" s="149"/>
    </row>
    <row r="554" spans="1:16" ht="15" customHeight="1" x14ac:dyDescent="0.25">
      <c r="A554" s="44" t="str">
        <f ca="1">IF(MONTH(C554)=MONTH(D$3),RIGHT('Yearly Info'!A$20,LEN('Yearly Info'!A$20)-4),"")</f>
        <v xml:space="preserve"> MDWFP NRIS</v>
      </c>
      <c r="B554" s="145"/>
      <c r="C554" s="42">
        <f t="shared" ca="1" si="20"/>
        <v>46346</v>
      </c>
      <c r="D554" s="54">
        <f ca="1">INDIRECT("'" &amp; UPPER(LEFT(TEXT($D$3,"mmmm"),3)) &amp; "'!T17")</f>
        <v>0</v>
      </c>
      <c r="E554" s="153"/>
      <c r="F554" s="154"/>
      <c r="G554" s="154"/>
      <c r="H554" s="154"/>
      <c r="I554" s="154"/>
      <c r="J554" s="154"/>
      <c r="K554" s="154"/>
      <c r="L554" s="154"/>
      <c r="M554" s="154"/>
      <c r="N554" s="154"/>
      <c r="O554" s="154"/>
      <c r="P554" s="155"/>
    </row>
    <row r="555" spans="1:16" ht="15" customHeight="1" x14ac:dyDescent="0.25">
      <c r="A555" s="44" t="str">
        <f ca="1">IF(MONTH(C555)=MONTH(D$3),RIGHT('Yearly Info'!A$21,LEN('Yearly Info'!A$21)-4),"")</f>
        <v xml:space="preserve"> MSWIS MRVA 4 CLOSED</v>
      </c>
      <c r="B555" s="145"/>
      <c r="C555" s="42">
        <f t="shared" ca="1" si="20"/>
        <v>46346</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v>
      </c>
      <c r="B556" s="145"/>
      <c r="C556" s="42">
        <f t="shared" ca="1" si="20"/>
        <v>46346</v>
      </c>
      <c r="D556" s="54">
        <f ca="1">INDIRECT("'" &amp; UPPER(LEFT(TEXT($D$3,"mmmm"),3)) &amp; "'!T19")</f>
        <v>0</v>
      </c>
      <c r="E556" s="147"/>
      <c r="F556" s="148"/>
      <c r="G556" s="148"/>
      <c r="H556" s="148"/>
      <c r="I556" s="148"/>
      <c r="J556" s="148"/>
      <c r="K556" s="148"/>
      <c r="L556" s="148"/>
      <c r="M556" s="148"/>
      <c r="N556" s="148"/>
      <c r="O556" s="148"/>
      <c r="P556" s="149"/>
    </row>
    <row r="557" spans="1:16" ht="15" customHeight="1" x14ac:dyDescent="0.25">
      <c r="A557" s="44" t="e">
        <f ca="1">IF(MONTH(C557)=MONTH(D$3),RIGHT('Yearly Info'!A$23,LEN('Yearly Info'!A$23)-4),"")</f>
        <v>#VALUE!</v>
      </c>
      <c r="B557" s="145"/>
      <c r="C557" s="42">
        <f t="shared" ca="1" si="20"/>
        <v>46346</v>
      </c>
      <c r="D557" s="54">
        <f ca="1">INDIRECT("'" &amp; UPPER(LEFT(TEXT($D$3,"mmmm"),3)) &amp; "'!T20")</f>
        <v>0</v>
      </c>
      <c r="E557" s="147"/>
      <c r="F557" s="148"/>
      <c r="G557" s="148"/>
      <c r="H557" s="148"/>
      <c r="I557" s="148"/>
      <c r="J557" s="148"/>
      <c r="K557" s="148"/>
      <c r="L557" s="148"/>
      <c r="M557" s="148"/>
      <c r="N557" s="148"/>
      <c r="O557" s="148"/>
      <c r="P557" s="149"/>
    </row>
    <row r="558" spans="1:16" ht="15" customHeight="1" x14ac:dyDescent="0.25">
      <c r="A558" s="44" t="e">
        <f ca="1">IF(MONTH(C558)=MONTH(D$3),RIGHT('Yearly Info'!A$24,LEN('Yearly Info'!A$24)-4),"")</f>
        <v>#VALUE!</v>
      </c>
      <c r="B558" s="145"/>
      <c r="C558" s="42">
        <f t="shared" ca="1" si="20"/>
        <v>46346</v>
      </c>
      <c r="D558" s="54">
        <f ca="1">INDIRECT("'" &amp; UPPER(LEFT(TEXT($D$3,"mmmm"),3)) &amp; "'!T21")</f>
        <v>0</v>
      </c>
      <c r="E558" s="147"/>
      <c r="F558" s="148"/>
      <c r="G558" s="148"/>
      <c r="H558" s="148"/>
      <c r="I558" s="148"/>
      <c r="J558" s="148"/>
      <c r="K558" s="148"/>
      <c r="L558" s="148"/>
      <c r="M558" s="148"/>
      <c r="N558" s="148"/>
      <c r="O558" s="148"/>
      <c r="P558" s="149"/>
    </row>
    <row r="559" spans="1:16" ht="15" customHeight="1" x14ac:dyDescent="0.25">
      <c r="A559" s="44" t="e">
        <f ca="1">IF(MONTH(C559)=MONTH(D$3),RIGHT('Yearly Info'!A$25,LEN('Yearly Info'!A$25)-4),"")</f>
        <v>#VALUE!</v>
      </c>
      <c r="B559" s="145"/>
      <c r="C559" s="42">
        <f t="shared" ca="1" si="20"/>
        <v>46346</v>
      </c>
      <c r="D559" s="54">
        <f ca="1">INDIRECT("'" &amp; UPPER(LEFT(TEXT($D$3,"mmmm"),3)) &amp; "'!T22")</f>
        <v>0</v>
      </c>
      <c r="E559" s="147"/>
      <c r="F559" s="148"/>
      <c r="G559" s="148"/>
      <c r="H559" s="148"/>
      <c r="I559" s="148"/>
      <c r="J559" s="148"/>
      <c r="K559" s="148"/>
      <c r="L559" s="148"/>
      <c r="M559" s="148"/>
      <c r="N559" s="148"/>
      <c r="O559" s="148"/>
      <c r="P559" s="149"/>
    </row>
    <row r="560" spans="1:16" ht="15" customHeight="1" x14ac:dyDescent="0.25">
      <c r="A560" s="44" t="e">
        <f ca="1">IF(MONTH(C560)=MONTH(D$3),RIGHT('Yearly Info'!A$26,LEN('Yearly Info'!A$26)-4),"")</f>
        <v>#VALUE!</v>
      </c>
      <c r="B560" s="145"/>
      <c r="C560" s="42">
        <f t="shared" ca="1" si="20"/>
        <v>46346</v>
      </c>
      <c r="D560" s="54">
        <f ca="1">INDIRECT("'" &amp; UPPER(LEFT(TEXT($D$3,"mmmm"),3)) &amp; "'!T23")</f>
        <v>0</v>
      </c>
      <c r="E560" s="147"/>
      <c r="F560" s="148"/>
      <c r="G560" s="148"/>
      <c r="H560" s="148"/>
      <c r="I560" s="148"/>
      <c r="J560" s="148"/>
      <c r="K560" s="148"/>
      <c r="L560" s="148"/>
      <c r="M560" s="148"/>
      <c r="N560" s="148"/>
      <c r="O560" s="148"/>
      <c r="P560" s="149"/>
    </row>
    <row r="561" spans="1:16" ht="15" customHeight="1" x14ac:dyDescent="0.25">
      <c r="A561" s="44" t="e">
        <f ca="1">IF(MONTH(C561)=MONTH(D$3),RIGHT('Yearly Info'!A$27,LEN('Yearly Info'!A$27)-4),"")</f>
        <v>#VALUE!</v>
      </c>
      <c r="B561" s="145"/>
      <c r="C561" s="42">
        <f t="shared" ca="1" si="20"/>
        <v>46346</v>
      </c>
      <c r="D561" s="54">
        <f ca="1">INDIRECT("'" &amp; UPPER(LEFT(TEXT($D$3,"mmmm"),3)) &amp; "'!T24")</f>
        <v>0</v>
      </c>
      <c r="E561" s="147"/>
      <c r="F561" s="148"/>
      <c r="G561" s="148"/>
      <c r="H561" s="148"/>
      <c r="I561" s="148"/>
      <c r="J561" s="148"/>
      <c r="K561" s="148"/>
      <c r="L561" s="148"/>
      <c r="M561" s="148"/>
      <c r="N561" s="148"/>
      <c r="O561" s="148"/>
      <c r="P561" s="149"/>
    </row>
    <row r="562" spans="1:16" ht="15" customHeight="1" x14ac:dyDescent="0.25">
      <c r="A562" s="44" t="e">
        <f ca="1">IF(MONTH(C562)=MONTH(D$3),RIGHT('Yearly Info'!A$28,LEN('Yearly Info'!A$28)-4),"")</f>
        <v>#VALUE!</v>
      </c>
      <c r="B562" s="145"/>
      <c r="C562" s="42">
        <f t="shared" ca="1" si="20"/>
        <v>46346</v>
      </c>
      <c r="D562" s="54">
        <f ca="1">INDIRECT("'" &amp; UPPER(LEFT(TEXT($D$3,"mmmm"),3)) &amp; "'!T25")</f>
        <v>0</v>
      </c>
      <c r="E562" s="147"/>
      <c r="F562" s="148"/>
      <c r="G562" s="148"/>
      <c r="H562" s="148"/>
      <c r="I562" s="148"/>
      <c r="J562" s="148"/>
      <c r="K562" s="148"/>
      <c r="L562" s="148"/>
      <c r="M562" s="148"/>
      <c r="N562" s="148"/>
      <c r="O562" s="148"/>
      <c r="P562" s="149"/>
    </row>
    <row r="563" spans="1:16" ht="15" customHeight="1" x14ac:dyDescent="0.25">
      <c r="A563" s="44" t="e">
        <f ca="1">IF(MONTH(C563)=MONTH(D$3),RIGHT('Yearly Info'!A$29,LEN('Yearly Info'!A$29)-4),"")</f>
        <v>#VALUE!</v>
      </c>
      <c r="B563" s="145"/>
      <c r="C563" s="42">
        <f t="shared" ca="1" si="20"/>
        <v>46346</v>
      </c>
      <c r="D563" s="54">
        <f ca="1">INDIRECT("'" &amp; UPPER(LEFT(TEXT($D$3,"mmmm"),3)) &amp; "'!T26")</f>
        <v>0</v>
      </c>
      <c r="E563" s="147"/>
      <c r="F563" s="148"/>
      <c r="G563" s="148"/>
      <c r="H563" s="148"/>
      <c r="I563" s="148"/>
      <c r="J563" s="148"/>
      <c r="K563" s="148"/>
      <c r="L563" s="148"/>
      <c r="M563" s="148"/>
      <c r="N563" s="148"/>
      <c r="O563" s="148"/>
      <c r="P563" s="149"/>
    </row>
    <row r="564" spans="1:16" ht="15" customHeight="1" x14ac:dyDescent="0.25">
      <c r="A564" s="44" t="e">
        <f ca="1">IF(MONTH(C564)=MONTH(D$3),RIGHT('Yearly Info'!A$30,LEN('Yearly Info'!A$30)-4),"")</f>
        <v>#VALUE!</v>
      </c>
      <c r="B564" s="145"/>
      <c r="C564" s="42">
        <f t="shared" ca="1" si="20"/>
        <v>46346</v>
      </c>
      <c r="D564" s="54">
        <f ca="1">INDIRECT("'" &amp; UPPER(LEFT(TEXT($D$3,"mmmm"),3)) &amp; "'!T27")</f>
        <v>0</v>
      </c>
      <c r="E564" s="147"/>
      <c r="F564" s="148"/>
      <c r="G564" s="148"/>
      <c r="H564" s="148"/>
      <c r="I564" s="148"/>
      <c r="J564" s="148"/>
      <c r="K564" s="148"/>
      <c r="L564" s="148"/>
      <c r="M564" s="148"/>
      <c r="N564" s="148"/>
      <c r="O564" s="148"/>
      <c r="P564" s="149"/>
    </row>
    <row r="565" spans="1:16" ht="15" customHeight="1" x14ac:dyDescent="0.25">
      <c r="A565" s="44" t="e">
        <f ca="1">IF(MONTH(C565)=MONTH(D$3),RIGHT('Yearly Info'!A$31,LEN('Yearly Info'!A$31)-4),"")</f>
        <v>#VALUE!</v>
      </c>
      <c r="B565" s="145"/>
      <c r="C565" s="42">
        <f t="shared" ca="1" si="20"/>
        <v>46346</v>
      </c>
      <c r="D565" s="54">
        <f ca="1">INDIRECT("'" &amp; UPPER(LEFT(TEXT($D$3,"mmmm"),3)) &amp; "'!T28")</f>
        <v>0</v>
      </c>
      <c r="E565" s="147"/>
      <c r="F565" s="148"/>
      <c r="G565" s="148"/>
      <c r="H565" s="148"/>
      <c r="I565" s="148"/>
      <c r="J565" s="148"/>
      <c r="K565" s="148"/>
      <c r="L565" s="148"/>
      <c r="M565" s="148"/>
      <c r="N565" s="148"/>
      <c r="O565" s="148"/>
      <c r="P565" s="149"/>
    </row>
    <row r="566" spans="1:16" ht="15" customHeight="1" x14ac:dyDescent="0.25">
      <c r="A566" s="44" t="e">
        <f ca="1">IF(MONTH(C566)=MONTH(D$3),RIGHT('Yearly Info'!A$32,LEN('Yearly Info'!A$32)-4),"")</f>
        <v>#VALUE!</v>
      </c>
      <c r="B566" s="145"/>
      <c r="C566" s="42">
        <f t="shared" ca="1" si="20"/>
        <v>46346</v>
      </c>
      <c r="D566" s="54">
        <f ca="1">INDIRECT("'" &amp; UPPER(LEFT(TEXT($D$3,"mmmm"),3)) &amp; "'!T29")</f>
        <v>0</v>
      </c>
      <c r="E566" s="147"/>
      <c r="F566" s="148"/>
      <c r="G566" s="148"/>
      <c r="H566" s="148"/>
      <c r="I566" s="148"/>
      <c r="J566" s="148"/>
      <c r="K566" s="148"/>
      <c r="L566" s="148"/>
      <c r="M566" s="148"/>
      <c r="N566" s="148"/>
      <c r="O566" s="148"/>
      <c r="P566" s="149"/>
    </row>
    <row r="567" spans="1:16" ht="15" customHeight="1" x14ac:dyDescent="0.25">
      <c r="A567" s="44" t="e">
        <f ca="1">IF(MONTH(C567)=MONTH(D$3),RIGHT('Yearly Info'!A$33,LEN('Yearly Info'!A$33)-4),"")</f>
        <v>#VALUE!</v>
      </c>
      <c r="B567" s="145"/>
      <c r="C567" s="42">
        <f t="shared" ca="1" si="20"/>
        <v>46346</v>
      </c>
      <c r="D567" s="54">
        <f ca="1">INDIRECT("'" &amp; UPPER(LEFT(TEXT($D$3,"mmmm"),3)) &amp; "'!T30")</f>
        <v>0</v>
      </c>
      <c r="E567" s="147"/>
      <c r="F567" s="148"/>
      <c r="G567" s="148"/>
      <c r="H567" s="148"/>
      <c r="I567" s="148"/>
      <c r="J567" s="148"/>
      <c r="K567" s="148"/>
      <c r="L567" s="148"/>
      <c r="M567" s="148"/>
      <c r="N567" s="148"/>
      <c r="O567" s="148"/>
      <c r="P567" s="149"/>
    </row>
    <row r="568" spans="1:16" ht="15" customHeight="1" x14ac:dyDescent="0.25">
      <c r="A568" s="44" t="e">
        <f ca="1">IF(MONTH(C568)=MONTH(D$3),RIGHT('Yearly Info'!A$34,LEN('Yearly Info'!A$34)-4),"")</f>
        <v>#VALUE!</v>
      </c>
      <c r="B568" s="145"/>
      <c r="C568" s="42">
        <f t="shared" ca="1" si="20"/>
        <v>46346</v>
      </c>
      <c r="D568" s="54">
        <f ca="1">INDIRECT("'" &amp; UPPER(LEFT(TEXT($D$3,"mmmm"),3)) &amp; "'!T31")</f>
        <v>0</v>
      </c>
      <c r="E568" s="147"/>
      <c r="F568" s="148"/>
      <c r="G568" s="148"/>
      <c r="H568" s="148"/>
      <c r="I568" s="148"/>
      <c r="J568" s="148"/>
      <c r="K568" s="148"/>
      <c r="L568" s="148"/>
      <c r="M568" s="148"/>
      <c r="N568" s="148"/>
      <c r="O568" s="148"/>
      <c r="P568" s="149"/>
    </row>
    <row r="569" spans="1:16" ht="15" customHeight="1" x14ac:dyDescent="0.25">
      <c r="A569" s="44" t="e">
        <f ca="1">IF(MONTH(C569)=MONTH(D$3),RIGHT('Yearly Info'!A$35,LEN('Yearly Info'!A$35)-4),"")</f>
        <v>#VALUE!</v>
      </c>
      <c r="B569" s="145"/>
      <c r="C569" s="42">
        <f t="shared" ca="1" si="20"/>
        <v>46346</v>
      </c>
      <c r="D569" s="54">
        <f ca="1">INDIRECT("'" &amp; UPPER(LEFT(TEXT($D$3,"mmmm"),3)) &amp; "'!T32")</f>
        <v>0</v>
      </c>
      <c r="E569" s="147"/>
      <c r="F569" s="148"/>
      <c r="G569" s="148"/>
      <c r="H569" s="148"/>
      <c r="I569" s="148"/>
      <c r="J569" s="148"/>
      <c r="K569" s="148"/>
      <c r="L569" s="148"/>
      <c r="M569" s="148"/>
      <c r="N569" s="148"/>
      <c r="O569" s="148"/>
      <c r="P569" s="149"/>
    </row>
    <row r="570" spans="1:16" ht="15" customHeight="1" x14ac:dyDescent="0.25">
      <c r="A570" s="44" t="e">
        <f ca="1">IF(MONTH(C570)=MONTH(D$3),RIGHT('Yearly Info'!A$36,LEN('Yearly Info'!A$36)-4),"")</f>
        <v>#VALUE!</v>
      </c>
      <c r="B570" s="145"/>
      <c r="C570" s="42">
        <f t="shared" ca="1" si="20"/>
        <v>46346</v>
      </c>
      <c r="D570" s="54">
        <f ca="1">INDIRECT("'" &amp; UPPER(LEFT(TEXT($D$3,"mmmm"),3)) &amp; "'!T33")</f>
        <v>0</v>
      </c>
      <c r="E570" s="147"/>
      <c r="F570" s="148"/>
      <c r="G570" s="148"/>
      <c r="H570" s="148"/>
      <c r="I570" s="148"/>
      <c r="J570" s="148"/>
      <c r="K570" s="148"/>
      <c r="L570" s="148"/>
      <c r="M570" s="148"/>
      <c r="N570" s="148"/>
      <c r="O570" s="148"/>
      <c r="P570" s="149"/>
    </row>
    <row r="571" spans="1:16" ht="15" customHeight="1" x14ac:dyDescent="0.25">
      <c r="A571" s="44" t="e">
        <f ca="1">IF(MONTH(C571)=MONTH(D$3),RIGHT('Yearly Info'!A$37,LEN('Yearly Info'!A$37)-4),"")</f>
        <v>#VALUE!</v>
      </c>
      <c r="B571" s="145"/>
      <c r="C571" s="42">
        <f t="shared" ca="1" si="20"/>
        <v>46346</v>
      </c>
      <c r="D571" s="54">
        <f ca="1">INDIRECT("'" &amp; UPPER(LEFT(TEXT($D$3,"mmmm"),3)) &amp; "'!T34")</f>
        <v>0</v>
      </c>
      <c r="E571" s="147"/>
      <c r="F571" s="148"/>
      <c r="G571" s="148"/>
      <c r="H571" s="148"/>
      <c r="I571" s="148"/>
      <c r="J571" s="148"/>
      <c r="K571" s="148"/>
      <c r="L571" s="148"/>
      <c r="M571" s="148"/>
      <c r="N571" s="148"/>
      <c r="O571" s="148"/>
      <c r="P571" s="149"/>
    </row>
    <row r="572" spans="1:16" ht="15" customHeight="1" x14ac:dyDescent="0.25">
      <c r="A572" s="44" t="e">
        <f ca="1">IF(MONTH(C572)=MONTH(D$3),RIGHT('Yearly Info'!A$38,LEN('Yearly Info'!A$38)-4),"")</f>
        <v>#VALUE!</v>
      </c>
      <c r="B572" s="145"/>
      <c r="C572" s="42">
        <f t="shared" ca="1" si="20"/>
        <v>46346</v>
      </c>
      <c r="D572" s="54">
        <f ca="1">INDIRECT("'" &amp; UPPER(LEFT(TEXT($D$3,"mmmm"),3)) &amp; "'!T35")</f>
        <v>0</v>
      </c>
      <c r="E572" s="147"/>
      <c r="F572" s="148"/>
      <c r="G572" s="148"/>
      <c r="H572" s="148"/>
      <c r="I572" s="148"/>
      <c r="J572" s="148"/>
      <c r="K572" s="148"/>
      <c r="L572" s="148"/>
      <c r="M572" s="148"/>
      <c r="N572" s="148"/>
      <c r="O572" s="148"/>
      <c r="P572" s="149"/>
    </row>
    <row r="573" spans="1:16" ht="15" customHeight="1" x14ac:dyDescent="0.25">
      <c r="A573" s="44" t="e">
        <f ca="1">IF(MONTH(C573)=MONTH(D$3),RIGHT('Yearly Info'!A$39,LEN('Yearly Info'!A$39)-4),"")</f>
        <v>#VALUE!</v>
      </c>
      <c r="B573" s="145"/>
      <c r="C573" s="42">
        <f t="shared" ca="1" si="20"/>
        <v>46346</v>
      </c>
      <c r="D573" s="54">
        <f ca="1">INDIRECT("'" &amp; UPPER(LEFT(TEXT($D$3,"mmmm"),3)) &amp; "'!T36")</f>
        <v>0</v>
      </c>
      <c r="E573" s="147"/>
      <c r="F573" s="148"/>
      <c r="G573" s="148"/>
      <c r="H573" s="148"/>
      <c r="I573" s="148"/>
      <c r="J573" s="148"/>
      <c r="K573" s="148"/>
      <c r="L573" s="148"/>
      <c r="M573" s="148"/>
      <c r="N573" s="148"/>
      <c r="O573" s="148"/>
      <c r="P573" s="149"/>
    </row>
    <row r="574" spans="1:16" ht="15" customHeight="1" thickBot="1" x14ac:dyDescent="0.3">
      <c r="A574" s="45" t="e">
        <f ca="1">IF(MONTH(C574)=MONTH(D$3),RIGHT('Yearly Info'!A$40,LEN('Yearly Info'!A$40)-4),"")</f>
        <v>#VALUE!</v>
      </c>
      <c r="B574" s="145"/>
      <c r="C574" s="42">
        <f t="shared" ca="1" si="20"/>
        <v>46346</v>
      </c>
      <c r="D574" s="54">
        <f ca="1">INDIRECT("'" &amp; UPPER(LEFT(TEXT($D$3,"mmmm"),3)) &amp; "'!T37")</f>
        <v>0</v>
      </c>
      <c r="E574" s="147"/>
      <c r="F574" s="148"/>
      <c r="G574" s="148"/>
      <c r="H574" s="148"/>
      <c r="I574" s="148"/>
      <c r="J574" s="148"/>
      <c r="K574" s="148"/>
      <c r="L574" s="148"/>
      <c r="M574" s="148"/>
      <c r="N574" s="148"/>
      <c r="O574" s="148"/>
      <c r="P574" s="149"/>
    </row>
    <row r="575" spans="1:16" ht="15" customHeight="1" thickBot="1" x14ac:dyDescent="0.3">
      <c r="A575" s="45" t="str">
        <f ca="1">IF(MONTH(C575)=MONTH(D$3),RIGHT('Yearly Info'!A$41,LEN('Yearly Info'!A$41)-4),"")</f>
        <v xml:space="preserve"> </v>
      </c>
      <c r="B575" s="145"/>
      <c r="C575" s="42">
        <f t="shared" ca="1" si="20"/>
        <v>46346</v>
      </c>
      <c r="D575" s="54">
        <f ca="1">INDIRECT("'" &amp; UPPER(LEFT(TEXT($D$3,"mmmm"),3)) &amp; "'!T38")</f>
        <v>0</v>
      </c>
      <c r="E575" s="147"/>
      <c r="F575" s="148"/>
      <c r="G575" s="148"/>
      <c r="H575" s="148"/>
      <c r="I575" s="148"/>
      <c r="J575" s="148"/>
      <c r="K575" s="148"/>
      <c r="L575" s="148"/>
      <c r="M575" s="148"/>
      <c r="N575" s="148"/>
      <c r="O575" s="148"/>
      <c r="P575" s="149"/>
    </row>
    <row r="576" spans="1:16" ht="15" customHeight="1" thickBot="1" x14ac:dyDescent="0.3">
      <c r="A576" s="45" t="str">
        <f ca="1">IF(MONTH(C576)=MONTH(D$3),RIGHT('Yearly Info'!A$42,LEN('Yearly Info'!A$42)-4),"")</f>
        <v xml:space="preserve"> </v>
      </c>
      <c r="B576" s="145"/>
      <c r="C576" s="42">
        <f t="shared" ca="1" si="20"/>
        <v>46346</v>
      </c>
      <c r="D576" s="54">
        <f ca="1">INDIRECT("'" &amp; UPPER(LEFT(TEXT($D$3,"mmmm"),3)) &amp; "'!T39")</f>
        <v>0</v>
      </c>
      <c r="E576" s="147"/>
      <c r="F576" s="148"/>
      <c r="G576" s="148"/>
      <c r="H576" s="148"/>
      <c r="I576" s="148"/>
      <c r="J576" s="148"/>
      <c r="K576" s="148"/>
      <c r="L576" s="148"/>
      <c r="M576" s="148"/>
      <c r="N576" s="148"/>
      <c r="O576" s="148"/>
      <c r="P576" s="149"/>
    </row>
    <row r="577" spans="1:16" ht="15" customHeight="1" thickBot="1" x14ac:dyDescent="0.3">
      <c r="A577" s="45" t="str">
        <f ca="1">IF(MONTH(C577)=MONTH(D$3),RIGHT('Yearly Info'!A$43,LEN('Yearly Info'!A$43)-4),"")</f>
        <v xml:space="preserve"> </v>
      </c>
      <c r="B577" s="146"/>
      <c r="C577" s="42">
        <f t="shared" ca="1" si="20"/>
        <v>46346</v>
      </c>
      <c r="D577" s="55">
        <f ca="1">INDIRECT("'" &amp; UPPER(LEFT(TEXT($D$3,"mmmm"),3)) &amp; "'!T40")</f>
        <v>0</v>
      </c>
      <c r="E577" s="150"/>
      <c r="F577" s="151"/>
      <c r="G577" s="151"/>
      <c r="H577" s="151"/>
      <c r="I577" s="151"/>
      <c r="J577" s="151"/>
      <c r="K577" s="151"/>
      <c r="L577" s="151"/>
      <c r="M577" s="151"/>
      <c r="N577" s="151"/>
      <c r="O577" s="151"/>
      <c r="P577" s="152"/>
    </row>
    <row r="578" spans="1:16" ht="15" customHeight="1" x14ac:dyDescent="0.25">
      <c r="A578" s="44" t="str">
        <f ca="1">IF(MONTH(C578)=MONTH(D$3),RIGHT('Yearly Info'!A$14,LEN('Yearly Info'!A$14)-4),"")</f>
        <v xml:space="preserve"> RICS Support for MDEQ</v>
      </c>
      <c r="B578" s="145" t="str">
        <f ca="1">TEXT(C578,"dddd")</f>
        <v>Saturday</v>
      </c>
      <c r="C578" s="94">
        <f ca="1">C548+1</f>
        <v>46347</v>
      </c>
      <c r="D578" s="107">
        <f ca="1">INDIRECT("'" &amp; UPPER(LEFT(TEXT($D$3,"mmmm"),3)) &amp; "'!U11")</f>
        <v>0</v>
      </c>
      <c r="E578" s="147"/>
      <c r="F578" s="148"/>
      <c r="G578" s="148"/>
      <c r="H578" s="148"/>
      <c r="I578" s="148"/>
      <c r="J578" s="148"/>
      <c r="K578" s="148"/>
      <c r="L578" s="148"/>
      <c r="M578" s="148"/>
      <c r="N578" s="148"/>
      <c r="O578" s="148"/>
      <c r="P578" s="149"/>
    </row>
    <row r="579" spans="1:16" ht="15" customHeight="1" x14ac:dyDescent="0.25">
      <c r="A579" s="44" t="str">
        <f ca="1">IF(MONTH(C579)=MONTH(D$3),RIGHT('Yearly Info'!A$15,LEN('Yearly Info'!A$15)-4),"")</f>
        <v xml:space="preserve"> MDEQ</v>
      </c>
      <c r="B579" s="145"/>
      <c r="C579" s="42">
        <f ca="1">C578</f>
        <v>46347</v>
      </c>
      <c r="D579" s="107">
        <f ca="1">INDIRECT("'" &amp; UPPER(LEFT(TEXT($D$3,"mmmm"),3)) &amp; "'!U12")</f>
        <v>0</v>
      </c>
      <c r="E579" s="147"/>
      <c r="F579" s="148"/>
      <c r="G579" s="148"/>
      <c r="H579" s="148"/>
      <c r="I579" s="148"/>
      <c r="J579" s="148"/>
      <c r="K579" s="148"/>
      <c r="L579" s="148"/>
      <c r="M579" s="148"/>
      <c r="N579" s="148"/>
      <c r="O579" s="148"/>
      <c r="P579" s="149"/>
    </row>
    <row r="580" spans="1:16" ht="15" customHeight="1" x14ac:dyDescent="0.25">
      <c r="A580" s="44" t="str">
        <f ca="1">IF(MONTH(C580)=MONTH(D$3),RIGHT('Yearly Info'!A$16,LEN('Yearly Info'!A$16)-4),"")</f>
        <v xml:space="preserve"> RICS Idea Portal</v>
      </c>
      <c r="B580" s="145"/>
      <c r="C580" s="42">
        <f t="shared" ref="C580:C607" ca="1" si="21">C579</f>
        <v>46347</v>
      </c>
      <c r="D580" s="107">
        <f ca="1">INDIRECT("'" &amp; UPPER(LEFT(TEXT($D$3,"mmmm"),3)) &amp; "'!U13")</f>
        <v>0</v>
      </c>
      <c r="E580" s="147"/>
      <c r="F580" s="148"/>
      <c r="G580" s="148"/>
      <c r="H580" s="148"/>
      <c r="I580" s="148"/>
      <c r="J580" s="148"/>
      <c r="K580" s="148"/>
      <c r="L580" s="148"/>
      <c r="M580" s="148"/>
      <c r="N580" s="148"/>
      <c r="O580" s="148"/>
      <c r="P580" s="149"/>
    </row>
    <row r="581" spans="1:16" ht="15" customHeight="1" x14ac:dyDescent="0.25">
      <c r="A581" s="44" t="str">
        <f ca="1">IF(MONTH(C581)=MONTH(D$3),RIGHT('Yearly Info'!A$17,LEN('Yearly Info'!A$17)-4),"")</f>
        <v xml:space="preserve"> MSWIS</v>
      </c>
      <c r="B581" s="145"/>
      <c r="C581" s="42">
        <f t="shared" ca="1" si="21"/>
        <v>46347</v>
      </c>
      <c r="D581" s="107">
        <f ca="1">INDIRECT("'" &amp; UPPER(LEFT(TEXT($D$3,"mmmm"),3)) &amp; "'!U14")</f>
        <v>0</v>
      </c>
      <c r="E581" s="147"/>
      <c r="F581" s="148"/>
      <c r="G581" s="148"/>
      <c r="H581" s="148"/>
      <c r="I581" s="148"/>
      <c r="J581" s="148"/>
      <c r="K581" s="148"/>
      <c r="L581" s="148"/>
      <c r="M581" s="148"/>
      <c r="N581" s="148"/>
      <c r="O581" s="148"/>
      <c r="P581" s="149"/>
    </row>
    <row r="582" spans="1:16" ht="15" customHeight="1" x14ac:dyDescent="0.25">
      <c r="A582" s="44" t="str">
        <f ca="1">IF(MONTH(C582)=MONTH(D$3),RIGHT('Yearly Info'!A$18,LEN('Yearly Info'!A$18)-4),"")</f>
        <v xml:space="preserve"> GeoSpatial</v>
      </c>
      <c r="B582" s="145"/>
      <c r="C582" s="42">
        <f t="shared" ca="1" si="21"/>
        <v>46347</v>
      </c>
      <c r="D582" s="107">
        <f ca="1">INDIRECT("'" &amp; UPPER(LEFT(TEXT($D$3,"mmmm"),3)) &amp; "'!U15")</f>
        <v>0</v>
      </c>
      <c r="E582" s="147"/>
      <c r="F582" s="148"/>
      <c r="G582" s="148"/>
      <c r="H582" s="148"/>
      <c r="I582" s="148"/>
      <c r="J582" s="148"/>
      <c r="K582" s="148"/>
      <c r="L582" s="148"/>
      <c r="M582" s="148"/>
      <c r="N582" s="148"/>
      <c r="O582" s="148"/>
      <c r="P582" s="149"/>
    </row>
    <row r="583" spans="1:16" ht="15" customHeight="1" x14ac:dyDescent="0.25">
      <c r="A583" s="44" t="str">
        <f ca="1">IF(MONTH(C583)=MONTH(D$3),RIGHT('Yearly Info'!A$19,LEN('Yearly Info'!A$19)-4),"")</f>
        <v xml:space="preserve"> RICS Dashboard</v>
      </c>
      <c r="B583" s="145"/>
      <c r="C583" s="42">
        <f t="shared" ca="1" si="21"/>
        <v>46347</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MDWFP NRIS</v>
      </c>
      <c r="B584" s="145"/>
      <c r="C584" s="42">
        <f t="shared" ca="1" si="21"/>
        <v>46347</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 MRVA 4 CLOSED</v>
      </c>
      <c r="B585" s="145"/>
      <c r="C585" s="42">
        <f t="shared" ca="1" si="21"/>
        <v>46347</v>
      </c>
      <c r="D585" s="107">
        <f ca="1">INDIRECT("'" &amp; UPPER(LEFT(TEXT($D$3,"mmmm"),3)) &amp; "'!U18")</f>
        <v>0</v>
      </c>
      <c r="E585" s="147"/>
      <c r="F585" s="148"/>
      <c r="G585" s="148"/>
      <c r="H585" s="148"/>
      <c r="I585" s="148"/>
      <c r="J585" s="148"/>
      <c r="K585" s="148"/>
      <c r="L585" s="148"/>
      <c r="M585" s="148"/>
      <c r="N585" s="148"/>
      <c r="O585" s="148"/>
      <c r="P585" s="149"/>
    </row>
    <row r="586" spans="1:16" ht="15" customHeight="1" x14ac:dyDescent="0.25">
      <c r="A586" s="44" t="str">
        <f ca="1">IF(MONTH(C586)=MONTH(D$3),RIGHT('Yearly Info'!A$22,LEN('Yearly Info'!A$22)-4),"")</f>
        <v xml:space="preserve"> Tackett</v>
      </c>
      <c r="B586" s="145"/>
      <c r="C586" s="42">
        <f t="shared" ca="1" si="21"/>
        <v>46347</v>
      </c>
      <c r="D586" s="107">
        <f ca="1">INDIRECT("'" &amp; UPPER(LEFT(TEXT($D$3,"mmmm"),3)) &amp; "'!U19")</f>
        <v>0</v>
      </c>
      <c r="E586" s="147"/>
      <c r="F586" s="148"/>
      <c r="G586" s="148"/>
      <c r="H586" s="148"/>
      <c r="I586" s="148"/>
      <c r="J586" s="148"/>
      <c r="K586" s="148"/>
      <c r="L586" s="148"/>
      <c r="M586" s="148"/>
      <c r="N586" s="148"/>
      <c r="O586" s="148"/>
      <c r="P586" s="149"/>
    </row>
    <row r="587" spans="1:16" ht="15" customHeight="1" x14ac:dyDescent="0.25">
      <c r="A587" s="44" t="e">
        <f ca="1">IF(MONTH(C587)=MONTH(D$3),RIGHT('Yearly Info'!A$23,LEN('Yearly Info'!A$23)-4),"")</f>
        <v>#VALUE!</v>
      </c>
      <c r="B587" s="145"/>
      <c r="C587" s="42">
        <f t="shared" ca="1" si="21"/>
        <v>46347</v>
      </c>
      <c r="D587" s="107">
        <f ca="1">INDIRECT("'" &amp; UPPER(LEFT(TEXT($D$3,"mmmm"),3)) &amp; "'!U20")</f>
        <v>0</v>
      </c>
      <c r="E587" s="160"/>
      <c r="F587" s="148"/>
      <c r="G587" s="148"/>
      <c r="H587" s="148"/>
      <c r="I587" s="148"/>
      <c r="J587" s="148"/>
      <c r="K587" s="148"/>
      <c r="L587" s="148"/>
      <c r="M587" s="148"/>
      <c r="N587" s="148"/>
      <c r="O587" s="148"/>
      <c r="P587" s="149"/>
    </row>
    <row r="588" spans="1:16" ht="15" customHeight="1" x14ac:dyDescent="0.25">
      <c r="A588" s="44" t="e">
        <f ca="1">IF(MONTH(C588)=MONTH(D$3),RIGHT('Yearly Info'!A$24,LEN('Yearly Info'!A$24)-4),"")</f>
        <v>#VALUE!</v>
      </c>
      <c r="B588" s="145"/>
      <c r="C588" s="42">
        <f t="shared" ca="1" si="21"/>
        <v>46347</v>
      </c>
      <c r="D588" s="107">
        <f ca="1">INDIRECT("'" &amp; UPPER(LEFT(TEXT($D$3,"mmmm"),3)) &amp; "'!U21")</f>
        <v>0</v>
      </c>
      <c r="E588" s="147"/>
      <c r="F588" s="148"/>
      <c r="G588" s="148"/>
      <c r="H588" s="148"/>
      <c r="I588" s="148"/>
      <c r="J588" s="148"/>
      <c r="K588" s="148"/>
      <c r="L588" s="148"/>
      <c r="M588" s="148"/>
      <c r="N588" s="148"/>
      <c r="O588" s="148"/>
      <c r="P588" s="149"/>
    </row>
    <row r="589" spans="1:16" ht="15" customHeight="1" x14ac:dyDescent="0.25">
      <c r="A589" s="44" t="e">
        <f ca="1">IF(MONTH(C589)=MONTH(D$3),RIGHT('Yearly Info'!A$25,LEN('Yearly Info'!A$25)-4),"")</f>
        <v>#VALUE!</v>
      </c>
      <c r="B589" s="145"/>
      <c r="C589" s="42">
        <f t="shared" ca="1" si="21"/>
        <v>46347</v>
      </c>
      <c r="D589" s="107">
        <f ca="1">INDIRECT("'" &amp; UPPER(LEFT(TEXT($D$3,"mmmm"),3)) &amp; "'!U22")</f>
        <v>0</v>
      </c>
      <c r="E589" s="147"/>
      <c r="F589" s="148"/>
      <c r="G589" s="148"/>
      <c r="H589" s="148"/>
      <c r="I589" s="148"/>
      <c r="J589" s="148"/>
      <c r="K589" s="148"/>
      <c r="L589" s="148"/>
      <c r="M589" s="148"/>
      <c r="N589" s="148"/>
      <c r="O589" s="148"/>
      <c r="P589" s="149"/>
    </row>
    <row r="590" spans="1:16" ht="15" customHeight="1" x14ac:dyDescent="0.25">
      <c r="A590" s="44" t="e">
        <f ca="1">IF(MONTH(C590)=MONTH(D$3),RIGHT('Yearly Info'!A$26,LEN('Yearly Info'!A$26)-4),"")</f>
        <v>#VALUE!</v>
      </c>
      <c r="B590" s="145"/>
      <c r="C590" s="42">
        <f t="shared" ca="1" si="21"/>
        <v>46347</v>
      </c>
      <c r="D590" s="107">
        <f ca="1">INDIRECT("'" &amp; UPPER(LEFT(TEXT($D$3,"mmmm"),3)) &amp; "'!U23")</f>
        <v>0</v>
      </c>
      <c r="E590" s="147"/>
      <c r="F590" s="148"/>
      <c r="G590" s="148"/>
      <c r="H590" s="148"/>
      <c r="I590" s="148"/>
      <c r="J590" s="148"/>
      <c r="K590" s="148"/>
      <c r="L590" s="148"/>
      <c r="M590" s="148"/>
      <c r="N590" s="148"/>
      <c r="O590" s="148"/>
      <c r="P590" s="149"/>
    </row>
    <row r="591" spans="1:16" ht="15" customHeight="1" x14ac:dyDescent="0.25">
      <c r="A591" s="44" t="e">
        <f ca="1">IF(MONTH(C591)=MONTH(D$3),RIGHT('Yearly Info'!A$27,LEN('Yearly Info'!A$27)-4),"")</f>
        <v>#VALUE!</v>
      </c>
      <c r="B591" s="145"/>
      <c r="C591" s="42">
        <f t="shared" ca="1" si="21"/>
        <v>46347</v>
      </c>
      <c r="D591" s="107">
        <f ca="1">INDIRECT("'" &amp; UPPER(LEFT(TEXT($D$3,"mmmm"),3)) &amp; "'!U24")</f>
        <v>0</v>
      </c>
      <c r="E591" s="147"/>
      <c r="F591" s="148"/>
      <c r="G591" s="148"/>
      <c r="H591" s="148"/>
      <c r="I591" s="148"/>
      <c r="J591" s="148"/>
      <c r="K591" s="148"/>
      <c r="L591" s="148"/>
      <c r="M591" s="148"/>
      <c r="N591" s="148"/>
      <c r="O591" s="148"/>
      <c r="P591" s="149"/>
    </row>
    <row r="592" spans="1:16" ht="15" customHeight="1" x14ac:dyDescent="0.25">
      <c r="A592" s="44" t="e">
        <f ca="1">IF(MONTH(C592)=MONTH(D$3),RIGHT('Yearly Info'!A$28,LEN('Yearly Info'!A$28)-4),"")</f>
        <v>#VALUE!</v>
      </c>
      <c r="B592" s="145"/>
      <c r="C592" s="42">
        <f t="shared" ca="1" si="21"/>
        <v>46347</v>
      </c>
      <c r="D592" s="107">
        <f ca="1">INDIRECT("'" &amp; UPPER(LEFT(TEXT($D$3,"mmmm"),3)) &amp; "'!U25")</f>
        <v>0</v>
      </c>
      <c r="E592" s="147"/>
      <c r="F592" s="148"/>
      <c r="G592" s="148"/>
      <c r="H592" s="148"/>
      <c r="I592" s="148"/>
      <c r="J592" s="148"/>
      <c r="K592" s="148"/>
      <c r="L592" s="148"/>
      <c r="M592" s="148"/>
      <c r="N592" s="148"/>
      <c r="O592" s="148"/>
      <c r="P592" s="149"/>
    </row>
    <row r="593" spans="1:16" ht="15" customHeight="1" x14ac:dyDescent="0.25">
      <c r="A593" s="44" t="e">
        <f ca="1">IF(MONTH(C593)=MONTH(D$3),RIGHT('Yearly Info'!A$29,LEN('Yearly Info'!A$29)-4),"")</f>
        <v>#VALUE!</v>
      </c>
      <c r="B593" s="145"/>
      <c r="C593" s="42">
        <f t="shared" ca="1" si="21"/>
        <v>46347</v>
      </c>
      <c r="D593" s="107">
        <f ca="1">INDIRECT("'" &amp; UPPER(LEFT(TEXT($D$3,"mmmm"),3)) &amp; "'!U26")</f>
        <v>0</v>
      </c>
      <c r="E593" s="147"/>
      <c r="F593" s="148"/>
      <c r="G593" s="148"/>
      <c r="H593" s="148"/>
      <c r="I593" s="148"/>
      <c r="J593" s="148"/>
      <c r="K593" s="148"/>
      <c r="L593" s="148"/>
      <c r="M593" s="148"/>
      <c r="N593" s="148"/>
      <c r="O593" s="148"/>
      <c r="P593" s="149"/>
    </row>
    <row r="594" spans="1:16" ht="15" customHeight="1" x14ac:dyDescent="0.25">
      <c r="A594" s="44" t="e">
        <f ca="1">IF(MONTH(C594)=MONTH(D$3),RIGHT('Yearly Info'!A$30,LEN('Yearly Info'!A$30)-4),"")</f>
        <v>#VALUE!</v>
      </c>
      <c r="B594" s="145"/>
      <c r="C594" s="42">
        <f t="shared" ca="1" si="21"/>
        <v>46347</v>
      </c>
      <c r="D594" s="107">
        <f ca="1">INDIRECT("'" &amp; UPPER(LEFT(TEXT($D$3,"mmmm"),3)) &amp; "'!U27")</f>
        <v>0</v>
      </c>
      <c r="E594" s="147"/>
      <c r="F594" s="148"/>
      <c r="G594" s="148"/>
      <c r="H594" s="148"/>
      <c r="I594" s="148"/>
      <c r="J594" s="148"/>
      <c r="K594" s="148"/>
      <c r="L594" s="148"/>
      <c r="M594" s="148"/>
      <c r="N594" s="148"/>
      <c r="O594" s="148"/>
      <c r="P594" s="149"/>
    </row>
    <row r="595" spans="1:16" ht="15" customHeight="1" x14ac:dyDescent="0.25">
      <c r="A595" s="44" t="e">
        <f ca="1">IF(MONTH(C595)=MONTH(D$3),RIGHT('Yearly Info'!A$31,LEN('Yearly Info'!A$31)-4),"")</f>
        <v>#VALUE!</v>
      </c>
      <c r="B595" s="145"/>
      <c r="C595" s="42">
        <f t="shared" ca="1" si="21"/>
        <v>46347</v>
      </c>
      <c r="D595" s="107">
        <f ca="1">INDIRECT("'" &amp; UPPER(LEFT(TEXT($D$3,"mmmm"),3)) &amp; "'!U28")</f>
        <v>0</v>
      </c>
      <c r="E595" s="147"/>
      <c r="F595" s="148"/>
      <c r="G595" s="148"/>
      <c r="H595" s="148"/>
      <c r="I595" s="148"/>
      <c r="J595" s="148"/>
      <c r="K595" s="148"/>
      <c r="L595" s="148"/>
      <c r="M595" s="148"/>
      <c r="N595" s="148"/>
      <c r="O595" s="148"/>
      <c r="P595" s="149"/>
    </row>
    <row r="596" spans="1:16" ht="15" customHeight="1" x14ac:dyDescent="0.25">
      <c r="A596" s="44" t="e">
        <f ca="1">IF(MONTH(C596)=MONTH(D$3),RIGHT('Yearly Info'!A$32,LEN('Yearly Info'!A$32)-4),"")</f>
        <v>#VALUE!</v>
      </c>
      <c r="B596" s="145"/>
      <c r="C596" s="42">
        <f t="shared" ca="1" si="21"/>
        <v>46347</v>
      </c>
      <c r="D596" s="107">
        <f ca="1">INDIRECT("'" &amp; UPPER(LEFT(TEXT($D$3,"mmmm"),3)) &amp; "'!U29")</f>
        <v>0</v>
      </c>
      <c r="E596" s="147"/>
      <c r="F596" s="148"/>
      <c r="G596" s="148"/>
      <c r="H596" s="148"/>
      <c r="I596" s="148"/>
      <c r="J596" s="148"/>
      <c r="K596" s="148"/>
      <c r="L596" s="148"/>
      <c r="M596" s="148"/>
      <c r="N596" s="148"/>
      <c r="O596" s="148"/>
      <c r="P596" s="149"/>
    </row>
    <row r="597" spans="1:16" ht="15" customHeight="1" x14ac:dyDescent="0.25">
      <c r="A597" s="44" t="e">
        <f ca="1">IF(MONTH(C597)=MONTH(D$3),RIGHT('Yearly Info'!A$33,LEN('Yearly Info'!A$33)-4),"")</f>
        <v>#VALUE!</v>
      </c>
      <c r="B597" s="145"/>
      <c r="C597" s="42">
        <f t="shared" ca="1" si="21"/>
        <v>46347</v>
      </c>
      <c r="D597" s="107">
        <f ca="1">INDIRECT("'" &amp; UPPER(LEFT(TEXT($D$3,"mmmm"),3)) &amp; "'!U30")</f>
        <v>0</v>
      </c>
      <c r="E597" s="147"/>
      <c r="F597" s="148"/>
      <c r="G597" s="148"/>
      <c r="H597" s="148"/>
      <c r="I597" s="148"/>
      <c r="J597" s="148"/>
      <c r="K597" s="148"/>
      <c r="L597" s="148"/>
      <c r="M597" s="148"/>
      <c r="N597" s="148"/>
      <c r="O597" s="148"/>
      <c r="P597" s="149"/>
    </row>
    <row r="598" spans="1:16" ht="15" customHeight="1" x14ac:dyDescent="0.25">
      <c r="A598" s="44" t="e">
        <f ca="1">IF(MONTH(C598)=MONTH(D$3),RIGHT('Yearly Info'!A$34,LEN('Yearly Info'!A$34)-4),"")</f>
        <v>#VALUE!</v>
      </c>
      <c r="B598" s="145"/>
      <c r="C598" s="42">
        <f t="shared" ca="1" si="21"/>
        <v>46347</v>
      </c>
      <c r="D598" s="107">
        <f ca="1">INDIRECT("'" &amp; UPPER(LEFT(TEXT($D$3,"mmmm"),3)) &amp; "'!U31")</f>
        <v>0</v>
      </c>
      <c r="E598" s="147"/>
      <c r="F598" s="148"/>
      <c r="G598" s="148"/>
      <c r="H598" s="148"/>
      <c r="I598" s="148"/>
      <c r="J598" s="148"/>
      <c r="K598" s="148"/>
      <c r="L598" s="148"/>
      <c r="M598" s="148"/>
      <c r="N598" s="148"/>
      <c r="O598" s="148"/>
      <c r="P598" s="149"/>
    </row>
    <row r="599" spans="1:16" ht="15" customHeight="1" x14ac:dyDescent="0.25">
      <c r="A599" s="44" t="e">
        <f ca="1">IF(MONTH(C599)=MONTH(D$3),RIGHT('Yearly Info'!A$35,LEN('Yearly Info'!A$35)-4),"")</f>
        <v>#VALUE!</v>
      </c>
      <c r="B599" s="145"/>
      <c r="C599" s="42">
        <f t="shared" ca="1" si="21"/>
        <v>46347</v>
      </c>
      <c r="D599" s="107">
        <f ca="1">INDIRECT("'" &amp; UPPER(LEFT(TEXT($D$3,"mmmm"),3)) &amp; "'!U32")</f>
        <v>0</v>
      </c>
      <c r="E599" s="147"/>
      <c r="F599" s="148"/>
      <c r="G599" s="148"/>
      <c r="H599" s="148"/>
      <c r="I599" s="148"/>
      <c r="J599" s="148"/>
      <c r="K599" s="148"/>
      <c r="L599" s="148"/>
      <c r="M599" s="148"/>
      <c r="N599" s="148"/>
      <c r="O599" s="148"/>
      <c r="P599" s="149"/>
    </row>
    <row r="600" spans="1:16" ht="15" customHeight="1" x14ac:dyDescent="0.25">
      <c r="A600" s="44" t="e">
        <f ca="1">IF(MONTH(C600)=MONTH(D$3),RIGHT('Yearly Info'!A$36,LEN('Yearly Info'!A$36)-4),"")</f>
        <v>#VALUE!</v>
      </c>
      <c r="B600" s="145"/>
      <c r="C600" s="42">
        <f t="shared" ca="1" si="21"/>
        <v>46347</v>
      </c>
      <c r="D600" s="107">
        <f ca="1">INDIRECT("'" &amp; UPPER(LEFT(TEXT($D$3,"mmmm"),3)) &amp; "'!U33")</f>
        <v>0</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#VALUE!</v>
      </c>
      <c r="B601" s="145"/>
      <c r="C601" s="42">
        <f t="shared" ca="1" si="21"/>
        <v>46347</v>
      </c>
      <c r="D601" s="107">
        <f ca="1">INDIRECT("'" &amp; UPPER(LEFT(TEXT($D$3,"mmmm"),3)) &amp; "'!U34")</f>
        <v>0</v>
      </c>
      <c r="E601" s="147"/>
      <c r="F601" s="148"/>
      <c r="G601" s="148"/>
      <c r="H601" s="148"/>
      <c r="I601" s="148"/>
      <c r="J601" s="148"/>
      <c r="K601" s="148"/>
      <c r="L601" s="148"/>
      <c r="M601" s="148"/>
      <c r="N601" s="148"/>
      <c r="O601" s="148"/>
      <c r="P601" s="149"/>
    </row>
    <row r="602" spans="1:16" ht="15" customHeight="1" x14ac:dyDescent="0.25">
      <c r="A602" s="44" t="e">
        <f ca="1">IF(MONTH(C602)=MONTH(D$3),RIGHT('Yearly Info'!A$38,LEN('Yearly Info'!A$38)-4),"")</f>
        <v>#VALUE!</v>
      </c>
      <c r="B602" s="145"/>
      <c r="C602" s="42">
        <f t="shared" ca="1" si="21"/>
        <v>46347</v>
      </c>
      <c r="D602" s="107">
        <f ca="1">INDIRECT("'" &amp; UPPER(LEFT(TEXT($D$3,"mmmm"),3)) &amp; "'!U35")</f>
        <v>0</v>
      </c>
      <c r="E602" s="147"/>
      <c r="F602" s="148"/>
      <c r="G602" s="148"/>
      <c r="H602" s="148"/>
      <c r="I602" s="148"/>
      <c r="J602" s="148"/>
      <c r="K602" s="148"/>
      <c r="L602" s="148"/>
      <c r="M602" s="148"/>
      <c r="N602" s="148"/>
      <c r="O602" s="148"/>
      <c r="P602" s="149"/>
    </row>
    <row r="603" spans="1:16" ht="15" customHeight="1" x14ac:dyDescent="0.25">
      <c r="A603" s="44" t="e">
        <f ca="1">IF(MONTH(C603)=MONTH(D$3),RIGHT('Yearly Info'!A$39,LEN('Yearly Info'!A$39)-4),"")</f>
        <v>#VALUE!</v>
      </c>
      <c r="B603" s="145"/>
      <c r="C603" s="42">
        <f t="shared" ca="1" si="21"/>
        <v>46347</v>
      </c>
      <c r="D603" s="107">
        <f ca="1">INDIRECT("'" &amp; UPPER(LEFT(TEXT($D$3,"mmmm"),3)) &amp; "'!U36")</f>
        <v>0</v>
      </c>
      <c r="E603" s="147"/>
      <c r="F603" s="148"/>
      <c r="G603" s="148"/>
      <c r="H603" s="148"/>
      <c r="I603" s="148"/>
      <c r="J603" s="148"/>
      <c r="K603" s="148"/>
      <c r="L603" s="148"/>
      <c r="M603" s="148"/>
      <c r="N603" s="148"/>
      <c r="O603" s="148"/>
      <c r="P603" s="149"/>
    </row>
    <row r="604" spans="1:16" ht="15" customHeight="1" thickBot="1" x14ac:dyDescent="0.3">
      <c r="A604" s="45" t="e">
        <f ca="1">IF(MONTH(C604)=MONTH(D$3),RIGHT('Yearly Info'!A$40,LEN('Yearly Info'!A$40)-4),"")</f>
        <v>#VALUE!</v>
      </c>
      <c r="B604" s="145"/>
      <c r="C604" s="42">
        <f t="shared" ca="1" si="21"/>
        <v>46347</v>
      </c>
      <c r="D604" s="107">
        <f ca="1">INDIRECT("'" &amp; UPPER(LEFT(TEXT($D$3,"mmmm"),3)) &amp; "'!U37")</f>
        <v>0</v>
      </c>
      <c r="E604" s="147"/>
      <c r="F604" s="148"/>
      <c r="G604" s="148"/>
      <c r="H604" s="148"/>
      <c r="I604" s="148"/>
      <c r="J604" s="148"/>
      <c r="K604" s="148"/>
      <c r="L604" s="148"/>
      <c r="M604" s="148"/>
      <c r="N604" s="148"/>
      <c r="O604" s="148"/>
      <c r="P604" s="149"/>
    </row>
    <row r="605" spans="1:16" ht="15" customHeight="1" thickBot="1" x14ac:dyDescent="0.3">
      <c r="A605" s="45" t="str">
        <f ca="1">IF(MONTH(C605)=MONTH(D$3),RIGHT('Yearly Info'!A$41,LEN('Yearly Info'!A$41)-4),"")</f>
        <v xml:space="preserve"> </v>
      </c>
      <c r="B605" s="145"/>
      <c r="C605" s="42">
        <f t="shared" ca="1" si="21"/>
        <v>46347</v>
      </c>
      <c r="D605" s="107">
        <f ca="1">INDIRECT("'" &amp; UPPER(LEFT(TEXT($D$3,"mmmm"),3)) &amp; "'!U38")</f>
        <v>0</v>
      </c>
      <c r="E605" s="147"/>
      <c r="F605" s="148"/>
      <c r="G605" s="148"/>
      <c r="H605" s="148"/>
      <c r="I605" s="148"/>
      <c r="J605" s="148"/>
      <c r="K605" s="148"/>
      <c r="L605" s="148"/>
      <c r="M605" s="148"/>
      <c r="N605" s="148"/>
      <c r="O605" s="148"/>
      <c r="P605" s="149"/>
    </row>
    <row r="606" spans="1:16" ht="15" customHeight="1" thickBot="1" x14ac:dyDescent="0.3">
      <c r="A606" s="45" t="str">
        <f ca="1">IF(MONTH(C606)=MONTH(D$3),RIGHT('Yearly Info'!A$42,LEN('Yearly Info'!A$42)-4),"")</f>
        <v xml:space="preserve"> </v>
      </c>
      <c r="B606" s="145"/>
      <c r="C606" s="42">
        <f t="shared" ca="1" si="21"/>
        <v>46347</v>
      </c>
      <c r="D606" s="107">
        <f ca="1">INDIRECT("'" &amp; UPPER(LEFT(TEXT($D$3,"mmmm"),3)) &amp; "'!U39")</f>
        <v>0</v>
      </c>
      <c r="E606" s="147"/>
      <c r="F606" s="148"/>
      <c r="G606" s="148"/>
      <c r="H606" s="148"/>
      <c r="I606" s="148"/>
      <c r="J606" s="148"/>
      <c r="K606" s="148"/>
      <c r="L606" s="148"/>
      <c r="M606" s="148"/>
      <c r="N606" s="148"/>
      <c r="O606" s="148"/>
      <c r="P606" s="149"/>
    </row>
    <row r="607" spans="1:16" ht="15" customHeight="1" thickBot="1" x14ac:dyDescent="0.3">
      <c r="A607" s="45" t="str">
        <f ca="1">IF(MONTH(C607)=MONTH(D$3),RIGHT('Yearly Info'!A$43,LEN('Yearly Info'!A$43)-4),"")</f>
        <v xml:space="preserve"> </v>
      </c>
      <c r="B607" s="146"/>
      <c r="C607" s="42">
        <f t="shared" ca="1" si="21"/>
        <v>46347</v>
      </c>
      <c r="D607" s="107">
        <f ca="1">INDIRECT("'" &amp; UPPER(LEFT(TEXT($D$3,"mmmm"),3)) &amp; "'!U40")</f>
        <v>0</v>
      </c>
      <c r="E607" s="150"/>
      <c r="F607" s="151"/>
      <c r="G607" s="151"/>
      <c r="H607" s="151"/>
      <c r="I607" s="151"/>
      <c r="J607" s="151"/>
      <c r="K607" s="151"/>
      <c r="L607" s="151"/>
      <c r="M607" s="151"/>
      <c r="N607" s="151"/>
      <c r="O607" s="151"/>
      <c r="P607" s="152"/>
    </row>
    <row r="608" spans="1:16" ht="15" customHeight="1" x14ac:dyDescent="0.25">
      <c r="A608" s="44" t="str">
        <f ca="1">IF(MONTH(C608)=MONTH(D$3),RIGHT('Yearly Info'!A$14,LEN('Yearly Info'!A$14)-4),"")</f>
        <v xml:space="preserve"> RICS Support for MDEQ</v>
      </c>
      <c r="B608" s="145" t="str">
        <f ca="1">TEXT(C608,"dddd")</f>
        <v>Sunday</v>
      </c>
      <c r="C608" s="94">
        <f ca="1">C578+1</f>
        <v>46348</v>
      </c>
      <c r="D608" s="107">
        <f ca="1">INDIRECT("'" &amp; UPPER(LEFT(TEXT($D$3,"mmmm"),3)) &amp; "'!V11")</f>
        <v>0</v>
      </c>
      <c r="E608" s="147"/>
      <c r="F608" s="148"/>
      <c r="G608" s="148"/>
      <c r="H608" s="148"/>
      <c r="I608" s="148"/>
      <c r="J608" s="148"/>
      <c r="K608" s="148"/>
      <c r="L608" s="148"/>
      <c r="M608" s="148"/>
      <c r="N608" s="148"/>
      <c r="O608" s="148"/>
      <c r="P608" s="149"/>
    </row>
    <row r="609" spans="1:16" ht="15" customHeight="1" x14ac:dyDescent="0.25">
      <c r="A609" s="44" t="str">
        <f ca="1">IF(MONTH(C609)=MONTH(D$3),RIGHT('Yearly Info'!A$15,LEN('Yearly Info'!A$15)-4),"")</f>
        <v xml:space="preserve"> MDEQ</v>
      </c>
      <c r="B609" s="145"/>
      <c r="C609" s="42">
        <f ca="1">C608</f>
        <v>46348</v>
      </c>
      <c r="D609" s="107">
        <f ca="1">INDIRECT("'" &amp; UPPER(LEFT(TEXT($D$3,"mmmm"),3)) &amp; "'!V12")</f>
        <v>0</v>
      </c>
      <c r="E609" s="147"/>
      <c r="F609" s="148"/>
      <c r="G609" s="148"/>
      <c r="H609" s="148"/>
      <c r="I609" s="148"/>
      <c r="J609" s="148"/>
      <c r="K609" s="148"/>
      <c r="L609" s="148"/>
      <c r="M609" s="148"/>
      <c r="N609" s="148"/>
      <c r="O609" s="148"/>
      <c r="P609" s="149"/>
    </row>
    <row r="610" spans="1:16" ht="15" customHeight="1" x14ac:dyDescent="0.25">
      <c r="A610" s="44" t="str">
        <f ca="1">IF(MONTH(C610)=MONTH(D$3),RIGHT('Yearly Info'!A$16,LEN('Yearly Info'!A$16)-4),"")</f>
        <v xml:space="preserve"> RICS Idea Portal</v>
      </c>
      <c r="B610" s="145"/>
      <c r="C610" s="42">
        <f t="shared" ref="C610:C637" ca="1" si="22">C609</f>
        <v>46348</v>
      </c>
      <c r="D610" s="107">
        <f ca="1">INDIRECT("'" &amp; UPPER(LEFT(TEXT($D$3,"mmmm"),3)) &amp; "'!V13")</f>
        <v>0</v>
      </c>
      <c r="E610" s="147"/>
      <c r="F610" s="148"/>
      <c r="G610" s="148"/>
      <c r="H610" s="148"/>
      <c r="I610" s="148"/>
      <c r="J610" s="148"/>
      <c r="K610" s="148"/>
      <c r="L610" s="148"/>
      <c r="M610" s="148"/>
      <c r="N610" s="148"/>
      <c r="O610" s="148"/>
      <c r="P610" s="149"/>
    </row>
    <row r="611" spans="1:16" ht="15" customHeight="1" x14ac:dyDescent="0.25">
      <c r="A611" s="44" t="str">
        <f ca="1">IF(MONTH(C611)=MONTH(D$3),RIGHT('Yearly Info'!A$17,LEN('Yearly Info'!A$17)-4),"")</f>
        <v xml:space="preserve"> MSWIS</v>
      </c>
      <c r="B611" s="145"/>
      <c r="C611" s="42">
        <f t="shared" ca="1" si="22"/>
        <v>46348</v>
      </c>
      <c r="D611" s="107">
        <f ca="1">INDIRECT("'" &amp; UPPER(LEFT(TEXT($D$3,"mmmm"),3)) &amp; "'!V14")</f>
        <v>0</v>
      </c>
      <c r="E611" s="147"/>
      <c r="F611" s="148"/>
      <c r="G611" s="148"/>
      <c r="H611" s="148"/>
      <c r="I611" s="148"/>
      <c r="J611" s="148"/>
      <c r="K611" s="148"/>
      <c r="L611" s="148"/>
      <c r="M611" s="148"/>
      <c r="N611" s="148"/>
      <c r="O611" s="148"/>
      <c r="P611" s="149"/>
    </row>
    <row r="612" spans="1:16" ht="15" customHeight="1" x14ac:dyDescent="0.25">
      <c r="A612" s="44" t="str">
        <f ca="1">IF(MONTH(C612)=MONTH(D$3),RIGHT('Yearly Info'!A$18,LEN('Yearly Info'!A$18)-4),"")</f>
        <v xml:space="preserve"> GeoSpatial</v>
      </c>
      <c r="B612" s="145"/>
      <c r="C612" s="42">
        <f t="shared" ca="1" si="22"/>
        <v>46348</v>
      </c>
      <c r="D612" s="107">
        <f ca="1">INDIRECT("'" &amp; UPPER(LEFT(TEXT($D$3,"mmmm"),3)) &amp; "'!V15")</f>
        <v>0</v>
      </c>
      <c r="E612" s="147"/>
      <c r="F612" s="148"/>
      <c r="G612" s="148"/>
      <c r="H612" s="148"/>
      <c r="I612" s="148"/>
      <c r="J612" s="148"/>
      <c r="K612" s="148"/>
      <c r="L612" s="148"/>
      <c r="M612" s="148"/>
      <c r="N612" s="148"/>
      <c r="O612" s="148"/>
      <c r="P612" s="149"/>
    </row>
    <row r="613" spans="1:16" ht="15" customHeight="1" x14ac:dyDescent="0.25">
      <c r="A613" s="44" t="str">
        <f ca="1">IF(MONTH(C613)=MONTH(D$3),RIGHT('Yearly Info'!A$19,LEN('Yearly Info'!A$19)-4),"")</f>
        <v xml:space="preserve"> RICS Dashboard</v>
      </c>
      <c r="B613" s="145"/>
      <c r="C613" s="42">
        <f t="shared" ca="1" si="22"/>
        <v>46348</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MDWFP NRIS</v>
      </c>
      <c r="B614" s="145"/>
      <c r="C614" s="42">
        <f t="shared" ca="1" si="22"/>
        <v>46348</v>
      </c>
      <c r="D614" s="107">
        <f ca="1">INDIRECT("'" &amp; UPPER(LEFT(TEXT($D$3,"mmmm"),3)) &amp; "'!V17")</f>
        <v>0</v>
      </c>
      <c r="E614" s="147"/>
      <c r="F614" s="148"/>
      <c r="G614" s="148"/>
      <c r="H614" s="148"/>
      <c r="I614" s="148"/>
      <c r="J614" s="148"/>
      <c r="K614" s="148"/>
      <c r="L614" s="148"/>
      <c r="M614" s="148"/>
      <c r="N614" s="148"/>
      <c r="O614" s="148"/>
      <c r="P614" s="149"/>
    </row>
    <row r="615" spans="1:16" ht="15" customHeight="1" x14ac:dyDescent="0.25">
      <c r="A615" s="44" t="str">
        <f ca="1">IF(MONTH(C615)=MONTH(D$3),RIGHT('Yearly Info'!A$21,LEN('Yearly Info'!A$21)-4),"")</f>
        <v xml:space="preserve"> MSWIS MRVA 4 CLOSED</v>
      </c>
      <c r="B615" s="145"/>
      <c r="C615" s="42">
        <f t="shared" ca="1" si="22"/>
        <v>46348</v>
      </c>
      <c r="D615" s="107">
        <f ca="1">INDIRECT("'" &amp; UPPER(LEFT(TEXT($D$3,"mmmm"),3)) &amp; "'!V18")</f>
        <v>0</v>
      </c>
      <c r="E615" s="147"/>
      <c r="F615" s="148"/>
      <c r="G615" s="148"/>
      <c r="H615" s="148"/>
      <c r="I615" s="148"/>
      <c r="J615" s="148"/>
      <c r="K615" s="148"/>
      <c r="L615" s="148"/>
      <c r="M615" s="148"/>
      <c r="N615" s="148"/>
      <c r="O615" s="148"/>
      <c r="P615" s="149"/>
    </row>
    <row r="616" spans="1:16" ht="15" customHeight="1" x14ac:dyDescent="0.25">
      <c r="A616" s="44" t="str">
        <f ca="1">IF(MONTH(C616)=MONTH(D$3),RIGHT('Yearly Info'!A$22,LEN('Yearly Info'!A$22)-4),"")</f>
        <v xml:space="preserve"> Tackett</v>
      </c>
      <c r="B616" s="145"/>
      <c r="C616" s="42">
        <f t="shared" ca="1" si="22"/>
        <v>46348</v>
      </c>
      <c r="D616" s="107">
        <f ca="1">INDIRECT("'" &amp; UPPER(LEFT(TEXT($D$3,"mmmm"),3)) &amp; "'!V19")</f>
        <v>0</v>
      </c>
      <c r="E616" s="147"/>
      <c r="F616" s="148"/>
      <c r="G616" s="148"/>
      <c r="H616" s="148"/>
      <c r="I616" s="148"/>
      <c r="J616" s="148"/>
      <c r="K616" s="148"/>
      <c r="L616" s="148"/>
      <c r="M616" s="148"/>
      <c r="N616" s="148"/>
      <c r="O616" s="148"/>
      <c r="P616" s="149"/>
    </row>
    <row r="617" spans="1:16" ht="15" customHeight="1" x14ac:dyDescent="0.25">
      <c r="A617" s="44" t="e">
        <f ca="1">IF(MONTH(C617)=MONTH(D$3),RIGHT('Yearly Info'!A$23,LEN('Yearly Info'!A$23)-4),"")</f>
        <v>#VALUE!</v>
      </c>
      <c r="B617" s="145"/>
      <c r="C617" s="42">
        <f t="shared" ca="1" si="22"/>
        <v>46348</v>
      </c>
      <c r="D617" s="107">
        <f ca="1">INDIRECT("'" &amp; UPPER(LEFT(TEXT($D$3,"mmmm"),3)) &amp; "'!V20")</f>
        <v>0</v>
      </c>
      <c r="E617" s="147"/>
      <c r="F617" s="148"/>
      <c r="G617" s="148"/>
      <c r="H617" s="148"/>
      <c r="I617" s="148"/>
      <c r="J617" s="148"/>
      <c r="K617" s="148"/>
      <c r="L617" s="148"/>
      <c r="M617" s="148"/>
      <c r="N617" s="148"/>
      <c r="O617" s="148"/>
      <c r="P617" s="149"/>
    </row>
    <row r="618" spans="1:16" ht="15" customHeight="1" x14ac:dyDescent="0.25">
      <c r="A618" s="44" t="e">
        <f ca="1">IF(MONTH(C618)=MONTH(D$3),RIGHT('Yearly Info'!A$24,LEN('Yearly Info'!A$24)-4),"")</f>
        <v>#VALUE!</v>
      </c>
      <c r="B618" s="145"/>
      <c r="C618" s="42">
        <f t="shared" ca="1" si="22"/>
        <v>46348</v>
      </c>
      <c r="D618" s="107">
        <f ca="1">INDIRECT("'" &amp; UPPER(LEFT(TEXT($D$3,"mmmm"),3)) &amp; "'!V21")</f>
        <v>0</v>
      </c>
      <c r="E618" s="147"/>
      <c r="F618" s="148"/>
      <c r="G618" s="148"/>
      <c r="H618" s="148"/>
      <c r="I618" s="148"/>
      <c r="J618" s="148"/>
      <c r="K618" s="148"/>
      <c r="L618" s="148"/>
      <c r="M618" s="148"/>
      <c r="N618" s="148"/>
      <c r="O618" s="148"/>
      <c r="P618" s="149"/>
    </row>
    <row r="619" spans="1:16" ht="15" customHeight="1" x14ac:dyDescent="0.25">
      <c r="A619" s="44" t="e">
        <f ca="1">IF(MONTH(C619)=MONTH(D$3),RIGHT('Yearly Info'!A$25,LEN('Yearly Info'!A$25)-4),"")</f>
        <v>#VALUE!</v>
      </c>
      <c r="B619" s="145"/>
      <c r="C619" s="42">
        <f t="shared" ca="1" si="22"/>
        <v>46348</v>
      </c>
      <c r="D619" s="107">
        <f ca="1">INDIRECT("'" &amp; UPPER(LEFT(TEXT($D$3,"mmmm"),3)) &amp; "'!V22")</f>
        <v>0</v>
      </c>
      <c r="E619" s="147"/>
      <c r="F619" s="148"/>
      <c r="G619" s="148"/>
      <c r="H619" s="148"/>
      <c r="I619" s="148"/>
      <c r="J619" s="148"/>
      <c r="K619" s="148"/>
      <c r="L619" s="148"/>
      <c r="M619" s="148"/>
      <c r="N619" s="148"/>
      <c r="O619" s="148"/>
      <c r="P619" s="149"/>
    </row>
    <row r="620" spans="1:16" ht="15" customHeight="1" x14ac:dyDescent="0.25">
      <c r="A620" s="44" t="e">
        <f ca="1">IF(MONTH(C620)=MONTH(D$3),RIGHT('Yearly Info'!A$26,LEN('Yearly Info'!A$26)-4),"")</f>
        <v>#VALUE!</v>
      </c>
      <c r="B620" s="145"/>
      <c r="C620" s="42">
        <f t="shared" ca="1" si="22"/>
        <v>46348</v>
      </c>
      <c r="D620" s="107">
        <f ca="1">INDIRECT("'" &amp; UPPER(LEFT(TEXT($D$3,"mmmm"),3)) &amp; "'!V23")</f>
        <v>0</v>
      </c>
      <c r="E620" s="147"/>
      <c r="F620" s="148"/>
      <c r="G620" s="148"/>
      <c r="H620" s="148"/>
      <c r="I620" s="148"/>
      <c r="J620" s="148"/>
      <c r="K620" s="148"/>
      <c r="L620" s="148"/>
      <c r="M620" s="148"/>
      <c r="N620" s="148"/>
      <c r="O620" s="148"/>
      <c r="P620" s="149"/>
    </row>
    <row r="621" spans="1:16" ht="15" customHeight="1" x14ac:dyDescent="0.25">
      <c r="A621" s="44" t="e">
        <f ca="1">IF(MONTH(C621)=MONTH(D$3),RIGHT('Yearly Info'!A$27,LEN('Yearly Info'!A$27)-4),"")</f>
        <v>#VALUE!</v>
      </c>
      <c r="B621" s="145"/>
      <c r="C621" s="42">
        <f t="shared" ca="1" si="22"/>
        <v>46348</v>
      </c>
      <c r="D621" s="107">
        <f ca="1">INDIRECT("'" &amp; UPPER(LEFT(TEXT($D$3,"mmmm"),3)) &amp; "'!V24")</f>
        <v>0</v>
      </c>
      <c r="E621" s="147"/>
      <c r="F621" s="148"/>
      <c r="G621" s="148"/>
      <c r="H621" s="148"/>
      <c r="I621" s="148"/>
      <c r="J621" s="148"/>
      <c r="K621" s="148"/>
      <c r="L621" s="148"/>
      <c r="M621" s="148"/>
      <c r="N621" s="148"/>
      <c r="O621" s="148"/>
      <c r="P621" s="149"/>
    </row>
    <row r="622" spans="1:16" ht="15" customHeight="1" x14ac:dyDescent="0.25">
      <c r="A622" s="44" t="e">
        <f ca="1">IF(MONTH(C622)=MONTH(D$3),RIGHT('Yearly Info'!A$28,LEN('Yearly Info'!A$28)-4),"")</f>
        <v>#VALUE!</v>
      </c>
      <c r="B622" s="145"/>
      <c r="C622" s="42">
        <f t="shared" ca="1" si="22"/>
        <v>46348</v>
      </c>
      <c r="D622" s="107">
        <f ca="1">INDIRECT("'" &amp; UPPER(LEFT(TEXT($D$3,"mmmm"),3)) &amp; "'!V25")</f>
        <v>0</v>
      </c>
      <c r="E622" s="147"/>
      <c r="F622" s="148"/>
      <c r="G622" s="148"/>
      <c r="H622" s="148"/>
      <c r="I622" s="148"/>
      <c r="J622" s="148"/>
      <c r="K622" s="148"/>
      <c r="L622" s="148"/>
      <c r="M622" s="148"/>
      <c r="N622" s="148"/>
      <c r="O622" s="148"/>
      <c r="P622" s="149"/>
    </row>
    <row r="623" spans="1:16" ht="15" customHeight="1" x14ac:dyDescent="0.25">
      <c r="A623" s="44" t="e">
        <f ca="1">IF(MONTH(C623)=MONTH(D$3),RIGHT('Yearly Info'!A$29,LEN('Yearly Info'!A$29)-4),"")</f>
        <v>#VALUE!</v>
      </c>
      <c r="B623" s="145"/>
      <c r="C623" s="42">
        <f t="shared" ca="1" si="22"/>
        <v>46348</v>
      </c>
      <c r="D623" s="107">
        <f ca="1">INDIRECT("'" &amp; UPPER(LEFT(TEXT($D$3,"mmmm"),3)) &amp; "'!V26")</f>
        <v>0</v>
      </c>
      <c r="E623" s="147"/>
      <c r="F623" s="148"/>
      <c r="G623" s="148"/>
      <c r="H623" s="148"/>
      <c r="I623" s="148"/>
      <c r="J623" s="148"/>
      <c r="K623" s="148"/>
      <c r="L623" s="148"/>
      <c r="M623" s="148"/>
      <c r="N623" s="148"/>
      <c r="O623" s="148"/>
      <c r="P623" s="149"/>
    </row>
    <row r="624" spans="1:16" ht="15" customHeight="1" x14ac:dyDescent="0.25">
      <c r="A624" s="44" t="e">
        <f ca="1">IF(MONTH(C624)=MONTH(D$3),RIGHT('Yearly Info'!A$30,LEN('Yearly Info'!A$30)-4),"")</f>
        <v>#VALUE!</v>
      </c>
      <c r="B624" s="145"/>
      <c r="C624" s="42">
        <f t="shared" ca="1" si="22"/>
        <v>46348</v>
      </c>
      <c r="D624" s="107">
        <f ca="1">INDIRECT("'" &amp; UPPER(LEFT(TEXT($D$3,"mmmm"),3)) &amp; "'!V27")</f>
        <v>0</v>
      </c>
      <c r="E624" s="147"/>
      <c r="F624" s="148"/>
      <c r="G624" s="148"/>
      <c r="H624" s="148"/>
      <c r="I624" s="148"/>
      <c r="J624" s="148"/>
      <c r="K624" s="148"/>
      <c r="L624" s="148"/>
      <c r="M624" s="148"/>
      <c r="N624" s="148"/>
      <c r="O624" s="148"/>
      <c r="P624" s="149"/>
    </row>
    <row r="625" spans="1:16" ht="15" customHeight="1" x14ac:dyDescent="0.25">
      <c r="A625" s="44" t="e">
        <f ca="1">IF(MONTH(C625)=MONTH(D$3),RIGHT('Yearly Info'!A$31,LEN('Yearly Info'!A$31)-4),"")</f>
        <v>#VALUE!</v>
      </c>
      <c r="B625" s="145"/>
      <c r="C625" s="42">
        <f t="shared" ca="1" si="22"/>
        <v>46348</v>
      </c>
      <c r="D625" s="107">
        <f ca="1">INDIRECT("'" &amp; UPPER(LEFT(TEXT($D$3,"mmmm"),3)) &amp; "'!V28")</f>
        <v>0</v>
      </c>
      <c r="E625" s="147"/>
      <c r="F625" s="148"/>
      <c r="G625" s="148"/>
      <c r="H625" s="148"/>
      <c r="I625" s="148"/>
      <c r="J625" s="148"/>
      <c r="K625" s="148"/>
      <c r="L625" s="148"/>
      <c r="M625" s="148"/>
      <c r="N625" s="148"/>
      <c r="O625" s="148"/>
      <c r="P625" s="149"/>
    </row>
    <row r="626" spans="1:16" ht="15" customHeight="1" x14ac:dyDescent="0.25">
      <c r="A626" s="44" t="e">
        <f ca="1">IF(MONTH(C626)=MONTH(D$3),RIGHT('Yearly Info'!A$32,LEN('Yearly Info'!A$32)-4),"")</f>
        <v>#VALUE!</v>
      </c>
      <c r="B626" s="145"/>
      <c r="C626" s="42">
        <f t="shared" ca="1" si="22"/>
        <v>46348</v>
      </c>
      <c r="D626" s="107">
        <f ca="1">INDIRECT("'" &amp; UPPER(LEFT(TEXT($D$3,"mmmm"),3)) &amp; "'!V29")</f>
        <v>0</v>
      </c>
      <c r="E626" s="147"/>
      <c r="F626" s="148"/>
      <c r="G626" s="148"/>
      <c r="H626" s="148"/>
      <c r="I626" s="148"/>
      <c r="J626" s="148"/>
      <c r="K626" s="148"/>
      <c r="L626" s="148"/>
      <c r="M626" s="148"/>
      <c r="N626" s="148"/>
      <c r="O626" s="148"/>
      <c r="P626" s="149"/>
    </row>
    <row r="627" spans="1:16" ht="15" customHeight="1" x14ac:dyDescent="0.25">
      <c r="A627" s="44" t="e">
        <f ca="1">IF(MONTH(C627)=MONTH(D$3),RIGHT('Yearly Info'!A$33,LEN('Yearly Info'!A$33)-4),"")</f>
        <v>#VALUE!</v>
      </c>
      <c r="B627" s="145"/>
      <c r="C627" s="42">
        <f t="shared" ca="1" si="22"/>
        <v>46348</v>
      </c>
      <c r="D627" s="107">
        <f ca="1">INDIRECT("'" &amp; UPPER(LEFT(TEXT($D$3,"mmmm"),3)) &amp; "'!V30")</f>
        <v>0</v>
      </c>
      <c r="E627" s="147"/>
      <c r="F627" s="148"/>
      <c r="G627" s="148"/>
      <c r="H627" s="148"/>
      <c r="I627" s="148"/>
      <c r="J627" s="148"/>
      <c r="K627" s="148"/>
      <c r="L627" s="148"/>
      <c r="M627" s="148"/>
      <c r="N627" s="148"/>
      <c r="O627" s="148"/>
      <c r="P627" s="149"/>
    </row>
    <row r="628" spans="1:16" ht="15" customHeight="1" x14ac:dyDescent="0.25">
      <c r="A628" s="44" t="e">
        <f ca="1">IF(MONTH(C628)=MONTH(D$3),RIGHT('Yearly Info'!A$34,LEN('Yearly Info'!A$34)-4),"")</f>
        <v>#VALUE!</v>
      </c>
      <c r="B628" s="145"/>
      <c r="C628" s="42">
        <f t="shared" ca="1" si="22"/>
        <v>46348</v>
      </c>
      <c r="D628" s="107">
        <f ca="1">INDIRECT("'" &amp; UPPER(LEFT(TEXT($D$3,"mmmm"),3)) &amp; "'!V31")</f>
        <v>0</v>
      </c>
      <c r="E628" s="147"/>
      <c r="F628" s="148"/>
      <c r="G628" s="148"/>
      <c r="H628" s="148"/>
      <c r="I628" s="148"/>
      <c r="J628" s="148"/>
      <c r="K628" s="148"/>
      <c r="L628" s="148"/>
      <c r="M628" s="148"/>
      <c r="N628" s="148"/>
      <c r="O628" s="148"/>
      <c r="P628" s="149"/>
    </row>
    <row r="629" spans="1:16" ht="15" customHeight="1" x14ac:dyDescent="0.25">
      <c r="A629" s="44" t="e">
        <f ca="1">IF(MONTH(C629)=MONTH(D$3),RIGHT('Yearly Info'!A$35,LEN('Yearly Info'!A$35)-4),"")</f>
        <v>#VALUE!</v>
      </c>
      <c r="B629" s="145"/>
      <c r="C629" s="42">
        <f t="shared" ca="1" si="22"/>
        <v>46348</v>
      </c>
      <c r="D629" s="107">
        <f ca="1">INDIRECT("'" &amp; UPPER(LEFT(TEXT($D$3,"mmmm"),3)) &amp; "'!V32")</f>
        <v>0</v>
      </c>
      <c r="E629" s="147"/>
      <c r="F629" s="148"/>
      <c r="G629" s="148"/>
      <c r="H629" s="148"/>
      <c r="I629" s="148"/>
      <c r="J629" s="148"/>
      <c r="K629" s="148"/>
      <c r="L629" s="148"/>
      <c r="M629" s="148"/>
      <c r="N629" s="148"/>
      <c r="O629" s="148"/>
      <c r="P629" s="149"/>
    </row>
    <row r="630" spans="1:16" ht="15" customHeight="1" x14ac:dyDescent="0.25">
      <c r="A630" s="44" t="e">
        <f ca="1">IF(MONTH(C630)=MONTH(D$3),RIGHT('Yearly Info'!A$36,LEN('Yearly Info'!A$36)-4),"")</f>
        <v>#VALUE!</v>
      </c>
      <c r="B630" s="145"/>
      <c r="C630" s="42">
        <f t="shared" ca="1" si="22"/>
        <v>46348</v>
      </c>
      <c r="D630" s="107">
        <f ca="1">INDIRECT("'" &amp; UPPER(LEFT(TEXT($D$3,"mmmm"),3)) &amp; "'!V33")</f>
        <v>0</v>
      </c>
      <c r="E630" s="147"/>
      <c r="F630" s="148"/>
      <c r="G630" s="148"/>
      <c r="H630" s="148"/>
      <c r="I630" s="148"/>
      <c r="J630" s="148"/>
      <c r="K630" s="148"/>
      <c r="L630" s="148"/>
      <c r="M630" s="148"/>
      <c r="N630" s="148"/>
      <c r="O630" s="148"/>
      <c r="P630" s="149"/>
    </row>
    <row r="631" spans="1:16" ht="15" customHeight="1" x14ac:dyDescent="0.25">
      <c r="A631" s="44" t="e">
        <f ca="1">IF(MONTH(C631)=MONTH(D$3),RIGHT('Yearly Info'!A$37,LEN('Yearly Info'!A$37)-4),"")</f>
        <v>#VALUE!</v>
      </c>
      <c r="B631" s="145"/>
      <c r="C631" s="42">
        <f t="shared" ca="1" si="22"/>
        <v>46348</v>
      </c>
      <c r="D631" s="107">
        <f ca="1">INDIRECT("'" &amp; UPPER(LEFT(TEXT($D$3,"mmmm"),3)) &amp; "'!V34")</f>
        <v>0</v>
      </c>
      <c r="E631" s="147"/>
      <c r="F631" s="148"/>
      <c r="G631" s="148"/>
      <c r="H631" s="148"/>
      <c r="I631" s="148"/>
      <c r="J631" s="148"/>
      <c r="K631" s="148"/>
      <c r="L631" s="148"/>
      <c r="M631" s="148"/>
      <c r="N631" s="148"/>
      <c r="O631" s="148"/>
      <c r="P631" s="149"/>
    </row>
    <row r="632" spans="1:16" ht="15" customHeight="1" x14ac:dyDescent="0.25">
      <c r="A632" s="44" t="e">
        <f ca="1">IF(MONTH(C632)=MONTH(D$3),RIGHT('Yearly Info'!A$38,LEN('Yearly Info'!A$38)-4),"")</f>
        <v>#VALUE!</v>
      </c>
      <c r="B632" s="145"/>
      <c r="C632" s="42">
        <f t="shared" ca="1" si="22"/>
        <v>46348</v>
      </c>
      <c r="D632" s="107">
        <f ca="1">INDIRECT("'" &amp; UPPER(LEFT(TEXT($D$3,"mmmm"),3)) &amp; "'!V35")</f>
        <v>0</v>
      </c>
      <c r="E632" s="147"/>
      <c r="F632" s="148"/>
      <c r="G632" s="148"/>
      <c r="H632" s="148"/>
      <c r="I632" s="148"/>
      <c r="J632" s="148"/>
      <c r="K632" s="148"/>
      <c r="L632" s="148"/>
      <c r="M632" s="148"/>
      <c r="N632" s="148"/>
      <c r="O632" s="148"/>
      <c r="P632" s="149"/>
    </row>
    <row r="633" spans="1:16" ht="15" customHeight="1" x14ac:dyDescent="0.25">
      <c r="A633" s="44" t="e">
        <f ca="1">IF(MONTH(C633)=MONTH(D$3),RIGHT('Yearly Info'!A$39,LEN('Yearly Info'!A$39)-4),"")</f>
        <v>#VALUE!</v>
      </c>
      <c r="B633" s="145"/>
      <c r="C633" s="42">
        <f t="shared" ca="1" si="22"/>
        <v>46348</v>
      </c>
      <c r="D633" s="107">
        <f ca="1">INDIRECT("'" &amp; UPPER(LEFT(TEXT($D$3,"mmmm"),3)) &amp; "'!V36")</f>
        <v>0</v>
      </c>
      <c r="E633" s="147"/>
      <c r="F633" s="148"/>
      <c r="G633" s="148"/>
      <c r="H633" s="148"/>
      <c r="I633" s="148"/>
      <c r="J633" s="148"/>
      <c r="K633" s="148"/>
      <c r="L633" s="148"/>
      <c r="M633" s="148"/>
      <c r="N633" s="148"/>
      <c r="O633" s="148"/>
      <c r="P633" s="149"/>
    </row>
    <row r="634" spans="1:16" ht="15" customHeight="1" thickBot="1" x14ac:dyDescent="0.3">
      <c r="A634" s="45" t="e">
        <f ca="1">IF(MONTH(C634)=MONTH(D$3),RIGHT('Yearly Info'!A$40,LEN('Yearly Info'!A$40)-4),"")</f>
        <v>#VALUE!</v>
      </c>
      <c r="B634" s="145"/>
      <c r="C634" s="42">
        <f t="shared" ca="1" si="22"/>
        <v>46348</v>
      </c>
      <c r="D634" s="107">
        <f ca="1">INDIRECT("'" &amp; UPPER(LEFT(TEXT($D$3,"mmmm"),3)) &amp; "'!V37")</f>
        <v>0</v>
      </c>
      <c r="E634" s="147"/>
      <c r="F634" s="148"/>
      <c r="G634" s="148"/>
      <c r="H634" s="148"/>
      <c r="I634" s="148"/>
      <c r="J634" s="148"/>
      <c r="K634" s="148"/>
      <c r="L634" s="148"/>
      <c r="M634" s="148"/>
      <c r="N634" s="148"/>
      <c r="O634" s="148"/>
      <c r="P634" s="149"/>
    </row>
    <row r="635" spans="1:16" ht="15" customHeight="1" thickBot="1" x14ac:dyDescent="0.3">
      <c r="A635" s="45" t="str">
        <f ca="1">IF(MONTH(C635)=MONTH(D$3),RIGHT('Yearly Info'!A$41,LEN('Yearly Info'!A$41)-4),"")</f>
        <v xml:space="preserve"> </v>
      </c>
      <c r="B635" s="145"/>
      <c r="C635" s="42">
        <f t="shared" ca="1" si="22"/>
        <v>46348</v>
      </c>
      <c r="D635" s="107">
        <f ca="1">INDIRECT("'" &amp; UPPER(LEFT(TEXT($D$3,"mmmm"),3)) &amp; "'!V38")</f>
        <v>0</v>
      </c>
      <c r="E635" s="147"/>
      <c r="F635" s="148"/>
      <c r="G635" s="148"/>
      <c r="H635" s="148"/>
      <c r="I635" s="148"/>
      <c r="J635" s="148"/>
      <c r="K635" s="148"/>
      <c r="L635" s="148"/>
      <c r="M635" s="148"/>
      <c r="N635" s="148"/>
      <c r="O635" s="148"/>
      <c r="P635" s="149"/>
    </row>
    <row r="636" spans="1:16" ht="15" customHeight="1" thickBot="1" x14ac:dyDescent="0.3">
      <c r="A636" s="45" t="str">
        <f ca="1">IF(MONTH(C636)=MONTH(D$3),RIGHT('Yearly Info'!A$42,LEN('Yearly Info'!A$42)-4),"")</f>
        <v xml:space="preserve"> </v>
      </c>
      <c r="B636" s="145"/>
      <c r="C636" s="42">
        <f t="shared" ca="1" si="22"/>
        <v>46348</v>
      </c>
      <c r="D636" s="107">
        <f ca="1">INDIRECT("'" &amp; UPPER(LEFT(TEXT($D$3,"mmmm"),3)) &amp; "'!V39")</f>
        <v>0</v>
      </c>
      <c r="E636" s="147"/>
      <c r="F636" s="148"/>
      <c r="G636" s="148"/>
      <c r="H636" s="148"/>
      <c r="I636" s="148"/>
      <c r="J636" s="148"/>
      <c r="K636" s="148"/>
      <c r="L636" s="148"/>
      <c r="M636" s="148"/>
      <c r="N636" s="148"/>
      <c r="O636" s="148"/>
      <c r="P636" s="149"/>
    </row>
    <row r="637" spans="1:16" ht="15" customHeight="1" thickBot="1" x14ac:dyDescent="0.3">
      <c r="A637" s="45" t="str">
        <f ca="1">IF(MONTH(C637)=MONTH(D$3),RIGHT('Yearly Info'!A$43,LEN('Yearly Info'!A$43)-4),"")</f>
        <v xml:space="preserve"> </v>
      </c>
      <c r="B637" s="146"/>
      <c r="C637" s="42">
        <f t="shared" ca="1" si="22"/>
        <v>46348</v>
      </c>
      <c r="D637" s="107">
        <f ca="1">INDIRECT("'" &amp; UPPER(LEFT(TEXT($D$3,"mmmm"),3)) &amp; "'!V40")</f>
        <v>0</v>
      </c>
      <c r="E637" s="150"/>
      <c r="F637" s="151"/>
      <c r="G637" s="151"/>
      <c r="H637" s="151"/>
      <c r="I637" s="151"/>
      <c r="J637" s="151"/>
      <c r="K637" s="151"/>
      <c r="L637" s="151"/>
      <c r="M637" s="151"/>
      <c r="N637" s="151"/>
      <c r="O637" s="151"/>
      <c r="P637" s="152"/>
    </row>
    <row r="638" spans="1:16" ht="15" customHeight="1" x14ac:dyDescent="0.25">
      <c r="A638" s="44" t="str">
        <f ca="1">IF(MONTH(C638)=MONTH(D$3),RIGHT('Yearly Info'!A$14,LEN('Yearly Info'!A$14)-4),"")</f>
        <v xml:space="preserve"> RICS Support for MDEQ</v>
      </c>
      <c r="B638" s="159" t="str">
        <f ca="1">TEXT(C638,"dddd")</f>
        <v>Monday</v>
      </c>
      <c r="C638" s="96">
        <f ca="1">C548+3</f>
        <v>46349</v>
      </c>
      <c r="D638" s="54">
        <f ca="1">INDIRECT("'" &amp; UPPER(LEFT(TEXT($D$3,"mmmm"),3)) &amp; "'!W11")</f>
        <v>0</v>
      </c>
      <c r="E638" s="147"/>
      <c r="F638" s="148"/>
      <c r="G638" s="148"/>
      <c r="H638" s="148"/>
      <c r="I638" s="148"/>
      <c r="J638" s="148"/>
      <c r="K638" s="148"/>
      <c r="L638" s="148"/>
      <c r="M638" s="148"/>
      <c r="N638" s="148"/>
      <c r="O638" s="148"/>
      <c r="P638" s="149"/>
    </row>
    <row r="639" spans="1:16" ht="15" customHeight="1" x14ac:dyDescent="0.25">
      <c r="A639" s="44" t="str">
        <f ca="1">IF(MONTH(C639)=MONTH(D$3),RIGHT('Yearly Info'!A$15,LEN('Yearly Info'!A$15)-4),"")</f>
        <v xml:space="preserve"> MDEQ</v>
      </c>
      <c r="B639" s="145"/>
      <c r="C639" s="42">
        <f ca="1">C638</f>
        <v>46349</v>
      </c>
      <c r="D639" s="54">
        <f ca="1">INDIRECT("'" &amp; UPPER(LEFT(TEXT($D$3,"mmmm"),3)) &amp; "'!W12")</f>
        <v>0</v>
      </c>
      <c r="E639" s="147"/>
      <c r="F639" s="148"/>
      <c r="G639" s="148"/>
      <c r="H639" s="148"/>
      <c r="I639" s="148"/>
      <c r="J639" s="148"/>
      <c r="K639" s="148"/>
      <c r="L639" s="148"/>
      <c r="M639" s="148"/>
      <c r="N639" s="148"/>
      <c r="O639" s="148"/>
      <c r="P639" s="149"/>
    </row>
    <row r="640" spans="1:16" ht="15" customHeight="1" x14ac:dyDescent="0.25">
      <c r="A640" s="44" t="str">
        <f ca="1">IF(MONTH(C640)=MONTH(D$3),RIGHT('Yearly Info'!A$16,LEN('Yearly Info'!A$16)-4),"")</f>
        <v xml:space="preserve"> RICS Idea Portal</v>
      </c>
      <c r="B640" s="145"/>
      <c r="C640" s="42">
        <f t="shared" ref="C640:C667" ca="1" si="23">C639</f>
        <v>46349</v>
      </c>
      <c r="D640" s="54">
        <f ca="1">INDIRECT("'" &amp; UPPER(LEFT(TEXT($D$3,"mmmm"),3)) &amp; "'!W13")</f>
        <v>0</v>
      </c>
      <c r="E640" s="147"/>
      <c r="F640" s="148"/>
      <c r="G640" s="148"/>
      <c r="H640" s="148"/>
      <c r="I640" s="148"/>
      <c r="J640" s="148"/>
      <c r="K640" s="148"/>
      <c r="L640" s="148"/>
      <c r="M640" s="148"/>
      <c r="N640" s="148"/>
      <c r="O640" s="148"/>
      <c r="P640" s="149"/>
    </row>
    <row r="641" spans="1:16" ht="15" customHeight="1" x14ac:dyDescent="0.25">
      <c r="A641" s="44" t="str">
        <f ca="1">IF(MONTH(C641)=MONTH(D$3),RIGHT('Yearly Info'!A$17,LEN('Yearly Info'!A$17)-4),"")</f>
        <v xml:space="preserve"> MSWIS</v>
      </c>
      <c r="B641" s="145"/>
      <c r="C641" s="42">
        <f t="shared" ca="1" si="23"/>
        <v>46349</v>
      </c>
      <c r="D641" s="54">
        <f ca="1">INDIRECT("'" &amp; UPPER(LEFT(TEXT($D$3,"mmmm"),3)) &amp; "'!W14")</f>
        <v>0</v>
      </c>
      <c r="E641" s="147"/>
      <c r="F641" s="148"/>
      <c r="G641" s="148"/>
      <c r="H641" s="148"/>
      <c r="I641" s="148"/>
      <c r="J641" s="148"/>
      <c r="K641" s="148"/>
      <c r="L641" s="148"/>
      <c r="M641" s="148"/>
      <c r="N641" s="148"/>
      <c r="O641" s="148"/>
      <c r="P641" s="149"/>
    </row>
    <row r="642" spans="1:16" ht="15" customHeight="1" x14ac:dyDescent="0.25">
      <c r="A642" s="44" t="str">
        <f ca="1">IF(MONTH(C642)=MONTH(D$3),RIGHT('Yearly Info'!A$18,LEN('Yearly Info'!A$18)-4),"")</f>
        <v xml:space="preserve"> GeoSpatial</v>
      </c>
      <c r="B642" s="145"/>
      <c r="C642" s="42">
        <f t="shared" ca="1" si="23"/>
        <v>46349</v>
      </c>
      <c r="D642" s="54">
        <f ca="1">INDIRECT("'" &amp; UPPER(LEFT(TEXT($D$3,"mmmm"),3)) &amp; "'!W15")</f>
        <v>0</v>
      </c>
      <c r="E642" s="153"/>
      <c r="F642" s="154"/>
      <c r="G642" s="154"/>
      <c r="H642" s="154"/>
      <c r="I642" s="154"/>
      <c r="J642" s="154"/>
      <c r="K642" s="154"/>
      <c r="L642" s="154"/>
      <c r="M642" s="154"/>
      <c r="N642" s="154"/>
      <c r="O642" s="154"/>
      <c r="P642" s="155"/>
    </row>
    <row r="643" spans="1:16" ht="15" customHeight="1" x14ac:dyDescent="0.25">
      <c r="A643" s="44" t="str">
        <f ca="1">IF(MONTH(C643)=MONTH(D$3),RIGHT('Yearly Info'!A$19,LEN('Yearly Info'!A$19)-4),"")</f>
        <v xml:space="preserve"> RICS Dashboard</v>
      </c>
      <c r="B643" s="145"/>
      <c r="C643" s="42">
        <f t="shared" ca="1" si="23"/>
        <v>46349</v>
      </c>
      <c r="D643" s="54">
        <f ca="1">INDIRECT("'" &amp; UPPER(LEFT(TEXT($D$3,"mmmm"),3)) &amp; "'!W16")</f>
        <v>0</v>
      </c>
      <c r="E643" s="153"/>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MDWFP NRIS</v>
      </c>
      <c r="B644" s="145"/>
      <c r="C644" s="42">
        <f t="shared" ca="1" si="23"/>
        <v>46349</v>
      </c>
      <c r="D644" s="54">
        <f ca="1">INDIRECT("'" &amp; UPPER(LEFT(TEXT($D$3,"mmmm"),3)) &amp; "'!W17")</f>
        <v>0</v>
      </c>
      <c r="E644" s="153"/>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 MRVA 4 CLOSED</v>
      </c>
      <c r="B645" s="145"/>
      <c r="C645" s="42">
        <f t="shared" ca="1" si="23"/>
        <v>46349</v>
      </c>
      <c r="D645" s="54">
        <f ca="1">INDIRECT("'" &amp; UPPER(LEFT(TEXT($D$3,"mmmm"),3)) &amp; "'!W18")</f>
        <v>0</v>
      </c>
      <c r="E645" s="147"/>
      <c r="F645" s="148"/>
      <c r="G645" s="148"/>
      <c r="H645" s="148"/>
      <c r="I645" s="148"/>
      <c r="J645" s="148"/>
      <c r="K645" s="148"/>
      <c r="L645" s="148"/>
      <c r="M645" s="148"/>
      <c r="N645" s="148"/>
      <c r="O645" s="148"/>
      <c r="P645" s="149"/>
    </row>
    <row r="646" spans="1:16" ht="15" customHeight="1" x14ac:dyDescent="0.25">
      <c r="A646" s="44" t="str">
        <f ca="1">IF(MONTH(C646)=MONTH(D$3),RIGHT('Yearly Info'!A$22,LEN('Yearly Info'!A$22)-4),"")</f>
        <v xml:space="preserve"> Tackett</v>
      </c>
      <c r="B646" s="145"/>
      <c r="C646" s="42">
        <f t="shared" ca="1" si="23"/>
        <v>46349</v>
      </c>
      <c r="D646" s="54">
        <f ca="1">INDIRECT("'" &amp; UPPER(LEFT(TEXT($D$3,"mmmm"),3)) &amp; "'!W19")</f>
        <v>0</v>
      </c>
      <c r="E646" s="147"/>
      <c r="F646" s="148"/>
      <c r="G646" s="148"/>
      <c r="H646" s="148"/>
      <c r="I646" s="148"/>
      <c r="J646" s="148"/>
      <c r="K646" s="148"/>
      <c r="L646" s="148"/>
      <c r="M646" s="148"/>
      <c r="N646" s="148"/>
      <c r="O646" s="148"/>
      <c r="P646" s="149"/>
    </row>
    <row r="647" spans="1:16" ht="15" customHeight="1" x14ac:dyDescent="0.25">
      <c r="A647" s="44" t="e">
        <f ca="1">IF(MONTH(C647)=MONTH(D$3),RIGHT('Yearly Info'!A$23,LEN('Yearly Info'!A$23)-4),"")</f>
        <v>#VALUE!</v>
      </c>
      <c r="B647" s="145"/>
      <c r="C647" s="42">
        <f t="shared" ca="1" si="23"/>
        <v>46349</v>
      </c>
      <c r="D647" s="54">
        <f ca="1">INDIRECT("'" &amp; UPPER(LEFT(TEXT($D$3,"mmmm"),3)) &amp; "'!W20")</f>
        <v>0</v>
      </c>
      <c r="E647" s="147"/>
      <c r="F647" s="148"/>
      <c r="G647" s="148"/>
      <c r="H647" s="148"/>
      <c r="I647" s="148"/>
      <c r="J647" s="148"/>
      <c r="K647" s="148"/>
      <c r="L647" s="148"/>
      <c r="M647" s="148"/>
      <c r="N647" s="148"/>
      <c r="O647" s="148"/>
      <c r="P647" s="149"/>
    </row>
    <row r="648" spans="1:16" ht="15" customHeight="1" x14ac:dyDescent="0.25">
      <c r="A648" s="44" t="e">
        <f ca="1">IF(MONTH(C648)=MONTH(D$3),RIGHT('Yearly Info'!A$24,LEN('Yearly Info'!A$24)-4),"")</f>
        <v>#VALUE!</v>
      </c>
      <c r="B648" s="145"/>
      <c r="C648" s="42">
        <f t="shared" ca="1" si="23"/>
        <v>46349</v>
      </c>
      <c r="D648" s="54">
        <f ca="1">INDIRECT("'" &amp; UPPER(LEFT(TEXT($D$3,"mmmm"),3)) &amp; "'!W21")</f>
        <v>0</v>
      </c>
      <c r="E648" s="147"/>
      <c r="F648" s="148"/>
      <c r="G648" s="148"/>
      <c r="H648" s="148"/>
      <c r="I648" s="148"/>
      <c r="J648" s="148"/>
      <c r="K648" s="148"/>
      <c r="L648" s="148"/>
      <c r="M648" s="148"/>
      <c r="N648" s="148"/>
      <c r="O648" s="148"/>
      <c r="P648" s="149"/>
    </row>
    <row r="649" spans="1:16" ht="15" customHeight="1" x14ac:dyDescent="0.25">
      <c r="A649" s="44" t="e">
        <f ca="1">IF(MONTH(C649)=MONTH(D$3),RIGHT('Yearly Info'!A$25,LEN('Yearly Info'!A$25)-4),"")</f>
        <v>#VALUE!</v>
      </c>
      <c r="B649" s="145"/>
      <c r="C649" s="42">
        <f t="shared" ca="1" si="23"/>
        <v>46349</v>
      </c>
      <c r="D649" s="54">
        <f ca="1">INDIRECT("'" &amp; UPPER(LEFT(TEXT($D$3,"mmmm"),3)) &amp; "'!W22")</f>
        <v>0</v>
      </c>
      <c r="E649" s="147"/>
      <c r="F649" s="148"/>
      <c r="G649" s="148"/>
      <c r="H649" s="148"/>
      <c r="I649" s="148"/>
      <c r="J649" s="148"/>
      <c r="K649" s="148"/>
      <c r="L649" s="148"/>
      <c r="M649" s="148"/>
      <c r="N649" s="148"/>
      <c r="O649" s="148"/>
      <c r="P649" s="149"/>
    </row>
    <row r="650" spans="1:16" ht="15" customHeight="1" x14ac:dyDescent="0.25">
      <c r="A650" s="44" t="e">
        <f ca="1">IF(MONTH(C650)=MONTH(D$3),RIGHT('Yearly Info'!A$26,LEN('Yearly Info'!A$26)-4),"")</f>
        <v>#VALUE!</v>
      </c>
      <c r="B650" s="145"/>
      <c r="C650" s="42">
        <f t="shared" ca="1" si="23"/>
        <v>46349</v>
      </c>
      <c r="D650" s="54">
        <f ca="1">INDIRECT("'" &amp; UPPER(LEFT(TEXT($D$3,"mmmm"),3)) &amp; "'!W23")</f>
        <v>0</v>
      </c>
      <c r="E650" s="147"/>
      <c r="F650" s="148"/>
      <c r="G650" s="148"/>
      <c r="H650" s="148"/>
      <c r="I650" s="148"/>
      <c r="J650" s="148"/>
      <c r="K650" s="148"/>
      <c r="L650" s="148"/>
      <c r="M650" s="148"/>
      <c r="N650" s="148"/>
      <c r="O650" s="148"/>
      <c r="P650" s="149"/>
    </row>
    <row r="651" spans="1:16" ht="15" customHeight="1" x14ac:dyDescent="0.25">
      <c r="A651" s="44" t="e">
        <f ca="1">IF(MONTH(C651)=MONTH(D$3),RIGHT('Yearly Info'!A$27,LEN('Yearly Info'!A$27)-4),"")</f>
        <v>#VALUE!</v>
      </c>
      <c r="B651" s="145"/>
      <c r="C651" s="42">
        <f t="shared" ca="1" si="23"/>
        <v>46349</v>
      </c>
      <c r="D651" s="54">
        <f ca="1">INDIRECT("'" &amp; UPPER(LEFT(TEXT($D$3,"mmmm"),3)) &amp; "'!W24")</f>
        <v>0</v>
      </c>
      <c r="E651" s="147"/>
      <c r="F651" s="148"/>
      <c r="G651" s="148"/>
      <c r="H651" s="148"/>
      <c r="I651" s="148"/>
      <c r="J651" s="148"/>
      <c r="K651" s="148"/>
      <c r="L651" s="148"/>
      <c r="M651" s="148"/>
      <c r="N651" s="148"/>
      <c r="O651" s="148"/>
      <c r="P651" s="149"/>
    </row>
    <row r="652" spans="1:16" ht="15" customHeight="1" x14ac:dyDescent="0.25">
      <c r="A652" s="44" t="e">
        <f ca="1">IF(MONTH(C652)=MONTH(D$3),RIGHT('Yearly Info'!A$28,LEN('Yearly Info'!A$28)-4),"")</f>
        <v>#VALUE!</v>
      </c>
      <c r="B652" s="145"/>
      <c r="C652" s="42">
        <f t="shared" ca="1" si="23"/>
        <v>46349</v>
      </c>
      <c r="D652" s="54">
        <f ca="1">INDIRECT("'" &amp; UPPER(LEFT(TEXT($D$3,"mmmm"),3)) &amp; "'!W25")</f>
        <v>0</v>
      </c>
      <c r="E652" s="147"/>
      <c r="F652" s="148"/>
      <c r="G652" s="148"/>
      <c r="H652" s="148"/>
      <c r="I652" s="148"/>
      <c r="J652" s="148"/>
      <c r="K652" s="148"/>
      <c r="L652" s="148"/>
      <c r="M652" s="148"/>
      <c r="N652" s="148"/>
      <c r="O652" s="148"/>
      <c r="P652" s="149"/>
    </row>
    <row r="653" spans="1:16" ht="15" customHeight="1" x14ac:dyDescent="0.25">
      <c r="A653" s="44" t="e">
        <f ca="1">IF(MONTH(C653)=MONTH(D$3),RIGHT('Yearly Info'!A$29,LEN('Yearly Info'!A$29)-4),"")</f>
        <v>#VALUE!</v>
      </c>
      <c r="B653" s="145"/>
      <c r="C653" s="42">
        <f t="shared" ca="1" si="23"/>
        <v>46349</v>
      </c>
      <c r="D653" s="54">
        <f ca="1">INDIRECT("'" &amp; UPPER(LEFT(TEXT($D$3,"mmmm"),3)) &amp; "'!W26")</f>
        <v>0</v>
      </c>
      <c r="E653" s="147"/>
      <c r="F653" s="148"/>
      <c r="G653" s="148"/>
      <c r="H653" s="148"/>
      <c r="I653" s="148"/>
      <c r="J653" s="148"/>
      <c r="K653" s="148"/>
      <c r="L653" s="148"/>
      <c r="M653" s="148"/>
      <c r="N653" s="148"/>
      <c r="O653" s="148"/>
      <c r="P653" s="149"/>
    </row>
    <row r="654" spans="1:16" ht="15" customHeight="1" x14ac:dyDescent="0.25">
      <c r="A654" s="44" t="e">
        <f ca="1">IF(MONTH(C654)=MONTH(D$3),RIGHT('Yearly Info'!A$30,LEN('Yearly Info'!A$30)-4),"")</f>
        <v>#VALUE!</v>
      </c>
      <c r="B654" s="145"/>
      <c r="C654" s="42">
        <f t="shared" ca="1" si="23"/>
        <v>46349</v>
      </c>
      <c r="D654" s="54">
        <f ca="1">INDIRECT("'" &amp; UPPER(LEFT(TEXT($D$3,"mmmm"),3)) &amp; "'!W27")</f>
        <v>0</v>
      </c>
      <c r="E654" s="147"/>
      <c r="F654" s="148"/>
      <c r="G654" s="148"/>
      <c r="H654" s="148"/>
      <c r="I654" s="148"/>
      <c r="J654" s="148"/>
      <c r="K654" s="148"/>
      <c r="L654" s="148"/>
      <c r="M654" s="148"/>
      <c r="N654" s="148"/>
      <c r="O654" s="148"/>
      <c r="P654" s="149"/>
    </row>
    <row r="655" spans="1:16" ht="15" customHeight="1" x14ac:dyDescent="0.25">
      <c r="A655" s="44" t="e">
        <f ca="1">IF(MONTH(C655)=MONTH(D$3),RIGHT('Yearly Info'!A$31,LEN('Yearly Info'!A$31)-4),"")</f>
        <v>#VALUE!</v>
      </c>
      <c r="B655" s="145"/>
      <c r="C655" s="42">
        <f t="shared" ca="1" si="23"/>
        <v>46349</v>
      </c>
      <c r="D655" s="54">
        <f ca="1">INDIRECT("'" &amp; UPPER(LEFT(TEXT($D$3,"mmmm"),3)) &amp; "'!W28")</f>
        <v>0</v>
      </c>
      <c r="E655" s="147"/>
      <c r="F655" s="148"/>
      <c r="G655" s="148"/>
      <c r="H655" s="148"/>
      <c r="I655" s="148"/>
      <c r="J655" s="148"/>
      <c r="K655" s="148"/>
      <c r="L655" s="148"/>
      <c r="M655" s="148"/>
      <c r="N655" s="148"/>
      <c r="O655" s="148"/>
      <c r="P655" s="149"/>
    </row>
    <row r="656" spans="1:16" ht="15" customHeight="1" x14ac:dyDescent="0.25">
      <c r="A656" s="44" t="e">
        <f ca="1">IF(MONTH(C656)=MONTH(D$3),RIGHT('Yearly Info'!A$32,LEN('Yearly Info'!A$32)-4),"")</f>
        <v>#VALUE!</v>
      </c>
      <c r="B656" s="145"/>
      <c r="C656" s="42">
        <f t="shared" ca="1" si="23"/>
        <v>46349</v>
      </c>
      <c r="D656" s="54">
        <f ca="1">INDIRECT("'" &amp; UPPER(LEFT(TEXT($D$3,"mmmm"),3)) &amp; "'!W29")</f>
        <v>0</v>
      </c>
      <c r="E656" s="147"/>
      <c r="F656" s="148"/>
      <c r="G656" s="148"/>
      <c r="H656" s="148"/>
      <c r="I656" s="148"/>
      <c r="J656" s="148"/>
      <c r="K656" s="148"/>
      <c r="L656" s="148"/>
      <c r="M656" s="148"/>
      <c r="N656" s="148"/>
      <c r="O656" s="148"/>
      <c r="P656" s="149"/>
    </row>
    <row r="657" spans="1:16" ht="15" customHeight="1" x14ac:dyDescent="0.25">
      <c r="A657" s="44" t="e">
        <f ca="1">IF(MONTH(C657)=MONTH(D$3),RIGHT('Yearly Info'!A$33,LEN('Yearly Info'!A$33)-4),"")</f>
        <v>#VALUE!</v>
      </c>
      <c r="B657" s="145"/>
      <c r="C657" s="42">
        <f t="shared" ca="1" si="23"/>
        <v>46349</v>
      </c>
      <c r="D657" s="54">
        <f ca="1">INDIRECT("'" &amp; UPPER(LEFT(TEXT($D$3,"mmmm"),3)) &amp; "'!W30")</f>
        <v>0</v>
      </c>
      <c r="E657" s="147"/>
      <c r="F657" s="148"/>
      <c r="G657" s="148"/>
      <c r="H657" s="148"/>
      <c r="I657" s="148"/>
      <c r="J657" s="148"/>
      <c r="K657" s="148"/>
      <c r="L657" s="148"/>
      <c r="M657" s="148"/>
      <c r="N657" s="148"/>
      <c r="O657" s="148"/>
      <c r="P657" s="149"/>
    </row>
    <row r="658" spans="1:16" ht="15" customHeight="1" x14ac:dyDescent="0.25">
      <c r="A658" s="44" t="e">
        <f ca="1">IF(MONTH(C658)=MONTH(D$3),RIGHT('Yearly Info'!A$34,LEN('Yearly Info'!A$34)-4),"")</f>
        <v>#VALUE!</v>
      </c>
      <c r="B658" s="145"/>
      <c r="C658" s="42">
        <f t="shared" ca="1" si="23"/>
        <v>46349</v>
      </c>
      <c r="D658" s="54">
        <f ca="1">INDIRECT("'" &amp; UPPER(LEFT(TEXT($D$3,"mmmm"),3)) &amp; "'!W31")</f>
        <v>0</v>
      </c>
      <c r="E658" s="147"/>
      <c r="F658" s="148"/>
      <c r="G658" s="148"/>
      <c r="H658" s="148"/>
      <c r="I658" s="148"/>
      <c r="J658" s="148"/>
      <c r="K658" s="148"/>
      <c r="L658" s="148"/>
      <c r="M658" s="148"/>
      <c r="N658" s="148"/>
      <c r="O658" s="148"/>
      <c r="P658" s="149"/>
    </row>
    <row r="659" spans="1:16" ht="15" customHeight="1" thickBot="1" x14ac:dyDescent="0.3">
      <c r="A659" s="44" t="e">
        <f ca="1">IF(MONTH(C659)=MONTH(D$3),RIGHT('Yearly Info'!A$35,LEN('Yearly Info'!A$35)-4),"")</f>
        <v>#VALUE!</v>
      </c>
      <c r="B659" s="145"/>
      <c r="C659" s="42">
        <f t="shared" ca="1" si="23"/>
        <v>46349</v>
      </c>
      <c r="D659" s="55">
        <f ca="1">INDIRECT("'" &amp; UPPER(LEFT(TEXT($D$3,"mmmm"),3)) &amp; "'!W32")</f>
        <v>0</v>
      </c>
      <c r="E659" s="147"/>
      <c r="F659" s="148"/>
      <c r="G659" s="148"/>
      <c r="H659" s="148"/>
      <c r="I659" s="148"/>
      <c r="J659" s="148"/>
      <c r="K659" s="148"/>
      <c r="L659" s="148"/>
      <c r="M659" s="148"/>
      <c r="N659" s="148"/>
      <c r="O659" s="148"/>
      <c r="P659" s="149"/>
    </row>
    <row r="660" spans="1:16" ht="15" customHeight="1" x14ac:dyDescent="0.25">
      <c r="A660" s="44" t="e">
        <f ca="1">IF(MONTH(C660)=MONTH(D$3),RIGHT('Yearly Info'!A$36,LEN('Yearly Info'!A$36)-4),"")</f>
        <v>#VALUE!</v>
      </c>
      <c r="B660" s="145"/>
      <c r="C660" s="42">
        <f t="shared" ca="1" si="23"/>
        <v>46349</v>
      </c>
      <c r="D660" s="54">
        <f ca="1">INDIRECT("'" &amp; UPPER(LEFT(TEXT($D$3,"mmmm"),3)) &amp; "'!W33")</f>
        <v>0</v>
      </c>
      <c r="E660" s="147"/>
      <c r="F660" s="148"/>
      <c r="G660" s="148"/>
      <c r="H660" s="148"/>
      <c r="I660" s="148"/>
      <c r="J660" s="148"/>
      <c r="K660" s="148"/>
      <c r="L660" s="148"/>
      <c r="M660" s="148"/>
      <c r="N660" s="148"/>
      <c r="O660" s="148"/>
      <c r="P660" s="149"/>
    </row>
    <row r="661" spans="1:16" ht="15" customHeight="1" x14ac:dyDescent="0.25">
      <c r="A661" s="44" t="e">
        <f ca="1">IF(MONTH(C661)=MONTH(D$3),RIGHT('Yearly Info'!A$37,LEN('Yearly Info'!A$37)-4),"")</f>
        <v>#VALUE!</v>
      </c>
      <c r="B661" s="145"/>
      <c r="C661" s="42">
        <f t="shared" ca="1" si="23"/>
        <v>46349</v>
      </c>
      <c r="D661" s="54">
        <f ca="1">INDIRECT("'" &amp; UPPER(LEFT(TEXT($D$3,"mmmm"),3)) &amp; "'!W34")</f>
        <v>0</v>
      </c>
      <c r="E661" s="147"/>
      <c r="F661" s="148"/>
      <c r="G661" s="148"/>
      <c r="H661" s="148"/>
      <c r="I661" s="148"/>
      <c r="J661" s="148"/>
      <c r="K661" s="148"/>
      <c r="L661" s="148"/>
      <c r="M661" s="148"/>
      <c r="N661" s="148"/>
      <c r="O661" s="148"/>
      <c r="P661" s="149"/>
    </row>
    <row r="662" spans="1:16" ht="15" customHeight="1" x14ac:dyDescent="0.25">
      <c r="A662" s="44" t="e">
        <f ca="1">IF(MONTH(C662)=MONTH(D$3),RIGHT('Yearly Info'!A$38,LEN('Yearly Info'!A$38)-4),"")</f>
        <v>#VALUE!</v>
      </c>
      <c r="B662" s="145"/>
      <c r="C662" s="42">
        <f t="shared" ca="1" si="23"/>
        <v>46349</v>
      </c>
      <c r="D662" s="54">
        <f ca="1">INDIRECT("'" &amp; UPPER(LEFT(TEXT($D$3,"mmmm"),3)) &amp; "'!W35")</f>
        <v>0</v>
      </c>
      <c r="E662" s="147"/>
      <c r="F662" s="148"/>
      <c r="G662" s="148"/>
      <c r="H662" s="148"/>
      <c r="I662" s="148"/>
      <c r="J662" s="148"/>
      <c r="K662" s="148"/>
      <c r="L662" s="148"/>
      <c r="M662" s="148"/>
      <c r="N662" s="148"/>
      <c r="O662" s="148"/>
      <c r="P662" s="149"/>
    </row>
    <row r="663" spans="1:16" ht="15" customHeight="1" x14ac:dyDescent="0.25">
      <c r="A663" s="44" t="e">
        <f ca="1">IF(MONTH(C663)=MONTH(D$3),RIGHT('Yearly Info'!A$39,LEN('Yearly Info'!A$39)-4),"")</f>
        <v>#VALUE!</v>
      </c>
      <c r="B663" s="145"/>
      <c r="C663" s="42">
        <f t="shared" ca="1" si="23"/>
        <v>46349</v>
      </c>
      <c r="D663" s="54">
        <f ca="1">INDIRECT("'" &amp; UPPER(LEFT(TEXT($D$3,"mmmm"),3)) &amp; "'!W36")</f>
        <v>0</v>
      </c>
      <c r="E663" s="147"/>
      <c r="F663" s="148"/>
      <c r="G663" s="148"/>
      <c r="H663" s="148"/>
      <c r="I663" s="148"/>
      <c r="J663" s="148"/>
      <c r="K663" s="148"/>
      <c r="L663" s="148"/>
      <c r="M663" s="148"/>
      <c r="N663" s="148"/>
      <c r="O663" s="148"/>
      <c r="P663" s="149"/>
    </row>
    <row r="664" spans="1:16" ht="15" customHeight="1" thickBot="1" x14ac:dyDescent="0.3">
      <c r="A664" s="45" t="e">
        <f ca="1">IF(MONTH(C664)=MONTH(D$3),RIGHT('Yearly Info'!A$40,LEN('Yearly Info'!A$40)-4),"")</f>
        <v>#VALUE!</v>
      </c>
      <c r="B664" s="145"/>
      <c r="C664" s="42">
        <f t="shared" ca="1" si="23"/>
        <v>46349</v>
      </c>
      <c r="D664" s="54">
        <f ca="1">INDIRECT("'" &amp; UPPER(LEFT(TEXT($D$3,"mmmm"),3)) &amp; "'!W38")</f>
        <v>0</v>
      </c>
      <c r="E664" s="147"/>
      <c r="F664" s="148"/>
      <c r="G664" s="148"/>
      <c r="H664" s="148"/>
      <c r="I664" s="148"/>
      <c r="J664" s="148"/>
      <c r="K664" s="148"/>
      <c r="L664" s="148"/>
      <c r="M664" s="148"/>
      <c r="N664" s="148"/>
      <c r="O664" s="148"/>
      <c r="P664" s="149"/>
    </row>
    <row r="665" spans="1:16" ht="15" customHeight="1" thickBot="1" x14ac:dyDescent="0.3">
      <c r="A665" s="45" t="str">
        <f ca="1">IF(MONTH(C665)=MONTH(D$3),RIGHT('Yearly Info'!A$41,LEN('Yearly Info'!A$41)-4),"")</f>
        <v xml:space="preserve"> </v>
      </c>
      <c r="B665" s="145"/>
      <c r="C665" s="42">
        <f t="shared" ca="1" si="23"/>
        <v>46349</v>
      </c>
      <c r="D665" s="54">
        <f ca="1">INDIRECT("'" &amp; UPPER(LEFT(TEXT($D$3,"mmmm"),3)) &amp; "'!W39")</f>
        <v>0</v>
      </c>
      <c r="E665" s="147"/>
      <c r="F665" s="148"/>
      <c r="G665" s="148"/>
      <c r="H665" s="148"/>
      <c r="I665" s="148"/>
      <c r="J665" s="148"/>
      <c r="K665" s="148"/>
      <c r="L665" s="148"/>
      <c r="M665" s="148"/>
      <c r="N665" s="148"/>
      <c r="O665" s="148"/>
      <c r="P665" s="149"/>
    </row>
    <row r="666" spans="1:16" ht="15" customHeight="1" thickBot="1" x14ac:dyDescent="0.3">
      <c r="A666" s="45" t="str">
        <f ca="1">IF(MONTH(C666)=MONTH(D$3),RIGHT('Yearly Info'!A$42,LEN('Yearly Info'!A$42)-4),"")</f>
        <v xml:space="preserve"> </v>
      </c>
      <c r="B666" s="145"/>
      <c r="C666" s="42">
        <f t="shared" ca="1" si="23"/>
        <v>46349</v>
      </c>
      <c r="D666" s="54">
        <f ca="1">INDIRECT("'" &amp; UPPER(LEFT(TEXT($D$3,"mmmm"),3)) &amp; "'!W39")</f>
        <v>0</v>
      </c>
      <c r="E666" s="147"/>
      <c r="F666" s="148"/>
      <c r="G666" s="148"/>
      <c r="H666" s="148"/>
      <c r="I666" s="148"/>
      <c r="J666" s="148"/>
      <c r="K666" s="148"/>
      <c r="L666" s="148"/>
      <c r="M666" s="148"/>
      <c r="N666" s="148"/>
      <c r="O666" s="148"/>
      <c r="P666" s="149"/>
    </row>
    <row r="667" spans="1:16" ht="15" customHeight="1" thickBot="1" x14ac:dyDescent="0.3">
      <c r="A667" s="45" t="str">
        <f ca="1">IF(MONTH(C667)=MONTH(D$3),RIGHT('Yearly Info'!A$43,LEN('Yearly Info'!A$43)-4),"")</f>
        <v xml:space="preserve"> </v>
      </c>
      <c r="B667" s="146"/>
      <c r="C667" s="42">
        <f t="shared" ca="1" si="23"/>
        <v>46349</v>
      </c>
      <c r="D667" s="55">
        <f ca="1">INDIRECT("'" &amp; UPPER(LEFT(TEXT($D$3,"mmmm"),3)) &amp; "'!W40")</f>
        <v>0</v>
      </c>
      <c r="E667" s="150"/>
      <c r="F667" s="151"/>
      <c r="G667" s="151"/>
      <c r="H667" s="151"/>
      <c r="I667" s="151"/>
      <c r="J667" s="151"/>
      <c r="K667" s="151"/>
      <c r="L667" s="151"/>
      <c r="M667" s="151"/>
      <c r="N667" s="151"/>
      <c r="O667" s="151"/>
      <c r="P667" s="152"/>
    </row>
    <row r="668" spans="1:16" ht="15" customHeight="1" x14ac:dyDescent="0.25">
      <c r="A668" s="44" t="str">
        <f ca="1">IF(MONTH(C668)=MONTH(D$3),RIGHT('Yearly Info'!A$14,LEN('Yearly Info'!A$14)-4),"")</f>
        <v xml:space="preserve"> RICS Support for MDEQ</v>
      </c>
      <c r="B668" s="159" t="str">
        <f ca="1">TEXT(C668,"dddd")</f>
        <v>Tuesday</v>
      </c>
      <c r="C668" s="96">
        <f ca="1">C638+1</f>
        <v>46350</v>
      </c>
      <c r="D668" s="54">
        <f ca="1">INDIRECT("'" &amp; UPPER(LEFT(TEXT($D$3,"mmmm"),3)) &amp; "'!X11")</f>
        <v>0</v>
      </c>
      <c r="E668" s="147"/>
      <c r="F668" s="148"/>
      <c r="G668" s="148"/>
      <c r="H668" s="148"/>
      <c r="I668" s="148"/>
      <c r="J668" s="148"/>
      <c r="K668" s="148"/>
      <c r="L668" s="148"/>
      <c r="M668" s="148"/>
      <c r="N668" s="148"/>
      <c r="O668" s="148"/>
      <c r="P668" s="149"/>
    </row>
    <row r="669" spans="1:16" ht="15" customHeight="1" x14ac:dyDescent="0.25">
      <c r="A669" s="44" t="str">
        <f ca="1">IF(MONTH(C669)=MONTH(D$3),RIGHT('Yearly Info'!A$15,LEN('Yearly Info'!A$15)-4),"")</f>
        <v xml:space="preserve"> MDEQ</v>
      </c>
      <c r="B669" s="145"/>
      <c r="C669" s="42">
        <f ca="1">C668</f>
        <v>46350</v>
      </c>
      <c r="D669" s="54">
        <f ca="1">INDIRECT("'" &amp; UPPER(LEFT(TEXT($D$3,"mmmm"),3)) &amp; "'!X12")</f>
        <v>0</v>
      </c>
      <c r="E669" s="147"/>
      <c r="F669" s="148"/>
      <c r="G669" s="148"/>
      <c r="H669" s="148"/>
      <c r="I669" s="148"/>
      <c r="J669" s="148"/>
      <c r="K669" s="148"/>
      <c r="L669" s="148"/>
      <c r="M669" s="148"/>
      <c r="N669" s="148"/>
      <c r="O669" s="148"/>
      <c r="P669" s="149"/>
    </row>
    <row r="670" spans="1:16" ht="15" customHeight="1" x14ac:dyDescent="0.25">
      <c r="A670" s="44" t="str">
        <f ca="1">IF(MONTH(C670)=MONTH(D$3),RIGHT('Yearly Info'!A$16,LEN('Yearly Info'!A$16)-4),"")</f>
        <v xml:space="preserve"> RICS Idea Portal</v>
      </c>
      <c r="B670" s="145"/>
      <c r="C670" s="42">
        <f t="shared" ref="C670:C697" ca="1" si="24">C669</f>
        <v>46350</v>
      </c>
      <c r="D670" s="54">
        <f ca="1">INDIRECT("'" &amp; UPPER(LEFT(TEXT($D$3,"mmmm"),3)) &amp; "'!X13")</f>
        <v>0</v>
      </c>
      <c r="E670" s="147"/>
      <c r="F670" s="148"/>
      <c r="G670" s="148"/>
      <c r="H670" s="148"/>
      <c r="I670" s="148"/>
      <c r="J670" s="148"/>
      <c r="K670" s="148"/>
      <c r="L670" s="148"/>
      <c r="M670" s="148"/>
      <c r="N670" s="148"/>
      <c r="O670" s="148"/>
      <c r="P670" s="149"/>
    </row>
    <row r="671" spans="1:16" ht="15" customHeight="1" x14ac:dyDescent="0.25">
      <c r="A671" s="44" t="str">
        <f ca="1">IF(MONTH(C671)=MONTH(D$3),RIGHT('Yearly Info'!A$17,LEN('Yearly Info'!A$17)-4),"")</f>
        <v xml:space="preserve"> MSWIS</v>
      </c>
      <c r="B671" s="145"/>
      <c r="C671" s="42">
        <f t="shared" ca="1" si="24"/>
        <v>46350</v>
      </c>
      <c r="D671" s="54">
        <f ca="1">INDIRECT("'" &amp; UPPER(LEFT(TEXT($D$3,"mmmm"),3)) &amp; "'!X14")</f>
        <v>0</v>
      </c>
      <c r="E671" s="147"/>
      <c r="F671" s="148"/>
      <c r="G671" s="148"/>
      <c r="H671" s="148"/>
      <c r="I671" s="148"/>
      <c r="J671" s="148"/>
      <c r="K671" s="148"/>
      <c r="L671" s="148"/>
      <c r="M671" s="148"/>
      <c r="N671" s="148"/>
      <c r="O671" s="148"/>
      <c r="P671" s="149"/>
    </row>
    <row r="672" spans="1:16" ht="15" customHeight="1" x14ac:dyDescent="0.25">
      <c r="A672" s="44" t="str">
        <f ca="1">IF(MONTH(C672)=MONTH(D$3),RIGHT('Yearly Info'!A$18,LEN('Yearly Info'!A$18)-4),"")</f>
        <v xml:space="preserve"> GeoSpatial</v>
      </c>
      <c r="B672" s="145"/>
      <c r="C672" s="42">
        <f t="shared" ca="1" si="24"/>
        <v>46350</v>
      </c>
      <c r="D672" s="54">
        <f ca="1">INDIRECT("'" &amp; UPPER(LEFT(TEXT($D$3,"mmmm"),3)) &amp; "'!X15")</f>
        <v>0</v>
      </c>
      <c r="E672" s="147"/>
      <c r="F672" s="148"/>
      <c r="G672" s="148"/>
      <c r="H672" s="148"/>
      <c r="I672" s="148"/>
      <c r="J672" s="148"/>
      <c r="K672" s="148"/>
      <c r="L672" s="148"/>
      <c r="M672" s="148"/>
      <c r="N672" s="148"/>
      <c r="O672" s="148"/>
      <c r="P672" s="149"/>
    </row>
    <row r="673" spans="1:16" ht="15" customHeight="1" x14ac:dyDescent="0.25">
      <c r="A673" s="44" t="str">
        <f ca="1">IF(MONTH(C673)=MONTH(D$3),RIGHT('Yearly Info'!A$19,LEN('Yearly Info'!A$19)-4),"")</f>
        <v xml:space="preserve"> RICS Dashboard</v>
      </c>
      <c r="B673" s="145"/>
      <c r="C673" s="42">
        <f t="shared" ca="1" si="24"/>
        <v>46350</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MDWFP NRIS</v>
      </c>
      <c r="B674" s="145"/>
      <c r="C674" s="42">
        <f t="shared" ca="1" si="24"/>
        <v>46350</v>
      </c>
      <c r="D674" s="54">
        <f ca="1">INDIRECT("'" &amp; UPPER(LEFT(TEXT($D$3,"mmmm"),3)) &amp; "'!X17")</f>
        <v>0</v>
      </c>
      <c r="E674" s="153"/>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 MRVA 4 CLOSED</v>
      </c>
      <c r="B675" s="145"/>
      <c r="C675" s="42">
        <f t="shared" ca="1" si="24"/>
        <v>46350</v>
      </c>
      <c r="D675" s="54">
        <f ca="1">INDIRECT("'" &amp; UPPER(LEFT(TEXT($D$3,"mmmm"),3)) &amp; "'!X18")</f>
        <v>0</v>
      </c>
      <c r="E675" s="156"/>
      <c r="F675" s="148"/>
      <c r="G675" s="148"/>
      <c r="H675" s="148"/>
      <c r="I675" s="148"/>
      <c r="J675" s="148"/>
      <c r="K675" s="148"/>
      <c r="L675" s="148"/>
      <c r="M675" s="148"/>
      <c r="N675" s="148"/>
      <c r="O675" s="148"/>
      <c r="P675" s="149"/>
    </row>
    <row r="676" spans="1:16" ht="15" customHeight="1" x14ac:dyDescent="0.25">
      <c r="A676" s="44" t="str">
        <f ca="1">IF(MONTH(C676)=MONTH(D$3),RIGHT('Yearly Info'!A$22,LEN('Yearly Info'!A$22)-4),"")</f>
        <v xml:space="preserve"> Tackett</v>
      </c>
      <c r="B676" s="145"/>
      <c r="C676" s="42">
        <f t="shared" ca="1" si="24"/>
        <v>46350</v>
      </c>
      <c r="D676" s="54">
        <f ca="1">INDIRECT("'" &amp; UPPER(LEFT(TEXT($D$3,"mmmm"),3)) &amp; "'!X19")</f>
        <v>0</v>
      </c>
      <c r="E676" s="147"/>
      <c r="F676" s="148"/>
      <c r="G676" s="148"/>
      <c r="H676" s="148"/>
      <c r="I676" s="148"/>
      <c r="J676" s="148"/>
      <c r="K676" s="148"/>
      <c r="L676" s="148"/>
      <c r="M676" s="148"/>
      <c r="N676" s="148"/>
      <c r="O676" s="148"/>
      <c r="P676" s="149"/>
    </row>
    <row r="677" spans="1:16" ht="15" customHeight="1" x14ac:dyDescent="0.25">
      <c r="A677" s="44" t="e">
        <f ca="1">IF(MONTH(C677)=MONTH(D$3),RIGHT('Yearly Info'!A$23,LEN('Yearly Info'!A$23)-4),"")</f>
        <v>#VALUE!</v>
      </c>
      <c r="B677" s="145"/>
      <c r="C677" s="42">
        <f t="shared" ca="1" si="24"/>
        <v>46350</v>
      </c>
      <c r="D677" s="54">
        <f ca="1">INDIRECT("'" &amp; UPPER(LEFT(TEXT($D$3,"mmmm"),3)) &amp; "'!X20")</f>
        <v>0</v>
      </c>
      <c r="E677" s="160"/>
      <c r="F677" s="148"/>
      <c r="G677" s="148"/>
      <c r="H677" s="148"/>
      <c r="I677" s="148"/>
      <c r="J677" s="148"/>
      <c r="K677" s="148"/>
      <c r="L677" s="148"/>
      <c r="M677" s="148"/>
      <c r="N677" s="148"/>
      <c r="O677" s="148"/>
      <c r="P677" s="149"/>
    </row>
    <row r="678" spans="1:16" ht="15" customHeight="1" x14ac:dyDescent="0.25">
      <c r="A678" s="44" t="e">
        <f ca="1">IF(MONTH(C678)=MONTH(D$3),RIGHT('Yearly Info'!A$24,LEN('Yearly Info'!A$24)-4),"")</f>
        <v>#VALUE!</v>
      </c>
      <c r="B678" s="145"/>
      <c r="C678" s="42">
        <f t="shared" ca="1" si="24"/>
        <v>46350</v>
      </c>
      <c r="D678" s="54">
        <f ca="1">INDIRECT("'" &amp; UPPER(LEFT(TEXT($D$3,"mmmm"),3)) &amp; "'!X21")</f>
        <v>0</v>
      </c>
      <c r="E678" s="147"/>
      <c r="F678" s="148"/>
      <c r="G678" s="148"/>
      <c r="H678" s="148"/>
      <c r="I678" s="148"/>
      <c r="J678" s="148"/>
      <c r="K678" s="148"/>
      <c r="L678" s="148"/>
      <c r="M678" s="148"/>
      <c r="N678" s="148"/>
      <c r="O678" s="148"/>
      <c r="P678" s="149"/>
    </row>
    <row r="679" spans="1:16" ht="15" customHeight="1" x14ac:dyDescent="0.25">
      <c r="A679" s="44" t="e">
        <f ca="1">IF(MONTH(C679)=MONTH(D$3),RIGHT('Yearly Info'!A$25,LEN('Yearly Info'!A$25)-4),"")</f>
        <v>#VALUE!</v>
      </c>
      <c r="B679" s="145"/>
      <c r="C679" s="42">
        <f t="shared" ca="1" si="24"/>
        <v>46350</v>
      </c>
      <c r="D679" s="54">
        <f ca="1">INDIRECT("'" &amp; UPPER(LEFT(TEXT($D$3,"mmmm"),3)) &amp; "'!X22")</f>
        <v>0</v>
      </c>
      <c r="E679" s="147"/>
      <c r="F679" s="148"/>
      <c r="G679" s="148"/>
      <c r="H679" s="148"/>
      <c r="I679" s="148"/>
      <c r="J679" s="148"/>
      <c r="K679" s="148"/>
      <c r="L679" s="148"/>
      <c r="M679" s="148"/>
      <c r="N679" s="148"/>
      <c r="O679" s="148"/>
      <c r="P679" s="149"/>
    </row>
    <row r="680" spans="1:16" ht="15" customHeight="1" x14ac:dyDescent="0.25">
      <c r="A680" s="44" t="e">
        <f ca="1">IF(MONTH(C680)=MONTH(D$3),RIGHT('Yearly Info'!A$26,LEN('Yearly Info'!A$26)-4),"")</f>
        <v>#VALUE!</v>
      </c>
      <c r="B680" s="145"/>
      <c r="C680" s="42">
        <f t="shared" ca="1" si="24"/>
        <v>46350</v>
      </c>
      <c r="D680" s="54">
        <f ca="1">INDIRECT("'" &amp; UPPER(LEFT(TEXT($D$3,"mmmm"),3)) &amp; "'!X23")</f>
        <v>0</v>
      </c>
      <c r="E680" s="147"/>
      <c r="F680" s="148"/>
      <c r="G680" s="148"/>
      <c r="H680" s="148"/>
      <c r="I680" s="148"/>
      <c r="J680" s="148"/>
      <c r="K680" s="148"/>
      <c r="L680" s="148"/>
      <c r="M680" s="148"/>
      <c r="N680" s="148"/>
      <c r="O680" s="148"/>
      <c r="P680" s="149"/>
    </row>
    <row r="681" spans="1:16" ht="15" customHeight="1" x14ac:dyDescent="0.25">
      <c r="A681" s="44" t="e">
        <f ca="1">IF(MONTH(C681)=MONTH(D$3),RIGHT('Yearly Info'!A$27,LEN('Yearly Info'!A$27)-4),"")</f>
        <v>#VALUE!</v>
      </c>
      <c r="B681" s="145"/>
      <c r="C681" s="42">
        <f t="shared" ca="1" si="24"/>
        <v>46350</v>
      </c>
      <c r="D681" s="54">
        <f ca="1">INDIRECT("'" &amp; UPPER(LEFT(TEXT($D$3,"mmmm"),3)) &amp; "'!X24")</f>
        <v>0</v>
      </c>
      <c r="E681" s="147"/>
      <c r="F681" s="148"/>
      <c r="G681" s="148"/>
      <c r="H681" s="148"/>
      <c r="I681" s="148"/>
      <c r="J681" s="148"/>
      <c r="K681" s="148"/>
      <c r="L681" s="148"/>
      <c r="M681" s="148"/>
      <c r="N681" s="148"/>
      <c r="O681" s="148"/>
      <c r="P681" s="149"/>
    </row>
    <row r="682" spans="1:16" ht="15" customHeight="1" x14ac:dyDescent="0.25">
      <c r="A682" s="44" t="e">
        <f ca="1">IF(MONTH(C682)=MONTH(D$3),RIGHT('Yearly Info'!A$28,LEN('Yearly Info'!A$28)-4),"")</f>
        <v>#VALUE!</v>
      </c>
      <c r="B682" s="145"/>
      <c r="C682" s="42">
        <f t="shared" ca="1" si="24"/>
        <v>46350</v>
      </c>
      <c r="D682" s="54">
        <f ca="1">INDIRECT("'" &amp; UPPER(LEFT(TEXT($D$3,"mmmm"),3)) &amp; "'!X25")</f>
        <v>0</v>
      </c>
      <c r="E682" s="147"/>
      <c r="F682" s="148"/>
      <c r="G682" s="148"/>
      <c r="H682" s="148"/>
      <c r="I682" s="148"/>
      <c r="J682" s="148"/>
      <c r="K682" s="148"/>
      <c r="L682" s="148"/>
      <c r="M682" s="148"/>
      <c r="N682" s="148"/>
      <c r="O682" s="148"/>
      <c r="P682" s="149"/>
    </row>
    <row r="683" spans="1:16" ht="15" customHeight="1" x14ac:dyDescent="0.25">
      <c r="A683" s="44" t="e">
        <f ca="1">IF(MONTH(C683)=MONTH(D$3),RIGHT('Yearly Info'!A$29,LEN('Yearly Info'!A$29)-4),"")</f>
        <v>#VALUE!</v>
      </c>
      <c r="B683" s="145"/>
      <c r="C683" s="42">
        <f t="shared" ca="1" si="24"/>
        <v>46350</v>
      </c>
      <c r="D683" s="54">
        <f ca="1">INDIRECT("'" &amp; UPPER(LEFT(TEXT($D$3,"mmmm"),3)) &amp; "'!X26")</f>
        <v>0</v>
      </c>
      <c r="E683" s="147"/>
      <c r="F683" s="148"/>
      <c r="G683" s="148"/>
      <c r="H683" s="148"/>
      <c r="I683" s="148"/>
      <c r="J683" s="148"/>
      <c r="K683" s="148"/>
      <c r="L683" s="148"/>
      <c r="M683" s="148"/>
      <c r="N683" s="148"/>
      <c r="O683" s="148"/>
      <c r="P683" s="149"/>
    </row>
    <row r="684" spans="1:16" ht="15" customHeight="1" x14ac:dyDescent="0.25">
      <c r="A684" s="44" t="e">
        <f ca="1">IF(MONTH(C684)=MONTH(D$3),RIGHT('Yearly Info'!A$30,LEN('Yearly Info'!A$30)-4),"")</f>
        <v>#VALUE!</v>
      </c>
      <c r="B684" s="145"/>
      <c r="C684" s="42">
        <f t="shared" ca="1" si="24"/>
        <v>46350</v>
      </c>
      <c r="D684" s="54">
        <f ca="1">INDIRECT("'" &amp; UPPER(LEFT(TEXT($D$3,"mmmm"),3)) &amp; "'!X27")</f>
        <v>0</v>
      </c>
      <c r="E684" s="147"/>
      <c r="F684" s="148"/>
      <c r="G684" s="148"/>
      <c r="H684" s="148"/>
      <c r="I684" s="148"/>
      <c r="J684" s="148"/>
      <c r="K684" s="148"/>
      <c r="L684" s="148"/>
      <c r="M684" s="148"/>
      <c r="N684" s="148"/>
      <c r="O684" s="148"/>
      <c r="P684" s="149"/>
    </row>
    <row r="685" spans="1:16" ht="15" customHeight="1" x14ac:dyDescent="0.25">
      <c r="A685" s="44" t="e">
        <f ca="1">IF(MONTH(C685)=MONTH(D$3),RIGHT('Yearly Info'!A$31,LEN('Yearly Info'!A$31)-4),"")</f>
        <v>#VALUE!</v>
      </c>
      <c r="B685" s="145"/>
      <c r="C685" s="42">
        <f t="shared" ca="1" si="24"/>
        <v>46350</v>
      </c>
      <c r="D685" s="54">
        <f ca="1">INDIRECT("'" &amp; UPPER(LEFT(TEXT($D$3,"mmmm"),3)) &amp; "'!X28")</f>
        <v>0</v>
      </c>
      <c r="E685" s="147"/>
      <c r="F685" s="148"/>
      <c r="G685" s="148"/>
      <c r="H685" s="148"/>
      <c r="I685" s="148"/>
      <c r="J685" s="148"/>
      <c r="K685" s="148"/>
      <c r="L685" s="148"/>
      <c r="M685" s="148"/>
      <c r="N685" s="148"/>
      <c r="O685" s="148"/>
      <c r="P685" s="149"/>
    </row>
    <row r="686" spans="1:16" ht="15" customHeight="1" x14ac:dyDescent="0.25">
      <c r="A686" s="44" t="e">
        <f ca="1">IF(MONTH(C686)=MONTH(D$3),RIGHT('Yearly Info'!A$32,LEN('Yearly Info'!A$32)-4),"")</f>
        <v>#VALUE!</v>
      </c>
      <c r="B686" s="145"/>
      <c r="C686" s="42">
        <f t="shared" ca="1" si="24"/>
        <v>46350</v>
      </c>
      <c r="D686" s="54">
        <f ca="1">INDIRECT("'" &amp; UPPER(LEFT(TEXT($D$3,"mmmm"),3)) &amp; "'!X29")</f>
        <v>0</v>
      </c>
      <c r="E686" s="147"/>
      <c r="F686" s="148"/>
      <c r="G686" s="148"/>
      <c r="H686" s="148"/>
      <c r="I686" s="148"/>
      <c r="J686" s="148"/>
      <c r="K686" s="148"/>
      <c r="L686" s="148"/>
      <c r="M686" s="148"/>
      <c r="N686" s="148"/>
      <c r="O686" s="148"/>
      <c r="P686" s="149"/>
    </row>
    <row r="687" spans="1:16" ht="15" customHeight="1" x14ac:dyDescent="0.25">
      <c r="A687" s="44" t="e">
        <f ca="1">IF(MONTH(C687)=MONTH(D$3),RIGHT('Yearly Info'!A$33,LEN('Yearly Info'!A$33)-4),"")</f>
        <v>#VALUE!</v>
      </c>
      <c r="B687" s="145"/>
      <c r="C687" s="42">
        <f t="shared" ca="1" si="24"/>
        <v>46350</v>
      </c>
      <c r="D687" s="54">
        <f ca="1">INDIRECT("'" &amp; UPPER(LEFT(TEXT($D$3,"mmmm"),3)) &amp; "'!X30")</f>
        <v>0</v>
      </c>
      <c r="E687" s="147"/>
      <c r="F687" s="148"/>
      <c r="G687" s="148"/>
      <c r="H687" s="148"/>
      <c r="I687" s="148"/>
      <c r="J687" s="148"/>
      <c r="K687" s="148"/>
      <c r="L687" s="148"/>
      <c r="M687" s="148"/>
      <c r="N687" s="148"/>
      <c r="O687" s="148"/>
      <c r="P687" s="149"/>
    </row>
    <row r="688" spans="1:16" ht="15" customHeight="1" x14ac:dyDescent="0.25">
      <c r="A688" s="44" t="e">
        <f ca="1">IF(MONTH(C688)=MONTH(D$3),RIGHT('Yearly Info'!A$34,LEN('Yearly Info'!A$34)-4),"")</f>
        <v>#VALUE!</v>
      </c>
      <c r="B688" s="145"/>
      <c r="C688" s="42">
        <f t="shared" ca="1" si="24"/>
        <v>46350</v>
      </c>
      <c r="D688" s="54">
        <f ca="1">INDIRECT("'" &amp; UPPER(LEFT(TEXT($D$3,"mmmm"),3)) &amp; "'!X31")</f>
        <v>0</v>
      </c>
      <c r="E688" s="147"/>
      <c r="F688" s="148"/>
      <c r="G688" s="148"/>
      <c r="H688" s="148"/>
      <c r="I688" s="148"/>
      <c r="J688" s="148"/>
      <c r="K688" s="148"/>
      <c r="L688" s="148"/>
      <c r="M688" s="148"/>
      <c r="N688" s="148"/>
      <c r="O688" s="148"/>
      <c r="P688" s="149"/>
    </row>
    <row r="689" spans="1:16" ht="15" customHeight="1" x14ac:dyDescent="0.25">
      <c r="A689" s="44" t="e">
        <f ca="1">IF(MONTH(C689)=MONTH(D$3),RIGHT('Yearly Info'!A$35,LEN('Yearly Info'!A$35)-4),"")</f>
        <v>#VALUE!</v>
      </c>
      <c r="B689" s="145"/>
      <c r="C689" s="42">
        <f t="shared" ca="1" si="24"/>
        <v>46350</v>
      </c>
      <c r="D689" s="54">
        <f ca="1">INDIRECT("'" &amp; UPPER(LEFT(TEXT($D$3,"mmmm"),3)) &amp; "'!X32")</f>
        <v>0</v>
      </c>
      <c r="E689" s="147"/>
      <c r="F689" s="148"/>
      <c r="G689" s="148"/>
      <c r="H689" s="148"/>
      <c r="I689" s="148"/>
      <c r="J689" s="148"/>
      <c r="K689" s="148"/>
      <c r="L689" s="148"/>
      <c r="M689" s="148"/>
      <c r="N689" s="148"/>
      <c r="O689" s="148"/>
      <c r="P689" s="149"/>
    </row>
    <row r="690" spans="1:16" ht="15" customHeight="1" x14ac:dyDescent="0.25">
      <c r="A690" s="44" t="e">
        <f ca="1">IF(MONTH(C690)=MONTH(D$3),RIGHT('Yearly Info'!A$36,LEN('Yearly Info'!A$36)-4),"")</f>
        <v>#VALUE!</v>
      </c>
      <c r="B690" s="145"/>
      <c r="C690" s="42">
        <f t="shared" ca="1" si="24"/>
        <v>46350</v>
      </c>
      <c r="D690" s="54">
        <f ca="1">INDIRECT("'" &amp; UPPER(LEFT(TEXT($D$3,"mmmm"),3)) &amp; "'!X33")</f>
        <v>0</v>
      </c>
      <c r="E690" s="147"/>
      <c r="F690" s="148"/>
      <c r="G690" s="148"/>
      <c r="H690" s="148"/>
      <c r="I690" s="148"/>
      <c r="J690" s="148"/>
      <c r="K690" s="148"/>
      <c r="L690" s="148"/>
      <c r="M690" s="148"/>
      <c r="N690" s="148"/>
      <c r="O690" s="148"/>
      <c r="P690" s="149"/>
    </row>
    <row r="691" spans="1:16" ht="15" customHeight="1" x14ac:dyDescent="0.25">
      <c r="A691" s="44" t="e">
        <f ca="1">IF(MONTH(C691)=MONTH(D$3),RIGHT('Yearly Info'!A$37,LEN('Yearly Info'!A$37)-4),"")</f>
        <v>#VALUE!</v>
      </c>
      <c r="B691" s="145"/>
      <c r="C691" s="42">
        <f t="shared" ca="1" si="24"/>
        <v>46350</v>
      </c>
      <c r="D691" s="54">
        <f ca="1">INDIRECT("'" &amp; UPPER(LEFT(TEXT($D$3,"mmmm"),3)) &amp; "'!X34")</f>
        <v>0</v>
      </c>
      <c r="E691" s="147"/>
      <c r="F691" s="148"/>
      <c r="G691" s="148"/>
      <c r="H691" s="148"/>
      <c r="I691" s="148"/>
      <c r="J691" s="148"/>
      <c r="K691" s="148"/>
      <c r="L691" s="148"/>
      <c r="M691" s="148"/>
      <c r="N691" s="148"/>
      <c r="O691" s="148"/>
      <c r="P691" s="149"/>
    </row>
    <row r="692" spans="1:16" ht="15" customHeight="1" x14ac:dyDescent="0.25">
      <c r="A692" s="44" t="e">
        <f ca="1">IF(MONTH(C692)=MONTH(D$3),RIGHT('Yearly Info'!A$38,LEN('Yearly Info'!A$38)-4),"")</f>
        <v>#VALUE!</v>
      </c>
      <c r="B692" s="145"/>
      <c r="C692" s="42">
        <f t="shared" ca="1" si="24"/>
        <v>46350</v>
      </c>
      <c r="D692" s="54">
        <f ca="1">INDIRECT("'" &amp; UPPER(LEFT(TEXT($D$3,"mmmm"),3)) &amp; "'!X35")</f>
        <v>0</v>
      </c>
      <c r="E692" s="147"/>
      <c r="F692" s="148"/>
      <c r="G692" s="148"/>
      <c r="H692" s="148"/>
      <c r="I692" s="148"/>
      <c r="J692" s="148"/>
      <c r="K692" s="148"/>
      <c r="L692" s="148"/>
      <c r="M692" s="148"/>
      <c r="N692" s="148"/>
      <c r="O692" s="148"/>
      <c r="P692" s="149"/>
    </row>
    <row r="693" spans="1:16" ht="15" customHeight="1" x14ac:dyDescent="0.25">
      <c r="A693" s="44" t="e">
        <f ca="1">IF(MONTH(C693)=MONTH(D$3),RIGHT('Yearly Info'!A$39,LEN('Yearly Info'!A$39)-4),"")</f>
        <v>#VALUE!</v>
      </c>
      <c r="B693" s="145"/>
      <c r="C693" s="42">
        <f t="shared" ca="1" si="24"/>
        <v>46350</v>
      </c>
      <c r="D693" s="54">
        <f ca="1">INDIRECT("'" &amp; UPPER(LEFT(TEXT($D$3,"mmmm"),3)) &amp; "'!X36")</f>
        <v>0</v>
      </c>
      <c r="E693" s="147"/>
      <c r="F693" s="148"/>
      <c r="G693" s="148"/>
      <c r="H693" s="148"/>
      <c r="I693" s="148"/>
      <c r="J693" s="148"/>
      <c r="K693" s="148"/>
      <c r="L693" s="148"/>
      <c r="M693" s="148"/>
      <c r="N693" s="148"/>
      <c r="O693" s="148"/>
      <c r="P693" s="149"/>
    </row>
    <row r="694" spans="1:16" ht="15" customHeight="1" thickBot="1" x14ac:dyDescent="0.3">
      <c r="A694" s="45" t="e">
        <f ca="1">IF(MONTH(C694)=MONTH(D$3),RIGHT('Yearly Info'!A$40,LEN('Yearly Info'!A$40)-4),"")</f>
        <v>#VALUE!</v>
      </c>
      <c r="B694" s="145"/>
      <c r="C694" s="42">
        <f t="shared" ca="1" si="24"/>
        <v>46350</v>
      </c>
      <c r="D694" s="54">
        <f ca="1">INDIRECT("'" &amp; UPPER(LEFT(TEXT($D$3,"mmmm"),3)) &amp; "'!X37")</f>
        <v>0</v>
      </c>
      <c r="E694" s="147"/>
      <c r="F694" s="148"/>
      <c r="G694" s="148"/>
      <c r="H694" s="148"/>
      <c r="I694" s="148"/>
      <c r="J694" s="148"/>
      <c r="K694" s="148"/>
      <c r="L694" s="148"/>
      <c r="M694" s="148"/>
      <c r="N694" s="148"/>
      <c r="O694" s="148"/>
      <c r="P694" s="149"/>
    </row>
    <row r="695" spans="1:16" ht="15" customHeight="1" thickBot="1" x14ac:dyDescent="0.3">
      <c r="A695" s="45" t="str">
        <f ca="1">IF(MONTH(C695)=MONTH(D$3),RIGHT('Yearly Info'!A$41,LEN('Yearly Info'!A$41)-4),"")</f>
        <v xml:space="preserve"> </v>
      </c>
      <c r="B695" s="145"/>
      <c r="C695" s="42">
        <f t="shared" ca="1" si="24"/>
        <v>46350</v>
      </c>
      <c r="D695" s="54">
        <f ca="1">INDIRECT("'" &amp; UPPER(LEFT(TEXT($D$3,"mmmm"),3)) &amp; "'!X38")</f>
        <v>0</v>
      </c>
      <c r="E695" s="147"/>
      <c r="F695" s="148"/>
      <c r="G695" s="148"/>
      <c r="H695" s="148"/>
      <c r="I695" s="148"/>
      <c r="J695" s="148"/>
      <c r="K695" s="148"/>
      <c r="L695" s="148"/>
      <c r="M695" s="148"/>
      <c r="N695" s="148"/>
      <c r="O695" s="148"/>
      <c r="P695" s="149"/>
    </row>
    <row r="696" spans="1:16" ht="15" customHeight="1" thickBot="1" x14ac:dyDescent="0.3">
      <c r="A696" s="45" t="str">
        <f ca="1">IF(MONTH(C696)=MONTH(D$3),RIGHT('Yearly Info'!A$42,LEN('Yearly Info'!A$42)-4),"")</f>
        <v xml:space="preserve"> </v>
      </c>
      <c r="B696" s="145"/>
      <c r="C696" s="42">
        <f t="shared" ca="1" si="24"/>
        <v>46350</v>
      </c>
      <c r="D696" s="54">
        <f ca="1">INDIRECT("'" &amp; UPPER(LEFT(TEXT($D$3,"mmmm"),3)) &amp; "'!X39")</f>
        <v>0</v>
      </c>
      <c r="E696" s="147"/>
      <c r="F696" s="148"/>
      <c r="G696" s="148"/>
      <c r="H696" s="148"/>
      <c r="I696" s="148"/>
      <c r="J696" s="148"/>
      <c r="K696" s="148"/>
      <c r="L696" s="148"/>
      <c r="M696" s="148"/>
      <c r="N696" s="148"/>
      <c r="O696" s="148"/>
      <c r="P696" s="149"/>
    </row>
    <row r="697" spans="1:16" ht="15" customHeight="1" thickBot="1" x14ac:dyDescent="0.3">
      <c r="A697" s="45" t="str">
        <f ca="1">IF(MONTH(C697)=MONTH(D$3),RIGHT('Yearly Info'!A$43,LEN('Yearly Info'!A$43)-4),"")</f>
        <v xml:space="preserve"> </v>
      </c>
      <c r="B697" s="146"/>
      <c r="C697" s="42">
        <f t="shared" ca="1" si="24"/>
        <v>46350</v>
      </c>
      <c r="D697" s="55">
        <f ca="1">INDIRECT("'" &amp; UPPER(LEFT(TEXT($D$3,"mmmm"),3)) &amp; "'!X40")</f>
        <v>0</v>
      </c>
      <c r="E697" s="150"/>
      <c r="F697" s="151"/>
      <c r="G697" s="151"/>
      <c r="H697" s="151"/>
      <c r="I697" s="151"/>
      <c r="J697" s="151"/>
      <c r="K697" s="151"/>
      <c r="L697" s="151"/>
      <c r="M697" s="151"/>
      <c r="N697" s="151"/>
      <c r="O697" s="151"/>
      <c r="P697" s="152"/>
    </row>
    <row r="698" spans="1:16" ht="15" customHeight="1" x14ac:dyDescent="0.25">
      <c r="A698" s="44" t="str">
        <f ca="1">IF(MONTH(C698)=MONTH(D$3),RIGHT('Yearly Info'!A$14,LEN('Yearly Info'!A$14)-4),"")</f>
        <v xml:space="preserve"> RICS Support for MDEQ</v>
      </c>
      <c r="B698" s="145" t="str">
        <f ca="1">TEXT(C698,"dddd")</f>
        <v>Wednesday</v>
      </c>
      <c r="C698" s="94">
        <f ca="1">C668+1</f>
        <v>46351</v>
      </c>
      <c r="D698" s="54">
        <f ca="1">INDIRECT("'" &amp; UPPER(LEFT(TEXT($D$3,"mmmm"),3)) &amp; "'!Y11")</f>
        <v>0</v>
      </c>
      <c r="E698" s="147"/>
      <c r="F698" s="148"/>
      <c r="G698" s="148"/>
      <c r="H698" s="148"/>
      <c r="I698" s="148"/>
      <c r="J698" s="148"/>
      <c r="K698" s="148"/>
      <c r="L698" s="148"/>
      <c r="M698" s="148"/>
      <c r="N698" s="148"/>
      <c r="O698" s="148"/>
      <c r="P698" s="149"/>
    </row>
    <row r="699" spans="1:16" ht="15" customHeight="1" x14ac:dyDescent="0.25">
      <c r="A699" s="44" t="str">
        <f ca="1">IF(MONTH(C699)=MONTH(D$3),RIGHT('Yearly Info'!A$15,LEN('Yearly Info'!A$15)-4),"")</f>
        <v xml:space="preserve"> MDEQ</v>
      </c>
      <c r="B699" s="145"/>
      <c r="C699" s="42">
        <f ca="1">C698</f>
        <v>46351</v>
      </c>
      <c r="D699" s="54">
        <f ca="1">INDIRECT("'" &amp; UPPER(LEFT(TEXT($D$3,"mmmm"),3)) &amp; "'!Y12")</f>
        <v>0</v>
      </c>
      <c r="E699" s="147"/>
      <c r="F699" s="148"/>
      <c r="G699" s="148"/>
      <c r="H699" s="148"/>
      <c r="I699" s="148"/>
      <c r="J699" s="148"/>
      <c r="K699" s="148"/>
      <c r="L699" s="148"/>
      <c r="M699" s="148"/>
      <c r="N699" s="148"/>
      <c r="O699" s="148"/>
      <c r="P699" s="149"/>
    </row>
    <row r="700" spans="1:16" ht="15" customHeight="1" x14ac:dyDescent="0.25">
      <c r="A700" s="44" t="str">
        <f ca="1">IF(MONTH(C700)=MONTH(D$3),RIGHT('Yearly Info'!A$16,LEN('Yearly Info'!A$16)-4),"")</f>
        <v xml:space="preserve"> RICS Idea Portal</v>
      </c>
      <c r="B700" s="145"/>
      <c r="C700" s="42">
        <f t="shared" ref="C700:C727" ca="1" si="25">C699</f>
        <v>46351</v>
      </c>
      <c r="D700" s="54">
        <f ca="1">INDIRECT("'" &amp; UPPER(LEFT(TEXT($D$3,"mmmm"),3)) &amp; "'!Y13")</f>
        <v>0</v>
      </c>
      <c r="E700" s="147"/>
      <c r="F700" s="148"/>
      <c r="G700" s="148"/>
      <c r="H700" s="148"/>
      <c r="I700" s="148"/>
      <c r="J700" s="148"/>
      <c r="K700" s="148"/>
      <c r="L700" s="148"/>
      <c r="M700" s="148"/>
      <c r="N700" s="148"/>
      <c r="O700" s="148"/>
      <c r="P700" s="149"/>
    </row>
    <row r="701" spans="1:16" ht="15" customHeight="1" x14ac:dyDescent="0.25">
      <c r="A701" s="44" t="str">
        <f ca="1">IF(MONTH(C701)=MONTH(D$3),RIGHT('Yearly Info'!A$17,LEN('Yearly Info'!A$17)-4),"")</f>
        <v xml:space="preserve"> MSWIS</v>
      </c>
      <c r="B701" s="145"/>
      <c r="C701" s="42">
        <f t="shared" ca="1" si="25"/>
        <v>46351</v>
      </c>
      <c r="D701" s="54">
        <f ca="1">INDIRECT("'" &amp; UPPER(LEFT(TEXT($D$3,"mmmm"),3)) &amp; "'!Y14")</f>
        <v>0</v>
      </c>
      <c r="E701" s="147"/>
      <c r="F701" s="148"/>
      <c r="G701" s="148"/>
      <c r="H701" s="148"/>
      <c r="I701" s="148"/>
      <c r="J701" s="148"/>
      <c r="K701" s="148"/>
      <c r="L701" s="148"/>
      <c r="M701" s="148"/>
      <c r="N701" s="148"/>
      <c r="O701" s="148"/>
      <c r="P701" s="149"/>
    </row>
    <row r="702" spans="1:16" ht="15" customHeight="1" x14ac:dyDescent="0.25">
      <c r="A702" s="44" t="str">
        <f ca="1">IF(MONTH(C702)=MONTH(D$3),RIGHT('Yearly Info'!A$18,LEN('Yearly Info'!A$18)-4),"")</f>
        <v xml:space="preserve"> GeoSpatial</v>
      </c>
      <c r="B702" s="145"/>
      <c r="C702" s="42">
        <f t="shared" ca="1" si="25"/>
        <v>46351</v>
      </c>
      <c r="D702" s="54">
        <f ca="1">INDIRECT("'" &amp; UPPER(LEFT(TEXT($D$3,"mmmm"),3)) &amp; "'!Y15")</f>
        <v>0</v>
      </c>
      <c r="E702" s="147"/>
      <c r="F702" s="148"/>
      <c r="G702" s="148"/>
      <c r="H702" s="148"/>
      <c r="I702" s="148"/>
      <c r="J702" s="148"/>
      <c r="K702" s="148"/>
      <c r="L702" s="148"/>
      <c r="M702" s="148"/>
      <c r="N702" s="148"/>
      <c r="O702" s="148"/>
      <c r="P702" s="149"/>
    </row>
    <row r="703" spans="1:16" ht="15" customHeight="1" x14ac:dyDescent="0.25">
      <c r="A703" s="44" t="str">
        <f ca="1">IF(MONTH(C703)=MONTH(D$3),RIGHT('Yearly Info'!A$19,LEN('Yearly Info'!A$19)-4),"")</f>
        <v xml:space="preserve"> RICS Dashboard</v>
      </c>
      <c r="B703" s="145"/>
      <c r="C703" s="42">
        <f t="shared" ca="1" si="25"/>
        <v>46351</v>
      </c>
      <c r="D703" s="54">
        <f ca="1">INDIRECT("'" &amp; UPPER(LEFT(TEXT($D$3,"mmmm"),3)) &amp; "'!Y16")</f>
        <v>0</v>
      </c>
      <c r="E703" s="147"/>
      <c r="F703" s="148"/>
      <c r="G703" s="148"/>
      <c r="H703" s="148"/>
      <c r="I703" s="148"/>
      <c r="J703" s="148"/>
      <c r="K703" s="148"/>
      <c r="L703" s="148"/>
      <c r="M703" s="148"/>
      <c r="N703" s="148"/>
      <c r="O703" s="148"/>
      <c r="P703" s="149"/>
    </row>
    <row r="704" spans="1:16" ht="15" customHeight="1" x14ac:dyDescent="0.25">
      <c r="A704" s="44" t="str">
        <f ca="1">IF(MONTH(C704)=MONTH(D$3),RIGHT('Yearly Info'!A$20,LEN('Yearly Info'!A$20)-4),"")</f>
        <v xml:space="preserve"> MDWFP NRIS</v>
      </c>
      <c r="B704" s="145"/>
      <c r="C704" s="42">
        <f t="shared" ca="1" si="25"/>
        <v>46351</v>
      </c>
      <c r="D704" s="54">
        <f ca="1">INDIRECT("'" &amp; UPPER(LEFT(TEXT($D$3,"mmmm"),3)) &amp; "'!Y17")</f>
        <v>0</v>
      </c>
      <c r="E704" s="153"/>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 MRVA 4 CLOSED</v>
      </c>
      <c r="B705" s="145"/>
      <c r="C705" s="42">
        <f t="shared" ca="1" si="25"/>
        <v>46351</v>
      </c>
      <c r="D705" s="54">
        <f ca="1">INDIRECT("'" &amp; UPPER(LEFT(TEXT($D$3,"mmmm"),3)) &amp; "'!Y18")</f>
        <v>0</v>
      </c>
      <c r="E705" s="147"/>
      <c r="F705" s="148"/>
      <c r="G705" s="148"/>
      <c r="H705" s="148"/>
      <c r="I705" s="148"/>
      <c r="J705" s="148"/>
      <c r="K705" s="148"/>
      <c r="L705" s="148"/>
      <c r="M705" s="148"/>
      <c r="N705" s="148"/>
      <c r="O705" s="148"/>
      <c r="P705" s="149"/>
    </row>
    <row r="706" spans="1:16" ht="15" customHeight="1" x14ac:dyDescent="0.25">
      <c r="A706" s="44" t="str">
        <f ca="1">IF(MONTH(C706)=MONTH(D$3),RIGHT('Yearly Info'!A$22,LEN('Yearly Info'!A$22)-4),"")</f>
        <v xml:space="preserve"> Tackett</v>
      </c>
      <c r="B706" s="145"/>
      <c r="C706" s="42">
        <f t="shared" ca="1" si="25"/>
        <v>46351</v>
      </c>
      <c r="D706" s="54">
        <f ca="1">INDIRECT("'" &amp; UPPER(LEFT(TEXT($D$3,"mmmm"),3)) &amp; "'!Y19")</f>
        <v>0</v>
      </c>
      <c r="E706" s="147"/>
      <c r="F706" s="148"/>
      <c r="G706" s="148"/>
      <c r="H706" s="148"/>
      <c r="I706" s="148"/>
      <c r="J706" s="148"/>
      <c r="K706" s="148"/>
      <c r="L706" s="148"/>
      <c r="M706" s="148"/>
      <c r="N706" s="148"/>
      <c r="O706" s="148"/>
      <c r="P706" s="149"/>
    </row>
    <row r="707" spans="1:16" ht="15" customHeight="1" x14ac:dyDescent="0.25">
      <c r="A707" s="44" t="e">
        <f ca="1">IF(MONTH(C707)=MONTH(D$3),RIGHT('Yearly Info'!A$23,LEN('Yearly Info'!A$23)-4),"")</f>
        <v>#VALUE!</v>
      </c>
      <c r="B707" s="145"/>
      <c r="C707" s="42">
        <f t="shared" ca="1" si="25"/>
        <v>46351</v>
      </c>
      <c r="D707" s="54">
        <f ca="1">INDIRECT("'" &amp; UPPER(LEFT(TEXT($D$3,"mmmm"),3)) &amp; "'!Y20")</f>
        <v>0</v>
      </c>
      <c r="E707" s="174"/>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#VALUE!</v>
      </c>
      <c r="B708" s="145"/>
      <c r="C708" s="42">
        <f t="shared" ca="1" si="25"/>
        <v>46351</v>
      </c>
      <c r="D708" s="54">
        <f ca="1">INDIRECT("'" &amp; UPPER(LEFT(TEXT($D$3,"mmmm"),3)) &amp; "'!Y21")</f>
        <v>0</v>
      </c>
      <c r="E708" s="147"/>
      <c r="F708" s="148"/>
      <c r="G708" s="148"/>
      <c r="H708" s="148"/>
      <c r="I708" s="148"/>
      <c r="J708" s="148"/>
      <c r="K708" s="148"/>
      <c r="L708" s="148"/>
      <c r="M708" s="148"/>
      <c r="N708" s="148"/>
      <c r="O708" s="148"/>
      <c r="P708" s="149"/>
    </row>
    <row r="709" spans="1:16" ht="15" customHeight="1" x14ac:dyDescent="0.25">
      <c r="A709" s="44" t="e">
        <f ca="1">IF(MONTH(C709)=MONTH(D$3),RIGHT('Yearly Info'!A$25,LEN('Yearly Info'!A$25)-4),"")</f>
        <v>#VALUE!</v>
      </c>
      <c r="B709" s="145"/>
      <c r="C709" s="42">
        <f t="shared" ca="1" si="25"/>
        <v>46351</v>
      </c>
      <c r="D709" s="54">
        <f ca="1">INDIRECT("'" &amp; UPPER(LEFT(TEXT($D$3,"mmmm"),3)) &amp; "'!Y22")</f>
        <v>0</v>
      </c>
      <c r="E709" s="147"/>
      <c r="F709" s="148"/>
      <c r="G709" s="148"/>
      <c r="H709" s="148"/>
      <c r="I709" s="148"/>
      <c r="J709" s="148"/>
      <c r="K709" s="148"/>
      <c r="L709" s="148"/>
      <c r="M709" s="148"/>
      <c r="N709" s="148"/>
      <c r="O709" s="148"/>
      <c r="P709" s="149"/>
    </row>
    <row r="710" spans="1:16" ht="15" customHeight="1" x14ac:dyDescent="0.25">
      <c r="A710" s="44" t="e">
        <f ca="1">IF(MONTH(C710)=MONTH(D$3),RIGHT('Yearly Info'!A$26,LEN('Yearly Info'!A$26)-4),"")</f>
        <v>#VALUE!</v>
      </c>
      <c r="B710" s="145"/>
      <c r="C710" s="42">
        <f t="shared" ca="1" si="25"/>
        <v>46351</v>
      </c>
      <c r="D710" s="54">
        <f ca="1">INDIRECT("'" &amp; UPPER(LEFT(TEXT($D$3,"mmmm"),3)) &amp; "'!Y23")</f>
        <v>0</v>
      </c>
      <c r="E710" s="147"/>
      <c r="F710" s="148"/>
      <c r="G710" s="148"/>
      <c r="H710" s="148"/>
      <c r="I710" s="148"/>
      <c r="J710" s="148"/>
      <c r="K710" s="148"/>
      <c r="L710" s="148"/>
      <c r="M710" s="148"/>
      <c r="N710" s="148"/>
      <c r="O710" s="148"/>
      <c r="P710" s="149"/>
    </row>
    <row r="711" spans="1:16" ht="15" customHeight="1" x14ac:dyDescent="0.25">
      <c r="A711" s="44" t="e">
        <f ca="1">IF(MONTH(C711)=MONTH(D$3),RIGHT('Yearly Info'!A$27,LEN('Yearly Info'!A$27)-4),"")</f>
        <v>#VALUE!</v>
      </c>
      <c r="B711" s="145"/>
      <c r="C711" s="42">
        <f t="shared" ca="1" si="25"/>
        <v>46351</v>
      </c>
      <c r="D711" s="54">
        <f ca="1">INDIRECT("'" &amp; UPPER(LEFT(TEXT($D$3,"mmmm"),3)) &amp; "'!Y24")</f>
        <v>0</v>
      </c>
      <c r="E711" s="147"/>
      <c r="F711" s="148"/>
      <c r="G711" s="148"/>
      <c r="H711" s="148"/>
      <c r="I711" s="148"/>
      <c r="J711" s="148"/>
      <c r="K711" s="148"/>
      <c r="L711" s="148"/>
      <c r="M711" s="148"/>
      <c r="N711" s="148"/>
      <c r="O711" s="148"/>
      <c r="P711" s="149"/>
    </row>
    <row r="712" spans="1:16" ht="15" customHeight="1" x14ac:dyDescent="0.25">
      <c r="A712" s="44" t="e">
        <f ca="1">IF(MONTH(C712)=MONTH(D$3),RIGHT('Yearly Info'!A$28,LEN('Yearly Info'!A$28)-4),"")</f>
        <v>#VALUE!</v>
      </c>
      <c r="B712" s="145"/>
      <c r="C712" s="42">
        <f t="shared" ca="1" si="25"/>
        <v>46351</v>
      </c>
      <c r="D712" s="54">
        <f ca="1">INDIRECT("'" &amp; UPPER(LEFT(TEXT($D$3,"mmmm"),3)) &amp; "'!Y25")</f>
        <v>0</v>
      </c>
      <c r="E712" s="147"/>
      <c r="F712" s="148"/>
      <c r="G712" s="148"/>
      <c r="H712" s="148"/>
      <c r="I712" s="148"/>
      <c r="J712" s="148"/>
      <c r="K712" s="148"/>
      <c r="L712" s="148"/>
      <c r="M712" s="148"/>
      <c r="N712" s="148"/>
      <c r="O712" s="148"/>
      <c r="P712" s="149"/>
    </row>
    <row r="713" spans="1:16" ht="15" customHeight="1" x14ac:dyDescent="0.25">
      <c r="A713" s="44" t="e">
        <f ca="1">IF(MONTH(C713)=MONTH(D$3),RIGHT('Yearly Info'!A$29,LEN('Yearly Info'!A$29)-4),"")</f>
        <v>#VALUE!</v>
      </c>
      <c r="B713" s="145"/>
      <c r="C713" s="42">
        <f t="shared" ca="1" si="25"/>
        <v>46351</v>
      </c>
      <c r="D713" s="54">
        <f ca="1">INDIRECT("'" &amp; UPPER(LEFT(TEXT($D$3,"mmmm"),3)) &amp; "'!Y26")</f>
        <v>0</v>
      </c>
      <c r="E713" s="147"/>
      <c r="F713" s="148"/>
      <c r="G713" s="148"/>
      <c r="H713" s="148"/>
      <c r="I713" s="148"/>
      <c r="J713" s="148"/>
      <c r="K713" s="148"/>
      <c r="L713" s="148"/>
      <c r="M713" s="148"/>
      <c r="N713" s="148"/>
      <c r="O713" s="148"/>
      <c r="P713" s="149"/>
    </row>
    <row r="714" spans="1:16" ht="15" customHeight="1" x14ac:dyDescent="0.25">
      <c r="A714" s="44" t="e">
        <f ca="1">IF(MONTH(C714)=MONTH(D$3),RIGHT('Yearly Info'!A$30,LEN('Yearly Info'!A$30)-4),"")</f>
        <v>#VALUE!</v>
      </c>
      <c r="B714" s="145"/>
      <c r="C714" s="42">
        <f t="shared" ca="1" si="25"/>
        <v>46351</v>
      </c>
      <c r="D714" s="54">
        <f ca="1">INDIRECT("'" &amp; UPPER(LEFT(TEXT($D$3,"mmmm"),3)) &amp; "'!Y27")</f>
        <v>0</v>
      </c>
      <c r="E714" s="147"/>
      <c r="F714" s="148"/>
      <c r="G714" s="148"/>
      <c r="H714" s="148"/>
      <c r="I714" s="148"/>
      <c r="J714" s="148"/>
      <c r="K714" s="148"/>
      <c r="L714" s="148"/>
      <c r="M714" s="148"/>
      <c r="N714" s="148"/>
      <c r="O714" s="148"/>
      <c r="P714" s="149"/>
    </row>
    <row r="715" spans="1:16" ht="15" customHeight="1" x14ac:dyDescent="0.25">
      <c r="A715" s="44" t="e">
        <f ca="1">IF(MONTH(C715)=MONTH(D$3),RIGHT('Yearly Info'!A$31,LEN('Yearly Info'!A$31)-4),"")</f>
        <v>#VALUE!</v>
      </c>
      <c r="B715" s="145"/>
      <c r="C715" s="42">
        <f t="shared" ca="1" si="25"/>
        <v>46351</v>
      </c>
      <c r="D715" s="54">
        <f ca="1">INDIRECT("'" &amp; UPPER(LEFT(TEXT($D$3,"mmmm"),3)) &amp; "'!Y28")</f>
        <v>0</v>
      </c>
      <c r="E715" s="147"/>
      <c r="F715" s="148"/>
      <c r="G715" s="148"/>
      <c r="H715" s="148"/>
      <c r="I715" s="148"/>
      <c r="J715" s="148"/>
      <c r="K715" s="148"/>
      <c r="L715" s="148"/>
      <c r="M715" s="148"/>
      <c r="N715" s="148"/>
      <c r="O715" s="148"/>
      <c r="P715" s="149"/>
    </row>
    <row r="716" spans="1:16" ht="15" customHeight="1" x14ac:dyDescent="0.25">
      <c r="A716" s="44" t="e">
        <f ca="1">IF(MONTH(C716)=MONTH(D$3),RIGHT('Yearly Info'!A$32,LEN('Yearly Info'!A$32)-4),"")</f>
        <v>#VALUE!</v>
      </c>
      <c r="B716" s="145"/>
      <c r="C716" s="42">
        <f t="shared" ca="1" si="25"/>
        <v>46351</v>
      </c>
      <c r="D716" s="54">
        <f ca="1">INDIRECT("'" &amp; UPPER(LEFT(TEXT($D$3,"mmmm"),3)) &amp; "'!Y29")</f>
        <v>0</v>
      </c>
      <c r="E716" s="147"/>
      <c r="F716" s="148"/>
      <c r="G716" s="148"/>
      <c r="H716" s="148"/>
      <c r="I716" s="148"/>
      <c r="J716" s="148"/>
      <c r="K716" s="148"/>
      <c r="L716" s="148"/>
      <c r="M716" s="148"/>
      <c r="N716" s="148"/>
      <c r="O716" s="148"/>
      <c r="P716" s="149"/>
    </row>
    <row r="717" spans="1:16" ht="15" customHeight="1" x14ac:dyDescent="0.25">
      <c r="A717" s="44" t="e">
        <f ca="1">IF(MONTH(C717)=MONTH(D$3),RIGHT('Yearly Info'!A$33,LEN('Yearly Info'!A$33)-4),"")</f>
        <v>#VALUE!</v>
      </c>
      <c r="B717" s="145"/>
      <c r="C717" s="42">
        <f t="shared" ca="1" si="25"/>
        <v>46351</v>
      </c>
      <c r="D717" s="54">
        <f ca="1">INDIRECT("'" &amp; UPPER(LEFT(TEXT($D$3,"mmmm"),3)) &amp; "'!Y30")</f>
        <v>0</v>
      </c>
      <c r="E717" s="147"/>
      <c r="F717" s="148"/>
      <c r="G717" s="148"/>
      <c r="H717" s="148"/>
      <c r="I717" s="148"/>
      <c r="J717" s="148"/>
      <c r="K717" s="148"/>
      <c r="L717" s="148"/>
      <c r="M717" s="148"/>
      <c r="N717" s="148"/>
      <c r="O717" s="148"/>
      <c r="P717" s="149"/>
    </row>
    <row r="718" spans="1:16" ht="15" customHeight="1" x14ac:dyDescent="0.25">
      <c r="A718" s="44" t="e">
        <f ca="1">IF(MONTH(C718)=MONTH(D$3),RIGHT('Yearly Info'!A$34,LEN('Yearly Info'!A$34)-4),"")</f>
        <v>#VALUE!</v>
      </c>
      <c r="B718" s="145"/>
      <c r="C718" s="42">
        <f t="shared" ca="1" si="25"/>
        <v>46351</v>
      </c>
      <c r="D718" s="54">
        <f ca="1">INDIRECT("'" &amp; UPPER(LEFT(TEXT($D$3,"mmmm"),3)) &amp; "'!Y31")</f>
        <v>0</v>
      </c>
      <c r="E718" s="147"/>
      <c r="F718" s="148"/>
      <c r="G718" s="148"/>
      <c r="H718" s="148"/>
      <c r="I718" s="148"/>
      <c r="J718" s="148"/>
      <c r="K718" s="148"/>
      <c r="L718" s="148"/>
      <c r="M718" s="148"/>
      <c r="N718" s="148"/>
      <c r="O718" s="148"/>
      <c r="P718" s="149"/>
    </row>
    <row r="719" spans="1:16" ht="15" customHeight="1" x14ac:dyDescent="0.25">
      <c r="A719" s="44" t="e">
        <f ca="1">IF(MONTH(C719)=MONTH(D$3),RIGHT('Yearly Info'!A$35,LEN('Yearly Info'!A$35)-4),"")</f>
        <v>#VALUE!</v>
      </c>
      <c r="B719" s="145"/>
      <c r="C719" s="42">
        <f t="shared" ca="1" si="25"/>
        <v>46351</v>
      </c>
      <c r="D719" s="54">
        <f ca="1">INDIRECT("'" &amp; UPPER(LEFT(TEXT($D$3,"mmmm"),3)) &amp; "'!Y32")</f>
        <v>0</v>
      </c>
      <c r="E719" s="147"/>
      <c r="F719" s="148"/>
      <c r="G719" s="148"/>
      <c r="H719" s="148"/>
      <c r="I719" s="148"/>
      <c r="J719" s="148"/>
      <c r="K719" s="148"/>
      <c r="L719" s="148"/>
      <c r="M719" s="148"/>
      <c r="N719" s="148"/>
      <c r="O719" s="148"/>
      <c r="P719" s="149"/>
    </row>
    <row r="720" spans="1:16" ht="15" customHeight="1" x14ac:dyDescent="0.25">
      <c r="A720" s="44" t="e">
        <f ca="1">IF(MONTH(C720)=MONTH(D$3),RIGHT('Yearly Info'!A$36,LEN('Yearly Info'!A$36)-4),"")</f>
        <v>#VALUE!</v>
      </c>
      <c r="B720" s="145"/>
      <c r="C720" s="42">
        <f t="shared" ca="1" si="25"/>
        <v>46351</v>
      </c>
      <c r="D720" s="54">
        <f ca="1">INDIRECT("'" &amp; UPPER(LEFT(TEXT($D$3,"mmmm"),3)) &amp; "'!Y33")</f>
        <v>0</v>
      </c>
      <c r="E720" s="147"/>
      <c r="F720" s="148"/>
      <c r="G720" s="148"/>
      <c r="H720" s="148"/>
      <c r="I720" s="148"/>
      <c r="J720" s="148"/>
      <c r="K720" s="148"/>
      <c r="L720" s="148"/>
      <c r="M720" s="148"/>
      <c r="N720" s="148"/>
      <c r="O720" s="148"/>
      <c r="P720" s="149"/>
    </row>
    <row r="721" spans="1:16" ht="15" customHeight="1" x14ac:dyDescent="0.25">
      <c r="A721" s="44" t="e">
        <f ca="1">IF(MONTH(C721)=MONTH(D$3),RIGHT('Yearly Info'!A$37,LEN('Yearly Info'!A$37)-4),"")</f>
        <v>#VALUE!</v>
      </c>
      <c r="B721" s="145"/>
      <c r="C721" s="42">
        <f t="shared" ca="1" si="25"/>
        <v>46351</v>
      </c>
      <c r="D721" s="54">
        <f ca="1">INDIRECT("'" &amp; UPPER(LEFT(TEXT($D$3,"mmmm"),3)) &amp; "'!Y34")</f>
        <v>0</v>
      </c>
      <c r="E721" s="147"/>
      <c r="F721" s="148"/>
      <c r="G721" s="148"/>
      <c r="H721" s="148"/>
      <c r="I721" s="148"/>
      <c r="J721" s="148"/>
      <c r="K721" s="148"/>
      <c r="L721" s="148"/>
      <c r="M721" s="148"/>
      <c r="N721" s="148"/>
      <c r="O721" s="148"/>
      <c r="P721" s="149"/>
    </row>
    <row r="722" spans="1:16" ht="15" customHeight="1" x14ac:dyDescent="0.25">
      <c r="A722" s="44" t="e">
        <f ca="1">IF(MONTH(C722)=MONTH(D$3),RIGHT('Yearly Info'!A$38,LEN('Yearly Info'!A$38)-4),"")</f>
        <v>#VALUE!</v>
      </c>
      <c r="B722" s="145"/>
      <c r="C722" s="42">
        <f t="shared" ca="1" si="25"/>
        <v>46351</v>
      </c>
      <c r="D722" s="54">
        <f ca="1">INDIRECT("'" &amp; UPPER(LEFT(TEXT($D$3,"mmmm"),3)) &amp; "'!Y35")</f>
        <v>0</v>
      </c>
      <c r="E722" s="147"/>
      <c r="F722" s="148"/>
      <c r="G722" s="148"/>
      <c r="H722" s="148"/>
      <c r="I722" s="148"/>
      <c r="J722" s="148"/>
      <c r="K722" s="148"/>
      <c r="L722" s="148"/>
      <c r="M722" s="148"/>
      <c r="N722" s="148"/>
      <c r="O722" s="148"/>
      <c r="P722" s="149"/>
    </row>
    <row r="723" spans="1:16" ht="15" customHeight="1" x14ac:dyDescent="0.25">
      <c r="A723" s="44" t="e">
        <f ca="1">IF(MONTH(C723)=MONTH(D$3),RIGHT('Yearly Info'!A$39,LEN('Yearly Info'!A$39)-4),"")</f>
        <v>#VALUE!</v>
      </c>
      <c r="B723" s="145"/>
      <c r="C723" s="42">
        <f t="shared" ca="1" si="25"/>
        <v>46351</v>
      </c>
      <c r="D723" s="54">
        <f ca="1">INDIRECT("'" &amp; UPPER(LEFT(TEXT($D$3,"mmmm"),3)) &amp; "'!Y36")</f>
        <v>0</v>
      </c>
      <c r="E723" s="147"/>
      <c r="F723" s="148"/>
      <c r="G723" s="148"/>
      <c r="H723" s="148"/>
      <c r="I723" s="148"/>
      <c r="J723" s="148"/>
      <c r="K723" s="148"/>
      <c r="L723" s="148"/>
      <c r="M723" s="148"/>
      <c r="N723" s="148"/>
      <c r="O723" s="148"/>
      <c r="P723" s="149"/>
    </row>
    <row r="724" spans="1:16" ht="15" customHeight="1" thickBot="1" x14ac:dyDescent="0.3">
      <c r="A724" s="45" t="e">
        <f ca="1">IF(MONTH(C724)=MONTH(D$3),RIGHT('Yearly Info'!A$40,LEN('Yearly Info'!A$40)-4),"")</f>
        <v>#VALUE!</v>
      </c>
      <c r="B724" s="145"/>
      <c r="C724" s="42">
        <f t="shared" ca="1" si="25"/>
        <v>46351</v>
      </c>
      <c r="D724" s="54">
        <f ca="1">INDIRECT("'" &amp; UPPER(LEFT(TEXT($D$3,"mmmm"),3)) &amp; "'!Y37")</f>
        <v>0</v>
      </c>
      <c r="E724" s="147"/>
      <c r="F724" s="148"/>
      <c r="G724" s="148"/>
      <c r="H724" s="148"/>
      <c r="I724" s="148"/>
      <c r="J724" s="148"/>
      <c r="K724" s="148"/>
      <c r="L724" s="148"/>
      <c r="M724" s="148"/>
      <c r="N724" s="148"/>
      <c r="O724" s="148"/>
      <c r="P724" s="149"/>
    </row>
    <row r="725" spans="1:16" ht="15" customHeight="1" thickBot="1" x14ac:dyDescent="0.3">
      <c r="A725" s="45" t="str">
        <f ca="1">IF(MONTH(C725)=MONTH(D$3),RIGHT('Yearly Info'!A$41,LEN('Yearly Info'!A$41)-4),"")</f>
        <v xml:space="preserve"> </v>
      </c>
      <c r="B725" s="145"/>
      <c r="C725" s="42">
        <f t="shared" ca="1" si="25"/>
        <v>46351</v>
      </c>
      <c r="D725" s="54">
        <f ca="1">INDIRECT("'" &amp; UPPER(LEFT(TEXT($D$3,"mmmm"),3)) &amp; "'!Y38")</f>
        <v>0</v>
      </c>
      <c r="E725" s="147"/>
      <c r="F725" s="148"/>
      <c r="G725" s="148"/>
      <c r="H725" s="148"/>
      <c r="I725" s="148"/>
      <c r="J725" s="148"/>
      <c r="K725" s="148"/>
      <c r="L725" s="148"/>
      <c r="M725" s="148"/>
      <c r="N725" s="148"/>
      <c r="O725" s="148"/>
      <c r="P725" s="149"/>
    </row>
    <row r="726" spans="1:16" ht="15" customHeight="1" thickBot="1" x14ac:dyDescent="0.3">
      <c r="A726" s="45" t="str">
        <f ca="1">IF(MONTH(C726)=MONTH(D$3),RIGHT('Yearly Info'!A$42,LEN('Yearly Info'!A$42)-4),"")</f>
        <v xml:space="preserve"> </v>
      </c>
      <c r="B726" s="145"/>
      <c r="C726" s="42">
        <f t="shared" ca="1" si="25"/>
        <v>46351</v>
      </c>
      <c r="D726" s="54">
        <f ca="1">INDIRECT("'" &amp; UPPER(LEFT(TEXT($D$3,"mmmm"),3)) &amp; "'!Y39")</f>
        <v>0</v>
      </c>
      <c r="E726" s="147"/>
      <c r="F726" s="148"/>
      <c r="G726" s="148"/>
      <c r="H726" s="148"/>
      <c r="I726" s="148"/>
      <c r="J726" s="148"/>
      <c r="K726" s="148"/>
      <c r="L726" s="148"/>
      <c r="M726" s="148"/>
      <c r="N726" s="148"/>
      <c r="O726" s="148"/>
      <c r="P726" s="149"/>
    </row>
    <row r="727" spans="1:16" ht="15" customHeight="1" thickBot="1" x14ac:dyDescent="0.3">
      <c r="A727" s="45" t="str">
        <f ca="1">IF(MONTH(C727)=MONTH(D$3),RIGHT('Yearly Info'!A$43,LEN('Yearly Info'!A$43)-4),"")</f>
        <v xml:space="preserve"> </v>
      </c>
      <c r="B727" s="146"/>
      <c r="C727" s="42">
        <f t="shared" ca="1" si="25"/>
        <v>46351</v>
      </c>
      <c r="D727" s="55">
        <f ca="1">INDIRECT("'" &amp; UPPER(LEFT(TEXT($D$3,"mmmm"),3)) &amp; "'!Y40")</f>
        <v>0</v>
      </c>
      <c r="E727" s="150"/>
      <c r="F727" s="151"/>
      <c r="G727" s="151"/>
      <c r="H727" s="151"/>
      <c r="I727" s="151"/>
      <c r="J727" s="151"/>
      <c r="K727" s="151"/>
      <c r="L727" s="151"/>
      <c r="M727" s="151"/>
      <c r="N727" s="151"/>
      <c r="O727" s="151"/>
      <c r="P727" s="152"/>
    </row>
    <row r="728" spans="1:16" ht="15" customHeight="1" x14ac:dyDescent="0.25">
      <c r="A728" s="44" t="str">
        <f ca="1">IF(MONTH(C728)=MONTH(D$3),RIGHT('Yearly Info'!A$14,LEN('Yearly Info'!A$14)-4),"")</f>
        <v xml:space="preserve"> RICS Support for MDEQ</v>
      </c>
      <c r="B728" s="145" t="str">
        <f ca="1">TEXT(C728,"dddd")</f>
        <v>Thursday</v>
      </c>
      <c r="C728" s="94">
        <f ca="1">C698+1</f>
        <v>46352</v>
      </c>
      <c r="D728" s="54">
        <f ca="1">INDIRECT("'" &amp; UPPER(LEFT(TEXT($D$3,"mmmm"),3)) &amp; "'!Z11")</f>
        <v>0</v>
      </c>
      <c r="E728" s="147"/>
      <c r="F728" s="148"/>
      <c r="G728" s="148"/>
      <c r="H728" s="148"/>
      <c r="I728" s="148"/>
      <c r="J728" s="148"/>
      <c r="K728" s="148"/>
      <c r="L728" s="148"/>
      <c r="M728" s="148"/>
      <c r="N728" s="148"/>
      <c r="O728" s="148"/>
      <c r="P728" s="149"/>
    </row>
    <row r="729" spans="1:16" ht="15" customHeight="1" x14ac:dyDescent="0.25">
      <c r="A729" s="44" t="str">
        <f ca="1">IF(MONTH(C729)=MONTH(D$3),RIGHT('Yearly Info'!A$15,LEN('Yearly Info'!A$15)-4),"")</f>
        <v xml:space="preserve"> MDEQ</v>
      </c>
      <c r="B729" s="145"/>
      <c r="C729" s="42">
        <f ca="1">C728</f>
        <v>46352</v>
      </c>
      <c r="D729" s="54">
        <f ca="1">INDIRECT("'" &amp; UPPER(LEFT(TEXT($D$3,"mmmm"),3)) &amp; "'!Z12")</f>
        <v>0</v>
      </c>
      <c r="E729" s="147"/>
      <c r="F729" s="148"/>
      <c r="G729" s="148"/>
      <c r="H729" s="148"/>
      <c r="I729" s="148"/>
      <c r="J729" s="148"/>
      <c r="K729" s="148"/>
      <c r="L729" s="148"/>
      <c r="M729" s="148"/>
      <c r="N729" s="148"/>
      <c r="O729" s="148"/>
      <c r="P729" s="149"/>
    </row>
    <row r="730" spans="1:16" ht="15" customHeight="1" x14ac:dyDescent="0.25">
      <c r="A730" s="44" t="str">
        <f ca="1">IF(MONTH(C730)=MONTH(D$3),RIGHT('Yearly Info'!A$16,LEN('Yearly Info'!A$16)-4),"")</f>
        <v xml:space="preserve"> RICS Idea Portal</v>
      </c>
      <c r="B730" s="145"/>
      <c r="C730" s="42">
        <f t="shared" ref="C730:C757" ca="1" si="26">C729</f>
        <v>46352</v>
      </c>
      <c r="D730" s="54">
        <f ca="1">INDIRECT("'" &amp; UPPER(LEFT(TEXT($D$3,"mmmm"),3)) &amp; "'!Z13")</f>
        <v>0</v>
      </c>
      <c r="E730" s="147"/>
      <c r="F730" s="148"/>
      <c r="G730" s="148"/>
      <c r="H730" s="148"/>
      <c r="I730" s="148"/>
      <c r="J730" s="148"/>
      <c r="K730" s="148"/>
      <c r="L730" s="148"/>
      <c r="M730" s="148"/>
      <c r="N730" s="148"/>
      <c r="O730" s="148"/>
      <c r="P730" s="149"/>
    </row>
    <row r="731" spans="1:16" ht="15" customHeight="1" x14ac:dyDescent="0.25">
      <c r="A731" s="44" t="str">
        <f ca="1">IF(MONTH(C731)=MONTH(D$3),RIGHT('Yearly Info'!A$17,LEN('Yearly Info'!A$17)-4),"")</f>
        <v xml:space="preserve"> MSWIS</v>
      </c>
      <c r="B731" s="145"/>
      <c r="C731" s="42">
        <f t="shared" ca="1" si="26"/>
        <v>46352</v>
      </c>
      <c r="D731" s="54">
        <f ca="1">INDIRECT("'" &amp; UPPER(LEFT(TEXT($D$3,"mmmm"),3)) &amp; "'!Z14")</f>
        <v>0</v>
      </c>
      <c r="E731" s="147"/>
      <c r="F731" s="148"/>
      <c r="G731" s="148"/>
      <c r="H731" s="148"/>
      <c r="I731" s="148"/>
      <c r="J731" s="148"/>
      <c r="K731" s="148"/>
      <c r="L731" s="148"/>
      <c r="M731" s="148"/>
      <c r="N731" s="148"/>
      <c r="O731" s="148"/>
      <c r="P731" s="149"/>
    </row>
    <row r="732" spans="1:16" ht="15" customHeight="1" x14ac:dyDescent="0.25">
      <c r="A732" s="44" t="str">
        <f ca="1">IF(MONTH(C732)=MONTH(D$3),RIGHT('Yearly Info'!A$18,LEN('Yearly Info'!A$18)-4),"")</f>
        <v xml:space="preserve"> GeoSpatial</v>
      </c>
      <c r="B732" s="145"/>
      <c r="C732" s="42">
        <f t="shared" ca="1" si="26"/>
        <v>46352</v>
      </c>
      <c r="D732" s="54">
        <f ca="1">INDIRECT("'" &amp; UPPER(LEFT(TEXT($D$3,"mmmm"),3)) &amp; "'!Z15")</f>
        <v>0</v>
      </c>
      <c r="E732" s="147"/>
      <c r="F732" s="148"/>
      <c r="G732" s="148"/>
      <c r="H732" s="148"/>
      <c r="I732" s="148"/>
      <c r="J732" s="148"/>
      <c r="K732" s="148"/>
      <c r="L732" s="148"/>
      <c r="M732" s="148"/>
      <c r="N732" s="148"/>
      <c r="O732" s="148"/>
      <c r="P732" s="149"/>
    </row>
    <row r="733" spans="1:16" ht="15" customHeight="1" x14ac:dyDescent="0.25">
      <c r="A733" s="44" t="str">
        <f ca="1">IF(MONTH(C733)=MONTH(D$3),RIGHT('Yearly Info'!A$19,LEN('Yearly Info'!A$19)-4),"")</f>
        <v xml:space="preserve"> RICS Dashboard</v>
      </c>
      <c r="B733" s="145"/>
      <c r="C733" s="42">
        <f t="shared" ca="1" si="26"/>
        <v>46352</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MDWFP NRIS</v>
      </c>
      <c r="B734" s="145"/>
      <c r="C734" s="42">
        <f t="shared" ca="1" si="26"/>
        <v>46352</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 MRVA 4 CLOSED</v>
      </c>
      <c r="B735" s="145"/>
      <c r="C735" s="42">
        <f t="shared" ca="1" si="26"/>
        <v>46352</v>
      </c>
      <c r="D735" s="54">
        <f ca="1">INDIRECT("'" &amp; UPPER(LEFT(TEXT($D$3,"mmmm"),3)) &amp; "'!Z18")</f>
        <v>0</v>
      </c>
      <c r="E735" s="147"/>
      <c r="F735" s="148"/>
      <c r="G735" s="148"/>
      <c r="H735" s="148"/>
      <c r="I735" s="148"/>
      <c r="J735" s="148"/>
      <c r="K735" s="148"/>
      <c r="L735" s="148"/>
      <c r="M735" s="148"/>
      <c r="N735" s="148"/>
      <c r="O735" s="148"/>
      <c r="P735" s="149"/>
    </row>
    <row r="736" spans="1:16" ht="15" customHeight="1" x14ac:dyDescent="0.25">
      <c r="A736" s="44" t="str">
        <f ca="1">IF(MONTH(C736)=MONTH(D$3),RIGHT('Yearly Info'!A$22,LEN('Yearly Info'!A$22)-4),"")</f>
        <v xml:space="preserve"> Tackett</v>
      </c>
      <c r="B736" s="145"/>
      <c r="C736" s="42">
        <f t="shared" ca="1" si="26"/>
        <v>46352</v>
      </c>
      <c r="D736" s="54">
        <f ca="1">INDIRECT("'" &amp; UPPER(LEFT(TEXT($D$3,"mmmm"),3)) &amp; "'!Z19")</f>
        <v>0</v>
      </c>
      <c r="E736" s="147"/>
      <c r="F736" s="148"/>
      <c r="G736" s="148"/>
      <c r="H736" s="148"/>
      <c r="I736" s="148"/>
      <c r="J736" s="148"/>
      <c r="K736" s="148"/>
      <c r="L736" s="148"/>
      <c r="M736" s="148"/>
      <c r="N736" s="148"/>
      <c r="O736" s="148"/>
      <c r="P736" s="149"/>
    </row>
    <row r="737" spans="1:16" ht="15" customHeight="1" x14ac:dyDescent="0.25">
      <c r="A737" s="44" t="e">
        <f ca="1">IF(MONTH(C737)=MONTH(D$3),RIGHT('Yearly Info'!A$23,LEN('Yearly Info'!A$23)-4),"")</f>
        <v>#VALUE!</v>
      </c>
      <c r="B737" s="145"/>
      <c r="C737" s="42">
        <f t="shared" ca="1" si="26"/>
        <v>46352</v>
      </c>
      <c r="D737" s="54">
        <f ca="1">INDIRECT("'" &amp; UPPER(LEFT(TEXT($D$3,"mmmm"),3)) &amp; "'!Z20")</f>
        <v>0</v>
      </c>
      <c r="E737" s="160"/>
      <c r="F737" s="148"/>
      <c r="G737" s="148"/>
      <c r="H737" s="148"/>
      <c r="I737" s="148"/>
      <c r="J737" s="148"/>
      <c r="K737" s="148"/>
      <c r="L737" s="148"/>
      <c r="M737" s="148"/>
      <c r="N737" s="148"/>
      <c r="O737" s="148"/>
      <c r="P737" s="149"/>
    </row>
    <row r="738" spans="1:16" ht="15" customHeight="1" x14ac:dyDescent="0.25">
      <c r="A738" s="44" t="e">
        <f ca="1">IF(MONTH(C738)=MONTH(D$3),RIGHT('Yearly Info'!A$24,LEN('Yearly Info'!A$24)-4),"")</f>
        <v>#VALUE!</v>
      </c>
      <c r="B738" s="145"/>
      <c r="C738" s="42">
        <f t="shared" ca="1" si="26"/>
        <v>46352</v>
      </c>
      <c r="D738" s="54">
        <f ca="1">INDIRECT("'" &amp; UPPER(LEFT(TEXT($D$3,"mmmm"),3)) &amp; "'!Z21")</f>
        <v>0</v>
      </c>
      <c r="E738" s="147"/>
      <c r="F738" s="148"/>
      <c r="G738" s="148"/>
      <c r="H738" s="148"/>
      <c r="I738" s="148"/>
      <c r="J738" s="148"/>
      <c r="K738" s="148"/>
      <c r="L738" s="148"/>
      <c r="M738" s="148"/>
      <c r="N738" s="148"/>
      <c r="O738" s="148"/>
      <c r="P738" s="149"/>
    </row>
    <row r="739" spans="1:16" ht="15" customHeight="1" x14ac:dyDescent="0.25">
      <c r="A739" s="44" t="e">
        <f ca="1">IF(MONTH(C739)=MONTH(D$3),RIGHT('Yearly Info'!A$25,LEN('Yearly Info'!A$25)-4),"")</f>
        <v>#VALUE!</v>
      </c>
      <c r="B739" s="145"/>
      <c r="C739" s="42">
        <f t="shared" ca="1" si="26"/>
        <v>46352</v>
      </c>
      <c r="D739" s="54">
        <f ca="1">INDIRECT("'" &amp; UPPER(LEFT(TEXT($D$3,"mmmm"),3)) &amp; "'!Z22")</f>
        <v>0</v>
      </c>
      <c r="E739" s="147"/>
      <c r="F739" s="148"/>
      <c r="G739" s="148"/>
      <c r="H739" s="148"/>
      <c r="I739" s="148"/>
      <c r="J739" s="148"/>
      <c r="K739" s="148"/>
      <c r="L739" s="148"/>
      <c r="M739" s="148"/>
      <c r="N739" s="148"/>
      <c r="O739" s="148"/>
      <c r="P739" s="149"/>
    </row>
    <row r="740" spans="1:16" ht="15" customHeight="1" x14ac:dyDescent="0.25">
      <c r="A740" s="44" t="e">
        <f ca="1">IF(MONTH(C740)=MONTH(D$3),RIGHT('Yearly Info'!A$26,LEN('Yearly Info'!A$26)-4),"")</f>
        <v>#VALUE!</v>
      </c>
      <c r="B740" s="145"/>
      <c r="C740" s="42">
        <f t="shared" ca="1" si="26"/>
        <v>46352</v>
      </c>
      <c r="D740" s="54">
        <f ca="1">INDIRECT("'" &amp; UPPER(LEFT(TEXT($D$3,"mmmm"),3)) &amp; "'!Z23")</f>
        <v>0</v>
      </c>
      <c r="E740" s="147"/>
      <c r="F740" s="148"/>
      <c r="G740" s="148"/>
      <c r="H740" s="148"/>
      <c r="I740" s="148"/>
      <c r="J740" s="148"/>
      <c r="K740" s="148"/>
      <c r="L740" s="148"/>
      <c r="M740" s="148"/>
      <c r="N740" s="148"/>
      <c r="O740" s="148"/>
      <c r="P740" s="149"/>
    </row>
    <row r="741" spans="1:16" ht="15" customHeight="1" x14ac:dyDescent="0.25">
      <c r="A741" s="44" t="e">
        <f ca="1">IF(MONTH(C741)=MONTH(D$3),RIGHT('Yearly Info'!A$27,LEN('Yearly Info'!A$27)-4),"")</f>
        <v>#VALUE!</v>
      </c>
      <c r="B741" s="145"/>
      <c r="C741" s="42">
        <f t="shared" ca="1" si="26"/>
        <v>46352</v>
      </c>
      <c r="D741" s="54">
        <f ca="1">INDIRECT("'" &amp; UPPER(LEFT(TEXT($D$3,"mmmm"),3)) &amp; "'!Z24")</f>
        <v>0</v>
      </c>
      <c r="E741" s="147"/>
      <c r="F741" s="148"/>
      <c r="G741" s="148"/>
      <c r="H741" s="148"/>
      <c r="I741" s="148"/>
      <c r="J741" s="148"/>
      <c r="K741" s="148"/>
      <c r="L741" s="148"/>
      <c r="M741" s="148"/>
      <c r="N741" s="148"/>
      <c r="O741" s="148"/>
      <c r="P741" s="149"/>
    </row>
    <row r="742" spans="1:16" ht="15" customHeight="1" x14ac:dyDescent="0.25">
      <c r="A742" s="44" t="e">
        <f ca="1">IF(MONTH(C742)=MONTH(D$3),RIGHT('Yearly Info'!A$28,LEN('Yearly Info'!A$28)-4),"")</f>
        <v>#VALUE!</v>
      </c>
      <c r="B742" s="145"/>
      <c r="C742" s="42">
        <f t="shared" ca="1" si="26"/>
        <v>46352</v>
      </c>
      <c r="D742" s="54">
        <f ca="1">INDIRECT("'" &amp; UPPER(LEFT(TEXT($D$3,"mmmm"),3)) &amp; "'!Z25")</f>
        <v>0</v>
      </c>
      <c r="E742" s="147"/>
      <c r="F742" s="148"/>
      <c r="G742" s="148"/>
      <c r="H742" s="148"/>
      <c r="I742" s="148"/>
      <c r="J742" s="148"/>
      <c r="K742" s="148"/>
      <c r="L742" s="148"/>
      <c r="M742" s="148"/>
      <c r="N742" s="148"/>
      <c r="O742" s="148"/>
      <c r="P742" s="149"/>
    </row>
    <row r="743" spans="1:16" ht="15" customHeight="1" x14ac:dyDescent="0.25">
      <c r="A743" s="44" t="e">
        <f ca="1">IF(MONTH(C743)=MONTH(D$3),RIGHT('Yearly Info'!A$29,LEN('Yearly Info'!A$29)-4),"")</f>
        <v>#VALUE!</v>
      </c>
      <c r="B743" s="145"/>
      <c r="C743" s="42">
        <f t="shared" ca="1" si="26"/>
        <v>46352</v>
      </c>
      <c r="D743" s="54">
        <f ca="1">INDIRECT("'" &amp; UPPER(LEFT(TEXT($D$3,"mmmm"),3)) &amp; "'!Z26")</f>
        <v>0</v>
      </c>
      <c r="E743" s="147"/>
      <c r="F743" s="148"/>
      <c r="G743" s="148"/>
      <c r="H743" s="148"/>
      <c r="I743" s="148"/>
      <c r="J743" s="148"/>
      <c r="K743" s="148"/>
      <c r="L743" s="148"/>
      <c r="M743" s="148"/>
      <c r="N743" s="148"/>
      <c r="O743" s="148"/>
      <c r="P743" s="149"/>
    </row>
    <row r="744" spans="1:16" ht="15" customHeight="1" x14ac:dyDescent="0.25">
      <c r="A744" s="44" t="e">
        <f ca="1">IF(MONTH(C744)=MONTH(D$3),RIGHT('Yearly Info'!A$30,LEN('Yearly Info'!A$30)-4),"")</f>
        <v>#VALUE!</v>
      </c>
      <c r="B744" s="145"/>
      <c r="C744" s="42">
        <f t="shared" ca="1" si="26"/>
        <v>46352</v>
      </c>
      <c r="D744" s="54">
        <f ca="1">INDIRECT("'" &amp; UPPER(LEFT(TEXT($D$3,"mmmm"),3)) &amp; "'!Z27")</f>
        <v>0</v>
      </c>
      <c r="E744" s="147"/>
      <c r="F744" s="148"/>
      <c r="G744" s="148"/>
      <c r="H744" s="148"/>
      <c r="I744" s="148"/>
      <c r="J744" s="148"/>
      <c r="K744" s="148"/>
      <c r="L744" s="148"/>
      <c r="M744" s="148"/>
      <c r="N744" s="148"/>
      <c r="O744" s="148"/>
      <c r="P744" s="149"/>
    </row>
    <row r="745" spans="1:16" ht="15" customHeight="1" x14ac:dyDescent="0.25">
      <c r="A745" s="44" t="e">
        <f ca="1">IF(MONTH(C745)=MONTH(D$3),RIGHT('Yearly Info'!A$31,LEN('Yearly Info'!A$31)-4),"")</f>
        <v>#VALUE!</v>
      </c>
      <c r="B745" s="145"/>
      <c r="C745" s="42">
        <f t="shared" ca="1" si="26"/>
        <v>46352</v>
      </c>
      <c r="D745" s="54">
        <f ca="1">INDIRECT("'" &amp; UPPER(LEFT(TEXT($D$3,"mmmm"),3)) &amp; "'!Z28")</f>
        <v>0</v>
      </c>
      <c r="E745" s="147"/>
      <c r="F745" s="148"/>
      <c r="G745" s="148"/>
      <c r="H745" s="148"/>
      <c r="I745" s="148"/>
      <c r="J745" s="148"/>
      <c r="K745" s="148"/>
      <c r="L745" s="148"/>
      <c r="M745" s="148"/>
      <c r="N745" s="148"/>
      <c r="O745" s="148"/>
      <c r="P745" s="149"/>
    </row>
    <row r="746" spans="1:16" ht="15" customHeight="1" x14ac:dyDescent="0.25">
      <c r="A746" s="44" t="e">
        <f ca="1">IF(MONTH(C746)=MONTH(D$3),RIGHT('Yearly Info'!A$32,LEN('Yearly Info'!A$32)-4),"")</f>
        <v>#VALUE!</v>
      </c>
      <c r="B746" s="145"/>
      <c r="C746" s="42">
        <f t="shared" ca="1" si="26"/>
        <v>46352</v>
      </c>
      <c r="D746" s="54">
        <f ca="1">INDIRECT("'" &amp; UPPER(LEFT(TEXT($D$3,"mmmm"),3)) &amp; "'!Z29")</f>
        <v>0</v>
      </c>
      <c r="E746" s="147"/>
      <c r="F746" s="148"/>
      <c r="G746" s="148"/>
      <c r="H746" s="148"/>
      <c r="I746" s="148"/>
      <c r="J746" s="148"/>
      <c r="K746" s="148"/>
      <c r="L746" s="148"/>
      <c r="M746" s="148"/>
      <c r="N746" s="148"/>
      <c r="O746" s="148"/>
      <c r="P746" s="149"/>
    </row>
    <row r="747" spans="1:16" ht="15" customHeight="1" x14ac:dyDescent="0.25">
      <c r="A747" s="44" t="e">
        <f ca="1">IF(MONTH(C747)=MONTH(D$3),RIGHT('Yearly Info'!A$33,LEN('Yearly Info'!A$33)-4),"")</f>
        <v>#VALUE!</v>
      </c>
      <c r="B747" s="145"/>
      <c r="C747" s="42">
        <f t="shared" ca="1" si="26"/>
        <v>46352</v>
      </c>
      <c r="D747" s="54">
        <f ca="1">INDIRECT("'" &amp; UPPER(LEFT(TEXT($D$3,"mmmm"),3)) &amp; "'!Z30")</f>
        <v>0</v>
      </c>
      <c r="E747" s="147"/>
      <c r="F747" s="148"/>
      <c r="G747" s="148"/>
      <c r="H747" s="148"/>
      <c r="I747" s="148"/>
      <c r="J747" s="148"/>
      <c r="K747" s="148"/>
      <c r="L747" s="148"/>
      <c r="M747" s="148"/>
      <c r="N747" s="148"/>
      <c r="O747" s="148"/>
      <c r="P747" s="149"/>
    </row>
    <row r="748" spans="1:16" ht="15" customHeight="1" x14ac:dyDescent="0.25">
      <c r="A748" s="44" t="e">
        <f ca="1">IF(MONTH(C748)=MONTH(D$3),RIGHT('Yearly Info'!A$34,LEN('Yearly Info'!A$34)-4),"")</f>
        <v>#VALUE!</v>
      </c>
      <c r="B748" s="145"/>
      <c r="C748" s="42">
        <f t="shared" ca="1" si="26"/>
        <v>46352</v>
      </c>
      <c r="D748" s="54">
        <f ca="1">INDIRECT("'" &amp; UPPER(LEFT(TEXT($D$3,"mmmm"),3)) &amp; "'!Z31")</f>
        <v>0</v>
      </c>
      <c r="E748" s="147"/>
      <c r="F748" s="148"/>
      <c r="G748" s="148"/>
      <c r="H748" s="148"/>
      <c r="I748" s="148"/>
      <c r="J748" s="148"/>
      <c r="K748" s="148"/>
      <c r="L748" s="148"/>
      <c r="M748" s="148"/>
      <c r="N748" s="148"/>
      <c r="O748" s="148"/>
      <c r="P748" s="149"/>
    </row>
    <row r="749" spans="1:16" ht="15" customHeight="1" x14ac:dyDescent="0.25">
      <c r="A749" s="44" t="e">
        <f ca="1">IF(MONTH(C749)=MONTH(D$3),RIGHT('Yearly Info'!A$35,LEN('Yearly Info'!A$35)-4),"")</f>
        <v>#VALUE!</v>
      </c>
      <c r="B749" s="145"/>
      <c r="C749" s="42">
        <f t="shared" ca="1" si="26"/>
        <v>46352</v>
      </c>
      <c r="D749" s="54">
        <f ca="1">INDIRECT("'" &amp; UPPER(LEFT(TEXT($D$3,"mmmm"),3)) &amp; "'!Z32")</f>
        <v>0</v>
      </c>
      <c r="E749" s="147"/>
      <c r="F749" s="148"/>
      <c r="G749" s="148"/>
      <c r="H749" s="148"/>
      <c r="I749" s="148"/>
      <c r="J749" s="148"/>
      <c r="K749" s="148"/>
      <c r="L749" s="148"/>
      <c r="M749" s="148"/>
      <c r="N749" s="148"/>
      <c r="O749" s="148"/>
      <c r="P749" s="149"/>
    </row>
    <row r="750" spans="1:16" ht="15" customHeight="1" x14ac:dyDescent="0.25">
      <c r="A750" s="44" t="e">
        <f ca="1">IF(MONTH(C750)=MONTH(D$3),RIGHT('Yearly Info'!A$36,LEN('Yearly Info'!A$36)-4),"")</f>
        <v>#VALUE!</v>
      </c>
      <c r="B750" s="145"/>
      <c r="C750" s="42">
        <f t="shared" ca="1" si="26"/>
        <v>46352</v>
      </c>
      <c r="D750" s="54">
        <f ca="1">INDIRECT("'" &amp; UPPER(LEFT(TEXT($D$3,"mmmm"),3)) &amp; "'!Z33")</f>
        <v>0</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#VALUE!</v>
      </c>
      <c r="B751" s="145"/>
      <c r="C751" s="42">
        <f t="shared" ca="1" si="26"/>
        <v>46352</v>
      </c>
      <c r="D751" s="54">
        <f ca="1">INDIRECT("'" &amp; UPPER(LEFT(TEXT($D$3,"mmmm"),3)) &amp; "'!Z34")</f>
        <v>0</v>
      </c>
      <c r="E751" s="147"/>
      <c r="F751" s="148"/>
      <c r="G751" s="148"/>
      <c r="H751" s="148"/>
      <c r="I751" s="148"/>
      <c r="J751" s="148"/>
      <c r="K751" s="148"/>
      <c r="L751" s="148"/>
      <c r="M751" s="148"/>
      <c r="N751" s="148"/>
      <c r="O751" s="148"/>
      <c r="P751" s="149"/>
    </row>
    <row r="752" spans="1:16" ht="15" customHeight="1" x14ac:dyDescent="0.25">
      <c r="A752" s="44" t="e">
        <f ca="1">IF(MONTH(C752)=MONTH(D$3),RIGHT('Yearly Info'!A$38,LEN('Yearly Info'!A$38)-4),"")</f>
        <v>#VALUE!</v>
      </c>
      <c r="B752" s="145"/>
      <c r="C752" s="42">
        <f t="shared" ca="1" si="26"/>
        <v>46352</v>
      </c>
      <c r="D752" s="54">
        <f ca="1">INDIRECT("'" &amp; UPPER(LEFT(TEXT($D$3,"mmmm"),3)) &amp; "'!Z35")</f>
        <v>0</v>
      </c>
      <c r="E752" s="147"/>
      <c r="F752" s="148"/>
      <c r="G752" s="148"/>
      <c r="H752" s="148"/>
      <c r="I752" s="148"/>
      <c r="J752" s="148"/>
      <c r="K752" s="148"/>
      <c r="L752" s="148"/>
      <c r="M752" s="148"/>
      <c r="N752" s="148"/>
      <c r="O752" s="148"/>
      <c r="P752" s="149"/>
    </row>
    <row r="753" spans="1:16" ht="15" customHeight="1" x14ac:dyDescent="0.25">
      <c r="A753" s="44" t="e">
        <f ca="1">IF(MONTH(C753)=MONTH(D$3),RIGHT('Yearly Info'!A$39,LEN('Yearly Info'!A$39)-4),"")</f>
        <v>#VALUE!</v>
      </c>
      <c r="B753" s="145"/>
      <c r="C753" s="42">
        <f t="shared" ca="1" si="26"/>
        <v>46352</v>
      </c>
      <c r="D753" s="54">
        <f ca="1">INDIRECT("'" &amp; UPPER(LEFT(TEXT($D$3,"mmmm"),3)) &amp; "'!Z36")</f>
        <v>0</v>
      </c>
      <c r="E753" s="147"/>
      <c r="F753" s="148"/>
      <c r="G753" s="148"/>
      <c r="H753" s="148"/>
      <c r="I753" s="148"/>
      <c r="J753" s="148"/>
      <c r="K753" s="148"/>
      <c r="L753" s="148"/>
      <c r="M753" s="148"/>
      <c r="N753" s="148"/>
      <c r="O753" s="148"/>
      <c r="P753" s="149"/>
    </row>
    <row r="754" spans="1:16" ht="15" customHeight="1" thickBot="1" x14ac:dyDescent="0.3">
      <c r="A754" s="45" t="e">
        <f ca="1">IF(MONTH(C754)=MONTH(D$3),RIGHT('Yearly Info'!A$40,LEN('Yearly Info'!A$40)-4),"")</f>
        <v>#VALUE!</v>
      </c>
      <c r="B754" s="145"/>
      <c r="C754" s="42">
        <f t="shared" ca="1" si="26"/>
        <v>46352</v>
      </c>
      <c r="D754" s="54">
        <f ca="1">INDIRECT("'" &amp; UPPER(LEFT(TEXT($D$3,"mmmm"),3)) &amp; "'!Z37")</f>
        <v>0</v>
      </c>
      <c r="E754" s="147"/>
      <c r="F754" s="148"/>
      <c r="G754" s="148"/>
      <c r="H754" s="148"/>
      <c r="I754" s="148"/>
      <c r="J754" s="148"/>
      <c r="K754" s="148"/>
      <c r="L754" s="148"/>
      <c r="M754" s="148"/>
      <c r="N754" s="148"/>
      <c r="O754" s="148"/>
      <c r="P754" s="149"/>
    </row>
    <row r="755" spans="1:16" ht="15" customHeight="1" thickBot="1" x14ac:dyDescent="0.3">
      <c r="A755" s="45" t="str">
        <f ca="1">IF(MONTH(C755)=MONTH(D$3),RIGHT('Yearly Info'!A$41,LEN('Yearly Info'!A$41)-4),"")</f>
        <v xml:space="preserve"> </v>
      </c>
      <c r="B755" s="145"/>
      <c r="C755" s="42">
        <f t="shared" ca="1" si="26"/>
        <v>46352</v>
      </c>
      <c r="D755" s="54">
        <f ca="1">INDIRECT("'" &amp; UPPER(LEFT(TEXT($D$3,"mmmm"),3)) &amp; "'!Z38")</f>
        <v>0</v>
      </c>
      <c r="E755" s="147"/>
      <c r="F755" s="148"/>
      <c r="G755" s="148"/>
      <c r="H755" s="148"/>
      <c r="I755" s="148"/>
      <c r="J755" s="148"/>
      <c r="K755" s="148"/>
      <c r="L755" s="148"/>
      <c r="M755" s="148"/>
      <c r="N755" s="148"/>
      <c r="O755" s="148"/>
      <c r="P755" s="149"/>
    </row>
    <row r="756" spans="1:16" ht="15" customHeight="1" thickBot="1" x14ac:dyDescent="0.3">
      <c r="A756" s="45" t="str">
        <f ca="1">IF(MONTH(C756)=MONTH(D$3),RIGHT('Yearly Info'!A$42,LEN('Yearly Info'!A$42)-4),"")</f>
        <v xml:space="preserve"> </v>
      </c>
      <c r="B756" s="145"/>
      <c r="C756" s="42">
        <f t="shared" ca="1" si="26"/>
        <v>46352</v>
      </c>
      <c r="D756" s="54">
        <f ca="1">INDIRECT("'" &amp; UPPER(LEFT(TEXT($D$3,"mmmm"),3)) &amp; "'!Z39")</f>
        <v>0</v>
      </c>
      <c r="E756" s="147"/>
      <c r="F756" s="148"/>
      <c r="G756" s="148"/>
      <c r="H756" s="148"/>
      <c r="I756" s="148"/>
      <c r="J756" s="148"/>
      <c r="K756" s="148"/>
      <c r="L756" s="148"/>
      <c r="M756" s="148"/>
      <c r="N756" s="148"/>
      <c r="O756" s="148"/>
      <c r="P756" s="149"/>
    </row>
    <row r="757" spans="1:16" ht="15" customHeight="1" thickBot="1" x14ac:dyDescent="0.3">
      <c r="A757" s="45" t="str">
        <f ca="1">IF(MONTH(C757)=MONTH(D$3),RIGHT('Yearly Info'!A$43,LEN('Yearly Info'!A$43)-4),"")</f>
        <v xml:space="preserve"> </v>
      </c>
      <c r="B757" s="146"/>
      <c r="C757" s="42">
        <f t="shared" ca="1" si="26"/>
        <v>46352</v>
      </c>
      <c r="D757" s="55">
        <f ca="1">INDIRECT("'" &amp; UPPER(LEFT(TEXT($D$3,"mmmm"),3)) &amp; "'!Z40")</f>
        <v>0</v>
      </c>
      <c r="E757" s="150"/>
      <c r="F757" s="151"/>
      <c r="G757" s="151"/>
      <c r="H757" s="151"/>
      <c r="I757" s="151"/>
      <c r="J757" s="151"/>
      <c r="K757" s="151"/>
      <c r="L757" s="151"/>
      <c r="M757" s="151"/>
      <c r="N757" s="151"/>
      <c r="O757" s="151"/>
      <c r="P757" s="152"/>
    </row>
    <row r="758" spans="1:16" ht="15" customHeight="1" x14ac:dyDescent="0.25">
      <c r="A758" s="44" t="str">
        <f ca="1">IF(MONTH(C758)=MONTH(D$3),RIGHT('Yearly Info'!A$14,LEN('Yearly Info'!A$14)-4),"")</f>
        <v xml:space="preserve"> RICS Support for MDEQ</v>
      </c>
      <c r="B758" s="145" t="str">
        <f ca="1">TEXT(C758,"dddd")</f>
        <v>Friday</v>
      </c>
      <c r="C758" s="94">
        <f ca="1">C728+1</f>
        <v>46353</v>
      </c>
      <c r="D758" s="54">
        <f ca="1">INDIRECT("'" &amp; UPPER(LEFT(TEXT($D$3,"mmmm"),3)) &amp; "'!AA11")</f>
        <v>0</v>
      </c>
      <c r="E758" s="147"/>
      <c r="F758" s="148"/>
      <c r="G758" s="148"/>
      <c r="H758" s="148"/>
      <c r="I758" s="148"/>
      <c r="J758" s="148"/>
      <c r="K758" s="148"/>
      <c r="L758" s="148"/>
      <c r="M758" s="148"/>
      <c r="N758" s="148"/>
      <c r="O758" s="148"/>
      <c r="P758" s="149"/>
    </row>
    <row r="759" spans="1:16" ht="15" customHeight="1" x14ac:dyDescent="0.25">
      <c r="A759" s="44" t="str">
        <f ca="1">IF(MONTH(C759)=MONTH(D$3),RIGHT('Yearly Info'!A$15,LEN('Yearly Info'!A$15)-4),"")</f>
        <v xml:space="preserve"> MDEQ</v>
      </c>
      <c r="B759" s="145"/>
      <c r="C759" s="42">
        <f ca="1">C758</f>
        <v>46353</v>
      </c>
      <c r="D759" s="54">
        <f ca="1">INDIRECT("'" &amp; UPPER(LEFT(TEXT($D$3,"mmmm"),3)) &amp; "'!AA12")</f>
        <v>0</v>
      </c>
      <c r="E759" s="147"/>
      <c r="F759" s="148"/>
      <c r="G759" s="148"/>
      <c r="H759" s="148"/>
      <c r="I759" s="148"/>
      <c r="J759" s="148"/>
      <c r="K759" s="148"/>
      <c r="L759" s="148"/>
      <c r="M759" s="148"/>
      <c r="N759" s="148"/>
      <c r="O759" s="148"/>
      <c r="P759" s="149"/>
    </row>
    <row r="760" spans="1:16" ht="15" customHeight="1" x14ac:dyDescent="0.25">
      <c r="A760" s="44" t="str">
        <f ca="1">IF(MONTH(C760)=MONTH(D$3),RIGHT('Yearly Info'!A$16,LEN('Yearly Info'!A$16)-4),"")</f>
        <v xml:space="preserve"> RICS Idea Portal</v>
      </c>
      <c r="B760" s="145"/>
      <c r="C760" s="42">
        <f t="shared" ref="C760:C787" ca="1" si="27">C759</f>
        <v>46353</v>
      </c>
      <c r="D760" s="54">
        <f ca="1">INDIRECT("'" &amp; UPPER(LEFT(TEXT($D$3,"mmmm"),3)) &amp; "'!AA13")</f>
        <v>0</v>
      </c>
      <c r="E760" s="147"/>
      <c r="F760" s="148"/>
      <c r="G760" s="148"/>
      <c r="H760" s="148"/>
      <c r="I760" s="148"/>
      <c r="J760" s="148"/>
      <c r="K760" s="148"/>
      <c r="L760" s="148"/>
      <c r="M760" s="148"/>
      <c r="N760" s="148"/>
      <c r="O760" s="148"/>
      <c r="P760" s="149"/>
    </row>
    <row r="761" spans="1:16" ht="15" customHeight="1" x14ac:dyDescent="0.25">
      <c r="A761" s="44" t="str">
        <f ca="1">IF(MONTH(C761)=MONTH(D$3),RIGHT('Yearly Info'!A$17,LEN('Yearly Info'!A$17)-4),"")</f>
        <v xml:space="preserve"> MSWIS</v>
      </c>
      <c r="B761" s="145"/>
      <c r="C761" s="42">
        <f t="shared" ca="1" si="27"/>
        <v>46353</v>
      </c>
      <c r="D761" s="54">
        <f ca="1">INDIRECT("'" &amp; UPPER(LEFT(TEXT($D$3,"mmmm"),3)) &amp; "'!AA14")</f>
        <v>0</v>
      </c>
      <c r="E761" s="147"/>
      <c r="F761" s="148"/>
      <c r="G761" s="148"/>
      <c r="H761" s="148"/>
      <c r="I761" s="148"/>
      <c r="J761" s="148"/>
      <c r="K761" s="148"/>
      <c r="L761" s="148"/>
      <c r="M761" s="148"/>
      <c r="N761" s="148"/>
      <c r="O761" s="148"/>
      <c r="P761" s="149"/>
    </row>
    <row r="762" spans="1:16" ht="15" customHeight="1" x14ac:dyDescent="0.25">
      <c r="A762" s="44" t="str">
        <f ca="1">IF(MONTH(C762)=MONTH(D$3),RIGHT('Yearly Info'!A$18,LEN('Yearly Info'!A$18)-4),"")</f>
        <v xml:space="preserve"> GeoSpatial</v>
      </c>
      <c r="B762" s="145"/>
      <c r="C762" s="42">
        <f t="shared" ca="1" si="27"/>
        <v>46353</v>
      </c>
      <c r="D762" s="54">
        <f ca="1">INDIRECT("'" &amp; UPPER(LEFT(TEXT($D$3,"mmmm"),3)) &amp; "'!AA15")</f>
        <v>0</v>
      </c>
      <c r="E762" s="147"/>
      <c r="F762" s="148"/>
      <c r="G762" s="148"/>
      <c r="H762" s="148"/>
      <c r="I762" s="148"/>
      <c r="J762" s="148"/>
      <c r="K762" s="148"/>
      <c r="L762" s="148"/>
      <c r="M762" s="148"/>
      <c r="N762" s="148"/>
      <c r="O762" s="148"/>
      <c r="P762" s="149"/>
    </row>
    <row r="763" spans="1:16" ht="15" customHeight="1" x14ac:dyDescent="0.25">
      <c r="A763" s="44" t="str">
        <f ca="1">IF(MONTH(C763)=MONTH(D$3),RIGHT('Yearly Info'!A$19,LEN('Yearly Info'!A$19)-4),"")</f>
        <v xml:space="preserve"> RICS Dashboard</v>
      </c>
      <c r="B763" s="145"/>
      <c r="C763" s="42">
        <f t="shared" ca="1" si="27"/>
        <v>46353</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MDWFP NRIS</v>
      </c>
      <c r="B764" s="145"/>
      <c r="C764" s="42">
        <f t="shared" ca="1" si="27"/>
        <v>46353</v>
      </c>
      <c r="D764" s="54">
        <f ca="1">INDIRECT("'" &amp; UPPER(LEFT(TEXT($D$3,"mmmm"),3)) &amp; "'!AA17")</f>
        <v>0</v>
      </c>
      <c r="E764" s="147"/>
      <c r="F764" s="148"/>
      <c r="G764" s="148"/>
      <c r="H764" s="148"/>
      <c r="I764" s="148"/>
      <c r="J764" s="148"/>
      <c r="K764" s="148"/>
      <c r="L764" s="148"/>
      <c r="M764" s="148"/>
      <c r="N764" s="148"/>
      <c r="O764" s="148"/>
      <c r="P764" s="149"/>
    </row>
    <row r="765" spans="1:16" ht="15" customHeight="1" x14ac:dyDescent="0.25">
      <c r="A765" s="44" t="str">
        <f ca="1">IF(MONTH(C765)=MONTH(D$3),RIGHT('Yearly Info'!A$21,LEN('Yearly Info'!A$21)-4),"")</f>
        <v xml:space="preserve"> MSWIS MRVA 4 CLOSED</v>
      </c>
      <c r="B765" s="145"/>
      <c r="C765" s="42">
        <f t="shared" ca="1" si="27"/>
        <v>46353</v>
      </c>
      <c r="D765" s="54">
        <f ca="1">INDIRECT("'" &amp; UPPER(LEFT(TEXT($D$3,"mmmm"),3)) &amp; "'!AA18")</f>
        <v>0</v>
      </c>
      <c r="E765" s="147"/>
      <c r="F765" s="148"/>
      <c r="G765" s="148"/>
      <c r="H765" s="148"/>
      <c r="I765" s="148"/>
      <c r="J765" s="148"/>
      <c r="K765" s="148"/>
      <c r="L765" s="148"/>
      <c r="M765" s="148"/>
      <c r="N765" s="148"/>
      <c r="O765" s="148"/>
      <c r="P765" s="149"/>
    </row>
    <row r="766" spans="1:16" ht="15" customHeight="1" x14ac:dyDescent="0.25">
      <c r="A766" s="44" t="str">
        <f ca="1">IF(MONTH(C766)=MONTH(D$3),RIGHT('Yearly Info'!A$22,LEN('Yearly Info'!A$22)-4),"")</f>
        <v xml:space="preserve"> Tackett</v>
      </c>
      <c r="B766" s="145"/>
      <c r="C766" s="42">
        <f t="shared" ca="1" si="27"/>
        <v>46353</v>
      </c>
      <c r="D766" s="54">
        <f ca="1">INDIRECT("'" &amp; UPPER(LEFT(TEXT($D$3,"mmmm"),3)) &amp; "'!AA19")</f>
        <v>0</v>
      </c>
      <c r="E766" s="147"/>
      <c r="F766" s="148"/>
      <c r="G766" s="148"/>
      <c r="H766" s="148"/>
      <c r="I766" s="148"/>
      <c r="J766" s="148"/>
      <c r="K766" s="148"/>
      <c r="L766" s="148"/>
      <c r="M766" s="148"/>
      <c r="N766" s="148"/>
      <c r="O766" s="148"/>
      <c r="P766" s="149"/>
    </row>
    <row r="767" spans="1:16" ht="15" customHeight="1" x14ac:dyDescent="0.25">
      <c r="A767" s="44" t="e">
        <f ca="1">IF(MONTH(C767)=MONTH(D$3),RIGHT('Yearly Info'!A$23,LEN('Yearly Info'!A$23)-4),"")</f>
        <v>#VALUE!</v>
      </c>
      <c r="B767" s="145"/>
      <c r="C767" s="42">
        <f t="shared" ca="1" si="27"/>
        <v>46353</v>
      </c>
      <c r="D767" s="54">
        <f ca="1">INDIRECT("'" &amp; UPPER(LEFT(TEXT($D$3,"mmmm"),3)) &amp; "'!AA20")</f>
        <v>0</v>
      </c>
      <c r="E767" s="147"/>
      <c r="F767" s="148"/>
      <c r="G767" s="148"/>
      <c r="H767" s="148"/>
      <c r="I767" s="148"/>
      <c r="J767" s="148"/>
      <c r="K767" s="148"/>
      <c r="L767" s="148"/>
      <c r="M767" s="148"/>
      <c r="N767" s="148"/>
      <c r="O767" s="148"/>
      <c r="P767" s="149"/>
    </row>
    <row r="768" spans="1:16" ht="15" customHeight="1" x14ac:dyDescent="0.25">
      <c r="A768" s="44" t="e">
        <f ca="1">IF(MONTH(C768)=MONTH(D$3),RIGHT('Yearly Info'!A$24,LEN('Yearly Info'!A$24)-4),"")</f>
        <v>#VALUE!</v>
      </c>
      <c r="B768" s="145"/>
      <c r="C768" s="42">
        <f t="shared" ca="1" si="27"/>
        <v>46353</v>
      </c>
      <c r="D768" s="54">
        <f ca="1">INDIRECT("'" &amp; UPPER(LEFT(TEXT($D$3,"mmmm"),3)) &amp; "'!AA21")</f>
        <v>0</v>
      </c>
      <c r="E768" s="147"/>
      <c r="F768" s="148"/>
      <c r="G768" s="148"/>
      <c r="H768" s="148"/>
      <c r="I768" s="148"/>
      <c r="J768" s="148"/>
      <c r="K768" s="148"/>
      <c r="L768" s="148"/>
      <c r="M768" s="148"/>
      <c r="N768" s="148"/>
      <c r="O768" s="148"/>
      <c r="P768" s="149"/>
    </row>
    <row r="769" spans="1:16" ht="15" customHeight="1" x14ac:dyDescent="0.25">
      <c r="A769" s="44" t="e">
        <f ca="1">IF(MONTH(C769)=MONTH(D$3),RIGHT('Yearly Info'!A$25,LEN('Yearly Info'!A$25)-4),"")</f>
        <v>#VALUE!</v>
      </c>
      <c r="B769" s="145"/>
      <c r="C769" s="42">
        <f t="shared" ca="1" si="27"/>
        <v>46353</v>
      </c>
      <c r="D769" s="54">
        <f ca="1">INDIRECT("'" &amp; UPPER(LEFT(TEXT($D$3,"mmmm"),3)) &amp; "'!AA22")</f>
        <v>0</v>
      </c>
      <c r="E769" s="147"/>
      <c r="F769" s="148"/>
      <c r="G769" s="148"/>
      <c r="H769" s="148"/>
      <c r="I769" s="148"/>
      <c r="J769" s="148"/>
      <c r="K769" s="148"/>
      <c r="L769" s="148"/>
      <c r="M769" s="148"/>
      <c r="N769" s="148"/>
      <c r="O769" s="148"/>
      <c r="P769" s="149"/>
    </row>
    <row r="770" spans="1:16" ht="15" customHeight="1" x14ac:dyDescent="0.25">
      <c r="A770" s="44" t="e">
        <f ca="1">IF(MONTH(C770)=MONTH(D$3),RIGHT('Yearly Info'!A$26,LEN('Yearly Info'!A$26)-4),"")</f>
        <v>#VALUE!</v>
      </c>
      <c r="B770" s="145"/>
      <c r="C770" s="42">
        <f t="shared" ca="1" si="27"/>
        <v>46353</v>
      </c>
      <c r="D770" s="54">
        <f ca="1">INDIRECT("'" &amp; UPPER(LEFT(TEXT($D$3,"mmmm"),3)) &amp; "'!AA23")</f>
        <v>0</v>
      </c>
      <c r="E770" s="147"/>
      <c r="F770" s="148"/>
      <c r="G770" s="148"/>
      <c r="H770" s="148"/>
      <c r="I770" s="148"/>
      <c r="J770" s="148"/>
      <c r="K770" s="148"/>
      <c r="L770" s="148"/>
      <c r="M770" s="148"/>
      <c r="N770" s="148"/>
      <c r="O770" s="148"/>
      <c r="P770" s="149"/>
    </row>
    <row r="771" spans="1:16" ht="15" customHeight="1" x14ac:dyDescent="0.25">
      <c r="A771" s="44" t="e">
        <f ca="1">IF(MONTH(C771)=MONTH(D$3),RIGHT('Yearly Info'!A$27,LEN('Yearly Info'!A$27)-4),"")</f>
        <v>#VALUE!</v>
      </c>
      <c r="B771" s="145"/>
      <c r="C771" s="42">
        <f t="shared" ca="1" si="27"/>
        <v>46353</v>
      </c>
      <c r="D771" s="54">
        <f ca="1">INDIRECT("'" &amp; UPPER(LEFT(TEXT($D$3,"mmmm"),3)) &amp; "'!AA24")</f>
        <v>0</v>
      </c>
      <c r="E771" s="147"/>
      <c r="F771" s="148"/>
      <c r="G771" s="148"/>
      <c r="H771" s="148"/>
      <c r="I771" s="148"/>
      <c r="J771" s="148"/>
      <c r="K771" s="148"/>
      <c r="L771" s="148"/>
      <c r="M771" s="148"/>
      <c r="N771" s="148"/>
      <c r="O771" s="148"/>
      <c r="P771" s="149"/>
    </row>
    <row r="772" spans="1:16" ht="15" customHeight="1" x14ac:dyDescent="0.25">
      <c r="A772" s="44" t="e">
        <f ca="1">IF(MONTH(C772)=MONTH(D$3),RIGHT('Yearly Info'!A$28,LEN('Yearly Info'!A$28)-4),"")</f>
        <v>#VALUE!</v>
      </c>
      <c r="B772" s="145"/>
      <c r="C772" s="42">
        <f t="shared" ca="1" si="27"/>
        <v>46353</v>
      </c>
      <c r="D772" s="54">
        <f ca="1">INDIRECT("'" &amp; UPPER(LEFT(TEXT($D$3,"mmmm"),3)) &amp; "'!AA25")</f>
        <v>0</v>
      </c>
      <c r="E772" s="147"/>
      <c r="F772" s="148"/>
      <c r="G772" s="148"/>
      <c r="H772" s="148"/>
      <c r="I772" s="148"/>
      <c r="J772" s="148"/>
      <c r="K772" s="148"/>
      <c r="L772" s="148"/>
      <c r="M772" s="148"/>
      <c r="N772" s="148"/>
      <c r="O772" s="148"/>
      <c r="P772" s="149"/>
    </row>
    <row r="773" spans="1:16" ht="15" customHeight="1" x14ac:dyDescent="0.25">
      <c r="A773" s="44" t="e">
        <f ca="1">IF(MONTH(C773)=MONTH(D$3),RIGHT('Yearly Info'!A$29,LEN('Yearly Info'!A$29)-4),"")</f>
        <v>#VALUE!</v>
      </c>
      <c r="B773" s="145"/>
      <c r="C773" s="42">
        <f t="shared" ca="1" si="27"/>
        <v>46353</v>
      </c>
      <c r="D773" s="54">
        <f ca="1">INDIRECT("'" &amp; UPPER(LEFT(TEXT($D$3,"mmmm"),3)) &amp; "'!AA26")</f>
        <v>0</v>
      </c>
      <c r="E773" s="147"/>
      <c r="F773" s="148"/>
      <c r="G773" s="148"/>
      <c r="H773" s="148"/>
      <c r="I773" s="148"/>
      <c r="J773" s="148"/>
      <c r="K773" s="148"/>
      <c r="L773" s="148"/>
      <c r="M773" s="148"/>
      <c r="N773" s="148"/>
      <c r="O773" s="148"/>
      <c r="P773" s="149"/>
    </row>
    <row r="774" spans="1:16" ht="15" customHeight="1" x14ac:dyDescent="0.25">
      <c r="A774" s="44" t="e">
        <f ca="1">IF(MONTH(C774)=MONTH(D$3),RIGHT('Yearly Info'!A$30,LEN('Yearly Info'!A$30)-4),"")</f>
        <v>#VALUE!</v>
      </c>
      <c r="B774" s="145"/>
      <c r="C774" s="42">
        <f t="shared" ca="1" si="27"/>
        <v>46353</v>
      </c>
      <c r="D774" s="54">
        <f ca="1">INDIRECT("'" &amp; UPPER(LEFT(TEXT($D$3,"mmmm"),3)) &amp; "'!AA27")</f>
        <v>0</v>
      </c>
      <c r="E774" s="147"/>
      <c r="F774" s="148"/>
      <c r="G774" s="148"/>
      <c r="H774" s="148"/>
      <c r="I774" s="148"/>
      <c r="J774" s="148"/>
      <c r="K774" s="148"/>
      <c r="L774" s="148"/>
      <c r="M774" s="148"/>
      <c r="N774" s="148"/>
      <c r="O774" s="148"/>
      <c r="P774" s="149"/>
    </row>
    <row r="775" spans="1:16" ht="15" customHeight="1" x14ac:dyDescent="0.25">
      <c r="A775" s="44" t="e">
        <f ca="1">IF(MONTH(C775)=MONTH(D$3),RIGHT('Yearly Info'!A$31,LEN('Yearly Info'!A$31)-4),"")</f>
        <v>#VALUE!</v>
      </c>
      <c r="B775" s="145"/>
      <c r="C775" s="42">
        <f t="shared" ca="1" si="27"/>
        <v>46353</v>
      </c>
      <c r="D775" s="54">
        <f ca="1">INDIRECT("'" &amp; UPPER(LEFT(TEXT($D$3,"mmmm"),3)) &amp; "'!AA28")</f>
        <v>0</v>
      </c>
      <c r="E775" s="147"/>
      <c r="F775" s="148"/>
      <c r="G775" s="148"/>
      <c r="H775" s="148"/>
      <c r="I775" s="148"/>
      <c r="J775" s="148"/>
      <c r="K775" s="148"/>
      <c r="L775" s="148"/>
      <c r="M775" s="148"/>
      <c r="N775" s="148"/>
      <c r="O775" s="148"/>
      <c r="P775" s="149"/>
    </row>
    <row r="776" spans="1:16" ht="15" customHeight="1" x14ac:dyDescent="0.25">
      <c r="A776" s="44" t="e">
        <f ca="1">IF(MONTH(C776)=MONTH(D$3),RIGHT('Yearly Info'!A$32,LEN('Yearly Info'!A$32)-4),"")</f>
        <v>#VALUE!</v>
      </c>
      <c r="B776" s="145"/>
      <c r="C776" s="42">
        <f t="shared" ca="1" si="27"/>
        <v>46353</v>
      </c>
      <c r="D776" s="54">
        <f ca="1">INDIRECT("'" &amp; UPPER(LEFT(TEXT($D$3,"mmmm"),3)) &amp; "'!AA29")</f>
        <v>0</v>
      </c>
      <c r="E776" s="147"/>
      <c r="F776" s="148"/>
      <c r="G776" s="148"/>
      <c r="H776" s="148"/>
      <c r="I776" s="148"/>
      <c r="J776" s="148"/>
      <c r="K776" s="148"/>
      <c r="L776" s="148"/>
      <c r="M776" s="148"/>
      <c r="N776" s="148"/>
      <c r="O776" s="148"/>
      <c r="P776" s="149"/>
    </row>
    <row r="777" spans="1:16" ht="15" customHeight="1" x14ac:dyDescent="0.25">
      <c r="A777" s="44" t="e">
        <f ca="1">IF(MONTH(C777)=MONTH(D$3),RIGHT('Yearly Info'!A$33,LEN('Yearly Info'!A$33)-4),"")</f>
        <v>#VALUE!</v>
      </c>
      <c r="B777" s="145"/>
      <c r="C777" s="42">
        <f t="shared" ca="1" si="27"/>
        <v>46353</v>
      </c>
      <c r="D777" s="54">
        <f ca="1">INDIRECT("'" &amp; UPPER(LEFT(TEXT($D$3,"mmmm"),3)) &amp; "'!AA30")</f>
        <v>0</v>
      </c>
      <c r="E777" s="147"/>
      <c r="F777" s="148"/>
      <c r="G777" s="148"/>
      <c r="H777" s="148"/>
      <c r="I777" s="148"/>
      <c r="J777" s="148"/>
      <c r="K777" s="148"/>
      <c r="L777" s="148"/>
      <c r="M777" s="148"/>
      <c r="N777" s="148"/>
      <c r="O777" s="148"/>
      <c r="P777" s="149"/>
    </row>
    <row r="778" spans="1:16" ht="15" customHeight="1" x14ac:dyDescent="0.25">
      <c r="A778" s="44" t="e">
        <f ca="1">IF(MONTH(C778)=MONTH(D$3),RIGHT('Yearly Info'!A$34,LEN('Yearly Info'!A$34)-4),"")</f>
        <v>#VALUE!</v>
      </c>
      <c r="B778" s="145"/>
      <c r="C778" s="42">
        <f t="shared" ca="1" si="27"/>
        <v>46353</v>
      </c>
      <c r="D778" s="54">
        <f ca="1">INDIRECT("'" &amp; UPPER(LEFT(TEXT($D$3,"mmmm"),3)) &amp; "'!AA31")</f>
        <v>0</v>
      </c>
      <c r="E778" s="147"/>
      <c r="F778" s="148"/>
      <c r="G778" s="148"/>
      <c r="H778" s="148"/>
      <c r="I778" s="148"/>
      <c r="J778" s="148"/>
      <c r="K778" s="148"/>
      <c r="L778" s="148"/>
      <c r="M778" s="148"/>
      <c r="N778" s="148"/>
      <c r="O778" s="148"/>
      <c r="P778" s="149"/>
    </row>
    <row r="779" spans="1:16" ht="15" customHeight="1" x14ac:dyDescent="0.25">
      <c r="A779" s="44" t="e">
        <f ca="1">IF(MONTH(C779)=MONTH(D$3),RIGHT('Yearly Info'!A$35,LEN('Yearly Info'!A$35)-4),"")</f>
        <v>#VALUE!</v>
      </c>
      <c r="B779" s="145"/>
      <c r="C779" s="42">
        <f t="shared" ca="1" si="27"/>
        <v>46353</v>
      </c>
      <c r="D779" s="54">
        <f ca="1">INDIRECT("'" &amp; UPPER(LEFT(TEXT($D$3,"mmmm"),3)) &amp; "'!AA32")</f>
        <v>0</v>
      </c>
      <c r="E779" s="147"/>
      <c r="F779" s="148"/>
      <c r="G779" s="148"/>
      <c r="H779" s="148"/>
      <c r="I779" s="148"/>
      <c r="J779" s="148"/>
      <c r="K779" s="148"/>
      <c r="L779" s="148"/>
      <c r="M779" s="148"/>
      <c r="N779" s="148"/>
      <c r="O779" s="148"/>
      <c r="P779" s="149"/>
    </row>
    <row r="780" spans="1:16" ht="15" customHeight="1" x14ac:dyDescent="0.25">
      <c r="A780" s="44" t="e">
        <f ca="1">IF(MONTH(C780)=MONTH(D$3),RIGHT('Yearly Info'!A$36,LEN('Yearly Info'!A$36)-4),"")</f>
        <v>#VALUE!</v>
      </c>
      <c r="B780" s="145"/>
      <c r="C780" s="42">
        <f t="shared" ca="1" si="27"/>
        <v>46353</v>
      </c>
      <c r="D780" s="54">
        <f ca="1">INDIRECT("'" &amp; UPPER(LEFT(TEXT($D$3,"mmmm"),3)) &amp; "'!AA33")</f>
        <v>0</v>
      </c>
      <c r="E780" s="147"/>
      <c r="F780" s="148"/>
      <c r="G780" s="148"/>
      <c r="H780" s="148"/>
      <c r="I780" s="148"/>
      <c r="J780" s="148"/>
      <c r="K780" s="148"/>
      <c r="L780" s="148"/>
      <c r="M780" s="148"/>
      <c r="N780" s="148"/>
      <c r="O780" s="148"/>
      <c r="P780" s="149"/>
    </row>
    <row r="781" spans="1:16" ht="15" customHeight="1" x14ac:dyDescent="0.25">
      <c r="A781" s="44" t="e">
        <f ca="1">IF(MONTH(C781)=MONTH(D$3),RIGHT('Yearly Info'!A$37,LEN('Yearly Info'!A$37)-4),"")</f>
        <v>#VALUE!</v>
      </c>
      <c r="B781" s="145"/>
      <c r="C781" s="42">
        <f t="shared" ca="1" si="27"/>
        <v>46353</v>
      </c>
      <c r="D781" s="54">
        <f ca="1">INDIRECT("'" &amp; UPPER(LEFT(TEXT($D$3,"mmmm"),3)) &amp; "'!AA34")</f>
        <v>0</v>
      </c>
      <c r="E781" s="147"/>
      <c r="F781" s="148"/>
      <c r="G781" s="148"/>
      <c r="H781" s="148"/>
      <c r="I781" s="148"/>
      <c r="J781" s="148"/>
      <c r="K781" s="148"/>
      <c r="L781" s="148"/>
      <c r="M781" s="148"/>
      <c r="N781" s="148"/>
      <c r="O781" s="148"/>
      <c r="P781" s="149"/>
    </row>
    <row r="782" spans="1:16" ht="15" customHeight="1" x14ac:dyDescent="0.25">
      <c r="A782" s="44" t="e">
        <f ca="1">IF(MONTH(C782)=MONTH(D$3),RIGHT('Yearly Info'!A$38,LEN('Yearly Info'!A$38)-4),"")</f>
        <v>#VALUE!</v>
      </c>
      <c r="B782" s="145"/>
      <c r="C782" s="42">
        <f t="shared" ca="1" si="27"/>
        <v>46353</v>
      </c>
      <c r="D782" s="54">
        <f ca="1">INDIRECT("'" &amp; UPPER(LEFT(TEXT($D$3,"mmmm"),3)) &amp; "'!AA35")</f>
        <v>0</v>
      </c>
      <c r="E782" s="147"/>
      <c r="F782" s="148"/>
      <c r="G782" s="148"/>
      <c r="H782" s="148"/>
      <c r="I782" s="148"/>
      <c r="J782" s="148"/>
      <c r="K782" s="148"/>
      <c r="L782" s="148"/>
      <c r="M782" s="148"/>
      <c r="N782" s="148"/>
      <c r="O782" s="148"/>
      <c r="P782" s="149"/>
    </row>
    <row r="783" spans="1:16" ht="15" customHeight="1" x14ac:dyDescent="0.25">
      <c r="A783" s="44" t="e">
        <f ca="1">IF(MONTH(C783)=MONTH(D$3),RIGHT('Yearly Info'!A$39,LEN('Yearly Info'!A$39)-4),"")</f>
        <v>#VALUE!</v>
      </c>
      <c r="B783" s="145"/>
      <c r="C783" s="42">
        <f t="shared" ca="1" si="27"/>
        <v>46353</v>
      </c>
      <c r="D783" s="54">
        <f ca="1">INDIRECT("'" &amp; UPPER(LEFT(TEXT($D$3,"mmmm"),3)) &amp; "'!AA36")</f>
        <v>0</v>
      </c>
      <c r="E783" s="147"/>
      <c r="F783" s="148"/>
      <c r="G783" s="148"/>
      <c r="H783" s="148"/>
      <c r="I783" s="148"/>
      <c r="J783" s="148"/>
      <c r="K783" s="148"/>
      <c r="L783" s="148"/>
      <c r="M783" s="148"/>
      <c r="N783" s="148"/>
      <c r="O783" s="148"/>
      <c r="P783" s="149"/>
    </row>
    <row r="784" spans="1:16" ht="15" customHeight="1" thickBot="1" x14ac:dyDescent="0.3">
      <c r="A784" s="45" t="e">
        <f ca="1">IF(MONTH(C784)=MONTH(D$3),RIGHT('Yearly Info'!A$40,LEN('Yearly Info'!A$40)-4),"")</f>
        <v>#VALUE!</v>
      </c>
      <c r="B784" s="145"/>
      <c r="C784" s="42">
        <f t="shared" ca="1" si="27"/>
        <v>46353</v>
      </c>
      <c r="D784" s="54">
        <f ca="1">INDIRECT("'" &amp; UPPER(LEFT(TEXT($D$3,"mmmm"),3)) &amp; "'!AA37")</f>
        <v>0</v>
      </c>
      <c r="E784" s="147"/>
      <c r="F784" s="148"/>
      <c r="G784" s="148"/>
      <c r="H784" s="148"/>
      <c r="I784" s="148"/>
      <c r="J784" s="148"/>
      <c r="K784" s="148"/>
      <c r="L784" s="148"/>
      <c r="M784" s="148"/>
      <c r="N784" s="148"/>
      <c r="O784" s="148"/>
      <c r="P784" s="149"/>
    </row>
    <row r="785" spans="1:16" ht="15" customHeight="1" thickBot="1" x14ac:dyDescent="0.3">
      <c r="A785" s="45" t="str">
        <f ca="1">IF(MONTH(C785)=MONTH(D$3),RIGHT('Yearly Info'!A$41,LEN('Yearly Info'!A$41)-4),"")</f>
        <v xml:space="preserve"> </v>
      </c>
      <c r="B785" s="145"/>
      <c r="C785" s="42">
        <f t="shared" ca="1" si="27"/>
        <v>46353</v>
      </c>
      <c r="D785" s="54">
        <f ca="1">INDIRECT("'" &amp; UPPER(LEFT(TEXT($D$3,"mmmm"),3)) &amp; "'!AA38")</f>
        <v>0</v>
      </c>
      <c r="E785" s="147"/>
      <c r="F785" s="148"/>
      <c r="G785" s="148"/>
      <c r="H785" s="148"/>
      <c r="I785" s="148"/>
      <c r="J785" s="148"/>
      <c r="K785" s="148"/>
      <c r="L785" s="148"/>
      <c r="M785" s="148"/>
      <c r="N785" s="148"/>
      <c r="O785" s="148"/>
      <c r="P785" s="149"/>
    </row>
    <row r="786" spans="1:16" ht="15" customHeight="1" thickBot="1" x14ac:dyDescent="0.3">
      <c r="A786" s="45" t="str">
        <f ca="1">IF(MONTH(C786)=MONTH(D$3),RIGHT('Yearly Info'!A$42,LEN('Yearly Info'!A$42)-4),"")</f>
        <v xml:space="preserve"> </v>
      </c>
      <c r="B786" s="145"/>
      <c r="C786" s="42">
        <f t="shared" ca="1" si="27"/>
        <v>46353</v>
      </c>
      <c r="D786" s="54">
        <f ca="1">INDIRECT("'" &amp; UPPER(LEFT(TEXT($D$3,"mmmm"),3)) &amp; "'!AA39")</f>
        <v>0</v>
      </c>
      <c r="E786" s="147"/>
      <c r="F786" s="148"/>
      <c r="G786" s="148"/>
      <c r="H786" s="148"/>
      <c r="I786" s="148"/>
      <c r="J786" s="148"/>
      <c r="K786" s="148"/>
      <c r="L786" s="148"/>
      <c r="M786" s="148"/>
      <c r="N786" s="148"/>
      <c r="O786" s="148"/>
      <c r="P786" s="149"/>
    </row>
    <row r="787" spans="1:16" ht="15" customHeight="1" thickBot="1" x14ac:dyDescent="0.3">
      <c r="A787" s="45" t="str">
        <f ca="1">IF(MONTH(C787)=MONTH(D$3),RIGHT('Yearly Info'!A$43,LEN('Yearly Info'!A$43)-4),"")</f>
        <v xml:space="preserve"> </v>
      </c>
      <c r="B787" s="146"/>
      <c r="C787" s="42">
        <f t="shared" ca="1" si="27"/>
        <v>46353</v>
      </c>
      <c r="D787" s="55">
        <f ca="1">INDIRECT("'" &amp; UPPER(LEFT(TEXT($D$3,"mmmm"),3)) &amp; "'!AA40")</f>
        <v>0</v>
      </c>
      <c r="E787" s="150"/>
      <c r="F787" s="151"/>
      <c r="G787" s="151"/>
      <c r="H787" s="151"/>
      <c r="I787" s="151"/>
      <c r="J787" s="151"/>
      <c r="K787" s="151"/>
      <c r="L787" s="151"/>
      <c r="M787" s="151"/>
      <c r="N787" s="151"/>
      <c r="O787" s="151"/>
      <c r="P787" s="152"/>
    </row>
    <row r="788" spans="1:16" ht="15" customHeight="1" x14ac:dyDescent="0.25">
      <c r="A788" s="44" t="str">
        <f ca="1">IF(MONTH(C788)=MONTH(D$3),RIGHT('Yearly Info'!A$14,LEN('Yearly Info'!A$14)-4),"")</f>
        <v xml:space="preserve"> RICS Support for MDEQ</v>
      </c>
      <c r="B788" s="145" t="str">
        <f ca="1">TEXT(C788,"dddd")</f>
        <v>Saturday</v>
      </c>
      <c r="C788" s="94">
        <f ca="1">C758+1</f>
        <v>46354</v>
      </c>
      <c r="D788" s="107">
        <f ca="1">INDIRECT("'" &amp; UPPER(LEFT(TEXT($D$3,"mmmm"),3)) &amp; "'!AB11")</f>
        <v>0</v>
      </c>
      <c r="E788" s="147"/>
      <c r="F788" s="148"/>
      <c r="G788" s="148"/>
      <c r="H788" s="148"/>
      <c r="I788" s="148"/>
      <c r="J788" s="148"/>
      <c r="K788" s="148"/>
      <c r="L788" s="148"/>
      <c r="M788" s="148"/>
      <c r="N788" s="148"/>
      <c r="O788" s="148"/>
      <c r="P788" s="149"/>
    </row>
    <row r="789" spans="1:16" ht="15" customHeight="1" x14ac:dyDescent="0.25">
      <c r="A789" s="44" t="str">
        <f ca="1">IF(MONTH(C789)=MONTH(D$3),RIGHT('Yearly Info'!A$15,LEN('Yearly Info'!A$15)-4),"")</f>
        <v xml:space="preserve"> MDEQ</v>
      </c>
      <c r="B789" s="145"/>
      <c r="C789" s="42">
        <f ca="1">C788</f>
        <v>46354</v>
      </c>
      <c r="D789" s="107">
        <f ca="1">INDIRECT("'" &amp; UPPER(LEFT(TEXT($D$3,"mmmm"),3)) &amp; "'!AB12")</f>
        <v>0</v>
      </c>
      <c r="E789" s="147"/>
      <c r="F789" s="148"/>
      <c r="G789" s="148"/>
      <c r="H789" s="148"/>
      <c r="I789" s="148"/>
      <c r="J789" s="148"/>
      <c r="K789" s="148"/>
      <c r="L789" s="148"/>
      <c r="M789" s="148"/>
      <c r="N789" s="148"/>
      <c r="O789" s="148"/>
      <c r="P789" s="149"/>
    </row>
    <row r="790" spans="1:16" ht="15" customHeight="1" x14ac:dyDescent="0.25">
      <c r="A790" s="44" t="str">
        <f ca="1">IF(MONTH(C790)=MONTH(D$3),RIGHT('Yearly Info'!A$16,LEN('Yearly Info'!A$16)-4),"")</f>
        <v xml:space="preserve"> RICS Idea Portal</v>
      </c>
      <c r="B790" s="145"/>
      <c r="C790" s="42">
        <f t="shared" ref="C790:C817" ca="1" si="28">C789</f>
        <v>46354</v>
      </c>
      <c r="D790" s="107">
        <f ca="1">INDIRECT("'" &amp; UPPER(LEFT(TEXT($D$3,"mmmm"),3)) &amp; "'!AB13")</f>
        <v>0</v>
      </c>
      <c r="E790" s="147"/>
      <c r="F790" s="148"/>
      <c r="G790" s="148"/>
      <c r="H790" s="148"/>
      <c r="I790" s="148"/>
      <c r="J790" s="148"/>
      <c r="K790" s="148"/>
      <c r="L790" s="148"/>
      <c r="M790" s="148"/>
      <c r="N790" s="148"/>
      <c r="O790" s="148"/>
      <c r="P790" s="149"/>
    </row>
    <row r="791" spans="1:16" ht="15" customHeight="1" x14ac:dyDescent="0.25">
      <c r="A791" s="44" t="str">
        <f ca="1">IF(MONTH(C791)=MONTH(D$3),RIGHT('Yearly Info'!A$17,LEN('Yearly Info'!A$17)-4),"")</f>
        <v xml:space="preserve"> MSWIS</v>
      </c>
      <c r="B791" s="145"/>
      <c r="C791" s="42">
        <f t="shared" ca="1" si="28"/>
        <v>46354</v>
      </c>
      <c r="D791" s="107">
        <f ca="1">INDIRECT("'" &amp; UPPER(LEFT(TEXT($D$3,"mmmm"),3)) &amp; "'!AB14")</f>
        <v>0</v>
      </c>
      <c r="E791" s="147"/>
      <c r="F791" s="148"/>
      <c r="G791" s="148"/>
      <c r="H791" s="148"/>
      <c r="I791" s="148"/>
      <c r="J791" s="148"/>
      <c r="K791" s="148"/>
      <c r="L791" s="148"/>
      <c r="M791" s="148"/>
      <c r="N791" s="148"/>
      <c r="O791" s="148"/>
      <c r="P791" s="149"/>
    </row>
    <row r="792" spans="1:16" ht="15" customHeight="1" x14ac:dyDescent="0.25">
      <c r="A792" s="44" t="str">
        <f ca="1">IF(MONTH(C792)=MONTH(D$3),RIGHT('Yearly Info'!A$18,LEN('Yearly Info'!A$18)-4),"")</f>
        <v xml:space="preserve"> GeoSpatial</v>
      </c>
      <c r="B792" s="145"/>
      <c r="C792" s="42">
        <f t="shared" ca="1" si="28"/>
        <v>46354</v>
      </c>
      <c r="D792" s="107">
        <f ca="1">INDIRECT("'" &amp; UPPER(LEFT(TEXT($D$3,"mmmm"),3)) &amp; "'!AB15")</f>
        <v>0</v>
      </c>
      <c r="E792" s="147"/>
      <c r="F792" s="148"/>
      <c r="G792" s="148"/>
      <c r="H792" s="148"/>
      <c r="I792" s="148"/>
      <c r="J792" s="148"/>
      <c r="K792" s="148"/>
      <c r="L792" s="148"/>
      <c r="M792" s="148"/>
      <c r="N792" s="148"/>
      <c r="O792" s="148"/>
      <c r="P792" s="149"/>
    </row>
    <row r="793" spans="1:16" ht="15" customHeight="1" x14ac:dyDescent="0.25">
      <c r="A793" s="44" t="str">
        <f ca="1">IF(MONTH(C793)=MONTH(D$3),RIGHT('Yearly Info'!A$19,LEN('Yearly Info'!A$19)-4),"")</f>
        <v xml:space="preserve"> RICS Dashboard</v>
      </c>
      <c r="B793" s="145"/>
      <c r="C793" s="42">
        <f t="shared" ca="1" si="28"/>
        <v>46354</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MDWFP NRIS</v>
      </c>
      <c r="B794" s="145"/>
      <c r="C794" s="42">
        <f t="shared" ca="1" si="28"/>
        <v>46354</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 MRVA 4 CLOSED</v>
      </c>
      <c r="B795" s="145"/>
      <c r="C795" s="42">
        <f t="shared" ca="1" si="28"/>
        <v>46354</v>
      </c>
      <c r="D795" s="107">
        <f ca="1">INDIRECT("'" &amp; UPPER(LEFT(TEXT($D$3,"mmmm"),3)) &amp; "'!AB18")</f>
        <v>0</v>
      </c>
      <c r="E795" s="147"/>
      <c r="F795" s="148"/>
      <c r="G795" s="148"/>
      <c r="H795" s="148"/>
      <c r="I795" s="148"/>
      <c r="J795" s="148"/>
      <c r="K795" s="148"/>
      <c r="L795" s="148"/>
      <c r="M795" s="148"/>
      <c r="N795" s="148"/>
      <c r="O795" s="148"/>
      <c r="P795" s="149"/>
    </row>
    <row r="796" spans="1:16" ht="15" customHeight="1" x14ac:dyDescent="0.25">
      <c r="A796" s="44" t="str">
        <f ca="1">IF(MONTH(C796)=MONTH(D$3),RIGHT('Yearly Info'!A$22,LEN('Yearly Info'!A$22)-4),"")</f>
        <v xml:space="preserve"> Tackett</v>
      </c>
      <c r="B796" s="145"/>
      <c r="C796" s="42">
        <f t="shared" ca="1" si="28"/>
        <v>46354</v>
      </c>
      <c r="D796" s="107">
        <f ca="1">INDIRECT("'" &amp; UPPER(LEFT(TEXT($D$3,"mmmm"),3)) &amp; "'!AB19")</f>
        <v>0</v>
      </c>
      <c r="E796" s="147"/>
      <c r="F796" s="148"/>
      <c r="G796" s="148"/>
      <c r="H796" s="148"/>
      <c r="I796" s="148"/>
      <c r="J796" s="148"/>
      <c r="K796" s="148"/>
      <c r="L796" s="148"/>
      <c r="M796" s="148"/>
      <c r="N796" s="148"/>
      <c r="O796" s="148"/>
      <c r="P796" s="149"/>
    </row>
    <row r="797" spans="1:16" ht="15" customHeight="1" x14ac:dyDescent="0.25">
      <c r="A797" s="44" t="e">
        <f ca="1">IF(MONTH(C797)=MONTH(D$3),RIGHT('Yearly Info'!A$23,LEN('Yearly Info'!A$23)-4),"")</f>
        <v>#VALUE!</v>
      </c>
      <c r="B797" s="145"/>
      <c r="C797" s="42">
        <f t="shared" ca="1" si="28"/>
        <v>46354</v>
      </c>
      <c r="D797" s="107">
        <f ca="1">INDIRECT("'" &amp; UPPER(LEFT(TEXT($D$3,"mmmm"),3)) &amp; "'!AB20")</f>
        <v>0</v>
      </c>
      <c r="E797" s="160"/>
      <c r="F797" s="148"/>
      <c r="G797" s="148"/>
      <c r="H797" s="148"/>
      <c r="I797" s="148"/>
      <c r="J797" s="148"/>
      <c r="K797" s="148"/>
      <c r="L797" s="148"/>
      <c r="M797" s="148"/>
      <c r="N797" s="148"/>
      <c r="O797" s="148"/>
      <c r="P797" s="149"/>
    </row>
    <row r="798" spans="1:16" ht="15" customHeight="1" x14ac:dyDescent="0.25">
      <c r="A798" s="44" t="e">
        <f ca="1">IF(MONTH(C798)=MONTH(D$3),RIGHT('Yearly Info'!A$24,LEN('Yearly Info'!A$24)-4),"")</f>
        <v>#VALUE!</v>
      </c>
      <c r="B798" s="145"/>
      <c r="C798" s="42">
        <f t="shared" ca="1" si="28"/>
        <v>46354</v>
      </c>
      <c r="D798" s="107">
        <f ca="1">INDIRECT("'" &amp; UPPER(LEFT(TEXT($D$3,"mmmm"),3)) &amp; "'!AB21")</f>
        <v>0</v>
      </c>
      <c r="E798" s="147"/>
      <c r="F798" s="148"/>
      <c r="G798" s="148"/>
      <c r="H798" s="148"/>
      <c r="I798" s="148"/>
      <c r="J798" s="148"/>
      <c r="K798" s="148"/>
      <c r="L798" s="148"/>
      <c r="M798" s="148"/>
      <c r="N798" s="148"/>
      <c r="O798" s="148"/>
      <c r="P798" s="149"/>
    </row>
    <row r="799" spans="1:16" ht="15" customHeight="1" x14ac:dyDescent="0.25">
      <c r="A799" s="44" t="e">
        <f ca="1">IF(MONTH(C799)=MONTH(D$3),RIGHT('Yearly Info'!A$25,LEN('Yearly Info'!A$25)-4),"")</f>
        <v>#VALUE!</v>
      </c>
      <c r="B799" s="145"/>
      <c r="C799" s="42">
        <f t="shared" ca="1" si="28"/>
        <v>46354</v>
      </c>
      <c r="D799" s="107">
        <f ca="1">INDIRECT("'" &amp; UPPER(LEFT(TEXT($D$3,"mmmm"),3)) &amp; "'!AB22")</f>
        <v>0</v>
      </c>
      <c r="E799" s="147"/>
      <c r="F799" s="148"/>
      <c r="G799" s="148"/>
      <c r="H799" s="148"/>
      <c r="I799" s="148"/>
      <c r="J799" s="148"/>
      <c r="K799" s="148"/>
      <c r="L799" s="148"/>
      <c r="M799" s="148"/>
      <c r="N799" s="148"/>
      <c r="O799" s="148"/>
      <c r="P799" s="149"/>
    </row>
    <row r="800" spans="1:16" ht="15" customHeight="1" x14ac:dyDescent="0.25">
      <c r="A800" s="44" t="e">
        <f ca="1">IF(MONTH(C800)=MONTH(D$3),RIGHT('Yearly Info'!A$26,LEN('Yearly Info'!A$26)-4),"")</f>
        <v>#VALUE!</v>
      </c>
      <c r="B800" s="145"/>
      <c r="C800" s="42">
        <f t="shared" ca="1" si="28"/>
        <v>46354</v>
      </c>
      <c r="D800" s="107">
        <f ca="1">INDIRECT("'" &amp; UPPER(LEFT(TEXT($D$3,"mmmm"),3)) &amp; "'!AB23")</f>
        <v>0</v>
      </c>
      <c r="E800" s="147"/>
      <c r="F800" s="148"/>
      <c r="G800" s="148"/>
      <c r="H800" s="148"/>
      <c r="I800" s="148"/>
      <c r="J800" s="148"/>
      <c r="K800" s="148"/>
      <c r="L800" s="148"/>
      <c r="M800" s="148"/>
      <c r="N800" s="148"/>
      <c r="O800" s="148"/>
      <c r="P800" s="149"/>
    </row>
    <row r="801" spans="1:16" ht="15" customHeight="1" x14ac:dyDescent="0.25">
      <c r="A801" s="44" t="e">
        <f ca="1">IF(MONTH(C801)=MONTH(D$3),RIGHT('Yearly Info'!A$27,LEN('Yearly Info'!A$27)-4),"")</f>
        <v>#VALUE!</v>
      </c>
      <c r="B801" s="145"/>
      <c r="C801" s="42">
        <f t="shared" ca="1" si="28"/>
        <v>46354</v>
      </c>
      <c r="D801" s="107">
        <f ca="1">INDIRECT("'" &amp; UPPER(LEFT(TEXT($D$3,"mmmm"),3)) &amp; "'!AB24")</f>
        <v>0</v>
      </c>
      <c r="E801" s="147"/>
      <c r="F801" s="148"/>
      <c r="G801" s="148"/>
      <c r="H801" s="148"/>
      <c r="I801" s="148"/>
      <c r="J801" s="148"/>
      <c r="K801" s="148"/>
      <c r="L801" s="148"/>
      <c r="M801" s="148"/>
      <c r="N801" s="148"/>
      <c r="O801" s="148"/>
      <c r="P801" s="149"/>
    </row>
    <row r="802" spans="1:16" ht="15" customHeight="1" x14ac:dyDescent="0.25">
      <c r="A802" s="44" t="e">
        <f ca="1">IF(MONTH(C802)=MONTH(D$3),RIGHT('Yearly Info'!A$28,LEN('Yearly Info'!A$28)-4),"")</f>
        <v>#VALUE!</v>
      </c>
      <c r="B802" s="145"/>
      <c r="C802" s="42">
        <f t="shared" ca="1" si="28"/>
        <v>46354</v>
      </c>
      <c r="D802" s="107">
        <f ca="1">INDIRECT("'" &amp; UPPER(LEFT(TEXT($D$3,"mmmm"),3)) &amp; "'!AB25")</f>
        <v>0</v>
      </c>
      <c r="E802" s="147"/>
      <c r="F802" s="148"/>
      <c r="G802" s="148"/>
      <c r="H802" s="148"/>
      <c r="I802" s="148"/>
      <c r="J802" s="148"/>
      <c r="K802" s="148"/>
      <c r="L802" s="148"/>
      <c r="M802" s="148"/>
      <c r="N802" s="148"/>
      <c r="O802" s="148"/>
      <c r="P802" s="149"/>
    </row>
    <row r="803" spans="1:16" ht="15" customHeight="1" x14ac:dyDescent="0.25">
      <c r="A803" s="44" t="e">
        <f ca="1">IF(MONTH(C803)=MONTH(D$3),RIGHT('Yearly Info'!A$29,LEN('Yearly Info'!A$29)-4),"")</f>
        <v>#VALUE!</v>
      </c>
      <c r="B803" s="145"/>
      <c r="C803" s="42">
        <f t="shared" ca="1" si="28"/>
        <v>46354</v>
      </c>
      <c r="D803" s="107">
        <f ca="1">INDIRECT("'" &amp; UPPER(LEFT(TEXT($D$3,"mmmm"),3)) &amp; "'!AB26")</f>
        <v>0</v>
      </c>
      <c r="E803" s="147"/>
      <c r="F803" s="148"/>
      <c r="G803" s="148"/>
      <c r="H803" s="148"/>
      <c r="I803" s="148"/>
      <c r="J803" s="148"/>
      <c r="K803" s="148"/>
      <c r="L803" s="148"/>
      <c r="M803" s="148"/>
      <c r="N803" s="148"/>
      <c r="O803" s="148"/>
      <c r="P803" s="149"/>
    </row>
    <row r="804" spans="1:16" ht="15" customHeight="1" x14ac:dyDescent="0.25">
      <c r="A804" s="44" t="e">
        <f ca="1">IF(MONTH(C804)=MONTH(D$3),RIGHT('Yearly Info'!A$30,LEN('Yearly Info'!A$30)-4),"")</f>
        <v>#VALUE!</v>
      </c>
      <c r="B804" s="145"/>
      <c r="C804" s="42">
        <f t="shared" ca="1" si="28"/>
        <v>46354</v>
      </c>
      <c r="D804" s="107">
        <f ca="1">INDIRECT("'" &amp; UPPER(LEFT(TEXT($D$3,"mmmm"),3)) &amp; "'!AB27")</f>
        <v>0</v>
      </c>
      <c r="E804" s="147"/>
      <c r="F804" s="148"/>
      <c r="G804" s="148"/>
      <c r="H804" s="148"/>
      <c r="I804" s="148"/>
      <c r="J804" s="148"/>
      <c r="K804" s="148"/>
      <c r="L804" s="148"/>
      <c r="M804" s="148"/>
      <c r="N804" s="148"/>
      <c r="O804" s="148"/>
      <c r="P804" s="149"/>
    </row>
    <row r="805" spans="1:16" ht="15" customHeight="1" x14ac:dyDescent="0.25">
      <c r="A805" s="44" t="e">
        <f ca="1">IF(MONTH(C805)=MONTH(D$3),RIGHT('Yearly Info'!A$31,LEN('Yearly Info'!A$31)-4),"")</f>
        <v>#VALUE!</v>
      </c>
      <c r="B805" s="145"/>
      <c r="C805" s="42">
        <f t="shared" ca="1" si="28"/>
        <v>46354</v>
      </c>
      <c r="D805" s="107">
        <f ca="1">INDIRECT("'" &amp; UPPER(LEFT(TEXT($D$3,"mmmm"),3)) &amp; "'!AB28")</f>
        <v>0</v>
      </c>
      <c r="E805" s="147"/>
      <c r="F805" s="148"/>
      <c r="G805" s="148"/>
      <c r="H805" s="148"/>
      <c r="I805" s="148"/>
      <c r="J805" s="148"/>
      <c r="K805" s="148"/>
      <c r="L805" s="148"/>
      <c r="M805" s="148"/>
      <c r="N805" s="148"/>
      <c r="O805" s="148"/>
      <c r="P805" s="149"/>
    </row>
    <row r="806" spans="1:16" ht="15" customHeight="1" x14ac:dyDescent="0.25">
      <c r="A806" s="44" t="e">
        <f ca="1">IF(MONTH(C806)=MONTH(D$3),RIGHT('Yearly Info'!A$32,LEN('Yearly Info'!A$32)-4),"")</f>
        <v>#VALUE!</v>
      </c>
      <c r="B806" s="145"/>
      <c r="C806" s="42">
        <f t="shared" ca="1" si="28"/>
        <v>46354</v>
      </c>
      <c r="D806" s="107">
        <f ca="1">INDIRECT("'" &amp; UPPER(LEFT(TEXT($D$3,"mmmm"),3)) &amp; "'!AB29")</f>
        <v>0</v>
      </c>
      <c r="E806" s="147"/>
      <c r="F806" s="148"/>
      <c r="G806" s="148"/>
      <c r="H806" s="148"/>
      <c r="I806" s="148"/>
      <c r="J806" s="148"/>
      <c r="K806" s="148"/>
      <c r="L806" s="148"/>
      <c r="M806" s="148"/>
      <c r="N806" s="148"/>
      <c r="O806" s="148"/>
      <c r="P806" s="149"/>
    </row>
    <row r="807" spans="1:16" ht="15" customHeight="1" x14ac:dyDescent="0.25">
      <c r="A807" s="44" t="e">
        <f ca="1">IF(MONTH(C807)=MONTH(D$3),RIGHT('Yearly Info'!A$33,LEN('Yearly Info'!A$33)-4),"")</f>
        <v>#VALUE!</v>
      </c>
      <c r="B807" s="145"/>
      <c r="C807" s="42">
        <f t="shared" ca="1" si="28"/>
        <v>46354</v>
      </c>
      <c r="D807" s="107">
        <f ca="1">INDIRECT("'" &amp; UPPER(LEFT(TEXT($D$3,"mmmm"),3)) &amp; "'!AB30")</f>
        <v>0</v>
      </c>
      <c r="E807" s="147"/>
      <c r="F807" s="148"/>
      <c r="G807" s="148"/>
      <c r="H807" s="148"/>
      <c r="I807" s="148"/>
      <c r="J807" s="148"/>
      <c r="K807" s="148"/>
      <c r="L807" s="148"/>
      <c r="M807" s="148"/>
      <c r="N807" s="148"/>
      <c r="O807" s="148"/>
      <c r="P807" s="149"/>
    </row>
    <row r="808" spans="1:16" ht="15" customHeight="1" x14ac:dyDescent="0.25">
      <c r="A808" s="44" t="e">
        <f ca="1">IF(MONTH(C808)=MONTH(D$3),RIGHT('Yearly Info'!A$34,LEN('Yearly Info'!A$34)-4),"")</f>
        <v>#VALUE!</v>
      </c>
      <c r="B808" s="145"/>
      <c r="C808" s="42">
        <f t="shared" ca="1" si="28"/>
        <v>46354</v>
      </c>
      <c r="D808" s="107">
        <f ca="1">INDIRECT("'" &amp; UPPER(LEFT(TEXT($D$3,"mmmm"),3)) &amp; "'!AB31")</f>
        <v>0</v>
      </c>
      <c r="E808" s="147"/>
      <c r="F808" s="148"/>
      <c r="G808" s="148"/>
      <c r="H808" s="148"/>
      <c r="I808" s="148"/>
      <c r="J808" s="148"/>
      <c r="K808" s="148"/>
      <c r="L808" s="148"/>
      <c r="M808" s="148"/>
      <c r="N808" s="148"/>
      <c r="O808" s="148"/>
      <c r="P808" s="149"/>
    </row>
    <row r="809" spans="1:16" ht="15" customHeight="1" x14ac:dyDescent="0.25">
      <c r="A809" s="44" t="e">
        <f ca="1">IF(MONTH(C809)=MONTH(D$3),RIGHT('Yearly Info'!A$35,LEN('Yearly Info'!A$35)-4),"")</f>
        <v>#VALUE!</v>
      </c>
      <c r="B809" s="145"/>
      <c r="C809" s="42">
        <f t="shared" ca="1" si="28"/>
        <v>46354</v>
      </c>
      <c r="D809" s="107">
        <f ca="1">INDIRECT("'" &amp; UPPER(LEFT(TEXT($D$3,"mmmm"),3)) &amp; "'!AB32")</f>
        <v>0</v>
      </c>
      <c r="E809" s="147"/>
      <c r="F809" s="148"/>
      <c r="G809" s="148"/>
      <c r="H809" s="148"/>
      <c r="I809" s="148"/>
      <c r="J809" s="148"/>
      <c r="K809" s="148"/>
      <c r="L809" s="148"/>
      <c r="M809" s="148"/>
      <c r="N809" s="148"/>
      <c r="O809" s="148"/>
      <c r="P809" s="149"/>
    </row>
    <row r="810" spans="1:16" ht="15" customHeight="1" x14ac:dyDescent="0.25">
      <c r="A810" s="44" t="e">
        <f ca="1">IF(MONTH(C810)=MONTH(D$3),RIGHT('Yearly Info'!A$36,LEN('Yearly Info'!A$36)-4),"")</f>
        <v>#VALUE!</v>
      </c>
      <c r="B810" s="145"/>
      <c r="C810" s="42">
        <f t="shared" ca="1" si="28"/>
        <v>46354</v>
      </c>
      <c r="D810" s="107">
        <f ca="1">INDIRECT("'" &amp; UPPER(LEFT(TEXT($D$3,"mmmm"),3)) &amp; "'!AB33")</f>
        <v>0</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#VALUE!</v>
      </c>
      <c r="B811" s="145"/>
      <c r="C811" s="42">
        <f t="shared" ca="1" si="28"/>
        <v>46354</v>
      </c>
      <c r="D811" s="107">
        <f ca="1">INDIRECT("'" &amp; UPPER(LEFT(TEXT($D$3,"mmmm"),3)) &amp; "'!AB34")</f>
        <v>0</v>
      </c>
      <c r="E811" s="147"/>
      <c r="F811" s="148"/>
      <c r="G811" s="148"/>
      <c r="H811" s="148"/>
      <c r="I811" s="148"/>
      <c r="J811" s="148"/>
      <c r="K811" s="148"/>
      <c r="L811" s="148"/>
      <c r="M811" s="148"/>
      <c r="N811" s="148"/>
      <c r="O811" s="148"/>
      <c r="P811" s="149"/>
    </row>
    <row r="812" spans="1:16" ht="15" customHeight="1" x14ac:dyDescent="0.25">
      <c r="A812" s="44" t="e">
        <f ca="1">IF(MONTH(C812)=MONTH(D$3),RIGHT('Yearly Info'!A$38,LEN('Yearly Info'!A$38)-4),"")</f>
        <v>#VALUE!</v>
      </c>
      <c r="B812" s="145"/>
      <c r="C812" s="42">
        <f t="shared" ca="1" si="28"/>
        <v>46354</v>
      </c>
      <c r="D812" s="107">
        <f ca="1">INDIRECT("'" &amp; UPPER(LEFT(TEXT($D$3,"mmmm"),3)) &amp; "'!AB35")</f>
        <v>0</v>
      </c>
      <c r="E812" s="147"/>
      <c r="F812" s="148"/>
      <c r="G812" s="148"/>
      <c r="H812" s="148"/>
      <c r="I812" s="148"/>
      <c r="J812" s="148"/>
      <c r="K812" s="148"/>
      <c r="L812" s="148"/>
      <c r="M812" s="148"/>
      <c r="N812" s="148"/>
      <c r="O812" s="148"/>
      <c r="P812" s="149"/>
    </row>
    <row r="813" spans="1:16" ht="15" customHeight="1" x14ac:dyDescent="0.25">
      <c r="A813" s="44" t="e">
        <f ca="1">IF(MONTH(C813)=MONTH(D$3),RIGHT('Yearly Info'!A$39,LEN('Yearly Info'!A$39)-4),"")</f>
        <v>#VALUE!</v>
      </c>
      <c r="B813" s="145"/>
      <c r="C813" s="42">
        <f t="shared" ca="1" si="28"/>
        <v>46354</v>
      </c>
      <c r="D813" s="107">
        <f ca="1">INDIRECT("'" &amp; UPPER(LEFT(TEXT($D$3,"mmmm"),3)) &amp; "'!AB36")</f>
        <v>0</v>
      </c>
      <c r="E813" s="147"/>
      <c r="F813" s="148"/>
      <c r="G813" s="148"/>
      <c r="H813" s="148"/>
      <c r="I813" s="148"/>
      <c r="J813" s="148"/>
      <c r="K813" s="148"/>
      <c r="L813" s="148"/>
      <c r="M813" s="148"/>
      <c r="N813" s="148"/>
      <c r="O813" s="148"/>
      <c r="P813" s="149"/>
    </row>
    <row r="814" spans="1:16" ht="15" customHeight="1" thickBot="1" x14ac:dyDescent="0.3">
      <c r="A814" s="45" t="e">
        <f ca="1">IF(MONTH(C814)=MONTH(D$3),RIGHT('Yearly Info'!A$40,LEN('Yearly Info'!A$40)-4),"")</f>
        <v>#VALUE!</v>
      </c>
      <c r="B814" s="145"/>
      <c r="C814" s="42">
        <f t="shared" ca="1" si="28"/>
        <v>46354</v>
      </c>
      <c r="D814" s="107">
        <f ca="1">INDIRECT("'" &amp; UPPER(LEFT(TEXT($D$3,"mmmm"),3)) &amp; "'!AB37")</f>
        <v>0</v>
      </c>
      <c r="E814" s="147"/>
      <c r="F814" s="148"/>
      <c r="G814" s="148"/>
      <c r="H814" s="148"/>
      <c r="I814" s="148"/>
      <c r="J814" s="148"/>
      <c r="K814" s="148"/>
      <c r="L814" s="148"/>
      <c r="M814" s="148"/>
      <c r="N814" s="148"/>
      <c r="O814" s="148"/>
      <c r="P814" s="149"/>
    </row>
    <row r="815" spans="1:16" ht="15" customHeight="1" thickBot="1" x14ac:dyDescent="0.3">
      <c r="A815" s="45" t="str">
        <f ca="1">IF(MONTH(C815)=MONTH(D$3),RIGHT('Yearly Info'!A$41,LEN('Yearly Info'!A$41)-4),"")</f>
        <v xml:space="preserve"> </v>
      </c>
      <c r="B815" s="145"/>
      <c r="C815" s="42">
        <f t="shared" ca="1" si="28"/>
        <v>46354</v>
      </c>
      <c r="D815" s="107">
        <f ca="1">INDIRECT("'" &amp; UPPER(LEFT(TEXT($D$3,"mmmm"),3)) &amp; "'!AB38")</f>
        <v>0</v>
      </c>
      <c r="E815" s="147"/>
      <c r="F815" s="148"/>
      <c r="G815" s="148"/>
      <c r="H815" s="148"/>
      <c r="I815" s="148"/>
      <c r="J815" s="148"/>
      <c r="K815" s="148"/>
      <c r="L815" s="148"/>
      <c r="M815" s="148"/>
      <c r="N815" s="148"/>
      <c r="O815" s="148"/>
      <c r="P815" s="149"/>
    </row>
    <row r="816" spans="1:16" ht="15" customHeight="1" thickBot="1" x14ac:dyDescent="0.3">
      <c r="A816" s="45" t="str">
        <f ca="1">IF(MONTH(C816)=MONTH(D$3),RIGHT('Yearly Info'!A$42,LEN('Yearly Info'!A$42)-4),"")</f>
        <v xml:space="preserve"> </v>
      </c>
      <c r="B816" s="145"/>
      <c r="C816" s="42">
        <f t="shared" ca="1" si="28"/>
        <v>46354</v>
      </c>
      <c r="D816" s="107">
        <f ca="1">INDIRECT("'" &amp; UPPER(LEFT(TEXT($D$3,"mmmm"),3)) &amp; "'!AB39")</f>
        <v>0</v>
      </c>
      <c r="E816" s="147"/>
      <c r="F816" s="148"/>
      <c r="G816" s="148"/>
      <c r="H816" s="148"/>
      <c r="I816" s="148"/>
      <c r="J816" s="148"/>
      <c r="K816" s="148"/>
      <c r="L816" s="148"/>
      <c r="M816" s="148"/>
      <c r="N816" s="148"/>
      <c r="O816" s="148"/>
      <c r="P816" s="149"/>
    </row>
    <row r="817" spans="1:16" ht="15" customHeight="1" thickBot="1" x14ac:dyDescent="0.3">
      <c r="A817" s="45" t="str">
        <f ca="1">IF(MONTH(C817)=MONTH(D$3),RIGHT('Yearly Info'!A$43,LEN('Yearly Info'!A$43)-4),"")</f>
        <v xml:space="preserve"> </v>
      </c>
      <c r="B817" s="146"/>
      <c r="C817" s="42">
        <f t="shared" ca="1" si="28"/>
        <v>46354</v>
      </c>
      <c r="D817" s="107">
        <f ca="1">INDIRECT("'" &amp; UPPER(LEFT(TEXT($D$3,"mmmm"),3)) &amp; "'!AB40")</f>
        <v>0</v>
      </c>
      <c r="E817" s="150"/>
      <c r="F817" s="151"/>
      <c r="G817" s="151"/>
      <c r="H817" s="151"/>
      <c r="I817" s="151"/>
      <c r="J817" s="151"/>
      <c r="K817" s="151"/>
      <c r="L817" s="151"/>
      <c r="M817" s="151"/>
      <c r="N817" s="151"/>
      <c r="O817" s="151"/>
      <c r="P817" s="152"/>
    </row>
    <row r="818" spans="1:16" ht="15" customHeight="1" x14ac:dyDescent="0.25">
      <c r="A818" s="44" t="str">
        <f ca="1">IF(MONTH(C818)=MONTH(D$3),RIGHT('Yearly Info'!A$14,LEN('Yearly Info'!A$14)-4),"")</f>
        <v xml:space="preserve"> RICS Support for MDEQ</v>
      </c>
      <c r="B818" s="145" t="str">
        <f ca="1">TEXT(C818,"dddd")</f>
        <v>Sunday</v>
      </c>
      <c r="C818" s="94">
        <f ca="1">C788+1</f>
        <v>46355</v>
      </c>
      <c r="D818" s="107">
        <f ca="1">INDIRECT("'" &amp; UPPER(LEFT(TEXT($D$3,"mmmm"),3)) &amp; "'!AC11")</f>
        <v>0</v>
      </c>
      <c r="E818" s="147"/>
      <c r="F818" s="148"/>
      <c r="G818" s="148"/>
      <c r="H818" s="148"/>
      <c r="I818" s="148"/>
      <c r="J818" s="148"/>
      <c r="K818" s="148"/>
      <c r="L818" s="148"/>
      <c r="M818" s="148"/>
      <c r="N818" s="148"/>
      <c r="O818" s="148"/>
      <c r="P818" s="149"/>
    </row>
    <row r="819" spans="1:16" ht="15" customHeight="1" x14ac:dyDescent="0.25">
      <c r="A819" s="44" t="str">
        <f ca="1">IF(MONTH(C819)=MONTH(D$3),RIGHT('Yearly Info'!A$15,LEN('Yearly Info'!A$15)-4),"")</f>
        <v xml:space="preserve"> MDEQ</v>
      </c>
      <c r="B819" s="145"/>
      <c r="C819" s="42">
        <f ca="1">C818</f>
        <v>46355</v>
      </c>
      <c r="D819" s="107">
        <f ca="1">INDIRECT("'" &amp; UPPER(LEFT(TEXT($D$3,"mmmm"),3)) &amp; "'!AC12")</f>
        <v>0</v>
      </c>
      <c r="E819" s="147"/>
      <c r="F819" s="148"/>
      <c r="G819" s="148"/>
      <c r="H819" s="148"/>
      <c r="I819" s="148"/>
      <c r="J819" s="148"/>
      <c r="K819" s="148"/>
      <c r="L819" s="148"/>
      <c r="M819" s="148"/>
      <c r="N819" s="148"/>
      <c r="O819" s="148"/>
      <c r="P819" s="149"/>
    </row>
    <row r="820" spans="1:16" ht="15" customHeight="1" x14ac:dyDescent="0.25">
      <c r="A820" s="44" t="str">
        <f ca="1">IF(MONTH(C820)=MONTH(D$3),RIGHT('Yearly Info'!A$16,LEN('Yearly Info'!A$16)-4),"")</f>
        <v xml:space="preserve"> RICS Idea Portal</v>
      </c>
      <c r="B820" s="145"/>
      <c r="C820" s="42">
        <f t="shared" ref="C820:C847" ca="1" si="29">C819</f>
        <v>46355</v>
      </c>
      <c r="D820" s="107">
        <f ca="1">INDIRECT("'" &amp; UPPER(LEFT(TEXT($D$3,"mmmm"),3)) &amp; "'!AC13")</f>
        <v>0</v>
      </c>
      <c r="E820" s="147"/>
      <c r="F820" s="148"/>
      <c r="G820" s="148"/>
      <c r="H820" s="148"/>
      <c r="I820" s="148"/>
      <c r="J820" s="148"/>
      <c r="K820" s="148"/>
      <c r="L820" s="148"/>
      <c r="M820" s="148"/>
      <c r="N820" s="148"/>
      <c r="O820" s="148"/>
      <c r="P820" s="149"/>
    </row>
    <row r="821" spans="1:16" ht="15" customHeight="1" x14ac:dyDescent="0.25">
      <c r="A821" s="44" t="str">
        <f ca="1">IF(MONTH(C821)=MONTH(D$3),RIGHT('Yearly Info'!A$17,LEN('Yearly Info'!A$17)-4),"")</f>
        <v xml:space="preserve"> MSWIS</v>
      </c>
      <c r="B821" s="145"/>
      <c r="C821" s="42">
        <f t="shared" ca="1" si="29"/>
        <v>46355</v>
      </c>
      <c r="D821" s="107">
        <f ca="1">INDIRECT("'" &amp; UPPER(LEFT(TEXT($D$3,"mmmm"),3)) &amp; "'!AC14")</f>
        <v>0</v>
      </c>
      <c r="E821" s="147"/>
      <c r="F821" s="148"/>
      <c r="G821" s="148"/>
      <c r="H821" s="148"/>
      <c r="I821" s="148"/>
      <c r="J821" s="148"/>
      <c r="K821" s="148"/>
      <c r="L821" s="148"/>
      <c r="M821" s="148"/>
      <c r="N821" s="148"/>
      <c r="O821" s="148"/>
      <c r="P821" s="149"/>
    </row>
    <row r="822" spans="1:16" ht="15" customHeight="1" x14ac:dyDescent="0.25">
      <c r="A822" s="44" t="str">
        <f ca="1">IF(MONTH(C822)=MONTH(D$3),RIGHT('Yearly Info'!A$18,LEN('Yearly Info'!A$18)-4),"")</f>
        <v xml:space="preserve"> GeoSpatial</v>
      </c>
      <c r="B822" s="145"/>
      <c r="C822" s="42">
        <f t="shared" ca="1" si="29"/>
        <v>46355</v>
      </c>
      <c r="D822" s="107">
        <f ca="1">INDIRECT("'" &amp; UPPER(LEFT(TEXT($D$3,"mmmm"),3)) &amp; "'!AC15")</f>
        <v>0</v>
      </c>
      <c r="E822" s="147"/>
      <c r="F822" s="148"/>
      <c r="G822" s="148"/>
      <c r="H822" s="148"/>
      <c r="I822" s="148"/>
      <c r="J822" s="148"/>
      <c r="K822" s="148"/>
      <c r="L822" s="148"/>
      <c r="M822" s="148"/>
      <c r="N822" s="148"/>
      <c r="O822" s="148"/>
      <c r="P822" s="149"/>
    </row>
    <row r="823" spans="1:16" ht="15" customHeight="1" x14ac:dyDescent="0.25">
      <c r="A823" s="44" t="str">
        <f ca="1">IF(MONTH(C823)=MONTH(D$3),RIGHT('Yearly Info'!A$19,LEN('Yearly Info'!A$19)-4),"")</f>
        <v xml:space="preserve"> RICS Dashboard</v>
      </c>
      <c r="B823" s="145"/>
      <c r="C823" s="42">
        <f t="shared" ca="1" si="29"/>
        <v>46355</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xml:space="preserve"> MDWFP NRIS</v>
      </c>
      <c r="B824" s="145"/>
      <c r="C824" s="42">
        <f t="shared" ca="1" si="29"/>
        <v>46355</v>
      </c>
      <c r="D824" s="107">
        <f ca="1">INDIRECT("'" &amp; UPPER(LEFT(TEXT($D$3,"mmmm"),3)) &amp; "'!AC17")</f>
        <v>0</v>
      </c>
      <c r="E824" s="147"/>
      <c r="F824" s="148"/>
      <c r="G824" s="148"/>
      <c r="H824" s="148"/>
      <c r="I824" s="148"/>
      <c r="J824" s="148"/>
      <c r="K824" s="148"/>
      <c r="L824" s="148"/>
      <c r="M824" s="148"/>
      <c r="N824" s="148"/>
      <c r="O824" s="148"/>
      <c r="P824" s="149"/>
    </row>
    <row r="825" spans="1:16" ht="15" customHeight="1" x14ac:dyDescent="0.25">
      <c r="A825" s="44" t="str">
        <f ca="1">IF(MONTH(C825)=MONTH(D$3),RIGHT('Yearly Info'!A$21,LEN('Yearly Info'!A$21)-4),"")</f>
        <v xml:space="preserve"> MSWIS MRVA 4 CLOSED</v>
      </c>
      <c r="B825" s="145"/>
      <c r="C825" s="42">
        <f t="shared" ca="1" si="29"/>
        <v>46355</v>
      </c>
      <c r="D825" s="107">
        <f ca="1">INDIRECT("'" &amp; UPPER(LEFT(TEXT($D$3,"mmmm"),3)) &amp; "'!AC18")</f>
        <v>0</v>
      </c>
      <c r="E825" s="147"/>
      <c r="F825" s="148"/>
      <c r="G825" s="148"/>
      <c r="H825" s="148"/>
      <c r="I825" s="148"/>
      <c r="J825" s="148"/>
      <c r="K825" s="148"/>
      <c r="L825" s="148"/>
      <c r="M825" s="148"/>
      <c r="N825" s="148"/>
      <c r="O825" s="148"/>
      <c r="P825" s="149"/>
    </row>
    <row r="826" spans="1:16" ht="15" customHeight="1" x14ac:dyDescent="0.25">
      <c r="A826" s="44" t="str">
        <f ca="1">IF(MONTH(C826)=MONTH(D$3),RIGHT('Yearly Info'!A$22,LEN('Yearly Info'!A$22)-4),"")</f>
        <v xml:space="preserve"> Tackett</v>
      </c>
      <c r="B826" s="145"/>
      <c r="C826" s="42">
        <f t="shared" ca="1" si="29"/>
        <v>46355</v>
      </c>
      <c r="D826" s="107">
        <f ca="1">INDIRECT("'" &amp; UPPER(LEFT(TEXT($D$3,"mmmm"),3)) &amp; "'!AC19")</f>
        <v>0</v>
      </c>
      <c r="E826" s="147"/>
      <c r="F826" s="148"/>
      <c r="G826" s="148"/>
      <c r="H826" s="148"/>
      <c r="I826" s="148"/>
      <c r="J826" s="148"/>
      <c r="K826" s="148"/>
      <c r="L826" s="148"/>
      <c r="M826" s="148"/>
      <c r="N826" s="148"/>
      <c r="O826" s="148"/>
      <c r="P826" s="149"/>
    </row>
    <row r="827" spans="1:16" ht="15" customHeight="1" x14ac:dyDescent="0.25">
      <c r="A827" s="44" t="e">
        <f ca="1">IF(MONTH(C827)=MONTH(D$3),RIGHT('Yearly Info'!A$23,LEN('Yearly Info'!A$23)-4),"")</f>
        <v>#VALUE!</v>
      </c>
      <c r="B827" s="145"/>
      <c r="C827" s="42">
        <f t="shared" ca="1" si="29"/>
        <v>46355</v>
      </c>
      <c r="D827" s="107">
        <f ca="1">INDIRECT("'" &amp; UPPER(LEFT(TEXT($D$3,"mmmm"),3)) &amp; "'!AC20")</f>
        <v>0</v>
      </c>
      <c r="E827" s="147"/>
      <c r="F827" s="148"/>
      <c r="G827" s="148"/>
      <c r="H827" s="148"/>
      <c r="I827" s="148"/>
      <c r="J827" s="148"/>
      <c r="K827" s="148"/>
      <c r="L827" s="148"/>
      <c r="M827" s="148"/>
      <c r="N827" s="148"/>
      <c r="O827" s="148"/>
      <c r="P827" s="149"/>
    </row>
    <row r="828" spans="1:16" ht="15" customHeight="1" x14ac:dyDescent="0.25">
      <c r="A828" s="44" t="e">
        <f ca="1">IF(MONTH(C828)=MONTH(D$3),RIGHT('Yearly Info'!A$24,LEN('Yearly Info'!A$24)-4),"")</f>
        <v>#VALUE!</v>
      </c>
      <c r="B828" s="145"/>
      <c r="C828" s="42">
        <f t="shared" ca="1" si="29"/>
        <v>46355</v>
      </c>
      <c r="D828" s="107">
        <f ca="1">INDIRECT("'" &amp; UPPER(LEFT(TEXT($D$3,"mmmm"),3)) &amp; "'!AC21")</f>
        <v>0</v>
      </c>
      <c r="E828" s="147"/>
      <c r="F828" s="148"/>
      <c r="G828" s="148"/>
      <c r="H828" s="148"/>
      <c r="I828" s="148"/>
      <c r="J828" s="148"/>
      <c r="K828" s="148"/>
      <c r="L828" s="148"/>
      <c r="M828" s="148"/>
      <c r="N828" s="148"/>
      <c r="O828" s="148"/>
      <c r="P828" s="149"/>
    </row>
    <row r="829" spans="1:16" ht="15" customHeight="1" x14ac:dyDescent="0.25">
      <c r="A829" s="44" t="e">
        <f ca="1">IF(MONTH(C829)=MONTH(D$3),RIGHT('Yearly Info'!A$25,LEN('Yearly Info'!A$25)-4),"")</f>
        <v>#VALUE!</v>
      </c>
      <c r="B829" s="145"/>
      <c r="C829" s="42">
        <f t="shared" ca="1" si="29"/>
        <v>46355</v>
      </c>
      <c r="D829" s="107">
        <f ca="1">INDIRECT("'" &amp; UPPER(LEFT(TEXT($D$3,"mmmm"),3)) &amp; "'!AC22")</f>
        <v>0</v>
      </c>
      <c r="E829" s="147"/>
      <c r="F829" s="148"/>
      <c r="G829" s="148"/>
      <c r="H829" s="148"/>
      <c r="I829" s="148"/>
      <c r="J829" s="148"/>
      <c r="K829" s="148"/>
      <c r="L829" s="148"/>
      <c r="M829" s="148"/>
      <c r="N829" s="148"/>
      <c r="O829" s="148"/>
      <c r="P829" s="149"/>
    </row>
    <row r="830" spans="1:16" ht="15" customHeight="1" x14ac:dyDescent="0.25">
      <c r="A830" s="44" t="e">
        <f ca="1">IF(MONTH(C830)=MONTH(D$3),RIGHT('Yearly Info'!A$26,LEN('Yearly Info'!A$26)-4),"")</f>
        <v>#VALUE!</v>
      </c>
      <c r="B830" s="145"/>
      <c r="C830" s="42">
        <f t="shared" ca="1" si="29"/>
        <v>46355</v>
      </c>
      <c r="D830" s="107">
        <f ca="1">INDIRECT("'" &amp; UPPER(LEFT(TEXT($D$3,"mmmm"),3)) &amp; "'!AC23")</f>
        <v>0</v>
      </c>
      <c r="E830" s="147"/>
      <c r="F830" s="148"/>
      <c r="G830" s="148"/>
      <c r="H830" s="148"/>
      <c r="I830" s="148"/>
      <c r="J830" s="148"/>
      <c r="K830" s="148"/>
      <c r="L830" s="148"/>
      <c r="M830" s="148"/>
      <c r="N830" s="148"/>
      <c r="O830" s="148"/>
      <c r="P830" s="149"/>
    </row>
    <row r="831" spans="1:16" ht="15" customHeight="1" x14ac:dyDescent="0.25">
      <c r="A831" s="44" t="e">
        <f ca="1">IF(MONTH(C831)=MONTH(D$3),RIGHT('Yearly Info'!A$27,LEN('Yearly Info'!A$27)-4),"")</f>
        <v>#VALUE!</v>
      </c>
      <c r="B831" s="145"/>
      <c r="C831" s="42">
        <f t="shared" ca="1" si="29"/>
        <v>46355</v>
      </c>
      <c r="D831" s="107">
        <f ca="1">INDIRECT("'" &amp; UPPER(LEFT(TEXT($D$3,"mmmm"),3)) &amp; "'!AC24")</f>
        <v>0</v>
      </c>
      <c r="E831" s="147"/>
      <c r="F831" s="148"/>
      <c r="G831" s="148"/>
      <c r="H831" s="148"/>
      <c r="I831" s="148"/>
      <c r="J831" s="148"/>
      <c r="K831" s="148"/>
      <c r="L831" s="148"/>
      <c r="M831" s="148"/>
      <c r="N831" s="148"/>
      <c r="O831" s="148"/>
      <c r="P831" s="149"/>
    </row>
    <row r="832" spans="1:16" ht="15" customHeight="1" x14ac:dyDescent="0.25">
      <c r="A832" s="44" t="e">
        <f ca="1">IF(MONTH(C832)=MONTH(D$3),RIGHT('Yearly Info'!A$28,LEN('Yearly Info'!A$28)-4),"")</f>
        <v>#VALUE!</v>
      </c>
      <c r="B832" s="145"/>
      <c r="C832" s="42">
        <f t="shared" ca="1" si="29"/>
        <v>46355</v>
      </c>
      <c r="D832" s="107">
        <f ca="1">INDIRECT("'" &amp; UPPER(LEFT(TEXT($D$3,"mmmm"),3)) &amp; "'!AC25")</f>
        <v>0</v>
      </c>
      <c r="E832" s="147"/>
      <c r="F832" s="148"/>
      <c r="G832" s="148"/>
      <c r="H832" s="148"/>
      <c r="I832" s="148"/>
      <c r="J832" s="148"/>
      <c r="K832" s="148"/>
      <c r="L832" s="148"/>
      <c r="M832" s="148"/>
      <c r="N832" s="148"/>
      <c r="O832" s="148"/>
      <c r="P832" s="149"/>
    </row>
    <row r="833" spans="1:16" ht="15" customHeight="1" x14ac:dyDescent="0.25">
      <c r="A833" s="44" t="e">
        <f ca="1">IF(MONTH(C833)=MONTH(D$3),RIGHT('Yearly Info'!A$29,LEN('Yearly Info'!A$29)-4),"")</f>
        <v>#VALUE!</v>
      </c>
      <c r="B833" s="145"/>
      <c r="C833" s="42">
        <f t="shared" ca="1" si="29"/>
        <v>46355</v>
      </c>
      <c r="D833" s="107">
        <f ca="1">INDIRECT("'" &amp; UPPER(LEFT(TEXT($D$3,"mmmm"),3)) &amp; "'!AC26")</f>
        <v>0</v>
      </c>
      <c r="E833" s="147"/>
      <c r="F833" s="148"/>
      <c r="G833" s="148"/>
      <c r="H833" s="148"/>
      <c r="I833" s="148"/>
      <c r="J833" s="148"/>
      <c r="K833" s="148"/>
      <c r="L833" s="148"/>
      <c r="M833" s="148"/>
      <c r="N833" s="148"/>
      <c r="O833" s="148"/>
      <c r="P833" s="149"/>
    </row>
    <row r="834" spans="1:16" ht="15" customHeight="1" x14ac:dyDescent="0.25">
      <c r="A834" s="44" t="e">
        <f ca="1">IF(MONTH(C834)=MONTH(D$3),RIGHT('Yearly Info'!A$30,LEN('Yearly Info'!A$30)-4),"")</f>
        <v>#VALUE!</v>
      </c>
      <c r="B834" s="145"/>
      <c r="C834" s="42">
        <f t="shared" ca="1" si="29"/>
        <v>46355</v>
      </c>
      <c r="D834" s="107">
        <f ca="1">INDIRECT("'" &amp; UPPER(LEFT(TEXT($D$3,"mmmm"),3)) &amp; "'!AC27")</f>
        <v>0</v>
      </c>
      <c r="E834" s="147"/>
      <c r="F834" s="148"/>
      <c r="G834" s="148"/>
      <c r="H834" s="148"/>
      <c r="I834" s="148"/>
      <c r="J834" s="148"/>
      <c r="K834" s="148"/>
      <c r="L834" s="148"/>
      <c r="M834" s="148"/>
      <c r="N834" s="148"/>
      <c r="O834" s="148"/>
      <c r="P834" s="149"/>
    </row>
    <row r="835" spans="1:16" ht="15" customHeight="1" x14ac:dyDescent="0.25">
      <c r="A835" s="44" t="e">
        <f ca="1">IF(MONTH(C835)=MONTH(D$3),RIGHT('Yearly Info'!A$31,LEN('Yearly Info'!A$31)-4),"")</f>
        <v>#VALUE!</v>
      </c>
      <c r="B835" s="145"/>
      <c r="C835" s="42">
        <f t="shared" ca="1" si="29"/>
        <v>46355</v>
      </c>
      <c r="D835" s="107">
        <f ca="1">INDIRECT("'" &amp; UPPER(LEFT(TEXT($D$3,"mmmm"),3)) &amp; "'!AC28")</f>
        <v>0</v>
      </c>
      <c r="E835" s="147"/>
      <c r="F835" s="148"/>
      <c r="G835" s="148"/>
      <c r="H835" s="148"/>
      <c r="I835" s="148"/>
      <c r="J835" s="148"/>
      <c r="K835" s="148"/>
      <c r="L835" s="148"/>
      <c r="M835" s="148"/>
      <c r="N835" s="148"/>
      <c r="O835" s="148"/>
      <c r="P835" s="149"/>
    </row>
    <row r="836" spans="1:16" ht="15" customHeight="1" x14ac:dyDescent="0.25">
      <c r="A836" s="44" t="e">
        <f ca="1">IF(MONTH(C836)=MONTH(D$3),RIGHT('Yearly Info'!A$32,LEN('Yearly Info'!A$32)-4),"")</f>
        <v>#VALUE!</v>
      </c>
      <c r="B836" s="145"/>
      <c r="C836" s="42">
        <f t="shared" ca="1" si="29"/>
        <v>46355</v>
      </c>
      <c r="D836" s="107">
        <f ca="1">INDIRECT("'" &amp; UPPER(LEFT(TEXT($D$3,"mmmm"),3)) &amp; "'!AC29")</f>
        <v>0</v>
      </c>
      <c r="E836" s="147"/>
      <c r="F836" s="148"/>
      <c r="G836" s="148"/>
      <c r="H836" s="148"/>
      <c r="I836" s="148"/>
      <c r="J836" s="148"/>
      <c r="K836" s="148"/>
      <c r="L836" s="148"/>
      <c r="M836" s="148"/>
      <c r="N836" s="148"/>
      <c r="O836" s="148"/>
      <c r="P836" s="149"/>
    </row>
    <row r="837" spans="1:16" ht="15" customHeight="1" x14ac:dyDescent="0.25">
      <c r="A837" s="44" t="e">
        <f ca="1">IF(MONTH(C837)=MONTH(D$3),RIGHT('Yearly Info'!A$33,LEN('Yearly Info'!A$33)-4),"")</f>
        <v>#VALUE!</v>
      </c>
      <c r="B837" s="145"/>
      <c r="C837" s="42">
        <f t="shared" ca="1" si="29"/>
        <v>46355</v>
      </c>
      <c r="D837" s="107">
        <f ca="1">INDIRECT("'" &amp; UPPER(LEFT(TEXT($D$3,"mmmm"),3)) &amp; "'!AC30")</f>
        <v>0</v>
      </c>
      <c r="E837" s="147"/>
      <c r="F837" s="148"/>
      <c r="G837" s="148"/>
      <c r="H837" s="148"/>
      <c r="I837" s="148"/>
      <c r="J837" s="148"/>
      <c r="K837" s="148"/>
      <c r="L837" s="148"/>
      <c r="M837" s="148"/>
      <c r="N837" s="148"/>
      <c r="O837" s="148"/>
      <c r="P837" s="149"/>
    </row>
    <row r="838" spans="1:16" ht="15" customHeight="1" x14ac:dyDescent="0.25">
      <c r="A838" s="44" t="e">
        <f ca="1">IF(MONTH(C838)=MONTH(D$3),RIGHT('Yearly Info'!A$34,LEN('Yearly Info'!A$34)-4),"")</f>
        <v>#VALUE!</v>
      </c>
      <c r="B838" s="145"/>
      <c r="C838" s="42">
        <f t="shared" ca="1" si="29"/>
        <v>46355</v>
      </c>
      <c r="D838" s="107">
        <f ca="1">INDIRECT("'" &amp; UPPER(LEFT(TEXT($D$3,"mmmm"),3)) &amp; "'!AC31")</f>
        <v>0</v>
      </c>
      <c r="E838" s="147"/>
      <c r="F838" s="148"/>
      <c r="G838" s="148"/>
      <c r="H838" s="148"/>
      <c r="I838" s="148"/>
      <c r="J838" s="148"/>
      <c r="K838" s="148"/>
      <c r="L838" s="148"/>
      <c r="M838" s="148"/>
      <c r="N838" s="148"/>
      <c r="O838" s="148"/>
      <c r="P838" s="149"/>
    </row>
    <row r="839" spans="1:16" ht="15" customHeight="1" x14ac:dyDescent="0.25">
      <c r="A839" s="44" t="e">
        <f ca="1">IF(MONTH(C839)=MONTH(D$3),RIGHT('Yearly Info'!A$35,LEN('Yearly Info'!A$35)-4),"")</f>
        <v>#VALUE!</v>
      </c>
      <c r="B839" s="145"/>
      <c r="C839" s="42">
        <f t="shared" ca="1" si="29"/>
        <v>46355</v>
      </c>
      <c r="D839" s="107">
        <f ca="1">INDIRECT("'" &amp; UPPER(LEFT(TEXT($D$3,"mmmm"),3)) &amp; "'!AC32")</f>
        <v>0</v>
      </c>
      <c r="E839" s="147"/>
      <c r="F839" s="148"/>
      <c r="G839" s="148"/>
      <c r="H839" s="148"/>
      <c r="I839" s="148"/>
      <c r="J839" s="148"/>
      <c r="K839" s="148"/>
      <c r="L839" s="148"/>
      <c r="M839" s="148"/>
      <c r="N839" s="148"/>
      <c r="O839" s="148"/>
      <c r="P839" s="149"/>
    </row>
    <row r="840" spans="1:16" ht="15" customHeight="1" x14ac:dyDescent="0.25">
      <c r="A840" s="44" t="e">
        <f ca="1">IF(MONTH(C840)=MONTH(D$3),RIGHT('Yearly Info'!A$36,LEN('Yearly Info'!A$36)-4),"")</f>
        <v>#VALUE!</v>
      </c>
      <c r="B840" s="145"/>
      <c r="C840" s="42">
        <f t="shared" ca="1" si="29"/>
        <v>46355</v>
      </c>
      <c r="D840" s="107">
        <f ca="1">INDIRECT("'" &amp; UPPER(LEFT(TEXT($D$3,"mmmm"),3)) &amp; "'!AC33")</f>
        <v>0</v>
      </c>
      <c r="E840" s="147"/>
      <c r="F840" s="148"/>
      <c r="G840" s="148"/>
      <c r="H840" s="148"/>
      <c r="I840" s="148"/>
      <c r="J840" s="148"/>
      <c r="K840" s="148"/>
      <c r="L840" s="148"/>
      <c r="M840" s="148"/>
      <c r="N840" s="148"/>
      <c r="O840" s="148"/>
      <c r="P840" s="149"/>
    </row>
    <row r="841" spans="1:16" ht="15" customHeight="1" x14ac:dyDescent="0.25">
      <c r="A841" s="44" t="e">
        <f ca="1">IF(MONTH(C841)=MONTH(D$3),RIGHT('Yearly Info'!A$37,LEN('Yearly Info'!A$37)-4),"")</f>
        <v>#VALUE!</v>
      </c>
      <c r="B841" s="145"/>
      <c r="C841" s="42">
        <f t="shared" ca="1" si="29"/>
        <v>46355</v>
      </c>
      <c r="D841" s="107">
        <f ca="1">INDIRECT("'" &amp; UPPER(LEFT(TEXT($D$3,"mmmm"),3)) &amp; "'!AC34")</f>
        <v>0</v>
      </c>
      <c r="E841" s="147"/>
      <c r="F841" s="148"/>
      <c r="G841" s="148"/>
      <c r="H841" s="148"/>
      <c r="I841" s="148"/>
      <c r="J841" s="148"/>
      <c r="K841" s="148"/>
      <c r="L841" s="148"/>
      <c r="M841" s="148"/>
      <c r="N841" s="148"/>
      <c r="O841" s="148"/>
      <c r="P841" s="149"/>
    </row>
    <row r="842" spans="1:16" ht="15" customHeight="1" x14ac:dyDescent="0.25">
      <c r="A842" s="44" t="e">
        <f ca="1">IF(MONTH(C842)=MONTH(D$3),RIGHT('Yearly Info'!A$38,LEN('Yearly Info'!A$38)-4),"")</f>
        <v>#VALUE!</v>
      </c>
      <c r="B842" s="145"/>
      <c r="C842" s="42">
        <f t="shared" ca="1" si="29"/>
        <v>46355</v>
      </c>
      <c r="D842" s="107">
        <f ca="1">INDIRECT("'" &amp; UPPER(LEFT(TEXT($D$3,"mmmm"),3)) &amp; "'!AC35")</f>
        <v>0</v>
      </c>
      <c r="E842" s="147"/>
      <c r="F842" s="148"/>
      <c r="G842" s="148"/>
      <c r="H842" s="148"/>
      <c r="I842" s="148"/>
      <c r="J842" s="148"/>
      <c r="K842" s="148"/>
      <c r="L842" s="148"/>
      <c r="M842" s="148"/>
      <c r="N842" s="148"/>
      <c r="O842" s="148"/>
      <c r="P842" s="149"/>
    </row>
    <row r="843" spans="1:16" ht="15" customHeight="1" x14ac:dyDescent="0.25">
      <c r="A843" s="44" t="e">
        <f ca="1">IF(MONTH(C843)=MONTH(D$3),RIGHT('Yearly Info'!A$39,LEN('Yearly Info'!A$39)-4),"")</f>
        <v>#VALUE!</v>
      </c>
      <c r="B843" s="145"/>
      <c r="C843" s="42">
        <f t="shared" ca="1" si="29"/>
        <v>46355</v>
      </c>
      <c r="D843" s="107">
        <f ca="1">INDIRECT("'" &amp; UPPER(LEFT(TEXT($D$3,"mmmm"),3)) &amp; "'!AC36")</f>
        <v>0</v>
      </c>
      <c r="E843" s="147"/>
      <c r="F843" s="148"/>
      <c r="G843" s="148"/>
      <c r="H843" s="148"/>
      <c r="I843" s="148"/>
      <c r="J843" s="148"/>
      <c r="K843" s="148"/>
      <c r="L843" s="148"/>
      <c r="M843" s="148"/>
      <c r="N843" s="148"/>
      <c r="O843" s="148"/>
      <c r="P843" s="149"/>
    </row>
    <row r="844" spans="1:16" ht="15" customHeight="1" thickBot="1" x14ac:dyDescent="0.3">
      <c r="A844" s="45" t="e">
        <f ca="1">IF(MONTH(C844)=MONTH(D$3),RIGHT('Yearly Info'!A$40,LEN('Yearly Info'!A$40)-4),"")</f>
        <v>#VALUE!</v>
      </c>
      <c r="B844" s="145"/>
      <c r="C844" s="42">
        <f t="shared" ca="1" si="29"/>
        <v>46355</v>
      </c>
      <c r="D844" s="107">
        <f ca="1">INDIRECT("'" &amp; UPPER(LEFT(TEXT($D$3,"mmmm"),3)) &amp; "'!AC37")</f>
        <v>0</v>
      </c>
      <c r="E844" s="147"/>
      <c r="F844" s="148"/>
      <c r="G844" s="148"/>
      <c r="H844" s="148"/>
      <c r="I844" s="148"/>
      <c r="J844" s="148"/>
      <c r="K844" s="148"/>
      <c r="L844" s="148"/>
      <c r="M844" s="148"/>
      <c r="N844" s="148"/>
      <c r="O844" s="148"/>
      <c r="P844" s="149"/>
    </row>
    <row r="845" spans="1:16" ht="15" customHeight="1" thickBot="1" x14ac:dyDescent="0.3">
      <c r="A845" s="45" t="str">
        <f ca="1">IF(MONTH(C845)=MONTH(D$3),RIGHT('Yearly Info'!A$41,LEN('Yearly Info'!A$41)-4),"")</f>
        <v xml:space="preserve"> </v>
      </c>
      <c r="B845" s="145"/>
      <c r="C845" s="42">
        <f t="shared" ca="1" si="29"/>
        <v>46355</v>
      </c>
      <c r="D845" s="107">
        <f ca="1">INDIRECT("'" &amp; UPPER(LEFT(TEXT($D$3,"mmmm"),3)) &amp; "'!AC38")</f>
        <v>0</v>
      </c>
      <c r="E845" s="147"/>
      <c r="F845" s="148"/>
      <c r="G845" s="148"/>
      <c r="H845" s="148"/>
      <c r="I845" s="148"/>
      <c r="J845" s="148"/>
      <c r="K845" s="148"/>
      <c r="L845" s="148"/>
      <c r="M845" s="148"/>
      <c r="N845" s="148"/>
      <c r="O845" s="148"/>
      <c r="P845" s="149"/>
    </row>
    <row r="846" spans="1:16" ht="15" customHeight="1" thickBot="1" x14ac:dyDescent="0.3">
      <c r="A846" s="45" t="str">
        <f ca="1">IF(MONTH(C846)=MONTH(D$3),RIGHT('Yearly Info'!A$42,LEN('Yearly Info'!A$42)-4),"")</f>
        <v xml:space="preserve"> </v>
      </c>
      <c r="B846" s="145"/>
      <c r="C846" s="42">
        <f t="shared" ca="1" si="29"/>
        <v>46355</v>
      </c>
      <c r="D846" s="107">
        <f ca="1">INDIRECT("'" &amp; UPPER(LEFT(TEXT($D$3,"mmmm"),3)) &amp; "'!AC39")</f>
        <v>0</v>
      </c>
      <c r="E846" s="147"/>
      <c r="F846" s="148"/>
      <c r="G846" s="148"/>
      <c r="H846" s="148"/>
      <c r="I846" s="148"/>
      <c r="J846" s="148"/>
      <c r="K846" s="148"/>
      <c r="L846" s="148"/>
      <c r="M846" s="148"/>
      <c r="N846" s="148"/>
      <c r="O846" s="148"/>
      <c r="P846" s="149"/>
    </row>
    <row r="847" spans="1:16" ht="15" customHeight="1" thickBot="1" x14ac:dyDescent="0.3">
      <c r="A847" s="45" t="str">
        <f ca="1">IF(MONTH(C847)=MONTH(D$3),RIGHT('Yearly Info'!A$43,LEN('Yearly Info'!A$43)-4),"")</f>
        <v xml:space="preserve"> </v>
      </c>
      <c r="B847" s="146"/>
      <c r="C847" s="42">
        <f t="shared" ca="1" si="29"/>
        <v>46355</v>
      </c>
      <c r="D847" s="107">
        <f ca="1">INDIRECT("'" &amp; UPPER(LEFT(TEXT($D$3,"mmmm"),3)) &amp; "'!AC40")</f>
        <v>0</v>
      </c>
      <c r="E847" s="150"/>
      <c r="F847" s="151"/>
      <c r="G847" s="151"/>
      <c r="H847" s="151"/>
      <c r="I847" s="151"/>
      <c r="J847" s="151"/>
      <c r="K847" s="151"/>
      <c r="L847" s="151"/>
      <c r="M847" s="151"/>
      <c r="N847" s="151"/>
      <c r="O847" s="151"/>
      <c r="P847" s="152"/>
    </row>
    <row r="848" spans="1:16" ht="15" customHeight="1" x14ac:dyDescent="0.25">
      <c r="A848" s="44" t="str">
        <f ca="1">IF(MONTH(C848)=MONTH(D$3),RIGHT('Yearly Info'!A$14,LEN('Yearly Info'!A$14)-4),"")</f>
        <v xml:space="preserve"> RICS Support for MDEQ</v>
      </c>
      <c r="B848" s="159" t="str">
        <f ca="1">TEXT(C848,"dddd")</f>
        <v>Monday</v>
      </c>
      <c r="C848" s="96">
        <f ca="1">C758+3</f>
        <v>46356</v>
      </c>
      <c r="D848" s="54">
        <f ca="1">INDIRECT("'" &amp; UPPER(LEFT(TEXT($D$3,"mmmm"),3)) &amp; "'!AD11")</f>
        <v>0</v>
      </c>
      <c r="E848" s="147"/>
      <c r="F848" s="148"/>
      <c r="G848" s="148"/>
      <c r="H848" s="148"/>
      <c r="I848" s="148"/>
      <c r="J848" s="148"/>
      <c r="K848" s="148"/>
      <c r="L848" s="148"/>
      <c r="M848" s="148"/>
      <c r="N848" s="148"/>
      <c r="O848" s="148"/>
      <c r="P848" s="149"/>
    </row>
    <row r="849" spans="1:16" ht="15" customHeight="1" x14ac:dyDescent="0.25">
      <c r="A849" s="44" t="str">
        <f ca="1">IF(MONTH(C849)=MONTH(D$3),RIGHT('Yearly Info'!A$15,LEN('Yearly Info'!A$15)-4),"")</f>
        <v xml:space="preserve"> MDEQ</v>
      </c>
      <c r="B849" s="145"/>
      <c r="C849" s="42">
        <f ca="1">C848</f>
        <v>46356</v>
      </c>
      <c r="D849" s="54">
        <f ca="1">INDIRECT("'" &amp; UPPER(LEFT(TEXT($D$3,"mmmm"),3)) &amp; "'!AD12")</f>
        <v>0</v>
      </c>
      <c r="E849" s="147"/>
      <c r="F849" s="148"/>
      <c r="G849" s="148"/>
      <c r="H849" s="148"/>
      <c r="I849" s="148"/>
      <c r="J849" s="148"/>
      <c r="K849" s="148"/>
      <c r="L849" s="148"/>
      <c r="M849" s="148"/>
      <c r="N849" s="148"/>
      <c r="O849" s="148"/>
      <c r="P849" s="149"/>
    </row>
    <row r="850" spans="1:16" ht="15" customHeight="1" x14ac:dyDescent="0.25">
      <c r="A850" s="44" t="str">
        <f ca="1">IF(MONTH(C850)=MONTH(D$3),RIGHT('Yearly Info'!A$16,LEN('Yearly Info'!A$16)-4),"")</f>
        <v xml:space="preserve"> RICS Idea Portal</v>
      </c>
      <c r="B850" s="145"/>
      <c r="C850" s="42">
        <f t="shared" ref="C850:C877" ca="1" si="30">C849</f>
        <v>46356</v>
      </c>
      <c r="D850" s="54">
        <f ca="1">INDIRECT("'" &amp; UPPER(LEFT(TEXT($D$3,"mmmm"),3)) &amp; "'!AD13")</f>
        <v>0</v>
      </c>
      <c r="E850" s="147"/>
      <c r="F850" s="148"/>
      <c r="G850" s="148"/>
      <c r="H850" s="148"/>
      <c r="I850" s="148"/>
      <c r="J850" s="148"/>
      <c r="K850" s="148"/>
      <c r="L850" s="148"/>
      <c r="M850" s="148"/>
      <c r="N850" s="148"/>
      <c r="O850" s="148"/>
      <c r="P850" s="149"/>
    </row>
    <row r="851" spans="1:16" ht="15" customHeight="1" x14ac:dyDescent="0.25">
      <c r="A851" s="44" t="str">
        <f ca="1">IF(MONTH(C851)=MONTH(D$3),RIGHT('Yearly Info'!A$17,LEN('Yearly Info'!A$17)-4),"")</f>
        <v xml:space="preserve"> MSWIS</v>
      </c>
      <c r="B851" s="145"/>
      <c r="C851" s="42">
        <f t="shared" ca="1" si="30"/>
        <v>46356</v>
      </c>
      <c r="D851" s="54">
        <f ca="1">INDIRECT("'" &amp; UPPER(LEFT(TEXT($D$3,"mmmm"),3)) &amp; "'!AD14")</f>
        <v>0</v>
      </c>
      <c r="E851" s="147"/>
      <c r="F851" s="148"/>
      <c r="G851" s="148"/>
      <c r="H851" s="148"/>
      <c r="I851" s="148"/>
      <c r="J851" s="148"/>
      <c r="K851" s="148"/>
      <c r="L851" s="148"/>
      <c r="M851" s="148"/>
      <c r="N851" s="148"/>
      <c r="O851" s="148"/>
      <c r="P851" s="149"/>
    </row>
    <row r="852" spans="1:16" ht="15" customHeight="1" x14ac:dyDescent="0.25">
      <c r="A852" s="44" t="str">
        <f ca="1">IF(MONTH(C852)=MONTH(D$3),RIGHT('Yearly Info'!A$18,LEN('Yearly Info'!A$18)-4),"")</f>
        <v xml:space="preserve"> GeoSpatial</v>
      </c>
      <c r="B852" s="145"/>
      <c r="C852" s="42">
        <f t="shared" ca="1" si="30"/>
        <v>46356</v>
      </c>
      <c r="D852" s="54">
        <f ca="1">INDIRECT("'" &amp; UPPER(LEFT(TEXT($D$3,"mmmm"),3)) &amp; "'!AD15")</f>
        <v>0</v>
      </c>
      <c r="E852" s="147"/>
      <c r="F852" s="148"/>
      <c r="G852" s="148"/>
      <c r="H852" s="148"/>
      <c r="I852" s="148"/>
      <c r="J852" s="148"/>
      <c r="K852" s="148"/>
      <c r="L852" s="148"/>
      <c r="M852" s="148"/>
      <c r="N852" s="148"/>
      <c r="O852" s="148"/>
      <c r="P852" s="149"/>
    </row>
    <row r="853" spans="1:16" ht="15" customHeight="1" x14ac:dyDescent="0.25">
      <c r="A853" s="44" t="str">
        <f ca="1">IF(MONTH(C853)=MONTH(D$3),RIGHT('Yearly Info'!A$19,LEN('Yearly Info'!A$19)-4),"")</f>
        <v xml:space="preserve"> RICS Dashboard</v>
      </c>
      <c r="B853" s="145"/>
      <c r="C853" s="42">
        <f t="shared" ca="1" si="30"/>
        <v>46356</v>
      </c>
      <c r="D853" s="54">
        <f ca="1">INDIRECT("'" &amp; UPPER(LEFT(TEXT($D$3,"mmmm"),3)) &amp; "'!AD16")</f>
        <v>0</v>
      </c>
      <c r="E853" s="147"/>
      <c r="F853" s="148"/>
      <c r="G853" s="148"/>
      <c r="H853" s="148"/>
      <c r="I853" s="148"/>
      <c r="J853" s="148"/>
      <c r="K853" s="148"/>
      <c r="L853" s="148"/>
      <c r="M853" s="148"/>
      <c r="N853" s="148"/>
      <c r="O853" s="148"/>
      <c r="P853" s="149"/>
    </row>
    <row r="854" spans="1:16" ht="15" customHeight="1" x14ac:dyDescent="0.25">
      <c r="A854" s="44" t="str">
        <f ca="1">IF(MONTH(C854)=MONTH(D$3),RIGHT('Yearly Info'!A$20,LEN('Yearly Info'!A$20)-4),"")</f>
        <v xml:space="preserve"> MDWFP NRIS</v>
      </c>
      <c r="B854" s="145"/>
      <c r="C854" s="42">
        <f t="shared" ca="1" si="30"/>
        <v>46356</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xml:space="preserve"> MSWIS MRVA 4 CLOSED</v>
      </c>
      <c r="B855" s="145"/>
      <c r="C855" s="42">
        <f t="shared" ca="1" si="30"/>
        <v>46356</v>
      </c>
      <c r="D855" s="54">
        <f ca="1">INDIRECT("'" &amp; UPPER(LEFT(TEXT($D$3,"mmmm"),3)) &amp; "'!AD18")</f>
        <v>0</v>
      </c>
      <c r="E855" s="156"/>
      <c r="F855" s="148"/>
      <c r="G855" s="148"/>
      <c r="H855" s="148"/>
      <c r="I855" s="148"/>
      <c r="J855" s="148"/>
      <c r="K855" s="148"/>
      <c r="L855" s="148"/>
      <c r="M855" s="148"/>
      <c r="N855" s="148"/>
      <c r="O855" s="148"/>
      <c r="P855" s="149"/>
    </row>
    <row r="856" spans="1:16" ht="15" customHeight="1" x14ac:dyDescent="0.25">
      <c r="A856" s="44" t="str">
        <f ca="1">IF(MONTH(C856)=MONTH(D$3),RIGHT('Yearly Info'!A$22,LEN('Yearly Info'!A$22)-4),"")</f>
        <v xml:space="preserve"> Tackett</v>
      </c>
      <c r="B856" s="145"/>
      <c r="C856" s="42">
        <f t="shared" ca="1" si="30"/>
        <v>46356</v>
      </c>
      <c r="D856" s="54">
        <f ca="1">INDIRECT("'" &amp; UPPER(LEFT(TEXT($D$3,"mmmm"),3)) &amp; "'!AD19")</f>
        <v>0</v>
      </c>
      <c r="E856" s="147"/>
      <c r="F856" s="148"/>
      <c r="G856" s="148"/>
      <c r="H856" s="148"/>
      <c r="I856" s="148"/>
      <c r="J856" s="148"/>
      <c r="K856" s="148"/>
      <c r="L856" s="148"/>
      <c r="M856" s="148"/>
      <c r="N856" s="148"/>
      <c r="O856" s="148"/>
      <c r="P856" s="149"/>
    </row>
    <row r="857" spans="1:16" ht="15" customHeight="1" x14ac:dyDescent="0.25">
      <c r="A857" s="44" t="e">
        <f ca="1">IF(MONTH(C857)=MONTH(D$3),RIGHT('Yearly Info'!A$23,LEN('Yearly Info'!A$23)-4),"")</f>
        <v>#VALUE!</v>
      </c>
      <c r="B857" s="145"/>
      <c r="C857" s="42">
        <f t="shared" ca="1" si="30"/>
        <v>46356</v>
      </c>
      <c r="D857" s="54">
        <f ca="1">INDIRECT("'" &amp; UPPER(LEFT(TEXT($D$3,"mmmm"),3)) &amp; "'!AD20")</f>
        <v>0</v>
      </c>
      <c r="E857" s="147"/>
      <c r="F857" s="148"/>
      <c r="G857" s="148"/>
      <c r="H857" s="148"/>
      <c r="I857" s="148"/>
      <c r="J857" s="148"/>
      <c r="K857" s="148"/>
      <c r="L857" s="148"/>
      <c r="M857" s="148"/>
      <c r="N857" s="148"/>
      <c r="O857" s="148"/>
      <c r="P857" s="149"/>
    </row>
    <row r="858" spans="1:16" ht="15" customHeight="1" x14ac:dyDescent="0.25">
      <c r="A858" s="44" t="e">
        <f ca="1">IF(MONTH(C858)=MONTH(D$3),RIGHT('Yearly Info'!A$24,LEN('Yearly Info'!A$24)-4),"")</f>
        <v>#VALUE!</v>
      </c>
      <c r="B858" s="145"/>
      <c r="C858" s="42">
        <f t="shared" ca="1" si="30"/>
        <v>46356</v>
      </c>
      <c r="D858" s="54">
        <f ca="1">INDIRECT("'" &amp; UPPER(LEFT(TEXT($D$3,"mmmm"),3)) &amp; "'!AD21")</f>
        <v>0</v>
      </c>
      <c r="E858" s="147"/>
      <c r="F858" s="148"/>
      <c r="G858" s="148"/>
      <c r="H858" s="148"/>
      <c r="I858" s="148"/>
      <c r="J858" s="148"/>
      <c r="K858" s="148"/>
      <c r="L858" s="148"/>
      <c r="M858" s="148"/>
      <c r="N858" s="148"/>
      <c r="O858" s="148"/>
      <c r="P858" s="149"/>
    </row>
    <row r="859" spans="1:16" ht="15" customHeight="1" x14ac:dyDescent="0.25">
      <c r="A859" s="44" t="e">
        <f ca="1">IF(MONTH(C859)=MONTH(D$3),RIGHT('Yearly Info'!A$25,LEN('Yearly Info'!A$25)-4),"")</f>
        <v>#VALUE!</v>
      </c>
      <c r="B859" s="145"/>
      <c r="C859" s="42">
        <f t="shared" ca="1" si="30"/>
        <v>46356</v>
      </c>
      <c r="D859" s="54">
        <f ca="1">INDIRECT("'" &amp; UPPER(LEFT(TEXT($D$3,"mmmm"),3)) &amp; "'!AD22")</f>
        <v>0</v>
      </c>
      <c r="E859" s="147"/>
      <c r="F859" s="148"/>
      <c r="G859" s="148"/>
      <c r="H859" s="148"/>
      <c r="I859" s="148"/>
      <c r="J859" s="148"/>
      <c r="K859" s="148"/>
      <c r="L859" s="148"/>
      <c r="M859" s="148"/>
      <c r="N859" s="148"/>
      <c r="O859" s="148"/>
      <c r="P859" s="149"/>
    </row>
    <row r="860" spans="1:16" ht="15" customHeight="1" x14ac:dyDescent="0.25">
      <c r="A860" s="44" t="e">
        <f ca="1">IF(MONTH(C860)=MONTH(D$3),RIGHT('Yearly Info'!A$26,LEN('Yearly Info'!A$26)-4),"")</f>
        <v>#VALUE!</v>
      </c>
      <c r="B860" s="145"/>
      <c r="C860" s="42">
        <f t="shared" ca="1" si="30"/>
        <v>46356</v>
      </c>
      <c r="D860" s="54">
        <f ca="1">INDIRECT("'" &amp; UPPER(LEFT(TEXT($D$3,"mmmm"),3)) &amp; "'!AD23")</f>
        <v>0</v>
      </c>
      <c r="E860" s="147"/>
      <c r="F860" s="148"/>
      <c r="G860" s="148"/>
      <c r="H860" s="148"/>
      <c r="I860" s="148"/>
      <c r="J860" s="148"/>
      <c r="K860" s="148"/>
      <c r="L860" s="148"/>
      <c r="M860" s="148"/>
      <c r="N860" s="148"/>
      <c r="O860" s="148"/>
      <c r="P860" s="149"/>
    </row>
    <row r="861" spans="1:16" ht="15" customHeight="1" x14ac:dyDescent="0.25">
      <c r="A861" s="44" t="e">
        <f ca="1">IF(MONTH(C861)=MONTH(D$3),RIGHT('Yearly Info'!A$27,LEN('Yearly Info'!A$27)-4),"")</f>
        <v>#VALUE!</v>
      </c>
      <c r="B861" s="145"/>
      <c r="C861" s="42">
        <f t="shared" ca="1" si="30"/>
        <v>46356</v>
      </c>
      <c r="D861" s="54">
        <f ca="1">INDIRECT("'" &amp; UPPER(LEFT(TEXT($D$3,"mmmm"),3)) &amp; "'!AD24")</f>
        <v>0</v>
      </c>
      <c r="E861" s="147"/>
      <c r="F861" s="148"/>
      <c r="G861" s="148"/>
      <c r="H861" s="148"/>
      <c r="I861" s="148"/>
      <c r="J861" s="148"/>
      <c r="K861" s="148"/>
      <c r="L861" s="148"/>
      <c r="M861" s="148"/>
      <c r="N861" s="148"/>
      <c r="O861" s="148"/>
      <c r="P861" s="149"/>
    </row>
    <row r="862" spans="1:16" ht="15" customHeight="1" x14ac:dyDescent="0.25">
      <c r="A862" s="44" t="e">
        <f ca="1">IF(MONTH(C862)=MONTH(D$3),RIGHT('Yearly Info'!A$28,LEN('Yearly Info'!A$28)-4),"")</f>
        <v>#VALUE!</v>
      </c>
      <c r="B862" s="145"/>
      <c r="C862" s="42">
        <f t="shared" ca="1" si="30"/>
        <v>46356</v>
      </c>
      <c r="D862" s="54">
        <f ca="1">INDIRECT("'" &amp; UPPER(LEFT(TEXT($D$3,"mmmm"),3)) &amp; "'!AD25")</f>
        <v>0</v>
      </c>
      <c r="E862" s="147"/>
      <c r="F862" s="148"/>
      <c r="G862" s="148"/>
      <c r="H862" s="148"/>
      <c r="I862" s="148"/>
      <c r="J862" s="148"/>
      <c r="K862" s="148"/>
      <c r="L862" s="148"/>
      <c r="M862" s="148"/>
      <c r="N862" s="148"/>
      <c r="O862" s="148"/>
      <c r="P862" s="149"/>
    </row>
    <row r="863" spans="1:16" ht="15" customHeight="1" x14ac:dyDescent="0.25">
      <c r="A863" s="44" t="e">
        <f ca="1">IF(MONTH(C863)=MONTH(D$3),RIGHT('Yearly Info'!A$29,LEN('Yearly Info'!A$29)-4),"")</f>
        <v>#VALUE!</v>
      </c>
      <c r="B863" s="145"/>
      <c r="C863" s="42">
        <f t="shared" ca="1" si="30"/>
        <v>46356</v>
      </c>
      <c r="D863" s="54">
        <f ca="1">INDIRECT("'" &amp; UPPER(LEFT(TEXT($D$3,"mmmm"),3)) &amp; "'!AD26")</f>
        <v>0</v>
      </c>
      <c r="E863" s="147"/>
      <c r="F863" s="148"/>
      <c r="G863" s="148"/>
      <c r="H863" s="148"/>
      <c r="I863" s="148"/>
      <c r="J863" s="148"/>
      <c r="K863" s="148"/>
      <c r="L863" s="148"/>
      <c r="M863" s="148"/>
      <c r="N863" s="148"/>
      <c r="O863" s="148"/>
      <c r="P863" s="149"/>
    </row>
    <row r="864" spans="1:16" ht="15" customHeight="1" x14ac:dyDescent="0.25">
      <c r="A864" s="44" t="e">
        <f ca="1">IF(MONTH(C864)=MONTH(D$3),RIGHT('Yearly Info'!A$30,LEN('Yearly Info'!A$30)-4),"")</f>
        <v>#VALUE!</v>
      </c>
      <c r="B864" s="145"/>
      <c r="C864" s="42">
        <f t="shared" ca="1" si="30"/>
        <v>46356</v>
      </c>
      <c r="D864" s="54">
        <f ca="1">INDIRECT("'" &amp; UPPER(LEFT(TEXT($D$3,"mmmm"),3)) &amp; "'!AD27")</f>
        <v>0</v>
      </c>
      <c r="E864" s="147"/>
      <c r="F864" s="148"/>
      <c r="G864" s="148"/>
      <c r="H864" s="148"/>
      <c r="I864" s="148"/>
      <c r="J864" s="148"/>
      <c r="K864" s="148"/>
      <c r="L864" s="148"/>
      <c r="M864" s="148"/>
      <c r="N864" s="148"/>
      <c r="O864" s="148"/>
      <c r="P864" s="149"/>
    </row>
    <row r="865" spans="1:16" ht="15" customHeight="1" x14ac:dyDescent="0.25">
      <c r="A865" s="44" t="e">
        <f ca="1">IF(MONTH(C865)=MONTH(D$3),RIGHT('Yearly Info'!A$31,LEN('Yearly Info'!A$31)-4),"")</f>
        <v>#VALUE!</v>
      </c>
      <c r="B865" s="145"/>
      <c r="C865" s="42">
        <f t="shared" ca="1" si="30"/>
        <v>46356</v>
      </c>
      <c r="D865" s="54">
        <f ca="1">INDIRECT("'" &amp; UPPER(LEFT(TEXT($D$3,"mmmm"),3)) &amp; "'!AD28")</f>
        <v>0</v>
      </c>
      <c r="E865" s="147"/>
      <c r="F865" s="148"/>
      <c r="G865" s="148"/>
      <c r="H865" s="148"/>
      <c r="I865" s="148"/>
      <c r="J865" s="148"/>
      <c r="K865" s="148"/>
      <c r="L865" s="148"/>
      <c r="M865" s="148"/>
      <c r="N865" s="148"/>
      <c r="O865" s="148"/>
      <c r="P865" s="149"/>
    </row>
    <row r="866" spans="1:16" ht="15" customHeight="1" x14ac:dyDescent="0.25">
      <c r="A866" s="44" t="e">
        <f ca="1">IF(MONTH(C866)=MONTH(D$3),RIGHT('Yearly Info'!A$32,LEN('Yearly Info'!A$32)-4),"")</f>
        <v>#VALUE!</v>
      </c>
      <c r="B866" s="145"/>
      <c r="C866" s="42">
        <f t="shared" ca="1" si="30"/>
        <v>46356</v>
      </c>
      <c r="D866" s="54">
        <f ca="1">INDIRECT("'" &amp; UPPER(LEFT(TEXT($D$3,"mmmm"),3)) &amp; "'!AD29")</f>
        <v>0</v>
      </c>
      <c r="E866" s="147"/>
      <c r="F866" s="148"/>
      <c r="G866" s="148"/>
      <c r="H866" s="148"/>
      <c r="I866" s="148"/>
      <c r="J866" s="148"/>
      <c r="K866" s="148"/>
      <c r="L866" s="148"/>
      <c r="M866" s="148"/>
      <c r="N866" s="148"/>
      <c r="O866" s="148"/>
      <c r="P866" s="149"/>
    </row>
    <row r="867" spans="1:16" ht="15" customHeight="1" x14ac:dyDescent="0.25">
      <c r="A867" s="44" t="e">
        <f ca="1">IF(MONTH(C867)=MONTH(D$3),RIGHT('Yearly Info'!A$33,LEN('Yearly Info'!A$33)-4),"")</f>
        <v>#VALUE!</v>
      </c>
      <c r="B867" s="145"/>
      <c r="C867" s="42">
        <f t="shared" ca="1" si="30"/>
        <v>46356</v>
      </c>
      <c r="D867" s="54">
        <f ca="1">INDIRECT("'" &amp; UPPER(LEFT(TEXT($D$3,"mmmm"),3)) &amp; "'!AD30")</f>
        <v>0</v>
      </c>
      <c r="E867" s="147"/>
      <c r="F867" s="148"/>
      <c r="G867" s="148"/>
      <c r="H867" s="148"/>
      <c r="I867" s="148"/>
      <c r="J867" s="148"/>
      <c r="K867" s="148"/>
      <c r="L867" s="148"/>
      <c r="M867" s="148"/>
      <c r="N867" s="148"/>
      <c r="O867" s="148"/>
      <c r="P867" s="149"/>
    </row>
    <row r="868" spans="1:16" ht="15" customHeight="1" x14ac:dyDescent="0.25">
      <c r="A868" s="44" t="e">
        <f ca="1">IF(MONTH(C868)=MONTH(D$3),RIGHT('Yearly Info'!A$34,LEN('Yearly Info'!A$34)-4),"")</f>
        <v>#VALUE!</v>
      </c>
      <c r="B868" s="145"/>
      <c r="C868" s="42">
        <f t="shared" ca="1" si="30"/>
        <v>46356</v>
      </c>
      <c r="D868" s="54">
        <f ca="1">INDIRECT("'" &amp; UPPER(LEFT(TEXT($D$3,"mmmm"),3)) &amp; "'!AD31")</f>
        <v>0</v>
      </c>
      <c r="E868" s="147"/>
      <c r="F868" s="148"/>
      <c r="G868" s="148"/>
      <c r="H868" s="148"/>
      <c r="I868" s="148"/>
      <c r="J868" s="148"/>
      <c r="K868" s="148"/>
      <c r="L868" s="148"/>
      <c r="M868" s="148"/>
      <c r="N868" s="148"/>
      <c r="O868" s="148"/>
      <c r="P868" s="149"/>
    </row>
    <row r="869" spans="1:16" ht="15" customHeight="1" x14ac:dyDescent="0.25">
      <c r="A869" s="44" t="e">
        <f ca="1">IF(MONTH(C869)=MONTH(D$3),RIGHT('Yearly Info'!A$35,LEN('Yearly Info'!A$35)-4),"")</f>
        <v>#VALUE!</v>
      </c>
      <c r="B869" s="145"/>
      <c r="C869" s="42">
        <f t="shared" ca="1" si="30"/>
        <v>46356</v>
      </c>
      <c r="D869" s="54">
        <f ca="1">INDIRECT("'" &amp; UPPER(LEFT(TEXT($D$3,"mmmm"),3)) &amp; "'!AD32")</f>
        <v>0</v>
      </c>
      <c r="E869" s="147"/>
      <c r="F869" s="148"/>
      <c r="G869" s="148"/>
      <c r="H869" s="148"/>
      <c r="I869" s="148"/>
      <c r="J869" s="148"/>
      <c r="K869" s="148"/>
      <c r="L869" s="148"/>
      <c r="M869" s="148"/>
      <c r="N869" s="148"/>
      <c r="O869" s="148"/>
      <c r="P869" s="149"/>
    </row>
    <row r="870" spans="1:16" ht="15" customHeight="1" x14ac:dyDescent="0.25">
      <c r="A870" s="44" t="e">
        <f ca="1">IF(MONTH(C870)=MONTH(D$3),RIGHT('Yearly Info'!A$36,LEN('Yearly Info'!A$36)-4),"")</f>
        <v>#VALUE!</v>
      </c>
      <c r="B870" s="145"/>
      <c r="C870" s="42">
        <f t="shared" ca="1" si="30"/>
        <v>46356</v>
      </c>
      <c r="D870" s="54">
        <f ca="1">INDIRECT("'" &amp; UPPER(LEFT(TEXT($D$3,"mmmm"),3)) &amp; "'!AD33")</f>
        <v>0</v>
      </c>
      <c r="E870" s="153"/>
      <c r="F870" s="154"/>
      <c r="G870" s="154"/>
      <c r="H870" s="154"/>
      <c r="I870" s="154"/>
      <c r="J870" s="154"/>
      <c r="K870" s="154"/>
      <c r="L870" s="154"/>
      <c r="M870" s="154"/>
      <c r="N870" s="154"/>
      <c r="O870" s="154"/>
      <c r="P870" s="155"/>
    </row>
    <row r="871" spans="1:16" ht="15" customHeight="1" x14ac:dyDescent="0.25">
      <c r="A871" s="44" t="e">
        <f ca="1">IF(MONTH(C871)=MONTH(D$3),RIGHT('Yearly Info'!A$37,LEN('Yearly Info'!A$37)-4),"")</f>
        <v>#VALUE!</v>
      </c>
      <c r="B871" s="145"/>
      <c r="C871" s="42">
        <f t="shared" ca="1" si="30"/>
        <v>46356</v>
      </c>
      <c r="D871" s="54">
        <f ca="1">INDIRECT("'" &amp; UPPER(LEFT(TEXT($D$3,"mmmm"),3)) &amp; "'!AD34")</f>
        <v>0</v>
      </c>
      <c r="E871" s="147"/>
      <c r="F871" s="148"/>
      <c r="G871" s="148"/>
      <c r="H871" s="148"/>
      <c r="I871" s="148"/>
      <c r="J871" s="148"/>
      <c r="K871" s="148"/>
      <c r="L871" s="148"/>
      <c r="M871" s="148"/>
      <c r="N871" s="148"/>
      <c r="O871" s="148"/>
      <c r="P871" s="149"/>
    </row>
    <row r="872" spans="1:16" ht="15" customHeight="1" x14ac:dyDescent="0.25">
      <c r="A872" s="44" t="e">
        <f ca="1">IF(MONTH(C872)=MONTH(D$3),RIGHT('Yearly Info'!A$38,LEN('Yearly Info'!A$38)-4),"")</f>
        <v>#VALUE!</v>
      </c>
      <c r="B872" s="145"/>
      <c r="C872" s="42">
        <f t="shared" ca="1" si="30"/>
        <v>46356</v>
      </c>
      <c r="D872" s="54">
        <f ca="1">INDIRECT("'" &amp; UPPER(LEFT(TEXT($D$3,"mmmm"),3)) &amp; "'!AD35")</f>
        <v>0</v>
      </c>
      <c r="E872" s="147"/>
      <c r="F872" s="148"/>
      <c r="G872" s="148"/>
      <c r="H872" s="148"/>
      <c r="I872" s="148"/>
      <c r="J872" s="148"/>
      <c r="K872" s="148"/>
      <c r="L872" s="148"/>
      <c r="M872" s="148"/>
      <c r="N872" s="148"/>
      <c r="O872" s="148"/>
      <c r="P872" s="149"/>
    </row>
    <row r="873" spans="1:16" ht="15" customHeight="1" x14ac:dyDescent="0.25">
      <c r="A873" s="44" t="e">
        <f ca="1">IF(MONTH(C873)=MONTH(D$3),RIGHT('Yearly Info'!A$39,LEN('Yearly Info'!A$39)-4),"")</f>
        <v>#VALUE!</v>
      </c>
      <c r="B873" s="145"/>
      <c r="C873" s="42">
        <f t="shared" ca="1" si="30"/>
        <v>46356</v>
      </c>
      <c r="D873" s="54">
        <f ca="1">INDIRECT("'" &amp; UPPER(LEFT(TEXT($D$3,"mmmm"),3)) &amp; "'!AD36")</f>
        <v>0</v>
      </c>
      <c r="E873" s="147"/>
      <c r="F873" s="148"/>
      <c r="G873" s="148"/>
      <c r="H873" s="148"/>
      <c r="I873" s="148"/>
      <c r="J873" s="148"/>
      <c r="K873" s="148"/>
      <c r="L873" s="148"/>
      <c r="M873" s="148"/>
      <c r="N873" s="148"/>
      <c r="O873" s="148"/>
      <c r="P873" s="149"/>
    </row>
    <row r="874" spans="1:16" ht="15" customHeight="1" thickBot="1" x14ac:dyDescent="0.3">
      <c r="A874" s="45" t="e">
        <f ca="1">IF(MONTH(C874)=MONTH(D$3),RIGHT('Yearly Info'!A$40,LEN('Yearly Info'!A$40)-4),"")</f>
        <v>#VALUE!</v>
      </c>
      <c r="B874" s="145"/>
      <c r="C874" s="42">
        <f t="shared" ca="1" si="30"/>
        <v>46356</v>
      </c>
      <c r="D874" s="54">
        <f ca="1">INDIRECT("'" &amp; UPPER(LEFT(TEXT($D$3,"mmmm"),3)) &amp; "'!AD37")</f>
        <v>0</v>
      </c>
      <c r="E874" s="147"/>
      <c r="F874" s="148"/>
      <c r="G874" s="148"/>
      <c r="H874" s="148"/>
      <c r="I874" s="148"/>
      <c r="J874" s="148"/>
      <c r="K874" s="148"/>
      <c r="L874" s="148"/>
      <c r="M874" s="148"/>
      <c r="N874" s="148"/>
      <c r="O874" s="148"/>
      <c r="P874" s="149"/>
    </row>
    <row r="875" spans="1:16" ht="15" customHeight="1" thickBot="1" x14ac:dyDescent="0.3">
      <c r="A875" s="45" t="str">
        <f ca="1">IF(MONTH(C875)=MONTH(D$3),RIGHT('Yearly Info'!A$41,LEN('Yearly Info'!A$41)-4),"")</f>
        <v xml:space="preserve"> </v>
      </c>
      <c r="B875" s="145"/>
      <c r="C875" s="42">
        <f t="shared" ca="1" si="30"/>
        <v>46356</v>
      </c>
      <c r="D875" s="54">
        <f ca="1">INDIRECT("'" &amp; UPPER(LEFT(TEXT($D$3,"mmmm"),3)) &amp; "'!AD38")</f>
        <v>0</v>
      </c>
      <c r="E875" s="147"/>
      <c r="F875" s="148"/>
      <c r="G875" s="148"/>
      <c r="H875" s="148"/>
      <c r="I875" s="148"/>
      <c r="J875" s="148"/>
      <c r="K875" s="148"/>
      <c r="L875" s="148"/>
      <c r="M875" s="148"/>
      <c r="N875" s="148"/>
      <c r="O875" s="148"/>
      <c r="P875" s="149"/>
    </row>
    <row r="876" spans="1:16" ht="15" customHeight="1" thickBot="1" x14ac:dyDescent="0.3">
      <c r="A876" s="45" t="str">
        <f ca="1">IF(MONTH(C876)=MONTH(D$3),RIGHT('Yearly Info'!A$42,LEN('Yearly Info'!A$42)-4),"")</f>
        <v xml:space="preserve"> </v>
      </c>
      <c r="B876" s="145"/>
      <c r="C876" s="42">
        <f t="shared" ca="1" si="30"/>
        <v>46356</v>
      </c>
      <c r="D876" s="54">
        <f ca="1">INDIRECT("'" &amp; UPPER(LEFT(TEXT($D$3,"mmmm"),3)) &amp; "'!AD39")</f>
        <v>0</v>
      </c>
      <c r="E876" s="147"/>
      <c r="F876" s="148"/>
      <c r="G876" s="148"/>
      <c r="H876" s="148"/>
      <c r="I876" s="148"/>
      <c r="J876" s="148"/>
      <c r="K876" s="148"/>
      <c r="L876" s="148"/>
      <c r="M876" s="148"/>
      <c r="N876" s="148"/>
      <c r="O876" s="148"/>
      <c r="P876" s="149"/>
    </row>
    <row r="877" spans="1:16" ht="15" customHeight="1" thickBot="1" x14ac:dyDescent="0.3">
      <c r="A877" s="45" t="str">
        <f ca="1">IF(MONTH(C877)=MONTH(D$3),RIGHT('Yearly Info'!A$43,LEN('Yearly Info'!A$43)-4),"")</f>
        <v xml:space="preserve"> </v>
      </c>
      <c r="B877" s="146"/>
      <c r="C877" s="42">
        <f t="shared" ca="1" si="30"/>
        <v>46356</v>
      </c>
      <c r="D877" s="55">
        <f ca="1">INDIRECT("'" &amp; UPPER(LEFT(TEXT($D$3,"mmmm"),3)) &amp; "'!AD40")</f>
        <v>0</v>
      </c>
      <c r="E877" s="150"/>
      <c r="F877" s="151"/>
      <c r="G877" s="151"/>
      <c r="H877" s="151"/>
      <c r="I877" s="151"/>
      <c r="J877" s="151"/>
      <c r="K877" s="151"/>
      <c r="L877" s="151"/>
      <c r="M877" s="151"/>
      <c r="N877" s="151"/>
      <c r="O877" s="151"/>
      <c r="P877" s="152"/>
    </row>
    <row r="878" spans="1:16" ht="15" customHeight="1" x14ac:dyDescent="0.25">
      <c r="A878" s="44" t="str">
        <f ca="1">IF(MONTH(C878)=MONTH(D$3),RIGHT('Yearly Info'!A$14,LEN('Yearly Info'!A$14)-4),"")</f>
        <v/>
      </c>
      <c r="B878" s="145" t="str">
        <f ca="1">TEXT(C878,"dddd")</f>
        <v>Tuesday</v>
      </c>
      <c r="C878" s="94">
        <f ca="1">C848+1</f>
        <v>46357</v>
      </c>
      <c r="D878" s="54">
        <f ca="1">INDIRECT("'" &amp; UPPER(LEFT(TEXT($D$3,"mmmm"),3)) &amp; "'!AE11")</f>
        <v>0</v>
      </c>
      <c r="E878" s="147"/>
      <c r="F878" s="148"/>
      <c r="G878" s="148"/>
      <c r="H878" s="148"/>
      <c r="I878" s="148"/>
      <c r="J878" s="148"/>
      <c r="K878" s="148"/>
      <c r="L878" s="148"/>
      <c r="M878" s="148"/>
      <c r="N878" s="148"/>
      <c r="O878" s="148"/>
      <c r="P878" s="149"/>
    </row>
    <row r="879" spans="1:16" ht="15" customHeight="1" x14ac:dyDescent="0.25">
      <c r="A879" s="44" t="str">
        <f ca="1">IF(MONTH(C879)=MONTH(D$3),RIGHT('Yearly Info'!A$15,LEN('Yearly Info'!A$15)-4),"")</f>
        <v/>
      </c>
      <c r="B879" s="145"/>
      <c r="C879" s="42">
        <f ca="1">C878</f>
        <v>46357</v>
      </c>
      <c r="D879" s="54">
        <f ca="1">INDIRECT("'" &amp; UPPER(LEFT(TEXT($D$3,"mmmm"),3)) &amp; "'!AE12")</f>
        <v>0</v>
      </c>
      <c r="E879" s="147"/>
      <c r="F879" s="148"/>
      <c r="G879" s="148"/>
      <c r="H879" s="148"/>
      <c r="I879" s="148"/>
      <c r="J879" s="148"/>
      <c r="K879" s="148"/>
      <c r="L879" s="148"/>
      <c r="M879" s="148"/>
      <c r="N879" s="148"/>
      <c r="O879" s="148"/>
      <c r="P879" s="149"/>
    </row>
    <row r="880" spans="1:16" ht="15" customHeight="1" x14ac:dyDescent="0.25">
      <c r="A880" s="44" t="str">
        <f ca="1">IF(MONTH(C880)=MONTH(D$3),RIGHT('Yearly Info'!A$16,LEN('Yearly Info'!A$16)-4),"")</f>
        <v/>
      </c>
      <c r="B880" s="145"/>
      <c r="C880" s="42">
        <f t="shared" ref="C880:C907" ca="1" si="31">C879</f>
        <v>46357</v>
      </c>
      <c r="D880" s="54">
        <f ca="1">INDIRECT("'" &amp; UPPER(LEFT(TEXT($D$3,"mmmm"),3)) &amp; "'!AE13")</f>
        <v>0</v>
      </c>
      <c r="E880" s="147"/>
      <c r="F880" s="148"/>
      <c r="G880" s="148"/>
      <c r="H880" s="148"/>
      <c r="I880" s="148"/>
      <c r="J880" s="148"/>
      <c r="K880" s="148"/>
      <c r="L880" s="148"/>
      <c r="M880" s="148"/>
      <c r="N880" s="148"/>
      <c r="O880" s="148"/>
      <c r="P880" s="149"/>
    </row>
    <row r="881" spans="1:16" ht="15" customHeight="1" x14ac:dyDescent="0.25">
      <c r="A881" s="44" t="str">
        <f ca="1">IF(MONTH(C881)=MONTH(D$3),RIGHT('Yearly Info'!A$17,LEN('Yearly Info'!A$17)-4),"")</f>
        <v/>
      </c>
      <c r="B881" s="145"/>
      <c r="C881" s="42">
        <f t="shared" ca="1" si="31"/>
        <v>46357</v>
      </c>
      <c r="D881" s="54">
        <f ca="1">INDIRECT("'" &amp; UPPER(LEFT(TEXT($D$3,"mmmm"),3)) &amp; "'!AE14")</f>
        <v>0</v>
      </c>
      <c r="E881" s="147"/>
      <c r="F881" s="148"/>
      <c r="G881" s="148"/>
      <c r="H881" s="148"/>
      <c r="I881" s="148"/>
      <c r="J881" s="148"/>
      <c r="K881" s="148"/>
      <c r="L881" s="148"/>
      <c r="M881" s="148"/>
      <c r="N881" s="148"/>
      <c r="O881" s="148"/>
      <c r="P881" s="149"/>
    </row>
    <row r="882" spans="1:16" ht="15" customHeight="1" x14ac:dyDescent="0.25">
      <c r="A882" s="44" t="str">
        <f ca="1">IF(MONTH(C882)=MONTH(D$3),RIGHT('Yearly Info'!A$18,LEN('Yearly Info'!A$18)-4),"")</f>
        <v/>
      </c>
      <c r="B882" s="145"/>
      <c r="C882" s="42">
        <f t="shared" ca="1" si="31"/>
        <v>46357</v>
      </c>
      <c r="D882" s="54">
        <f ca="1">INDIRECT("'" &amp; UPPER(LEFT(TEXT($D$3,"mmmm"),3)) &amp; "'!AE15")</f>
        <v>0</v>
      </c>
      <c r="E882" s="147"/>
      <c r="F882" s="148"/>
      <c r="G882" s="148"/>
      <c r="H882" s="148"/>
      <c r="I882" s="148"/>
      <c r="J882" s="148"/>
      <c r="K882" s="148"/>
      <c r="L882" s="148"/>
      <c r="M882" s="148"/>
      <c r="N882" s="148"/>
      <c r="O882" s="148"/>
      <c r="P882" s="149"/>
    </row>
    <row r="883" spans="1:16" ht="15" customHeight="1" x14ac:dyDescent="0.25">
      <c r="A883" s="44" t="str">
        <f ca="1">IF(MONTH(C883)=MONTH(D$3),RIGHT('Yearly Info'!A$19,LEN('Yearly Info'!A$19)-4),"")</f>
        <v/>
      </c>
      <c r="B883" s="145"/>
      <c r="C883" s="42">
        <f t="shared" ca="1" si="31"/>
        <v>46357</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c>
      <c r="B884" s="145"/>
      <c r="C884" s="42">
        <f t="shared" ca="1" si="31"/>
        <v>46357</v>
      </c>
      <c r="D884" s="54">
        <f ca="1">INDIRECT("'" &amp; UPPER(LEFT(TEXT($D$3,"mmmm"),3)) &amp; "'!AE17")</f>
        <v>0</v>
      </c>
      <c r="E884" s="153"/>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c>
      <c r="B885" s="145"/>
      <c r="C885" s="42">
        <f t="shared" ca="1" si="31"/>
        <v>46357</v>
      </c>
      <c r="D885" s="54">
        <f ca="1">INDIRECT("'" &amp; UPPER(LEFT(TEXT($D$3,"mmmm"),3)) &amp; "'!AE18")</f>
        <v>0</v>
      </c>
      <c r="E885" s="156"/>
      <c r="F885" s="148"/>
      <c r="G885" s="148"/>
      <c r="H885" s="148"/>
      <c r="I885" s="148"/>
      <c r="J885" s="148"/>
      <c r="K885" s="148"/>
      <c r="L885" s="148"/>
      <c r="M885" s="148"/>
      <c r="N885" s="148"/>
      <c r="O885" s="148"/>
      <c r="P885" s="149"/>
    </row>
    <row r="886" spans="1:16" ht="15" customHeight="1" x14ac:dyDescent="0.25">
      <c r="A886" s="44" t="str">
        <f ca="1">IF(MONTH(C886)=MONTH(D$3),RIGHT('Yearly Info'!A$22,LEN('Yearly Info'!A$22)-4),"")</f>
        <v/>
      </c>
      <c r="B886" s="145"/>
      <c r="C886" s="42">
        <f t="shared" ca="1" si="31"/>
        <v>46357</v>
      </c>
      <c r="D886" s="54">
        <f ca="1">INDIRECT("'" &amp; UPPER(LEFT(TEXT($D$3,"mmmm"),3)) &amp; "'!AE19")</f>
        <v>0</v>
      </c>
      <c r="E886" s="147"/>
      <c r="F886" s="148"/>
      <c r="G886" s="148"/>
      <c r="H886" s="148"/>
      <c r="I886" s="148"/>
      <c r="J886" s="148"/>
      <c r="K886" s="148"/>
      <c r="L886" s="148"/>
      <c r="M886" s="148"/>
      <c r="N886" s="148"/>
      <c r="O886" s="148"/>
      <c r="P886" s="149"/>
    </row>
    <row r="887" spans="1:16" ht="15" customHeight="1" x14ac:dyDescent="0.25">
      <c r="A887" s="44" t="str">
        <f ca="1">IF(MONTH(C887)=MONTH(D$3),RIGHT('Yearly Info'!A$23,LEN('Yearly Info'!A$23)-4),"")</f>
        <v/>
      </c>
      <c r="B887" s="145"/>
      <c r="C887" s="42">
        <f t="shared" ca="1" si="31"/>
        <v>46357</v>
      </c>
      <c r="D887" s="54">
        <f ca="1">INDIRECT("'" &amp; UPPER(LEFT(TEXT($D$3,"mmmm"),3)) &amp; "'!AE20")</f>
        <v>0</v>
      </c>
      <c r="E887" s="147"/>
      <c r="F887" s="148"/>
      <c r="G887" s="148"/>
      <c r="H887" s="148"/>
      <c r="I887" s="148"/>
      <c r="J887" s="148"/>
      <c r="K887" s="148"/>
      <c r="L887" s="148"/>
      <c r="M887" s="148"/>
      <c r="N887" s="148"/>
      <c r="O887" s="148"/>
      <c r="P887" s="149"/>
    </row>
    <row r="888" spans="1:16" ht="15" customHeight="1" x14ac:dyDescent="0.25">
      <c r="A888" s="44" t="str">
        <f ca="1">IF(MONTH(C888)=MONTH(D$3),RIGHT('Yearly Info'!A$24,LEN('Yearly Info'!A$24)-4),"")</f>
        <v/>
      </c>
      <c r="B888" s="145"/>
      <c r="C888" s="42">
        <f t="shared" ca="1" si="31"/>
        <v>46357</v>
      </c>
      <c r="D888" s="54">
        <f ca="1">INDIRECT("'" &amp; UPPER(LEFT(TEXT($D$3,"mmmm"),3)) &amp; "'!AE21")</f>
        <v>0</v>
      </c>
      <c r="E888" s="147"/>
      <c r="F888" s="148"/>
      <c r="G888" s="148"/>
      <c r="H888" s="148"/>
      <c r="I888" s="148"/>
      <c r="J888" s="148"/>
      <c r="K888" s="148"/>
      <c r="L888" s="148"/>
      <c r="M888" s="148"/>
      <c r="N888" s="148"/>
      <c r="O888" s="148"/>
      <c r="P888" s="149"/>
    </row>
    <row r="889" spans="1:16" ht="15" customHeight="1" x14ac:dyDescent="0.25">
      <c r="A889" s="44" t="str">
        <f ca="1">IF(MONTH(C889)=MONTH(D$3),RIGHT('Yearly Info'!A$25,LEN('Yearly Info'!A$25)-4),"")</f>
        <v/>
      </c>
      <c r="B889" s="145"/>
      <c r="C889" s="42">
        <f t="shared" ca="1" si="31"/>
        <v>46357</v>
      </c>
      <c r="D889" s="54">
        <f ca="1">INDIRECT("'" &amp; UPPER(LEFT(TEXT($D$3,"mmmm"),3)) &amp; "'!AE22")</f>
        <v>0</v>
      </c>
      <c r="E889" s="147"/>
      <c r="F889" s="148"/>
      <c r="G889" s="148"/>
      <c r="H889" s="148"/>
      <c r="I889" s="148"/>
      <c r="J889" s="148"/>
      <c r="K889" s="148"/>
      <c r="L889" s="148"/>
      <c r="M889" s="148"/>
      <c r="N889" s="148"/>
      <c r="O889" s="148"/>
      <c r="P889" s="149"/>
    </row>
    <row r="890" spans="1:16" ht="15" customHeight="1" x14ac:dyDescent="0.25">
      <c r="A890" s="44" t="str">
        <f ca="1">IF(MONTH(C890)=MONTH(D$3),RIGHT('Yearly Info'!A$26,LEN('Yearly Info'!A$26)-4),"")</f>
        <v/>
      </c>
      <c r="B890" s="145"/>
      <c r="C890" s="42">
        <f t="shared" ca="1" si="31"/>
        <v>46357</v>
      </c>
      <c r="D890" s="54">
        <f ca="1">INDIRECT("'" &amp; UPPER(LEFT(TEXT($D$3,"mmmm"),3)) &amp; "'!AE23")</f>
        <v>0</v>
      </c>
      <c r="E890" s="147"/>
      <c r="F890" s="148"/>
      <c r="G890" s="148"/>
      <c r="H890" s="148"/>
      <c r="I890" s="148"/>
      <c r="J890" s="148"/>
      <c r="K890" s="148"/>
      <c r="L890" s="148"/>
      <c r="M890" s="148"/>
      <c r="N890" s="148"/>
      <c r="O890" s="148"/>
      <c r="P890" s="149"/>
    </row>
    <row r="891" spans="1:16" ht="15" customHeight="1" x14ac:dyDescent="0.25">
      <c r="A891" s="44" t="str">
        <f ca="1">IF(MONTH(C891)=MONTH(D$3),RIGHT('Yearly Info'!A$27,LEN('Yearly Info'!A$27)-4),"")</f>
        <v/>
      </c>
      <c r="B891" s="145"/>
      <c r="C891" s="42">
        <f t="shared" ca="1" si="31"/>
        <v>46357</v>
      </c>
      <c r="D891" s="54">
        <f ca="1">INDIRECT("'" &amp; UPPER(LEFT(TEXT($D$3,"mmmm"),3)) &amp; "'!AE24")</f>
        <v>0</v>
      </c>
      <c r="E891" s="147"/>
      <c r="F891" s="148"/>
      <c r="G891" s="148"/>
      <c r="H891" s="148"/>
      <c r="I891" s="148"/>
      <c r="J891" s="148"/>
      <c r="K891" s="148"/>
      <c r="L891" s="148"/>
      <c r="M891" s="148"/>
      <c r="N891" s="148"/>
      <c r="O891" s="148"/>
      <c r="P891" s="149"/>
    </row>
    <row r="892" spans="1:16" ht="15" customHeight="1" x14ac:dyDescent="0.25">
      <c r="A892" s="44" t="str">
        <f ca="1">IF(MONTH(C892)=MONTH(D$3),RIGHT('Yearly Info'!A$28,LEN('Yearly Info'!A$28)-4),"")</f>
        <v/>
      </c>
      <c r="B892" s="145"/>
      <c r="C892" s="42">
        <f t="shared" ca="1" si="31"/>
        <v>46357</v>
      </c>
      <c r="D892" s="54">
        <f ca="1">INDIRECT("'" &amp; UPPER(LEFT(TEXT($D$3,"mmmm"),3)) &amp; "'!AE25")</f>
        <v>0</v>
      </c>
      <c r="E892" s="147"/>
      <c r="F892" s="148"/>
      <c r="G892" s="148"/>
      <c r="H892" s="148"/>
      <c r="I892" s="148"/>
      <c r="J892" s="148"/>
      <c r="K892" s="148"/>
      <c r="L892" s="148"/>
      <c r="M892" s="148"/>
      <c r="N892" s="148"/>
      <c r="O892" s="148"/>
      <c r="P892" s="149"/>
    </row>
    <row r="893" spans="1:16" ht="15" customHeight="1" x14ac:dyDescent="0.25">
      <c r="A893" s="44" t="str">
        <f ca="1">IF(MONTH(C893)=MONTH(D$3),RIGHT('Yearly Info'!A$29,LEN('Yearly Info'!A$29)-4),"")</f>
        <v/>
      </c>
      <c r="B893" s="145"/>
      <c r="C893" s="42">
        <f t="shared" ca="1" si="31"/>
        <v>46357</v>
      </c>
      <c r="D893" s="54">
        <f ca="1">INDIRECT("'" &amp; UPPER(LEFT(TEXT($D$3,"mmmm"),3)) &amp; "'!AE26")</f>
        <v>0</v>
      </c>
      <c r="E893" s="147"/>
      <c r="F893" s="148"/>
      <c r="G893" s="148"/>
      <c r="H893" s="148"/>
      <c r="I893" s="148"/>
      <c r="J893" s="148"/>
      <c r="K893" s="148"/>
      <c r="L893" s="148"/>
      <c r="M893" s="148"/>
      <c r="N893" s="148"/>
      <c r="O893" s="148"/>
      <c r="P893" s="149"/>
    </row>
    <row r="894" spans="1:16" ht="15" customHeight="1" x14ac:dyDescent="0.25">
      <c r="A894" s="44" t="str">
        <f ca="1">IF(MONTH(C894)=MONTH(D$3),RIGHT('Yearly Info'!A$30,LEN('Yearly Info'!A$30)-4),"")</f>
        <v/>
      </c>
      <c r="B894" s="145"/>
      <c r="C894" s="42">
        <f t="shared" ca="1" si="31"/>
        <v>46357</v>
      </c>
      <c r="D894" s="54">
        <f ca="1">INDIRECT("'" &amp; UPPER(LEFT(TEXT($D$3,"mmmm"),3)) &amp; "'!AE27")</f>
        <v>0</v>
      </c>
      <c r="E894" s="147"/>
      <c r="F894" s="148"/>
      <c r="G894" s="148"/>
      <c r="H894" s="148"/>
      <c r="I894" s="148"/>
      <c r="J894" s="148"/>
      <c r="K894" s="148"/>
      <c r="L894" s="148"/>
      <c r="M894" s="148"/>
      <c r="N894" s="148"/>
      <c r="O894" s="148"/>
      <c r="P894" s="149"/>
    </row>
    <row r="895" spans="1:16" ht="15" customHeight="1" x14ac:dyDescent="0.25">
      <c r="A895" s="44" t="str">
        <f ca="1">IF(MONTH(C895)=MONTH(D$3),RIGHT('Yearly Info'!A$31,LEN('Yearly Info'!A$31)-4),"")</f>
        <v/>
      </c>
      <c r="B895" s="145"/>
      <c r="C895" s="42">
        <f t="shared" ca="1" si="31"/>
        <v>46357</v>
      </c>
      <c r="D895" s="54">
        <f ca="1">INDIRECT("'" &amp; UPPER(LEFT(TEXT($D$3,"mmmm"),3)) &amp; "'!AE28")</f>
        <v>0</v>
      </c>
      <c r="E895" s="147"/>
      <c r="F895" s="148"/>
      <c r="G895" s="148"/>
      <c r="H895" s="148"/>
      <c r="I895" s="148"/>
      <c r="J895" s="148"/>
      <c r="K895" s="148"/>
      <c r="L895" s="148"/>
      <c r="M895" s="148"/>
      <c r="N895" s="148"/>
      <c r="O895" s="148"/>
      <c r="P895" s="149"/>
    </row>
    <row r="896" spans="1:16" ht="15" customHeight="1" x14ac:dyDescent="0.25">
      <c r="A896" s="44" t="str">
        <f ca="1">IF(MONTH(C896)=MONTH(D$3),RIGHT('Yearly Info'!A$32,LEN('Yearly Info'!A$32)-4),"")</f>
        <v/>
      </c>
      <c r="B896" s="145"/>
      <c r="C896" s="42">
        <f t="shared" ca="1" si="31"/>
        <v>46357</v>
      </c>
      <c r="D896" s="54">
        <f ca="1">INDIRECT("'" &amp; UPPER(LEFT(TEXT($D$3,"mmmm"),3)) &amp; "'!AE29")</f>
        <v>0</v>
      </c>
      <c r="E896" s="147"/>
      <c r="F896" s="148"/>
      <c r="G896" s="148"/>
      <c r="H896" s="148"/>
      <c r="I896" s="148"/>
      <c r="J896" s="148"/>
      <c r="K896" s="148"/>
      <c r="L896" s="148"/>
      <c r="M896" s="148"/>
      <c r="N896" s="148"/>
      <c r="O896" s="148"/>
      <c r="P896" s="149"/>
    </row>
    <row r="897" spans="1:16" ht="15" customHeight="1" x14ac:dyDescent="0.25">
      <c r="A897" s="44" t="str">
        <f ca="1">IF(MONTH(C897)=MONTH(D$3),RIGHT('Yearly Info'!A$33,LEN('Yearly Info'!A$33)-4),"")</f>
        <v/>
      </c>
      <c r="B897" s="145"/>
      <c r="C897" s="42">
        <f t="shared" ca="1" si="31"/>
        <v>46357</v>
      </c>
      <c r="D897" s="54">
        <f ca="1">INDIRECT("'" &amp; UPPER(LEFT(TEXT($D$3,"mmmm"),3)) &amp; "'!AE30")</f>
        <v>0</v>
      </c>
      <c r="E897" s="147"/>
      <c r="F897" s="148"/>
      <c r="G897" s="148"/>
      <c r="H897" s="148"/>
      <c r="I897" s="148"/>
      <c r="J897" s="148"/>
      <c r="K897" s="148"/>
      <c r="L897" s="148"/>
      <c r="M897" s="148"/>
      <c r="N897" s="148"/>
      <c r="O897" s="148"/>
      <c r="P897" s="149"/>
    </row>
    <row r="898" spans="1:16" ht="15" customHeight="1" x14ac:dyDescent="0.25">
      <c r="A898" s="44" t="str">
        <f ca="1">IF(MONTH(C898)=MONTH(D$3),RIGHT('Yearly Info'!A$34,LEN('Yearly Info'!A$34)-4),"")</f>
        <v/>
      </c>
      <c r="B898" s="145"/>
      <c r="C898" s="42">
        <f t="shared" ca="1" si="31"/>
        <v>46357</v>
      </c>
      <c r="D898" s="54">
        <f ca="1">INDIRECT("'" &amp; UPPER(LEFT(TEXT($D$3,"mmmm"),3)) &amp; "'!AE31")</f>
        <v>0</v>
      </c>
      <c r="E898" s="147"/>
      <c r="F898" s="148"/>
      <c r="G898" s="148"/>
      <c r="H898" s="148"/>
      <c r="I898" s="148"/>
      <c r="J898" s="148"/>
      <c r="K898" s="148"/>
      <c r="L898" s="148"/>
      <c r="M898" s="148"/>
      <c r="N898" s="148"/>
      <c r="O898" s="148"/>
      <c r="P898" s="149"/>
    </row>
    <row r="899" spans="1:16" ht="15" customHeight="1" x14ac:dyDescent="0.25">
      <c r="A899" s="44" t="str">
        <f ca="1">IF(MONTH(C899)=MONTH(D$3),RIGHT('Yearly Info'!A$35,LEN('Yearly Info'!A$35)-4),"")</f>
        <v/>
      </c>
      <c r="B899" s="145"/>
      <c r="C899" s="42">
        <f t="shared" ca="1" si="31"/>
        <v>46357</v>
      </c>
      <c r="D899" s="54">
        <f ca="1">INDIRECT("'" &amp; UPPER(LEFT(TEXT($D$3,"mmmm"),3)) &amp; "'!AE32")</f>
        <v>0</v>
      </c>
      <c r="E899" s="147"/>
      <c r="F899" s="148"/>
      <c r="G899" s="148"/>
      <c r="H899" s="148"/>
      <c r="I899" s="148"/>
      <c r="J899" s="148"/>
      <c r="K899" s="148"/>
      <c r="L899" s="148"/>
      <c r="M899" s="148"/>
      <c r="N899" s="148"/>
      <c r="O899" s="148"/>
      <c r="P899" s="149"/>
    </row>
    <row r="900" spans="1:16" ht="15" customHeight="1" x14ac:dyDescent="0.25">
      <c r="A900" s="44" t="str">
        <f ca="1">IF(MONTH(C900)=MONTH(D$3),RIGHT('Yearly Info'!A$36,LEN('Yearly Info'!A$36)-4),"")</f>
        <v/>
      </c>
      <c r="B900" s="145"/>
      <c r="C900" s="42">
        <f t="shared" ca="1" si="31"/>
        <v>46357</v>
      </c>
      <c r="D900" s="54">
        <f ca="1">INDIRECT("'" &amp; UPPER(LEFT(TEXT($D$3,"mmmm"),3)) &amp; "'!AE33")</f>
        <v>0</v>
      </c>
      <c r="E900" s="153"/>
      <c r="F900" s="154"/>
      <c r="G900" s="154"/>
      <c r="H900" s="154"/>
      <c r="I900" s="154"/>
      <c r="J900" s="154"/>
      <c r="K900" s="154"/>
      <c r="L900" s="154"/>
      <c r="M900" s="154"/>
      <c r="N900" s="154"/>
      <c r="O900" s="154"/>
      <c r="P900" s="155"/>
    </row>
    <row r="901" spans="1:16" ht="15" customHeight="1" x14ac:dyDescent="0.25">
      <c r="A901" s="44" t="str">
        <f ca="1">IF(MONTH(C901)=MONTH(D$3),RIGHT('Yearly Info'!A$37,LEN('Yearly Info'!A$37)-4),"")</f>
        <v/>
      </c>
      <c r="B901" s="145"/>
      <c r="C901" s="42">
        <f t="shared" ca="1" si="31"/>
        <v>46357</v>
      </c>
      <c r="D901" s="54">
        <f ca="1">INDIRECT("'" &amp; UPPER(LEFT(TEXT($D$3,"mmmm"),3)) &amp; "'!AE34")</f>
        <v>0</v>
      </c>
      <c r="E901" s="147"/>
      <c r="F901" s="148"/>
      <c r="G901" s="148"/>
      <c r="H901" s="148"/>
      <c r="I901" s="148"/>
      <c r="J901" s="148"/>
      <c r="K901" s="148"/>
      <c r="L901" s="148"/>
      <c r="M901" s="148"/>
      <c r="N901" s="148"/>
      <c r="O901" s="148"/>
      <c r="P901" s="149"/>
    </row>
    <row r="902" spans="1:16" ht="15" customHeight="1" x14ac:dyDescent="0.25">
      <c r="A902" s="44" t="str">
        <f ca="1">IF(MONTH(C902)=MONTH(D$3),RIGHT('Yearly Info'!A$38,LEN('Yearly Info'!A$38)-4),"")</f>
        <v/>
      </c>
      <c r="B902" s="145"/>
      <c r="C902" s="42">
        <f t="shared" ca="1" si="31"/>
        <v>46357</v>
      </c>
      <c r="D902" s="54">
        <f ca="1">INDIRECT("'" &amp; UPPER(LEFT(TEXT($D$3,"mmmm"),3)) &amp; "'!AE35")</f>
        <v>0</v>
      </c>
      <c r="E902" s="147"/>
      <c r="F902" s="148"/>
      <c r="G902" s="148"/>
      <c r="H902" s="148"/>
      <c r="I902" s="148"/>
      <c r="J902" s="148"/>
      <c r="K902" s="148"/>
      <c r="L902" s="148"/>
      <c r="M902" s="148"/>
      <c r="N902" s="148"/>
      <c r="O902" s="148"/>
      <c r="P902" s="149"/>
    </row>
    <row r="903" spans="1:16" ht="15" customHeight="1" x14ac:dyDescent="0.25">
      <c r="A903" s="44" t="str">
        <f ca="1">IF(MONTH(C903)=MONTH(D$3),RIGHT('Yearly Info'!A$39,LEN('Yearly Info'!A$39)-4),"")</f>
        <v/>
      </c>
      <c r="B903" s="145"/>
      <c r="C903" s="42">
        <f t="shared" ca="1" si="31"/>
        <v>46357</v>
      </c>
      <c r="D903" s="54">
        <f ca="1">INDIRECT("'" &amp; UPPER(LEFT(TEXT($D$3,"mmmm"),3)) &amp; "'!AE36")</f>
        <v>0</v>
      </c>
      <c r="E903" s="147"/>
      <c r="F903" s="148"/>
      <c r="G903" s="148"/>
      <c r="H903" s="148"/>
      <c r="I903" s="148"/>
      <c r="J903" s="148"/>
      <c r="K903" s="148"/>
      <c r="L903" s="148"/>
      <c r="M903" s="148"/>
      <c r="N903" s="148"/>
      <c r="O903" s="148"/>
      <c r="P903" s="149"/>
    </row>
    <row r="904" spans="1:16" ht="15" customHeight="1" thickBot="1" x14ac:dyDescent="0.3">
      <c r="A904" s="45" t="str">
        <f ca="1">IF(MONTH(C904)=MONTH(D$3),RIGHT('Yearly Info'!A$40,LEN('Yearly Info'!A$40)-4),"")</f>
        <v/>
      </c>
      <c r="B904" s="145"/>
      <c r="C904" s="42">
        <f t="shared" ca="1" si="31"/>
        <v>46357</v>
      </c>
      <c r="D904" s="54">
        <f ca="1">INDIRECT("'" &amp; UPPER(LEFT(TEXT($D$3,"mmmm"),3)) &amp; "'!AE37")</f>
        <v>0</v>
      </c>
      <c r="E904" s="147"/>
      <c r="F904" s="148"/>
      <c r="G904" s="148"/>
      <c r="H904" s="148"/>
      <c r="I904" s="148"/>
      <c r="J904" s="148"/>
      <c r="K904" s="148"/>
      <c r="L904" s="148"/>
      <c r="M904" s="148"/>
      <c r="N904" s="148"/>
      <c r="O904" s="148"/>
      <c r="P904" s="149"/>
    </row>
    <row r="905" spans="1:16" ht="15" customHeight="1" thickBot="1" x14ac:dyDescent="0.3">
      <c r="A905" s="45" t="str">
        <f ca="1">IF(MONTH(C905)=MONTH(D$3),RIGHT('Yearly Info'!A$41,LEN('Yearly Info'!A$41)-4),"")</f>
        <v/>
      </c>
      <c r="B905" s="145"/>
      <c r="C905" s="42">
        <f t="shared" ca="1" si="31"/>
        <v>46357</v>
      </c>
      <c r="D905" s="54">
        <f ca="1">INDIRECT("'" &amp; UPPER(LEFT(TEXT($D$3,"mmmm"),3)) &amp; "'!AE38")</f>
        <v>0</v>
      </c>
      <c r="E905" s="147"/>
      <c r="F905" s="148"/>
      <c r="G905" s="148"/>
      <c r="H905" s="148"/>
      <c r="I905" s="148"/>
      <c r="J905" s="148"/>
      <c r="K905" s="148"/>
      <c r="L905" s="148"/>
      <c r="M905" s="148"/>
      <c r="N905" s="148"/>
      <c r="O905" s="148"/>
      <c r="P905" s="149"/>
    </row>
    <row r="906" spans="1:16" ht="15" customHeight="1" thickBot="1" x14ac:dyDescent="0.3">
      <c r="A906" s="45" t="str">
        <f ca="1">IF(MONTH(C906)=MONTH(D$3),RIGHT('Yearly Info'!A$42,LEN('Yearly Info'!A$42)-4),"")</f>
        <v/>
      </c>
      <c r="B906" s="145"/>
      <c r="C906" s="42">
        <f t="shared" ca="1" si="31"/>
        <v>46357</v>
      </c>
      <c r="D906" s="54">
        <f ca="1">INDIRECT("'" &amp; UPPER(LEFT(TEXT($D$3,"mmmm"),3)) &amp; "'!AE39")</f>
        <v>0</v>
      </c>
      <c r="E906" s="147"/>
      <c r="F906" s="148"/>
      <c r="G906" s="148"/>
      <c r="H906" s="148"/>
      <c r="I906" s="148"/>
      <c r="J906" s="148"/>
      <c r="K906" s="148"/>
      <c r="L906" s="148"/>
      <c r="M906" s="148"/>
      <c r="N906" s="148"/>
      <c r="O906" s="148"/>
      <c r="P906" s="149"/>
    </row>
    <row r="907" spans="1:16" ht="15" customHeight="1" thickBot="1" x14ac:dyDescent="0.3">
      <c r="A907" s="45" t="str">
        <f ca="1">IF(MONTH(C907)=MONTH(D$3),RIGHT('Yearly Info'!A$43,LEN('Yearly Info'!A$43)-4),"")</f>
        <v/>
      </c>
      <c r="B907" s="146"/>
      <c r="C907" s="42">
        <f t="shared" ca="1" si="31"/>
        <v>46357</v>
      </c>
      <c r="D907" s="55">
        <f ca="1">INDIRECT("'" &amp; UPPER(LEFT(TEXT($D$3,"mmmm"),3)) &amp; "'!AE40")</f>
        <v>0</v>
      </c>
      <c r="E907" s="150"/>
      <c r="F907" s="151"/>
      <c r="G907" s="151"/>
      <c r="H907" s="151"/>
      <c r="I907" s="151"/>
      <c r="J907" s="151"/>
      <c r="K907" s="151"/>
      <c r="L907" s="151"/>
      <c r="M907" s="151"/>
      <c r="N907" s="151"/>
      <c r="O907" s="151"/>
      <c r="P907" s="152"/>
    </row>
    <row r="908" spans="1:16" ht="15" customHeight="1" x14ac:dyDescent="0.25">
      <c r="A908" s="44" t="str">
        <f ca="1">IF(MONTH(C908)=MONTH(D$3),RIGHT('Yearly Info'!A$14,LEN('Yearly Info'!A$14)-4),"")</f>
        <v/>
      </c>
      <c r="B908" s="159" t="str">
        <f ca="1">TEXT(C908,"dddd")</f>
        <v>Wednesday</v>
      </c>
      <c r="C908" s="96">
        <f ca="1">C878+1</f>
        <v>46358</v>
      </c>
      <c r="D908" s="54">
        <f ca="1">INDIRECT("'" &amp; UPPER(LEFT(TEXT($D$3,"mmmm"),3)) &amp; "'!AF11")</f>
        <v>0</v>
      </c>
      <c r="E908" s="147"/>
      <c r="F908" s="148"/>
      <c r="G908" s="148"/>
      <c r="H908" s="148"/>
      <c r="I908" s="148"/>
      <c r="J908" s="148"/>
      <c r="K908" s="148"/>
      <c r="L908" s="148"/>
      <c r="M908" s="148"/>
      <c r="N908" s="148"/>
      <c r="O908" s="148"/>
      <c r="P908" s="149"/>
    </row>
    <row r="909" spans="1:16" ht="15" customHeight="1" x14ac:dyDescent="0.25">
      <c r="A909" s="44" t="str">
        <f ca="1">IF(MONTH(C909)=MONTH(D$3),RIGHT('Yearly Info'!A$15,LEN('Yearly Info'!A$15)-4),"")</f>
        <v/>
      </c>
      <c r="B909" s="145"/>
      <c r="C909" s="42">
        <f ca="1">C908</f>
        <v>46358</v>
      </c>
      <c r="D909" s="54">
        <f ca="1">INDIRECT("'" &amp; UPPER(LEFT(TEXT($D$3,"mmmm"),3)) &amp; "'!AF12")</f>
        <v>0</v>
      </c>
      <c r="E909" s="147"/>
      <c r="F909" s="148"/>
      <c r="G909" s="148"/>
      <c r="H909" s="148"/>
      <c r="I909" s="148"/>
      <c r="J909" s="148"/>
      <c r="K909" s="148"/>
      <c r="L909" s="148"/>
      <c r="M909" s="148"/>
      <c r="N909" s="148"/>
      <c r="O909" s="148"/>
      <c r="P909" s="149"/>
    </row>
    <row r="910" spans="1:16" ht="15" customHeight="1" x14ac:dyDescent="0.25">
      <c r="A910" s="44" t="str">
        <f ca="1">IF(MONTH(C910)=MONTH(D$3),RIGHT('Yearly Info'!A$16,LEN('Yearly Info'!A$16)-4),"")</f>
        <v/>
      </c>
      <c r="B910" s="145"/>
      <c r="C910" s="42">
        <f t="shared" ref="C910:C936" ca="1" si="32">C909</f>
        <v>46358</v>
      </c>
      <c r="D910" s="54">
        <f ca="1">INDIRECT("'" &amp; UPPER(LEFT(TEXT($D$3,"mmmm"),3)) &amp; "'!AF13")</f>
        <v>0</v>
      </c>
      <c r="E910" s="147"/>
      <c r="F910" s="148"/>
      <c r="G910" s="148"/>
      <c r="H910" s="148"/>
      <c r="I910" s="148"/>
      <c r="J910" s="148"/>
      <c r="K910" s="148"/>
      <c r="L910" s="148"/>
      <c r="M910" s="148"/>
      <c r="N910" s="148"/>
      <c r="O910" s="148"/>
      <c r="P910" s="149"/>
    </row>
    <row r="911" spans="1:16" ht="15" customHeight="1" x14ac:dyDescent="0.25">
      <c r="A911" s="44" t="str">
        <f ca="1">IF(MONTH(C911)=MONTH(D$3),RIGHT('Yearly Info'!A$17,LEN('Yearly Info'!A$17)-4),"")</f>
        <v/>
      </c>
      <c r="B911" s="145"/>
      <c r="C911" s="42">
        <f t="shared" ca="1" si="32"/>
        <v>46358</v>
      </c>
      <c r="D911" s="54">
        <f ca="1">INDIRECT("'" &amp; UPPER(LEFT(TEXT($D$3,"mmmm"),3)) &amp; "'!AF14")</f>
        <v>0</v>
      </c>
      <c r="E911" s="147"/>
      <c r="F911" s="148"/>
      <c r="G911" s="148"/>
      <c r="H911" s="148"/>
      <c r="I911" s="148"/>
      <c r="J911" s="148"/>
      <c r="K911" s="148"/>
      <c r="L911" s="148"/>
      <c r="M911" s="148"/>
      <c r="N911" s="148"/>
      <c r="O911" s="148"/>
      <c r="P911" s="149"/>
    </row>
    <row r="912" spans="1:16" ht="15" customHeight="1" x14ac:dyDescent="0.25">
      <c r="A912" s="44" t="str">
        <f ca="1">IF(MONTH(C912)=MONTH(D$3),RIGHT('Yearly Info'!A$18,LEN('Yearly Info'!A$18)-4),"")</f>
        <v/>
      </c>
      <c r="B912" s="145"/>
      <c r="C912" s="42">
        <f t="shared" ca="1" si="32"/>
        <v>46358</v>
      </c>
      <c r="D912" s="54">
        <f ca="1">INDIRECT("'" &amp; UPPER(LEFT(TEXT($D$3,"mmmm"),3)) &amp; "'!AF15")</f>
        <v>0</v>
      </c>
      <c r="E912" s="147"/>
      <c r="F912" s="148"/>
      <c r="G912" s="148"/>
      <c r="H912" s="148"/>
      <c r="I912" s="148"/>
      <c r="J912" s="148"/>
      <c r="K912" s="148"/>
      <c r="L912" s="148"/>
      <c r="M912" s="148"/>
      <c r="N912" s="148"/>
      <c r="O912" s="148"/>
      <c r="P912" s="149"/>
    </row>
    <row r="913" spans="1:16" ht="15" customHeight="1" x14ac:dyDescent="0.25">
      <c r="A913" s="44" t="str">
        <f ca="1">IF(MONTH(C913)=MONTH(D$3),RIGHT('Yearly Info'!A$19,LEN('Yearly Info'!A$19)-4),"")</f>
        <v/>
      </c>
      <c r="B913" s="145"/>
      <c r="C913" s="42">
        <f t="shared" ca="1" si="32"/>
        <v>46358</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c>
      <c r="B914" s="145"/>
      <c r="C914" s="42">
        <f t="shared" ca="1" si="32"/>
        <v>46358</v>
      </c>
      <c r="D914" s="54">
        <f ca="1">INDIRECT("'" &amp; UPPER(LEFT(TEXT($D$3,"mmmm"),3)) &amp; "'!AF17")</f>
        <v>0</v>
      </c>
      <c r="E914" s="147"/>
      <c r="F914" s="148"/>
      <c r="G914" s="148"/>
      <c r="H914" s="148"/>
      <c r="I914" s="148"/>
      <c r="J914" s="148"/>
      <c r="K914" s="148"/>
      <c r="L914" s="148"/>
      <c r="M914" s="148"/>
      <c r="N914" s="148"/>
      <c r="O914" s="148"/>
      <c r="P914" s="149"/>
    </row>
    <row r="915" spans="1:16" ht="15" customHeight="1" x14ac:dyDescent="0.25">
      <c r="A915" s="44" t="str">
        <f ca="1">IF(MONTH(C915)=MONTH(D$3),RIGHT('Yearly Info'!A$21,LEN('Yearly Info'!A$21)-4),"")</f>
        <v/>
      </c>
      <c r="B915" s="145"/>
      <c r="C915" s="42">
        <f t="shared" ca="1" si="32"/>
        <v>46358</v>
      </c>
      <c r="D915" s="54">
        <f ca="1">INDIRECT("'" &amp; UPPER(LEFT(TEXT($D$3,"mmmm"),3)) &amp; "'!AF18")</f>
        <v>0</v>
      </c>
      <c r="E915" s="147"/>
      <c r="F915" s="148"/>
      <c r="G915" s="148"/>
      <c r="H915" s="148"/>
      <c r="I915" s="148"/>
      <c r="J915" s="148"/>
      <c r="K915" s="148"/>
      <c r="L915" s="148"/>
      <c r="M915" s="148"/>
      <c r="N915" s="148"/>
      <c r="O915" s="148"/>
      <c r="P915" s="149"/>
    </row>
    <row r="916" spans="1:16" ht="15" customHeight="1" x14ac:dyDescent="0.25">
      <c r="A916" s="44" t="str">
        <f ca="1">IF(MONTH(C916)=MONTH(D$3),RIGHT('Yearly Info'!A$22,LEN('Yearly Info'!A$22)-4),"")</f>
        <v/>
      </c>
      <c r="B916" s="145"/>
      <c r="C916" s="42">
        <f t="shared" ca="1" si="32"/>
        <v>46358</v>
      </c>
      <c r="D916" s="54">
        <f ca="1">INDIRECT("'" &amp; UPPER(LEFT(TEXT($D$3,"mmmm"),3)) &amp; "'!AF19")</f>
        <v>0</v>
      </c>
      <c r="E916" s="147"/>
      <c r="F916" s="148"/>
      <c r="G916" s="148"/>
      <c r="H916" s="148"/>
      <c r="I916" s="148"/>
      <c r="J916" s="148"/>
      <c r="K916" s="148"/>
      <c r="L916" s="148"/>
      <c r="M916" s="148"/>
      <c r="N916" s="148"/>
      <c r="O916" s="148"/>
      <c r="P916" s="149"/>
    </row>
    <row r="917" spans="1:16" ht="15" customHeight="1" x14ac:dyDescent="0.25">
      <c r="A917" s="44" t="str">
        <f ca="1">IF(MONTH(C917)=MONTH(D$3),RIGHT('Yearly Info'!A$23,LEN('Yearly Info'!A$23)-4),"")</f>
        <v/>
      </c>
      <c r="B917" s="145"/>
      <c r="C917" s="42">
        <f t="shared" ca="1" si="32"/>
        <v>46358</v>
      </c>
      <c r="D917" s="54">
        <f ca="1">INDIRECT("'" &amp; UPPER(LEFT(TEXT($D$3,"mmmm"),3)) &amp; "'!AF20")</f>
        <v>0</v>
      </c>
      <c r="E917" s="147"/>
      <c r="F917" s="148"/>
      <c r="G917" s="148"/>
      <c r="H917" s="148"/>
      <c r="I917" s="148"/>
      <c r="J917" s="148"/>
      <c r="K917" s="148"/>
      <c r="L917" s="148"/>
      <c r="M917" s="148"/>
      <c r="N917" s="148"/>
      <c r="O917" s="148"/>
      <c r="P917" s="149"/>
    </row>
    <row r="918" spans="1:16" ht="15" customHeight="1" x14ac:dyDescent="0.25">
      <c r="A918" s="44" t="str">
        <f ca="1">IF(MONTH(C918)=MONTH(D$3),RIGHT('Yearly Info'!A$24,LEN('Yearly Info'!A$24)-4),"")</f>
        <v/>
      </c>
      <c r="B918" s="145"/>
      <c r="C918" s="42">
        <f t="shared" ca="1" si="32"/>
        <v>46358</v>
      </c>
      <c r="D918" s="54">
        <f ca="1">INDIRECT("'" &amp; UPPER(LEFT(TEXT($D$3,"mmmm"),3)) &amp; "'!AF21")</f>
        <v>0</v>
      </c>
      <c r="E918" s="147"/>
      <c r="F918" s="148"/>
      <c r="G918" s="148"/>
      <c r="H918" s="148"/>
      <c r="I918" s="148"/>
      <c r="J918" s="148"/>
      <c r="K918" s="148"/>
      <c r="L918" s="148"/>
      <c r="M918" s="148"/>
      <c r="N918" s="148"/>
      <c r="O918" s="148"/>
      <c r="P918" s="149"/>
    </row>
    <row r="919" spans="1:16" ht="15" customHeight="1" x14ac:dyDescent="0.25">
      <c r="A919" s="44" t="str">
        <f ca="1">IF(MONTH(C919)=MONTH(D$3),RIGHT('Yearly Info'!A$25,LEN('Yearly Info'!A$25)-4),"")</f>
        <v/>
      </c>
      <c r="B919" s="145"/>
      <c r="C919" s="42">
        <f t="shared" ca="1" si="32"/>
        <v>46358</v>
      </c>
      <c r="D919" s="54">
        <f ca="1">INDIRECT("'" &amp; UPPER(LEFT(TEXT($D$3,"mmmm"),3)) &amp; "'!AF22")</f>
        <v>0</v>
      </c>
      <c r="E919" s="147"/>
      <c r="F919" s="148"/>
      <c r="G919" s="148"/>
      <c r="H919" s="148"/>
      <c r="I919" s="148"/>
      <c r="J919" s="148"/>
      <c r="K919" s="148"/>
      <c r="L919" s="148"/>
      <c r="M919" s="148"/>
      <c r="N919" s="148"/>
      <c r="O919" s="148"/>
      <c r="P919" s="149"/>
    </row>
    <row r="920" spans="1:16" ht="15" customHeight="1" x14ac:dyDescent="0.25">
      <c r="A920" s="44" t="str">
        <f ca="1">IF(MONTH(C920)=MONTH(D$3),RIGHT('Yearly Info'!A$26,LEN('Yearly Info'!A$26)-4),"")</f>
        <v/>
      </c>
      <c r="B920" s="145"/>
      <c r="C920" s="42">
        <f t="shared" ca="1" si="32"/>
        <v>46358</v>
      </c>
      <c r="D920" s="54">
        <f ca="1">INDIRECT("'" &amp; UPPER(LEFT(TEXT($D$3,"mmmm"),3)) &amp; "'!AF23")</f>
        <v>0</v>
      </c>
      <c r="E920" s="147"/>
      <c r="F920" s="148"/>
      <c r="G920" s="148"/>
      <c r="H920" s="148"/>
      <c r="I920" s="148"/>
      <c r="J920" s="148"/>
      <c r="K920" s="148"/>
      <c r="L920" s="148"/>
      <c r="M920" s="148"/>
      <c r="N920" s="148"/>
      <c r="O920" s="148"/>
      <c r="P920" s="149"/>
    </row>
    <row r="921" spans="1:16" x14ac:dyDescent="0.25">
      <c r="A921" s="44" t="str">
        <f ca="1">IF(MONTH(C921)=MONTH(D$3),RIGHT('Yearly Info'!A$27,LEN('Yearly Info'!A$27)-4),"")</f>
        <v/>
      </c>
      <c r="B921" s="145"/>
      <c r="C921" s="42">
        <f t="shared" ca="1" si="32"/>
        <v>46358</v>
      </c>
      <c r="D921" s="54">
        <f ca="1">INDIRECT("'" &amp; UPPER(LEFT(TEXT($D$3,"mmmm"),3)) &amp; "'!AF24")</f>
        <v>0</v>
      </c>
      <c r="E921" s="147"/>
      <c r="F921" s="148"/>
      <c r="G921" s="148"/>
      <c r="H921" s="148"/>
      <c r="I921" s="148"/>
      <c r="J921" s="148"/>
      <c r="K921" s="148"/>
      <c r="L921" s="148"/>
      <c r="M921" s="148"/>
      <c r="N921" s="148"/>
      <c r="O921" s="148"/>
      <c r="P921" s="149"/>
    </row>
    <row r="922" spans="1:16" x14ac:dyDescent="0.25">
      <c r="A922" s="44" t="str">
        <f ca="1">IF(MONTH(C922)=MONTH(D$3),RIGHT('Yearly Info'!A$28,LEN('Yearly Info'!A$28)-4),"")</f>
        <v/>
      </c>
      <c r="B922" s="145"/>
      <c r="C922" s="42">
        <f t="shared" ca="1" si="32"/>
        <v>46358</v>
      </c>
      <c r="D922" s="54">
        <f ca="1">INDIRECT("'" &amp; UPPER(LEFT(TEXT($D$3,"mmmm"),3)) &amp; "'!AF25")</f>
        <v>0</v>
      </c>
      <c r="E922" s="147"/>
      <c r="F922" s="148"/>
      <c r="G922" s="148"/>
      <c r="H922" s="148"/>
      <c r="I922" s="148"/>
      <c r="J922" s="148"/>
      <c r="K922" s="148"/>
      <c r="L922" s="148"/>
      <c r="M922" s="148"/>
      <c r="N922" s="148"/>
      <c r="O922" s="148"/>
      <c r="P922" s="149"/>
    </row>
    <row r="923" spans="1:16" ht="14.45" customHeight="1" x14ac:dyDescent="0.25">
      <c r="A923" s="44" t="str">
        <f ca="1">IF(MONTH(C923)=MONTH(D$3),RIGHT('Yearly Info'!A$29,LEN('Yearly Info'!A$29)-4),"")</f>
        <v/>
      </c>
      <c r="B923" s="145"/>
      <c r="C923" s="42">
        <f t="shared" ca="1" si="32"/>
        <v>46358</v>
      </c>
      <c r="D923" s="54">
        <f ca="1">INDIRECT("'" &amp; UPPER(LEFT(TEXT($D$3,"mmmm"),3)) &amp; "'!AF26")</f>
        <v>0</v>
      </c>
      <c r="E923" s="147"/>
      <c r="F923" s="148"/>
      <c r="G923" s="148"/>
      <c r="H923" s="148"/>
      <c r="I923" s="148"/>
      <c r="J923" s="148"/>
      <c r="K923" s="148"/>
      <c r="L923" s="148"/>
      <c r="M923" s="148"/>
      <c r="N923" s="148"/>
      <c r="O923" s="148"/>
      <c r="P923" s="149"/>
    </row>
    <row r="924" spans="1:16" ht="15" customHeight="1" x14ac:dyDescent="0.25">
      <c r="A924" s="44" t="str">
        <f ca="1">IF(MONTH(C924)=MONTH(D$3),RIGHT('Yearly Info'!A$30,LEN('Yearly Info'!A$30)-4),"")</f>
        <v/>
      </c>
      <c r="B924" s="145"/>
      <c r="C924" s="42">
        <f t="shared" ca="1" si="32"/>
        <v>46358</v>
      </c>
      <c r="D924" s="54">
        <f ca="1">INDIRECT("'" &amp; UPPER(LEFT(TEXT($D$3,"mmmm"),3)) &amp; "'!AF27")</f>
        <v>0</v>
      </c>
      <c r="E924" s="147"/>
      <c r="F924" s="148"/>
      <c r="G924" s="148"/>
      <c r="H924" s="148"/>
      <c r="I924" s="148"/>
      <c r="J924" s="148"/>
      <c r="K924" s="148"/>
      <c r="L924" s="148"/>
      <c r="M924" s="148"/>
      <c r="N924" s="148"/>
      <c r="O924" s="148"/>
      <c r="P924" s="149"/>
    </row>
    <row r="925" spans="1:16" ht="15" customHeight="1" x14ac:dyDescent="0.25">
      <c r="A925" s="44" t="str">
        <f ca="1">IF(MONTH(C925)=MONTH(D$3),RIGHT('Yearly Info'!A$31,LEN('Yearly Info'!A$31)-4),"")</f>
        <v/>
      </c>
      <c r="B925" s="145"/>
      <c r="C925" s="42">
        <f t="shared" ca="1" si="32"/>
        <v>46358</v>
      </c>
      <c r="D925" s="54">
        <f ca="1">INDIRECT("'" &amp; UPPER(LEFT(TEXT($D$3,"mmmm"),3)) &amp; "'!AF28")</f>
        <v>0</v>
      </c>
      <c r="E925" s="147"/>
      <c r="F925" s="148"/>
      <c r="G925" s="148"/>
      <c r="H925" s="148"/>
      <c r="I925" s="148"/>
      <c r="J925" s="148"/>
      <c r="K925" s="148"/>
      <c r="L925" s="148"/>
      <c r="M925" s="148"/>
      <c r="N925" s="148"/>
      <c r="O925" s="148"/>
      <c r="P925" s="149"/>
    </row>
    <row r="926" spans="1:16" ht="15" customHeight="1" x14ac:dyDescent="0.25">
      <c r="A926" s="44" t="str">
        <f ca="1">IF(MONTH(C926)=MONTH(D$3),RIGHT('Yearly Info'!A$32,LEN('Yearly Info'!A$32)-4),"")</f>
        <v/>
      </c>
      <c r="B926" s="145"/>
      <c r="C926" s="42">
        <f t="shared" ca="1" si="32"/>
        <v>46358</v>
      </c>
      <c r="D926" s="54">
        <f ca="1">INDIRECT("'" &amp; UPPER(LEFT(TEXT($D$3,"mmmm"),3)) &amp; "'!AF29")</f>
        <v>0</v>
      </c>
      <c r="E926" s="147"/>
      <c r="F926" s="148"/>
      <c r="G926" s="148"/>
      <c r="H926" s="148"/>
      <c r="I926" s="148"/>
      <c r="J926" s="148"/>
      <c r="K926" s="148"/>
      <c r="L926" s="148"/>
      <c r="M926" s="148"/>
      <c r="N926" s="148"/>
      <c r="O926" s="148"/>
      <c r="P926" s="149"/>
    </row>
    <row r="927" spans="1:16" ht="15" customHeight="1" x14ac:dyDescent="0.25">
      <c r="A927" s="44" t="str">
        <f ca="1">IF(MONTH(C927)=MONTH(D$3),RIGHT('Yearly Info'!A$33,LEN('Yearly Info'!A$33)-4),"")</f>
        <v/>
      </c>
      <c r="B927" s="145"/>
      <c r="C927" s="42">
        <f t="shared" ca="1" si="32"/>
        <v>46358</v>
      </c>
      <c r="D927" s="54">
        <f ca="1">INDIRECT("'" &amp; UPPER(LEFT(TEXT($D$3,"mmmm"),3)) &amp; "'!AF30")</f>
        <v>0</v>
      </c>
      <c r="E927" s="147"/>
      <c r="F927" s="148"/>
      <c r="G927" s="148"/>
      <c r="H927" s="148"/>
      <c r="I927" s="148"/>
      <c r="J927" s="148"/>
      <c r="K927" s="148"/>
      <c r="L927" s="148"/>
      <c r="M927" s="148"/>
      <c r="N927" s="148"/>
      <c r="O927" s="148"/>
      <c r="P927" s="149"/>
    </row>
    <row r="928" spans="1:16" ht="15" customHeight="1" x14ac:dyDescent="0.25">
      <c r="A928" s="44" t="str">
        <f ca="1">IF(MONTH(C928)=MONTH(D$3),RIGHT('Yearly Info'!A$34,LEN('Yearly Info'!A$34)-4),"")</f>
        <v/>
      </c>
      <c r="B928" s="145"/>
      <c r="C928" s="42">
        <f t="shared" ca="1" si="32"/>
        <v>46358</v>
      </c>
      <c r="D928" s="54">
        <f ca="1">INDIRECT("'" &amp; UPPER(LEFT(TEXT($D$3,"mmmm"),3)) &amp; "'!AF31")</f>
        <v>0</v>
      </c>
      <c r="E928" s="147"/>
      <c r="F928" s="148"/>
      <c r="G928" s="148"/>
      <c r="H928" s="148"/>
      <c r="I928" s="148"/>
      <c r="J928" s="148"/>
      <c r="K928" s="148"/>
      <c r="L928" s="148"/>
      <c r="M928" s="148"/>
      <c r="N928" s="148"/>
      <c r="O928" s="148"/>
      <c r="P928" s="149"/>
    </row>
    <row r="929" spans="1:16" ht="15" customHeight="1" x14ac:dyDescent="0.25">
      <c r="A929" s="44" t="str">
        <f ca="1">IF(MONTH(C929)=MONTH(D$3),RIGHT('Yearly Info'!A$35,LEN('Yearly Info'!A$35)-4),"")</f>
        <v/>
      </c>
      <c r="B929" s="145"/>
      <c r="C929" s="42">
        <f t="shared" ca="1" si="32"/>
        <v>46358</v>
      </c>
      <c r="D929" s="54">
        <f ca="1">INDIRECT("'" &amp; UPPER(LEFT(TEXT($D$3,"mmmm"),3)) &amp; "'!AF32")</f>
        <v>0</v>
      </c>
      <c r="E929" s="147"/>
      <c r="F929" s="148"/>
      <c r="G929" s="148"/>
      <c r="H929" s="148"/>
      <c r="I929" s="148"/>
      <c r="J929" s="148"/>
      <c r="K929" s="148"/>
      <c r="L929" s="148"/>
      <c r="M929" s="148"/>
      <c r="N929" s="148"/>
      <c r="O929" s="148"/>
      <c r="P929" s="149"/>
    </row>
    <row r="930" spans="1:16" ht="15" customHeight="1" x14ac:dyDescent="0.25">
      <c r="A930" s="44" t="str">
        <f ca="1">IF(MONTH(C930)=MONTH(D$3),RIGHT('Yearly Info'!A$36,LEN('Yearly Info'!A$36)-4),"")</f>
        <v/>
      </c>
      <c r="B930" s="145"/>
      <c r="C930" s="42">
        <f t="shared" ca="1" si="32"/>
        <v>46358</v>
      </c>
      <c r="D930" s="54">
        <f ca="1">INDIRECT("'" &amp; UPPER(LEFT(TEXT($D$3,"mmmm"),3)) &amp; "'!AF33")</f>
        <v>0</v>
      </c>
      <c r="E930" s="147"/>
      <c r="F930" s="148"/>
      <c r="G930" s="148"/>
      <c r="H930" s="148"/>
      <c r="I930" s="148"/>
      <c r="J930" s="148"/>
      <c r="K930" s="148"/>
      <c r="L930" s="148"/>
      <c r="M930" s="148"/>
      <c r="N930" s="148"/>
      <c r="O930" s="148"/>
      <c r="P930" s="149"/>
    </row>
    <row r="931" spans="1:16" ht="15" customHeight="1" x14ac:dyDescent="0.25">
      <c r="A931" s="44" t="str">
        <f ca="1">IF(MONTH(C931)=MONTH(D$3),RIGHT('Yearly Info'!A$37,LEN('Yearly Info'!A$37)-4),"")</f>
        <v/>
      </c>
      <c r="B931" s="145"/>
      <c r="C931" s="42">
        <f t="shared" ca="1" si="32"/>
        <v>46358</v>
      </c>
      <c r="D931" s="54">
        <f ca="1">INDIRECT("'" &amp; UPPER(LEFT(TEXT($D$3,"mmmm"),3)) &amp; "'!AF34")</f>
        <v>0</v>
      </c>
      <c r="E931" s="147"/>
      <c r="F931" s="148"/>
      <c r="G931" s="148"/>
      <c r="H931" s="148"/>
      <c r="I931" s="148"/>
      <c r="J931" s="148"/>
      <c r="K931" s="148"/>
      <c r="L931" s="148"/>
      <c r="M931" s="148"/>
      <c r="N931" s="148"/>
      <c r="O931" s="148"/>
      <c r="P931" s="149"/>
    </row>
    <row r="932" spans="1:16" ht="15" customHeight="1" x14ac:dyDescent="0.25">
      <c r="A932" s="44" t="str">
        <f ca="1">IF(MONTH(C932)=MONTH(D$3),RIGHT('Yearly Info'!A$38,LEN('Yearly Info'!A$38)-4),"")</f>
        <v/>
      </c>
      <c r="B932" s="145"/>
      <c r="C932" s="42">
        <f t="shared" ca="1" si="32"/>
        <v>46358</v>
      </c>
      <c r="D932" s="54">
        <f ca="1">INDIRECT("'" &amp; UPPER(LEFT(TEXT($D$3,"mmmm"),3)) &amp; "'!AF35")</f>
        <v>0</v>
      </c>
      <c r="E932" s="147"/>
      <c r="F932" s="148"/>
      <c r="G932" s="148"/>
      <c r="H932" s="148"/>
      <c r="I932" s="148"/>
      <c r="J932" s="148"/>
      <c r="K932" s="148"/>
      <c r="L932" s="148"/>
      <c r="M932" s="148"/>
      <c r="N932" s="148"/>
      <c r="O932" s="148"/>
      <c r="P932" s="149"/>
    </row>
    <row r="933" spans="1:16" ht="15" customHeight="1" x14ac:dyDescent="0.25">
      <c r="A933" s="44" t="str">
        <f ca="1">IF(MONTH(C933)=MONTH(D$3),RIGHT('Yearly Info'!A$39,LEN('Yearly Info'!A$39)-4),"")</f>
        <v/>
      </c>
      <c r="B933" s="145"/>
      <c r="C933" s="42">
        <f t="shared" ca="1" si="32"/>
        <v>46358</v>
      </c>
      <c r="D933" s="54">
        <f ca="1">INDIRECT("'" &amp; UPPER(LEFT(TEXT($D$3,"mmmm"),3)) &amp; "'!AF36")</f>
        <v>0</v>
      </c>
      <c r="E933" s="147"/>
      <c r="F933" s="148"/>
      <c r="G933" s="148"/>
      <c r="H933" s="148"/>
      <c r="I933" s="148"/>
      <c r="J933" s="148"/>
      <c r="K933" s="148"/>
      <c r="L933" s="148"/>
      <c r="M933" s="148"/>
      <c r="N933" s="148"/>
      <c r="O933" s="148"/>
      <c r="P933" s="149"/>
    </row>
    <row r="934" spans="1:16" ht="15" customHeight="1" thickBot="1" x14ac:dyDescent="0.3">
      <c r="A934" s="45" t="str">
        <f ca="1">IF(MONTH(C934)=MONTH(D$3),RIGHT('Yearly Info'!A$40,LEN('Yearly Info'!A$40)-4),"")</f>
        <v/>
      </c>
      <c r="B934" s="145"/>
      <c r="C934" s="42">
        <f t="shared" ca="1" si="32"/>
        <v>46358</v>
      </c>
      <c r="D934" s="54">
        <f ca="1">INDIRECT("'" &amp; UPPER(LEFT(TEXT($D$3,"mmmm"),3)) &amp; "'!AF37")</f>
        <v>0</v>
      </c>
      <c r="E934" s="147"/>
      <c r="F934" s="148"/>
      <c r="G934" s="148"/>
      <c r="H934" s="148"/>
      <c r="I934" s="148"/>
      <c r="J934" s="148"/>
      <c r="K934" s="148"/>
      <c r="L934" s="148"/>
      <c r="M934" s="148"/>
      <c r="N934" s="148"/>
      <c r="O934" s="148"/>
      <c r="P934" s="149"/>
    </row>
    <row r="935" spans="1:16" ht="15" customHeight="1" thickBot="1" x14ac:dyDescent="0.3">
      <c r="A935" s="45" t="str">
        <f ca="1">IF(MONTH(C935)=MONTH(D$3),RIGHT('Yearly Info'!A$41,LEN('Yearly Info'!A$41)-4),"")</f>
        <v/>
      </c>
      <c r="B935" s="145"/>
      <c r="C935" s="42">
        <f t="shared" ca="1" si="32"/>
        <v>46358</v>
      </c>
      <c r="D935" s="54">
        <f ca="1">INDIRECT("'" &amp; UPPER(LEFT(TEXT($D$3,"mmmm"),3)) &amp; "'!AF38")</f>
        <v>0</v>
      </c>
      <c r="E935" s="147"/>
      <c r="F935" s="148"/>
      <c r="G935" s="148"/>
      <c r="H935" s="148"/>
      <c r="I935" s="148"/>
      <c r="J935" s="148"/>
      <c r="K935" s="148"/>
      <c r="L935" s="148"/>
      <c r="M935" s="148"/>
      <c r="N935" s="148"/>
      <c r="O935" s="148"/>
      <c r="P935" s="149"/>
    </row>
    <row r="936" spans="1:16" ht="15" customHeight="1" thickBot="1" x14ac:dyDescent="0.3">
      <c r="A936" s="45" t="str">
        <f ca="1">IF(MONTH(C936)=MONTH(D$3),RIGHT('Yearly Info'!A$42,LEN('Yearly Info'!A$42)-4),"")</f>
        <v/>
      </c>
      <c r="B936" s="145"/>
      <c r="C936" s="42">
        <f t="shared" ca="1" si="32"/>
        <v>46358</v>
      </c>
      <c r="D936" s="54">
        <f ca="1">INDIRECT("'" &amp; UPPER(LEFT(TEXT($D$3,"mmmm"),3)) &amp; "'!AF39")</f>
        <v>0</v>
      </c>
      <c r="E936" s="147"/>
      <c r="F936" s="148"/>
      <c r="G936" s="148"/>
      <c r="H936" s="148"/>
      <c r="I936" s="148"/>
      <c r="J936" s="148"/>
      <c r="K936" s="148"/>
      <c r="L936" s="148"/>
      <c r="M936" s="148"/>
      <c r="N936" s="148"/>
      <c r="O936" s="148"/>
      <c r="P936" s="149"/>
    </row>
    <row r="937" spans="1:16" ht="15" customHeight="1" thickBot="1" x14ac:dyDescent="0.3">
      <c r="A937" s="45" t="str">
        <f ca="1">IF(MONTH(C937)=MONTH(D$3),RIGHT('Yearly Info'!A$43,LEN('Yearly Info'!A$43)-4),"")</f>
        <v/>
      </c>
      <c r="B937" s="146"/>
      <c r="C937" s="42">
        <f ca="1">C936</f>
        <v>46358</v>
      </c>
      <c r="D937" s="55">
        <f ca="1">INDIRECT("'" &amp; UPPER(LEFT(TEXT($D$3,"mmmm"),3)) &amp; "'!AF40")</f>
        <v>0</v>
      </c>
      <c r="E937" s="150"/>
      <c r="F937" s="151"/>
      <c r="G937" s="151"/>
      <c r="H937" s="151"/>
      <c r="I937" s="151"/>
      <c r="J937" s="151"/>
      <c r="K937" s="151"/>
      <c r="L937" s="151"/>
      <c r="M937" s="151"/>
      <c r="N937" s="151"/>
      <c r="O937" s="151"/>
      <c r="P937" s="152"/>
    </row>
    <row r="938" spans="1:16" ht="15" customHeight="1" x14ac:dyDescent="0.25">
      <c r="A938" s="44" t="str">
        <f ca="1">IF(MONTH(C938)=MONTH(D$3),RIGHT('Yearly Info'!A$14,LEN('Yearly Info'!A$14)-4),"")</f>
        <v/>
      </c>
      <c r="B938" s="159" t="str">
        <f ca="1">TEXT(C938,"dddd")</f>
        <v>Thursday</v>
      </c>
      <c r="C938" s="96">
        <f ca="1">C908+1</f>
        <v>46359</v>
      </c>
      <c r="D938" s="54">
        <f ca="1">INDIRECT("'" &amp; UPPER(LEFT(TEXT($D$3,"mmmm"),3)) &amp; "'!AG11")</f>
        <v>0</v>
      </c>
      <c r="E938" s="147"/>
      <c r="F938" s="148"/>
      <c r="G938" s="148"/>
      <c r="H938" s="148"/>
      <c r="I938" s="148"/>
      <c r="J938" s="148"/>
      <c r="K938" s="148"/>
      <c r="L938" s="148"/>
      <c r="M938" s="148"/>
      <c r="N938" s="148"/>
      <c r="O938" s="148"/>
      <c r="P938" s="149"/>
    </row>
    <row r="939" spans="1:16" ht="15" customHeight="1" x14ac:dyDescent="0.25">
      <c r="A939" s="44" t="str">
        <f ca="1">IF(MONTH(C939)=MONTH(D$3),RIGHT('Yearly Info'!A$15,LEN('Yearly Info'!A$15)-4),"")</f>
        <v/>
      </c>
      <c r="B939" s="145"/>
      <c r="C939" s="42">
        <f ca="1">C938</f>
        <v>46359</v>
      </c>
      <c r="D939" s="54">
        <f ca="1">INDIRECT("'" &amp; UPPER(LEFT(TEXT($D$3,"mmmm"),3)) &amp; "'!AG12")</f>
        <v>0</v>
      </c>
      <c r="E939" s="147"/>
      <c r="F939" s="148"/>
      <c r="G939" s="148"/>
      <c r="H939" s="148"/>
      <c r="I939" s="148"/>
      <c r="J939" s="148"/>
      <c r="K939" s="148"/>
      <c r="L939" s="148"/>
      <c r="M939" s="148"/>
      <c r="N939" s="148"/>
      <c r="O939" s="148"/>
      <c r="P939" s="149"/>
    </row>
    <row r="940" spans="1:16" ht="15" customHeight="1" x14ac:dyDescent="0.25">
      <c r="A940" s="44" t="str">
        <f ca="1">IF(MONTH(C940)=MONTH(D$3),RIGHT('Yearly Info'!A$16,LEN('Yearly Info'!A$16)-4),"")</f>
        <v/>
      </c>
      <c r="B940" s="145"/>
      <c r="C940" s="42">
        <f t="shared" ref="C940:C967" ca="1" si="33">C939</f>
        <v>46359</v>
      </c>
      <c r="D940" s="54">
        <f ca="1">INDIRECT("'" &amp; UPPER(LEFT(TEXT($D$3,"mmmm"),3)) &amp; "'!AG13")</f>
        <v>0</v>
      </c>
      <c r="E940" s="147"/>
      <c r="F940" s="148"/>
      <c r="G940" s="148"/>
      <c r="H940" s="148"/>
      <c r="I940" s="148"/>
      <c r="J940" s="148"/>
      <c r="K940" s="148"/>
      <c r="L940" s="148"/>
      <c r="M940" s="148"/>
      <c r="N940" s="148"/>
      <c r="O940" s="148"/>
      <c r="P940" s="149"/>
    </row>
    <row r="941" spans="1:16" ht="15" customHeight="1" x14ac:dyDescent="0.25">
      <c r="A941" s="44" t="str">
        <f ca="1">IF(MONTH(C941)=MONTH(D$3),RIGHT('Yearly Info'!A$17,LEN('Yearly Info'!A$17)-4),"")</f>
        <v/>
      </c>
      <c r="B941" s="145"/>
      <c r="C941" s="42">
        <f t="shared" ca="1" si="33"/>
        <v>46359</v>
      </c>
      <c r="D941" s="54">
        <f ca="1">INDIRECT("'" &amp; UPPER(LEFT(TEXT($D$3,"mmmm"),3)) &amp; "'!AG14")</f>
        <v>0</v>
      </c>
      <c r="E941" s="147"/>
      <c r="F941" s="148"/>
      <c r="G941" s="148"/>
      <c r="H941" s="148"/>
      <c r="I941" s="148"/>
      <c r="J941" s="148"/>
      <c r="K941" s="148"/>
      <c r="L941" s="148"/>
      <c r="M941" s="148"/>
      <c r="N941" s="148"/>
      <c r="O941" s="148"/>
      <c r="P941" s="149"/>
    </row>
    <row r="942" spans="1:16" ht="15" customHeight="1" x14ac:dyDescent="0.25">
      <c r="A942" s="44" t="str">
        <f ca="1">IF(MONTH(C942)=MONTH(D$3),RIGHT('Yearly Info'!A$18,LEN('Yearly Info'!A$18)-4),"")</f>
        <v/>
      </c>
      <c r="B942" s="145"/>
      <c r="C942" s="42">
        <f t="shared" ca="1" si="33"/>
        <v>46359</v>
      </c>
      <c r="D942" s="54">
        <f ca="1">INDIRECT("'" &amp; UPPER(LEFT(TEXT($D$3,"mmmm"),3)) &amp; "'!AG15")</f>
        <v>0</v>
      </c>
      <c r="E942" s="147"/>
      <c r="F942" s="148"/>
      <c r="G942" s="148"/>
      <c r="H942" s="148"/>
      <c r="I942" s="148"/>
      <c r="J942" s="148"/>
      <c r="K942" s="148"/>
      <c r="L942" s="148"/>
      <c r="M942" s="148"/>
      <c r="N942" s="148"/>
      <c r="O942" s="148"/>
      <c r="P942" s="149"/>
    </row>
    <row r="943" spans="1:16" ht="15" customHeight="1" x14ac:dyDescent="0.25">
      <c r="A943" s="44" t="str">
        <f ca="1">IF(MONTH(C943)=MONTH(D$3),RIGHT('Yearly Info'!A$19,LEN('Yearly Info'!A$19)-4),"")</f>
        <v/>
      </c>
      <c r="B943" s="145"/>
      <c r="C943" s="42">
        <f t="shared" ca="1" si="33"/>
        <v>46359</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c>
      <c r="B944" s="145"/>
      <c r="C944" s="42">
        <f t="shared" ca="1" si="33"/>
        <v>46359</v>
      </c>
      <c r="D944" s="54">
        <f ca="1">INDIRECT("'" &amp; UPPER(LEFT(TEXT($D$3,"mmmm"),3)) &amp; "'!AG17")</f>
        <v>0</v>
      </c>
      <c r="E944" s="153"/>
      <c r="F944" s="154"/>
      <c r="G944" s="154"/>
      <c r="H944" s="154"/>
      <c r="I944" s="154"/>
      <c r="J944" s="154"/>
      <c r="K944" s="154"/>
      <c r="L944" s="154"/>
      <c r="M944" s="154"/>
      <c r="N944" s="154"/>
      <c r="O944" s="154"/>
      <c r="P944" s="155"/>
    </row>
    <row r="945" spans="1:16" ht="15" customHeight="1" x14ac:dyDescent="0.25">
      <c r="A945" s="44" t="str">
        <f ca="1">IF(MONTH(C945)=MONTH(D$3),RIGHT('Yearly Info'!A$21,LEN('Yearly Info'!A$21)-4),"")</f>
        <v/>
      </c>
      <c r="B945" s="145"/>
      <c r="C945" s="42">
        <f t="shared" ca="1" si="33"/>
        <v>46359</v>
      </c>
      <c r="D945" s="54">
        <f ca="1">INDIRECT("'" &amp; UPPER(LEFT(TEXT($D$3,"mmmm"),3)) &amp; "'!AG18")</f>
        <v>0</v>
      </c>
      <c r="E945" s="147"/>
      <c r="F945" s="148"/>
      <c r="G945" s="148"/>
      <c r="H945" s="148"/>
      <c r="I945" s="148"/>
      <c r="J945" s="148"/>
      <c r="K945" s="148"/>
      <c r="L945" s="148"/>
      <c r="M945" s="148"/>
      <c r="N945" s="148"/>
      <c r="O945" s="148"/>
      <c r="P945" s="149"/>
    </row>
    <row r="946" spans="1:16" ht="15" customHeight="1" x14ac:dyDescent="0.25">
      <c r="A946" s="44" t="str">
        <f ca="1">IF(MONTH(C946)=MONTH(D$3),RIGHT('Yearly Info'!A$22,LEN('Yearly Info'!A$22)-4),"")</f>
        <v/>
      </c>
      <c r="B946" s="145"/>
      <c r="C946" s="42">
        <f t="shared" ca="1" si="33"/>
        <v>46359</v>
      </c>
      <c r="D946" s="54">
        <f ca="1">INDIRECT("'" &amp; UPPER(LEFT(TEXT($D$3,"mmmm"),3)) &amp; "'!AG19")</f>
        <v>0</v>
      </c>
      <c r="E946" s="147"/>
      <c r="F946" s="148"/>
      <c r="G946" s="148"/>
      <c r="H946" s="148"/>
      <c r="I946" s="148"/>
      <c r="J946" s="148"/>
      <c r="K946" s="148"/>
      <c r="L946" s="148"/>
      <c r="M946" s="148"/>
      <c r="N946" s="148"/>
      <c r="O946" s="148"/>
      <c r="P946" s="149"/>
    </row>
    <row r="947" spans="1:16" ht="15" customHeight="1" x14ac:dyDescent="0.25">
      <c r="A947" s="44" t="str">
        <f ca="1">IF(MONTH(C947)=MONTH(D$3),RIGHT('Yearly Info'!A$23,LEN('Yearly Info'!A$23)-4),"")</f>
        <v/>
      </c>
      <c r="B947" s="145"/>
      <c r="C947" s="42">
        <f t="shared" ca="1" si="33"/>
        <v>46359</v>
      </c>
      <c r="D947" s="54">
        <f ca="1">INDIRECT("'" &amp; UPPER(LEFT(TEXT($D$3,"mmmm"),3)) &amp; "'!AG20")</f>
        <v>0</v>
      </c>
      <c r="E947" s="147"/>
      <c r="F947" s="148"/>
      <c r="G947" s="148"/>
      <c r="H947" s="148"/>
      <c r="I947" s="148"/>
      <c r="J947" s="148"/>
      <c r="K947" s="148"/>
      <c r="L947" s="148"/>
      <c r="M947" s="148"/>
      <c r="N947" s="148"/>
      <c r="O947" s="148"/>
      <c r="P947" s="149"/>
    </row>
    <row r="948" spans="1:16" ht="15" customHeight="1" x14ac:dyDescent="0.25">
      <c r="A948" s="44" t="str">
        <f ca="1">IF(MONTH(C948)=MONTH(D$3),RIGHT('Yearly Info'!A$24,LEN('Yearly Info'!A$24)-4),"")</f>
        <v/>
      </c>
      <c r="B948" s="145"/>
      <c r="C948" s="42">
        <f t="shared" ca="1" si="33"/>
        <v>46359</v>
      </c>
      <c r="D948" s="54">
        <f ca="1">INDIRECT("'" &amp; UPPER(LEFT(TEXT($D$3,"mmmm"),3)) &amp; "'!AG21")</f>
        <v>0</v>
      </c>
      <c r="E948" s="147"/>
      <c r="F948" s="148"/>
      <c r="G948" s="148"/>
      <c r="H948" s="148"/>
      <c r="I948" s="148"/>
      <c r="J948" s="148"/>
      <c r="K948" s="148"/>
      <c r="L948" s="148"/>
      <c r="M948" s="148"/>
      <c r="N948" s="148"/>
      <c r="O948" s="148"/>
      <c r="P948" s="149"/>
    </row>
    <row r="949" spans="1:16" ht="15" customHeight="1" x14ac:dyDescent="0.25">
      <c r="A949" s="44" t="str">
        <f ca="1">IF(MONTH(C949)=MONTH(D$3),RIGHT('Yearly Info'!A$25,LEN('Yearly Info'!A$25)-4),"")</f>
        <v/>
      </c>
      <c r="B949" s="145"/>
      <c r="C949" s="42">
        <f t="shared" ca="1" si="33"/>
        <v>46359</v>
      </c>
      <c r="D949" s="54">
        <f ca="1">INDIRECT("'" &amp; UPPER(LEFT(TEXT($D$3,"mmmm"),3)) &amp; "'!AG22")</f>
        <v>0</v>
      </c>
      <c r="E949" s="147"/>
      <c r="F949" s="148"/>
      <c r="G949" s="148"/>
      <c r="H949" s="148"/>
      <c r="I949" s="148"/>
      <c r="J949" s="148"/>
      <c r="K949" s="148"/>
      <c r="L949" s="148"/>
      <c r="M949" s="148"/>
      <c r="N949" s="148"/>
      <c r="O949" s="148"/>
      <c r="P949" s="149"/>
    </row>
    <row r="950" spans="1:16" ht="15" customHeight="1" x14ac:dyDescent="0.25">
      <c r="A950" s="44" t="str">
        <f ca="1">IF(MONTH(C950)=MONTH(D$3),RIGHT('Yearly Info'!A$26,LEN('Yearly Info'!A$26)-4),"")</f>
        <v/>
      </c>
      <c r="B950" s="145"/>
      <c r="C950" s="42">
        <f t="shared" ca="1" si="33"/>
        <v>46359</v>
      </c>
      <c r="D950" s="54">
        <f ca="1">INDIRECT("'" &amp; UPPER(LEFT(TEXT($D$3,"mmmm"),3)) &amp; "'!AG23")</f>
        <v>0</v>
      </c>
      <c r="E950" s="147"/>
      <c r="F950" s="148"/>
      <c r="G950" s="148"/>
      <c r="H950" s="148"/>
      <c r="I950" s="148"/>
      <c r="J950" s="148"/>
      <c r="K950" s="148"/>
      <c r="L950" s="148"/>
      <c r="M950" s="148"/>
      <c r="N950" s="148"/>
      <c r="O950" s="148"/>
      <c r="P950" s="149"/>
    </row>
    <row r="951" spans="1:16" ht="15" customHeight="1" x14ac:dyDescent="0.25">
      <c r="A951" s="44" t="str">
        <f ca="1">IF(MONTH(C951)=MONTH(D$3),RIGHT('Yearly Info'!A$27,LEN('Yearly Info'!A$27)-4),"")</f>
        <v/>
      </c>
      <c r="B951" s="145"/>
      <c r="C951" s="42">
        <f t="shared" ca="1" si="33"/>
        <v>46359</v>
      </c>
      <c r="D951" s="54">
        <f ca="1">INDIRECT("'" &amp; UPPER(LEFT(TEXT($D$3,"mmmm"),3)) &amp; "'!AG24")</f>
        <v>0</v>
      </c>
      <c r="E951" s="147"/>
      <c r="F951" s="148"/>
      <c r="G951" s="148"/>
      <c r="H951" s="148"/>
      <c r="I951" s="148"/>
      <c r="J951" s="148"/>
      <c r="K951" s="148"/>
      <c r="L951" s="148"/>
      <c r="M951" s="148"/>
      <c r="N951" s="148"/>
      <c r="O951" s="148"/>
      <c r="P951" s="149"/>
    </row>
    <row r="952" spans="1:16" ht="15" customHeight="1" x14ac:dyDescent="0.25">
      <c r="A952" s="44" t="str">
        <f ca="1">IF(MONTH(C952)=MONTH(D$3),RIGHT('Yearly Info'!A$28,LEN('Yearly Info'!A$28)-4),"")</f>
        <v/>
      </c>
      <c r="B952" s="145"/>
      <c r="C952" s="42">
        <f t="shared" ca="1" si="33"/>
        <v>46359</v>
      </c>
      <c r="D952" s="54">
        <f ca="1">INDIRECT("'" &amp; UPPER(LEFT(TEXT($D$3,"mmmm"),3)) &amp; "'!AG25")</f>
        <v>0</v>
      </c>
      <c r="E952" s="147"/>
      <c r="F952" s="148"/>
      <c r="G952" s="148"/>
      <c r="H952" s="148"/>
      <c r="I952" s="148"/>
      <c r="J952" s="148"/>
      <c r="K952" s="148"/>
      <c r="L952" s="148"/>
      <c r="M952" s="148"/>
      <c r="N952" s="148"/>
      <c r="O952" s="148"/>
      <c r="P952" s="149"/>
    </row>
    <row r="953" spans="1:16" ht="15" customHeight="1" x14ac:dyDescent="0.25">
      <c r="A953" s="44" t="str">
        <f ca="1">IF(MONTH(C953)=MONTH(D$3),RIGHT('Yearly Info'!A$29,LEN('Yearly Info'!A$29)-4),"")</f>
        <v/>
      </c>
      <c r="B953" s="145"/>
      <c r="C953" s="42">
        <f t="shared" ca="1" si="33"/>
        <v>46359</v>
      </c>
      <c r="D953" s="54">
        <f ca="1">INDIRECT("'" &amp; UPPER(LEFT(TEXT($D$3,"mmmm"),3)) &amp; "'!AG26")</f>
        <v>0</v>
      </c>
      <c r="E953" s="147"/>
      <c r="F953" s="148"/>
      <c r="G953" s="148"/>
      <c r="H953" s="148"/>
      <c r="I953" s="148"/>
      <c r="J953" s="148"/>
      <c r="K953" s="148"/>
      <c r="L953" s="148"/>
      <c r="M953" s="148"/>
      <c r="N953" s="148"/>
      <c r="O953" s="148"/>
      <c r="P953" s="149"/>
    </row>
    <row r="954" spans="1:16" ht="15" customHeight="1" x14ac:dyDescent="0.25">
      <c r="A954" s="44" t="str">
        <f ca="1">IF(MONTH(C954)=MONTH(D$3),RIGHT('Yearly Info'!A$30,LEN('Yearly Info'!A$30)-4),"")</f>
        <v/>
      </c>
      <c r="B954" s="145"/>
      <c r="C954" s="42">
        <f t="shared" ca="1" si="33"/>
        <v>46359</v>
      </c>
      <c r="D954" s="54">
        <f ca="1">INDIRECT("'" &amp; UPPER(LEFT(TEXT($D$3,"mmmm"),3)) &amp; "'!AG27")</f>
        <v>0</v>
      </c>
      <c r="E954" s="147"/>
      <c r="F954" s="148"/>
      <c r="G954" s="148"/>
      <c r="H954" s="148"/>
      <c r="I954" s="148"/>
      <c r="J954" s="148"/>
      <c r="K954" s="148"/>
      <c r="L954" s="148"/>
      <c r="M954" s="148"/>
      <c r="N954" s="148"/>
      <c r="O954" s="148"/>
      <c r="P954" s="149"/>
    </row>
    <row r="955" spans="1:16" ht="15" customHeight="1" x14ac:dyDescent="0.25">
      <c r="A955" s="44" t="str">
        <f ca="1">IF(MONTH(C955)=MONTH(D$3),RIGHT('Yearly Info'!A$31,LEN('Yearly Info'!A$31)-4),"")</f>
        <v/>
      </c>
      <c r="B955" s="145"/>
      <c r="C955" s="42">
        <f t="shared" ca="1" si="33"/>
        <v>46359</v>
      </c>
      <c r="D955" s="54">
        <f ca="1">INDIRECT("'" &amp; UPPER(LEFT(TEXT($D$3,"mmmm"),3)) &amp; "'!AG28")</f>
        <v>0</v>
      </c>
      <c r="E955" s="147"/>
      <c r="F955" s="148"/>
      <c r="G955" s="148"/>
      <c r="H955" s="148"/>
      <c r="I955" s="148"/>
      <c r="J955" s="148"/>
      <c r="K955" s="148"/>
      <c r="L955" s="148"/>
      <c r="M955" s="148"/>
      <c r="N955" s="148"/>
      <c r="O955" s="148"/>
      <c r="P955" s="149"/>
    </row>
    <row r="956" spans="1:16" ht="15" customHeight="1" x14ac:dyDescent="0.25">
      <c r="A956" s="44" t="str">
        <f ca="1">IF(MONTH(C956)=MONTH(D$3),RIGHT('Yearly Info'!A$32,LEN('Yearly Info'!A$32)-4),"")</f>
        <v/>
      </c>
      <c r="B956" s="145"/>
      <c r="C956" s="42">
        <f t="shared" ca="1" si="33"/>
        <v>46359</v>
      </c>
      <c r="D956" s="54">
        <f ca="1">INDIRECT("'" &amp; UPPER(LEFT(TEXT($D$3,"mmmm"),3)) &amp; "'!AG29")</f>
        <v>0</v>
      </c>
      <c r="E956" s="147"/>
      <c r="F956" s="148"/>
      <c r="G956" s="148"/>
      <c r="H956" s="148"/>
      <c r="I956" s="148"/>
      <c r="J956" s="148"/>
      <c r="K956" s="148"/>
      <c r="L956" s="148"/>
      <c r="M956" s="148"/>
      <c r="N956" s="148"/>
      <c r="O956" s="148"/>
      <c r="P956" s="149"/>
    </row>
    <row r="957" spans="1:16" ht="15" customHeight="1" x14ac:dyDescent="0.25">
      <c r="A957" s="44" t="str">
        <f ca="1">IF(MONTH(C957)=MONTH(D$3),RIGHT('Yearly Info'!A$33,LEN('Yearly Info'!A$33)-4),"")</f>
        <v/>
      </c>
      <c r="B957" s="145"/>
      <c r="C957" s="42">
        <f t="shared" ca="1" si="33"/>
        <v>46359</v>
      </c>
      <c r="D957" s="54">
        <f ca="1">INDIRECT("'" &amp; UPPER(LEFT(TEXT($D$3,"mmmm"),3)) &amp; "'!AG30")</f>
        <v>0</v>
      </c>
      <c r="E957" s="147"/>
      <c r="F957" s="148"/>
      <c r="G957" s="148"/>
      <c r="H957" s="148"/>
      <c r="I957" s="148"/>
      <c r="J957" s="148"/>
      <c r="K957" s="148"/>
      <c r="L957" s="148"/>
      <c r="M957" s="148"/>
      <c r="N957" s="148"/>
      <c r="O957" s="148"/>
      <c r="P957" s="149"/>
    </row>
    <row r="958" spans="1:16" ht="15" customHeight="1" x14ac:dyDescent="0.25">
      <c r="A958" s="44" t="str">
        <f ca="1">IF(MONTH(C958)=MONTH(D$3),RIGHT('Yearly Info'!A$34,LEN('Yearly Info'!A$34)-4),"")</f>
        <v/>
      </c>
      <c r="B958" s="145"/>
      <c r="C958" s="42">
        <f t="shared" ca="1" si="33"/>
        <v>46359</v>
      </c>
      <c r="D958" s="54">
        <f ca="1">INDIRECT("'" &amp; UPPER(LEFT(TEXT($D$3,"mmmm"),3)) &amp; "'!AG31")</f>
        <v>0</v>
      </c>
      <c r="E958" s="147"/>
      <c r="F958" s="148"/>
      <c r="G958" s="148"/>
      <c r="H958" s="148"/>
      <c r="I958" s="148"/>
      <c r="J958" s="148"/>
      <c r="K958" s="148"/>
      <c r="L958" s="148"/>
      <c r="M958" s="148"/>
      <c r="N958" s="148"/>
      <c r="O958" s="148"/>
      <c r="P958" s="149"/>
    </row>
    <row r="959" spans="1:16" ht="15" customHeight="1" x14ac:dyDescent="0.25">
      <c r="A959" s="44" t="str">
        <f ca="1">IF(MONTH(C959)=MONTH(D$3),RIGHT('Yearly Info'!A$35,LEN('Yearly Info'!A$35)-4),"")</f>
        <v/>
      </c>
      <c r="B959" s="145"/>
      <c r="C959" s="42">
        <f t="shared" ca="1" si="33"/>
        <v>46359</v>
      </c>
      <c r="D959" s="54">
        <f ca="1">INDIRECT("'" &amp; UPPER(LEFT(TEXT($D$3,"mmmm"),3)) &amp; "'!AG32")</f>
        <v>0</v>
      </c>
      <c r="E959" s="147"/>
      <c r="F959" s="148"/>
      <c r="G959" s="148"/>
      <c r="H959" s="148"/>
      <c r="I959" s="148"/>
      <c r="J959" s="148"/>
      <c r="K959" s="148"/>
      <c r="L959" s="148"/>
      <c r="M959" s="148"/>
      <c r="N959" s="148"/>
      <c r="O959" s="148"/>
      <c r="P959" s="149"/>
    </row>
    <row r="960" spans="1:16" ht="15" customHeight="1" x14ac:dyDescent="0.25">
      <c r="A960" s="44" t="str">
        <f ca="1">IF(MONTH(C960)=MONTH(D$3),RIGHT('Yearly Info'!A$36,LEN('Yearly Info'!A$36)-4),"")</f>
        <v/>
      </c>
      <c r="B960" s="145"/>
      <c r="C960" s="42">
        <f t="shared" ca="1" si="33"/>
        <v>46359</v>
      </c>
      <c r="D960" s="54">
        <f ca="1">INDIRECT("'" &amp; UPPER(LEFT(TEXT($D$3,"mmmm"),3)) &amp; "'!AG33")</f>
        <v>0</v>
      </c>
      <c r="E960" s="147"/>
      <c r="F960" s="148"/>
      <c r="G960" s="148"/>
      <c r="H960" s="148"/>
      <c r="I960" s="148"/>
      <c r="J960" s="148"/>
      <c r="K960" s="148"/>
      <c r="L960" s="148"/>
      <c r="M960" s="148"/>
      <c r="N960" s="148"/>
      <c r="O960" s="148"/>
      <c r="P960" s="149"/>
    </row>
    <row r="961" spans="1:16" ht="15" customHeight="1" x14ac:dyDescent="0.25">
      <c r="A961" s="44" t="str">
        <f ca="1">IF(MONTH(C961)=MONTH(D$3),RIGHT('Yearly Info'!A$37,LEN('Yearly Info'!A$37)-4),"")</f>
        <v/>
      </c>
      <c r="B961" s="145"/>
      <c r="C961" s="42">
        <f t="shared" ca="1" si="33"/>
        <v>46359</v>
      </c>
      <c r="D961" s="54">
        <f ca="1">INDIRECT("'" &amp; UPPER(LEFT(TEXT($D$3,"mmmm"),3)) &amp; "'!AG34")</f>
        <v>0</v>
      </c>
      <c r="E961" s="147"/>
      <c r="F961" s="148"/>
      <c r="G961" s="148"/>
      <c r="H961" s="148"/>
      <c r="I961" s="148"/>
      <c r="J961" s="148"/>
      <c r="K961" s="148"/>
      <c r="L961" s="148"/>
      <c r="M961" s="148"/>
      <c r="N961" s="148"/>
      <c r="O961" s="148"/>
      <c r="P961" s="149"/>
    </row>
    <row r="962" spans="1:16" ht="15" customHeight="1" x14ac:dyDescent="0.25">
      <c r="A962" s="44" t="str">
        <f ca="1">IF(MONTH(C962)=MONTH(D$3),RIGHT('Yearly Info'!A$38,LEN('Yearly Info'!A$38)-4),"")</f>
        <v/>
      </c>
      <c r="B962" s="145"/>
      <c r="C962" s="42">
        <f t="shared" ca="1" si="33"/>
        <v>46359</v>
      </c>
      <c r="D962" s="54">
        <f ca="1">INDIRECT("'" &amp; UPPER(LEFT(TEXT($D$3,"mmmm"),3)) &amp; "'!AG35")</f>
        <v>0</v>
      </c>
      <c r="E962" s="147"/>
      <c r="F962" s="148"/>
      <c r="G962" s="148"/>
      <c r="H962" s="148"/>
      <c r="I962" s="148"/>
      <c r="J962" s="148"/>
      <c r="K962" s="148"/>
      <c r="L962" s="148"/>
      <c r="M962" s="148"/>
      <c r="N962" s="148"/>
      <c r="O962" s="148"/>
      <c r="P962" s="149"/>
    </row>
    <row r="963" spans="1:16" ht="15" customHeight="1" x14ac:dyDescent="0.25">
      <c r="A963" s="44" t="str">
        <f ca="1">IF(MONTH(C963)=MONTH(D$3),RIGHT('Yearly Info'!A$39,LEN('Yearly Info'!A$39)-4),"")</f>
        <v/>
      </c>
      <c r="B963" s="145"/>
      <c r="C963" s="42">
        <f t="shared" ca="1" si="33"/>
        <v>46359</v>
      </c>
      <c r="D963" s="54">
        <f ca="1">INDIRECT("'" &amp; UPPER(LEFT(TEXT($D$3,"mmmm"),3)) &amp; "'!AG36")</f>
        <v>0</v>
      </c>
      <c r="E963" s="147"/>
      <c r="F963" s="148"/>
      <c r="G963" s="148"/>
      <c r="H963" s="148"/>
      <c r="I963" s="148"/>
      <c r="J963" s="148"/>
      <c r="K963" s="148"/>
      <c r="L963" s="148"/>
      <c r="M963" s="148"/>
      <c r="N963" s="148"/>
      <c r="O963" s="148"/>
      <c r="P963" s="149"/>
    </row>
    <row r="964" spans="1:16" ht="15" customHeight="1" thickBot="1" x14ac:dyDescent="0.3">
      <c r="A964" s="45" t="str">
        <f ca="1">IF(MONTH(C964)=MONTH(D$3),RIGHT('Yearly Info'!A$40,LEN('Yearly Info'!A$40)-4),"")</f>
        <v/>
      </c>
      <c r="B964" s="145"/>
      <c r="C964" s="42">
        <f t="shared" ca="1" si="33"/>
        <v>46359</v>
      </c>
      <c r="D964" s="54">
        <f ca="1">INDIRECT("'" &amp; UPPER(LEFT(TEXT($D$3,"mmmm"),3)) &amp; "'!AG37")</f>
        <v>0</v>
      </c>
      <c r="E964" s="147"/>
      <c r="F964" s="148"/>
      <c r="G964" s="148"/>
      <c r="H964" s="148"/>
      <c r="I964" s="148"/>
      <c r="J964" s="148"/>
      <c r="K964" s="148"/>
      <c r="L964" s="148"/>
      <c r="M964" s="148"/>
      <c r="N964" s="148"/>
      <c r="O964" s="148"/>
      <c r="P964" s="149"/>
    </row>
    <row r="965" spans="1:16" ht="15" customHeight="1" thickBot="1" x14ac:dyDescent="0.3">
      <c r="A965" s="45" t="str">
        <f ca="1">IF(MONTH(C965)=MONTH(D$3),RIGHT('Yearly Info'!A$41,LEN('Yearly Info'!A$41)-4),"")</f>
        <v/>
      </c>
      <c r="B965" s="145"/>
      <c r="C965" s="42">
        <f t="shared" ca="1" si="33"/>
        <v>46359</v>
      </c>
      <c r="D965" s="54">
        <f ca="1">INDIRECT("'" &amp; UPPER(LEFT(TEXT($D$3,"mmmm"),3)) &amp; "'!AG38")</f>
        <v>0</v>
      </c>
      <c r="E965" s="147"/>
      <c r="F965" s="148"/>
      <c r="G965" s="148"/>
      <c r="H965" s="148"/>
      <c r="I965" s="148"/>
      <c r="J965" s="148"/>
      <c r="K965" s="148"/>
      <c r="L965" s="148"/>
      <c r="M965" s="148"/>
      <c r="N965" s="148"/>
      <c r="O965" s="148"/>
      <c r="P965" s="149"/>
    </row>
    <row r="966" spans="1:16" ht="15" customHeight="1" thickBot="1" x14ac:dyDescent="0.3">
      <c r="A966" s="45" t="str">
        <f ca="1">IF(MONTH(C966)=MONTH(D$3),RIGHT('Yearly Info'!A$42,LEN('Yearly Info'!A$42)-4),"")</f>
        <v/>
      </c>
      <c r="B966" s="145"/>
      <c r="C966" s="42">
        <f t="shared" ca="1" si="33"/>
        <v>46359</v>
      </c>
      <c r="D966" s="54">
        <f ca="1">INDIRECT("'" &amp; UPPER(LEFT(TEXT($D$3,"mmmm"),3)) &amp; "'!AG39")</f>
        <v>0</v>
      </c>
      <c r="E966" s="147"/>
      <c r="F966" s="148"/>
      <c r="G966" s="148"/>
      <c r="H966" s="148"/>
      <c r="I966" s="148"/>
      <c r="J966" s="148"/>
      <c r="K966" s="148"/>
      <c r="L966" s="148"/>
      <c r="M966" s="148"/>
      <c r="N966" s="148"/>
      <c r="O966" s="148"/>
      <c r="P966" s="149"/>
    </row>
    <row r="967" spans="1:16" ht="15" customHeight="1" thickBot="1" x14ac:dyDescent="0.3">
      <c r="A967" s="45" t="str">
        <f ca="1">IF(MONTH(C967)=MONTH(D$3),RIGHT('Yearly Info'!A$43,LEN('Yearly Info'!A$43)-4),"")</f>
        <v/>
      </c>
      <c r="B967" s="146"/>
      <c r="C967" s="42">
        <f t="shared" ca="1" si="33"/>
        <v>46359</v>
      </c>
      <c r="D967" s="55">
        <f ca="1">INDIRECT("'" &amp; UPPER(LEFT(TEXT($D$3,"mmmm"),3)) &amp; "'!AG40")</f>
        <v>0</v>
      </c>
      <c r="E967" s="150"/>
      <c r="F967" s="151"/>
      <c r="G967" s="151"/>
      <c r="H967" s="151"/>
      <c r="I967" s="151"/>
      <c r="J967" s="151"/>
      <c r="K967" s="151"/>
      <c r="L967" s="151"/>
      <c r="M967" s="151"/>
      <c r="N967" s="151"/>
      <c r="O967" s="151"/>
      <c r="P967" s="152"/>
    </row>
    <row r="968" spans="1:16" ht="15" customHeight="1" x14ac:dyDescent="0.25">
      <c r="A968" s="44" t="str">
        <f ca="1">IF(MONTH(C968)=MONTH(D$3),RIGHT('Yearly Info'!A$14,LEN('Yearly Info'!A$14)-4),"")</f>
        <v/>
      </c>
      <c r="B968" s="159" t="str">
        <f ca="1">TEXT(C968,"dddd")</f>
        <v>Friday</v>
      </c>
      <c r="C968" s="96">
        <f ca="1">C938+1</f>
        <v>46360</v>
      </c>
      <c r="D968" s="54">
        <f ca="1">INDIRECT("'" &amp; UPPER(LEFT(TEXT($D$3,"mmmm"),3)) &amp; "'!AH11")</f>
        <v>0</v>
      </c>
      <c r="E968" s="147"/>
      <c r="F968" s="148"/>
      <c r="G968" s="148"/>
      <c r="H968" s="148"/>
      <c r="I968" s="148"/>
      <c r="J968" s="148"/>
      <c r="K968" s="148"/>
      <c r="L968" s="148"/>
      <c r="M968" s="148"/>
      <c r="N968" s="148"/>
      <c r="O968" s="148"/>
      <c r="P968" s="149"/>
    </row>
    <row r="969" spans="1:16" ht="15" customHeight="1" x14ac:dyDescent="0.25">
      <c r="A969" s="44" t="str">
        <f ca="1">IF(MONTH(C969)=MONTH(D$3),RIGHT('Yearly Info'!A$15,LEN('Yearly Info'!A$15)-4),"")</f>
        <v/>
      </c>
      <c r="B969" s="145"/>
      <c r="C969" s="42">
        <f ca="1">C968</f>
        <v>46360</v>
      </c>
      <c r="D969" s="54">
        <f ca="1">INDIRECT("'" &amp; UPPER(LEFT(TEXT($D$3,"mmmm"),3)) &amp; "'!AH12")</f>
        <v>0</v>
      </c>
      <c r="E969" s="147"/>
      <c r="F969" s="148"/>
      <c r="G969" s="148"/>
      <c r="H969" s="148"/>
      <c r="I969" s="148"/>
      <c r="J969" s="148"/>
      <c r="K969" s="148"/>
      <c r="L969" s="148"/>
      <c r="M969" s="148"/>
      <c r="N969" s="148"/>
      <c r="O969" s="148"/>
      <c r="P969" s="149"/>
    </row>
    <row r="970" spans="1:16" ht="15" customHeight="1" x14ac:dyDescent="0.25">
      <c r="A970" s="44" t="str">
        <f ca="1">IF(MONTH(C970)=MONTH(D$3),RIGHT('Yearly Info'!A$16,LEN('Yearly Info'!A$16)-4),"")</f>
        <v/>
      </c>
      <c r="B970" s="145"/>
      <c r="C970" s="42">
        <f t="shared" ref="C970:C997" ca="1" si="34">C969</f>
        <v>46360</v>
      </c>
      <c r="D970" s="54">
        <f ca="1">INDIRECT("'" &amp; UPPER(LEFT(TEXT($D$3,"mmmm"),3)) &amp; "'!AH13")</f>
        <v>0</v>
      </c>
      <c r="E970" s="147"/>
      <c r="F970" s="148"/>
      <c r="G970" s="148"/>
      <c r="H970" s="148"/>
      <c r="I970" s="148"/>
      <c r="J970" s="148"/>
      <c r="K970" s="148"/>
      <c r="L970" s="148"/>
      <c r="M970" s="148"/>
      <c r="N970" s="148"/>
      <c r="O970" s="148"/>
      <c r="P970" s="149"/>
    </row>
    <row r="971" spans="1:16" ht="15" customHeight="1" x14ac:dyDescent="0.25">
      <c r="A971" s="44" t="str">
        <f ca="1">IF(MONTH(C971)=MONTH(D$3),RIGHT('Yearly Info'!A$17,LEN('Yearly Info'!A$17)-4),"")</f>
        <v/>
      </c>
      <c r="B971" s="145"/>
      <c r="C971" s="42">
        <f t="shared" ca="1" si="34"/>
        <v>46360</v>
      </c>
      <c r="D971" s="54">
        <f ca="1">INDIRECT("'" &amp; UPPER(LEFT(TEXT($D$3,"mmmm"),3)) &amp; "'!AH14")</f>
        <v>0</v>
      </c>
      <c r="E971" s="147"/>
      <c r="F971" s="148"/>
      <c r="G971" s="148"/>
      <c r="H971" s="148"/>
      <c r="I971" s="148"/>
      <c r="J971" s="148"/>
      <c r="K971" s="148"/>
      <c r="L971" s="148"/>
      <c r="M971" s="148"/>
      <c r="N971" s="148"/>
      <c r="O971" s="148"/>
      <c r="P971" s="149"/>
    </row>
    <row r="972" spans="1:16" ht="15" customHeight="1" x14ac:dyDescent="0.25">
      <c r="A972" s="44" t="str">
        <f ca="1">IF(MONTH(C972)=MONTH(D$3),RIGHT('Yearly Info'!A$18,LEN('Yearly Info'!A$18)-4),"")</f>
        <v/>
      </c>
      <c r="B972" s="145"/>
      <c r="C972" s="42">
        <f t="shared" ca="1" si="34"/>
        <v>46360</v>
      </c>
      <c r="D972" s="54">
        <f ca="1">INDIRECT("'" &amp; UPPER(LEFT(TEXT($D$3,"mmmm"),3)) &amp; "'!AH15")</f>
        <v>0</v>
      </c>
      <c r="E972" s="147"/>
      <c r="F972" s="148"/>
      <c r="G972" s="148"/>
      <c r="H972" s="148"/>
      <c r="I972" s="148"/>
      <c r="J972" s="148"/>
      <c r="K972" s="148"/>
      <c r="L972" s="148"/>
      <c r="M972" s="148"/>
      <c r="N972" s="148"/>
      <c r="O972" s="148"/>
      <c r="P972" s="149"/>
    </row>
    <row r="973" spans="1:16" ht="15" customHeight="1" x14ac:dyDescent="0.25">
      <c r="A973" s="44" t="str">
        <f ca="1">IF(MONTH(C973)=MONTH(D$3),RIGHT('Yearly Info'!A$19,LEN('Yearly Info'!A$19)-4),"")</f>
        <v/>
      </c>
      <c r="B973" s="145"/>
      <c r="C973" s="42">
        <f t="shared" ca="1" si="34"/>
        <v>46360</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c>
      <c r="B974" s="145"/>
      <c r="C974" s="42">
        <f t="shared" ca="1" si="34"/>
        <v>46360</v>
      </c>
      <c r="D974" s="54">
        <f ca="1">INDIRECT("'" &amp; UPPER(LEFT(TEXT($D$3,"mmmm"),3)) &amp; "'!AH17")</f>
        <v>0</v>
      </c>
      <c r="E974" s="153"/>
      <c r="F974" s="154"/>
      <c r="G974" s="154"/>
      <c r="H974" s="154"/>
      <c r="I974" s="154"/>
      <c r="J974" s="154"/>
      <c r="K974" s="154"/>
      <c r="L974" s="154"/>
      <c r="M974" s="154"/>
      <c r="N974" s="154"/>
      <c r="O974" s="154"/>
      <c r="P974" s="155"/>
    </row>
    <row r="975" spans="1:16" ht="15" customHeight="1" x14ac:dyDescent="0.25">
      <c r="A975" s="44" t="str">
        <f ca="1">IF(MONTH(C975)=MONTH(D$3),RIGHT('Yearly Info'!A$21,LEN('Yearly Info'!A$21)-4),"")</f>
        <v/>
      </c>
      <c r="B975" s="145"/>
      <c r="C975" s="42">
        <f t="shared" ca="1" si="34"/>
        <v>46360</v>
      </c>
      <c r="D975" s="54">
        <f ca="1">INDIRECT("'" &amp; UPPER(LEFT(TEXT($D$3,"mmmm"),3)) &amp; "'!AH18")</f>
        <v>0</v>
      </c>
      <c r="E975" s="147"/>
      <c r="F975" s="148"/>
      <c r="G975" s="148"/>
      <c r="H975" s="148"/>
      <c r="I975" s="148"/>
      <c r="J975" s="148"/>
      <c r="K975" s="148"/>
      <c r="L975" s="148"/>
      <c r="M975" s="148"/>
      <c r="N975" s="148"/>
      <c r="O975" s="148"/>
      <c r="P975" s="149"/>
    </row>
    <row r="976" spans="1:16" ht="15" customHeight="1" x14ac:dyDescent="0.25">
      <c r="A976" s="44" t="str">
        <f ca="1">IF(MONTH(C976)=MONTH(D$3),RIGHT('Yearly Info'!A$22,LEN('Yearly Info'!A$22)-4),"")</f>
        <v/>
      </c>
      <c r="B976" s="145"/>
      <c r="C976" s="42">
        <f t="shared" ca="1" si="34"/>
        <v>46360</v>
      </c>
      <c r="D976" s="54">
        <f ca="1">INDIRECT("'" &amp; UPPER(LEFT(TEXT($D$3,"mmmm"),3)) &amp; "'!AH19")</f>
        <v>0</v>
      </c>
      <c r="E976" s="147"/>
      <c r="F976" s="148"/>
      <c r="G976" s="148"/>
      <c r="H976" s="148"/>
      <c r="I976" s="148"/>
      <c r="J976" s="148"/>
      <c r="K976" s="148"/>
      <c r="L976" s="148"/>
      <c r="M976" s="148"/>
      <c r="N976" s="148"/>
      <c r="O976" s="148"/>
      <c r="P976" s="149"/>
    </row>
    <row r="977" spans="1:16" ht="15" customHeight="1" x14ac:dyDescent="0.25">
      <c r="A977" s="44" t="str">
        <f ca="1">IF(MONTH(C977)=MONTH(D$3),RIGHT('Yearly Info'!A$23,LEN('Yearly Info'!A$23)-4),"")</f>
        <v/>
      </c>
      <c r="B977" s="145"/>
      <c r="C977" s="42">
        <f t="shared" ca="1" si="34"/>
        <v>46360</v>
      </c>
      <c r="D977" s="54">
        <f ca="1">INDIRECT("'" &amp; UPPER(LEFT(TEXT($D$3,"mmmm"),3)) &amp; "'!AH20")</f>
        <v>0</v>
      </c>
      <c r="E977" s="147"/>
      <c r="F977" s="148"/>
      <c r="G977" s="148"/>
      <c r="H977" s="148"/>
      <c r="I977" s="148"/>
      <c r="J977" s="148"/>
      <c r="K977" s="148"/>
      <c r="L977" s="148"/>
      <c r="M977" s="148"/>
      <c r="N977" s="148"/>
      <c r="O977" s="148"/>
      <c r="P977" s="149"/>
    </row>
    <row r="978" spans="1:16" ht="15" customHeight="1" x14ac:dyDescent="0.25">
      <c r="A978" s="44" t="str">
        <f ca="1">IF(MONTH(C978)=MONTH(D$3),RIGHT('Yearly Info'!A$24,LEN('Yearly Info'!A$24)-4),"")</f>
        <v/>
      </c>
      <c r="B978" s="145"/>
      <c r="C978" s="42">
        <f t="shared" ca="1" si="34"/>
        <v>46360</v>
      </c>
      <c r="D978" s="54">
        <f ca="1">INDIRECT("'" &amp; UPPER(LEFT(TEXT($D$3,"mmmm"),3)) &amp; "'!AH21")</f>
        <v>0</v>
      </c>
      <c r="E978" s="147"/>
      <c r="F978" s="148"/>
      <c r="G978" s="148"/>
      <c r="H978" s="148"/>
      <c r="I978" s="148"/>
      <c r="J978" s="148"/>
      <c r="K978" s="148"/>
      <c r="L978" s="148"/>
      <c r="M978" s="148"/>
      <c r="N978" s="148"/>
      <c r="O978" s="148"/>
      <c r="P978" s="149"/>
    </row>
    <row r="979" spans="1:16" ht="15" customHeight="1" x14ac:dyDescent="0.25">
      <c r="A979" s="44" t="str">
        <f ca="1">IF(MONTH(C979)=MONTH(D$3),RIGHT('Yearly Info'!A$25,LEN('Yearly Info'!A$25)-4),"")</f>
        <v/>
      </c>
      <c r="B979" s="145"/>
      <c r="C979" s="42">
        <f t="shared" ca="1" si="34"/>
        <v>46360</v>
      </c>
      <c r="D979" s="54">
        <f ca="1">INDIRECT("'" &amp; UPPER(LEFT(TEXT($D$3,"mmmm"),3)) &amp; "'!AH22")</f>
        <v>0</v>
      </c>
      <c r="E979" s="147"/>
      <c r="F979" s="148"/>
      <c r="G979" s="148"/>
      <c r="H979" s="148"/>
      <c r="I979" s="148"/>
      <c r="J979" s="148"/>
      <c r="K979" s="148"/>
      <c r="L979" s="148"/>
      <c r="M979" s="148"/>
      <c r="N979" s="148"/>
      <c r="O979" s="148"/>
      <c r="P979" s="149"/>
    </row>
    <row r="980" spans="1:16" ht="15" customHeight="1" x14ac:dyDescent="0.25">
      <c r="A980" s="44" t="str">
        <f ca="1">IF(MONTH(C980)=MONTH(D$3),RIGHT('Yearly Info'!A$26,LEN('Yearly Info'!A$26)-4),"")</f>
        <v/>
      </c>
      <c r="B980" s="145"/>
      <c r="C980" s="42">
        <f t="shared" ca="1" si="34"/>
        <v>46360</v>
      </c>
      <c r="D980" s="54">
        <f ca="1">INDIRECT("'" &amp; UPPER(LEFT(TEXT($D$3,"mmmm"),3)) &amp; "'!AH23")</f>
        <v>0</v>
      </c>
      <c r="E980" s="147"/>
      <c r="F980" s="148"/>
      <c r="G980" s="148"/>
      <c r="H980" s="148"/>
      <c r="I980" s="148"/>
      <c r="J980" s="148"/>
      <c r="K980" s="148"/>
      <c r="L980" s="148"/>
      <c r="M980" s="148"/>
      <c r="N980" s="148"/>
      <c r="O980" s="148"/>
      <c r="P980" s="149"/>
    </row>
    <row r="981" spans="1:16" ht="15" customHeight="1" x14ac:dyDescent="0.25">
      <c r="A981" s="44" t="str">
        <f ca="1">IF(MONTH(C981)=MONTH(D$3),RIGHT('Yearly Info'!A$27,LEN('Yearly Info'!A$27)-4),"")</f>
        <v/>
      </c>
      <c r="B981" s="145"/>
      <c r="C981" s="42">
        <f t="shared" ca="1" si="34"/>
        <v>46360</v>
      </c>
      <c r="D981" s="54">
        <f ca="1">INDIRECT("'" &amp; UPPER(LEFT(TEXT($D$3,"mmmm"),3)) &amp; "'!AH24")</f>
        <v>0</v>
      </c>
      <c r="E981" s="147"/>
      <c r="F981" s="148"/>
      <c r="G981" s="148"/>
      <c r="H981" s="148"/>
      <c r="I981" s="148"/>
      <c r="J981" s="148"/>
      <c r="K981" s="148"/>
      <c r="L981" s="148"/>
      <c r="M981" s="148"/>
      <c r="N981" s="148"/>
      <c r="O981" s="148"/>
      <c r="P981" s="149"/>
    </row>
    <row r="982" spans="1:16" ht="15" customHeight="1" x14ac:dyDescent="0.25">
      <c r="A982" s="44" t="str">
        <f ca="1">IF(MONTH(C982)=MONTH(D$3),RIGHT('Yearly Info'!A$28,LEN('Yearly Info'!A$28)-4),"")</f>
        <v/>
      </c>
      <c r="B982" s="145"/>
      <c r="C982" s="42">
        <f t="shared" ca="1" si="34"/>
        <v>46360</v>
      </c>
      <c r="D982" s="54">
        <f ca="1">INDIRECT("'" &amp; UPPER(LEFT(TEXT($D$3,"mmmm"),3)) &amp; "'!AH25")</f>
        <v>0</v>
      </c>
      <c r="E982" s="147"/>
      <c r="F982" s="148"/>
      <c r="G982" s="148"/>
      <c r="H982" s="148"/>
      <c r="I982" s="148"/>
      <c r="J982" s="148"/>
      <c r="K982" s="148"/>
      <c r="L982" s="148"/>
      <c r="M982" s="148"/>
      <c r="N982" s="148"/>
      <c r="O982" s="148"/>
      <c r="P982" s="149"/>
    </row>
    <row r="983" spans="1:16" ht="15" customHeight="1" x14ac:dyDescent="0.25">
      <c r="A983" s="44" t="str">
        <f ca="1">IF(MONTH(C983)=MONTH(D$3),RIGHT('Yearly Info'!A$29,LEN('Yearly Info'!A$29)-4),"")</f>
        <v/>
      </c>
      <c r="B983" s="145"/>
      <c r="C983" s="42">
        <f t="shared" ca="1" si="34"/>
        <v>46360</v>
      </c>
      <c r="D983" s="54">
        <f ca="1">INDIRECT("'" &amp; UPPER(LEFT(TEXT($D$3,"mmmm"),3)) &amp; "'!AH26")</f>
        <v>0</v>
      </c>
      <c r="E983" s="147"/>
      <c r="F983" s="148"/>
      <c r="G983" s="148"/>
      <c r="H983" s="148"/>
      <c r="I983" s="148"/>
      <c r="J983" s="148"/>
      <c r="K983" s="148"/>
      <c r="L983" s="148"/>
      <c r="M983" s="148"/>
      <c r="N983" s="148"/>
      <c r="O983" s="148"/>
      <c r="P983" s="149"/>
    </row>
    <row r="984" spans="1:16" ht="15" customHeight="1" x14ac:dyDescent="0.25">
      <c r="A984" s="44" t="str">
        <f ca="1">IF(MONTH(C984)=MONTH(D$3),RIGHT('Yearly Info'!A$30,LEN('Yearly Info'!A$30)-4),"")</f>
        <v/>
      </c>
      <c r="B984" s="145"/>
      <c r="C984" s="42">
        <f t="shared" ca="1" si="34"/>
        <v>46360</v>
      </c>
      <c r="D984" s="54">
        <f ca="1">INDIRECT("'" &amp; UPPER(LEFT(TEXT($D$3,"mmmm"),3)) &amp; "'!AH27")</f>
        <v>0</v>
      </c>
      <c r="E984" s="147"/>
      <c r="F984" s="148"/>
      <c r="G984" s="148"/>
      <c r="H984" s="148"/>
      <c r="I984" s="148"/>
      <c r="J984" s="148"/>
      <c r="K984" s="148"/>
      <c r="L984" s="148"/>
      <c r="M984" s="148"/>
      <c r="N984" s="148"/>
      <c r="O984" s="148"/>
      <c r="P984" s="149"/>
    </row>
    <row r="985" spans="1:16" ht="15" customHeight="1" x14ac:dyDescent="0.25">
      <c r="A985" s="44" t="str">
        <f ca="1">IF(MONTH(C985)=MONTH(D$3),RIGHT('Yearly Info'!A$31,LEN('Yearly Info'!A$31)-4),"")</f>
        <v/>
      </c>
      <c r="B985" s="145"/>
      <c r="C985" s="42">
        <f t="shared" ca="1" si="34"/>
        <v>46360</v>
      </c>
      <c r="D985" s="54">
        <f ca="1">INDIRECT("'" &amp; UPPER(LEFT(TEXT($D$3,"mmmm"),3)) &amp; "'!AH28")</f>
        <v>0</v>
      </c>
      <c r="E985" s="147"/>
      <c r="F985" s="148"/>
      <c r="G985" s="148"/>
      <c r="H985" s="148"/>
      <c r="I985" s="148"/>
      <c r="J985" s="148"/>
      <c r="K985" s="148"/>
      <c r="L985" s="148"/>
      <c r="M985" s="148"/>
      <c r="N985" s="148"/>
      <c r="O985" s="148"/>
      <c r="P985" s="149"/>
    </row>
    <row r="986" spans="1:16" ht="15" customHeight="1" x14ac:dyDescent="0.25">
      <c r="A986" s="44" t="str">
        <f ca="1">IF(MONTH(C986)=MONTH(D$3),RIGHT('Yearly Info'!A$32,LEN('Yearly Info'!A$32)-4),"")</f>
        <v/>
      </c>
      <c r="B986" s="145"/>
      <c r="C986" s="42">
        <f t="shared" ca="1" si="34"/>
        <v>46360</v>
      </c>
      <c r="D986" s="54">
        <f ca="1">INDIRECT("'" &amp; UPPER(LEFT(TEXT($D$3,"mmmm"),3)) &amp; "'!AH29")</f>
        <v>0</v>
      </c>
      <c r="E986" s="147"/>
      <c r="F986" s="148"/>
      <c r="G986" s="148"/>
      <c r="H986" s="148"/>
      <c r="I986" s="148"/>
      <c r="J986" s="148"/>
      <c r="K986" s="148"/>
      <c r="L986" s="148"/>
      <c r="M986" s="148"/>
      <c r="N986" s="148"/>
      <c r="O986" s="148"/>
      <c r="P986" s="149"/>
    </row>
    <row r="987" spans="1:16" ht="15" customHeight="1" x14ac:dyDescent="0.25">
      <c r="A987" s="44" t="str">
        <f ca="1">IF(MONTH(C987)=MONTH(D$3),RIGHT('Yearly Info'!A$33,LEN('Yearly Info'!A$33)-4),"")</f>
        <v/>
      </c>
      <c r="B987" s="145"/>
      <c r="C987" s="42">
        <f t="shared" ca="1" si="34"/>
        <v>46360</v>
      </c>
      <c r="D987" s="54">
        <f ca="1">INDIRECT("'" &amp; UPPER(LEFT(TEXT($D$3,"mmmm"),3)) &amp; "'!AH30")</f>
        <v>0</v>
      </c>
      <c r="E987" s="147"/>
      <c r="F987" s="148"/>
      <c r="G987" s="148"/>
      <c r="H987" s="148"/>
      <c r="I987" s="148"/>
      <c r="J987" s="148"/>
      <c r="K987" s="148"/>
      <c r="L987" s="148"/>
      <c r="M987" s="148"/>
      <c r="N987" s="148"/>
      <c r="O987" s="148"/>
      <c r="P987" s="149"/>
    </row>
    <row r="988" spans="1:16" ht="15" customHeight="1" x14ac:dyDescent="0.25">
      <c r="A988" s="44" t="str">
        <f ca="1">IF(MONTH(C988)=MONTH(D$3),RIGHT('Yearly Info'!A$34,LEN('Yearly Info'!A$34)-4),"")</f>
        <v/>
      </c>
      <c r="B988" s="145"/>
      <c r="C988" s="42">
        <f t="shared" ca="1" si="34"/>
        <v>46360</v>
      </c>
      <c r="D988" s="54">
        <f ca="1">INDIRECT("'" &amp; UPPER(LEFT(TEXT($D$3,"mmmm"),3)) &amp; "'!AH31")</f>
        <v>0</v>
      </c>
      <c r="E988" s="147"/>
      <c r="F988" s="148"/>
      <c r="G988" s="148"/>
      <c r="H988" s="148"/>
      <c r="I988" s="148"/>
      <c r="J988" s="148"/>
      <c r="K988" s="148"/>
      <c r="L988" s="148"/>
      <c r="M988" s="148"/>
      <c r="N988" s="148"/>
      <c r="O988" s="148"/>
      <c r="P988" s="149"/>
    </row>
    <row r="989" spans="1:16" ht="15" customHeight="1" thickBot="1" x14ac:dyDescent="0.3">
      <c r="A989" s="44" t="str">
        <f ca="1">IF(MONTH(C989)=MONTH(D$3),RIGHT('Yearly Info'!A$35,LEN('Yearly Info'!A$35)-4),"")</f>
        <v/>
      </c>
      <c r="B989" s="145"/>
      <c r="C989" s="42">
        <f t="shared" ca="1" si="34"/>
        <v>46360</v>
      </c>
      <c r="D989" s="55">
        <f ca="1">INDIRECT("'" &amp; UPPER(LEFT(TEXT($D$3,"mmmm"),3)) &amp; "'!AH32")</f>
        <v>0</v>
      </c>
      <c r="E989" s="147"/>
      <c r="F989" s="148"/>
      <c r="G989" s="148"/>
      <c r="H989" s="148"/>
      <c r="I989" s="148"/>
      <c r="J989" s="148"/>
      <c r="K989" s="148"/>
      <c r="L989" s="148"/>
      <c r="M989" s="148"/>
      <c r="N989" s="148"/>
      <c r="O989" s="148"/>
      <c r="P989" s="149"/>
    </row>
    <row r="990" spans="1:16" ht="15" customHeight="1" x14ac:dyDescent="0.25">
      <c r="A990" s="44" t="str">
        <f ca="1">IF(MONTH(C990)=MONTH(D$3),RIGHT('Yearly Info'!A$36,LEN('Yearly Info'!A$36)-4),"")</f>
        <v/>
      </c>
      <c r="B990" s="145"/>
      <c r="C990" s="42">
        <f t="shared" ca="1" si="34"/>
        <v>46360</v>
      </c>
      <c r="D990" s="54">
        <f ca="1">INDIRECT("'" &amp; UPPER(LEFT(TEXT($D$3,"mmmm"),3)) &amp; "'!AH33")</f>
        <v>0</v>
      </c>
      <c r="E990" s="147"/>
      <c r="F990" s="148"/>
      <c r="G990" s="148"/>
      <c r="H990" s="148"/>
      <c r="I990" s="148"/>
      <c r="J990" s="148"/>
      <c r="K990" s="148"/>
      <c r="L990" s="148"/>
      <c r="M990" s="148"/>
      <c r="N990" s="148"/>
      <c r="O990" s="148"/>
      <c r="P990" s="149"/>
    </row>
    <row r="991" spans="1:16" ht="15" customHeight="1" x14ac:dyDescent="0.25">
      <c r="A991" s="44" t="str">
        <f ca="1">IF(MONTH(C991)=MONTH(D$3),RIGHT('Yearly Info'!A$37,LEN('Yearly Info'!A$37)-4),"")</f>
        <v/>
      </c>
      <c r="B991" s="145"/>
      <c r="C991" s="42">
        <f t="shared" ca="1" si="34"/>
        <v>46360</v>
      </c>
      <c r="D991" s="54">
        <f ca="1">INDIRECT("'" &amp; UPPER(LEFT(TEXT($D$3,"mmmm"),3)) &amp; "'!AH34")</f>
        <v>0</v>
      </c>
      <c r="E991" s="147"/>
      <c r="F991" s="148"/>
      <c r="G991" s="148"/>
      <c r="H991" s="148"/>
      <c r="I991" s="148"/>
      <c r="J991" s="148"/>
      <c r="K991" s="148"/>
      <c r="L991" s="148"/>
      <c r="M991" s="148"/>
      <c r="N991" s="148"/>
      <c r="O991" s="148"/>
      <c r="P991" s="149"/>
    </row>
    <row r="992" spans="1:16" ht="15" customHeight="1" x14ac:dyDescent="0.25">
      <c r="A992" s="44" t="str">
        <f ca="1">IF(MONTH(C992)=MONTH(D$3),RIGHT('Yearly Info'!A$38,LEN('Yearly Info'!A$38)-4),"")</f>
        <v/>
      </c>
      <c r="B992" s="145"/>
      <c r="C992" s="42">
        <f t="shared" ca="1" si="34"/>
        <v>46360</v>
      </c>
      <c r="D992" s="54">
        <f ca="1">INDIRECT("'" &amp; UPPER(LEFT(TEXT($D$3,"mmmm"),3)) &amp; "'!AH35")</f>
        <v>0</v>
      </c>
      <c r="E992" s="147"/>
      <c r="F992" s="148"/>
      <c r="G992" s="148"/>
      <c r="H992" s="148"/>
      <c r="I992" s="148"/>
      <c r="J992" s="148"/>
      <c r="K992" s="148"/>
      <c r="L992" s="148"/>
      <c r="M992" s="148"/>
      <c r="N992" s="148"/>
      <c r="O992" s="148"/>
      <c r="P992" s="149"/>
    </row>
    <row r="993" spans="1:16" ht="15" customHeight="1" x14ac:dyDescent="0.25">
      <c r="A993" s="44" t="str">
        <f ca="1">IF(MONTH(C993)=MONTH(D$3),RIGHT('Yearly Info'!A$39,LEN('Yearly Info'!A$39)-4),"")</f>
        <v/>
      </c>
      <c r="B993" s="145"/>
      <c r="C993" s="42">
        <f t="shared" ca="1" si="34"/>
        <v>46360</v>
      </c>
      <c r="D993" s="54">
        <f ca="1">INDIRECT("'" &amp; UPPER(LEFT(TEXT($D$3,"mmmm"),3)) &amp; "'!AH36")</f>
        <v>0</v>
      </c>
      <c r="E993" s="147"/>
      <c r="F993" s="148"/>
      <c r="G993" s="148"/>
      <c r="H993" s="148"/>
      <c r="I993" s="148"/>
      <c r="J993" s="148"/>
      <c r="K993" s="148"/>
      <c r="L993" s="148"/>
      <c r="M993" s="148"/>
      <c r="N993" s="148"/>
      <c r="O993" s="148"/>
      <c r="P993" s="149"/>
    </row>
    <row r="994" spans="1:16" ht="15" customHeight="1" thickBot="1" x14ac:dyDescent="0.3">
      <c r="A994" s="45" t="str">
        <f ca="1">IF(MONTH(C994)=MONTH(D$3),RIGHT('Yearly Info'!A$40,LEN('Yearly Info'!A$40)-4),"")</f>
        <v/>
      </c>
      <c r="B994" s="145"/>
      <c r="C994" s="42">
        <f t="shared" ca="1" si="34"/>
        <v>46360</v>
      </c>
      <c r="D994" s="54">
        <f ca="1">INDIRECT("'" &amp; UPPER(LEFT(TEXT($D$3,"mmmm"),3)) &amp; "'!AH37")</f>
        <v>0</v>
      </c>
      <c r="E994" s="147"/>
      <c r="F994" s="148"/>
      <c r="G994" s="148"/>
      <c r="H994" s="148"/>
      <c r="I994" s="148"/>
      <c r="J994" s="148"/>
      <c r="K994" s="148"/>
      <c r="L994" s="148"/>
      <c r="M994" s="148"/>
      <c r="N994" s="148"/>
      <c r="O994" s="148"/>
      <c r="P994" s="149"/>
    </row>
    <row r="995" spans="1:16" ht="15" customHeight="1" thickBot="1" x14ac:dyDescent="0.3">
      <c r="A995" s="45" t="str">
        <f ca="1">IF(MONTH(C995)=MONTH(D$3),RIGHT('Yearly Info'!A$41,LEN('Yearly Info'!A$41)-4),"")</f>
        <v/>
      </c>
      <c r="B995" s="145"/>
      <c r="C995" s="42">
        <f t="shared" ca="1" si="34"/>
        <v>46360</v>
      </c>
      <c r="D995" s="54">
        <f ca="1">INDIRECT("'" &amp; UPPER(LEFT(TEXT($D$3,"mmmm"),3)) &amp; "'!AH38")</f>
        <v>0</v>
      </c>
      <c r="E995" s="147"/>
      <c r="F995" s="148"/>
      <c r="G995" s="148"/>
      <c r="H995" s="148"/>
      <c r="I995" s="148"/>
      <c r="J995" s="148"/>
      <c r="K995" s="148"/>
      <c r="L995" s="148"/>
      <c r="M995" s="148"/>
      <c r="N995" s="148"/>
      <c r="O995" s="148"/>
      <c r="P995" s="149"/>
    </row>
    <row r="996" spans="1:16" ht="15" customHeight="1" thickBot="1" x14ac:dyDescent="0.3">
      <c r="A996" s="45" t="str">
        <f ca="1">IF(MONTH(C996)=MONTH(D$3),RIGHT('Yearly Info'!A$42,LEN('Yearly Info'!A$42)-4),"")</f>
        <v/>
      </c>
      <c r="B996" s="145"/>
      <c r="C996" s="42">
        <f t="shared" ca="1" si="34"/>
        <v>46360</v>
      </c>
      <c r="D996" s="54">
        <f ca="1">INDIRECT("'" &amp; UPPER(LEFT(TEXT($D$3,"mmmm"),3)) &amp; "'!AH39")</f>
        <v>0</v>
      </c>
      <c r="E996" s="147"/>
      <c r="F996" s="148"/>
      <c r="G996" s="148"/>
      <c r="H996" s="148"/>
      <c r="I996" s="148"/>
      <c r="J996" s="148"/>
      <c r="K996" s="148"/>
      <c r="L996" s="148"/>
      <c r="M996" s="148"/>
      <c r="N996" s="148"/>
      <c r="O996" s="148"/>
      <c r="P996" s="149"/>
    </row>
    <row r="997" spans="1:16" ht="15" customHeight="1" thickBot="1" x14ac:dyDescent="0.3">
      <c r="A997" s="45" t="str">
        <f ca="1">IF(MONTH(C997)=MONTH(D$3),RIGHT('Yearly Info'!A$43,LEN('Yearly Info'!A$43)-4),"")</f>
        <v/>
      </c>
      <c r="B997" s="146"/>
      <c r="C997" s="42">
        <f t="shared" ca="1" si="34"/>
        <v>46360</v>
      </c>
      <c r="D997" s="55">
        <f ca="1">INDIRECT("'" &amp; UPPER(LEFT(TEXT($D$3,"mmmm"),3)) &amp; "'!AH40")</f>
        <v>0</v>
      </c>
      <c r="E997" s="150"/>
      <c r="F997" s="151"/>
      <c r="G997" s="151"/>
      <c r="H997" s="151"/>
      <c r="I997" s="151"/>
      <c r="J997" s="151"/>
      <c r="K997" s="151"/>
      <c r="L997" s="151"/>
      <c r="M997" s="151"/>
      <c r="N997" s="151"/>
      <c r="O997" s="151"/>
      <c r="P997" s="152"/>
    </row>
    <row r="1000" spans="1:16" ht="15.75" thickBot="1" x14ac:dyDescent="0.3">
      <c r="A1000" s="175" t="s">
        <v>6</v>
      </c>
      <c r="B1000" s="176"/>
      <c r="C1000" s="177">
        <f ca="1">SUM(D248:D997)</f>
        <v>0</v>
      </c>
      <c r="D1000" s="178"/>
      <c r="E1000" s="178"/>
    </row>
  </sheetData>
  <autoFilter ref="A1:A1000" xr:uid="{AB16BB6A-4E19-4575-ACAA-F46523137FAE}"/>
  <mergeCells count="974">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32:P932"/>
    <mergeCell ref="E933:P933"/>
    <mergeCell ref="E934:P934"/>
    <mergeCell ref="E935:P935"/>
    <mergeCell ref="E924:P924"/>
    <mergeCell ref="E925:P925"/>
    <mergeCell ref="E926:P926"/>
    <mergeCell ref="E927:P927"/>
    <mergeCell ref="E928:P928"/>
    <mergeCell ref="E929:P929"/>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865:P865"/>
    <mergeCell ref="E866:P866"/>
    <mergeCell ref="E867:P867"/>
    <mergeCell ref="E868:P868"/>
    <mergeCell ref="E869:P869"/>
    <mergeCell ref="E885:P885"/>
    <mergeCell ref="E886:P886"/>
    <mergeCell ref="E887:P887"/>
    <mergeCell ref="E888:P888"/>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33:P833"/>
    <mergeCell ref="E834:P834"/>
    <mergeCell ref="E835:P835"/>
    <mergeCell ref="E836:P836"/>
    <mergeCell ref="E843:P843"/>
    <mergeCell ref="E844:P844"/>
    <mergeCell ref="E845:P845"/>
    <mergeCell ref="E846:P846"/>
    <mergeCell ref="E847:P847"/>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12:P812"/>
    <mergeCell ref="E813:P813"/>
    <mergeCell ref="E814:P814"/>
    <mergeCell ref="E815:P815"/>
    <mergeCell ref="E804:P804"/>
    <mergeCell ref="E805:P805"/>
    <mergeCell ref="E806:P806"/>
    <mergeCell ref="E807:P807"/>
    <mergeCell ref="E808:P808"/>
    <mergeCell ref="E809:P809"/>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45:P745"/>
    <mergeCell ref="E746:P746"/>
    <mergeCell ref="E747:P747"/>
    <mergeCell ref="E748:P748"/>
    <mergeCell ref="E749:P749"/>
    <mergeCell ref="E765:P765"/>
    <mergeCell ref="E766:P766"/>
    <mergeCell ref="E767:P767"/>
    <mergeCell ref="E768:P768"/>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13:P713"/>
    <mergeCell ref="E714:P714"/>
    <mergeCell ref="E715:P715"/>
    <mergeCell ref="E716:P716"/>
    <mergeCell ref="E723:P723"/>
    <mergeCell ref="E724:P724"/>
    <mergeCell ref="E725:P725"/>
    <mergeCell ref="E726:P726"/>
    <mergeCell ref="E727:P727"/>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692:P692"/>
    <mergeCell ref="E693:P693"/>
    <mergeCell ref="E694:P694"/>
    <mergeCell ref="E695:P695"/>
    <mergeCell ref="E684:P684"/>
    <mergeCell ref="E685:P685"/>
    <mergeCell ref="E686:P686"/>
    <mergeCell ref="E687:P687"/>
    <mergeCell ref="E688:P688"/>
    <mergeCell ref="E689:P689"/>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25:P625"/>
    <mergeCell ref="E626:P626"/>
    <mergeCell ref="E627:P627"/>
    <mergeCell ref="E628:P628"/>
    <mergeCell ref="E629:P629"/>
    <mergeCell ref="E645:P645"/>
    <mergeCell ref="E646:P646"/>
    <mergeCell ref="E647:P647"/>
    <mergeCell ref="E648:P648"/>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593:P593"/>
    <mergeCell ref="E594:P594"/>
    <mergeCell ref="E595:P595"/>
    <mergeCell ref="E596:P596"/>
    <mergeCell ref="E603:P603"/>
    <mergeCell ref="E604:P604"/>
    <mergeCell ref="E605:P605"/>
    <mergeCell ref="E606:P606"/>
    <mergeCell ref="E607:P607"/>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72:P572"/>
    <mergeCell ref="E573:P573"/>
    <mergeCell ref="E574:P574"/>
    <mergeCell ref="E575:P575"/>
    <mergeCell ref="E564:P564"/>
    <mergeCell ref="E565:P565"/>
    <mergeCell ref="E566:P566"/>
    <mergeCell ref="E567:P567"/>
    <mergeCell ref="E568:P568"/>
    <mergeCell ref="E569:P569"/>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05:P505"/>
    <mergeCell ref="E506:P506"/>
    <mergeCell ref="E507:P507"/>
    <mergeCell ref="E508:P508"/>
    <mergeCell ref="E509:P509"/>
    <mergeCell ref="E525:P525"/>
    <mergeCell ref="E526:P526"/>
    <mergeCell ref="E527:P527"/>
    <mergeCell ref="E528:P528"/>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473:P473"/>
    <mergeCell ref="E474:P474"/>
    <mergeCell ref="E475:P475"/>
    <mergeCell ref="E476:P476"/>
    <mergeCell ref="E483:P483"/>
    <mergeCell ref="E484:P484"/>
    <mergeCell ref="E485:P485"/>
    <mergeCell ref="E486:P486"/>
    <mergeCell ref="E487:P487"/>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52:P452"/>
    <mergeCell ref="E453:P453"/>
    <mergeCell ref="E454:P454"/>
    <mergeCell ref="E455:P455"/>
    <mergeCell ref="E444:P444"/>
    <mergeCell ref="E445:P445"/>
    <mergeCell ref="E446:P446"/>
    <mergeCell ref="E447:P447"/>
    <mergeCell ref="E448:P448"/>
    <mergeCell ref="E449:P449"/>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385:P385"/>
    <mergeCell ref="E386:P386"/>
    <mergeCell ref="E387:P387"/>
    <mergeCell ref="E388:P388"/>
    <mergeCell ref="E389:P389"/>
    <mergeCell ref="E405:P405"/>
    <mergeCell ref="E406:P406"/>
    <mergeCell ref="E407:P407"/>
    <mergeCell ref="E408:P408"/>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53:P353"/>
    <mergeCell ref="E354:P354"/>
    <mergeCell ref="E355:P355"/>
    <mergeCell ref="E356:P356"/>
    <mergeCell ref="E363:P363"/>
    <mergeCell ref="E364:P364"/>
    <mergeCell ref="E365:P365"/>
    <mergeCell ref="E366:P366"/>
    <mergeCell ref="E367:P367"/>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32:P332"/>
    <mergeCell ref="E333:P333"/>
    <mergeCell ref="E334:P334"/>
    <mergeCell ref="E335:P335"/>
    <mergeCell ref="E324:P324"/>
    <mergeCell ref="E325:P325"/>
    <mergeCell ref="E326:P326"/>
    <mergeCell ref="E327:P327"/>
    <mergeCell ref="E328:P328"/>
    <mergeCell ref="E329:P329"/>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265:P265"/>
    <mergeCell ref="E266:P266"/>
    <mergeCell ref="E267:P267"/>
    <mergeCell ref="E268:P268"/>
    <mergeCell ref="E269:P269"/>
    <mergeCell ref="E285:P285"/>
    <mergeCell ref="E286:P286"/>
    <mergeCell ref="E287:P287"/>
    <mergeCell ref="E288:P288"/>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33:P233"/>
    <mergeCell ref="E234:P234"/>
    <mergeCell ref="E235:P235"/>
    <mergeCell ref="E236:P236"/>
    <mergeCell ref="E243:P243"/>
    <mergeCell ref="E244:P244"/>
    <mergeCell ref="E245:P245"/>
    <mergeCell ref="E246:P246"/>
    <mergeCell ref="E247:P247"/>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92:P92"/>
    <mergeCell ref="E93:P93"/>
    <mergeCell ref="E94:P94"/>
    <mergeCell ref="E95:P95"/>
    <mergeCell ref="E96:P96"/>
    <mergeCell ref="E97:P97"/>
    <mergeCell ref="E86:P86"/>
    <mergeCell ref="E87:P87"/>
    <mergeCell ref="E88:P88"/>
    <mergeCell ref="E89:P89"/>
    <mergeCell ref="E90:P90"/>
    <mergeCell ref="E91:P91"/>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37:P37"/>
    <mergeCell ref="E26:P26"/>
    <mergeCell ref="E27:P27"/>
    <mergeCell ref="E28:P28"/>
    <mergeCell ref="E29:P29"/>
    <mergeCell ref="E30:P30"/>
    <mergeCell ref="E31:P31"/>
    <mergeCell ref="E47:P47"/>
    <mergeCell ref="E48:P48"/>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B2:C2"/>
    <mergeCell ref="D2:N2"/>
    <mergeCell ref="B3:C3"/>
    <mergeCell ref="D3:H3"/>
    <mergeCell ref="I3:J3"/>
    <mergeCell ref="K3:N3"/>
    <mergeCell ref="A5:A7"/>
    <mergeCell ref="B5:D7"/>
    <mergeCell ref="E5:P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D2FB8EF3-5396-480A-A5AE-9DC1F77B3CAD}">
      <formula1>Projects</formula1>
    </dataValidation>
  </dataValidations>
  <pageMargins left="0.7" right="0.7" top="0.75" bottom="0.75" header="0.3" footer="0.3"/>
  <pageSetup scale="86"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06A93-5003-4D6B-9E5B-A56410047EB8}">
  <sheetPr>
    <pageSetUpPr fitToPage="1"/>
  </sheetPr>
  <dimension ref="A1:AO93"/>
  <sheetViews>
    <sheetView showZeros="0" zoomScaleNormal="100" zoomScaleSheetLayoutView="75" workbookViewId="0">
      <selection activeCell="D4" sqref="D4:I4"/>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85" t="s">
        <v>0</v>
      </c>
      <c r="C2" s="185"/>
      <c r="D2" s="185"/>
      <c r="E2" s="185"/>
      <c r="F2" s="185"/>
      <c r="G2" s="185"/>
      <c r="H2" s="185"/>
      <c r="I2" s="185"/>
      <c r="J2" s="185"/>
      <c r="K2" s="185"/>
      <c r="L2" s="185"/>
      <c r="M2" s="185"/>
      <c r="N2" s="185"/>
      <c r="O2" s="185"/>
      <c r="P2" s="8"/>
      <c r="Q2" s="4"/>
      <c r="R2" s="4"/>
      <c r="S2" s="4"/>
      <c r="T2" s="4"/>
      <c r="U2" s="4"/>
      <c r="V2" s="4"/>
      <c r="W2" s="4"/>
      <c r="X2" s="4"/>
      <c r="Y2" s="6"/>
      <c r="Z2" s="4"/>
      <c r="AA2" s="7"/>
      <c r="AB2" s="4"/>
      <c r="AC2" s="4"/>
      <c r="AD2" s="4"/>
      <c r="AE2" s="4"/>
    </row>
    <row r="3" spans="1:41" ht="16.149999999999999" customHeight="1" x14ac:dyDescent="0.3">
      <c r="A3" s="4"/>
      <c r="B3" s="186" t="s">
        <v>1</v>
      </c>
      <c r="C3" s="186"/>
      <c r="D3" s="187" t="str">
        <f>'Yearly Info'!A45</f>
        <v>Don Woods</v>
      </c>
      <c r="E3" s="187"/>
      <c r="F3" s="187"/>
      <c r="G3" s="187"/>
      <c r="H3" s="187"/>
      <c r="I3" s="187"/>
      <c r="J3" s="187"/>
      <c r="K3" s="187"/>
      <c r="L3" s="187"/>
      <c r="M3" s="187"/>
      <c r="N3" s="187"/>
      <c r="O3" s="187"/>
      <c r="P3" s="9"/>
      <c r="Q3" s="10"/>
      <c r="R3" s="10"/>
      <c r="S3" s="9"/>
      <c r="T3" s="9"/>
      <c r="U3" s="9"/>
      <c r="V3" s="9"/>
      <c r="W3" s="9"/>
      <c r="X3" s="9"/>
      <c r="Y3" s="11"/>
      <c r="Z3" s="4"/>
      <c r="AA3" s="7"/>
      <c r="AB3" s="4"/>
      <c r="AC3" s="4"/>
      <c r="AD3" s="4"/>
      <c r="AE3" s="4"/>
    </row>
    <row r="4" spans="1:41" ht="16.149999999999999" customHeight="1" x14ac:dyDescent="0.3">
      <c r="A4" s="4"/>
      <c r="B4" s="186" t="s">
        <v>2</v>
      </c>
      <c r="C4" s="186"/>
      <c r="D4" s="188">
        <f>'Yearly Info'!D12</f>
        <v>46357</v>
      </c>
      <c r="E4" s="188"/>
      <c r="F4" s="188"/>
      <c r="G4" s="188"/>
      <c r="H4" s="188"/>
      <c r="I4" s="188"/>
      <c r="J4" s="186" t="s">
        <v>3</v>
      </c>
      <c r="K4" s="186"/>
      <c r="L4" s="197">
        <f>'Yearly Info'!B1</f>
        <v>2026</v>
      </c>
      <c r="M4" s="190"/>
      <c r="N4" s="190"/>
      <c r="O4" s="190"/>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81" t="s">
        <v>4</v>
      </c>
      <c r="B6" s="184" t="s">
        <v>5</v>
      </c>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4"/>
      <c r="AG6" s="29"/>
      <c r="AH6" s="29"/>
      <c r="AI6" s="19" t="s">
        <v>6</v>
      </c>
      <c r="AJ6" s="52"/>
    </row>
    <row r="7" spans="1:41" ht="18.75" customHeight="1" x14ac:dyDescent="0.3">
      <c r="A7" s="182"/>
      <c r="B7" s="47">
        <f>IF(WEEKDAY(D$4,2)&gt;5,D$4+8 - WEEKDAY(D$4,2),D$4-(WEEKDAY(D$4,2)-1))</f>
        <v>46356</v>
      </c>
      <c r="C7" s="47">
        <f>B7+1</f>
        <v>46357</v>
      </c>
      <c r="D7" s="47">
        <f t="shared" ref="D7:AH7" si="0">C7+1</f>
        <v>46358</v>
      </c>
      <c r="E7" s="47">
        <f t="shared" si="0"/>
        <v>46359</v>
      </c>
      <c r="F7" s="47">
        <f t="shared" si="0"/>
        <v>46360</v>
      </c>
      <c r="G7" s="47">
        <f t="shared" si="0"/>
        <v>46361</v>
      </c>
      <c r="H7" s="47">
        <f t="shared" si="0"/>
        <v>46362</v>
      </c>
      <c r="I7" s="47">
        <f t="shared" si="0"/>
        <v>46363</v>
      </c>
      <c r="J7" s="47">
        <f t="shared" si="0"/>
        <v>46364</v>
      </c>
      <c r="K7" s="47">
        <f t="shared" si="0"/>
        <v>46365</v>
      </c>
      <c r="L7" s="47">
        <f t="shared" si="0"/>
        <v>46366</v>
      </c>
      <c r="M7" s="47">
        <f t="shared" si="0"/>
        <v>46367</v>
      </c>
      <c r="N7" s="47">
        <f t="shared" si="0"/>
        <v>46368</v>
      </c>
      <c r="O7" s="47">
        <f t="shared" si="0"/>
        <v>46369</v>
      </c>
      <c r="P7" s="47">
        <f t="shared" si="0"/>
        <v>46370</v>
      </c>
      <c r="Q7" s="47">
        <f t="shared" si="0"/>
        <v>46371</v>
      </c>
      <c r="R7" s="47">
        <f t="shared" si="0"/>
        <v>46372</v>
      </c>
      <c r="S7" s="47">
        <f t="shared" si="0"/>
        <v>46373</v>
      </c>
      <c r="T7" s="47">
        <f t="shared" si="0"/>
        <v>46374</v>
      </c>
      <c r="U7" s="47">
        <f t="shared" si="0"/>
        <v>46375</v>
      </c>
      <c r="V7" s="47">
        <f t="shared" si="0"/>
        <v>46376</v>
      </c>
      <c r="W7" s="47">
        <f t="shared" si="0"/>
        <v>46377</v>
      </c>
      <c r="X7" s="47">
        <f t="shared" si="0"/>
        <v>46378</v>
      </c>
      <c r="Y7" s="47">
        <f t="shared" si="0"/>
        <v>46379</v>
      </c>
      <c r="Z7" s="47">
        <f t="shared" si="0"/>
        <v>46380</v>
      </c>
      <c r="AA7" s="47">
        <f t="shared" si="0"/>
        <v>46381</v>
      </c>
      <c r="AB7" s="47">
        <f t="shared" si="0"/>
        <v>46382</v>
      </c>
      <c r="AC7" s="47">
        <f t="shared" si="0"/>
        <v>46383</v>
      </c>
      <c r="AD7" s="47">
        <f t="shared" si="0"/>
        <v>46384</v>
      </c>
      <c r="AE7" s="47">
        <f t="shared" si="0"/>
        <v>46385</v>
      </c>
      <c r="AF7" s="47">
        <f t="shared" si="0"/>
        <v>46386</v>
      </c>
      <c r="AG7" s="48">
        <f t="shared" si="0"/>
        <v>46387</v>
      </c>
      <c r="AH7" s="49">
        <f t="shared" si="0"/>
        <v>46388</v>
      </c>
      <c r="AI7" s="18" t="s">
        <v>7</v>
      </c>
    </row>
    <row r="8" spans="1:41" ht="15.75" customHeight="1" x14ac:dyDescent="0.25">
      <c r="A8" s="183"/>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 Support for MDEQ</v>
      </c>
      <c r="B11" s="65"/>
      <c r="C11" s="65"/>
      <c r="D11" s="65"/>
      <c r="E11" s="65"/>
      <c r="F11" s="65"/>
      <c r="G11" s="66"/>
      <c r="H11" s="67"/>
      <c r="I11" s="65"/>
      <c r="J11" s="65"/>
      <c r="K11" s="65"/>
      <c r="L11" s="65"/>
      <c r="M11" s="65"/>
      <c r="N11" s="66"/>
      <c r="O11" s="67"/>
      <c r="P11" s="65"/>
      <c r="Q11" s="65"/>
      <c r="R11" s="65"/>
      <c r="S11" s="65"/>
      <c r="T11" s="65"/>
      <c r="U11" s="66"/>
      <c r="V11" s="67"/>
      <c r="W11" s="65"/>
      <c r="X11" s="65"/>
      <c r="Y11" s="65"/>
      <c r="Z11" s="65"/>
      <c r="AA11" s="65"/>
      <c r="AB11" s="67"/>
      <c r="AC11" s="67"/>
      <c r="AD11" s="65"/>
      <c r="AE11" s="65"/>
      <c r="AF11" s="65"/>
      <c r="AG11" s="65"/>
      <c r="AH11" s="65"/>
      <c r="AI11" s="68">
        <f t="shared" ref="AI11:AI41" si="1">SUM(B11:AH11)</f>
        <v>0</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 Idea Portal</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v>
      </c>
      <c r="B14" s="65"/>
      <c r="C14" s="65"/>
      <c r="D14" s="65"/>
      <c r="E14" s="65"/>
      <c r="F14" s="65"/>
      <c r="G14" s="66"/>
      <c r="H14" s="67"/>
      <c r="I14" s="65"/>
      <c r="J14" s="65"/>
      <c r="K14" s="65"/>
      <c r="L14" s="65"/>
      <c r="M14" s="65"/>
      <c r="N14" s="66"/>
      <c r="O14" s="67"/>
      <c r="P14" s="65"/>
      <c r="Q14" s="65"/>
      <c r="R14" s="65"/>
      <c r="S14" s="65"/>
      <c r="T14" s="65"/>
      <c r="U14" s="66"/>
      <c r="V14" s="67"/>
      <c r="W14" s="65"/>
      <c r="X14" s="65"/>
      <c r="Y14" s="65"/>
      <c r="Z14" s="65"/>
      <c r="AA14" s="65"/>
      <c r="AB14" s="67"/>
      <c r="AC14" s="67"/>
      <c r="AD14" s="65"/>
      <c r="AE14" s="65"/>
      <c r="AF14" s="65"/>
      <c r="AG14" s="65"/>
      <c r="AH14" s="65"/>
      <c r="AI14" s="68">
        <f t="shared" si="1"/>
        <v>0</v>
      </c>
    </row>
    <row r="15" spans="1:41" x14ac:dyDescent="0.25">
      <c r="A15" s="90" t="str">
        <f>'Yearly Info'!A18</f>
        <v xml:space="preserve">     GeoSpatial</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 Dashboard</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MDWFP NRIS</v>
      </c>
      <c r="B17" s="65"/>
      <c r="C17" s="65"/>
      <c r="D17" s="65"/>
      <c r="E17" s="65"/>
      <c r="F17" s="65"/>
      <c r="G17" s="66"/>
      <c r="H17" s="67"/>
      <c r="I17" s="65"/>
      <c r="J17" s="65"/>
      <c r="K17" s="65"/>
      <c r="L17" s="65"/>
      <c r="M17" s="65"/>
      <c r="N17" s="66"/>
      <c r="O17" s="67"/>
      <c r="P17" s="65"/>
      <c r="Q17" s="97"/>
      <c r="R17" s="65"/>
      <c r="S17" s="65"/>
      <c r="T17" s="65"/>
      <c r="U17" s="66"/>
      <c r="V17" s="67"/>
      <c r="W17" s="65"/>
      <c r="X17" s="65"/>
      <c r="Y17" s="65"/>
      <c r="Z17" s="65"/>
      <c r="AA17" s="65"/>
      <c r="AB17" s="67"/>
      <c r="AC17" s="67"/>
      <c r="AD17" s="65"/>
      <c r="AE17" s="65"/>
      <c r="AF17" s="65"/>
      <c r="AG17" s="65"/>
      <c r="AH17" s="65"/>
      <c r="AI17" s="68">
        <f t="shared" si="1"/>
        <v>0</v>
      </c>
    </row>
    <row r="18" spans="1:35" x14ac:dyDescent="0.25">
      <c r="A18" s="90" t="str">
        <f>'Yearly Info'!A21</f>
        <v xml:space="preserve">     MSWIS MRVA 4 CLOSED</v>
      </c>
      <c r="B18" s="65"/>
      <c r="C18" s="65"/>
      <c r="D18" s="65"/>
      <c r="E18" s="65"/>
      <c r="F18" s="65"/>
      <c r="G18" s="66"/>
      <c r="H18" s="67"/>
      <c r="I18" s="65"/>
      <c r="J18" s="65"/>
      <c r="K18" s="65"/>
      <c r="L18" s="65"/>
      <c r="M18" s="65"/>
      <c r="N18" s="66"/>
      <c r="O18" s="67"/>
      <c r="P18" s="65"/>
      <c r="Q18" s="65"/>
      <c r="R18" s="65"/>
      <c r="S18" s="65"/>
      <c r="T18" s="65"/>
      <c r="U18" s="66"/>
      <c r="V18" s="67"/>
      <c r="W18" s="65"/>
      <c r="X18" s="65"/>
      <c r="Y18" s="65"/>
      <c r="Z18" s="65"/>
      <c r="AA18" s="65"/>
      <c r="AB18" s="67"/>
      <c r="AC18" s="67"/>
      <c r="AD18" s="65"/>
      <c r="AE18" s="65"/>
      <c r="AF18" s="65"/>
      <c r="AG18" s="65"/>
      <c r="AH18" s="65"/>
      <c r="AI18" s="68">
        <f t="shared" si="1"/>
        <v>0</v>
      </c>
    </row>
    <row r="19" spans="1:35" x14ac:dyDescent="0.25">
      <c r="A19" s="90" t="str">
        <f>'Yearly Info'!A22</f>
        <v xml:space="preserve">     Tackett</v>
      </c>
      <c r="B19" s="65"/>
      <c r="C19" s="65"/>
      <c r="D19" s="65"/>
      <c r="E19" s="65"/>
      <c r="F19" s="65"/>
      <c r="G19" s="66"/>
      <c r="H19" s="67"/>
      <c r="I19" s="65"/>
      <c r="J19" s="65"/>
      <c r="K19" s="65"/>
      <c r="L19" s="65"/>
      <c r="M19" s="65"/>
      <c r="N19" s="66"/>
      <c r="O19" s="67"/>
      <c r="P19" s="65"/>
      <c r="Q19" s="65"/>
      <c r="R19" s="65"/>
      <c r="S19" s="65"/>
      <c r="T19" s="65"/>
      <c r="U19" s="66"/>
      <c r="V19" s="67"/>
      <c r="W19" s="65"/>
      <c r="X19" s="65"/>
      <c r="Y19" s="65"/>
      <c r="Z19" s="65"/>
      <c r="AA19" s="65"/>
      <c r="AB19" s="67"/>
      <c r="AC19" s="67"/>
      <c r="AD19" s="65"/>
      <c r="AE19" s="65"/>
      <c r="AF19" s="65"/>
      <c r="AG19" s="65"/>
      <c r="AH19" s="65"/>
      <c r="AI19" s="68">
        <f t="shared" si="1"/>
        <v>0</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ht="15.75" thickBot="1" x14ac:dyDescent="0.3">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x14ac:dyDescent="0.25">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0</v>
      </c>
      <c r="E42" s="69">
        <f t="shared" si="2"/>
        <v>0</v>
      </c>
      <c r="F42" s="69">
        <f t="shared" si="2"/>
        <v>0</v>
      </c>
      <c r="G42" s="69">
        <f t="shared" si="2"/>
        <v>0</v>
      </c>
      <c r="H42" s="69">
        <f t="shared" si="2"/>
        <v>0</v>
      </c>
      <c r="I42" s="69">
        <f t="shared" si="2"/>
        <v>0</v>
      </c>
      <c r="J42" s="69">
        <f t="shared" si="2"/>
        <v>0</v>
      </c>
      <c r="K42" s="69">
        <f t="shared" si="2"/>
        <v>0</v>
      </c>
      <c r="L42" s="69">
        <f t="shared" si="2"/>
        <v>0</v>
      </c>
      <c r="M42" s="69">
        <f t="shared" si="2"/>
        <v>0</v>
      </c>
      <c r="N42" s="69">
        <f t="shared" si="2"/>
        <v>0</v>
      </c>
      <c r="O42" s="69">
        <f t="shared" si="2"/>
        <v>0</v>
      </c>
      <c r="P42" s="69">
        <f t="shared" si="2"/>
        <v>0</v>
      </c>
      <c r="Q42" s="69">
        <f t="shared" si="2"/>
        <v>0</v>
      </c>
      <c r="R42" s="69">
        <f t="shared" si="2"/>
        <v>0</v>
      </c>
      <c r="S42" s="69">
        <f t="shared" si="2"/>
        <v>0</v>
      </c>
      <c r="T42" s="69">
        <f t="shared" si="2"/>
        <v>0</v>
      </c>
      <c r="U42" s="69">
        <f t="shared" si="2"/>
        <v>0</v>
      </c>
      <c r="V42" s="69">
        <f t="shared" si="2"/>
        <v>0</v>
      </c>
      <c r="W42" s="69">
        <f t="shared" si="2"/>
        <v>0</v>
      </c>
      <c r="X42" s="69">
        <f t="shared" si="2"/>
        <v>0</v>
      </c>
      <c r="Y42" s="69">
        <f t="shared" si="2"/>
        <v>0</v>
      </c>
      <c r="Z42" s="69">
        <f t="shared" si="2"/>
        <v>0</v>
      </c>
      <c r="AA42" s="69">
        <f t="shared" si="2"/>
        <v>0</v>
      </c>
      <c r="AB42" s="69">
        <f t="shared" si="2"/>
        <v>0</v>
      </c>
      <c r="AC42" s="69">
        <f t="shared" si="2"/>
        <v>0</v>
      </c>
      <c r="AD42" s="69">
        <f t="shared" si="2"/>
        <v>0</v>
      </c>
      <c r="AE42" s="69">
        <f t="shared" si="2"/>
        <v>0</v>
      </c>
      <c r="AF42" s="69">
        <f>SUM(AF9:AF41)</f>
        <v>0</v>
      </c>
      <c r="AG42" s="69">
        <f t="shared" si="2"/>
        <v>0</v>
      </c>
      <c r="AH42" s="69">
        <f t="shared" si="2"/>
        <v>0</v>
      </c>
      <c r="AI42" s="71">
        <f>SUM(AI11:AI41)</f>
        <v>0</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8</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8</v>
      </c>
    </row>
    <row r="44" spans="1:36" x14ac:dyDescent="0.25">
      <c r="A44" s="73"/>
      <c r="B44" s="191" t="s">
        <v>10</v>
      </c>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3"/>
      <c r="AI44" s="74">
        <f>IF(SUM(B48:AH48)-AI42-AI43&gt;0,SUM(B48:AH48)-AI42-AI43,0)</f>
        <v>176</v>
      </c>
    </row>
    <row r="45" spans="1:36" x14ac:dyDescent="0.25">
      <c r="A45" s="73"/>
      <c r="B45" s="191" t="s">
        <v>11</v>
      </c>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3"/>
      <c r="AI45" s="75">
        <f>IF(SUM(B48:AH48)-AI42-AI43&lt;0,(SUM(B48:AH48)-AI42-AI43)*-1,0)</f>
        <v>0</v>
      </c>
    </row>
    <row r="46" spans="1:36" x14ac:dyDescent="0.25">
      <c r="A46" s="92" t="s">
        <v>12</v>
      </c>
      <c r="B46" s="76">
        <f t="shared" ref="B46:AH46" si="3">SUM(B45,B43,B42)</f>
        <v>0</v>
      </c>
      <c r="C46" s="76">
        <f t="shared" si="3"/>
        <v>0</v>
      </c>
      <c r="D46" s="76">
        <f t="shared" si="3"/>
        <v>0</v>
      </c>
      <c r="E46" s="76">
        <f t="shared" si="3"/>
        <v>0</v>
      </c>
      <c r="F46" s="76">
        <f t="shared" si="3"/>
        <v>0</v>
      </c>
      <c r="G46" s="76">
        <f t="shared" si="3"/>
        <v>0</v>
      </c>
      <c r="H46" s="76">
        <f t="shared" si="3"/>
        <v>0</v>
      </c>
      <c r="I46" s="76">
        <f t="shared" si="3"/>
        <v>0</v>
      </c>
      <c r="J46" s="76">
        <f t="shared" si="3"/>
        <v>0</v>
      </c>
      <c r="K46" s="76">
        <f t="shared" si="3"/>
        <v>0</v>
      </c>
      <c r="L46" s="76">
        <f t="shared" si="3"/>
        <v>0</v>
      </c>
      <c r="M46" s="76">
        <f t="shared" si="3"/>
        <v>0</v>
      </c>
      <c r="N46" s="76">
        <f t="shared" si="3"/>
        <v>0</v>
      </c>
      <c r="O46" s="76">
        <f t="shared" si="3"/>
        <v>0</v>
      </c>
      <c r="P46" s="76">
        <f t="shared" si="3"/>
        <v>0</v>
      </c>
      <c r="Q46" s="76">
        <f t="shared" si="3"/>
        <v>0</v>
      </c>
      <c r="R46" s="76">
        <f t="shared" si="3"/>
        <v>0</v>
      </c>
      <c r="S46" s="76">
        <f t="shared" si="3"/>
        <v>0</v>
      </c>
      <c r="T46" s="76">
        <f t="shared" si="3"/>
        <v>0</v>
      </c>
      <c r="U46" s="76">
        <f t="shared" si="3"/>
        <v>0</v>
      </c>
      <c r="V46" s="76">
        <f t="shared" si="3"/>
        <v>0</v>
      </c>
      <c r="W46" s="76">
        <f t="shared" si="3"/>
        <v>0</v>
      </c>
      <c r="X46" s="76">
        <f t="shared" si="3"/>
        <v>0</v>
      </c>
      <c r="Y46" s="76">
        <f t="shared" si="3"/>
        <v>0</v>
      </c>
      <c r="Z46" s="76">
        <f t="shared" si="3"/>
        <v>0</v>
      </c>
      <c r="AA46" s="76">
        <f t="shared" si="3"/>
        <v>8</v>
      </c>
      <c r="AB46" s="76">
        <f t="shared" si="3"/>
        <v>0</v>
      </c>
      <c r="AC46" s="76">
        <f t="shared" si="3"/>
        <v>0</v>
      </c>
      <c r="AD46" s="76">
        <f t="shared" si="3"/>
        <v>0</v>
      </c>
      <c r="AE46" s="76">
        <f t="shared" si="3"/>
        <v>0</v>
      </c>
      <c r="AF46" s="76">
        <f t="shared" si="3"/>
        <v>0</v>
      </c>
      <c r="AG46" s="76">
        <f t="shared" si="3"/>
        <v>0</v>
      </c>
      <c r="AH46" s="76">
        <f t="shared" si="3"/>
        <v>0</v>
      </c>
      <c r="AI46" s="77">
        <f>SUM(B46:AH46)</f>
        <v>8</v>
      </c>
      <c r="AJ46" s="20"/>
    </row>
    <row r="47" spans="1:36" ht="15.75" customHeight="1" thickBot="1" x14ac:dyDescent="0.3">
      <c r="A47" s="93" t="s">
        <v>13</v>
      </c>
      <c r="B47" s="78" t="str">
        <f>IF(B8="Sun",SUM(B46),"")</f>
        <v/>
      </c>
      <c r="C47" s="78" t="str">
        <f>IF(C8="Sun",SUM(B46,C46),"")</f>
        <v/>
      </c>
      <c r="D47" s="78" t="str">
        <f>IF(D8="Sun",SUM(B46,C46,D46),"")</f>
        <v/>
      </c>
      <c r="E47" s="78" t="str">
        <f>IF(E8="Sun",SUM(B46,C46,D46,E46),"")</f>
        <v/>
      </c>
      <c r="F47" s="194">
        <f>SUM(B46:H46)</f>
        <v>0</v>
      </c>
      <c r="G47" s="195"/>
      <c r="H47" s="196"/>
      <c r="I47" s="78" t="str">
        <f>IF(I8="Sun",SUM(C46,D46,E46,F46,G46,H46,I46),"")</f>
        <v/>
      </c>
      <c r="J47" s="78" t="str">
        <f>IF(J8="Sun",SUM(D46,E46,F46,G46,H46,I46,J46),"")</f>
        <v/>
      </c>
      <c r="K47" s="78" t="str">
        <f>IF(K8="Sun",SUM(E46,F46,G46,H46,I46,J46,K46),"")</f>
        <v/>
      </c>
      <c r="L47" s="78" t="str">
        <f>IF(L8="Sun",SUM(F46,G46,H46,I46,J46,K46,L46),"")</f>
        <v/>
      </c>
      <c r="M47" s="194">
        <f>SUM(I46:O46)</f>
        <v>0</v>
      </c>
      <c r="N47" s="195"/>
      <c r="O47" s="196"/>
      <c r="P47" s="78" t="str">
        <f>IF(P8="Sun",SUM(J46,K46,L46,M46,N46,O46,P46),"")</f>
        <v/>
      </c>
      <c r="Q47" s="78" t="str">
        <f>IF(Q8="Sun",SUM(K46,L46,M46,N46,O46,P46,Q46),"")</f>
        <v/>
      </c>
      <c r="R47" s="78" t="str">
        <f>IF(R8="Sun",SUM(L46,M46,N46,O46,P46,Q46,R46),"")</f>
        <v/>
      </c>
      <c r="S47" s="78" t="str">
        <f>IF(S8="Sun",SUM(M46,N46,O46,P46,Q46,R46,S46),"")</f>
        <v/>
      </c>
      <c r="T47" s="194">
        <f>SUM(P46:V46)</f>
        <v>0</v>
      </c>
      <c r="U47" s="195"/>
      <c r="V47" s="196"/>
      <c r="W47" s="78" t="str">
        <f>IF(W8="Sun",SUM(Q46,R46,S46,T46,U46,V46,W46),"")</f>
        <v/>
      </c>
      <c r="X47" s="78" t="str">
        <f>IF(X8="Sun",SUM(R46,S46,T46,U46,V46,W46,X46),"")</f>
        <v/>
      </c>
      <c r="Y47" s="78" t="str">
        <f>IF(Y8="Sun",SUM(S46,T46,U46,V46,W46,X46,Y46),"")</f>
        <v/>
      </c>
      <c r="Z47" s="78" t="str">
        <f>IF(Z8="Sun",SUM(T46,U46,V46,W46,X46,Y46,Z46),"")</f>
        <v/>
      </c>
      <c r="AA47" s="194">
        <f>SUM(W46:AC46)</f>
        <v>8</v>
      </c>
      <c r="AB47" s="195"/>
      <c r="AC47" s="196"/>
      <c r="AD47" s="78" t="str">
        <f>IF(AD8="Sun",SUM(X46,Y46,Z46,AA46,AB46,AC46,AD46),"")</f>
        <v/>
      </c>
      <c r="AE47" s="78" t="str">
        <f>IF(AE8="Sun",SUM(Y46,Z46,AA46,AB46,AC46,AD46,AE46),"")</f>
        <v/>
      </c>
      <c r="AF47" s="78" t="str">
        <f>IF(AF8="Sun",SUM(Z46,AA46,AB46,AC46,AD46,AE46,AF46),"")</f>
        <v/>
      </c>
      <c r="AG47" s="78" t="str">
        <f>IF(AG8="Sun",SUM(AA46,AB46,AC46,AD46,AE46,AF46,AG46),"")</f>
        <v/>
      </c>
      <c r="AH47" s="79">
        <f>SUM(AD46:AH46)</f>
        <v>0</v>
      </c>
      <c r="AI47" s="80">
        <f>SUM(B47:AH47)</f>
        <v>8</v>
      </c>
    </row>
    <row r="48" spans="1:36" ht="0.75" customHeight="1" x14ac:dyDescent="0.25">
      <c r="B48">
        <f>IF(B7&gt;=$D$4,IF(B7&lt;=EOMONTH($D$4,0), IF(B8="S",0,IF(B8="S",0,8)),0),0)</f>
        <v>0</v>
      </c>
      <c r="C48">
        <f t="shared" ref="C48:AH48" si="4">IF(C7&gt;=$D$4,IF(C7&lt;=EOMONTH($D$4,0), IF(C8="S",0,IF(C8="S",0,8)),0),0)</f>
        <v>8</v>
      </c>
      <c r="D48">
        <f t="shared" si="4"/>
        <v>8</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8</v>
      </c>
      <c r="AF48">
        <f t="shared" si="4"/>
        <v>8</v>
      </c>
      <c r="AG48">
        <f t="shared" si="4"/>
        <v>8</v>
      </c>
      <c r="AH48">
        <f t="shared" si="4"/>
        <v>0</v>
      </c>
      <c r="AI48">
        <f>SUM(B48:AH48)</f>
        <v>184</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85" t="s">
        <v>0</v>
      </c>
      <c r="C53" s="185"/>
      <c r="D53" s="185"/>
      <c r="E53" s="185"/>
      <c r="F53" s="185"/>
      <c r="G53" s="185"/>
      <c r="H53" s="185"/>
      <c r="I53" s="185"/>
      <c r="J53" s="185"/>
      <c r="K53" s="185"/>
      <c r="L53" s="185"/>
      <c r="M53" s="185"/>
      <c r="N53" s="185"/>
      <c r="O53" s="185"/>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86" t="s">
        <v>1</v>
      </c>
      <c r="C54" s="186"/>
      <c r="D54" s="187" t="str">
        <f>D3</f>
        <v>Don Woods</v>
      </c>
      <c r="E54" s="187"/>
      <c r="F54" s="187"/>
      <c r="G54" s="187"/>
      <c r="H54" s="187"/>
      <c r="I54" s="187"/>
      <c r="J54" s="187"/>
      <c r="K54" s="187"/>
      <c r="L54" s="187"/>
      <c r="M54" s="187"/>
      <c r="N54" s="187"/>
      <c r="O54" s="187"/>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86" t="s">
        <v>2</v>
      </c>
      <c r="C55" s="186"/>
      <c r="D55" s="188">
        <f>D4</f>
        <v>46357</v>
      </c>
      <c r="E55" s="188"/>
      <c r="F55" s="188"/>
      <c r="G55" s="188"/>
      <c r="H55" s="188"/>
      <c r="I55" s="188"/>
      <c r="J55" s="186" t="s">
        <v>3</v>
      </c>
      <c r="K55" s="186"/>
      <c r="L55" s="189">
        <f>L4</f>
        <v>2026</v>
      </c>
      <c r="M55" s="190"/>
      <c r="N55" s="190"/>
      <c r="O55" s="190"/>
      <c r="P55" s="9"/>
      <c r="Q55" s="9"/>
      <c r="R55" s="179"/>
      <c r="S55" s="179"/>
      <c r="T55" s="179"/>
      <c r="U55" s="179"/>
      <c r="V55" s="33"/>
      <c r="W55" s="180"/>
      <c r="X55" s="180"/>
      <c r="Y55" s="180"/>
      <c r="Z55" s="180"/>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81" t="s">
        <v>4</v>
      </c>
      <c r="B57" s="184" t="s">
        <v>5</v>
      </c>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c r="AA57" s="184"/>
      <c r="AB57" s="184"/>
      <c r="AC57" s="184"/>
      <c r="AD57" s="184"/>
      <c r="AE57" s="184"/>
      <c r="AF57" s="184"/>
      <c r="AG57" s="29"/>
      <c r="AH57" s="29"/>
      <c r="AI57" s="19" t="s">
        <v>6</v>
      </c>
    </row>
    <row r="58" spans="1:35" ht="15.75" x14ac:dyDescent="0.3">
      <c r="A58" s="182"/>
      <c r="B58" s="47">
        <f>IF(WEEKDAY(D$4,2)&gt;5,D$4+8 - WEEKDAY(D$4,2),D$4-(WEEKDAY(D$4,2)-1))</f>
        <v>46356</v>
      </c>
      <c r="C58" s="47">
        <f>B58+1</f>
        <v>46357</v>
      </c>
      <c r="D58" s="47">
        <f t="shared" ref="D58:AH58" si="5">C58+1</f>
        <v>46358</v>
      </c>
      <c r="E58" s="47">
        <f t="shared" si="5"/>
        <v>46359</v>
      </c>
      <c r="F58" s="47">
        <f t="shared" si="5"/>
        <v>46360</v>
      </c>
      <c r="G58" s="47">
        <f t="shared" si="5"/>
        <v>46361</v>
      </c>
      <c r="H58" s="47">
        <f t="shared" si="5"/>
        <v>46362</v>
      </c>
      <c r="I58" s="47">
        <f t="shared" si="5"/>
        <v>46363</v>
      </c>
      <c r="J58" s="47">
        <f t="shared" si="5"/>
        <v>46364</v>
      </c>
      <c r="K58" s="47">
        <f t="shared" si="5"/>
        <v>46365</v>
      </c>
      <c r="L58" s="47">
        <f t="shared" si="5"/>
        <v>46366</v>
      </c>
      <c r="M58" s="47">
        <f t="shared" si="5"/>
        <v>46367</v>
      </c>
      <c r="N58" s="47">
        <f t="shared" si="5"/>
        <v>46368</v>
      </c>
      <c r="O58" s="47">
        <f t="shared" si="5"/>
        <v>46369</v>
      </c>
      <c r="P58" s="47">
        <f t="shared" si="5"/>
        <v>46370</v>
      </c>
      <c r="Q58" s="47">
        <f t="shared" si="5"/>
        <v>46371</v>
      </c>
      <c r="R58" s="47">
        <f t="shared" si="5"/>
        <v>46372</v>
      </c>
      <c r="S58" s="47">
        <f t="shared" si="5"/>
        <v>46373</v>
      </c>
      <c r="T58" s="47">
        <f t="shared" si="5"/>
        <v>46374</v>
      </c>
      <c r="U58" s="47">
        <f t="shared" si="5"/>
        <v>46375</v>
      </c>
      <c r="V58" s="47">
        <f t="shared" si="5"/>
        <v>46376</v>
      </c>
      <c r="W58" s="47">
        <f t="shared" si="5"/>
        <v>46377</v>
      </c>
      <c r="X58" s="47">
        <f t="shared" si="5"/>
        <v>46378</v>
      </c>
      <c r="Y58" s="47">
        <f t="shared" si="5"/>
        <v>46379</v>
      </c>
      <c r="Z58" s="47">
        <f t="shared" si="5"/>
        <v>46380</v>
      </c>
      <c r="AA58" s="47">
        <f t="shared" si="5"/>
        <v>46381</v>
      </c>
      <c r="AB58" s="47">
        <f t="shared" si="5"/>
        <v>46382</v>
      </c>
      <c r="AC58" s="47">
        <f t="shared" si="5"/>
        <v>46383</v>
      </c>
      <c r="AD58" s="47">
        <f t="shared" si="5"/>
        <v>46384</v>
      </c>
      <c r="AE58" s="47">
        <f t="shared" si="5"/>
        <v>46385</v>
      </c>
      <c r="AF58" s="47">
        <f t="shared" si="5"/>
        <v>46386</v>
      </c>
      <c r="AG58" s="48">
        <f t="shared" si="5"/>
        <v>46387</v>
      </c>
      <c r="AH58" s="49">
        <f t="shared" si="5"/>
        <v>46388</v>
      </c>
      <c r="AI58" s="18" t="s">
        <v>7</v>
      </c>
    </row>
    <row r="59" spans="1:35" ht="15.75" thickBot="1" x14ac:dyDescent="0.3">
      <c r="A59" s="183"/>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 Support for MDEQ</v>
      </c>
      <c r="B62" s="65">
        <f t="shared" si="7"/>
        <v>0</v>
      </c>
      <c r="C62" s="65">
        <f t="shared" si="7"/>
        <v>0</v>
      </c>
      <c r="D62" s="65">
        <f t="shared" si="7"/>
        <v>0</v>
      </c>
      <c r="E62" s="65">
        <f t="shared" si="7"/>
        <v>0</v>
      </c>
      <c r="F62" s="65">
        <f t="shared" si="7"/>
        <v>0</v>
      </c>
      <c r="G62" s="67">
        <f t="shared" si="7"/>
        <v>0</v>
      </c>
      <c r="H62" s="67">
        <f t="shared" si="7"/>
        <v>0</v>
      </c>
      <c r="I62" s="65">
        <f t="shared" si="7"/>
        <v>0</v>
      </c>
      <c r="J62" s="65">
        <f t="shared" si="7"/>
        <v>0</v>
      </c>
      <c r="K62" s="65">
        <f t="shared" si="7"/>
        <v>0</v>
      </c>
      <c r="L62" s="65">
        <f t="shared" si="7"/>
        <v>0</v>
      </c>
      <c r="M62" s="65">
        <f t="shared" si="7"/>
        <v>0</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0</v>
      </c>
      <c r="X62" s="65">
        <f t="shared" si="8"/>
        <v>0</v>
      </c>
      <c r="Y62" s="65">
        <f t="shared" si="8"/>
        <v>0</v>
      </c>
      <c r="Z62" s="65">
        <f t="shared" si="8"/>
        <v>0</v>
      </c>
      <c r="AA62" s="65">
        <f t="shared" si="8"/>
        <v>0</v>
      </c>
      <c r="AB62" s="67">
        <f t="shared" si="8"/>
        <v>0</v>
      </c>
      <c r="AC62" s="67">
        <f t="shared" si="8"/>
        <v>0</v>
      </c>
      <c r="AD62" s="65">
        <f t="shared" si="8"/>
        <v>0</v>
      </c>
      <c r="AE62" s="65">
        <f t="shared" si="8"/>
        <v>0</v>
      </c>
      <c r="AF62" s="65">
        <f t="shared" si="8"/>
        <v>0</v>
      </c>
      <c r="AG62" s="65">
        <f t="shared" si="8"/>
        <v>0</v>
      </c>
      <c r="AH62" s="65">
        <f t="shared" si="8"/>
        <v>0</v>
      </c>
      <c r="AI62" s="68">
        <f t="shared" ref="AI62:AI83" si="9">SUM(B62:AH62)</f>
        <v>0</v>
      </c>
    </row>
    <row r="63" spans="1:35"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x14ac:dyDescent="0.25">
      <c r="A64" s="57" t="str">
        <f t="shared" si="7"/>
        <v xml:space="preserve">     RICS Idea Portal</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x14ac:dyDescent="0.25">
      <c r="A65" s="57" t="str">
        <f t="shared" si="7"/>
        <v xml:space="preserve">     MSWIS</v>
      </c>
      <c r="B65" s="65">
        <f t="shared" si="7"/>
        <v>0</v>
      </c>
      <c r="C65" s="65">
        <f t="shared" si="7"/>
        <v>0</v>
      </c>
      <c r="D65" s="65">
        <f t="shared" si="7"/>
        <v>0</v>
      </c>
      <c r="E65" s="65">
        <f t="shared" si="7"/>
        <v>0</v>
      </c>
      <c r="F65" s="65">
        <f t="shared" si="7"/>
        <v>0</v>
      </c>
      <c r="G65" s="67">
        <f t="shared" si="7"/>
        <v>0</v>
      </c>
      <c r="H65" s="67">
        <f t="shared" si="7"/>
        <v>0</v>
      </c>
      <c r="I65" s="65">
        <f t="shared" si="7"/>
        <v>0</v>
      </c>
      <c r="J65" s="65">
        <f t="shared" si="7"/>
        <v>0</v>
      </c>
      <c r="K65" s="65">
        <f t="shared" si="7"/>
        <v>0</v>
      </c>
      <c r="L65" s="65">
        <f t="shared" si="7"/>
        <v>0</v>
      </c>
      <c r="M65" s="65">
        <f t="shared" si="7"/>
        <v>0</v>
      </c>
      <c r="N65" s="67">
        <f t="shared" si="7"/>
        <v>0</v>
      </c>
      <c r="O65" s="67">
        <f t="shared" si="7"/>
        <v>0</v>
      </c>
      <c r="P65" s="65">
        <f t="shared" si="7"/>
        <v>0</v>
      </c>
      <c r="Q65" s="65">
        <f t="shared" si="8"/>
        <v>0</v>
      </c>
      <c r="R65" s="65">
        <f t="shared" si="8"/>
        <v>0</v>
      </c>
      <c r="S65" s="65">
        <f t="shared" si="8"/>
        <v>0</v>
      </c>
      <c r="T65" s="65">
        <f t="shared" si="8"/>
        <v>0</v>
      </c>
      <c r="U65" s="67">
        <f t="shared" si="8"/>
        <v>0</v>
      </c>
      <c r="V65" s="67">
        <f t="shared" si="8"/>
        <v>0</v>
      </c>
      <c r="W65" s="65">
        <f t="shared" si="8"/>
        <v>0</v>
      </c>
      <c r="X65" s="65">
        <f t="shared" si="8"/>
        <v>0</v>
      </c>
      <c r="Y65" s="65">
        <f t="shared" si="8"/>
        <v>0</v>
      </c>
      <c r="Z65" s="65">
        <f t="shared" si="8"/>
        <v>0</v>
      </c>
      <c r="AA65" s="65">
        <f t="shared" si="8"/>
        <v>0</v>
      </c>
      <c r="AB65" s="67">
        <f t="shared" si="8"/>
        <v>0</v>
      </c>
      <c r="AC65" s="67">
        <f t="shared" si="8"/>
        <v>0</v>
      </c>
      <c r="AD65" s="65">
        <f t="shared" si="8"/>
        <v>0</v>
      </c>
      <c r="AE65" s="65">
        <f t="shared" si="8"/>
        <v>0</v>
      </c>
      <c r="AF65" s="65">
        <f t="shared" si="8"/>
        <v>0</v>
      </c>
      <c r="AG65" s="65">
        <f t="shared" si="8"/>
        <v>0</v>
      </c>
      <c r="AH65" s="65">
        <f t="shared" si="8"/>
        <v>0</v>
      </c>
      <c r="AI65" s="68">
        <f t="shared" si="9"/>
        <v>0</v>
      </c>
    </row>
    <row r="66" spans="1:35" x14ac:dyDescent="0.25">
      <c r="A66" s="57" t="str">
        <f t="shared" si="7"/>
        <v xml:space="preserve">     GeoSpatial</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x14ac:dyDescent="0.25">
      <c r="A67" s="57" t="str">
        <f t="shared" si="7"/>
        <v xml:space="preserve">     RICS Dashboard</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x14ac:dyDescent="0.25">
      <c r="A68" s="57" t="str">
        <f t="shared" si="7"/>
        <v xml:space="preserve">     MDWFP NRIS</v>
      </c>
      <c r="B68" s="65">
        <f t="shared" si="7"/>
        <v>0</v>
      </c>
      <c r="C68" s="65">
        <f t="shared" si="7"/>
        <v>0</v>
      </c>
      <c r="D68" s="65">
        <f t="shared" si="7"/>
        <v>0</v>
      </c>
      <c r="E68" s="65">
        <f t="shared" si="7"/>
        <v>0</v>
      </c>
      <c r="F68" s="65">
        <f t="shared" si="7"/>
        <v>0</v>
      </c>
      <c r="G68" s="67">
        <f t="shared" si="7"/>
        <v>0</v>
      </c>
      <c r="H68" s="67">
        <f t="shared" si="7"/>
        <v>0</v>
      </c>
      <c r="I68" s="65">
        <f t="shared" si="7"/>
        <v>0</v>
      </c>
      <c r="J68" s="65">
        <f t="shared" si="7"/>
        <v>0</v>
      </c>
      <c r="K68" s="65">
        <f t="shared" si="7"/>
        <v>0</v>
      </c>
      <c r="L68" s="65">
        <f t="shared" si="7"/>
        <v>0</v>
      </c>
      <c r="M68" s="65">
        <f t="shared" si="7"/>
        <v>0</v>
      </c>
      <c r="N68" s="67">
        <f t="shared" si="7"/>
        <v>0</v>
      </c>
      <c r="O68" s="67">
        <f t="shared" si="7"/>
        <v>0</v>
      </c>
      <c r="P68" s="65">
        <f t="shared" si="7"/>
        <v>0</v>
      </c>
      <c r="Q68" s="65">
        <f t="shared" si="8"/>
        <v>0</v>
      </c>
      <c r="R68" s="65">
        <f t="shared" si="8"/>
        <v>0</v>
      </c>
      <c r="S68" s="65">
        <f t="shared" si="8"/>
        <v>0</v>
      </c>
      <c r="T68" s="65">
        <f t="shared" si="8"/>
        <v>0</v>
      </c>
      <c r="U68" s="67">
        <f t="shared" si="8"/>
        <v>0</v>
      </c>
      <c r="V68" s="67">
        <f t="shared" si="8"/>
        <v>0</v>
      </c>
      <c r="W68" s="65">
        <f t="shared" si="8"/>
        <v>0</v>
      </c>
      <c r="X68" s="65">
        <f t="shared" si="8"/>
        <v>0</v>
      </c>
      <c r="Y68" s="65">
        <f t="shared" si="8"/>
        <v>0</v>
      </c>
      <c r="Z68" s="65">
        <f t="shared" si="8"/>
        <v>0</v>
      </c>
      <c r="AA68" s="65">
        <f t="shared" si="8"/>
        <v>0</v>
      </c>
      <c r="AB68" s="67">
        <f t="shared" si="8"/>
        <v>0</v>
      </c>
      <c r="AC68" s="67">
        <f t="shared" si="8"/>
        <v>0</v>
      </c>
      <c r="AD68" s="65">
        <f t="shared" si="8"/>
        <v>0</v>
      </c>
      <c r="AE68" s="65">
        <f t="shared" si="8"/>
        <v>0</v>
      </c>
      <c r="AF68" s="65">
        <f t="shared" si="8"/>
        <v>0</v>
      </c>
      <c r="AG68" s="65">
        <f t="shared" si="8"/>
        <v>0</v>
      </c>
      <c r="AH68" s="65">
        <f t="shared" si="8"/>
        <v>0</v>
      </c>
      <c r="AI68" s="68">
        <f t="shared" si="9"/>
        <v>0</v>
      </c>
    </row>
    <row r="69" spans="1:35" x14ac:dyDescent="0.25">
      <c r="A69" s="57" t="str">
        <f t="shared" si="7"/>
        <v xml:space="preserve">     MSWIS MRVA 4 CLOSED</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 t="shared" si="8"/>
        <v>0</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0</v>
      </c>
    </row>
    <row r="70" spans="1:35" x14ac:dyDescent="0.25">
      <c r="A70" s="57" t="str">
        <f t="shared" si="7"/>
        <v xml:space="preserve">     Tackett</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0</v>
      </c>
      <c r="M70" s="65">
        <f t="shared" si="7"/>
        <v>0</v>
      </c>
      <c r="N70" s="67">
        <f t="shared" si="7"/>
        <v>0</v>
      </c>
      <c r="O70" s="67">
        <f t="shared" si="7"/>
        <v>0</v>
      </c>
      <c r="P70" s="65">
        <f t="shared" si="7"/>
        <v>0</v>
      </c>
      <c r="Q70" s="65">
        <f t="shared" si="8"/>
        <v>0</v>
      </c>
      <c r="R70" s="65">
        <f t="shared" si="8"/>
        <v>0</v>
      </c>
      <c r="S70" s="65">
        <f t="shared" si="8"/>
        <v>0</v>
      </c>
      <c r="T70" s="65">
        <f t="shared" si="8"/>
        <v>0</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0</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0</v>
      </c>
      <c r="C92" s="69">
        <f t="shared" ref="C92:AI92" si="19">SUM(C60:C91)</f>
        <v>0</v>
      </c>
      <c r="D92" s="69">
        <f t="shared" si="19"/>
        <v>0</v>
      </c>
      <c r="E92" s="69">
        <f t="shared" si="19"/>
        <v>0</v>
      </c>
      <c r="F92" s="69">
        <f t="shared" si="19"/>
        <v>0</v>
      </c>
      <c r="G92" s="69">
        <f t="shared" si="19"/>
        <v>0</v>
      </c>
      <c r="H92" s="69">
        <f t="shared" si="19"/>
        <v>0</v>
      </c>
      <c r="I92" s="69">
        <f t="shared" si="19"/>
        <v>0</v>
      </c>
      <c r="J92" s="69">
        <f t="shared" si="19"/>
        <v>0</v>
      </c>
      <c r="K92" s="69">
        <f t="shared" si="19"/>
        <v>0</v>
      </c>
      <c r="L92" s="69">
        <f t="shared" si="19"/>
        <v>0</v>
      </c>
      <c r="M92" s="69">
        <f t="shared" si="19"/>
        <v>0</v>
      </c>
      <c r="N92" s="69">
        <f t="shared" si="19"/>
        <v>0</v>
      </c>
      <c r="O92" s="69">
        <f t="shared" si="19"/>
        <v>0</v>
      </c>
      <c r="P92" s="69">
        <f t="shared" si="19"/>
        <v>0</v>
      </c>
      <c r="Q92" s="69">
        <f t="shared" si="19"/>
        <v>0</v>
      </c>
      <c r="R92" s="69">
        <f t="shared" si="19"/>
        <v>0</v>
      </c>
      <c r="S92" s="69">
        <f t="shared" si="19"/>
        <v>0</v>
      </c>
      <c r="T92" s="69">
        <f t="shared" si="19"/>
        <v>0</v>
      </c>
      <c r="U92" s="69">
        <f t="shared" si="19"/>
        <v>0</v>
      </c>
      <c r="V92" s="69">
        <f t="shared" si="19"/>
        <v>0</v>
      </c>
      <c r="W92" s="69">
        <f t="shared" si="19"/>
        <v>0</v>
      </c>
      <c r="X92" s="69">
        <f t="shared" si="19"/>
        <v>0</v>
      </c>
      <c r="Y92" s="69">
        <f t="shared" si="19"/>
        <v>0</v>
      </c>
      <c r="Z92" s="69">
        <f t="shared" si="19"/>
        <v>0</v>
      </c>
      <c r="AA92" s="69">
        <f t="shared" si="19"/>
        <v>0</v>
      </c>
      <c r="AB92" s="69">
        <f t="shared" si="19"/>
        <v>0</v>
      </c>
      <c r="AC92" s="69">
        <f t="shared" si="19"/>
        <v>0</v>
      </c>
      <c r="AD92" s="69">
        <f t="shared" si="19"/>
        <v>0</v>
      </c>
      <c r="AE92" s="69">
        <f t="shared" si="19"/>
        <v>0</v>
      </c>
      <c r="AF92" s="69">
        <f t="shared" si="19"/>
        <v>0</v>
      </c>
      <c r="AG92" s="69">
        <f t="shared" si="19"/>
        <v>0</v>
      </c>
      <c r="AH92" s="69">
        <f t="shared" si="19"/>
        <v>0</v>
      </c>
      <c r="AI92" s="99">
        <f t="shared" si="19"/>
        <v>0</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0</v>
      </c>
    </row>
  </sheetData>
  <dataConsolidate/>
  <mergeCells count="28">
    <mergeCell ref="F47:H47"/>
    <mergeCell ref="M47:O47"/>
    <mergeCell ref="T47:V47"/>
    <mergeCell ref="AA47:AC47"/>
    <mergeCell ref="B2:O2"/>
    <mergeCell ref="B3:C3"/>
    <mergeCell ref="D3:O3"/>
    <mergeCell ref="B4:C4"/>
    <mergeCell ref="D4:I4"/>
    <mergeCell ref="J4:K4"/>
    <mergeCell ref="L4:O4"/>
    <mergeCell ref="A6:A8"/>
    <mergeCell ref="B6:AD6"/>
    <mergeCell ref="AE6:AF6"/>
    <mergeCell ref="B44:AH44"/>
    <mergeCell ref="B45:AH45"/>
    <mergeCell ref="B53:O53"/>
    <mergeCell ref="B54:C54"/>
    <mergeCell ref="D54:O54"/>
    <mergeCell ref="B55:C55"/>
    <mergeCell ref="D55:I55"/>
    <mergeCell ref="J55:K55"/>
    <mergeCell ref="L55:O55"/>
    <mergeCell ref="R55:U55"/>
    <mergeCell ref="W55:Z55"/>
    <mergeCell ref="A57:A59"/>
    <mergeCell ref="B57:AD57"/>
    <mergeCell ref="AE57:AF57"/>
  </mergeCells>
  <conditionalFormatting sqref="B8 Q8:T8 W8:AA8 AD8:AH8">
    <cfRule type="expression" dxfId="128" priority="17" stopIfTrue="1">
      <formula>$B$8="Sun"</formula>
    </cfRule>
    <cfRule type="expression" dxfId="127" priority="14">
      <formula>B$7&gt;EOMONTH($D$4,0)</formula>
    </cfRule>
  </conditionalFormatting>
  <conditionalFormatting sqref="B47">
    <cfRule type="expression" dxfId="126" priority="105" stopIfTrue="1">
      <formula>AND($B$8="Sun",$B$47&gt;40)</formula>
    </cfRule>
    <cfRule type="expression" dxfId="125" priority="106" stopIfTrue="1">
      <formula>$B$8="Sun"</formula>
    </cfRule>
  </conditionalFormatting>
  <conditionalFormatting sqref="B62:B91">
    <cfRule type="expression" dxfId="124" priority="91">
      <formula>B$7&lt;$D$4</formula>
    </cfRule>
    <cfRule type="expression" dxfId="123" priority="144" stopIfTrue="1">
      <formula>B$59="Sun"</formula>
    </cfRule>
    <cfRule type="expression" dxfId="122" priority="143" stopIfTrue="1">
      <formula>B$59="Sat"</formula>
    </cfRule>
    <cfRule type="expression" dxfId="121" priority="142">
      <formula>B$7&gt;#REF!</formula>
    </cfRule>
  </conditionalFormatting>
  <conditionalFormatting sqref="B59:E59 G59:J59 L59:O59 Q59:T59 V59:Y59 AA59:AD59 AF59:AH59">
    <cfRule type="expression" dxfId="120" priority="70">
      <formula>B$7&lt;$D$4</formula>
    </cfRule>
    <cfRule type="expression" dxfId="119" priority="71">
      <formula>B$7&gt;EOMONTH($D$4,0)</formula>
    </cfRule>
    <cfRule type="expression" dxfId="118" priority="72" stopIfTrue="1">
      <formula>$B$8="Sat"</formula>
    </cfRule>
    <cfRule type="expression" dxfId="117" priority="73" stopIfTrue="1">
      <formula>$B$8="Sun"</formula>
    </cfRule>
  </conditionalFormatting>
  <conditionalFormatting sqref="B8:F8">
    <cfRule type="expression" dxfId="116" priority="10">
      <formula>B$7&lt;$D$4</formula>
    </cfRule>
  </conditionalFormatting>
  <conditionalFormatting sqref="B10:F41 I10:M41 P10:T41 W10:AA41 AD10:AH41">
    <cfRule type="expression" dxfId="115" priority="28" stopIfTrue="1">
      <formula>$B$8="Sun"</formula>
    </cfRule>
    <cfRule type="expression" dxfId="114" priority="25">
      <formula>B$7&gt;EOMONTH($D$4,0)</formula>
    </cfRule>
  </conditionalFormatting>
  <conditionalFormatting sqref="B10:F41">
    <cfRule type="expression" dxfId="113" priority="24">
      <formula>B$7&lt;$D$4</formula>
    </cfRule>
  </conditionalFormatting>
  <conditionalFormatting sqref="B42:AH42">
    <cfRule type="cellIs" dxfId="102" priority="102" stopIfTrue="1" operator="greaterThan">
      <formula>8</formula>
    </cfRule>
  </conditionalFormatting>
  <conditionalFormatting sqref="B46:AI46">
    <cfRule type="cellIs" dxfId="91" priority="97" stopIfTrue="1" operator="greaterThan">
      <formula>8</formula>
    </cfRule>
  </conditionalFormatting>
  <conditionalFormatting sqref="B92:AI92">
    <cfRule type="cellIs" dxfId="90" priority="92" stopIfTrue="1" operator="greaterThan">
      <formula>8</formula>
    </cfRule>
  </conditionalFormatting>
  <conditionalFormatting sqref="C47">
    <cfRule type="expression" dxfId="89" priority="107" stopIfTrue="1">
      <formula>AND($C$8="Sun",$C$47&gt;40)</formula>
    </cfRule>
    <cfRule type="expression" dxfId="88" priority="108" stopIfTrue="1">
      <formula>$C$8="Sun"</formula>
    </cfRule>
  </conditionalFormatting>
  <conditionalFormatting sqref="C8:F8">
    <cfRule type="expression" dxfId="87" priority="11">
      <formula>C$7&gt;EOMONTH($D$4,0)</formula>
    </cfRule>
    <cfRule type="expression" dxfId="86" priority="12" stopIfTrue="1">
      <formula>$B$8="Sat"</formula>
    </cfRule>
    <cfRule type="expression" dxfId="85" priority="13" stopIfTrue="1">
      <formula>$B$8="Sun"</formula>
    </cfRule>
  </conditionalFormatting>
  <conditionalFormatting sqref="C62:AC91">
    <cfRule type="expression" dxfId="84" priority="145">
      <formula>C$7&gt;EOMONTH($D$55,0)</formula>
    </cfRule>
    <cfRule type="expression" dxfId="83" priority="147" stopIfTrue="1">
      <formula>C$59="Sun"</formula>
    </cfRule>
    <cfRule type="expression" dxfId="82" priority="90">
      <formula>C$7&lt;$D$4</formula>
    </cfRule>
    <cfRule type="expression" dxfId="81" priority="146" stopIfTrue="1">
      <formula>C$59="Sat"</formula>
    </cfRule>
  </conditionalFormatting>
  <conditionalFormatting sqref="D47">
    <cfRule type="expression" dxfId="80" priority="109" stopIfTrue="1">
      <formula>AND($D$8="Sun",$D$47&gt;40)</formula>
    </cfRule>
    <cfRule type="expression" dxfId="79" priority="110" stopIfTrue="1">
      <formula>$D$8="Sun"</formula>
    </cfRule>
  </conditionalFormatting>
  <conditionalFormatting sqref="E47">
    <cfRule type="expression" dxfId="78" priority="111" stopIfTrue="1">
      <formula>AND($E$8="Sun",$E$47&gt;40)</formula>
    </cfRule>
    <cfRule type="expression" dxfId="77" priority="112" stopIfTrue="1">
      <formula>$E$8="Sun"</formula>
    </cfRule>
  </conditionalFormatting>
  <conditionalFormatting sqref="F47">
    <cfRule type="expression" dxfId="76" priority="139" stopIfTrue="1">
      <formula>AND($F$8="Sun",$F$47&gt;40)</formula>
    </cfRule>
    <cfRule type="expression" dxfId="75" priority="140" stopIfTrue="1">
      <formula>$F$8="Sun"</formula>
    </cfRule>
  </conditionalFormatting>
  <conditionalFormatting sqref="F59 K59 P59 U59 Z59 AE59">
    <cfRule type="expression" dxfId="74" priority="49" stopIfTrue="1">
      <formula>OR(F$8="Sun",F$8="Sat")</formula>
    </cfRule>
  </conditionalFormatting>
  <conditionalFormatting sqref="G10:G41">
    <cfRule type="expression" dxfId="73" priority="30" stopIfTrue="1">
      <formula>$G$8="Sun"</formula>
    </cfRule>
    <cfRule type="expression" dxfId="72" priority="29" stopIfTrue="1">
      <formula>$G$8="Sat"</formula>
    </cfRule>
  </conditionalFormatting>
  <conditionalFormatting sqref="G8:H8 U8:V8 AB8:AC8">
    <cfRule type="expression" dxfId="71" priority="18" stopIfTrue="1">
      <formula>OR(G$8="Sun",G$8="Sat")</formula>
    </cfRule>
  </conditionalFormatting>
  <conditionalFormatting sqref="H10:H41">
    <cfRule type="expression" dxfId="70" priority="32" stopIfTrue="1">
      <formula>$H$8="Sun"</formula>
    </cfRule>
    <cfRule type="expression" dxfId="69" priority="31" stopIfTrue="1">
      <formula>$H$8="Sat"</formula>
    </cfRule>
  </conditionalFormatting>
  <conditionalFormatting sqref="I47">
    <cfRule type="expression" dxfId="68" priority="114" stopIfTrue="1">
      <formula>$I$8="Sun"</formula>
    </cfRule>
    <cfRule type="expression" dxfId="67" priority="113" stopIfTrue="1">
      <formula>AND($I$8="Sun",$I$47&gt;40)</formula>
    </cfRule>
  </conditionalFormatting>
  <conditionalFormatting sqref="I11:K17">
    <cfRule type="expression" dxfId="66" priority="22">
      <formula>I$7&lt;$D$4</formula>
    </cfRule>
  </conditionalFormatting>
  <conditionalFormatting sqref="I8:M8">
    <cfRule type="expression" dxfId="65" priority="6">
      <formula>I$7&lt;$D$4</formula>
    </cfRule>
    <cfRule type="expression" dxfId="64" priority="7">
      <formula>I$7&gt;EOMONTH($D$4,0)</formula>
    </cfRule>
    <cfRule type="expression" dxfId="63" priority="8" stopIfTrue="1">
      <formula>$B$8="Sat"</formula>
    </cfRule>
    <cfRule type="expression" dxfId="62" priority="9" stopIfTrue="1">
      <formula>$B$8="Sun"</formula>
    </cfRule>
  </conditionalFormatting>
  <conditionalFormatting sqref="I10:M41">
    <cfRule type="expression" dxfId="61" priority="23">
      <formula>I$7&lt;$D$4</formula>
    </cfRule>
  </conditionalFormatting>
  <conditionalFormatting sqref="J47">
    <cfRule type="expression" dxfId="60" priority="115" stopIfTrue="1">
      <formula>AND($J$8="Sun",$J$47&gt;40)</formula>
    </cfRule>
    <cfRule type="expression" dxfId="59" priority="116" stopIfTrue="1">
      <formula>$J$8="Sun"</formula>
    </cfRule>
  </conditionalFormatting>
  <conditionalFormatting sqref="K47">
    <cfRule type="expression" dxfId="58" priority="118" stopIfTrue="1">
      <formula>$K$8="Sun"</formula>
    </cfRule>
    <cfRule type="expression" dxfId="57" priority="117" stopIfTrue="1">
      <formula>AND($K$8="Sun",$K$47&gt;40)</formula>
    </cfRule>
  </conditionalFormatting>
  <conditionalFormatting sqref="L11:L13">
    <cfRule type="expression" dxfId="56" priority="21">
      <formula>L$7&lt;$D$4</formula>
    </cfRule>
  </conditionalFormatting>
  <conditionalFormatting sqref="L47">
    <cfRule type="expression" dxfId="55" priority="119" stopIfTrue="1">
      <formula>AND($L$8="Sun",$L$47&gt;40)</formula>
    </cfRule>
    <cfRule type="expression" dxfId="54" priority="120" stopIfTrue="1">
      <formula>$L$8="Sun"</formula>
    </cfRule>
  </conditionalFormatting>
  <conditionalFormatting sqref="M47">
    <cfRule type="expression" dxfId="53" priority="47" stopIfTrue="1">
      <formula>AND($F$8="Sun",$F$47&gt;40)</formula>
    </cfRule>
    <cfRule type="expression" dxfId="52" priority="48" stopIfTrue="1">
      <formula>$F$8="Sun"</formula>
    </cfRule>
  </conditionalFormatting>
  <conditionalFormatting sqref="N10:N41">
    <cfRule type="expression" dxfId="51" priority="36" stopIfTrue="1">
      <formula>$N$8="Sun"</formula>
    </cfRule>
    <cfRule type="expression" dxfId="50" priority="33" stopIfTrue="1">
      <formula>$N$8="Sat"</formula>
    </cfRule>
  </conditionalFormatting>
  <conditionalFormatting sqref="N8:O8">
    <cfRule type="expression" dxfId="49" priority="1" stopIfTrue="1">
      <formula>OR(N$8="Sun",N$8="Sat")</formula>
    </cfRule>
  </conditionalFormatting>
  <conditionalFormatting sqref="O10:O41">
    <cfRule type="expression" dxfId="48" priority="35" stopIfTrue="1">
      <formula>$O$8="Sun"</formula>
    </cfRule>
    <cfRule type="expression" dxfId="47" priority="34" stopIfTrue="1">
      <formula>$O$8="Sat"</formula>
    </cfRule>
  </conditionalFormatting>
  <conditionalFormatting sqref="P8">
    <cfRule type="expression" dxfId="46" priority="3">
      <formula>P$7&gt;EOMONTH($D$4,0)</formula>
    </cfRule>
    <cfRule type="expression" dxfId="45" priority="4" stopIfTrue="1">
      <formula>$B$8="Sat"</formula>
    </cfRule>
    <cfRule type="expression" dxfId="44" priority="5" stopIfTrue="1">
      <formula>$B$8="Sun"</formula>
    </cfRule>
  </conditionalFormatting>
  <conditionalFormatting sqref="P11:P17">
    <cfRule type="expression" dxfId="43" priority="20">
      <formula>P$7&lt;$D$4</formula>
    </cfRule>
  </conditionalFormatting>
  <conditionalFormatting sqref="P47">
    <cfRule type="expression" dxfId="42" priority="121" stopIfTrue="1">
      <formula>AND($P$8="Sun",$P$47&gt;40)</formula>
    </cfRule>
    <cfRule type="expression" dxfId="41" priority="122" stopIfTrue="1">
      <formula>$P$8="Sun"</formula>
    </cfRule>
  </conditionalFormatting>
  <conditionalFormatting sqref="P8:T8">
    <cfRule type="expression" dxfId="40" priority="2">
      <formula>P$7&lt;$D$4</formula>
    </cfRule>
  </conditionalFormatting>
  <conditionalFormatting sqref="P10:T41 W10:AA41 AD10:AH41 B10:F41 I10:M41">
    <cfRule type="expression" dxfId="39" priority="27" stopIfTrue="1">
      <formula>$B$8="Sat"</formula>
    </cfRule>
  </conditionalFormatting>
  <conditionalFormatting sqref="P10:T41 W10:AA41 AD10:AH41">
    <cfRule type="expression" dxfId="38" priority="26">
      <formula>P$7&lt;$D$4</formula>
    </cfRule>
  </conditionalFormatting>
  <conditionalFormatting sqref="Q47">
    <cfRule type="expression" dxfId="37" priority="123" stopIfTrue="1">
      <formula>AND($Q$8="Sun",$Q$47&gt;40)</formula>
    </cfRule>
    <cfRule type="expression" dxfId="36" priority="124" stopIfTrue="1">
      <formula>$Q$8="Sun"</formula>
    </cfRule>
  </conditionalFormatting>
  <conditionalFormatting sqref="R47">
    <cfRule type="expression" dxfId="35" priority="126" stopIfTrue="1">
      <formula>$R$8="Sun"</formula>
    </cfRule>
    <cfRule type="expression" dxfId="34" priority="125" stopIfTrue="1">
      <formula>AND($R$8="Sun",$R$47&gt;40)</formula>
    </cfRule>
  </conditionalFormatting>
  <conditionalFormatting sqref="S47">
    <cfRule type="expression" dxfId="33" priority="128" stopIfTrue="1">
      <formula>$S$8="Sun"</formula>
    </cfRule>
    <cfRule type="expression" dxfId="32" priority="127" stopIfTrue="1">
      <formula>AND($S$8="Sun",$S$47&gt;40)</formula>
    </cfRule>
  </conditionalFormatting>
  <conditionalFormatting sqref="T47">
    <cfRule type="expression" dxfId="31" priority="46" stopIfTrue="1">
      <formula>$F$8="Sun"</formula>
    </cfRule>
    <cfRule type="expression" dxfId="30" priority="45" stopIfTrue="1">
      <formula>AND($F$8="Sun",$F$47&gt;40)</formula>
    </cfRule>
  </conditionalFormatting>
  <conditionalFormatting sqref="U10:U41">
    <cfRule type="expression" dxfId="29" priority="37" stopIfTrue="1">
      <formula>$U$8="Sun"</formula>
    </cfRule>
  </conditionalFormatting>
  <conditionalFormatting sqref="V10:V41">
    <cfRule type="expression" dxfId="28" priority="38" stopIfTrue="1">
      <formula>$V$8="Sat"</formula>
    </cfRule>
    <cfRule type="expression" dxfId="27" priority="39" stopIfTrue="1">
      <formula>$V$8="Sun"</formula>
    </cfRule>
  </conditionalFormatting>
  <conditionalFormatting sqref="W47">
    <cfRule type="expression" dxfId="26" priority="129" stopIfTrue="1">
      <formula>AND($W$8="Sun",$W$47&gt;40)</formula>
    </cfRule>
    <cfRule type="expression" dxfId="25" priority="130" stopIfTrue="1">
      <formula>$W$8="Sun"</formula>
    </cfRule>
  </conditionalFormatting>
  <conditionalFormatting sqref="W8:AA8 AD8:AH8 B8 Q8:T8">
    <cfRule type="expression" dxfId="24" priority="16" stopIfTrue="1">
      <formula>$B$8="Sat"</formula>
    </cfRule>
  </conditionalFormatting>
  <conditionalFormatting sqref="W8:AA8 AD8:AH8">
    <cfRule type="expression" dxfId="23" priority="15">
      <formula>W$7&lt;$D$4</formula>
    </cfRule>
  </conditionalFormatting>
  <conditionalFormatting sqref="X47">
    <cfRule type="expression" dxfId="22" priority="131" stopIfTrue="1">
      <formula>AND($X$8="Sun",$X$47&gt;40)</formula>
    </cfRule>
  </conditionalFormatting>
  <conditionalFormatting sqref="Y47">
    <cfRule type="expression" dxfId="21" priority="132" stopIfTrue="1">
      <formula>AND($Y$8="Sun",$Y$47&gt;40)</formula>
    </cfRule>
    <cfRule type="expression" dxfId="20" priority="133" stopIfTrue="1">
      <formula>$Y$8="Sun"</formula>
    </cfRule>
  </conditionalFormatting>
  <conditionalFormatting sqref="Z47">
    <cfRule type="expression" dxfId="19" priority="134" stopIfTrue="1">
      <formula>AND($Z$8="Sun",$Z$47&gt;40)</formula>
    </cfRule>
    <cfRule type="expression" dxfId="18" priority="135" stopIfTrue="1">
      <formula>$Z$8="Sun"</formula>
    </cfRule>
  </conditionalFormatting>
  <conditionalFormatting sqref="AA47">
    <cfRule type="expression" dxfId="17" priority="43" stopIfTrue="1">
      <formula>AND($F$8="Sun",$F$47&gt;40)</formula>
    </cfRule>
    <cfRule type="expression" dxfId="16" priority="44" stopIfTrue="1">
      <formula>$F$8="Sun"</formula>
    </cfRule>
  </conditionalFormatting>
  <conditionalFormatting sqref="AB10:AB41">
    <cfRule type="expression" dxfId="15" priority="40" stopIfTrue="1">
      <formula>$AB$8="Sun"</formula>
    </cfRule>
  </conditionalFormatting>
  <conditionalFormatting sqref="AC10:AC41">
    <cfRule type="expression" dxfId="14" priority="41" stopIfTrue="1">
      <formula>$AC$8="Sat"</formula>
    </cfRule>
    <cfRule type="expression" dxfId="13" priority="42" stopIfTrue="1">
      <formula>$AC$8="Sun"</formula>
    </cfRule>
  </conditionalFormatting>
  <conditionalFormatting sqref="AD47">
    <cfRule type="expression" dxfId="12" priority="136" stopIfTrue="1">
      <formula>AND($AD$8="Sun",$AD$47&gt;40)</formula>
    </cfRule>
    <cfRule type="expression" dxfId="11" priority="137" stopIfTrue="1">
      <formula>$AD$8="Sun"</formula>
    </cfRule>
  </conditionalFormatting>
  <conditionalFormatting sqref="AD62:AH91">
    <cfRule type="expression" dxfId="10" priority="77" stopIfTrue="1">
      <formula>$B$8="Sun"</formula>
    </cfRule>
    <cfRule type="expression" dxfId="9" priority="76" stopIfTrue="1">
      <formula>$B$8="Sat"</formula>
    </cfRule>
    <cfRule type="expression" dxfId="8" priority="75">
      <formula>AD$7&lt;$D$4</formula>
    </cfRule>
    <cfRule type="expression" dxfId="7" priority="74">
      <formula>AD$58&gt;EOMONTH($D$55,0)</formula>
    </cfRule>
  </conditionalFormatting>
  <conditionalFormatting sqref="AE9 AI10:AI45">
    <cfRule type="cellIs" dxfId="6" priority="103" stopIfTrue="1" operator="greaterThan">
      <formula>0</formula>
    </cfRule>
  </conditionalFormatting>
  <conditionalFormatting sqref="AE60 AI61:AI91">
    <cfRule type="cellIs" dxfId="5" priority="93" stopIfTrue="1" operator="greaterThan">
      <formula>0</formula>
    </cfRule>
  </conditionalFormatting>
  <conditionalFormatting sqref="AE47:AG47">
    <cfRule type="expression" dxfId="4" priority="96" stopIfTrue="1">
      <formula>$AE$8="Sun"</formula>
    </cfRule>
    <cfRule type="expression" dxfId="3" priority="95" stopIfTrue="1">
      <formula>AND($AE$8="Sun",$AE$47&gt;40)</formula>
    </cfRule>
  </conditionalFormatting>
  <conditionalFormatting sqref="AH47">
    <cfRule type="expression" dxfId="2" priority="138" stopIfTrue="1">
      <formula>$AF$8="Sun"</formula>
    </cfRule>
  </conditionalFormatting>
  <conditionalFormatting sqref="AI47">
    <cfRule type="cellIs" dxfId="1" priority="104" stopIfTrue="1" operator="greaterThan">
      <formula>0</formula>
    </cfRule>
  </conditionalFormatting>
  <conditionalFormatting sqref="AI93">
    <cfRule type="cellIs" dxfId="0" priority="94"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2" stopIfTrue="1" id="{C050BDC6-7CFB-4E81-A055-E52E4AB96BE9}">
            <xm:f>B$7='Yearly Info'!$C$4</xm:f>
            <x14:dxf>
              <fill>
                <patternFill>
                  <bgColor rgb="FFFFCC99"/>
                </patternFill>
              </fill>
            </x14:dxf>
          </x14:cfRule>
          <x14:cfRule type="expression" priority="63" stopIfTrue="1" id="{BBF3BC3E-6CFA-4F76-A3FC-2CD158A25A6E}">
            <xm:f>B$7='Yearly Info'!$C$5</xm:f>
            <x14:dxf>
              <fill>
                <patternFill>
                  <bgColor rgb="FFFFCC99"/>
                </patternFill>
              </fill>
            </x14:dxf>
          </x14:cfRule>
          <x14:cfRule type="expression" priority="64" stopIfTrue="1" id="{F3A4073C-AEB3-4041-B8CD-96B4CAE58F2F}">
            <xm:f>B$7='Yearly Info'!$C$6</xm:f>
            <x14:dxf>
              <fill>
                <patternFill>
                  <bgColor rgb="FFFFCC99"/>
                </patternFill>
              </fill>
            </x14:dxf>
          </x14:cfRule>
          <x14:cfRule type="expression" priority="65" stopIfTrue="1" id="{4111925D-81D1-4653-A176-64960F56D64B}">
            <xm:f>B$7='Yearly Info'!$C$7</xm:f>
            <x14:dxf>
              <fill>
                <patternFill>
                  <bgColor rgb="FFFFCC99"/>
                </patternFill>
              </fill>
            </x14:dxf>
          </x14:cfRule>
          <x14:cfRule type="expression" priority="68" stopIfTrue="1" id="{1FC2E9EF-4312-4923-8041-D2ADA15EEB5E}">
            <xm:f>B$7='Yearly Info'!$C$10</xm:f>
            <x14:dxf>
              <fill>
                <patternFill>
                  <bgColor rgb="FFFFCC99"/>
                </patternFill>
              </fill>
            </x14:dxf>
          </x14:cfRule>
          <x14:cfRule type="expression" priority="67" stopIfTrue="1" id="{FED9DF35-3D3E-4FEA-9B89-579AA7CC7601}">
            <xm:f>B$7='Yearly Info'!$C$9</xm:f>
            <x14:dxf>
              <fill>
                <patternFill>
                  <bgColor rgb="FFFFCC99"/>
                </patternFill>
              </fill>
            </x14:dxf>
          </x14:cfRule>
          <x14:cfRule type="expression" priority="66" stopIfTrue="1" id="{A9A49FBC-A217-4BA6-86B2-A8CC0377922D}">
            <xm:f>B$7='Yearly Info'!$C$8</xm:f>
            <x14:dxf>
              <fill>
                <patternFill>
                  <bgColor rgb="FFFFCC99"/>
                </patternFill>
              </fill>
            </x14:dxf>
          </x14:cfRule>
          <x14:cfRule type="expression" priority="60" stopIfTrue="1" id="{6A56A067-D63A-4662-A34F-3C3C752EC5FD}">
            <xm:f>B$7='Yearly Info'!$C$2</xm:f>
            <x14:dxf>
              <fill>
                <patternFill>
                  <bgColor rgb="FFFFCC99"/>
                </patternFill>
              </fill>
            </x14:dxf>
          </x14:cfRule>
          <x14:cfRule type="expression" priority="61" stopIfTrue="1" id="{0F6A948E-E661-43C8-964F-EE2E86E626EF}">
            <xm:f>B$7='Yearly Info'!$C$3</xm:f>
            <x14:dxf>
              <fill>
                <patternFill>
                  <bgColor rgb="FFFFCC99"/>
                </patternFill>
              </fill>
            </x14:dxf>
          </x14:cfRule>
          <x14:cfRule type="expression" priority="69" id="{F66E1F66-BC5C-4B34-AC78-247A3C8064D0}">
            <xm:f>B$7='Yearly Info'!$C$11</xm:f>
            <x14:dxf>
              <fill>
                <patternFill>
                  <bgColor rgb="FFFFCC99"/>
                </patternFill>
              </fill>
            </x14:dxf>
          </x14:cfRule>
          <xm:sqref>B7:AH7</xm:sqref>
        </x14:conditionalFormatting>
        <x14:conditionalFormatting xmlns:xm="http://schemas.microsoft.com/office/excel/2006/main">
          <x14:cfRule type="expression" priority="54" stopIfTrue="1" id="{C0200E34-F7F2-4D72-A3FB-4E3BDC565461}">
            <xm:f>B$7='Yearly Info'!$C$6</xm:f>
            <x14:dxf>
              <fill>
                <patternFill>
                  <bgColor rgb="FFFFCC99"/>
                </patternFill>
              </fill>
            </x14:dxf>
          </x14:cfRule>
          <x14:cfRule type="expression" priority="51" stopIfTrue="1" id="{B19185D8-DE68-4D77-AD25-06F3F1389804}">
            <xm:f>B$7='Yearly Info'!$C$3</xm:f>
            <x14:dxf>
              <fill>
                <patternFill>
                  <bgColor rgb="FFFFCC99"/>
                </patternFill>
              </fill>
            </x14:dxf>
          </x14:cfRule>
          <x14:cfRule type="expression" priority="56" stopIfTrue="1" id="{E5F45C60-AF10-4439-83A7-33A42CADAA0C}">
            <xm:f>B$7='Yearly Info'!$C$8</xm:f>
            <x14:dxf>
              <fill>
                <patternFill>
                  <bgColor rgb="FFFFCC99"/>
                </patternFill>
              </fill>
            </x14:dxf>
          </x14:cfRule>
          <x14:cfRule type="expression" priority="50" stopIfTrue="1" id="{A80C6070-3198-42DE-B6A7-C3382FD8CD39}">
            <xm:f>B$7='Yearly Info'!$C$2</xm:f>
            <x14:dxf>
              <fill>
                <patternFill>
                  <bgColor rgb="FFFFCC99"/>
                </patternFill>
              </fill>
            </x14:dxf>
          </x14:cfRule>
          <x14:cfRule type="expression" priority="55" stopIfTrue="1" id="{47EE2753-71C8-4CBF-881B-A5F161FDCC82}">
            <xm:f>B$7='Yearly Info'!$C$7</xm:f>
            <x14:dxf>
              <fill>
                <patternFill>
                  <bgColor rgb="FFFFCC99"/>
                </patternFill>
              </fill>
            </x14:dxf>
          </x14:cfRule>
          <x14:cfRule type="expression" priority="53" stopIfTrue="1" id="{AF399C50-6181-49AB-8B98-3119A687676C}">
            <xm:f>B$7='Yearly Info'!$C$5</xm:f>
            <x14:dxf>
              <fill>
                <patternFill>
                  <bgColor rgb="FFFFCC99"/>
                </patternFill>
              </fill>
            </x14:dxf>
          </x14:cfRule>
          <x14:cfRule type="expression" priority="52" stopIfTrue="1" id="{F7AC4346-30A1-484A-A8B6-B9B045979B70}">
            <xm:f>B$7='Yearly Info'!$C$4</xm:f>
            <x14:dxf>
              <fill>
                <patternFill>
                  <bgColor rgb="FFFFCC99"/>
                </patternFill>
              </fill>
            </x14:dxf>
          </x14:cfRule>
          <x14:cfRule type="expression" priority="57" stopIfTrue="1" id="{CD13C48A-C021-4222-867C-C1057C012CC4}">
            <xm:f>B$7='Yearly Info'!$C$9</xm:f>
            <x14:dxf>
              <fill>
                <patternFill>
                  <bgColor rgb="FFFFCC99"/>
                </patternFill>
              </fill>
            </x14:dxf>
          </x14:cfRule>
          <x14:cfRule type="expression" priority="58" stopIfTrue="1" id="{AA6E99C5-26BA-42CE-BC23-08714B542000}">
            <xm:f>B$7='Yearly Info'!$C$10</xm:f>
            <x14:dxf>
              <fill>
                <patternFill>
                  <bgColor rgb="FFFFCC99"/>
                </patternFill>
              </fill>
            </x14:dxf>
          </x14:cfRule>
          <x14:cfRule type="expression" priority="59" id="{0209DD0F-316F-4F66-A17F-FEF90559096A}">
            <xm:f>B$7='Yearly Info'!$C$11</xm:f>
            <x14:dxf>
              <fill>
                <patternFill>
                  <bgColor rgb="FFFFCC99"/>
                </patternFill>
              </fill>
            </x14:dxf>
          </x14:cfRule>
          <xm:sqref>B58:AH58</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6BB6A-4E19-4575-ACAA-F46523137FAE}">
  <sheetPr>
    <pageSetUpPr fitToPage="1"/>
  </sheetPr>
  <dimension ref="A1:AG1000"/>
  <sheetViews>
    <sheetView zoomScaleNormal="100" workbookViewId="0">
      <selection activeCell="B5" sqref="B5:AD7"/>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21" t="s">
        <v>1</v>
      </c>
      <c r="C2" s="121"/>
      <c r="D2" s="122" t="str">
        <f>'Yearly Info'!A45</f>
        <v>Don Woods</v>
      </c>
      <c r="E2" s="122" t="e">
        <f t="shared" ref="E2:N2" ca="1" si="0">INDIRECT("'" &amp; $Q$1 &amp; "'!D11")</f>
        <v>#REF!</v>
      </c>
      <c r="F2" s="122" t="e">
        <f t="shared" ca="1" si="0"/>
        <v>#REF!</v>
      </c>
      <c r="G2" s="122" t="e">
        <f t="shared" ca="1" si="0"/>
        <v>#REF!</v>
      </c>
      <c r="H2" s="122" t="e">
        <f t="shared" ca="1" si="0"/>
        <v>#REF!</v>
      </c>
      <c r="I2" s="122" t="e">
        <f t="shared" ca="1" si="0"/>
        <v>#REF!</v>
      </c>
      <c r="J2" s="122" t="e">
        <f t="shared" ca="1" si="0"/>
        <v>#REF!</v>
      </c>
      <c r="K2" s="122" t="e">
        <f t="shared" ca="1" si="0"/>
        <v>#REF!</v>
      </c>
      <c r="L2" s="122" t="e">
        <f t="shared" ca="1" si="0"/>
        <v>#REF!</v>
      </c>
      <c r="M2" s="122" t="e">
        <f t="shared" ca="1" si="0"/>
        <v>#REF!</v>
      </c>
      <c r="N2" s="122" t="e">
        <f t="shared" ca="1" si="0"/>
        <v>#REF!</v>
      </c>
      <c r="O2" s="28"/>
    </row>
    <row r="3" spans="1:33" ht="15.75" x14ac:dyDescent="0.25">
      <c r="A3" s="35"/>
      <c r="B3" s="121" t="s">
        <v>2</v>
      </c>
      <c r="C3" s="121"/>
      <c r="D3" s="123">
        <f>'Yearly Info'!D12</f>
        <v>46357</v>
      </c>
      <c r="E3" s="123">
        <f t="shared" ref="E3:H3" ca="1" si="1">INDIRECT("'" &amp; LEFT(UPPER(MID(CELL("filename"),(FIND("]",CELL("filename"))+1),50)),3) &amp; "'!$D$4")</f>
        <v>46204</v>
      </c>
      <c r="F3" s="123">
        <f t="shared" ca="1" si="1"/>
        <v>46204</v>
      </c>
      <c r="G3" s="123">
        <f t="shared" ca="1" si="1"/>
        <v>46204</v>
      </c>
      <c r="H3" s="123">
        <f t="shared" ca="1" si="1"/>
        <v>46204</v>
      </c>
      <c r="I3" s="124" t="s">
        <v>3</v>
      </c>
      <c r="J3" s="124"/>
      <c r="K3" s="125">
        <f>'Yearly Info'!B1</f>
        <v>2026</v>
      </c>
      <c r="L3" s="126"/>
      <c r="M3" s="126"/>
      <c r="N3" s="126"/>
      <c r="O3" s="28"/>
    </row>
    <row r="4" spans="1:33" ht="16.5" thickBot="1" x14ac:dyDescent="0.3">
      <c r="A4" s="35"/>
      <c r="B4" s="35"/>
      <c r="C4" s="38"/>
      <c r="D4" s="39"/>
      <c r="E4" s="39"/>
      <c r="F4" s="39"/>
      <c r="G4" s="39"/>
      <c r="H4" s="39"/>
      <c r="I4" s="64"/>
      <c r="J4" s="64"/>
      <c r="K4" s="40"/>
      <c r="L4" s="41"/>
      <c r="M4" s="41"/>
      <c r="N4" s="41"/>
      <c r="O4" s="28"/>
    </row>
    <row r="5" spans="1:33" ht="15" customHeight="1" x14ac:dyDescent="0.25">
      <c r="A5" s="127" t="s">
        <v>15</v>
      </c>
      <c r="B5" s="129" t="s">
        <v>16</v>
      </c>
      <c r="C5" s="130"/>
      <c r="D5" s="131"/>
      <c r="E5" s="138" t="s">
        <v>17</v>
      </c>
      <c r="F5" s="139"/>
      <c r="G5" s="139"/>
      <c r="H5" s="139"/>
      <c r="I5" s="139"/>
      <c r="J5" s="139"/>
      <c r="K5" s="139"/>
      <c r="L5" s="139"/>
      <c r="M5" s="139"/>
      <c r="N5" s="139"/>
      <c r="O5" s="139"/>
      <c r="P5" s="140"/>
    </row>
    <row r="6" spans="1:33" ht="11.25" customHeight="1" x14ac:dyDescent="0.25">
      <c r="A6" s="128"/>
      <c r="B6" s="132"/>
      <c r="C6" s="133"/>
      <c r="D6" s="134"/>
      <c r="E6" s="141"/>
      <c r="F6" s="142"/>
      <c r="G6" s="142"/>
      <c r="H6" s="142"/>
      <c r="I6" s="142"/>
      <c r="J6" s="142"/>
      <c r="K6" s="142"/>
      <c r="L6" s="142"/>
      <c r="M6" s="142"/>
      <c r="N6" s="142"/>
      <c r="O6" s="142"/>
      <c r="P6" s="143"/>
    </row>
    <row r="7" spans="1:33" ht="9.75" customHeight="1" x14ac:dyDescent="0.25">
      <c r="A7" s="128"/>
      <c r="B7" s="135"/>
      <c r="C7" s="136"/>
      <c r="D7" s="137"/>
      <c r="E7" s="141"/>
      <c r="F7" s="142"/>
      <c r="G7" s="142"/>
      <c r="H7" s="142"/>
      <c r="I7" s="142"/>
      <c r="J7" s="142"/>
      <c r="K7" s="142"/>
      <c r="L7" s="142"/>
      <c r="M7" s="142"/>
      <c r="N7" s="142"/>
      <c r="O7" s="142"/>
      <c r="P7" s="143"/>
    </row>
    <row r="8" spans="1:33" ht="15" customHeight="1" x14ac:dyDescent="0.25">
      <c r="A8" s="44" t="str">
        <f ca="1">IF(MONTH(C8)=MONTH(D$3),RIGHT('Yearly Info'!A$14,LEN('Yearly Info'!A$14)-4),"")</f>
        <v/>
      </c>
      <c r="B8" s="144" t="str">
        <f ca="1">TEXT(C8,"dddd")</f>
        <v>Monday</v>
      </c>
      <c r="C8" s="42">
        <f ca="1">INDIRECT("'" &amp; UPPER(LEFT(TEXT($D$3,"mmmm"),3)) &amp; "'!B7")</f>
        <v>46356</v>
      </c>
      <c r="D8" s="54">
        <f ca="1">INDIRECT("'" &amp; UPPER(LEFT(TEXT($D$3,"mmmm"),3)) &amp; "'!B11")</f>
        <v>0</v>
      </c>
      <c r="E8" s="147"/>
      <c r="F8" s="148"/>
      <c r="G8" s="148"/>
      <c r="H8" s="148"/>
      <c r="I8" s="148"/>
      <c r="J8" s="148"/>
      <c r="K8" s="148"/>
      <c r="L8" s="148"/>
      <c r="M8" s="148"/>
      <c r="N8" s="148"/>
      <c r="O8" s="148"/>
      <c r="P8" s="149"/>
    </row>
    <row r="9" spans="1:33" ht="15" customHeight="1" x14ac:dyDescent="0.25">
      <c r="A9" s="44" t="str">
        <f ca="1">IF(MONTH(C9)=MONTH(D$3),RIGHT('Yearly Info'!A$15,LEN('Yearly Info'!A$15)-4),"")</f>
        <v/>
      </c>
      <c r="B9" s="145"/>
      <c r="C9" s="42">
        <f ca="1">C8</f>
        <v>46356</v>
      </c>
      <c r="D9" s="54">
        <f ca="1">INDIRECT("'" &amp; UPPER(LEFT(TEXT($D$3,"mmmm"),3)) &amp; "'!B12")</f>
        <v>0</v>
      </c>
      <c r="E9" s="147"/>
      <c r="F9" s="148"/>
      <c r="G9" s="148"/>
      <c r="H9" s="148"/>
      <c r="I9" s="148"/>
      <c r="J9" s="148"/>
      <c r="K9" s="148"/>
      <c r="L9" s="148"/>
      <c r="M9" s="148"/>
      <c r="N9" s="148"/>
      <c r="O9" s="148"/>
      <c r="P9" s="149"/>
    </row>
    <row r="10" spans="1:33" ht="15" customHeight="1" x14ac:dyDescent="0.25">
      <c r="A10" s="44" t="str">
        <f ca="1">IF(MONTH(C10)=MONTH(D$3),RIGHT('Yearly Info'!A$16,LEN('Yearly Info'!A$16)-4),"")</f>
        <v/>
      </c>
      <c r="B10" s="145"/>
      <c r="C10" s="42">
        <f t="shared" ref="C10:C37" ca="1" si="2">C9</f>
        <v>46356</v>
      </c>
      <c r="D10" s="54">
        <f ca="1">INDIRECT("'" &amp; UPPER(LEFT(TEXT($D$3,"mmmm"),3)) &amp; "'!B13")</f>
        <v>0</v>
      </c>
      <c r="E10" s="147"/>
      <c r="F10" s="148"/>
      <c r="G10" s="148"/>
      <c r="H10" s="148"/>
      <c r="I10" s="148"/>
      <c r="J10" s="148"/>
      <c r="K10" s="148"/>
      <c r="L10" s="148"/>
      <c r="M10" s="148"/>
      <c r="N10" s="148"/>
      <c r="O10" s="148"/>
      <c r="P10" s="149"/>
    </row>
    <row r="11" spans="1:33" ht="15" customHeight="1" x14ac:dyDescent="0.25">
      <c r="A11" s="44" t="str">
        <f ca="1">IF(MONTH(C11)=MONTH(D$3),RIGHT('Yearly Info'!A$17,LEN('Yearly Info'!A$17)-4),"")</f>
        <v/>
      </c>
      <c r="B11" s="145"/>
      <c r="C11" s="42">
        <f t="shared" ca="1" si="2"/>
        <v>46356</v>
      </c>
      <c r="D11" s="54">
        <f ca="1">INDIRECT("'" &amp; UPPER(LEFT(TEXT($D$3,"mmmm"),3)) &amp; "'!B14")</f>
        <v>0</v>
      </c>
      <c r="E11" s="147"/>
      <c r="F11" s="148"/>
      <c r="G11" s="148"/>
      <c r="H11" s="148"/>
      <c r="I11" s="148"/>
      <c r="J11" s="148"/>
      <c r="K11" s="148"/>
      <c r="L11" s="148"/>
      <c r="M11" s="148"/>
      <c r="N11" s="148"/>
      <c r="O11" s="148"/>
      <c r="P11" s="149"/>
    </row>
    <row r="12" spans="1:33" ht="15" customHeight="1" x14ac:dyDescent="0.25">
      <c r="A12" s="44" t="str">
        <f ca="1">IF(MONTH(C12)=MONTH(D$3),RIGHT('Yearly Info'!A$18,LEN('Yearly Info'!A$18)-4),"")</f>
        <v/>
      </c>
      <c r="B12" s="145"/>
      <c r="C12" s="42">
        <f t="shared" ca="1" si="2"/>
        <v>46356</v>
      </c>
      <c r="D12" s="54">
        <f ca="1">INDIRECT("'" &amp; UPPER(LEFT(TEXT($D$3,"mmmm"),3)) &amp; "'!B15")</f>
        <v>0</v>
      </c>
      <c r="E12" s="147"/>
      <c r="F12" s="148"/>
      <c r="G12" s="148"/>
      <c r="H12" s="148"/>
      <c r="I12" s="148"/>
      <c r="J12" s="148"/>
      <c r="K12" s="148"/>
      <c r="L12" s="148"/>
      <c r="M12" s="148"/>
      <c r="N12" s="148"/>
      <c r="O12" s="148"/>
      <c r="P12" s="149"/>
    </row>
    <row r="13" spans="1:33" ht="15" customHeight="1" x14ac:dyDescent="0.25">
      <c r="A13" s="44" t="str">
        <f ca="1">IF(MONTH(C13)=MONTH(D$3),RIGHT('Yearly Info'!A$19,LEN('Yearly Info'!A$19)-4),"")</f>
        <v/>
      </c>
      <c r="B13" s="145"/>
      <c r="C13" s="42">
        <f t="shared" ca="1" si="2"/>
        <v>46356</v>
      </c>
      <c r="D13" s="54">
        <f ca="1">INDIRECT("'" &amp; UPPER(LEFT(TEXT($D$3,"mmmm"),3)) &amp; "'!B16")</f>
        <v>0</v>
      </c>
      <c r="E13" s="147"/>
      <c r="F13" s="148"/>
      <c r="G13" s="148"/>
      <c r="H13" s="148"/>
      <c r="I13" s="148"/>
      <c r="J13" s="148"/>
      <c r="K13" s="148"/>
      <c r="L13" s="148"/>
      <c r="M13" s="148"/>
      <c r="N13" s="148"/>
      <c r="O13" s="148"/>
      <c r="P13" s="149"/>
    </row>
    <row r="14" spans="1:33" ht="15" customHeight="1" x14ac:dyDescent="0.25">
      <c r="A14" s="44" t="str">
        <f ca="1">IF(MONTH(C14)=MONTH(D$3),RIGHT('Yearly Info'!A$20,LEN('Yearly Info'!A$20)-4),"")</f>
        <v/>
      </c>
      <c r="B14" s="145"/>
      <c r="C14" s="42">
        <f t="shared" ca="1" si="2"/>
        <v>46356</v>
      </c>
      <c r="D14" s="54">
        <f ca="1">INDIRECT("'" &amp; UPPER(LEFT(TEXT($D$3,"mmmm"),3)) &amp; "'!B17")</f>
        <v>0</v>
      </c>
      <c r="E14" s="147"/>
      <c r="F14" s="148"/>
      <c r="G14" s="148"/>
      <c r="H14" s="148"/>
      <c r="I14" s="148"/>
      <c r="J14" s="148"/>
      <c r="K14" s="148"/>
      <c r="L14" s="148"/>
      <c r="M14" s="148"/>
      <c r="N14" s="148"/>
      <c r="O14" s="148"/>
      <c r="P14" s="149"/>
    </row>
    <row r="15" spans="1:33" ht="15" customHeight="1" x14ac:dyDescent="0.25">
      <c r="A15" s="44" t="str">
        <f ca="1">IF(MONTH(C15)=MONTH(D$3),RIGHT('Yearly Info'!A$21,LEN('Yearly Info'!A$21)-4),"")</f>
        <v/>
      </c>
      <c r="B15" s="145"/>
      <c r="C15" s="42">
        <f t="shared" ca="1" si="2"/>
        <v>46356</v>
      </c>
      <c r="D15" s="54">
        <f ca="1">INDIRECT("'" &amp; UPPER(LEFT(TEXT($D$3,"mmmm"),3)) &amp; "'!B18")</f>
        <v>0</v>
      </c>
      <c r="E15" s="147"/>
      <c r="F15" s="148"/>
      <c r="G15" s="148"/>
      <c r="H15" s="148"/>
      <c r="I15" s="148"/>
      <c r="J15" s="148"/>
      <c r="K15" s="148"/>
      <c r="L15" s="148"/>
      <c r="M15" s="148"/>
      <c r="N15" s="148"/>
      <c r="O15" s="148"/>
      <c r="P15" s="149"/>
      <c r="AG15" t="s">
        <v>18</v>
      </c>
    </row>
    <row r="16" spans="1:33" ht="15" customHeight="1" x14ac:dyDescent="0.25">
      <c r="A16" s="44" t="str">
        <f ca="1">IF(MONTH(C16)=MONTH(D$3),RIGHT('Yearly Info'!A$22,LEN('Yearly Info'!A$22)-4),"")</f>
        <v/>
      </c>
      <c r="B16" s="145"/>
      <c r="C16" s="42">
        <f t="shared" ca="1" si="2"/>
        <v>46356</v>
      </c>
      <c r="D16" s="54">
        <f ca="1">INDIRECT("'" &amp; UPPER(LEFT(TEXT($D$3,"mmmm"),3)) &amp; "'!B19")</f>
        <v>0</v>
      </c>
      <c r="E16" s="147"/>
      <c r="F16" s="148"/>
      <c r="G16" s="148"/>
      <c r="H16" s="148"/>
      <c r="I16" s="148"/>
      <c r="J16" s="148"/>
      <c r="K16" s="148"/>
      <c r="L16" s="148"/>
      <c r="M16" s="148"/>
      <c r="N16" s="148"/>
      <c r="O16" s="148"/>
      <c r="P16" s="149"/>
    </row>
    <row r="17" spans="1:32" ht="15" customHeight="1" x14ac:dyDescent="0.25">
      <c r="A17" s="44" t="str">
        <f ca="1">IF(MONTH(C17)=MONTH(D$3),RIGHT('Yearly Info'!A$23,LEN('Yearly Info'!A$23)-4),"")</f>
        <v/>
      </c>
      <c r="B17" s="145"/>
      <c r="C17" s="42">
        <f t="shared" ca="1" si="2"/>
        <v>46356</v>
      </c>
      <c r="D17" s="54">
        <f ca="1">INDIRECT("'" &amp; UPPER(LEFT(TEXT($D$3,"mmmm"),3)) &amp; "'!B20")</f>
        <v>0</v>
      </c>
      <c r="E17" s="147"/>
      <c r="F17" s="148"/>
      <c r="G17" s="148"/>
      <c r="H17" s="148"/>
      <c r="I17" s="148"/>
      <c r="J17" s="148"/>
      <c r="K17" s="148"/>
      <c r="L17" s="148"/>
      <c r="M17" s="148"/>
      <c r="N17" s="148"/>
      <c r="O17" s="148"/>
      <c r="P17" s="149"/>
    </row>
    <row r="18" spans="1:32" ht="15" customHeight="1" x14ac:dyDescent="0.25">
      <c r="A18" s="44" t="str">
        <f ca="1">IF(MONTH(C18)=MONTH(D$3),RIGHT('Yearly Info'!A$24,LEN('Yearly Info'!A$24)-4),"")</f>
        <v/>
      </c>
      <c r="B18" s="145"/>
      <c r="C18" s="42">
        <f t="shared" ca="1" si="2"/>
        <v>46356</v>
      </c>
      <c r="D18" s="54">
        <f ca="1">INDIRECT("'" &amp; UPPER(LEFT(TEXT($D$3,"mmmm"),3)) &amp; "'!B21")</f>
        <v>0</v>
      </c>
      <c r="E18" s="147"/>
      <c r="F18" s="148"/>
      <c r="G18" s="148"/>
      <c r="H18" s="148"/>
      <c r="I18" s="148"/>
      <c r="J18" s="148"/>
      <c r="K18" s="148"/>
      <c r="L18" s="148"/>
      <c r="M18" s="148"/>
      <c r="N18" s="148"/>
      <c r="O18" s="148"/>
      <c r="P18" s="149"/>
      <c r="AF18" t="s">
        <v>19</v>
      </c>
    </row>
    <row r="19" spans="1:32" ht="15" customHeight="1" x14ac:dyDescent="0.25">
      <c r="A19" s="44" t="str">
        <f ca="1">IF(MONTH(C19)=MONTH(D$3),RIGHT('Yearly Info'!A$25,LEN('Yearly Info'!A$25)-4),"")</f>
        <v/>
      </c>
      <c r="B19" s="145"/>
      <c r="C19" s="42">
        <f t="shared" ca="1" si="2"/>
        <v>46356</v>
      </c>
      <c r="D19" s="54">
        <f ca="1">INDIRECT("'" &amp; UPPER(LEFT(TEXT($D$3,"mmmm"),3)) &amp; "'!B22")</f>
        <v>0</v>
      </c>
      <c r="E19" s="147"/>
      <c r="F19" s="148"/>
      <c r="G19" s="148"/>
      <c r="H19" s="148"/>
      <c r="I19" s="148"/>
      <c r="J19" s="148"/>
      <c r="K19" s="148"/>
      <c r="L19" s="148"/>
      <c r="M19" s="148"/>
      <c r="N19" s="148"/>
      <c r="O19" s="148"/>
      <c r="P19" s="149"/>
    </row>
    <row r="20" spans="1:32" ht="15" customHeight="1" x14ac:dyDescent="0.25">
      <c r="A20" s="44" t="str">
        <f ca="1">IF(MONTH(C20)=MONTH(D$3),RIGHT('Yearly Info'!A$26,LEN('Yearly Info'!A$26)-4),"")</f>
        <v/>
      </c>
      <c r="B20" s="145"/>
      <c r="C20" s="42">
        <f t="shared" ca="1" si="2"/>
        <v>46356</v>
      </c>
      <c r="D20" s="54">
        <f ca="1">INDIRECT("'" &amp; UPPER(LEFT(TEXT($D$3,"mmmm"),3)) &amp; "'!B23")</f>
        <v>0</v>
      </c>
      <c r="E20" s="147"/>
      <c r="F20" s="148"/>
      <c r="G20" s="148"/>
      <c r="H20" s="148"/>
      <c r="I20" s="148"/>
      <c r="J20" s="148"/>
      <c r="K20" s="148"/>
      <c r="L20" s="148"/>
      <c r="M20" s="148"/>
      <c r="N20" s="148"/>
      <c r="O20" s="148"/>
      <c r="P20" s="149"/>
    </row>
    <row r="21" spans="1:32" ht="15" customHeight="1" x14ac:dyDescent="0.25">
      <c r="A21" s="44" t="str">
        <f ca="1">IF(MONTH(C21)=MONTH(D$3),RIGHT('Yearly Info'!A$27,LEN('Yearly Info'!A$27)-4),"")</f>
        <v/>
      </c>
      <c r="B21" s="145"/>
      <c r="C21" s="42">
        <f t="shared" ca="1" si="2"/>
        <v>46356</v>
      </c>
      <c r="D21" s="54">
        <f ca="1">INDIRECT("'" &amp; UPPER(LEFT(TEXT($D$3,"mmmm"),3)) &amp; "'!B24")</f>
        <v>0</v>
      </c>
      <c r="E21" s="147"/>
      <c r="F21" s="148"/>
      <c r="G21" s="148"/>
      <c r="H21" s="148"/>
      <c r="I21" s="148"/>
      <c r="J21" s="148"/>
      <c r="K21" s="148"/>
      <c r="L21" s="148"/>
      <c r="M21" s="148"/>
      <c r="N21" s="148"/>
      <c r="O21" s="148"/>
      <c r="P21" s="149"/>
    </row>
    <row r="22" spans="1:32" ht="15" customHeight="1" x14ac:dyDescent="0.25">
      <c r="A22" s="44" t="str">
        <f ca="1">IF(MONTH(C22)=MONTH(D$3),RIGHT('Yearly Info'!A$28,LEN('Yearly Info'!A$28)-4),"")</f>
        <v/>
      </c>
      <c r="B22" s="145"/>
      <c r="C22" s="42">
        <f t="shared" ca="1" si="2"/>
        <v>46356</v>
      </c>
      <c r="D22" s="54">
        <f ca="1">INDIRECT("'" &amp; UPPER(LEFT(TEXT($D$3,"mmmm"),3)) &amp; "'!B25")</f>
        <v>0</v>
      </c>
      <c r="E22" s="147"/>
      <c r="F22" s="148"/>
      <c r="G22" s="148"/>
      <c r="H22" s="148"/>
      <c r="I22" s="148"/>
      <c r="J22" s="148"/>
      <c r="K22" s="148"/>
      <c r="L22" s="148"/>
      <c r="M22" s="148"/>
      <c r="N22" s="148"/>
      <c r="O22" s="148"/>
      <c r="P22" s="149"/>
    </row>
    <row r="23" spans="1:32" ht="15" customHeight="1" x14ac:dyDescent="0.25">
      <c r="A23" s="44" t="str">
        <f ca="1">IF(MONTH(C23)=MONTH(D$3),RIGHT('Yearly Info'!A$29,LEN('Yearly Info'!A$29)-4),"")</f>
        <v/>
      </c>
      <c r="B23" s="145"/>
      <c r="C23" s="42">
        <f t="shared" ca="1" si="2"/>
        <v>46356</v>
      </c>
      <c r="D23" s="54">
        <f ca="1">INDIRECT("'" &amp; UPPER(LEFT(TEXT($D$3,"mmmm"),3)) &amp; "'!B26")</f>
        <v>0</v>
      </c>
      <c r="E23" s="147"/>
      <c r="F23" s="148"/>
      <c r="G23" s="148"/>
      <c r="H23" s="148"/>
      <c r="I23" s="148"/>
      <c r="J23" s="148"/>
      <c r="K23" s="148"/>
      <c r="L23" s="148"/>
      <c r="M23" s="148"/>
      <c r="N23" s="148"/>
      <c r="O23" s="148"/>
      <c r="P23" s="149"/>
      <c r="AB23" t="s">
        <v>20</v>
      </c>
    </row>
    <row r="24" spans="1:32" ht="15" customHeight="1" x14ac:dyDescent="0.25">
      <c r="A24" s="44" t="str">
        <f ca="1">IF(MONTH(C24)=MONTH(D$3),RIGHT('Yearly Info'!A$30,LEN('Yearly Info'!A$30)-4),"")</f>
        <v/>
      </c>
      <c r="B24" s="145"/>
      <c r="C24" s="42">
        <f t="shared" ca="1" si="2"/>
        <v>46356</v>
      </c>
      <c r="D24" s="54">
        <f ca="1">INDIRECT("'" &amp; UPPER(LEFT(TEXT($D$3,"mmmm"),3)) &amp; "'!B27")</f>
        <v>0</v>
      </c>
      <c r="E24" s="147"/>
      <c r="F24" s="148"/>
      <c r="G24" s="148"/>
      <c r="H24" s="148"/>
      <c r="I24" s="148"/>
      <c r="J24" s="148"/>
      <c r="K24" s="148"/>
      <c r="L24" s="148"/>
      <c r="M24" s="148"/>
      <c r="N24" s="148"/>
      <c r="O24" s="148"/>
      <c r="P24" s="149"/>
    </row>
    <row r="25" spans="1:32" ht="15" customHeight="1" x14ac:dyDescent="0.25">
      <c r="A25" s="44" t="str">
        <f ca="1">IF(MONTH(C25)=MONTH(D$3),RIGHT('Yearly Info'!A$31,LEN('Yearly Info'!A$31)-4),"")</f>
        <v/>
      </c>
      <c r="B25" s="145"/>
      <c r="C25" s="42">
        <f t="shared" ca="1" si="2"/>
        <v>46356</v>
      </c>
      <c r="D25" s="54">
        <f ca="1">INDIRECT("'" &amp; UPPER(LEFT(TEXT($D$3,"mmmm"),3)) &amp; "'!B28")</f>
        <v>0</v>
      </c>
      <c r="E25" s="147"/>
      <c r="F25" s="148"/>
      <c r="G25" s="148"/>
      <c r="H25" s="148"/>
      <c r="I25" s="148"/>
      <c r="J25" s="148"/>
      <c r="K25" s="148"/>
      <c r="L25" s="148"/>
      <c r="M25" s="148"/>
      <c r="N25" s="148"/>
      <c r="O25" s="148"/>
      <c r="P25" s="149"/>
    </row>
    <row r="26" spans="1:32" ht="15" customHeight="1" x14ac:dyDescent="0.25">
      <c r="A26" s="44" t="str">
        <f ca="1">IF(MONTH(C26)=MONTH(D$3),RIGHT('Yearly Info'!A$32,LEN('Yearly Info'!A$32)-4),"")</f>
        <v/>
      </c>
      <c r="B26" s="145"/>
      <c r="C26" s="42">
        <f t="shared" ca="1" si="2"/>
        <v>46356</v>
      </c>
      <c r="D26" s="54">
        <f ca="1">INDIRECT("'" &amp; UPPER(LEFT(TEXT($D$3,"mmmm"),3)) &amp; "'!B29")</f>
        <v>0</v>
      </c>
      <c r="E26" s="147"/>
      <c r="F26" s="148"/>
      <c r="G26" s="148"/>
      <c r="H26" s="148"/>
      <c r="I26" s="148"/>
      <c r="J26" s="148"/>
      <c r="K26" s="148"/>
      <c r="L26" s="148"/>
      <c r="M26" s="148"/>
      <c r="N26" s="148"/>
      <c r="O26" s="148"/>
      <c r="P26" s="149"/>
    </row>
    <row r="27" spans="1:32" ht="15" customHeight="1" x14ac:dyDescent="0.25">
      <c r="A27" s="44" t="str">
        <f ca="1">IF(MONTH(C27)=MONTH(D$3),RIGHT('Yearly Info'!A$33,LEN('Yearly Info'!A$33)-4),"")</f>
        <v/>
      </c>
      <c r="B27" s="145"/>
      <c r="C27" s="42">
        <f t="shared" ca="1" si="2"/>
        <v>46356</v>
      </c>
      <c r="D27" s="54">
        <f ca="1">INDIRECT("'" &amp; UPPER(LEFT(TEXT($D$3,"mmmm"),3)) &amp; "'!B30")</f>
        <v>0</v>
      </c>
      <c r="E27" s="147"/>
      <c r="F27" s="148"/>
      <c r="G27" s="148"/>
      <c r="H27" s="148"/>
      <c r="I27" s="148"/>
      <c r="J27" s="148"/>
      <c r="K27" s="148"/>
      <c r="L27" s="148"/>
      <c r="M27" s="148"/>
      <c r="N27" s="148"/>
      <c r="O27" s="148"/>
      <c r="P27" s="149"/>
    </row>
    <row r="28" spans="1:32" ht="15" customHeight="1" x14ac:dyDescent="0.25">
      <c r="A28" s="44" t="str">
        <f ca="1">IF(MONTH(C28)=MONTH(D$3),RIGHT('Yearly Info'!A$34,LEN('Yearly Info'!A$34)-4),"")</f>
        <v/>
      </c>
      <c r="B28" s="145"/>
      <c r="C28" s="42">
        <f t="shared" ca="1" si="2"/>
        <v>46356</v>
      </c>
      <c r="D28" s="54">
        <f ca="1">INDIRECT("'" &amp; UPPER(LEFT(TEXT($D$3,"mmmm"),3)) &amp; "'!B31")</f>
        <v>0</v>
      </c>
      <c r="E28" s="147"/>
      <c r="F28" s="148"/>
      <c r="G28" s="148"/>
      <c r="H28" s="148"/>
      <c r="I28" s="148"/>
      <c r="J28" s="148"/>
      <c r="K28" s="148"/>
      <c r="L28" s="148"/>
      <c r="M28" s="148"/>
      <c r="N28" s="148"/>
      <c r="O28" s="148"/>
      <c r="P28" s="149"/>
    </row>
    <row r="29" spans="1:32" ht="15" customHeight="1" x14ac:dyDescent="0.25">
      <c r="A29" s="44" t="str">
        <f ca="1">IF(MONTH(C29)=MONTH(D$3),RIGHT('Yearly Info'!A$35,LEN('Yearly Info'!A$35)-4),"")</f>
        <v/>
      </c>
      <c r="B29" s="145"/>
      <c r="C29" s="42">
        <f t="shared" ca="1" si="2"/>
        <v>46356</v>
      </c>
      <c r="D29" s="100">
        <f ca="1">INDIRECT("'" &amp; UPPER(LEFT(TEXT($D$3,"mmmm"),3)) &amp; "'!B32")</f>
        <v>0</v>
      </c>
      <c r="E29" s="147"/>
      <c r="F29" s="148"/>
      <c r="G29" s="148"/>
      <c r="H29" s="148"/>
      <c r="I29" s="148"/>
      <c r="J29" s="148"/>
      <c r="K29" s="148"/>
      <c r="L29" s="148"/>
      <c r="M29" s="148"/>
      <c r="N29" s="148"/>
      <c r="O29" s="148"/>
      <c r="P29" s="149"/>
    </row>
    <row r="30" spans="1:32" ht="15" customHeight="1" x14ac:dyDescent="0.25">
      <c r="A30" s="44" t="str">
        <f ca="1">IF(MONTH(C30)=MONTH(D$3),RIGHT('Yearly Info'!A$36,LEN('Yearly Info'!A$36)-4),"")</f>
        <v/>
      </c>
      <c r="B30" s="145"/>
      <c r="C30" s="42">
        <f t="shared" ca="1" si="2"/>
        <v>46356</v>
      </c>
      <c r="D30" s="100">
        <f ca="1">INDIRECT("'" &amp; UPPER(LEFT(TEXT($D$3,"mmmm"),3)) &amp; "'!B33")</f>
        <v>0</v>
      </c>
      <c r="E30" s="147"/>
      <c r="F30" s="148"/>
      <c r="G30" s="148"/>
      <c r="H30" s="148"/>
      <c r="I30" s="148"/>
      <c r="J30" s="148"/>
      <c r="K30" s="148"/>
      <c r="L30" s="148"/>
      <c r="M30" s="148"/>
      <c r="N30" s="148"/>
      <c r="O30" s="148"/>
      <c r="P30" s="149"/>
    </row>
    <row r="31" spans="1:32" ht="15" customHeight="1" x14ac:dyDescent="0.25">
      <c r="A31" s="44" t="str">
        <f ca="1">IF(MONTH(C31)=MONTH(D$3),RIGHT('Yearly Info'!A$37,LEN('Yearly Info'!A$37)-4),"")</f>
        <v/>
      </c>
      <c r="B31" s="145"/>
      <c r="C31" s="42">
        <f t="shared" ca="1" si="2"/>
        <v>46356</v>
      </c>
      <c r="D31" s="100">
        <f ca="1">INDIRECT("'" &amp; UPPER(LEFT(TEXT($D$3,"mmmm"),3)) &amp; "'!B34")</f>
        <v>0</v>
      </c>
      <c r="E31" s="147"/>
      <c r="F31" s="148"/>
      <c r="G31" s="148"/>
      <c r="H31" s="148"/>
      <c r="I31" s="148"/>
      <c r="J31" s="148"/>
      <c r="K31" s="148"/>
      <c r="L31" s="148"/>
      <c r="M31" s="148"/>
      <c r="N31" s="148"/>
      <c r="O31" s="148"/>
      <c r="P31" s="149"/>
    </row>
    <row r="32" spans="1:32" ht="15" customHeight="1" x14ac:dyDescent="0.25">
      <c r="A32" s="44" t="str">
        <f ca="1">IF(MONTH(C32)=MONTH(D$3),RIGHT('Yearly Info'!A$38,LEN('Yearly Info'!A$38)-4),"")</f>
        <v/>
      </c>
      <c r="B32" s="145"/>
      <c r="C32" s="42">
        <f t="shared" ca="1" si="2"/>
        <v>46356</v>
      </c>
      <c r="D32" s="100">
        <f ca="1">INDIRECT("'" &amp; UPPER(LEFT(TEXT($D$3,"mmmm"),3)) &amp; "'!B35")</f>
        <v>0</v>
      </c>
      <c r="E32" s="147"/>
      <c r="F32" s="148"/>
      <c r="G32" s="148"/>
      <c r="H32" s="148"/>
      <c r="I32" s="148"/>
      <c r="J32" s="148"/>
      <c r="K32" s="148"/>
      <c r="L32" s="148"/>
      <c r="M32" s="148"/>
      <c r="N32" s="148"/>
      <c r="O32" s="148"/>
      <c r="P32" s="149"/>
    </row>
    <row r="33" spans="1:16" ht="15" customHeight="1" x14ac:dyDescent="0.25">
      <c r="A33" s="44" t="str">
        <f ca="1">IF(MONTH(C33)=MONTH(D$3),RIGHT('Yearly Info'!A$39,LEN('Yearly Info'!A$39)-4),"")</f>
        <v/>
      </c>
      <c r="B33" s="145"/>
      <c r="C33" s="42">
        <f t="shared" ca="1" si="2"/>
        <v>46356</v>
      </c>
      <c r="D33" s="100">
        <f ca="1">INDIRECT("'" &amp; UPPER(LEFT(TEXT($D$3,"mmmm"),3)) &amp; "'!B36")</f>
        <v>0</v>
      </c>
      <c r="E33" s="147"/>
      <c r="F33" s="148"/>
      <c r="G33" s="148"/>
      <c r="H33" s="148"/>
      <c r="I33" s="148"/>
      <c r="J33" s="148"/>
      <c r="K33" s="148"/>
      <c r="L33" s="148"/>
      <c r="M33" s="148"/>
      <c r="N33" s="148"/>
      <c r="O33" s="148"/>
      <c r="P33" s="149"/>
    </row>
    <row r="34" spans="1:16" ht="15" customHeight="1" thickBot="1" x14ac:dyDescent="0.3">
      <c r="A34" s="45" t="str">
        <f ca="1">IF(MONTH(C34)=MONTH(D$3),RIGHT('Yearly Info'!A$40,LEN('Yearly Info'!A$40)-4),"")</f>
        <v/>
      </c>
      <c r="B34" s="145"/>
      <c r="C34" s="42">
        <f t="shared" ca="1" si="2"/>
        <v>46356</v>
      </c>
      <c r="D34" s="100">
        <f ca="1">INDIRECT("'" &amp; UPPER(LEFT(TEXT($D$3,"mmmm"),3)) &amp; "'!B37")</f>
        <v>0</v>
      </c>
      <c r="E34" s="147"/>
      <c r="F34" s="148"/>
      <c r="G34" s="148"/>
      <c r="H34" s="148"/>
      <c r="I34" s="148"/>
      <c r="J34" s="148"/>
      <c r="K34" s="148"/>
      <c r="L34" s="148"/>
      <c r="M34" s="148"/>
      <c r="N34" s="148"/>
      <c r="O34" s="148"/>
      <c r="P34" s="149"/>
    </row>
    <row r="35" spans="1:16" ht="15" customHeight="1" thickBot="1" x14ac:dyDescent="0.3">
      <c r="A35" s="45" t="str">
        <f ca="1">IF(MONTH(C35)=MONTH(D$3),RIGHT('Yearly Info'!A$41,LEN('Yearly Info'!A$41)-4),"")</f>
        <v/>
      </c>
      <c r="B35" s="145"/>
      <c r="C35" s="42">
        <f t="shared" ca="1" si="2"/>
        <v>46356</v>
      </c>
      <c r="D35" s="100">
        <f ca="1">INDIRECT("'" &amp; UPPER(LEFT(TEXT($D$3,"mmmm"),3)) &amp; "'!B38")</f>
        <v>0</v>
      </c>
      <c r="E35" s="147"/>
      <c r="F35" s="148"/>
      <c r="G35" s="148"/>
      <c r="H35" s="148"/>
      <c r="I35" s="148"/>
      <c r="J35" s="148"/>
      <c r="K35" s="148"/>
      <c r="L35" s="148"/>
      <c r="M35" s="148"/>
      <c r="N35" s="148"/>
      <c r="O35" s="148"/>
      <c r="P35" s="149"/>
    </row>
    <row r="36" spans="1:16" ht="15" customHeight="1" thickBot="1" x14ac:dyDescent="0.3">
      <c r="A36" s="45" t="str">
        <f ca="1">IF(MONTH(C36)=MONTH(D$3),RIGHT('Yearly Info'!A$42,LEN('Yearly Info'!A$42)-4),"")</f>
        <v/>
      </c>
      <c r="B36" s="145"/>
      <c r="C36" s="42">
        <f t="shared" ca="1" si="2"/>
        <v>46356</v>
      </c>
      <c r="D36" s="100">
        <f ca="1">INDIRECT("'" &amp; UPPER(LEFT(TEXT($D$3,"mmmm"),3)) &amp; "'!B39")</f>
        <v>0</v>
      </c>
      <c r="E36" s="147"/>
      <c r="F36" s="148"/>
      <c r="G36" s="148"/>
      <c r="H36" s="148"/>
      <c r="I36" s="148"/>
      <c r="J36" s="148"/>
      <c r="K36" s="148"/>
      <c r="L36" s="148"/>
      <c r="M36" s="148"/>
      <c r="N36" s="148"/>
      <c r="O36" s="148"/>
      <c r="P36" s="149"/>
    </row>
    <row r="37" spans="1:16" ht="15" customHeight="1" thickBot="1" x14ac:dyDescent="0.3">
      <c r="A37" s="45" t="str">
        <f ca="1">IF(MONTH(C37)=MONTH(D$3),RIGHT('Yearly Info'!A$43,LEN('Yearly Info'!A$43)-4),"")</f>
        <v/>
      </c>
      <c r="B37" s="146"/>
      <c r="C37" s="42">
        <f t="shared" ca="1" si="2"/>
        <v>46356</v>
      </c>
      <c r="D37" s="55">
        <f ca="1">INDIRECT("'" &amp; UPPER(LEFT(TEXT($D$3,"mmmm"),3)) &amp; "'!B40")</f>
        <v>0</v>
      </c>
      <c r="E37" s="150"/>
      <c r="F37" s="151"/>
      <c r="G37" s="151"/>
      <c r="H37" s="151"/>
      <c r="I37" s="151"/>
      <c r="J37" s="151"/>
      <c r="K37" s="151"/>
      <c r="L37" s="151"/>
      <c r="M37" s="151"/>
      <c r="N37" s="151"/>
      <c r="O37" s="151"/>
      <c r="P37" s="152"/>
    </row>
    <row r="38" spans="1:16" ht="15" customHeight="1" x14ac:dyDescent="0.25">
      <c r="A38" s="44" t="str">
        <f ca="1">IF(MONTH(C38)=MONTH(D$3),RIGHT('Yearly Info'!A$14,LEN('Yearly Info'!A$14)-4),"")</f>
        <v xml:space="preserve"> RICS Support for MDEQ</v>
      </c>
      <c r="B38" s="145" t="str">
        <f ca="1">TEXT(C38,"dddd")</f>
        <v>Tuesday</v>
      </c>
      <c r="C38" s="94">
        <f ca="1">C8+1</f>
        <v>46357</v>
      </c>
      <c r="D38" s="54">
        <f ca="1">INDIRECT("'" &amp; UPPER(TEXT($D$3,"mmm")) &amp; "'!C11")</f>
        <v>0</v>
      </c>
      <c r="E38" s="147"/>
      <c r="F38" s="148"/>
      <c r="G38" s="148"/>
      <c r="H38" s="148"/>
      <c r="I38" s="148"/>
      <c r="J38" s="148"/>
      <c r="K38" s="148"/>
      <c r="L38" s="148"/>
      <c r="M38" s="148"/>
      <c r="N38" s="148"/>
      <c r="O38" s="148"/>
      <c r="P38" s="149"/>
    </row>
    <row r="39" spans="1:16" ht="15" customHeight="1" x14ac:dyDescent="0.25">
      <c r="A39" s="44" t="str">
        <f ca="1">IF(MONTH(C39)=MONTH(D$3),RIGHT('Yearly Info'!A$15,LEN('Yearly Info'!A$15)-4),"")</f>
        <v xml:space="preserve"> MDEQ</v>
      </c>
      <c r="B39" s="145"/>
      <c r="C39" s="42">
        <f ca="1">C38</f>
        <v>46357</v>
      </c>
      <c r="D39" s="54">
        <f ca="1">INDIRECT("'" &amp; UPPER(LEFT(TEXT($D$3,"mmmm"),3)) &amp; "'!C12")</f>
        <v>0</v>
      </c>
      <c r="E39" s="147"/>
      <c r="F39" s="148"/>
      <c r="G39" s="148"/>
      <c r="H39" s="148"/>
      <c r="I39" s="148"/>
      <c r="J39" s="148"/>
      <c r="K39" s="148"/>
      <c r="L39" s="148"/>
      <c r="M39" s="148"/>
      <c r="N39" s="148"/>
      <c r="O39" s="148"/>
      <c r="P39" s="149"/>
    </row>
    <row r="40" spans="1:16" ht="15" customHeight="1" x14ac:dyDescent="0.25">
      <c r="A40" s="44" t="str">
        <f ca="1">IF(MONTH(C40)=MONTH(D$3),RIGHT('Yearly Info'!A$16,LEN('Yearly Info'!A$16)-4),"")</f>
        <v xml:space="preserve"> RICS Idea Portal</v>
      </c>
      <c r="B40" s="145"/>
      <c r="C40" s="42">
        <f t="shared" ref="C40:C66" ca="1" si="3">C39</f>
        <v>46357</v>
      </c>
      <c r="D40" s="54">
        <f ca="1">INDIRECT("'" &amp; UPPER(LEFT(TEXT($D$3,"mmmm"),3)) &amp; "'!C13")</f>
        <v>0</v>
      </c>
      <c r="E40" s="147"/>
      <c r="F40" s="148"/>
      <c r="G40" s="148"/>
      <c r="H40" s="148"/>
      <c r="I40" s="148"/>
      <c r="J40" s="148"/>
      <c r="K40" s="148"/>
      <c r="L40" s="148"/>
      <c r="M40" s="148"/>
      <c r="N40" s="148"/>
      <c r="O40" s="148"/>
      <c r="P40" s="149"/>
    </row>
    <row r="41" spans="1:16" ht="15" customHeight="1" x14ac:dyDescent="0.25">
      <c r="A41" s="44" t="str">
        <f ca="1">IF(MONTH(C41)=MONTH(D$3),RIGHT('Yearly Info'!A$17,LEN('Yearly Info'!A$17)-4),"")</f>
        <v xml:space="preserve"> MSWIS</v>
      </c>
      <c r="B41" s="145"/>
      <c r="C41" s="42">
        <f t="shared" ca="1" si="3"/>
        <v>46357</v>
      </c>
      <c r="D41" s="54">
        <f ca="1">INDIRECT("'" &amp; UPPER(LEFT(TEXT($D$3,"mmmm"),3)) &amp; "'!C14")</f>
        <v>0</v>
      </c>
      <c r="E41" s="147"/>
      <c r="F41" s="148"/>
      <c r="G41" s="148"/>
      <c r="H41" s="148"/>
      <c r="I41" s="148"/>
      <c r="J41" s="148"/>
      <c r="K41" s="148"/>
      <c r="L41" s="148"/>
      <c r="M41" s="148"/>
      <c r="N41" s="148"/>
      <c r="O41" s="148"/>
      <c r="P41" s="149"/>
    </row>
    <row r="42" spans="1:16" ht="15" customHeight="1" x14ac:dyDescent="0.25">
      <c r="A42" s="44" t="str">
        <f ca="1">IF(MONTH(C42)=MONTH(D$3),RIGHT('Yearly Info'!A$18,LEN('Yearly Info'!A$18)-4),"")</f>
        <v xml:space="preserve"> GeoSpatial</v>
      </c>
      <c r="B42" s="145"/>
      <c r="C42" s="42">
        <f t="shared" ca="1" si="3"/>
        <v>46357</v>
      </c>
      <c r="D42" s="54">
        <f ca="1">INDIRECT("'" &amp; UPPER(LEFT(TEXT($D$3,"mmmm"),3)) &amp; "'!C15")</f>
        <v>0</v>
      </c>
      <c r="E42" s="147"/>
      <c r="F42" s="148"/>
      <c r="G42" s="148"/>
      <c r="H42" s="148"/>
      <c r="I42" s="148"/>
      <c r="J42" s="148"/>
      <c r="K42" s="148"/>
      <c r="L42" s="148"/>
      <c r="M42" s="148"/>
      <c r="N42" s="148"/>
      <c r="O42" s="148"/>
      <c r="P42" s="149"/>
    </row>
    <row r="43" spans="1:16" ht="15" customHeight="1" x14ac:dyDescent="0.25">
      <c r="A43" s="44" t="str">
        <f ca="1">IF(MONTH(C43)=MONTH(D$3),RIGHT('Yearly Info'!A$19,LEN('Yearly Info'!A$19)-4),"")</f>
        <v xml:space="preserve"> RICS Dashboard</v>
      </c>
      <c r="B43" s="145"/>
      <c r="C43" s="42">
        <f t="shared" ca="1" si="3"/>
        <v>46357</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xml:space="preserve"> MDWFP NRIS</v>
      </c>
      <c r="B44" s="145"/>
      <c r="C44" s="42">
        <f t="shared" ca="1" si="3"/>
        <v>46357</v>
      </c>
      <c r="D44" s="54">
        <f ca="1">INDIRECT("'" &amp; UPPER(LEFT(TEXT($D$3,"mmmm"),3)) &amp; "'!C17")</f>
        <v>0</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xml:space="preserve"> MSWIS MRVA 4 CLOSED</v>
      </c>
      <c r="B45" s="145"/>
      <c r="C45" s="42">
        <f t="shared" ca="1" si="3"/>
        <v>46357</v>
      </c>
      <c r="D45" s="54">
        <f ca="1">INDIRECT("'" &amp; UPPER(LEFT(TEXT($D$3,"mmmm"),3)) &amp; "'!C18")</f>
        <v>0</v>
      </c>
      <c r="E45" s="147"/>
      <c r="F45" s="148"/>
      <c r="G45" s="148"/>
      <c r="H45" s="148"/>
      <c r="I45" s="148"/>
      <c r="J45" s="148"/>
      <c r="K45" s="148"/>
      <c r="L45" s="148"/>
      <c r="M45" s="148"/>
      <c r="N45" s="148"/>
      <c r="O45" s="148"/>
      <c r="P45" s="149"/>
    </row>
    <row r="46" spans="1:16" ht="15" customHeight="1" x14ac:dyDescent="0.25">
      <c r="A46" s="44" t="str">
        <f ca="1">IF(MONTH(C46)=MONTH(D$3),RIGHT('Yearly Info'!A$22,LEN('Yearly Info'!A$22)-4),"")</f>
        <v xml:space="preserve"> Tackett</v>
      </c>
      <c r="B46" s="145"/>
      <c r="C46" s="42">
        <f t="shared" ca="1" si="3"/>
        <v>46357</v>
      </c>
      <c r="D46" s="54">
        <f ca="1">INDIRECT("'" &amp; UPPER(LEFT(TEXT($D$3,"mmmm"),3)) &amp; "'!C19")</f>
        <v>0</v>
      </c>
      <c r="E46" s="147"/>
      <c r="F46" s="148"/>
      <c r="G46" s="148"/>
      <c r="H46" s="148"/>
      <c r="I46" s="148"/>
      <c r="J46" s="148"/>
      <c r="K46" s="148"/>
      <c r="L46" s="148"/>
      <c r="M46" s="148"/>
      <c r="N46" s="148"/>
      <c r="O46" s="148"/>
      <c r="P46" s="149"/>
    </row>
    <row r="47" spans="1:16" ht="15" customHeight="1" x14ac:dyDescent="0.25">
      <c r="A47" s="44" t="e">
        <f ca="1">IF(MONTH(C47)=MONTH(D$3),RIGHT('Yearly Info'!A$23,LEN('Yearly Info'!A$23)-4),"")</f>
        <v>#VALUE!</v>
      </c>
      <c r="B47" s="145"/>
      <c r="C47" s="42">
        <f t="shared" ca="1" si="3"/>
        <v>46357</v>
      </c>
      <c r="D47" s="54">
        <f ca="1">INDIRECT("'" &amp; UPPER(LEFT(TEXT($D$3,"mmmm"),3)) &amp; "'!C20")</f>
        <v>0</v>
      </c>
      <c r="E47" s="147"/>
      <c r="F47" s="148"/>
      <c r="G47" s="148"/>
      <c r="H47" s="148"/>
      <c r="I47" s="148"/>
      <c r="J47" s="148"/>
      <c r="K47" s="148"/>
      <c r="L47" s="148"/>
      <c r="M47" s="148"/>
      <c r="N47" s="148"/>
      <c r="O47" s="148"/>
      <c r="P47" s="149"/>
    </row>
    <row r="48" spans="1:16" ht="15" customHeight="1" x14ac:dyDescent="0.25">
      <c r="A48" s="44" t="e">
        <f ca="1">IF(MONTH(C48)=MONTH(D$3),RIGHT('Yearly Info'!A$24,LEN('Yearly Info'!A$24)-4),"")</f>
        <v>#VALUE!</v>
      </c>
      <c r="B48" s="145"/>
      <c r="C48" s="42">
        <f t="shared" ca="1" si="3"/>
        <v>46357</v>
      </c>
      <c r="D48" s="54">
        <f ca="1">INDIRECT("'" &amp; UPPER(LEFT(TEXT($D$3,"mmmm"),3)) &amp; "'!C21")</f>
        <v>0</v>
      </c>
      <c r="E48" s="147"/>
      <c r="F48" s="148"/>
      <c r="G48" s="148"/>
      <c r="H48" s="148"/>
      <c r="I48" s="148"/>
      <c r="J48" s="148"/>
      <c r="K48" s="148"/>
      <c r="L48" s="148"/>
      <c r="M48" s="148"/>
      <c r="N48" s="148"/>
      <c r="O48" s="148"/>
      <c r="P48" s="149"/>
    </row>
    <row r="49" spans="1:16" ht="15" customHeight="1" x14ac:dyDescent="0.25">
      <c r="A49" s="44" t="e">
        <f ca="1">IF(MONTH(C49)=MONTH(D$3),RIGHT('Yearly Info'!A$25,LEN('Yearly Info'!A$25)-4),"")</f>
        <v>#VALUE!</v>
      </c>
      <c r="B49" s="145"/>
      <c r="C49" s="42">
        <f t="shared" ca="1" si="3"/>
        <v>46357</v>
      </c>
      <c r="D49" s="54">
        <f ca="1">INDIRECT("'" &amp; UPPER(LEFT(TEXT($D$3,"mmmm"),3)) &amp; "'!C22")</f>
        <v>0</v>
      </c>
      <c r="E49" s="147"/>
      <c r="F49" s="148"/>
      <c r="G49" s="148"/>
      <c r="H49" s="148"/>
      <c r="I49" s="148"/>
      <c r="J49" s="148"/>
      <c r="K49" s="148"/>
      <c r="L49" s="148"/>
      <c r="M49" s="148"/>
      <c r="N49" s="148"/>
      <c r="O49" s="148"/>
      <c r="P49" s="149"/>
    </row>
    <row r="50" spans="1:16" ht="15" customHeight="1" x14ac:dyDescent="0.25">
      <c r="A50" s="44" t="e">
        <f ca="1">IF(MONTH(C50)=MONTH(D$3),RIGHT('Yearly Info'!A$26,LEN('Yearly Info'!A$26)-4),"")</f>
        <v>#VALUE!</v>
      </c>
      <c r="B50" s="145"/>
      <c r="C50" s="42">
        <f t="shared" ca="1" si="3"/>
        <v>46357</v>
      </c>
      <c r="D50" s="54">
        <f ca="1">INDIRECT("'" &amp; UPPER(LEFT(TEXT($D$3,"mmmm"),3)) &amp; "'!C23")</f>
        <v>0</v>
      </c>
      <c r="E50" s="147"/>
      <c r="F50" s="148"/>
      <c r="G50" s="148"/>
      <c r="H50" s="148"/>
      <c r="I50" s="148"/>
      <c r="J50" s="148"/>
      <c r="K50" s="148"/>
      <c r="L50" s="148"/>
      <c r="M50" s="148"/>
      <c r="N50" s="148"/>
      <c r="O50" s="148"/>
      <c r="P50" s="149"/>
    </row>
    <row r="51" spans="1:16" ht="15" customHeight="1" x14ac:dyDescent="0.25">
      <c r="A51" s="44" t="e">
        <f ca="1">IF(MONTH(C51)=MONTH(D$3),RIGHT('Yearly Info'!A$27,LEN('Yearly Info'!A$27)-4),"")</f>
        <v>#VALUE!</v>
      </c>
      <c r="B51" s="145"/>
      <c r="C51" s="42">
        <f t="shared" ca="1" si="3"/>
        <v>46357</v>
      </c>
      <c r="D51" s="54">
        <f ca="1">INDIRECT("'" &amp; UPPER(LEFT(TEXT($D$3,"mmmm"),3)) &amp; "'!C24")</f>
        <v>0</v>
      </c>
      <c r="E51" s="147"/>
      <c r="F51" s="148"/>
      <c r="G51" s="148"/>
      <c r="H51" s="148"/>
      <c r="I51" s="148"/>
      <c r="J51" s="148"/>
      <c r="K51" s="148"/>
      <c r="L51" s="148"/>
      <c r="M51" s="148"/>
      <c r="N51" s="148"/>
      <c r="O51" s="148"/>
      <c r="P51" s="149"/>
    </row>
    <row r="52" spans="1:16" ht="15" customHeight="1" x14ac:dyDescent="0.25">
      <c r="A52" s="44" t="e">
        <f ca="1">IF(MONTH(C52)=MONTH(D$3),RIGHT('Yearly Info'!A$28,LEN('Yearly Info'!A$28)-4),"")</f>
        <v>#VALUE!</v>
      </c>
      <c r="B52" s="145"/>
      <c r="C52" s="42">
        <f t="shared" ca="1" si="3"/>
        <v>46357</v>
      </c>
      <c r="D52" s="54">
        <f ca="1">INDIRECT("'" &amp; UPPER(LEFT(TEXT($D$3,"mmmm"),3)) &amp; "'!C25")</f>
        <v>0</v>
      </c>
      <c r="E52" s="147"/>
      <c r="F52" s="148"/>
      <c r="G52" s="148"/>
      <c r="H52" s="148"/>
      <c r="I52" s="148"/>
      <c r="J52" s="148"/>
      <c r="K52" s="148"/>
      <c r="L52" s="148"/>
      <c r="M52" s="148"/>
      <c r="N52" s="148"/>
      <c r="O52" s="148"/>
      <c r="P52" s="149"/>
    </row>
    <row r="53" spans="1:16" ht="15" customHeight="1" x14ac:dyDescent="0.25">
      <c r="A53" s="44" t="e">
        <f ca="1">IF(MONTH(C53)=MONTH(D$3),RIGHT('Yearly Info'!A$29,LEN('Yearly Info'!A$29)-4),"")</f>
        <v>#VALUE!</v>
      </c>
      <c r="B53" s="145"/>
      <c r="C53" s="42">
        <f t="shared" ca="1" si="3"/>
        <v>46357</v>
      </c>
      <c r="D53" s="54">
        <f ca="1">INDIRECT("'" &amp; UPPER(LEFT(TEXT($D$3,"mmmm"),3)) &amp; "'!C26")</f>
        <v>0</v>
      </c>
      <c r="E53" s="147"/>
      <c r="F53" s="148"/>
      <c r="G53" s="148"/>
      <c r="H53" s="148"/>
      <c r="I53" s="148"/>
      <c r="J53" s="148"/>
      <c r="K53" s="148"/>
      <c r="L53" s="148"/>
      <c r="M53" s="148"/>
      <c r="N53" s="148"/>
      <c r="O53" s="148"/>
      <c r="P53" s="149"/>
    </row>
    <row r="54" spans="1:16" ht="15" customHeight="1" x14ac:dyDescent="0.25">
      <c r="A54" s="44" t="e">
        <f ca="1">IF(MONTH(C54)=MONTH(D$3),RIGHT('Yearly Info'!A$30,LEN('Yearly Info'!A$30)-4),"")</f>
        <v>#VALUE!</v>
      </c>
      <c r="B54" s="145"/>
      <c r="C54" s="42">
        <f t="shared" ca="1" si="3"/>
        <v>46357</v>
      </c>
      <c r="D54" s="54">
        <f ca="1">INDIRECT("'" &amp; UPPER(LEFT(TEXT($D$3,"mmmm"),3)) &amp; "'!C27")</f>
        <v>0</v>
      </c>
      <c r="E54" s="147"/>
      <c r="F54" s="148"/>
      <c r="G54" s="148"/>
      <c r="H54" s="148"/>
      <c r="I54" s="148"/>
      <c r="J54" s="148"/>
      <c r="K54" s="148"/>
      <c r="L54" s="148"/>
      <c r="M54" s="148"/>
      <c r="N54" s="148"/>
      <c r="O54" s="148"/>
      <c r="P54" s="149"/>
    </row>
    <row r="55" spans="1:16" ht="15" customHeight="1" x14ac:dyDescent="0.25">
      <c r="A55" s="44" t="e">
        <f ca="1">IF(MONTH(C55)=MONTH(D$3),RIGHT('Yearly Info'!A$31,LEN('Yearly Info'!A$31)-4),"")</f>
        <v>#VALUE!</v>
      </c>
      <c r="B55" s="145"/>
      <c r="C55" s="42">
        <f t="shared" ca="1" si="3"/>
        <v>46357</v>
      </c>
      <c r="D55" s="54">
        <f ca="1">INDIRECT("'" &amp; UPPER(LEFT(TEXT($D$3,"mmmm"),3)) &amp; "'!C28")</f>
        <v>0</v>
      </c>
      <c r="E55" s="147"/>
      <c r="F55" s="148"/>
      <c r="G55" s="148"/>
      <c r="H55" s="148"/>
      <c r="I55" s="148"/>
      <c r="J55" s="148"/>
      <c r="K55" s="148"/>
      <c r="L55" s="148"/>
      <c r="M55" s="148"/>
      <c r="N55" s="148"/>
      <c r="O55" s="148"/>
      <c r="P55" s="149"/>
    </row>
    <row r="56" spans="1:16" ht="15" customHeight="1" x14ac:dyDescent="0.25">
      <c r="A56" s="44" t="e">
        <f ca="1">IF(MONTH(C56)=MONTH(D$3),RIGHT('Yearly Info'!A$32,LEN('Yearly Info'!A$32)-4),"")</f>
        <v>#VALUE!</v>
      </c>
      <c r="B56" s="145"/>
      <c r="C56" s="42">
        <f ca="1">C55</f>
        <v>46357</v>
      </c>
      <c r="D56" s="54">
        <f ca="1">INDIRECT("'" &amp; UPPER(LEFT(TEXT($D$3,"mmmm"),3)) &amp; "'!C29")</f>
        <v>0</v>
      </c>
      <c r="E56" s="147"/>
      <c r="F56" s="148"/>
      <c r="G56" s="148"/>
      <c r="H56" s="148"/>
      <c r="I56" s="148"/>
      <c r="J56" s="148"/>
      <c r="K56" s="148"/>
      <c r="L56" s="148"/>
      <c r="M56" s="148"/>
      <c r="N56" s="148"/>
      <c r="O56" s="148"/>
      <c r="P56" s="149"/>
    </row>
    <row r="57" spans="1:16" ht="15" customHeight="1" x14ac:dyDescent="0.25">
      <c r="A57" s="44" t="e">
        <f ca="1">IF(MONTH(C57)=MONTH(D$3),RIGHT('Yearly Info'!A$33,LEN('Yearly Info'!A$33)-4),"")</f>
        <v>#VALUE!</v>
      </c>
      <c r="B57" s="145"/>
      <c r="C57" s="42">
        <f t="shared" ca="1" si="3"/>
        <v>46357</v>
      </c>
      <c r="D57" s="54">
        <f ca="1">INDIRECT("'" &amp; UPPER(LEFT(TEXT($D$3,"mmmm"),3)) &amp; "'!C30")</f>
        <v>0</v>
      </c>
      <c r="E57" s="147"/>
      <c r="F57" s="148"/>
      <c r="G57" s="148"/>
      <c r="H57" s="148"/>
      <c r="I57" s="148"/>
      <c r="J57" s="148"/>
      <c r="K57" s="148"/>
      <c r="L57" s="148"/>
      <c r="M57" s="148"/>
      <c r="N57" s="148"/>
      <c r="O57" s="148"/>
      <c r="P57" s="149"/>
    </row>
    <row r="58" spans="1:16" ht="15" customHeight="1" x14ac:dyDescent="0.25">
      <c r="A58" s="44" t="e">
        <f ca="1">IF(MONTH(C58)=MONTH(D$3),RIGHT('Yearly Info'!A$34,LEN('Yearly Info'!A$34)-4),"")</f>
        <v>#VALUE!</v>
      </c>
      <c r="B58" s="145"/>
      <c r="C58" s="42">
        <f t="shared" ca="1" si="3"/>
        <v>46357</v>
      </c>
      <c r="D58" s="54">
        <f ca="1">INDIRECT("'" &amp; UPPER(LEFT(TEXT($D$3,"mmmm"),3)) &amp; "'!C31")</f>
        <v>0</v>
      </c>
      <c r="E58" s="147"/>
      <c r="F58" s="148"/>
      <c r="G58" s="148"/>
      <c r="H58" s="148"/>
      <c r="I58" s="148"/>
      <c r="J58" s="148"/>
      <c r="K58" s="148"/>
      <c r="L58" s="148"/>
      <c r="M58" s="148"/>
      <c r="N58" s="148"/>
      <c r="O58" s="148"/>
      <c r="P58" s="149"/>
    </row>
    <row r="59" spans="1:16" ht="15" customHeight="1" x14ac:dyDescent="0.25">
      <c r="A59" s="44" t="e">
        <f ca="1">IF(MONTH(C59)=MONTH(D$3),RIGHT('Yearly Info'!A$35,LEN('Yearly Info'!A$35)-4),"")</f>
        <v>#VALUE!</v>
      </c>
      <c r="B59" s="145"/>
      <c r="C59" s="42">
        <f t="shared" ca="1" si="3"/>
        <v>46357</v>
      </c>
      <c r="D59" s="100">
        <f ca="1">INDIRECT("'" &amp; UPPER(LEFT(TEXT($D$3,"mmmm"),3)) &amp; "'!C32")</f>
        <v>0</v>
      </c>
      <c r="E59" s="147"/>
      <c r="F59" s="148"/>
      <c r="G59" s="148"/>
      <c r="H59" s="148"/>
      <c r="I59" s="148"/>
      <c r="J59" s="148"/>
      <c r="K59" s="148"/>
      <c r="L59" s="148"/>
      <c r="M59" s="148"/>
      <c r="N59" s="148"/>
      <c r="O59" s="148"/>
      <c r="P59" s="149"/>
    </row>
    <row r="60" spans="1:16" ht="15" customHeight="1" x14ac:dyDescent="0.25">
      <c r="A60" s="44" t="e">
        <f ca="1">IF(MONTH(C60)=MONTH(D$3),RIGHT('Yearly Info'!A$36,LEN('Yearly Info'!A$36)-4),"")</f>
        <v>#VALUE!</v>
      </c>
      <c r="B60" s="145"/>
      <c r="C60" s="42">
        <f t="shared" ca="1" si="3"/>
        <v>46357</v>
      </c>
      <c r="D60" s="100">
        <f ca="1">INDIRECT("'" &amp; UPPER(LEFT(TEXT($D$3,"mmmm"),3)) &amp; "'!C33")</f>
        <v>0</v>
      </c>
      <c r="E60" s="147"/>
      <c r="F60" s="148"/>
      <c r="G60" s="148"/>
      <c r="H60" s="148"/>
      <c r="I60" s="148"/>
      <c r="J60" s="148"/>
      <c r="K60" s="148"/>
      <c r="L60" s="148"/>
      <c r="M60" s="148"/>
      <c r="N60" s="148"/>
      <c r="O60" s="148"/>
      <c r="P60" s="149"/>
    </row>
    <row r="61" spans="1:16" ht="15" customHeight="1" x14ac:dyDescent="0.25">
      <c r="A61" s="44" t="e">
        <f ca="1">IF(MONTH(C61)=MONTH(D$3),RIGHT('Yearly Info'!A$37,LEN('Yearly Info'!A$37)-4),"")</f>
        <v>#VALUE!</v>
      </c>
      <c r="B61" s="145"/>
      <c r="C61" s="42">
        <f t="shared" ca="1" si="3"/>
        <v>46357</v>
      </c>
      <c r="D61" s="100">
        <f ca="1">INDIRECT("'" &amp; UPPER(LEFT(TEXT($D$3,"mmmm"),3)) &amp; "'!C34")</f>
        <v>0</v>
      </c>
      <c r="E61" s="147"/>
      <c r="F61" s="148"/>
      <c r="G61" s="148"/>
      <c r="H61" s="148"/>
      <c r="I61" s="148"/>
      <c r="J61" s="148"/>
      <c r="K61" s="148"/>
      <c r="L61" s="148"/>
      <c r="M61" s="148"/>
      <c r="N61" s="148"/>
      <c r="O61" s="148"/>
      <c r="P61" s="149"/>
    </row>
    <row r="62" spans="1:16" ht="15" customHeight="1" x14ac:dyDescent="0.25">
      <c r="A62" s="44" t="e">
        <f ca="1">IF(MONTH(C62)=MONTH(D$3),RIGHT('Yearly Info'!A$38,LEN('Yearly Info'!A$38)-4),"")</f>
        <v>#VALUE!</v>
      </c>
      <c r="B62" s="145"/>
      <c r="C62" s="42">
        <f t="shared" ca="1" si="3"/>
        <v>46357</v>
      </c>
      <c r="D62" s="100">
        <f ca="1">INDIRECT("'" &amp; UPPER(LEFT(TEXT($D$3,"mmmm"),3)) &amp; "'!C35")</f>
        <v>0</v>
      </c>
      <c r="E62" s="147"/>
      <c r="F62" s="148"/>
      <c r="G62" s="148"/>
      <c r="H62" s="148"/>
      <c r="I62" s="148"/>
      <c r="J62" s="148"/>
      <c r="K62" s="148"/>
      <c r="L62" s="148"/>
      <c r="M62" s="148"/>
      <c r="N62" s="148"/>
      <c r="O62" s="148"/>
      <c r="P62" s="149"/>
    </row>
    <row r="63" spans="1:16" ht="15" customHeight="1" x14ac:dyDescent="0.25">
      <c r="A63" s="44" t="e">
        <f ca="1">IF(MONTH(C63)=MONTH(D$3),RIGHT('Yearly Info'!A$39,LEN('Yearly Info'!A$39)-4),"")</f>
        <v>#VALUE!</v>
      </c>
      <c r="B63" s="145"/>
      <c r="C63" s="42">
        <f t="shared" ca="1" si="3"/>
        <v>46357</v>
      </c>
      <c r="D63" s="100">
        <f ca="1">INDIRECT("'" &amp; UPPER(LEFT(TEXT($D$3,"mmmm"),3)) &amp; "'!C36")</f>
        <v>0</v>
      </c>
      <c r="E63" s="147"/>
      <c r="F63" s="148"/>
      <c r="G63" s="148"/>
      <c r="H63" s="148"/>
      <c r="I63" s="148"/>
      <c r="J63" s="148"/>
      <c r="K63" s="148"/>
      <c r="L63" s="148"/>
      <c r="M63" s="148"/>
      <c r="N63" s="148"/>
      <c r="O63" s="148"/>
      <c r="P63" s="149"/>
    </row>
    <row r="64" spans="1:16" ht="15" customHeight="1" thickBot="1" x14ac:dyDescent="0.3">
      <c r="A64" s="45" t="e">
        <f ca="1">IF(MONTH(C64)=MONTH(D$3),RIGHT('Yearly Info'!A$40,LEN('Yearly Info'!A$40)-4),"")</f>
        <v>#VALUE!</v>
      </c>
      <c r="B64" s="145"/>
      <c r="C64" s="42">
        <f t="shared" ca="1" si="3"/>
        <v>46357</v>
      </c>
      <c r="D64" s="100">
        <f ca="1">INDIRECT("'" &amp; UPPER(LEFT(TEXT($D$3,"mmmm"),3)) &amp; "'!C37")</f>
        <v>0</v>
      </c>
      <c r="E64" s="147"/>
      <c r="F64" s="148"/>
      <c r="G64" s="148"/>
      <c r="H64" s="148"/>
      <c r="I64" s="148"/>
      <c r="J64" s="148"/>
      <c r="K64" s="148"/>
      <c r="L64" s="148"/>
      <c r="M64" s="148"/>
      <c r="N64" s="148"/>
      <c r="O64" s="148"/>
      <c r="P64" s="149"/>
    </row>
    <row r="65" spans="1:16" ht="15" customHeight="1" thickBot="1" x14ac:dyDescent="0.3">
      <c r="A65" s="45" t="str">
        <f ca="1">IF(MONTH(C65)=MONTH(D$3),RIGHT('Yearly Info'!A$41,LEN('Yearly Info'!A$41)-4),"")</f>
        <v xml:space="preserve"> </v>
      </c>
      <c r="B65" s="145"/>
      <c r="C65" s="42">
        <f t="shared" ca="1" si="3"/>
        <v>46357</v>
      </c>
      <c r="D65" s="100">
        <f ca="1">INDIRECT("'" &amp; UPPER(LEFT(TEXT($D$3,"mmmm"),3)) &amp; "'!C38")</f>
        <v>0</v>
      </c>
      <c r="E65" s="147"/>
      <c r="F65" s="148"/>
      <c r="G65" s="148"/>
      <c r="H65" s="148"/>
      <c r="I65" s="148"/>
      <c r="J65" s="148"/>
      <c r="K65" s="148"/>
      <c r="L65" s="148"/>
      <c r="M65" s="148"/>
      <c r="N65" s="148"/>
      <c r="O65" s="148"/>
      <c r="P65" s="149"/>
    </row>
    <row r="66" spans="1:16" ht="15" customHeight="1" thickBot="1" x14ac:dyDescent="0.3">
      <c r="A66" s="45" t="str">
        <f ca="1">IF(MONTH(C66)=MONTH(D$3),RIGHT('Yearly Info'!A$42,LEN('Yearly Info'!A$42)-4),"")</f>
        <v xml:space="preserve"> </v>
      </c>
      <c r="B66" s="145"/>
      <c r="C66" s="42">
        <f t="shared" ca="1" si="3"/>
        <v>46357</v>
      </c>
      <c r="D66" s="100">
        <f ca="1">INDIRECT("'" &amp; UPPER(LEFT(TEXT($D$3,"mmmm"),3)) &amp; "'!C39")</f>
        <v>0</v>
      </c>
      <c r="E66" s="147"/>
      <c r="F66" s="148"/>
      <c r="G66" s="148"/>
      <c r="H66" s="148"/>
      <c r="I66" s="148"/>
      <c r="J66" s="148"/>
      <c r="K66" s="148"/>
      <c r="L66" s="148"/>
      <c r="M66" s="148"/>
      <c r="N66" s="148"/>
      <c r="O66" s="148"/>
      <c r="P66" s="149"/>
    </row>
    <row r="67" spans="1:16" ht="15" customHeight="1" thickBot="1" x14ac:dyDescent="0.3">
      <c r="A67" s="45" t="str">
        <f ca="1">IF(MONTH(C67)=MONTH(D$3),RIGHT('Yearly Info'!A$43,LEN('Yearly Info'!A$43)-4),"")</f>
        <v xml:space="preserve"> </v>
      </c>
      <c r="B67" s="146"/>
      <c r="C67" s="95">
        <f ca="1">C58</f>
        <v>46357</v>
      </c>
      <c r="D67" s="55">
        <f ca="1">INDIRECT("'" &amp; UPPER(LEFT(TEXT($D$3,"mmmm"),3)) &amp; "'!C40")</f>
        <v>0</v>
      </c>
      <c r="E67" s="150"/>
      <c r="F67" s="151"/>
      <c r="G67" s="151"/>
      <c r="H67" s="151"/>
      <c r="I67" s="151"/>
      <c r="J67" s="151"/>
      <c r="K67" s="151"/>
      <c r="L67" s="151"/>
      <c r="M67" s="151"/>
      <c r="N67" s="151"/>
      <c r="O67" s="151"/>
      <c r="P67" s="152"/>
    </row>
    <row r="68" spans="1:16" ht="15" customHeight="1" x14ac:dyDescent="0.25">
      <c r="A68" s="44" t="str">
        <f ca="1">IF(MONTH(C68)=MONTH(D$3),RIGHT('Yearly Info'!A$14,LEN('Yearly Info'!A$14)-4),"")</f>
        <v xml:space="preserve"> RICS Support for MDEQ</v>
      </c>
      <c r="B68" s="145" t="str">
        <f ca="1">TEXT(C68,"dddd")</f>
        <v>Wednesday</v>
      </c>
      <c r="C68" s="94">
        <f ca="1">C38+1</f>
        <v>46358</v>
      </c>
      <c r="D68" s="54">
        <f ca="1">INDIRECT("'" &amp; UPPER(LEFT(TEXT($D$3,"mmmm"),3)) &amp; "'!D11")</f>
        <v>0</v>
      </c>
      <c r="E68" s="147"/>
      <c r="F68" s="148"/>
      <c r="G68" s="148"/>
      <c r="H68" s="148"/>
      <c r="I68" s="148"/>
      <c r="J68" s="148"/>
      <c r="K68" s="148"/>
      <c r="L68" s="148"/>
      <c r="M68" s="148"/>
      <c r="N68" s="148"/>
      <c r="O68" s="148"/>
      <c r="P68" s="149"/>
    </row>
    <row r="69" spans="1:16" ht="15" customHeight="1" x14ac:dyDescent="0.25">
      <c r="A69" s="44" t="str">
        <f ca="1">IF(MONTH(C69)=MONTH(D$3),RIGHT('Yearly Info'!A$15,LEN('Yearly Info'!A$15)-4),"")</f>
        <v xml:space="preserve"> MDEQ</v>
      </c>
      <c r="B69" s="145"/>
      <c r="C69" s="42">
        <f ca="1">C68</f>
        <v>46358</v>
      </c>
      <c r="D69" s="54">
        <f ca="1">INDIRECT("'" &amp; UPPER(LEFT(TEXT($D$3,"mmmm"),3)) &amp; "'!D12")</f>
        <v>0</v>
      </c>
      <c r="E69" s="147"/>
      <c r="F69" s="148"/>
      <c r="G69" s="148"/>
      <c r="H69" s="148"/>
      <c r="I69" s="148"/>
      <c r="J69" s="148"/>
      <c r="K69" s="148"/>
      <c r="L69" s="148"/>
      <c r="M69" s="148"/>
      <c r="N69" s="148"/>
      <c r="O69" s="148"/>
      <c r="P69" s="149"/>
    </row>
    <row r="70" spans="1:16" ht="15" customHeight="1" x14ac:dyDescent="0.25">
      <c r="A70" s="44" t="str">
        <f ca="1">IF(MONTH(C70)=MONTH(D$3),RIGHT('Yearly Info'!A$16,LEN('Yearly Info'!A$16)-4),"")</f>
        <v xml:space="preserve"> RICS Idea Portal</v>
      </c>
      <c r="B70" s="145"/>
      <c r="C70" s="42">
        <f t="shared" ref="C70:C97" ca="1" si="4">C69</f>
        <v>46358</v>
      </c>
      <c r="D70" s="54">
        <f ca="1">INDIRECT("'" &amp; UPPER(LEFT(TEXT($D$3,"mmmm"),3)) &amp; "'!D13")</f>
        <v>0</v>
      </c>
      <c r="E70" s="147"/>
      <c r="F70" s="148"/>
      <c r="G70" s="148"/>
      <c r="H70" s="148"/>
      <c r="I70" s="148"/>
      <c r="J70" s="148"/>
      <c r="K70" s="148"/>
      <c r="L70" s="148"/>
      <c r="M70" s="148"/>
      <c r="N70" s="148"/>
      <c r="O70" s="148"/>
      <c r="P70" s="149"/>
    </row>
    <row r="71" spans="1:16" ht="15" customHeight="1" x14ac:dyDescent="0.25">
      <c r="A71" s="44" t="str">
        <f ca="1">IF(MONTH(C71)=MONTH(D$3),RIGHT('Yearly Info'!A$17,LEN('Yearly Info'!A$17)-4),"")</f>
        <v xml:space="preserve"> MSWIS</v>
      </c>
      <c r="B71" s="145"/>
      <c r="C71" s="42">
        <f t="shared" ca="1" si="4"/>
        <v>46358</v>
      </c>
      <c r="D71" s="54">
        <f ca="1">INDIRECT("'" &amp; UPPER(LEFT(TEXT($D$3,"mmmm"),3)) &amp; "'!D14")</f>
        <v>0</v>
      </c>
      <c r="E71" s="147"/>
      <c r="F71" s="148"/>
      <c r="G71" s="148"/>
      <c r="H71" s="148"/>
      <c r="I71" s="148"/>
      <c r="J71" s="148"/>
      <c r="K71" s="148"/>
      <c r="L71" s="148"/>
      <c r="M71" s="148"/>
      <c r="N71" s="148"/>
      <c r="O71" s="148"/>
      <c r="P71" s="149"/>
    </row>
    <row r="72" spans="1:16" ht="15" customHeight="1" x14ac:dyDescent="0.25">
      <c r="A72" s="44" t="str">
        <f ca="1">IF(MONTH(C72)=MONTH(D$3),RIGHT('Yearly Info'!A$18,LEN('Yearly Info'!A$18)-4),"")</f>
        <v xml:space="preserve"> GeoSpatial</v>
      </c>
      <c r="B72" s="145"/>
      <c r="C72" s="42">
        <f t="shared" ca="1" si="4"/>
        <v>46358</v>
      </c>
      <c r="D72" s="54">
        <f ca="1">INDIRECT("'" &amp; UPPER(LEFT(TEXT($D$3,"mmmm"),3)) &amp; "'!D15")</f>
        <v>0</v>
      </c>
      <c r="E72" s="156"/>
      <c r="F72" s="148"/>
      <c r="G72" s="148"/>
      <c r="H72" s="148"/>
      <c r="I72" s="148"/>
      <c r="J72" s="148"/>
      <c r="K72" s="148"/>
      <c r="L72" s="148"/>
      <c r="M72" s="148"/>
      <c r="N72" s="148"/>
      <c r="O72" s="148"/>
      <c r="P72" s="149"/>
    </row>
    <row r="73" spans="1:16" ht="15" customHeight="1" x14ac:dyDescent="0.25">
      <c r="A73" s="44" t="str">
        <f ca="1">IF(MONTH(C73)=MONTH(D$3),RIGHT('Yearly Info'!A$19,LEN('Yearly Info'!A$19)-4),"")</f>
        <v xml:space="preserve"> RICS Dashboard</v>
      </c>
      <c r="B73" s="145"/>
      <c r="C73" s="42">
        <f t="shared" ca="1" si="4"/>
        <v>46358</v>
      </c>
      <c r="D73" s="54">
        <f ca="1">INDIRECT("'" &amp; UPPER(LEFT(TEXT($D$3,"mmmm"),3)) &amp; "'!D16")</f>
        <v>0</v>
      </c>
      <c r="E73" s="147"/>
      <c r="F73" s="148"/>
      <c r="G73" s="148"/>
      <c r="H73" s="148"/>
      <c r="I73" s="148"/>
      <c r="J73" s="148"/>
      <c r="K73" s="148"/>
      <c r="L73" s="148"/>
      <c r="M73" s="148"/>
      <c r="N73" s="148"/>
      <c r="O73" s="148"/>
      <c r="P73" s="149"/>
    </row>
    <row r="74" spans="1:16" ht="15" customHeight="1" x14ac:dyDescent="0.25">
      <c r="A74" s="44" t="str">
        <f ca="1">IF(MONTH(C74)=MONTH(D$3),RIGHT('Yearly Info'!A$20,LEN('Yearly Info'!A$20)-4),"")</f>
        <v xml:space="preserve"> MDWFP NRIS</v>
      </c>
      <c r="B74" s="145"/>
      <c r="C74" s="42">
        <f t="shared" ca="1" si="4"/>
        <v>46358</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xml:space="preserve"> MSWIS MRVA 4 CLOSED</v>
      </c>
      <c r="B75" s="145"/>
      <c r="C75" s="42">
        <f t="shared" ca="1" si="4"/>
        <v>46358</v>
      </c>
      <c r="D75" s="54">
        <f ca="1">INDIRECT("'" &amp; UPPER(LEFT(TEXT($D$3,"mmmm"),3)) &amp; "'!D18")</f>
        <v>0</v>
      </c>
      <c r="E75" s="147"/>
      <c r="F75" s="148"/>
      <c r="G75" s="148"/>
      <c r="H75" s="148"/>
      <c r="I75" s="148"/>
      <c r="J75" s="148"/>
      <c r="K75" s="148"/>
      <c r="L75" s="148"/>
      <c r="M75" s="148"/>
      <c r="N75" s="148"/>
      <c r="O75" s="148"/>
      <c r="P75" s="149"/>
    </row>
    <row r="76" spans="1:16" ht="15" customHeight="1" x14ac:dyDescent="0.25">
      <c r="A76" s="44" t="str">
        <f ca="1">IF(MONTH(C76)=MONTH(D$3),RIGHT('Yearly Info'!A$22,LEN('Yearly Info'!A$22)-4),"")</f>
        <v xml:space="preserve"> Tackett</v>
      </c>
      <c r="B76" s="145"/>
      <c r="C76" s="42">
        <f t="shared" ca="1" si="4"/>
        <v>46358</v>
      </c>
      <c r="D76" s="54">
        <f ca="1">INDIRECT("'" &amp; UPPER(LEFT(TEXT($D$3,"mmmm"),3)) &amp; "'!D19")</f>
        <v>0</v>
      </c>
      <c r="E76" s="147"/>
      <c r="F76" s="148"/>
      <c r="G76" s="148"/>
      <c r="H76" s="148"/>
      <c r="I76" s="148"/>
      <c r="J76" s="148"/>
      <c r="K76" s="148"/>
      <c r="L76" s="148"/>
      <c r="M76" s="148"/>
      <c r="N76" s="148"/>
      <c r="O76" s="148"/>
      <c r="P76" s="149"/>
    </row>
    <row r="77" spans="1:16" ht="15" customHeight="1" x14ac:dyDescent="0.25">
      <c r="A77" s="44" t="e">
        <f ca="1">IF(MONTH(C77)=MONTH(D$3),RIGHT('Yearly Info'!A$23,LEN('Yearly Info'!A$23)-4),"")</f>
        <v>#VALUE!</v>
      </c>
      <c r="B77" s="145"/>
      <c r="C77" s="42">
        <f t="shared" ca="1" si="4"/>
        <v>46358</v>
      </c>
      <c r="D77" s="54">
        <f ca="1">INDIRECT("'" &amp; UPPER(LEFT(TEXT($D$3,"mmmm"),3)) &amp; "'!D20")</f>
        <v>0</v>
      </c>
      <c r="E77" s="147"/>
      <c r="F77" s="148"/>
      <c r="G77" s="148"/>
      <c r="H77" s="148"/>
      <c r="I77" s="148"/>
      <c r="J77" s="148"/>
      <c r="K77" s="148"/>
      <c r="L77" s="148"/>
      <c r="M77" s="148"/>
      <c r="N77" s="148"/>
      <c r="O77" s="148"/>
      <c r="P77" s="149"/>
    </row>
    <row r="78" spans="1:16" ht="15" customHeight="1" x14ac:dyDescent="0.25">
      <c r="A78" s="44" t="e">
        <f ca="1">IF(MONTH(C78)=MONTH(D$3),RIGHT('Yearly Info'!A$24,LEN('Yearly Info'!A$24)-4),"")</f>
        <v>#VALUE!</v>
      </c>
      <c r="B78" s="145"/>
      <c r="C78" s="42">
        <f t="shared" ca="1" si="4"/>
        <v>46358</v>
      </c>
      <c r="D78" s="54">
        <f ca="1">INDIRECT("'" &amp; UPPER(LEFT(TEXT($D$3,"mmmm"),3)) &amp; "'!D21")</f>
        <v>0</v>
      </c>
      <c r="E78" s="147"/>
      <c r="F78" s="148"/>
      <c r="G78" s="148"/>
      <c r="H78" s="148"/>
      <c r="I78" s="148"/>
      <c r="J78" s="148"/>
      <c r="K78" s="148"/>
      <c r="L78" s="148"/>
      <c r="M78" s="148"/>
      <c r="N78" s="148"/>
      <c r="O78" s="148"/>
      <c r="P78" s="149"/>
    </row>
    <row r="79" spans="1:16" ht="15" customHeight="1" x14ac:dyDescent="0.25">
      <c r="A79" s="44" t="e">
        <f ca="1">IF(MONTH(C79)=MONTH(D$3),RIGHT('Yearly Info'!A$25,LEN('Yearly Info'!A$25)-4),"")</f>
        <v>#VALUE!</v>
      </c>
      <c r="B79" s="145"/>
      <c r="C79" s="42">
        <f t="shared" ca="1" si="4"/>
        <v>46358</v>
      </c>
      <c r="D79" s="54">
        <f ca="1">INDIRECT("'" &amp; UPPER(LEFT(TEXT($D$3,"mmmm"),3)) &amp; "'!D22")</f>
        <v>0</v>
      </c>
      <c r="E79" s="147"/>
      <c r="F79" s="148"/>
      <c r="G79" s="148"/>
      <c r="H79" s="148"/>
      <c r="I79" s="148"/>
      <c r="J79" s="148"/>
      <c r="K79" s="148"/>
      <c r="L79" s="148"/>
      <c r="M79" s="148"/>
      <c r="N79" s="148"/>
      <c r="O79" s="148"/>
      <c r="P79" s="149"/>
    </row>
    <row r="80" spans="1:16" ht="15" customHeight="1" x14ac:dyDescent="0.25">
      <c r="A80" s="44" t="e">
        <f ca="1">IF(MONTH(C80)=MONTH(D$3),RIGHT('Yearly Info'!A$26,LEN('Yearly Info'!A$26)-4),"")</f>
        <v>#VALUE!</v>
      </c>
      <c r="B80" s="145"/>
      <c r="C80" s="42">
        <f t="shared" ca="1" si="4"/>
        <v>46358</v>
      </c>
      <c r="D80" s="54">
        <f ca="1">INDIRECT("'" &amp; UPPER(LEFT(TEXT($D$3,"mmmm"),3)) &amp; "'!D23")</f>
        <v>0</v>
      </c>
      <c r="E80" s="147"/>
      <c r="F80" s="148"/>
      <c r="G80" s="148"/>
      <c r="H80" s="148"/>
      <c r="I80" s="148"/>
      <c r="J80" s="148"/>
      <c r="K80" s="148"/>
      <c r="L80" s="148"/>
      <c r="M80" s="148"/>
      <c r="N80" s="148"/>
      <c r="O80" s="148"/>
      <c r="P80" s="149"/>
    </row>
    <row r="81" spans="1:16" ht="15" customHeight="1" x14ac:dyDescent="0.25">
      <c r="A81" s="44" t="e">
        <f ca="1">IF(MONTH(C81)=MONTH(D$3),RIGHT('Yearly Info'!A$27,LEN('Yearly Info'!A$27)-4),"")</f>
        <v>#VALUE!</v>
      </c>
      <c r="B81" s="145"/>
      <c r="C81" s="42">
        <f t="shared" ca="1" si="4"/>
        <v>46358</v>
      </c>
      <c r="D81" s="54">
        <f ca="1">INDIRECT("'" &amp; UPPER(LEFT(TEXT($D$3,"mmmm"),3)) &amp; "'!D24")</f>
        <v>0</v>
      </c>
      <c r="E81" s="147"/>
      <c r="F81" s="148"/>
      <c r="G81" s="148"/>
      <c r="H81" s="148"/>
      <c r="I81" s="148"/>
      <c r="J81" s="148"/>
      <c r="K81" s="148"/>
      <c r="L81" s="148"/>
      <c r="M81" s="148"/>
      <c r="N81" s="148"/>
      <c r="O81" s="148"/>
      <c r="P81" s="149"/>
    </row>
    <row r="82" spans="1:16" ht="15" customHeight="1" x14ac:dyDescent="0.25">
      <c r="A82" s="44" t="e">
        <f ca="1">IF(MONTH(C82)=MONTH(D$3),RIGHT('Yearly Info'!A$28,LEN('Yearly Info'!A$28)-4),"")</f>
        <v>#VALUE!</v>
      </c>
      <c r="B82" s="145"/>
      <c r="C82" s="42">
        <f t="shared" ca="1" si="4"/>
        <v>46358</v>
      </c>
      <c r="D82" s="54">
        <f ca="1">INDIRECT("'" &amp; UPPER(LEFT(TEXT($D$3,"mmmm"),3)) &amp; "'!D25")</f>
        <v>0</v>
      </c>
      <c r="E82" s="147"/>
      <c r="F82" s="148"/>
      <c r="G82" s="148"/>
      <c r="H82" s="148"/>
      <c r="I82" s="148"/>
      <c r="J82" s="148"/>
      <c r="K82" s="148"/>
      <c r="L82" s="148"/>
      <c r="M82" s="148"/>
      <c r="N82" s="148"/>
      <c r="O82" s="148"/>
      <c r="P82" s="149"/>
    </row>
    <row r="83" spans="1:16" ht="15" customHeight="1" x14ac:dyDescent="0.25">
      <c r="A83" s="44" t="e">
        <f ca="1">IF(MONTH(C83)=MONTH(D$3),RIGHT('Yearly Info'!A$29,LEN('Yearly Info'!A$29)-4),"")</f>
        <v>#VALUE!</v>
      </c>
      <c r="B83" s="145"/>
      <c r="C83" s="42">
        <f t="shared" ca="1" si="4"/>
        <v>46358</v>
      </c>
      <c r="D83" s="54">
        <f ca="1">INDIRECT("'" &amp; UPPER(LEFT(TEXT($D$3,"mmmm"),3)) &amp; "'!D26")</f>
        <v>0</v>
      </c>
      <c r="E83" s="147"/>
      <c r="F83" s="148"/>
      <c r="G83" s="148"/>
      <c r="H83" s="148"/>
      <c r="I83" s="148"/>
      <c r="J83" s="148"/>
      <c r="K83" s="148"/>
      <c r="L83" s="148"/>
      <c r="M83" s="148"/>
      <c r="N83" s="148"/>
      <c r="O83" s="148"/>
      <c r="P83" s="149"/>
    </row>
    <row r="84" spans="1:16" ht="15" customHeight="1" x14ac:dyDescent="0.25">
      <c r="A84" s="44" t="e">
        <f ca="1">IF(MONTH(C84)=MONTH(D$3),RIGHT('Yearly Info'!A$30,LEN('Yearly Info'!A$30)-4),"")</f>
        <v>#VALUE!</v>
      </c>
      <c r="B84" s="145"/>
      <c r="C84" s="42">
        <f t="shared" ca="1" si="4"/>
        <v>46358</v>
      </c>
      <c r="D84" s="54">
        <f ca="1">INDIRECT("'" &amp; UPPER(LEFT(TEXT($D$3,"mmmm"),3)) &amp; "'!D27")</f>
        <v>0</v>
      </c>
      <c r="E84" s="147"/>
      <c r="F84" s="148"/>
      <c r="G84" s="148"/>
      <c r="H84" s="148"/>
      <c r="I84" s="148"/>
      <c r="J84" s="148"/>
      <c r="K84" s="148"/>
      <c r="L84" s="148"/>
      <c r="M84" s="148"/>
      <c r="N84" s="148"/>
      <c r="O84" s="148"/>
      <c r="P84" s="149"/>
    </row>
    <row r="85" spans="1:16" ht="15" customHeight="1" x14ac:dyDescent="0.25">
      <c r="A85" s="44" t="e">
        <f ca="1">IF(MONTH(C85)=MONTH(D$3),RIGHT('Yearly Info'!A$31,LEN('Yearly Info'!A$31)-4),"")</f>
        <v>#VALUE!</v>
      </c>
      <c r="B85" s="145"/>
      <c r="C85" s="42">
        <f t="shared" ca="1" si="4"/>
        <v>46358</v>
      </c>
      <c r="D85" s="54">
        <f ca="1">INDIRECT("'" &amp; UPPER(LEFT(TEXT($D$3,"mmmm"),3)) &amp; "'!D28")</f>
        <v>0</v>
      </c>
      <c r="E85" s="147"/>
      <c r="F85" s="148"/>
      <c r="G85" s="148"/>
      <c r="H85" s="148"/>
      <c r="I85" s="148"/>
      <c r="J85" s="148"/>
      <c r="K85" s="148"/>
      <c r="L85" s="148"/>
      <c r="M85" s="148"/>
      <c r="N85" s="148"/>
      <c r="O85" s="148"/>
      <c r="P85" s="149"/>
    </row>
    <row r="86" spans="1:16" ht="15" customHeight="1" x14ac:dyDescent="0.25">
      <c r="A86" s="44" t="e">
        <f ca="1">IF(MONTH(C86)=MONTH(D$3),RIGHT('Yearly Info'!A$32,LEN('Yearly Info'!A$32)-4),"")</f>
        <v>#VALUE!</v>
      </c>
      <c r="B86" s="145"/>
      <c r="C86" s="42">
        <f t="shared" ca="1" si="4"/>
        <v>46358</v>
      </c>
      <c r="D86" s="54">
        <f ca="1">INDIRECT("'" &amp; UPPER(LEFT(TEXT($D$3,"mmmm"),3)) &amp; "'!D29")</f>
        <v>0</v>
      </c>
      <c r="E86" s="147"/>
      <c r="F86" s="148"/>
      <c r="G86" s="148"/>
      <c r="H86" s="148"/>
      <c r="I86" s="148"/>
      <c r="J86" s="148"/>
      <c r="K86" s="148"/>
      <c r="L86" s="148"/>
      <c r="M86" s="148"/>
      <c r="N86" s="148"/>
      <c r="O86" s="148"/>
      <c r="P86" s="149"/>
    </row>
    <row r="87" spans="1:16" ht="15" customHeight="1" x14ac:dyDescent="0.25">
      <c r="A87" s="44" t="e">
        <f ca="1">IF(MONTH(C87)=MONTH(D$3),RIGHT('Yearly Info'!A$33,LEN('Yearly Info'!A$33)-4),"")</f>
        <v>#VALUE!</v>
      </c>
      <c r="B87" s="145"/>
      <c r="C87" s="42">
        <f t="shared" ca="1" si="4"/>
        <v>46358</v>
      </c>
      <c r="D87" s="54">
        <f ca="1">INDIRECT("'" &amp; UPPER(LEFT(TEXT($D$3,"mmmm"),3)) &amp; "'!D30")</f>
        <v>0</v>
      </c>
      <c r="E87" s="147"/>
      <c r="F87" s="148"/>
      <c r="G87" s="148"/>
      <c r="H87" s="148"/>
      <c r="I87" s="148"/>
      <c r="J87" s="148"/>
      <c r="K87" s="148"/>
      <c r="L87" s="148"/>
      <c r="M87" s="148"/>
      <c r="N87" s="148"/>
      <c r="O87" s="148"/>
      <c r="P87" s="149"/>
    </row>
    <row r="88" spans="1:16" ht="15" customHeight="1" x14ac:dyDescent="0.25">
      <c r="A88" s="44" t="e">
        <f ca="1">IF(MONTH(C88)=MONTH(D$3),RIGHT('Yearly Info'!A$34,LEN('Yearly Info'!A$34)-4),"")</f>
        <v>#VALUE!</v>
      </c>
      <c r="B88" s="145"/>
      <c r="C88" s="42">
        <f t="shared" ca="1" si="4"/>
        <v>46358</v>
      </c>
      <c r="D88" s="54">
        <f ca="1">INDIRECT("'" &amp; UPPER(LEFT(TEXT($D$3,"mmmm"),3)) &amp; "'!D31")</f>
        <v>0</v>
      </c>
      <c r="E88" s="147"/>
      <c r="F88" s="148"/>
      <c r="G88" s="148"/>
      <c r="H88" s="148"/>
      <c r="I88" s="148"/>
      <c r="J88" s="148"/>
      <c r="K88" s="148"/>
      <c r="L88" s="148"/>
      <c r="M88" s="148"/>
      <c r="N88" s="148"/>
      <c r="O88" s="148"/>
      <c r="P88" s="149"/>
    </row>
    <row r="89" spans="1:16" ht="15" customHeight="1" thickBot="1" x14ac:dyDescent="0.3">
      <c r="A89" s="44" t="e">
        <f ca="1">IF(MONTH(C89)=MONTH(D$3),RIGHT('Yearly Info'!A$35,LEN('Yearly Info'!A$35)-4),"")</f>
        <v>#VALUE!</v>
      </c>
      <c r="B89" s="145"/>
      <c r="C89" s="42">
        <f t="shared" ca="1" si="4"/>
        <v>46358</v>
      </c>
      <c r="D89" s="55">
        <f ca="1">INDIRECT("'" &amp; UPPER(LEFT(TEXT($D$3,"mmmm"),3)) &amp; "'!D32")</f>
        <v>0</v>
      </c>
      <c r="E89" s="147"/>
      <c r="F89" s="148"/>
      <c r="G89" s="148"/>
      <c r="H89" s="148"/>
      <c r="I89" s="148"/>
      <c r="J89" s="148"/>
      <c r="K89" s="148"/>
      <c r="L89" s="148"/>
      <c r="M89" s="148"/>
      <c r="N89" s="148"/>
      <c r="O89" s="148"/>
      <c r="P89" s="149"/>
    </row>
    <row r="90" spans="1:16" ht="15" customHeight="1" x14ac:dyDescent="0.25">
      <c r="A90" s="44" t="e">
        <f ca="1">IF(MONTH(C90)=MONTH(D$3),RIGHT('Yearly Info'!A$36,LEN('Yearly Info'!A$36)-4),"")</f>
        <v>#VALUE!</v>
      </c>
      <c r="B90" s="145"/>
      <c r="C90" s="42">
        <f t="shared" ca="1" si="4"/>
        <v>46358</v>
      </c>
      <c r="D90" s="54">
        <f ca="1">INDIRECT("'" &amp; UPPER(LEFT(TEXT($D$3,"mmmm"),3)) &amp; "'!D33")</f>
        <v>0</v>
      </c>
      <c r="E90" s="147"/>
      <c r="F90" s="148"/>
      <c r="G90" s="148"/>
      <c r="H90" s="148"/>
      <c r="I90" s="148"/>
      <c r="J90" s="148"/>
      <c r="K90" s="148"/>
      <c r="L90" s="148"/>
      <c r="M90" s="148"/>
      <c r="N90" s="148"/>
      <c r="O90" s="148"/>
      <c r="P90" s="149"/>
    </row>
    <row r="91" spans="1:16" ht="15" customHeight="1" x14ac:dyDescent="0.25">
      <c r="A91" s="44" t="e">
        <f ca="1">IF(MONTH(C91)=MONTH(D$3),RIGHT('Yearly Info'!A$37,LEN('Yearly Info'!A$37)-4),"")</f>
        <v>#VALUE!</v>
      </c>
      <c r="B91" s="145"/>
      <c r="C91" s="42">
        <f t="shared" ca="1" si="4"/>
        <v>46358</v>
      </c>
      <c r="D91" s="54">
        <f ca="1">INDIRECT("'" &amp; UPPER(LEFT(TEXT($D$3,"mmmm"),3)) &amp; "'!D34")</f>
        <v>0</v>
      </c>
      <c r="E91" s="147"/>
      <c r="F91" s="148"/>
      <c r="G91" s="148"/>
      <c r="H91" s="148"/>
      <c r="I91" s="148"/>
      <c r="J91" s="148"/>
      <c r="K91" s="148"/>
      <c r="L91" s="148"/>
      <c r="M91" s="148"/>
      <c r="N91" s="148"/>
      <c r="O91" s="148"/>
      <c r="P91" s="149"/>
    </row>
    <row r="92" spans="1:16" ht="15" customHeight="1" x14ac:dyDescent="0.25">
      <c r="A92" s="44" t="e">
        <f ca="1">IF(MONTH(C92)=MONTH(D$3),RIGHT('Yearly Info'!A$38,LEN('Yearly Info'!A$38)-4),"")</f>
        <v>#VALUE!</v>
      </c>
      <c r="B92" s="145"/>
      <c r="C92" s="42">
        <f t="shared" ca="1" si="4"/>
        <v>46358</v>
      </c>
      <c r="D92" s="54">
        <f ca="1">INDIRECT("'" &amp; UPPER(LEFT(TEXT($D$3,"mmmm"),3)) &amp; "'!D35")</f>
        <v>0</v>
      </c>
      <c r="E92" s="147"/>
      <c r="F92" s="148"/>
      <c r="G92" s="148"/>
      <c r="H92" s="148"/>
      <c r="I92" s="148"/>
      <c r="J92" s="148"/>
      <c r="K92" s="148"/>
      <c r="L92" s="148"/>
      <c r="M92" s="148"/>
      <c r="N92" s="148"/>
      <c r="O92" s="148"/>
      <c r="P92" s="149"/>
    </row>
    <row r="93" spans="1:16" ht="15" customHeight="1" x14ac:dyDescent="0.25">
      <c r="A93" s="44" t="e">
        <f ca="1">IF(MONTH(C93)=MONTH(D$3),RIGHT('Yearly Info'!A$39,LEN('Yearly Info'!A$39)-4),"")</f>
        <v>#VALUE!</v>
      </c>
      <c r="B93" s="145"/>
      <c r="C93" s="42">
        <f t="shared" ca="1" si="4"/>
        <v>46358</v>
      </c>
      <c r="D93" s="54">
        <f ca="1">INDIRECT("'" &amp; UPPER(LEFT(TEXT($D$3,"mmmm"),3)) &amp; "'!D36")</f>
        <v>0</v>
      </c>
      <c r="E93" s="147"/>
      <c r="F93" s="148"/>
      <c r="G93" s="148"/>
      <c r="H93" s="148"/>
      <c r="I93" s="148"/>
      <c r="J93" s="148"/>
      <c r="K93" s="148"/>
      <c r="L93" s="148"/>
      <c r="M93" s="148"/>
      <c r="N93" s="148"/>
      <c r="O93" s="148"/>
      <c r="P93" s="149"/>
    </row>
    <row r="94" spans="1:16" ht="15" customHeight="1" thickBot="1" x14ac:dyDescent="0.3">
      <c r="A94" s="45" t="e">
        <f ca="1">IF(MONTH(C94)=MONTH(D$3),RIGHT('Yearly Info'!A$40,LEN('Yearly Info'!A$40)-4),"")</f>
        <v>#VALUE!</v>
      </c>
      <c r="B94" s="145"/>
      <c r="C94" s="42">
        <f t="shared" ca="1" si="4"/>
        <v>46358</v>
      </c>
      <c r="D94" s="54">
        <f ca="1">INDIRECT("'" &amp; UPPER(LEFT(TEXT($D$3,"mmmm"),3)) &amp; "'!D37")</f>
        <v>0</v>
      </c>
      <c r="E94" s="147"/>
      <c r="F94" s="148"/>
      <c r="G94" s="148"/>
      <c r="H94" s="148"/>
      <c r="I94" s="148"/>
      <c r="J94" s="148"/>
      <c r="K94" s="148"/>
      <c r="L94" s="148"/>
      <c r="M94" s="148"/>
      <c r="N94" s="148"/>
      <c r="O94" s="148"/>
      <c r="P94" s="149"/>
    </row>
    <row r="95" spans="1:16" ht="15" customHeight="1" thickBot="1" x14ac:dyDescent="0.3">
      <c r="A95" s="45" t="str">
        <f ca="1">IF(MONTH(C95)=MONTH(D$3),RIGHT('Yearly Info'!A$41,LEN('Yearly Info'!A$41)-4),"")</f>
        <v xml:space="preserve"> </v>
      </c>
      <c r="B95" s="145"/>
      <c r="C95" s="42">
        <f ca="1">C86</f>
        <v>46358</v>
      </c>
      <c r="D95" s="54">
        <f ca="1">INDIRECT("'" &amp; UPPER(LEFT(TEXT($D$3,"mmmm"),3)) &amp; "'!D38")</f>
        <v>0</v>
      </c>
      <c r="E95" s="147"/>
      <c r="F95" s="148"/>
      <c r="G95" s="148"/>
      <c r="H95" s="148"/>
      <c r="I95" s="148"/>
      <c r="J95" s="148"/>
      <c r="K95" s="148"/>
      <c r="L95" s="148"/>
      <c r="M95" s="148"/>
      <c r="N95" s="148"/>
      <c r="O95" s="148"/>
      <c r="P95" s="149"/>
    </row>
    <row r="96" spans="1:16" ht="15" customHeight="1" thickBot="1" x14ac:dyDescent="0.3">
      <c r="A96" s="45" t="str">
        <f ca="1">IF(MONTH(C96)=MONTH(D$3),RIGHT('Yearly Info'!A$42,LEN('Yearly Info'!A$42)-4),"")</f>
        <v xml:space="preserve"> </v>
      </c>
      <c r="B96" s="145"/>
      <c r="C96" s="42">
        <f t="shared" ca="1" si="4"/>
        <v>46358</v>
      </c>
      <c r="D96" s="54">
        <f ca="1">INDIRECT("'" &amp; UPPER(LEFT(TEXT($D$3,"mmmm"),3)) &amp; "'!D39")</f>
        <v>0</v>
      </c>
      <c r="E96" s="147"/>
      <c r="F96" s="148"/>
      <c r="G96" s="148"/>
      <c r="H96" s="148"/>
      <c r="I96" s="148"/>
      <c r="J96" s="148"/>
      <c r="K96" s="148"/>
      <c r="L96" s="148"/>
      <c r="M96" s="148"/>
      <c r="N96" s="148"/>
      <c r="O96" s="148"/>
      <c r="P96" s="149"/>
    </row>
    <row r="97" spans="1:16" ht="15" customHeight="1" thickBot="1" x14ac:dyDescent="0.3">
      <c r="A97" s="45" t="str">
        <f ca="1">IF(MONTH(C97)=MONTH(D$3),RIGHT('Yearly Info'!A$43,LEN('Yearly Info'!A$43)-4),"")</f>
        <v xml:space="preserve"> </v>
      </c>
      <c r="B97" s="146"/>
      <c r="C97" s="95">
        <f t="shared" ca="1" si="4"/>
        <v>46358</v>
      </c>
      <c r="D97" s="55">
        <f ca="1">INDIRECT("'" &amp; UPPER(LEFT(TEXT($D$3,"mmmm"),3)) &amp; "'!D40")</f>
        <v>0</v>
      </c>
      <c r="E97" s="150"/>
      <c r="F97" s="151"/>
      <c r="G97" s="151"/>
      <c r="H97" s="151"/>
      <c r="I97" s="151"/>
      <c r="J97" s="151"/>
      <c r="K97" s="151"/>
      <c r="L97" s="151"/>
      <c r="M97" s="151"/>
      <c r="N97" s="151"/>
      <c r="O97" s="151"/>
      <c r="P97" s="152"/>
    </row>
    <row r="98" spans="1:16" ht="15" customHeight="1" x14ac:dyDescent="0.25">
      <c r="A98" s="44" t="str">
        <f ca="1">IF(MONTH(C98)=MONTH(D$3),RIGHT('Yearly Info'!A$14,LEN('Yearly Info'!A$14)-4),"")</f>
        <v xml:space="preserve"> RICS Support for MDEQ</v>
      </c>
      <c r="B98" s="145" t="str">
        <f ca="1">TEXT(C98,"dddd")</f>
        <v>Thursday</v>
      </c>
      <c r="C98" s="94">
        <f ca="1">C68+1</f>
        <v>46359</v>
      </c>
      <c r="D98" s="54">
        <f ca="1">INDIRECT("'" &amp; UPPER(LEFT(TEXT($D$3,"mmmm"),3)) &amp; "'!E11")</f>
        <v>0</v>
      </c>
      <c r="E98" s="147"/>
      <c r="F98" s="148"/>
      <c r="G98" s="148"/>
      <c r="H98" s="148"/>
      <c r="I98" s="148"/>
      <c r="J98" s="148"/>
      <c r="K98" s="148"/>
      <c r="L98" s="148"/>
      <c r="M98" s="148"/>
      <c r="N98" s="148"/>
      <c r="O98" s="148"/>
      <c r="P98" s="149"/>
    </row>
    <row r="99" spans="1:16" ht="15" customHeight="1" x14ac:dyDescent="0.25">
      <c r="A99" s="44" t="str">
        <f ca="1">IF(MONTH(C99)=MONTH(D$3),RIGHT('Yearly Info'!A$15,LEN('Yearly Info'!A$15)-4),"")</f>
        <v xml:space="preserve"> MDEQ</v>
      </c>
      <c r="B99" s="145"/>
      <c r="C99" s="42">
        <f ca="1">C98</f>
        <v>46359</v>
      </c>
      <c r="D99" s="54">
        <f ca="1">INDIRECT("'" &amp; UPPER(LEFT(TEXT($D$3,"mmmm"),3)) &amp; "'!E12")</f>
        <v>0</v>
      </c>
      <c r="E99" s="147"/>
      <c r="F99" s="148"/>
      <c r="G99" s="148"/>
      <c r="H99" s="148"/>
      <c r="I99" s="148"/>
      <c r="J99" s="148"/>
      <c r="K99" s="148"/>
      <c r="L99" s="148"/>
      <c r="M99" s="148"/>
      <c r="N99" s="148"/>
      <c r="O99" s="148"/>
      <c r="P99" s="149"/>
    </row>
    <row r="100" spans="1:16" ht="15" customHeight="1" x14ac:dyDescent="0.25">
      <c r="A100" s="44" t="str">
        <f ca="1">IF(MONTH(C100)=MONTH(D$3),RIGHT('Yearly Info'!A$16,LEN('Yearly Info'!A$16)-4),"")</f>
        <v xml:space="preserve"> RICS Idea Portal</v>
      </c>
      <c r="B100" s="145"/>
      <c r="C100" s="42">
        <f t="shared" ref="C100:C126" ca="1" si="5">C99</f>
        <v>46359</v>
      </c>
      <c r="D100" s="54">
        <f ca="1">INDIRECT("'" &amp; UPPER(LEFT(TEXT($D$3,"mmmm"),3)) &amp; "'!E13")</f>
        <v>0</v>
      </c>
      <c r="E100" s="147"/>
      <c r="F100" s="148"/>
      <c r="G100" s="148"/>
      <c r="H100" s="148"/>
      <c r="I100" s="148"/>
      <c r="J100" s="148"/>
      <c r="K100" s="148"/>
      <c r="L100" s="148"/>
      <c r="M100" s="148"/>
      <c r="N100" s="148"/>
      <c r="O100" s="148"/>
      <c r="P100" s="149"/>
    </row>
    <row r="101" spans="1:16" ht="15" customHeight="1" x14ac:dyDescent="0.25">
      <c r="A101" s="44" t="str">
        <f ca="1">IF(MONTH(C101)=MONTH(D$3),RIGHT('Yearly Info'!A$17,LEN('Yearly Info'!A$17)-4),"")</f>
        <v xml:space="preserve"> MSWIS</v>
      </c>
      <c r="B101" s="145"/>
      <c r="C101" s="42">
        <f t="shared" ca="1" si="5"/>
        <v>46359</v>
      </c>
      <c r="D101" s="54">
        <f ca="1">INDIRECT("'" &amp; UPPER(LEFT(TEXT($D$3,"mmmm"),3)) &amp; "'!E14")</f>
        <v>0</v>
      </c>
      <c r="E101" s="147"/>
      <c r="F101" s="148"/>
      <c r="G101" s="148"/>
      <c r="H101" s="148"/>
      <c r="I101" s="148"/>
      <c r="J101" s="148"/>
      <c r="K101" s="148"/>
      <c r="L101" s="148"/>
      <c r="M101" s="148"/>
      <c r="N101" s="148"/>
      <c r="O101" s="148"/>
      <c r="P101" s="149"/>
    </row>
    <row r="102" spans="1:16" ht="15" customHeight="1" x14ac:dyDescent="0.25">
      <c r="A102" s="44" t="str">
        <f ca="1">IF(MONTH(C102)=MONTH(D$3),RIGHT('Yearly Info'!A$18,LEN('Yearly Info'!A$18)-4),"")</f>
        <v xml:space="preserve"> GeoSpatial</v>
      </c>
      <c r="B102" s="145"/>
      <c r="C102" s="42">
        <f t="shared" ca="1" si="5"/>
        <v>46359</v>
      </c>
      <c r="D102" s="54">
        <f ca="1">INDIRECT("'" &amp; UPPER(LEFT(TEXT($D$3,"mmmm"),3)) &amp; "'!E15")</f>
        <v>0</v>
      </c>
      <c r="E102" s="153"/>
      <c r="F102" s="154"/>
      <c r="G102" s="154"/>
      <c r="H102" s="154"/>
      <c r="I102" s="154"/>
      <c r="J102" s="154"/>
      <c r="K102" s="154"/>
      <c r="L102" s="154"/>
      <c r="M102" s="154"/>
      <c r="N102" s="154"/>
      <c r="O102" s="154"/>
      <c r="P102" s="155"/>
    </row>
    <row r="103" spans="1:16" ht="15" customHeight="1" x14ac:dyDescent="0.25">
      <c r="A103" s="44" t="str">
        <f ca="1">IF(MONTH(C103)=MONTH(D$3),RIGHT('Yearly Info'!A$19,LEN('Yearly Info'!A$19)-4),"")</f>
        <v xml:space="preserve"> RICS Dashboard</v>
      </c>
      <c r="B103" s="145"/>
      <c r="C103" s="42">
        <f t="shared" ca="1" si="5"/>
        <v>46359</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xml:space="preserve"> MDWFP NRIS</v>
      </c>
      <c r="B104" s="145"/>
      <c r="C104" s="42">
        <f t="shared" ca="1" si="5"/>
        <v>46359</v>
      </c>
      <c r="D104" s="54">
        <f ca="1">INDIRECT("'" &amp; UPPER(LEFT(TEXT($D$3,"mmmm"),3)) &amp; "'!E17")</f>
        <v>0</v>
      </c>
      <c r="E104" s="153"/>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xml:space="preserve"> MSWIS MRVA 4 CLOSED</v>
      </c>
      <c r="B105" s="145"/>
      <c r="C105" s="42">
        <f t="shared" ca="1" si="5"/>
        <v>46359</v>
      </c>
      <c r="D105" s="54">
        <f ca="1">INDIRECT("'" &amp; UPPER(LEFT(TEXT($D$3,"mmmm"),3)) &amp; "'!E18")</f>
        <v>0</v>
      </c>
      <c r="E105" s="147"/>
      <c r="F105" s="148"/>
      <c r="G105" s="148"/>
      <c r="H105" s="148"/>
      <c r="I105" s="148"/>
      <c r="J105" s="148"/>
      <c r="K105" s="148"/>
      <c r="L105" s="148"/>
      <c r="M105" s="148"/>
      <c r="N105" s="148"/>
      <c r="O105" s="148"/>
      <c r="P105" s="149"/>
    </row>
    <row r="106" spans="1:16" ht="15" customHeight="1" x14ac:dyDescent="0.25">
      <c r="A106" s="44" t="str">
        <f ca="1">IF(MONTH(C106)=MONTH(D$3),RIGHT('Yearly Info'!A$22,LEN('Yearly Info'!A$22)-4),"")</f>
        <v xml:space="preserve"> Tackett</v>
      </c>
      <c r="B106" s="145"/>
      <c r="C106" s="42">
        <f t="shared" ca="1" si="5"/>
        <v>46359</v>
      </c>
      <c r="D106" s="54">
        <f ca="1">INDIRECT("'" &amp; UPPER(LEFT(TEXT($D$3,"mmmm"),3)) &amp; "'!E19")</f>
        <v>0</v>
      </c>
      <c r="E106" s="147"/>
      <c r="F106" s="148"/>
      <c r="G106" s="148"/>
      <c r="H106" s="148"/>
      <c r="I106" s="148"/>
      <c r="J106" s="148"/>
      <c r="K106" s="148"/>
      <c r="L106" s="148"/>
      <c r="M106" s="148"/>
      <c r="N106" s="148"/>
      <c r="O106" s="148"/>
      <c r="P106" s="149"/>
    </row>
    <row r="107" spans="1:16" ht="15" customHeight="1" x14ac:dyDescent="0.25">
      <c r="A107" s="44" t="e">
        <f ca="1">IF(MONTH(C107)=MONTH(D$3),RIGHT('Yearly Info'!A$23,LEN('Yearly Info'!A$23)-4),"")</f>
        <v>#VALUE!</v>
      </c>
      <c r="B107" s="145"/>
      <c r="C107" s="42">
        <f t="shared" ca="1" si="5"/>
        <v>46359</v>
      </c>
      <c r="D107" s="54">
        <f ca="1">INDIRECT("'" &amp; UPPER(LEFT(TEXT($D$3,"mmmm"),3)) &amp; "'!E20")</f>
        <v>0</v>
      </c>
      <c r="E107" s="147"/>
      <c r="F107" s="148"/>
      <c r="G107" s="148"/>
      <c r="H107" s="148"/>
      <c r="I107" s="148"/>
      <c r="J107" s="148"/>
      <c r="K107" s="148"/>
      <c r="L107" s="148"/>
      <c r="M107" s="148"/>
      <c r="N107" s="148"/>
      <c r="O107" s="148"/>
      <c r="P107" s="149"/>
    </row>
    <row r="108" spans="1:16" ht="15" customHeight="1" x14ac:dyDescent="0.25">
      <c r="A108" s="44" t="e">
        <f ca="1">IF(MONTH(C108)=MONTH(D$3),RIGHT('Yearly Info'!A$24,LEN('Yearly Info'!A$24)-4),"")</f>
        <v>#VALUE!</v>
      </c>
      <c r="B108" s="145"/>
      <c r="C108" s="42">
        <f t="shared" ca="1" si="5"/>
        <v>46359</v>
      </c>
      <c r="D108" s="54">
        <f ca="1">INDIRECT("'" &amp; UPPER(LEFT(TEXT($D$3,"mmmm"),3)) &amp; "'!E21")</f>
        <v>0</v>
      </c>
      <c r="E108" s="147"/>
      <c r="F108" s="148"/>
      <c r="G108" s="148"/>
      <c r="H108" s="148"/>
      <c r="I108" s="148"/>
      <c r="J108" s="148"/>
      <c r="K108" s="148"/>
      <c r="L108" s="148"/>
      <c r="M108" s="148"/>
      <c r="N108" s="148"/>
      <c r="O108" s="148"/>
      <c r="P108" s="149"/>
    </row>
    <row r="109" spans="1:16" ht="15" customHeight="1" x14ac:dyDescent="0.25">
      <c r="A109" s="44" t="e">
        <f ca="1">IF(MONTH(C109)=MONTH(D$3),RIGHT('Yearly Info'!A$25,LEN('Yearly Info'!A$25)-4),"")</f>
        <v>#VALUE!</v>
      </c>
      <c r="B109" s="145"/>
      <c r="C109" s="42">
        <f t="shared" ca="1" si="5"/>
        <v>46359</v>
      </c>
      <c r="D109" s="54">
        <f ca="1">INDIRECT("'" &amp; UPPER(LEFT(TEXT($D$3,"mmmm"),3)) &amp; "'!E22")</f>
        <v>0</v>
      </c>
      <c r="E109" s="147"/>
      <c r="F109" s="148"/>
      <c r="G109" s="148"/>
      <c r="H109" s="148"/>
      <c r="I109" s="148"/>
      <c r="J109" s="148"/>
      <c r="K109" s="148"/>
      <c r="L109" s="148"/>
      <c r="M109" s="148"/>
      <c r="N109" s="148"/>
      <c r="O109" s="148"/>
      <c r="P109" s="149"/>
    </row>
    <row r="110" spans="1:16" ht="15" customHeight="1" x14ac:dyDescent="0.25">
      <c r="A110" s="44" t="e">
        <f ca="1">IF(MONTH(C110)=MONTH(D$3),RIGHT('Yearly Info'!A$26,LEN('Yearly Info'!A$26)-4),"")</f>
        <v>#VALUE!</v>
      </c>
      <c r="B110" s="145"/>
      <c r="C110" s="42">
        <f t="shared" ca="1" si="5"/>
        <v>46359</v>
      </c>
      <c r="D110" s="54">
        <f ca="1">INDIRECT("'" &amp; UPPER(LEFT(TEXT($D$3,"mmmm"),3)) &amp; "'!E23")</f>
        <v>0</v>
      </c>
      <c r="E110" s="147"/>
      <c r="F110" s="148"/>
      <c r="G110" s="148"/>
      <c r="H110" s="148"/>
      <c r="I110" s="148"/>
      <c r="J110" s="148"/>
      <c r="K110" s="148"/>
      <c r="L110" s="148"/>
      <c r="M110" s="148"/>
      <c r="N110" s="148"/>
      <c r="O110" s="148"/>
      <c r="P110" s="149"/>
    </row>
    <row r="111" spans="1:16" ht="15" customHeight="1" x14ac:dyDescent="0.25">
      <c r="A111" s="44" t="e">
        <f ca="1">IF(MONTH(C111)=MONTH(D$3),RIGHT('Yearly Info'!A$27,LEN('Yearly Info'!A$27)-4),"")</f>
        <v>#VALUE!</v>
      </c>
      <c r="B111" s="145"/>
      <c r="C111" s="42">
        <f t="shared" ca="1" si="5"/>
        <v>46359</v>
      </c>
      <c r="D111" s="54">
        <f ca="1">INDIRECT("'" &amp; UPPER(LEFT(TEXT($D$3,"mmmm"),3)) &amp; "'!E24")</f>
        <v>0</v>
      </c>
      <c r="E111" s="147"/>
      <c r="F111" s="148"/>
      <c r="G111" s="148"/>
      <c r="H111" s="148"/>
      <c r="I111" s="148"/>
      <c r="J111" s="148"/>
      <c r="K111" s="148"/>
      <c r="L111" s="148"/>
      <c r="M111" s="148"/>
      <c r="N111" s="148"/>
      <c r="O111" s="148"/>
      <c r="P111" s="149"/>
    </row>
    <row r="112" spans="1:16" ht="15" customHeight="1" x14ac:dyDescent="0.25">
      <c r="A112" s="44" t="e">
        <f ca="1">IF(MONTH(C112)=MONTH(D$3),RIGHT('Yearly Info'!A$28,LEN('Yearly Info'!A$28)-4),"")</f>
        <v>#VALUE!</v>
      </c>
      <c r="B112" s="145"/>
      <c r="C112" s="42">
        <f t="shared" ca="1" si="5"/>
        <v>46359</v>
      </c>
      <c r="D112" s="54">
        <f ca="1">INDIRECT("'" &amp; UPPER(LEFT(TEXT($D$3,"mmmm"),3)) &amp; "'!E25")</f>
        <v>0</v>
      </c>
      <c r="E112" s="147"/>
      <c r="F112" s="148"/>
      <c r="G112" s="148"/>
      <c r="H112" s="148"/>
      <c r="I112" s="148"/>
      <c r="J112" s="148"/>
      <c r="K112" s="148"/>
      <c r="L112" s="148"/>
      <c r="M112" s="148"/>
      <c r="N112" s="148"/>
      <c r="O112" s="148"/>
      <c r="P112" s="149"/>
    </row>
    <row r="113" spans="1:16" ht="15" customHeight="1" x14ac:dyDescent="0.25">
      <c r="A113" s="44" t="e">
        <f ca="1">IF(MONTH(C113)=MONTH(D$3),RIGHT('Yearly Info'!A$29,LEN('Yearly Info'!A$29)-4),"")</f>
        <v>#VALUE!</v>
      </c>
      <c r="B113" s="145"/>
      <c r="C113" s="42">
        <f t="shared" ca="1" si="5"/>
        <v>46359</v>
      </c>
      <c r="D113" s="54">
        <f ca="1">INDIRECT("'" &amp; UPPER(LEFT(TEXT($D$3,"mmmm"),3)) &amp; "'!E26")</f>
        <v>0</v>
      </c>
      <c r="E113" s="147"/>
      <c r="F113" s="148"/>
      <c r="G113" s="148"/>
      <c r="H113" s="148"/>
      <c r="I113" s="148"/>
      <c r="J113" s="148"/>
      <c r="K113" s="148"/>
      <c r="L113" s="148"/>
      <c r="M113" s="148"/>
      <c r="N113" s="148"/>
      <c r="O113" s="148"/>
      <c r="P113" s="149"/>
    </row>
    <row r="114" spans="1:16" ht="15" customHeight="1" x14ac:dyDescent="0.25">
      <c r="A114" s="44" t="e">
        <f ca="1">IF(MONTH(C114)=MONTH(D$3),RIGHT('Yearly Info'!A$30,LEN('Yearly Info'!A$30)-4),"")</f>
        <v>#VALUE!</v>
      </c>
      <c r="B114" s="145"/>
      <c r="C114" s="42">
        <f t="shared" ca="1" si="5"/>
        <v>46359</v>
      </c>
      <c r="D114" s="54">
        <f ca="1">INDIRECT("'" &amp; UPPER(LEFT(TEXT($D$3,"mmmm"),3)) &amp; "'!E27")</f>
        <v>0</v>
      </c>
      <c r="E114" s="147"/>
      <c r="F114" s="148"/>
      <c r="G114" s="148"/>
      <c r="H114" s="148"/>
      <c r="I114" s="148"/>
      <c r="J114" s="148"/>
      <c r="K114" s="148"/>
      <c r="L114" s="148"/>
      <c r="M114" s="148"/>
      <c r="N114" s="148"/>
      <c r="O114" s="148"/>
      <c r="P114" s="149"/>
    </row>
    <row r="115" spans="1:16" ht="15" customHeight="1" x14ac:dyDescent="0.25">
      <c r="A115" s="44" t="e">
        <f ca="1">IF(MONTH(C115)=MONTH(D$3),RIGHT('Yearly Info'!A$31,LEN('Yearly Info'!A$31)-4),"")</f>
        <v>#VALUE!</v>
      </c>
      <c r="B115" s="145"/>
      <c r="C115" s="42">
        <f t="shared" ca="1" si="5"/>
        <v>46359</v>
      </c>
      <c r="D115" s="54">
        <f ca="1">INDIRECT("'" &amp; UPPER(LEFT(TEXT($D$3,"mmmm"),3)) &amp; "'!E28")</f>
        <v>0</v>
      </c>
      <c r="E115" s="147"/>
      <c r="F115" s="148"/>
      <c r="G115" s="148"/>
      <c r="H115" s="148"/>
      <c r="I115" s="148"/>
      <c r="J115" s="148"/>
      <c r="K115" s="148"/>
      <c r="L115" s="148"/>
      <c r="M115" s="148"/>
      <c r="N115" s="148"/>
      <c r="O115" s="148"/>
      <c r="P115" s="149"/>
    </row>
    <row r="116" spans="1:16" ht="15" customHeight="1" x14ac:dyDescent="0.25">
      <c r="A116" s="44" t="e">
        <f ca="1">IF(MONTH(C116)=MONTH(D$3),RIGHT('Yearly Info'!A$32,LEN('Yearly Info'!A$32)-4),"")</f>
        <v>#VALUE!</v>
      </c>
      <c r="B116" s="145"/>
      <c r="C116" s="42">
        <f t="shared" ca="1" si="5"/>
        <v>46359</v>
      </c>
      <c r="D116" s="54">
        <f ca="1">INDIRECT("'" &amp; UPPER(LEFT(TEXT($D$3,"mmmm"),3)) &amp; "'!E29")</f>
        <v>0</v>
      </c>
      <c r="E116" s="147"/>
      <c r="F116" s="148"/>
      <c r="G116" s="148"/>
      <c r="H116" s="148"/>
      <c r="I116" s="148"/>
      <c r="J116" s="148"/>
      <c r="K116" s="148"/>
      <c r="L116" s="148"/>
      <c r="M116" s="148"/>
      <c r="N116" s="148"/>
      <c r="O116" s="148"/>
      <c r="P116" s="149"/>
    </row>
    <row r="117" spans="1:16" ht="15" customHeight="1" x14ac:dyDescent="0.25">
      <c r="A117" s="44" t="e">
        <f ca="1">IF(MONTH(C117)=MONTH(D$3),RIGHT('Yearly Info'!A$33,LEN('Yearly Info'!A$33)-4),"")</f>
        <v>#VALUE!</v>
      </c>
      <c r="B117" s="145"/>
      <c r="C117" s="42">
        <f t="shared" ca="1" si="5"/>
        <v>46359</v>
      </c>
      <c r="D117" s="54">
        <f ca="1">INDIRECT("'" &amp; UPPER(LEFT(TEXT($D$3,"mmmm"),3)) &amp; "'!E30")</f>
        <v>0</v>
      </c>
      <c r="E117" s="147"/>
      <c r="F117" s="148"/>
      <c r="G117" s="148"/>
      <c r="H117" s="148"/>
      <c r="I117" s="148"/>
      <c r="J117" s="148"/>
      <c r="K117" s="148"/>
      <c r="L117" s="148"/>
      <c r="M117" s="148"/>
      <c r="N117" s="148"/>
      <c r="O117" s="148"/>
      <c r="P117" s="149"/>
    </row>
    <row r="118" spans="1:16" ht="15" customHeight="1" x14ac:dyDescent="0.25">
      <c r="A118" s="44" t="e">
        <f ca="1">IF(MONTH(C118)=MONTH(D$3),RIGHT('Yearly Info'!A$34,LEN('Yearly Info'!A$34)-4),"")</f>
        <v>#VALUE!</v>
      </c>
      <c r="B118" s="145"/>
      <c r="C118" s="42">
        <f t="shared" ca="1" si="5"/>
        <v>46359</v>
      </c>
      <c r="D118" s="54">
        <f ca="1">INDIRECT("'" &amp; UPPER(LEFT(TEXT($D$3,"mmmm"),3)) &amp; "'!E31")</f>
        <v>0</v>
      </c>
      <c r="E118" s="147"/>
      <c r="F118" s="148"/>
      <c r="G118" s="148"/>
      <c r="H118" s="148"/>
      <c r="I118" s="148"/>
      <c r="J118" s="148"/>
      <c r="K118" s="148"/>
      <c r="L118" s="148"/>
      <c r="M118" s="148"/>
      <c r="N118" s="148"/>
      <c r="O118" s="148"/>
      <c r="P118" s="149"/>
    </row>
    <row r="119" spans="1:16" ht="15" customHeight="1" x14ac:dyDescent="0.25">
      <c r="A119" s="44" t="e">
        <f ca="1">IF(MONTH(C119)=MONTH(D$3),RIGHT('Yearly Info'!A$35,LEN('Yearly Info'!A$35)-4),"")</f>
        <v>#VALUE!</v>
      </c>
      <c r="B119" s="145"/>
      <c r="C119" s="42">
        <f t="shared" ca="1" si="5"/>
        <v>46359</v>
      </c>
      <c r="D119" s="100">
        <f ca="1">INDIRECT("'" &amp; UPPER(LEFT(TEXT($D$3,"mmmm"),3)) &amp; "'!E32")</f>
        <v>0</v>
      </c>
      <c r="E119" s="147"/>
      <c r="F119" s="148"/>
      <c r="G119" s="148"/>
      <c r="H119" s="148"/>
      <c r="I119" s="148"/>
      <c r="J119" s="148"/>
      <c r="K119" s="148"/>
      <c r="L119" s="148"/>
      <c r="M119" s="148"/>
      <c r="N119" s="148"/>
      <c r="O119" s="148"/>
      <c r="P119" s="149"/>
    </row>
    <row r="120" spans="1:16" ht="15" customHeight="1" x14ac:dyDescent="0.25">
      <c r="A120" s="44" t="e">
        <f ca="1">IF(MONTH(C120)=MONTH(D$3),RIGHT('Yearly Info'!A$36,LEN('Yearly Info'!A$36)-4),"")</f>
        <v>#VALUE!</v>
      </c>
      <c r="B120" s="145"/>
      <c r="C120" s="42">
        <f t="shared" ca="1" si="5"/>
        <v>46359</v>
      </c>
      <c r="D120" s="100">
        <f ca="1">INDIRECT("'" &amp; UPPER(LEFT(TEXT($D$3,"mmmm"),3)) &amp; "'!E33")</f>
        <v>0</v>
      </c>
      <c r="E120" s="147"/>
      <c r="F120" s="148"/>
      <c r="G120" s="148"/>
      <c r="H120" s="148"/>
      <c r="I120" s="148"/>
      <c r="J120" s="148"/>
      <c r="K120" s="148"/>
      <c r="L120" s="148"/>
      <c r="M120" s="148"/>
      <c r="N120" s="148"/>
      <c r="O120" s="148"/>
      <c r="P120" s="149"/>
    </row>
    <row r="121" spans="1:16" ht="15" customHeight="1" x14ac:dyDescent="0.25">
      <c r="A121" s="44" t="e">
        <f ca="1">IF(MONTH(C121)=MONTH(D$3),RIGHT('Yearly Info'!A$37,LEN('Yearly Info'!A$37)-4),"")</f>
        <v>#VALUE!</v>
      </c>
      <c r="B121" s="145"/>
      <c r="C121" s="42">
        <f t="shared" ca="1" si="5"/>
        <v>46359</v>
      </c>
      <c r="D121" s="100">
        <f ca="1">INDIRECT("'" &amp; UPPER(LEFT(TEXT($D$3,"mmmm"),3)) &amp; "'!E34")</f>
        <v>0</v>
      </c>
      <c r="E121" s="147"/>
      <c r="F121" s="148"/>
      <c r="G121" s="148"/>
      <c r="H121" s="148"/>
      <c r="I121" s="148"/>
      <c r="J121" s="148"/>
      <c r="K121" s="148"/>
      <c r="L121" s="148"/>
      <c r="M121" s="148"/>
      <c r="N121" s="148"/>
      <c r="O121" s="148"/>
      <c r="P121" s="149"/>
    </row>
    <row r="122" spans="1:16" ht="15" customHeight="1" x14ac:dyDescent="0.25">
      <c r="A122" s="44" t="e">
        <f ca="1">IF(MONTH(C122)=MONTH(D$3),RIGHT('Yearly Info'!A$38,LEN('Yearly Info'!A$38)-4),"")</f>
        <v>#VALUE!</v>
      </c>
      <c r="B122" s="145"/>
      <c r="C122" s="42">
        <f t="shared" ca="1" si="5"/>
        <v>46359</v>
      </c>
      <c r="D122" s="100">
        <f ca="1">INDIRECT("'" &amp; UPPER(LEFT(TEXT($D$3,"mmmm"),3)) &amp; "'!E35")</f>
        <v>0</v>
      </c>
      <c r="E122" s="147"/>
      <c r="F122" s="148"/>
      <c r="G122" s="148"/>
      <c r="H122" s="148"/>
      <c r="I122" s="148"/>
      <c r="J122" s="148"/>
      <c r="K122" s="148"/>
      <c r="L122" s="148"/>
      <c r="M122" s="148"/>
      <c r="N122" s="148"/>
      <c r="O122" s="148"/>
      <c r="P122" s="149"/>
    </row>
    <row r="123" spans="1:16" ht="15" customHeight="1" x14ac:dyDescent="0.25">
      <c r="A123" s="44" t="e">
        <f ca="1">IF(MONTH(C123)=MONTH(D$3),RIGHT('Yearly Info'!A$39,LEN('Yearly Info'!A$39)-4),"")</f>
        <v>#VALUE!</v>
      </c>
      <c r="B123" s="145"/>
      <c r="C123" s="42">
        <f t="shared" ca="1" si="5"/>
        <v>46359</v>
      </c>
      <c r="D123" s="100">
        <f ca="1">INDIRECT("'" &amp; UPPER(LEFT(TEXT($D$3,"mmmm"),3)) &amp; "'!E36")</f>
        <v>0</v>
      </c>
      <c r="E123" s="147"/>
      <c r="F123" s="148"/>
      <c r="G123" s="148"/>
      <c r="H123" s="148"/>
      <c r="I123" s="148"/>
      <c r="J123" s="148"/>
      <c r="K123" s="148"/>
      <c r="L123" s="148"/>
      <c r="M123" s="148"/>
      <c r="N123" s="148"/>
      <c r="O123" s="148"/>
      <c r="P123" s="149"/>
    </row>
    <row r="124" spans="1:16" ht="15" customHeight="1" thickBot="1" x14ac:dyDescent="0.3">
      <c r="A124" s="45" t="e">
        <f ca="1">IF(MONTH(C124)=MONTH(D$3),RIGHT('Yearly Info'!A$40,LEN('Yearly Info'!A$40)-4),"")</f>
        <v>#VALUE!</v>
      </c>
      <c r="B124" s="145"/>
      <c r="C124" s="42">
        <f t="shared" ca="1" si="5"/>
        <v>46359</v>
      </c>
      <c r="D124" s="100">
        <f ca="1">INDIRECT("'" &amp; UPPER(LEFT(TEXT($D$3,"mmmm"),3)) &amp; "'!E37")</f>
        <v>0</v>
      </c>
      <c r="E124" s="147"/>
      <c r="F124" s="148"/>
      <c r="G124" s="148"/>
      <c r="H124" s="148"/>
      <c r="I124" s="148"/>
      <c r="J124" s="148"/>
      <c r="K124" s="148"/>
      <c r="L124" s="148"/>
      <c r="M124" s="148"/>
      <c r="N124" s="148"/>
      <c r="O124" s="148"/>
      <c r="P124" s="149"/>
    </row>
    <row r="125" spans="1:16" ht="15" customHeight="1" thickBot="1" x14ac:dyDescent="0.3">
      <c r="A125" s="45" t="str">
        <f ca="1">IF(MONTH(C125)=MONTH(D$3),RIGHT('Yearly Info'!A$41,LEN('Yearly Info'!A$41)-4),"")</f>
        <v xml:space="preserve"> </v>
      </c>
      <c r="B125" s="145"/>
      <c r="C125" s="42">
        <f t="shared" ca="1" si="5"/>
        <v>46359</v>
      </c>
      <c r="D125" s="100">
        <f ca="1">INDIRECT("'" &amp; UPPER(LEFT(TEXT($D$3,"mmmm"),3)) &amp; "'!E38")</f>
        <v>0</v>
      </c>
      <c r="E125" s="147"/>
      <c r="F125" s="148"/>
      <c r="G125" s="148"/>
      <c r="H125" s="148"/>
      <c r="I125" s="148"/>
      <c r="J125" s="148"/>
      <c r="K125" s="148"/>
      <c r="L125" s="148"/>
      <c r="M125" s="148"/>
      <c r="N125" s="148"/>
      <c r="O125" s="148"/>
      <c r="P125" s="149"/>
    </row>
    <row r="126" spans="1:16" ht="15" customHeight="1" thickBot="1" x14ac:dyDescent="0.3">
      <c r="A126" s="45" t="str">
        <f ca="1">IF(MONTH(C126)=MONTH(D$3),RIGHT('Yearly Info'!A$42,LEN('Yearly Info'!A$42)-4),"")</f>
        <v xml:space="preserve"> </v>
      </c>
      <c r="B126" s="145"/>
      <c r="C126" s="42">
        <f t="shared" ca="1" si="5"/>
        <v>46359</v>
      </c>
      <c r="D126" s="100">
        <f ca="1">INDIRECT("'" &amp; UPPER(LEFT(TEXT($D$3,"mmmm"),3)) &amp; "'!E39")</f>
        <v>0</v>
      </c>
      <c r="E126" s="147"/>
      <c r="F126" s="148"/>
      <c r="G126" s="148"/>
      <c r="H126" s="148"/>
      <c r="I126" s="148"/>
      <c r="J126" s="148"/>
      <c r="K126" s="148"/>
      <c r="L126" s="148"/>
      <c r="M126" s="148"/>
      <c r="N126" s="148"/>
      <c r="O126" s="148"/>
      <c r="P126" s="149"/>
    </row>
    <row r="127" spans="1:16" ht="15" customHeight="1" thickBot="1" x14ac:dyDescent="0.3">
      <c r="A127" s="45" t="str">
        <f ca="1">IF(MONTH(C127)=MONTH(D$3),RIGHT('Yearly Info'!A$43,LEN('Yearly Info'!A$43)-4),"")</f>
        <v xml:space="preserve"> </v>
      </c>
      <c r="B127" s="146"/>
      <c r="C127" s="95">
        <f ca="1">C118</f>
        <v>46359</v>
      </c>
      <c r="D127" s="55">
        <f ca="1">INDIRECT("'" &amp; UPPER(LEFT(TEXT($D$3,"mmmm"),3)) &amp; "'!E40")</f>
        <v>0</v>
      </c>
      <c r="E127" s="150"/>
      <c r="F127" s="151"/>
      <c r="G127" s="151"/>
      <c r="H127" s="151"/>
      <c r="I127" s="151"/>
      <c r="J127" s="151"/>
      <c r="K127" s="151"/>
      <c r="L127" s="151"/>
      <c r="M127" s="151"/>
      <c r="N127" s="151"/>
      <c r="O127" s="151"/>
      <c r="P127" s="152"/>
    </row>
    <row r="128" spans="1:16" ht="15" customHeight="1" x14ac:dyDescent="0.25">
      <c r="A128" s="44" t="str">
        <f ca="1">IF(MONTH(C128)=MONTH(D$3),RIGHT('Yearly Info'!A$14,LEN('Yearly Info'!A$14)-4),"")</f>
        <v xml:space="preserve"> RICS Support for MDEQ</v>
      </c>
      <c r="B128" s="145" t="str">
        <f ca="1">TEXT(C128,"dddd")</f>
        <v>Friday</v>
      </c>
      <c r="C128" s="94">
        <f ca="1">C98+1</f>
        <v>46360</v>
      </c>
      <c r="D128" s="54">
        <f ca="1">INDIRECT("'" &amp; UPPER(LEFT(TEXT($D$3,"mmmm"),3)) &amp; "'!F11")</f>
        <v>0</v>
      </c>
      <c r="E128" s="147"/>
      <c r="F128" s="148"/>
      <c r="G128" s="148"/>
      <c r="H128" s="148"/>
      <c r="I128" s="148"/>
      <c r="J128" s="148"/>
      <c r="K128" s="148"/>
      <c r="L128" s="148"/>
      <c r="M128" s="148"/>
      <c r="N128" s="148"/>
      <c r="O128" s="148"/>
      <c r="P128" s="149"/>
    </row>
    <row r="129" spans="1:16" ht="15" customHeight="1" x14ac:dyDescent="0.25">
      <c r="A129" s="44" t="str">
        <f ca="1">IF(MONTH(C129)=MONTH(D$3),RIGHT('Yearly Info'!A$15,LEN('Yearly Info'!A$15)-4),"")</f>
        <v xml:space="preserve"> MDEQ</v>
      </c>
      <c r="B129" s="145"/>
      <c r="C129" s="42">
        <f ca="1">C128</f>
        <v>46360</v>
      </c>
      <c r="D129" s="54">
        <f ca="1">INDIRECT("'" &amp; UPPER(LEFT(TEXT($D$3,"mmmm"),3)) &amp; "'!F12")</f>
        <v>0</v>
      </c>
      <c r="E129" s="147"/>
      <c r="F129" s="148"/>
      <c r="G129" s="148"/>
      <c r="H129" s="148"/>
      <c r="I129" s="148"/>
      <c r="J129" s="148"/>
      <c r="K129" s="148"/>
      <c r="L129" s="148"/>
      <c r="M129" s="148"/>
      <c r="N129" s="148"/>
      <c r="O129" s="148"/>
      <c r="P129" s="149"/>
    </row>
    <row r="130" spans="1:16" ht="15" customHeight="1" x14ac:dyDescent="0.25">
      <c r="A130" s="44" t="str">
        <f ca="1">IF(MONTH(C130)=MONTH(D$3),RIGHT('Yearly Info'!A$16,LEN('Yearly Info'!A$16)-4),"")</f>
        <v xml:space="preserve"> RICS Idea Portal</v>
      </c>
      <c r="B130" s="145"/>
      <c r="C130" s="42">
        <f t="shared" ref="C130:C157" ca="1" si="6">C129</f>
        <v>46360</v>
      </c>
      <c r="D130" s="54">
        <f ca="1">INDIRECT("'" &amp; UPPER(LEFT(TEXT($D$3,"mmmm"),3)) &amp; "'!F13")</f>
        <v>0</v>
      </c>
      <c r="E130" s="147"/>
      <c r="F130" s="148"/>
      <c r="G130" s="148"/>
      <c r="H130" s="148"/>
      <c r="I130" s="148"/>
      <c r="J130" s="148"/>
      <c r="K130" s="148"/>
      <c r="L130" s="148"/>
      <c r="M130" s="148"/>
      <c r="N130" s="148"/>
      <c r="O130" s="148"/>
      <c r="P130" s="149"/>
    </row>
    <row r="131" spans="1:16" ht="15" customHeight="1" x14ac:dyDescent="0.25">
      <c r="A131" s="44" t="str">
        <f ca="1">IF(MONTH(C131)=MONTH(D$3),RIGHT('Yearly Info'!A$17,LEN('Yearly Info'!A$17)-4),"")</f>
        <v xml:space="preserve"> MSWIS</v>
      </c>
      <c r="B131" s="145"/>
      <c r="C131" s="42">
        <f t="shared" ca="1" si="6"/>
        <v>46360</v>
      </c>
      <c r="D131" s="54">
        <f ca="1">INDIRECT("'" &amp; UPPER(LEFT(TEXT($D$3,"mmmm"),3)) &amp; "'!F14")</f>
        <v>0</v>
      </c>
      <c r="E131" s="147"/>
      <c r="F131" s="148"/>
      <c r="G131" s="148"/>
      <c r="H131" s="148"/>
      <c r="I131" s="148"/>
      <c r="J131" s="148"/>
      <c r="K131" s="148"/>
      <c r="L131" s="148"/>
      <c r="M131" s="148"/>
      <c r="N131" s="148"/>
      <c r="O131" s="148"/>
      <c r="P131" s="149"/>
    </row>
    <row r="132" spans="1:16" ht="15" customHeight="1" x14ac:dyDescent="0.25">
      <c r="A132" s="44" t="str">
        <f ca="1">IF(MONTH(C132)=MONTH(D$3),RIGHT('Yearly Info'!A$18,LEN('Yearly Info'!A$18)-4),"")</f>
        <v xml:space="preserve"> GeoSpatial</v>
      </c>
      <c r="B132" s="145"/>
      <c r="C132" s="42">
        <f t="shared" ca="1" si="6"/>
        <v>46360</v>
      </c>
      <c r="D132" s="54">
        <f ca="1">INDIRECT("'" &amp; UPPER(LEFT(TEXT($D$3,"mmmm"),3)) &amp; "'!F15")</f>
        <v>0</v>
      </c>
      <c r="E132" s="147"/>
      <c r="F132" s="148"/>
      <c r="G132" s="148"/>
      <c r="H132" s="148"/>
      <c r="I132" s="148"/>
      <c r="J132" s="148"/>
      <c r="K132" s="148"/>
      <c r="L132" s="148"/>
      <c r="M132" s="148"/>
      <c r="N132" s="148"/>
      <c r="O132" s="148"/>
      <c r="P132" s="149"/>
    </row>
    <row r="133" spans="1:16" ht="15" customHeight="1" x14ac:dyDescent="0.25">
      <c r="A133" s="44" t="str">
        <f ca="1">IF(MONTH(C133)=MONTH(D$3),RIGHT('Yearly Info'!A$19,LEN('Yearly Info'!A$19)-4),"")</f>
        <v xml:space="preserve"> RICS Dashboard</v>
      </c>
      <c r="B133" s="145"/>
      <c r="C133" s="42">
        <f t="shared" ca="1" si="6"/>
        <v>46360</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MDWFP NRIS</v>
      </c>
      <c r="B134" s="145"/>
      <c r="C134" s="42">
        <f t="shared" ca="1" si="6"/>
        <v>46360</v>
      </c>
      <c r="D134" s="54">
        <f ca="1">INDIRECT("'" &amp; UPPER(LEFT(TEXT($D$3,"mmmm"),3)) &amp; "'!F17")</f>
        <v>0</v>
      </c>
      <c r="E134" s="153"/>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 MRVA 4 CLOSED</v>
      </c>
      <c r="B135" s="145"/>
      <c r="C135" s="42">
        <f t="shared" ca="1" si="6"/>
        <v>46360</v>
      </c>
      <c r="D135" s="54">
        <f ca="1">INDIRECT("'" &amp; UPPER(LEFT(TEXT($D$3,"mmmm"),3)) &amp; "'!F18")</f>
        <v>0</v>
      </c>
      <c r="E135" s="147"/>
      <c r="F135" s="148"/>
      <c r="G135" s="148"/>
      <c r="H135" s="148"/>
      <c r="I135" s="148"/>
      <c r="J135" s="148"/>
      <c r="K135" s="148"/>
      <c r="L135" s="148"/>
      <c r="M135" s="148"/>
      <c r="N135" s="148"/>
      <c r="O135" s="148"/>
      <c r="P135" s="149"/>
    </row>
    <row r="136" spans="1:16" ht="15" customHeight="1" x14ac:dyDescent="0.25">
      <c r="A136" s="44" t="str">
        <f ca="1">IF(MONTH(C136)=MONTH(D$3),RIGHT('Yearly Info'!A$22,LEN('Yearly Info'!A$22)-4),"")</f>
        <v xml:space="preserve"> Tackett</v>
      </c>
      <c r="B136" s="145"/>
      <c r="C136" s="42">
        <f t="shared" ca="1" si="6"/>
        <v>46360</v>
      </c>
      <c r="D136" s="54">
        <f ca="1">INDIRECT("'" &amp; UPPER(LEFT(TEXT($D$3,"mmmm"),3)) &amp; "'!F19")</f>
        <v>0</v>
      </c>
      <c r="E136" s="147"/>
      <c r="F136" s="148"/>
      <c r="G136" s="148"/>
      <c r="H136" s="148"/>
      <c r="I136" s="148"/>
      <c r="J136" s="148"/>
      <c r="K136" s="148"/>
      <c r="L136" s="148"/>
      <c r="M136" s="148"/>
      <c r="N136" s="148"/>
      <c r="O136" s="148"/>
      <c r="P136" s="149"/>
    </row>
    <row r="137" spans="1:16" ht="15" customHeight="1" x14ac:dyDescent="0.25">
      <c r="A137" s="44" t="e">
        <f ca="1">IF(MONTH(C137)=MONTH(D$3),RIGHT('Yearly Info'!A$23,LEN('Yearly Info'!A$23)-4),"")</f>
        <v>#VALUE!</v>
      </c>
      <c r="B137" s="145"/>
      <c r="C137" s="42">
        <f t="shared" ca="1" si="6"/>
        <v>46360</v>
      </c>
      <c r="D137" s="54">
        <f ca="1">INDIRECT("'" &amp; UPPER(LEFT(TEXT($D$3,"mmmm"),3)) &amp; "'!F20")</f>
        <v>0</v>
      </c>
      <c r="E137" s="147"/>
      <c r="F137" s="148"/>
      <c r="G137" s="148"/>
      <c r="H137" s="148"/>
      <c r="I137" s="148"/>
      <c r="J137" s="148"/>
      <c r="K137" s="148"/>
      <c r="L137" s="148"/>
      <c r="M137" s="148"/>
      <c r="N137" s="148"/>
      <c r="O137" s="148"/>
      <c r="P137" s="149"/>
    </row>
    <row r="138" spans="1:16" ht="15" customHeight="1" x14ac:dyDescent="0.25">
      <c r="A138" s="44" t="e">
        <f ca="1">IF(MONTH(C138)=MONTH(D$3),RIGHT('Yearly Info'!A$24,LEN('Yearly Info'!A$24)-4),"")</f>
        <v>#VALUE!</v>
      </c>
      <c r="B138" s="145"/>
      <c r="C138" s="42">
        <f t="shared" ca="1" si="6"/>
        <v>46360</v>
      </c>
      <c r="D138" s="54">
        <f ca="1">INDIRECT("'" &amp; UPPER(LEFT(TEXT($D$3,"mmmm"),3)) &amp; "'!F21")</f>
        <v>0</v>
      </c>
      <c r="E138" s="147"/>
      <c r="F138" s="148"/>
      <c r="G138" s="148"/>
      <c r="H138" s="148"/>
      <c r="I138" s="148"/>
      <c r="J138" s="148"/>
      <c r="K138" s="148"/>
      <c r="L138" s="148"/>
      <c r="M138" s="148"/>
      <c r="N138" s="148"/>
      <c r="O138" s="148"/>
      <c r="P138" s="149"/>
    </row>
    <row r="139" spans="1:16" ht="15" customHeight="1" x14ac:dyDescent="0.25">
      <c r="A139" s="44" t="e">
        <f ca="1">IF(MONTH(C139)=MONTH(D$3),RIGHT('Yearly Info'!A$25,LEN('Yearly Info'!A$25)-4),"")</f>
        <v>#VALUE!</v>
      </c>
      <c r="B139" s="145"/>
      <c r="C139" s="42">
        <f t="shared" ca="1" si="6"/>
        <v>46360</v>
      </c>
      <c r="D139" s="54">
        <f ca="1">INDIRECT("'" &amp; UPPER(LEFT(TEXT($D$3,"mmmm"),3)) &amp; "'!F22")</f>
        <v>0</v>
      </c>
      <c r="E139" s="147"/>
      <c r="F139" s="148"/>
      <c r="G139" s="148"/>
      <c r="H139" s="148"/>
      <c r="I139" s="148"/>
      <c r="J139" s="148"/>
      <c r="K139" s="148"/>
      <c r="L139" s="148"/>
      <c r="M139" s="148"/>
      <c r="N139" s="148"/>
      <c r="O139" s="148"/>
      <c r="P139" s="149"/>
    </row>
    <row r="140" spans="1:16" ht="15" customHeight="1" x14ac:dyDescent="0.25">
      <c r="A140" s="44" t="e">
        <f ca="1">IF(MONTH(C140)=MONTH(D$3),RIGHT('Yearly Info'!A$26,LEN('Yearly Info'!A$26)-4),"")</f>
        <v>#VALUE!</v>
      </c>
      <c r="B140" s="145"/>
      <c r="C140" s="42">
        <f t="shared" ca="1" si="6"/>
        <v>46360</v>
      </c>
      <c r="D140" s="54">
        <f ca="1">INDIRECT("'" &amp; UPPER(LEFT(TEXT($D$3,"mmmm"),3)) &amp; "'!F23")</f>
        <v>0</v>
      </c>
      <c r="E140" s="147"/>
      <c r="F140" s="148"/>
      <c r="G140" s="148"/>
      <c r="H140" s="148"/>
      <c r="I140" s="148"/>
      <c r="J140" s="148"/>
      <c r="K140" s="148"/>
      <c r="L140" s="148"/>
      <c r="M140" s="148"/>
      <c r="N140" s="148"/>
      <c r="O140" s="148"/>
      <c r="P140" s="149"/>
    </row>
    <row r="141" spans="1:16" ht="15" customHeight="1" x14ac:dyDescent="0.25">
      <c r="A141" s="44" t="e">
        <f ca="1">IF(MONTH(C141)=MONTH(D$3),RIGHT('Yearly Info'!A$27,LEN('Yearly Info'!A$27)-4),"")</f>
        <v>#VALUE!</v>
      </c>
      <c r="B141" s="145"/>
      <c r="C141" s="42">
        <f t="shared" ca="1" si="6"/>
        <v>46360</v>
      </c>
      <c r="D141" s="54">
        <f ca="1">INDIRECT("'" &amp; UPPER(LEFT(TEXT($D$3,"mmmm"),3)) &amp; "'!F24")</f>
        <v>0</v>
      </c>
      <c r="E141" s="147"/>
      <c r="F141" s="148"/>
      <c r="G141" s="148"/>
      <c r="H141" s="148"/>
      <c r="I141" s="148"/>
      <c r="J141" s="148"/>
      <c r="K141" s="148"/>
      <c r="L141" s="148"/>
      <c r="M141" s="148"/>
      <c r="N141" s="148"/>
      <c r="O141" s="148"/>
      <c r="P141" s="149"/>
    </row>
    <row r="142" spans="1:16" ht="15" customHeight="1" x14ac:dyDescent="0.25">
      <c r="A142" s="44" t="e">
        <f ca="1">IF(MONTH(C142)=MONTH(D$3),RIGHT('Yearly Info'!A$28,LEN('Yearly Info'!A$28)-4),"")</f>
        <v>#VALUE!</v>
      </c>
      <c r="B142" s="145"/>
      <c r="C142" s="42">
        <f t="shared" ca="1" si="6"/>
        <v>46360</v>
      </c>
      <c r="D142" s="54">
        <f ca="1">INDIRECT("'" &amp; UPPER(LEFT(TEXT($D$3,"mmmm"),3)) &amp; "'!F25")</f>
        <v>0</v>
      </c>
      <c r="E142" s="147"/>
      <c r="F142" s="148"/>
      <c r="G142" s="148"/>
      <c r="H142" s="148"/>
      <c r="I142" s="148"/>
      <c r="J142" s="148"/>
      <c r="K142" s="148"/>
      <c r="L142" s="148"/>
      <c r="M142" s="148"/>
      <c r="N142" s="148"/>
      <c r="O142" s="148"/>
      <c r="P142" s="149"/>
    </row>
    <row r="143" spans="1:16" ht="15" customHeight="1" x14ac:dyDescent="0.25">
      <c r="A143" s="44" t="e">
        <f ca="1">IF(MONTH(C143)=MONTH(D$3),RIGHT('Yearly Info'!A$29,LEN('Yearly Info'!A$29)-4),"")</f>
        <v>#VALUE!</v>
      </c>
      <c r="B143" s="145"/>
      <c r="C143" s="42">
        <f t="shared" ca="1" si="6"/>
        <v>46360</v>
      </c>
      <c r="D143" s="54">
        <f ca="1">INDIRECT("'" &amp; UPPER(LEFT(TEXT($D$3,"mmmm"),3)) &amp; "'!F26")</f>
        <v>0</v>
      </c>
      <c r="E143" s="147"/>
      <c r="F143" s="148"/>
      <c r="G143" s="148"/>
      <c r="H143" s="148"/>
      <c r="I143" s="148"/>
      <c r="J143" s="148"/>
      <c r="K143" s="148"/>
      <c r="L143" s="148"/>
      <c r="M143" s="148"/>
      <c r="N143" s="148"/>
      <c r="O143" s="148"/>
      <c r="P143" s="149"/>
    </row>
    <row r="144" spans="1:16" ht="15" customHeight="1" x14ac:dyDescent="0.25">
      <c r="A144" s="44" t="e">
        <f ca="1">IF(MONTH(C144)=MONTH(D$3),RIGHT('Yearly Info'!A$30,LEN('Yearly Info'!A$30)-4),"")</f>
        <v>#VALUE!</v>
      </c>
      <c r="B144" s="145"/>
      <c r="C144" s="42">
        <f t="shared" ca="1" si="6"/>
        <v>46360</v>
      </c>
      <c r="D144" s="54">
        <f ca="1">INDIRECT("'" &amp; UPPER(LEFT(TEXT($D$3,"mmmm"),3)) &amp; "'!F27")</f>
        <v>0</v>
      </c>
      <c r="E144" s="147"/>
      <c r="F144" s="148"/>
      <c r="G144" s="148"/>
      <c r="H144" s="148"/>
      <c r="I144" s="148"/>
      <c r="J144" s="148"/>
      <c r="K144" s="148"/>
      <c r="L144" s="148"/>
      <c r="M144" s="148"/>
      <c r="N144" s="148"/>
      <c r="O144" s="148"/>
      <c r="P144" s="149"/>
    </row>
    <row r="145" spans="1:16" ht="15" customHeight="1" x14ac:dyDescent="0.25">
      <c r="A145" s="44" t="e">
        <f ca="1">IF(MONTH(C145)=MONTH(D$3),RIGHT('Yearly Info'!A$31,LEN('Yearly Info'!A$31)-4),"")</f>
        <v>#VALUE!</v>
      </c>
      <c r="B145" s="145"/>
      <c r="C145" s="42">
        <f t="shared" ca="1" si="6"/>
        <v>46360</v>
      </c>
      <c r="D145" s="54">
        <f ca="1">INDIRECT("'" &amp; UPPER(LEFT(TEXT($D$3,"mmmm"),3)) &amp; "'!F28")</f>
        <v>0</v>
      </c>
      <c r="E145" s="147"/>
      <c r="F145" s="148"/>
      <c r="G145" s="148"/>
      <c r="H145" s="148"/>
      <c r="I145" s="148"/>
      <c r="J145" s="148"/>
      <c r="K145" s="148"/>
      <c r="L145" s="148"/>
      <c r="M145" s="148"/>
      <c r="N145" s="148"/>
      <c r="O145" s="148"/>
      <c r="P145" s="149"/>
    </row>
    <row r="146" spans="1:16" ht="15" customHeight="1" x14ac:dyDescent="0.25">
      <c r="A146" s="44" t="e">
        <f ca="1">IF(MONTH(C146)=MONTH(D$3),RIGHT('Yearly Info'!A$32,LEN('Yearly Info'!A$32)-4),"")</f>
        <v>#VALUE!</v>
      </c>
      <c r="B146" s="145"/>
      <c r="C146" s="42">
        <f t="shared" ca="1" si="6"/>
        <v>46360</v>
      </c>
      <c r="D146" s="54">
        <f ca="1">INDIRECT("'" &amp; UPPER(LEFT(TEXT($D$3,"mmmm"),3)) &amp; "'!F29")</f>
        <v>0</v>
      </c>
      <c r="E146" s="147"/>
      <c r="F146" s="148"/>
      <c r="G146" s="148"/>
      <c r="H146" s="148"/>
      <c r="I146" s="148"/>
      <c r="J146" s="148"/>
      <c r="K146" s="148"/>
      <c r="L146" s="148"/>
      <c r="M146" s="148"/>
      <c r="N146" s="148"/>
      <c r="O146" s="148"/>
      <c r="P146" s="149"/>
    </row>
    <row r="147" spans="1:16" ht="15" customHeight="1" x14ac:dyDescent="0.25">
      <c r="A147" s="44" t="e">
        <f ca="1">IF(MONTH(C147)=MONTH(D$3),RIGHT('Yearly Info'!A$33,LEN('Yearly Info'!A$33)-4),"")</f>
        <v>#VALUE!</v>
      </c>
      <c r="B147" s="145"/>
      <c r="C147" s="42">
        <f t="shared" ca="1" si="6"/>
        <v>46360</v>
      </c>
      <c r="D147" s="54">
        <f ca="1">INDIRECT("'" &amp; UPPER(LEFT(TEXT($D$3,"mmmm"),3)) &amp; "'!F30")</f>
        <v>0</v>
      </c>
      <c r="E147" s="147"/>
      <c r="F147" s="148"/>
      <c r="G147" s="148"/>
      <c r="H147" s="148"/>
      <c r="I147" s="148"/>
      <c r="J147" s="148"/>
      <c r="K147" s="148"/>
      <c r="L147" s="148"/>
      <c r="M147" s="148"/>
      <c r="N147" s="148"/>
      <c r="O147" s="148"/>
      <c r="P147" s="149"/>
    </row>
    <row r="148" spans="1:16" ht="15" customHeight="1" x14ac:dyDescent="0.25">
      <c r="A148" s="44" t="e">
        <f ca="1">IF(MONTH(C148)=MONTH(D$3),RIGHT('Yearly Info'!A$34,LEN('Yearly Info'!A$34)-4),"")</f>
        <v>#VALUE!</v>
      </c>
      <c r="B148" s="145"/>
      <c r="C148" s="42">
        <f t="shared" ca="1" si="6"/>
        <v>46360</v>
      </c>
      <c r="D148" s="54">
        <f ca="1">INDIRECT("'" &amp; UPPER(LEFT(TEXT($D$3,"mmmm"),3)) &amp; "'!F31")</f>
        <v>0</v>
      </c>
      <c r="E148" s="147"/>
      <c r="F148" s="148"/>
      <c r="G148" s="148"/>
      <c r="H148" s="148"/>
      <c r="I148" s="148"/>
      <c r="J148" s="148"/>
      <c r="K148" s="148"/>
      <c r="L148" s="148"/>
      <c r="M148" s="148"/>
      <c r="N148" s="148"/>
      <c r="O148" s="148"/>
      <c r="P148" s="149"/>
    </row>
    <row r="149" spans="1:16" ht="15" customHeight="1" x14ac:dyDescent="0.25">
      <c r="A149" s="44" t="e">
        <f ca="1">IF(MONTH(C149)=MONTH(D$3),RIGHT('Yearly Info'!A$35,LEN('Yearly Info'!A$35)-4),"")</f>
        <v>#VALUE!</v>
      </c>
      <c r="B149" s="145"/>
      <c r="C149" s="42">
        <f t="shared" ca="1" si="6"/>
        <v>46360</v>
      </c>
      <c r="D149" s="54">
        <f ca="1">INDIRECT("'" &amp; UPPER(LEFT(TEXT($D$3,"mmmm"),3)) &amp; "'!F32")</f>
        <v>0</v>
      </c>
      <c r="E149" s="147"/>
      <c r="F149" s="148"/>
      <c r="G149" s="148"/>
      <c r="H149" s="148"/>
      <c r="I149" s="148"/>
      <c r="J149" s="148"/>
      <c r="K149" s="148"/>
      <c r="L149" s="148"/>
      <c r="M149" s="148"/>
      <c r="N149" s="148"/>
      <c r="O149" s="148"/>
      <c r="P149" s="149"/>
    </row>
    <row r="150" spans="1:16" ht="15" customHeight="1" x14ac:dyDescent="0.25">
      <c r="A150" s="44" t="e">
        <f ca="1">IF(MONTH(C150)=MONTH(D$3),RIGHT('Yearly Info'!A$36,LEN('Yearly Info'!A$36)-4),"")</f>
        <v>#VALUE!</v>
      </c>
      <c r="B150" s="145"/>
      <c r="C150" s="42">
        <f t="shared" ca="1" si="6"/>
        <v>46360</v>
      </c>
      <c r="D150" s="54">
        <f ca="1">INDIRECT("'" &amp; UPPER(LEFT(TEXT($D$3,"mmmm"),3)) &amp; "'!F33")</f>
        <v>0</v>
      </c>
      <c r="E150" s="147"/>
      <c r="F150" s="148"/>
      <c r="G150" s="148"/>
      <c r="H150" s="148"/>
      <c r="I150" s="148"/>
      <c r="J150" s="148"/>
      <c r="K150" s="148"/>
      <c r="L150" s="148"/>
      <c r="M150" s="148"/>
      <c r="N150" s="148"/>
      <c r="O150" s="148"/>
      <c r="P150" s="149"/>
    </row>
    <row r="151" spans="1:16" ht="15" customHeight="1" x14ac:dyDescent="0.25">
      <c r="A151" s="44" t="e">
        <f ca="1">IF(MONTH(C151)=MONTH(D$3),RIGHT('Yearly Info'!A$37,LEN('Yearly Info'!A$37)-4),"")</f>
        <v>#VALUE!</v>
      </c>
      <c r="B151" s="145"/>
      <c r="C151" s="42">
        <f t="shared" ca="1" si="6"/>
        <v>46360</v>
      </c>
      <c r="D151" s="54">
        <f ca="1">INDIRECT("'" &amp; UPPER(LEFT(TEXT($D$3,"mmmm"),3)) &amp; "'!F34")</f>
        <v>0</v>
      </c>
      <c r="E151" s="147"/>
      <c r="F151" s="148"/>
      <c r="G151" s="148"/>
      <c r="H151" s="148"/>
      <c r="I151" s="148"/>
      <c r="J151" s="148"/>
      <c r="K151" s="148"/>
      <c r="L151" s="148"/>
      <c r="M151" s="148"/>
      <c r="N151" s="148"/>
      <c r="O151" s="148"/>
      <c r="P151" s="149"/>
    </row>
    <row r="152" spans="1:16" ht="15" customHeight="1" x14ac:dyDescent="0.25">
      <c r="A152" s="44" t="e">
        <f ca="1">IF(MONTH(C152)=MONTH(D$3),RIGHT('Yearly Info'!A$38,LEN('Yearly Info'!A$38)-4),"")</f>
        <v>#VALUE!</v>
      </c>
      <c r="B152" s="145"/>
      <c r="C152" s="42">
        <f t="shared" ca="1" si="6"/>
        <v>46360</v>
      </c>
      <c r="D152" s="54">
        <f ca="1">INDIRECT("'" &amp; UPPER(LEFT(TEXT($D$3,"mmmm"),3)) &amp; "'!F35")</f>
        <v>0</v>
      </c>
      <c r="E152" s="147"/>
      <c r="F152" s="148"/>
      <c r="G152" s="148"/>
      <c r="H152" s="148"/>
      <c r="I152" s="148"/>
      <c r="J152" s="148"/>
      <c r="K152" s="148"/>
      <c r="L152" s="148"/>
      <c r="M152" s="148"/>
      <c r="N152" s="148"/>
      <c r="O152" s="148"/>
      <c r="P152" s="149"/>
    </row>
    <row r="153" spans="1:16" ht="15" customHeight="1" x14ac:dyDescent="0.25">
      <c r="A153" s="44" t="e">
        <f ca="1">IF(MONTH(C153)=MONTH(D$3),RIGHT('Yearly Info'!A$39,LEN('Yearly Info'!A$39)-4),"")</f>
        <v>#VALUE!</v>
      </c>
      <c r="B153" s="145"/>
      <c r="C153" s="42">
        <f t="shared" ca="1" si="6"/>
        <v>46360</v>
      </c>
      <c r="D153" s="54">
        <f ca="1">INDIRECT("'" &amp; UPPER(LEFT(TEXT($D$3,"mmmm"),3)) &amp; "'!F36")</f>
        <v>0</v>
      </c>
      <c r="E153" s="147"/>
      <c r="F153" s="148"/>
      <c r="G153" s="148"/>
      <c r="H153" s="148"/>
      <c r="I153" s="148"/>
      <c r="J153" s="148"/>
      <c r="K153" s="148"/>
      <c r="L153" s="148"/>
      <c r="M153" s="148"/>
      <c r="N153" s="148"/>
      <c r="O153" s="148"/>
      <c r="P153" s="149"/>
    </row>
    <row r="154" spans="1:16" ht="15" customHeight="1" thickBot="1" x14ac:dyDescent="0.3">
      <c r="A154" s="45" t="e">
        <f ca="1">IF(MONTH(C154)=MONTH(D$3),RIGHT('Yearly Info'!A$40,LEN('Yearly Info'!A$40)-4),"")</f>
        <v>#VALUE!</v>
      </c>
      <c r="B154" s="145"/>
      <c r="C154" s="42">
        <f t="shared" ca="1" si="6"/>
        <v>46360</v>
      </c>
      <c r="D154" s="54">
        <f ca="1">INDIRECT("'" &amp; UPPER(LEFT(TEXT($D$3,"mmmm"),3)) &amp; "'!F37")</f>
        <v>0</v>
      </c>
      <c r="E154" s="147"/>
      <c r="F154" s="148"/>
      <c r="G154" s="148"/>
      <c r="H154" s="148"/>
      <c r="I154" s="148"/>
      <c r="J154" s="148"/>
      <c r="K154" s="148"/>
      <c r="L154" s="148"/>
      <c r="M154" s="148"/>
      <c r="N154" s="148"/>
      <c r="O154" s="148"/>
      <c r="P154" s="149"/>
    </row>
    <row r="155" spans="1:16" ht="15" customHeight="1" thickBot="1" x14ac:dyDescent="0.3">
      <c r="A155" s="45" t="str">
        <f ca="1">IF(MONTH(C155)=MONTH(D$3),RIGHT('Yearly Info'!A$41,LEN('Yearly Info'!A$41)-4),"")</f>
        <v xml:space="preserve"> </v>
      </c>
      <c r="B155" s="145"/>
      <c r="C155" s="42">
        <f t="shared" ca="1" si="6"/>
        <v>46360</v>
      </c>
      <c r="D155" s="54">
        <f ca="1">INDIRECT("'" &amp; UPPER(LEFT(TEXT($D$3,"mmmm"),3)) &amp; "'!F38")</f>
        <v>0</v>
      </c>
      <c r="E155" s="147"/>
      <c r="F155" s="148"/>
      <c r="G155" s="148"/>
      <c r="H155" s="148"/>
      <c r="I155" s="148"/>
      <c r="J155" s="148"/>
      <c r="K155" s="148"/>
      <c r="L155" s="148"/>
      <c r="M155" s="148"/>
      <c r="N155" s="148"/>
      <c r="O155" s="148"/>
      <c r="P155" s="149"/>
    </row>
    <row r="156" spans="1:16" ht="15" customHeight="1" thickBot="1" x14ac:dyDescent="0.3">
      <c r="A156" s="45" t="str">
        <f ca="1">IF(MONTH(C156)=MONTH(D$3),RIGHT('Yearly Info'!A$42,LEN('Yearly Info'!A$42)-4),"")</f>
        <v xml:space="preserve"> </v>
      </c>
      <c r="B156" s="145"/>
      <c r="C156" s="42">
        <f ca="1">C155</f>
        <v>46360</v>
      </c>
      <c r="D156" s="114">
        <f ca="1">INDIRECT("'" &amp; UPPER(LEFT(TEXT($D$3,"mmmm"),3)) &amp; "'!F39")</f>
        <v>0</v>
      </c>
      <c r="E156" s="147"/>
      <c r="F156" s="148"/>
      <c r="G156" s="148"/>
      <c r="H156" s="148"/>
      <c r="I156" s="148"/>
      <c r="J156" s="148"/>
      <c r="K156" s="148"/>
      <c r="L156" s="148"/>
      <c r="M156" s="148"/>
      <c r="N156" s="148"/>
      <c r="O156" s="148"/>
      <c r="P156" s="149"/>
    </row>
    <row r="157" spans="1:16" ht="15" customHeight="1" thickBot="1" x14ac:dyDescent="0.3">
      <c r="A157" s="45" t="str">
        <f ca="1">IF(MONTH(C157)=MONTH(D$3),RIGHT('Yearly Info'!A$43,LEN('Yearly Info'!A$43)-4),"")</f>
        <v xml:space="preserve"> </v>
      </c>
      <c r="B157" s="146"/>
      <c r="C157" s="95">
        <f t="shared" ca="1" si="6"/>
        <v>46360</v>
      </c>
      <c r="D157" s="115">
        <f ca="1">INDIRECT("'" &amp; UPPER(LEFT(TEXT($D$3,"mmmm"),3)) &amp; "'!F40")</f>
        <v>0</v>
      </c>
      <c r="E157" s="150"/>
      <c r="F157" s="151"/>
      <c r="G157" s="151"/>
      <c r="H157" s="151"/>
      <c r="I157" s="151"/>
      <c r="J157" s="151"/>
      <c r="K157" s="151"/>
      <c r="L157" s="151"/>
      <c r="M157" s="151"/>
      <c r="N157" s="151"/>
      <c r="O157" s="151"/>
      <c r="P157" s="152"/>
    </row>
    <row r="158" spans="1:16" ht="15" customHeight="1" x14ac:dyDescent="0.25">
      <c r="A158" s="44" t="str">
        <f ca="1">IF(MONTH(C158)=MONTH(D$3),RIGHT('Yearly Info'!A$14,LEN('Yearly Info'!A$14)-4),"")</f>
        <v xml:space="preserve"> RICS Support for MDEQ</v>
      </c>
      <c r="B158" s="157" t="str">
        <f ca="1">TEXT(C158,"dddd")</f>
        <v>Saturday</v>
      </c>
      <c r="C158" s="102">
        <f ca="1">C128+1</f>
        <v>46361</v>
      </c>
      <c r="D158" s="112">
        <f ca="1">INDIRECT("'" &amp; UPPER(LEFT(TEXT($D$3,"mmmm"),3)) &amp; "'!G11")</f>
        <v>0</v>
      </c>
      <c r="E158" s="103"/>
      <c r="F158" s="104"/>
      <c r="G158" s="104"/>
      <c r="H158" s="104"/>
      <c r="I158" s="104"/>
      <c r="J158" s="104"/>
      <c r="K158" s="104"/>
      <c r="L158" s="104"/>
      <c r="M158" s="104"/>
      <c r="N158" s="104"/>
      <c r="O158" s="104"/>
      <c r="P158" s="105"/>
    </row>
    <row r="159" spans="1:16" ht="15" customHeight="1" x14ac:dyDescent="0.25">
      <c r="A159" s="44" t="str">
        <f ca="1">IF(MONTH(C159)=MONTH(D$3),RIGHT('Yearly Info'!A$15,LEN('Yearly Info'!A$15)-4),"")</f>
        <v xml:space="preserve"> MDEQ</v>
      </c>
      <c r="B159" s="158"/>
      <c r="C159" s="102">
        <f ca="1">C158</f>
        <v>46361</v>
      </c>
      <c r="D159" s="112">
        <f ca="1">INDIRECT("'" &amp; UPPER(LEFT(TEXT($D$3,"mmmm"),3)) &amp; "'!G12")</f>
        <v>0</v>
      </c>
      <c r="E159" s="103"/>
      <c r="F159" s="104"/>
      <c r="G159" s="104"/>
      <c r="H159" s="104"/>
      <c r="I159" s="104"/>
      <c r="J159" s="104"/>
      <c r="K159" s="104"/>
      <c r="L159" s="104"/>
      <c r="M159" s="104"/>
      <c r="N159" s="104"/>
      <c r="O159" s="104"/>
      <c r="P159" s="105"/>
    </row>
    <row r="160" spans="1:16" ht="15" customHeight="1" x14ac:dyDescent="0.25">
      <c r="A160" s="44" t="str">
        <f ca="1">IF(MONTH(C160)=MONTH(D$3),RIGHT('Yearly Info'!A$16,LEN('Yearly Info'!A$16)-4),"")</f>
        <v xml:space="preserve"> RICS Idea Portal</v>
      </c>
      <c r="B160" s="158"/>
      <c r="C160" s="102">
        <f ca="1">C159</f>
        <v>46361</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v>
      </c>
      <c r="B161" s="158"/>
      <c r="C161" s="102">
        <f t="shared" ref="C161:C187" ca="1" si="7">C160</f>
        <v>46361</v>
      </c>
      <c r="D161" s="112">
        <f ca="1">INDIRECT("'" &amp; UPPER(LEFT(TEXT($D$3,"mmmm"),3)) &amp; "'!G14")</f>
        <v>0</v>
      </c>
      <c r="E161" s="103"/>
      <c r="F161" s="104"/>
      <c r="G161" s="104"/>
      <c r="H161" s="104"/>
      <c r="I161" s="104"/>
      <c r="J161" s="104"/>
      <c r="K161" s="104"/>
      <c r="L161" s="104"/>
      <c r="M161" s="104"/>
      <c r="N161" s="104"/>
      <c r="O161" s="104"/>
      <c r="P161" s="105"/>
    </row>
    <row r="162" spans="1:16" ht="15" customHeight="1" x14ac:dyDescent="0.25">
      <c r="A162" s="44" t="str">
        <f ca="1">IF(MONTH(C162)=MONTH(D$3),RIGHT('Yearly Info'!A$18,LEN('Yearly Info'!A$18)-4),"")</f>
        <v xml:space="preserve"> GeoSpatial</v>
      </c>
      <c r="B162" s="158"/>
      <c r="C162" s="102">
        <f t="shared" ca="1" si="7"/>
        <v>46361</v>
      </c>
      <c r="D162" s="112">
        <f ca="1">INDIRECT("'" &amp; UPPER(LEFT(TEXT($D$3,"mmmm"),3)) &amp; "'!G15")</f>
        <v>0</v>
      </c>
      <c r="E162" s="103"/>
      <c r="F162" s="104"/>
      <c r="G162" s="104"/>
      <c r="H162" s="104"/>
      <c r="I162" s="104"/>
      <c r="J162" s="104"/>
      <c r="K162" s="104"/>
      <c r="L162" s="104"/>
      <c r="M162" s="104"/>
      <c r="N162" s="104"/>
      <c r="O162" s="104"/>
      <c r="P162" s="105"/>
    </row>
    <row r="163" spans="1:16" ht="15" customHeight="1" x14ac:dyDescent="0.25">
      <c r="A163" s="44" t="str">
        <f ca="1">IF(MONTH(C163)=MONTH(D$3),RIGHT('Yearly Info'!A$19,LEN('Yearly Info'!A$19)-4),"")</f>
        <v xml:space="preserve"> RICS Dashboard</v>
      </c>
      <c r="B163" s="158"/>
      <c r="C163" s="102">
        <f t="shared" ca="1" si="7"/>
        <v>46361</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MDWFP NRIS</v>
      </c>
      <c r="B164" s="158"/>
      <c r="C164" s="102">
        <f t="shared" ca="1" si="7"/>
        <v>46361</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 MRVA 4 CLOSED</v>
      </c>
      <c r="B165" s="158"/>
      <c r="C165" s="102">
        <f t="shared" ca="1" si="7"/>
        <v>46361</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v>
      </c>
      <c r="B166" s="158"/>
      <c r="C166" s="102">
        <f t="shared" ca="1" si="7"/>
        <v>46361</v>
      </c>
      <c r="D166" s="112">
        <f ca="1">INDIRECT("'" &amp; UPPER(LEFT(TEXT($D$3,"mmmm"),3)) &amp; "'!G19")</f>
        <v>0</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#VALUE!</v>
      </c>
      <c r="B167" s="158"/>
      <c r="C167" s="102">
        <f t="shared" ca="1" si="7"/>
        <v>46361</v>
      </c>
      <c r="D167" s="112">
        <f ca="1">INDIRECT("'" &amp; UPPER(LEFT(TEXT($D$3,"mmmm"),3)) &amp; "'!G20")</f>
        <v>0</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#VALUE!</v>
      </c>
      <c r="B168" s="158"/>
      <c r="C168" s="102">
        <f t="shared" ca="1" si="7"/>
        <v>46361</v>
      </c>
      <c r="D168" s="112">
        <f ca="1">INDIRECT("'" &amp; UPPER(LEFT(TEXT($D$3,"mmmm"),3)) &amp; "'!G21")</f>
        <v>0</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#VALUE!</v>
      </c>
      <c r="B169" s="158"/>
      <c r="C169" s="102">
        <f t="shared" ca="1" si="7"/>
        <v>46361</v>
      </c>
      <c r="D169" s="112">
        <f ca="1">INDIRECT("'" &amp; UPPER(LEFT(TEXT($D$3,"mmmm"),3)) &amp; "'!G22")</f>
        <v>0</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#VALUE!</v>
      </c>
      <c r="B170" s="158"/>
      <c r="C170" s="102">
        <f t="shared" ca="1" si="7"/>
        <v>46361</v>
      </c>
      <c r="D170" s="112">
        <f ca="1">INDIRECT("'" &amp; UPPER(LEFT(TEXT($D$3,"mmmm"),3)) &amp; "'!G23")</f>
        <v>0</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#VALUE!</v>
      </c>
      <c r="B171" s="158"/>
      <c r="C171" s="102">
        <f t="shared" ca="1" si="7"/>
        <v>46361</v>
      </c>
      <c r="D171" s="112">
        <f ca="1">INDIRECT("'" &amp; UPPER(LEFT(TEXT($D$3,"mmmm"),3)) &amp; "'!G24")</f>
        <v>0</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#VALUE!</v>
      </c>
      <c r="B172" s="158"/>
      <c r="C172" s="102">
        <f t="shared" ca="1" si="7"/>
        <v>46361</v>
      </c>
      <c r="D172" s="112">
        <f ca="1">INDIRECT("'" &amp; UPPER(LEFT(TEXT($D$3,"mmmm"),3)) &amp; "'!G25")</f>
        <v>0</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#VALUE!</v>
      </c>
      <c r="B173" s="158"/>
      <c r="C173" s="102">
        <f t="shared" ca="1" si="7"/>
        <v>46361</v>
      </c>
      <c r="D173" s="112">
        <f ca="1">INDIRECT("'" &amp; UPPER(LEFT(TEXT($D$3,"mmmm"),3)) &amp; "'!G26")</f>
        <v>0</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#VALUE!</v>
      </c>
      <c r="B174" s="158"/>
      <c r="C174" s="102">
        <f t="shared" ca="1" si="7"/>
        <v>46361</v>
      </c>
      <c r="D174" s="112">
        <f ca="1">INDIRECT("'" &amp; UPPER(LEFT(TEXT($D$3,"mmmm"),3)) &amp; "'!G27")</f>
        <v>0</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#VALUE!</v>
      </c>
      <c r="B175" s="158"/>
      <c r="C175" s="102">
        <f t="shared" ca="1" si="7"/>
        <v>46361</v>
      </c>
      <c r="D175" s="112">
        <f ca="1">INDIRECT("'" &amp; UPPER(LEFT(TEXT($D$3,"mmmm"),3)) &amp; "'!G28")</f>
        <v>0</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#VALUE!</v>
      </c>
      <c r="B176" s="158"/>
      <c r="C176" s="102">
        <f t="shared" ca="1" si="7"/>
        <v>46361</v>
      </c>
      <c r="D176" s="112">
        <f ca="1">INDIRECT("'" &amp; UPPER(LEFT(TEXT($D$3,"mmmm"),3)) &amp; "'!G29")</f>
        <v>0</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#VALUE!</v>
      </c>
      <c r="B177" s="158"/>
      <c r="C177" s="102">
        <f t="shared" ca="1" si="7"/>
        <v>46361</v>
      </c>
      <c r="D177" s="112">
        <f ca="1">INDIRECT("'" &amp; UPPER(LEFT(TEXT($D$3,"mmmm"),3)) &amp; "'!G30")</f>
        <v>0</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#VALUE!</v>
      </c>
      <c r="B178" s="158"/>
      <c r="C178" s="102">
        <f t="shared" ca="1" si="7"/>
        <v>46361</v>
      </c>
      <c r="D178" s="112">
        <f ca="1">INDIRECT("'" &amp; UPPER(LEFT(TEXT($D$3,"mmmm"),3)) &amp; "'!G31")</f>
        <v>0</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#VALUE!</v>
      </c>
      <c r="B179" s="158"/>
      <c r="C179" s="102">
        <f t="shared" ca="1" si="7"/>
        <v>46361</v>
      </c>
      <c r="D179" s="112">
        <f ca="1">INDIRECT("'" &amp; UPPER(LEFT(TEXT($D$3,"mmmm"),3)) &amp; "'!G32")</f>
        <v>0</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#VALUE!</v>
      </c>
      <c r="B180" s="158"/>
      <c r="C180" s="102">
        <f t="shared" ca="1" si="7"/>
        <v>46361</v>
      </c>
      <c r="D180" s="112">
        <f ca="1">INDIRECT("'" &amp; UPPER(LEFT(TEXT($D$3,"mmmm"),3)) &amp; "'!G33")</f>
        <v>0</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#VALUE!</v>
      </c>
      <c r="B181" s="158"/>
      <c r="C181" s="102">
        <f t="shared" ca="1" si="7"/>
        <v>46361</v>
      </c>
      <c r="D181" s="112">
        <f ca="1">INDIRECT("'" &amp; UPPER(LEFT(TEXT($D$3,"mmmm"),3)) &amp; "'!G34")</f>
        <v>0</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#VALUE!</v>
      </c>
      <c r="B182" s="158"/>
      <c r="C182" s="102">
        <f t="shared" ca="1" si="7"/>
        <v>46361</v>
      </c>
      <c r="D182" s="112">
        <f ca="1">INDIRECT("'" &amp; UPPER(LEFT(TEXT($D$3,"mmmm"),3)) &amp; "'!G35")</f>
        <v>0</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#VALUE!</v>
      </c>
      <c r="B183" s="158"/>
      <c r="C183" s="102">
        <f t="shared" ca="1" si="7"/>
        <v>46361</v>
      </c>
      <c r="D183" s="112">
        <f ca="1">INDIRECT("'" &amp; UPPER(LEFT(TEXT($D$3,"mmmm"),3)) &amp; "'!G36")</f>
        <v>0</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#VALUE!</v>
      </c>
      <c r="B184" s="158"/>
      <c r="C184" s="102">
        <f t="shared" ca="1" si="7"/>
        <v>46361</v>
      </c>
      <c r="D184" s="112">
        <f ca="1">INDIRECT("'" &amp; UPPER(LEFT(TEXT($D$3,"mmmm"),3)) &amp; "'!G37")</f>
        <v>0</v>
      </c>
      <c r="E184" s="103"/>
      <c r="F184" s="104"/>
      <c r="G184" s="104"/>
      <c r="H184" s="104"/>
      <c r="I184" s="104"/>
      <c r="J184" s="104"/>
      <c r="K184" s="104"/>
      <c r="L184" s="104"/>
      <c r="M184" s="104"/>
      <c r="N184" s="104"/>
      <c r="O184" s="104"/>
      <c r="P184" s="105"/>
    </row>
    <row r="185" spans="1:16" ht="15" customHeight="1" thickBot="1" x14ac:dyDescent="0.3">
      <c r="A185" s="45" t="str">
        <f ca="1">IF(MONTH(C185)=MONTH(D$3),RIGHT('Yearly Info'!A$41,LEN('Yearly Info'!A$41)-4),"")</f>
        <v xml:space="preserve"> </v>
      </c>
      <c r="B185" s="158"/>
      <c r="C185" s="102">
        <f t="shared" ca="1" si="7"/>
        <v>46361</v>
      </c>
      <c r="D185" s="112">
        <f ca="1">INDIRECT("'" &amp; UPPER(LEFT(TEXT($D$3,"mmmm"),3)) &amp; "'!G38")</f>
        <v>0</v>
      </c>
      <c r="E185" s="103"/>
      <c r="F185" s="104"/>
      <c r="G185" s="104"/>
      <c r="H185" s="104"/>
      <c r="I185" s="104"/>
      <c r="J185" s="104"/>
      <c r="K185" s="104"/>
      <c r="L185" s="104"/>
      <c r="M185" s="104"/>
      <c r="N185" s="104"/>
      <c r="O185" s="104"/>
      <c r="P185" s="105"/>
    </row>
    <row r="186" spans="1:16" ht="15" customHeight="1" thickBot="1" x14ac:dyDescent="0.3">
      <c r="A186" s="45" t="str">
        <f ca="1">IF(MONTH(C186)=MONTH(D$3),RIGHT('Yearly Info'!A$42,LEN('Yearly Info'!A$42)-4),"")</f>
        <v xml:space="preserve"> </v>
      </c>
      <c r="B186" s="158"/>
      <c r="C186" s="102">
        <f t="shared" ca="1" si="7"/>
        <v>46361</v>
      </c>
      <c r="D186" s="112">
        <f ca="1">INDIRECT("'" &amp; UPPER(LEFT(TEXT($D$3,"mmmm"),3)) &amp; "'!G39")</f>
        <v>0</v>
      </c>
      <c r="E186" s="103"/>
      <c r="F186" s="104"/>
      <c r="G186" s="104"/>
      <c r="H186" s="104"/>
      <c r="I186" s="104"/>
      <c r="J186" s="104"/>
      <c r="K186" s="104"/>
      <c r="L186" s="104"/>
      <c r="M186" s="104"/>
      <c r="N186" s="104"/>
      <c r="O186" s="104"/>
      <c r="P186" s="105"/>
    </row>
    <row r="187" spans="1:16" ht="15" customHeight="1" thickBot="1" x14ac:dyDescent="0.3">
      <c r="A187" s="45" t="str">
        <f ca="1">IF(MONTH(C187)=MONTH(D$3),RIGHT('Yearly Info'!A$43,LEN('Yearly Info'!A$43)-4),"")</f>
        <v xml:space="preserve"> </v>
      </c>
      <c r="B187" s="158"/>
      <c r="C187" s="102">
        <f t="shared" ca="1" si="7"/>
        <v>46361</v>
      </c>
      <c r="D187" s="113">
        <f ca="1">INDIRECT("'" &amp; UPPER(LEFT(TEXT($D$3,"mmmm"),3)) &amp; "'!G40")</f>
        <v>0</v>
      </c>
      <c r="E187" s="103"/>
      <c r="F187" s="104"/>
      <c r="G187" s="104"/>
      <c r="H187" s="104"/>
      <c r="I187" s="104"/>
      <c r="J187" s="104"/>
      <c r="K187" s="104"/>
      <c r="L187" s="104"/>
      <c r="M187" s="104"/>
      <c r="N187" s="104"/>
      <c r="O187" s="104"/>
      <c r="P187" s="105"/>
    </row>
    <row r="188" spans="1:16" ht="15" customHeight="1" x14ac:dyDescent="0.25">
      <c r="A188" s="44" t="str">
        <f ca="1">IF(MONTH(C188)=MONTH(D$3),RIGHT('Yearly Info'!A$14,LEN('Yearly Info'!A$14)-4),"")</f>
        <v xml:space="preserve"> RICS Support for MDEQ</v>
      </c>
      <c r="B188" s="158" t="str">
        <f ca="1">TEXT(C188,"dddd")</f>
        <v>Sunday</v>
      </c>
      <c r="C188" s="102">
        <f ca="1">C158+1</f>
        <v>46362</v>
      </c>
      <c r="D188" s="112">
        <f ca="1">INDIRECT("'" &amp; UPPER(LEFT(TEXT($D$3,"mmmm"),3)) &amp; "'!H11")</f>
        <v>0</v>
      </c>
      <c r="E188" s="103"/>
      <c r="F188" s="104"/>
      <c r="G188" s="104"/>
      <c r="H188" s="104"/>
      <c r="I188" s="104"/>
      <c r="J188" s="104"/>
      <c r="K188" s="104"/>
      <c r="L188" s="104"/>
      <c r="M188" s="104"/>
      <c r="N188" s="104"/>
      <c r="O188" s="104"/>
      <c r="P188" s="105"/>
    </row>
    <row r="189" spans="1:16" ht="15" customHeight="1" x14ac:dyDescent="0.25">
      <c r="A189" s="44" t="str">
        <f ca="1">IF(MONTH(C189)=MONTH(D$3),RIGHT('Yearly Info'!A$15,LEN('Yearly Info'!A$15)-4),"")</f>
        <v xml:space="preserve"> MDEQ</v>
      </c>
      <c r="B189" s="158"/>
      <c r="C189" s="102">
        <f ca="1">C188</f>
        <v>46362</v>
      </c>
      <c r="D189" s="112">
        <f ca="1">INDIRECT("'" &amp; UPPER(LEFT(TEXT($D$3,"mmmm"),3)) &amp; "'!H12")</f>
        <v>0</v>
      </c>
      <c r="E189" s="103"/>
      <c r="F189" s="104"/>
      <c r="G189" s="104"/>
      <c r="H189" s="104"/>
      <c r="I189" s="104"/>
      <c r="J189" s="104"/>
      <c r="K189" s="104"/>
      <c r="L189" s="104"/>
      <c r="M189" s="104"/>
      <c r="N189" s="104"/>
      <c r="O189" s="104"/>
      <c r="P189" s="105"/>
    </row>
    <row r="190" spans="1:16" ht="15" customHeight="1" x14ac:dyDescent="0.25">
      <c r="A190" s="44" t="str">
        <f ca="1">IF(MONTH(C190)=MONTH(D$3),RIGHT('Yearly Info'!A$16,LEN('Yearly Info'!A$16)-4),"")</f>
        <v xml:space="preserve"> RICS Idea Portal</v>
      </c>
      <c r="B190" s="158"/>
      <c r="C190" s="102">
        <f ca="1">C189</f>
        <v>46362</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v>
      </c>
      <c r="B191" s="158"/>
      <c r="C191" s="102">
        <f t="shared" ref="C191:C217" ca="1" si="8">C190</f>
        <v>46362</v>
      </c>
      <c r="D191" s="112">
        <f ca="1">INDIRECT("'" &amp; UPPER(LEFT(TEXT($D$3,"mmmm"),3)) &amp; "'!H14")</f>
        <v>0</v>
      </c>
      <c r="E191" s="103"/>
      <c r="F191" s="104"/>
      <c r="G191" s="104"/>
      <c r="H191" s="104"/>
      <c r="I191" s="104"/>
      <c r="J191" s="104"/>
      <c r="K191" s="104"/>
      <c r="L191" s="104"/>
      <c r="M191" s="104"/>
      <c r="N191" s="104"/>
      <c r="O191" s="104"/>
      <c r="P191" s="105"/>
    </row>
    <row r="192" spans="1:16" ht="15" customHeight="1" x14ac:dyDescent="0.25">
      <c r="A192" s="44" t="str">
        <f ca="1">IF(MONTH(C192)=MONTH(D$3),RIGHT('Yearly Info'!A$18,LEN('Yearly Info'!A$18)-4),"")</f>
        <v xml:space="preserve"> GeoSpatial</v>
      </c>
      <c r="B192" s="158"/>
      <c r="C192" s="102">
        <f t="shared" ca="1" si="8"/>
        <v>46362</v>
      </c>
      <c r="D192" s="112">
        <f ca="1">INDIRECT("'" &amp; UPPER(LEFT(TEXT($D$3,"mmmm"),3)) &amp; "'!H15")</f>
        <v>0</v>
      </c>
      <c r="E192" s="103"/>
      <c r="F192" s="104"/>
      <c r="G192" s="104"/>
      <c r="H192" s="104"/>
      <c r="I192" s="104"/>
      <c r="J192" s="104"/>
      <c r="K192" s="104"/>
      <c r="L192" s="104"/>
      <c r="M192" s="104"/>
      <c r="N192" s="104"/>
      <c r="O192" s="104"/>
      <c r="P192" s="105"/>
    </row>
    <row r="193" spans="1:16" ht="15" customHeight="1" x14ac:dyDescent="0.25">
      <c r="A193" s="44" t="str">
        <f ca="1">IF(MONTH(C193)=MONTH(D$3),RIGHT('Yearly Info'!A$19,LEN('Yearly Info'!A$19)-4),"")</f>
        <v xml:space="preserve"> RICS Dashboard</v>
      </c>
      <c r="B193" s="158"/>
      <c r="C193" s="102">
        <f t="shared" ca="1" si="8"/>
        <v>46362</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MDWFP NRIS</v>
      </c>
      <c r="B194" s="158"/>
      <c r="C194" s="102">
        <f t="shared" ca="1" si="8"/>
        <v>46362</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 MRVA 4 CLOSED</v>
      </c>
      <c r="B195" s="158"/>
      <c r="C195" s="102">
        <f t="shared" ca="1" si="8"/>
        <v>46362</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v>
      </c>
      <c r="B196" s="158"/>
      <c r="C196" s="102">
        <f t="shared" ca="1" si="8"/>
        <v>46362</v>
      </c>
      <c r="D196" s="112">
        <f ca="1">INDIRECT("'" &amp; UPPER(LEFT(TEXT($D$3,"mmmm"),3)) &amp; "'!H19")</f>
        <v>0</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#VALUE!</v>
      </c>
      <c r="B197" s="158"/>
      <c r="C197" s="102">
        <f t="shared" ca="1" si="8"/>
        <v>46362</v>
      </c>
      <c r="D197" s="112">
        <f ca="1">INDIRECT("'" &amp; UPPER(LEFT(TEXT($D$3,"mmmm"),3)) &amp; "'!H20")</f>
        <v>0</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#VALUE!</v>
      </c>
      <c r="B198" s="158"/>
      <c r="C198" s="102">
        <f t="shared" ca="1" si="8"/>
        <v>46362</v>
      </c>
      <c r="D198" s="112">
        <f ca="1">INDIRECT("'" &amp; UPPER(LEFT(TEXT($D$3,"mmmm"),3)) &amp; "'!H21")</f>
        <v>0</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#VALUE!</v>
      </c>
      <c r="B199" s="158"/>
      <c r="C199" s="102">
        <f t="shared" ca="1" si="8"/>
        <v>46362</v>
      </c>
      <c r="D199" s="112">
        <f ca="1">INDIRECT("'" &amp; UPPER(LEFT(TEXT($D$3,"mmmm"),3)) &amp; "'!H22")</f>
        <v>0</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#VALUE!</v>
      </c>
      <c r="B200" s="158"/>
      <c r="C200" s="102">
        <f t="shared" ca="1" si="8"/>
        <v>46362</v>
      </c>
      <c r="D200" s="112">
        <f ca="1">INDIRECT("'" &amp; UPPER(LEFT(TEXT($D$3,"mmmm"),3)) &amp; "'!H23")</f>
        <v>0</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#VALUE!</v>
      </c>
      <c r="B201" s="158"/>
      <c r="C201" s="102">
        <f t="shared" ca="1" si="8"/>
        <v>46362</v>
      </c>
      <c r="D201" s="112">
        <f ca="1">INDIRECT("'" &amp; UPPER(LEFT(TEXT($D$3,"mmmm"),3)) &amp; "'!H24")</f>
        <v>0</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#VALUE!</v>
      </c>
      <c r="B202" s="158"/>
      <c r="C202" s="102">
        <f t="shared" ca="1" si="8"/>
        <v>46362</v>
      </c>
      <c r="D202" s="112">
        <f ca="1">INDIRECT("'" &amp; UPPER(LEFT(TEXT($D$3,"mmmm"),3)) &amp; "'!H25")</f>
        <v>0</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#VALUE!</v>
      </c>
      <c r="B203" s="158"/>
      <c r="C203" s="102">
        <f t="shared" ca="1" si="8"/>
        <v>46362</v>
      </c>
      <c r="D203" s="112">
        <f ca="1">INDIRECT("'" &amp; UPPER(LEFT(TEXT($D$3,"mmmm"),3)) &amp; "'!H26")</f>
        <v>0</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#VALUE!</v>
      </c>
      <c r="B204" s="158"/>
      <c r="C204" s="102">
        <f t="shared" ca="1" si="8"/>
        <v>46362</v>
      </c>
      <c r="D204" s="112">
        <f ca="1">INDIRECT("'" &amp; UPPER(LEFT(TEXT($D$3,"mmmm"),3)) &amp; "'!H27")</f>
        <v>0</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#VALUE!</v>
      </c>
      <c r="B205" s="158"/>
      <c r="C205" s="102">
        <f t="shared" ca="1" si="8"/>
        <v>46362</v>
      </c>
      <c r="D205" s="112">
        <f ca="1">INDIRECT("'" &amp; UPPER(LEFT(TEXT($D$3,"mmmm"),3)) &amp; "'!H28")</f>
        <v>0</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#VALUE!</v>
      </c>
      <c r="B206" s="158"/>
      <c r="C206" s="102">
        <f t="shared" ca="1" si="8"/>
        <v>46362</v>
      </c>
      <c r="D206" s="112">
        <f ca="1">INDIRECT("'" &amp; UPPER(LEFT(TEXT($D$3,"mmmm"),3)) &amp; "'!H29")</f>
        <v>0</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#VALUE!</v>
      </c>
      <c r="B207" s="158"/>
      <c r="C207" s="102">
        <f t="shared" ca="1" si="8"/>
        <v>46362</v>
      </c>
      <c r="D207" s="112">
        <f ca="1">INDIRECT("'" &amp; UPPER(LEFT(TEXT($D$3,"mmmm"),3)) &amp; "'!H30")</f>
        <v>0</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#VALUE!</v>
      </c>
      <c r="B208" s="158"/>
      <c r="C208" s="102">
        <f t="shared" ca="1" si="8"/>
        <v>46362</v>
      </c>
      <c r="D208" s="112">
        <f ca="1">INDIRECT("'" &amp; UPPER(LEFT(TEXT($D$3,"mmmm"),3)) &amp; "'!H31")</f>
        <v>0</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#VALUE!</v>
      </c>
      <c r="B209" s="158"/>
      <c r="C209" s="102">
        <f t="shared" ca="1" si="8"/>
        <v>46362</v>
      </c>
      <c r="D209" s="112">
        <f ca="1">INDIRECT("'" &amp; UPPER(LEFT(TEXT($D$3,"mmmm"),3)) &amp; "'!H32")</f>
        <v>0</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#VALUE!</v>
      </c>
      <c r="B210" s="158"/>
      <c r="C210" s="102">
        <f t="shared" ca="1" si="8"/>
        <v>46362</v>
      </c>
      <c r="D210" s="112">
        <f ca="1">INDIRECT("'" &amp; UPPER(LEFT(TEXT($D$3,"mmmm"),3)) &amp; "'!H33")</f>
        <v>0</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#VALUE!</v>
      </c>
      <c r="B211" s="158"/>
      <c r="C211" s="102">
        <f t="shared" ca="1" si="8"/>
        <v>46362</v>
      </c>
      <c r="D211" s="112">
        <f ca="1">INDIRECT("'" &amp; UPPER(LEFT(TEXT($D$3,"mmmm"),3)) &amp; "'!H34")</f>
        <v>0</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#VALUE!</v>
      </c>
      <c r="B212" s="158"/>
      <c r="C212" s="102">
        <f t="shared" ca="1" si="8"/>
        <v>46362</v>
      </c>
      <c r="D212" s="112">
        <f ca="1">INDIRECT("'" &amp; UPPER(LEFT(TEXT($D$3,"mmmm"),3)) &amp; "'!H35")</f>
        <v>0</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#VALUE!</v>
      </c>
      <c r="B213" s="158"/>
      <c r="C213" s="102">
        <f t="shared" ca="1" si="8"/>
        <v>46362</v>
      </c>
      <c r="D213" s="112">
        <f ca="1">INDIRECT("'" &amp; UPPER(LEFT(TEXT($D$3,"mmmm"),3)) &amp; "'!H36")</f>
        <v>0</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#VALUE!</v>
      </c>
      <c r="B214" s="158"/>
      <c r="C214" s="102">
        <f t="shared" ca="1" si="8"/>
        <v>46362</v>
      </c>
      <c r="D214" s="112">
        <f ca="1">INDIRECT("'" &amp; UPPER(LEFT(TEXT($D$3,"mmmm"),3)) &amp; "'!H37")</f>
        <v>0</v>
      </c>
      <c r="E214" s="103"/>
      <c r="F214" s="104"/>
      <c r="G214" s="104"/>
      <c r="H214" s="104"/>
      <c r="I214" s="104"/>
      <c r="J214" s="104"/>
      <c r="K214" s="104"/>
      <c r="L214" s="104"/>
      <c r="M214" s="104"/>
      <c r="N214" s="104"/>
      <c r="O214" s="104"/>
      <c r="P214" s="105"/>
    </row>
    <row r="215" spans="1:16" ht="15" customHeight="1" thickBot="1" x14ac:dyDescent="0.3">
      <c r="A215" s="45" t="str">
        <f ca="1">IF(MONTH(C215)=MONTH(D$3),RIGHT('Yearly Info'!A$41,LEN('Yearly Info'!A$41)-4),"")</f>
        <v xml:space="preserve"> </v>
      </c>
      <c r="B215" s="158"/>
      <c r="C215" s="102">
        <f t="shared" ca="1" si="8"/>
        <v>46362</v>
      </c>
      <c r="D215" s="112">
        <f ca="1">INDIRECT("'" &amp; UPPER(LEFT(TEXT($D$3,"mmmm"),3)) &amp; "'!H38")</f>
        <v>0</v>
      </c>
      <c r="E215" s="103"/>
      <c r="F215" s="104"/>
      <c r="G215" s="104"/>
      <c r="H215" s="104"/>
      <c r="I215" s="104"/>
      <c r="J215" s="104"/>
      <c r="K215" s="104"/>
      <c r="L215" s="104"/>
      <c r="M215" s="104"/>
      <c r="N215" s="104"/>
      <c r="O215" s="104"/>
      <c r="P215" s="105"/>
    </row>
    <row r="216" spans="1:16" ht="15" customHeight="1" thickBot="1" x14ac:dyDescent="0.3">
      <c r="A216" s="45" t="str">
        <f ca="1">IF(MONTH(C216)=MONTH(D$3),RIGHT('Yearly Info'!A$42,LEN('Yearly Info'!A$42)-4),"")</f>
        <v xml:space="preserve"> </v>
      </c>
      <c r="B216" s="158"/>
      <c r="C216" s="102">
        <f t="shared" ca="1" si="8"/>
        <v>46362</v>
      </c>
      <c r="D216" s="112">
        <f ca="1">INDIRECT("'" &amp; UPPER(LEFT(TEXT($D$3,"mmmm"),3)) &amp; "'!H39")</f>
        <v>0</v>
      </c>
      <c r="E216" s="103"/>
      <c r="F216" s="104"/>
      <c r="G216" s="104"/>
      <c r="H216" s="104"/>
      <c r="I216" s="104"/>
      <c r="J216" s="104"/>
      <c r="K216" s="104"/>
      <c r="L216" s="104"/>
      <c r="M216" s="104"/>
      <c r="N216" s="104"/>
      <c r="O216" s="104"/>
      <c r="P216" s="105"/>
    </row>
    <row r="217" spans="1:16" ht="15" customHeight="1" thickBot="1" x14ac:dyDescent="0.3">
      <c r="A217" s="45" t="str">
        <f ca="1">IF(MONTH(C217)=MONTH(D$3),RIGHT('Yearly Info'!A$43,LEN('Yearly Info'!A$43)-4),"")</f>
        <v xml:space="preserve"> </v>
      </c>
      <c r="B217" s="158"/>
      <c r="C217" s="102">
        <f t="shared" ca="1" si="8"/>
        <v>46362</v>
      </c>
      <c r="D217" s="112">
        <f ca="1">INDIRECT("'" &amp; UPPER(LEFT(TEXT($D$3,"mmmm"),3)) &amp; "'!H40")</f>
        <v>0</v>
      </c>
      <c r="E217" s="103"/>
      <c r="F217" s="104"/>
      <c r="G217" s="104"/>
      <c r="H217" s="104"/>
      <c r="I217" s="104"/>
      <c r="J217" s="104"/>
      <c r="K217" s="104"/>
      <c r="L217" s="104"/>
      <c r="M217" s="104"/>
      <c r="N217" s="104"/>
      <c r="O217" s="104"/>
      <c r="P217" s="105"/>
    </row>
    <row r="218" spans="1:16" ht="15" customHeight="1" x14ac:dyDescent="0.25">
      <c r="A218" s="44" t="str">
        <f ca="1">IF(MONTH(C218)=MONTH(D$3),RIGHT('Yearly Info'!A$14,LEN('Yearly Info'!A$14)-4),"")</f>
        <v xml:space="preserve"> RICS Support for MDEQ</v>
      </c>
      <c r="B218" s="145" t="str">
        <f ca="1">TEXT(C218,"dddd")</f>
        <v>Monday</v>
      </c>
      <c r="C218" s="94">
        <f ca="1">C128+3</f>
        <v>46363</v>
      </c>
      <c r="D218" s="114">
        <f ca="1">INDIRECT("'" &amp; UPPER(LEFT(TEXT($D$3,"mmmm"),3)) &amp; "'!I11")</f>
        <v>0</v>
      </c>
      <c r="E218" s="147"/>
      <c r="F218" s="148"/>
      <c r="G218" s="148"/>
      <c r="H218" s="148"/>
      <c r="I218" s="148"/>
      <c r="J218" s="148"/>
      <c r="K218" s="148"/>
      <c r="L218" s="148"/>
      <c r="M218" s="148"/>
      <c r="N218" s="148"/>
      <c r="O218" s="148"/>
      <c r="P218" s="149"/>
    </row>
    <row r="219" spans="1:16" ht="15" customHeight="1" x14ac:dyDescent="0.25">
      <c r="A219" s="44" t="str">
        <f ca="1">IF(MONTH(C219)=MONTH(D$3),RIGHT('Yearly Info'!A$15,LEN('Yearly Info'!A$15)-4),"")</f>
        <v xml:space="preserve"> MDEQ</v>
      </c>
      <c r="B219" s="145"/>
      <c r="C219" s="42">
        <f ca="1">C218</f>
        <v>46363</v>
      </c>
      <c r="D219" s="114">
        <f ca="1">INDIRECT("'" &amp; UPPER(LEFT(TEXT($D$3,"mmmm"),3)) &amp; "'!I12")</f>
        <v>0</v>
      </c>
      <c r="E219" s="147"/>
      <c r="F219" s="148"/>
      <c r="G219" s="148"/>
      <c r="H219" s="148"/>
      <c r="I219" s="148"/>
      <c r="J219" s="148"/>
      <c r="K219" s="148"/>
      <c r="L219" s="148"/>
      <c r="M219" s="148"/>
      <c r="N219" s="148"/>
      <c r="O219" s="148"/>
      <c r="P219" s="149"/>
    </row>
    <row r="220" spans="1:16" ht="15" customHeight="1" x14ac:dyDescent="0.25">
      <c r="A220" s="44" t="str">
        <f ca="1">IF(MONTH(C220)=MONTH(D$3),RIGHT('Yearly Info'!A$16,LEN('Yearly Info'!A$16)-4),"")</f>
        <v xml:space="preserve"> RICS Idea Portal</v>
      </c>
      <c r="B220" s="145"/>
      <c r="C220" s="42">
        <f t="shared" ref="C220:C247" ca="1" si="9">C219</f>
        <v>46363</v>
      </c>
      <c r="D220" s="114">
        <f ca="1">INDIRECT("'" &amp; UPPER(LEFT(TEXT($D$3,"mmmm"),3)) &amp; "'!I13")</f>
        <v>0</v>
      </c>
      <c r="E220" s="147"/>
      <c r="F220" s="148"/>
      <c r="G220" s="148"/>
      <c r="H220" s="148"/>
      <c r="I220" s="148"/>
      <c r="J220" s="148"/>
      <c r="K220" s="148"/>
      <c r="L220" s="148"/>
      <c r="M220" s="148"/>
      <c r="N220" s="148"/>
      <c r="O220" s="148"/>
      <c r="P220" s="149"/>
    </row>
    <row r="221" spans="1:16" ht="15" customHeight="1" x14ac:dyDescent="0.25">
      <c r="A221" s="44" t="str">
        <f ca="1">IF(MONTH(C221)=MONTH(D$3),RIGHT('Yearly Info'!A$17,LEN('Yearly Info'!A$17)-4),"")</f>
        <v xml:space="preserve"> MSWIS</v>
      </c>
      <c r="B221" s="145"/>
      <c r="C221" s="42">
        <f t="shared" ca="1" si="9"/>
        <v>46363</v>
      </c>
      <c r="D221" s="114">
        <f ca="1">INDIRECT("'" &amp; UPPER(LEFT(TEXT($D$3,"mmmm"),3)) &amp; "'!I14")</f>
        <v>0</v>
      </c>
      <c r="E221" s="147"/>
      <c r="F221" s="148"/>
      <c r="G221" s="148"/>
      <c r="H221" s="148"/>
      <c r="I221" s="148"/>
      <c r="J221" s="148"/>
      <c r="K221" s="148"/>
      <c r="L221" s="148"/>
      <c r="M221" s="148"/>
      <c r="N221" s="148"/>
      <c r="O221" s="148"/>
      <c r="P221" s="149"/>
    </row>
    <row r="222" spans="1:16" ht="15" customHeight="1" x14ac:dyDescent="0.25">
      <c r="A222" s="44" t="str">
        <f ca="1">IF(MONTH(C222)=MONTH(D$3),RIGHT('Yearly Info'!A$18,LEN('Yearly Info'!A$18)-4),"")</f>
        <v xml:space="preserve"> GeoSpatial</v>
      </c>
      <c r="B222" s="145"/>
      <c r="C222" s="42">
        <f t="shared" ca="1" si="9"/>
        <v>46363</v>
      </c>
      <c r="D222" s="114">
        <f ca="1">INDIRECT("'" &amp; UPPER(LEFT(TEXT($D$3,"mmmm"),3)) &amp; "'!I15")</f>
        <v>0</v>
      </c>
      <c r="E222" s="147"/>
      <c r="F222" s="148"/>
      <c r="G222" s="148"/>
      <c r="H222" s="148"/>
      <c r="I222" s="148"/>
      <c r="J222" s="148"/>
      <c r="K222" s="148"/>
      <c r="L222" s="148"/>
      <c r="M222" s="148"/>
      <c r="N222" s="148"/>
      <c r="O222" s="148"/>
      <c r="P222" s="149"/>
    </row>
    <row r="223" spans="1:16" ht="15" customHeight="1" x14ac:dyDescent="0.25">
      <c r="A223" s="44" t="str">
        <f ca="1">IF(MONTH(C223)=MONTH(D$3),RIGHT('Yearly Info'!A$19,LEN('Yearly Info'!A$19)-4),"")</f>
        <v xml:space="preserve"> RICS Dashboard</v>
      </c>
      <c r="B223" s="145"/>
      <c r="C223" s="42">
        <f t="shared" ca="1" si="9"/>
        <v>46363</v>
      </c>
      <c r="D223" s="114">
        <f ca="1">INDIRECT("'" &amp; UPPER(LEFT(TEXT($D$3,"mmmm"),3)) &amp; "'!I16")</f>
        <v>0</v>
      </c>
      <c r="E223" s="147"/>
      <c r="F223" s="148"/>
      <c r="G223" s="148"/>
      <c r="H223" s="148"/>
      <c r="I223" s="148"/>
      <c r="J223" s="148"/>
      <c r="K223" s="148"/>
      <c r="L223" s="148"/>
      <c r="M223" s="148"/>
      <c r="N223" s="148"/>
      <c r="O223" s="148"/>
      <c r="P223" s="149"/>
    </row>
    <row r="224" spans="1:16" ht="15" customHeight="1" x14ac:dyDescent="0.25">
      <c r="A224" s="44" t="str">
        <f ca="1">IF(MONTH(C224)=MONTH(D$3),RIGHT('Yearly Info'!A$20,LEN('Yearly Info'!A$20)-4),"")</f>
        <v xml:space="preserve"> MDWFP NRIS</v>
      </c>
      <c r="B224" s="145"/>
      <c r="C224" s="42">
        <f t="shared" ca="1" si="9"/>
        <v>46363</v>
      </c>
      <c r="D224" s="114">
        <f ca="1">INDIRECT("'" &amp; UPPER(LEFT(TEXT($D$3,"mmmm"),3)) &amp; "'!I17")</f>
        <v>0</v>
      </c>
      <c r="E224" s="147"/>
      <c r="F224" s="148"/>
      <c r="G224" s="148"/>
      <c r="H224" s="148"/>
      <c r="I224" s="148"/>
      <c r="J224" s="148"/>
      <c r="K224" s="148"/>
      <c r="L224" s="148"/>
      <c r="M224" s="148"/>
      <c r="N224" s="148"/>
      <c r="O224" s="148"/>
      <c r="P224" s="149"/>
    </row>
    <row r="225" spans="1:16" ht="15" customHeight="1" x14ac:dyDescent="0.25">
      <c r="A225" s="44" t="str">
        <f ca="1">IF(MONTH(C225)=MONTH(D$3),RIGHT('Yearly Info'!A$21,LEN('Yearly Info'!A$21)-4),"")</f>
        <v xml:space="preserve"> MSWIS MRVA 4 CLOSED</v>
      </c>
      <c r="B225" s="145"/>
      <c r="C225" s="42">
        <f t="shared" ca="1" si="9"/>
        <v>46363</v>
      </c>
      <c r="D225" s="114">
        <f ca="1">INDIRECT("'" &amp; UPPER(LEFT(TEXT($D$3,"mmmm"),3)) &amp; "'!I18")</f>
        <v>0</v>
      </c>
      <c r="E225" s="147"/>
      <c r="F225" s="148"/>
      <c r="G225" s="148"/>
      <c r="H225" s="148"/>
      <c r="I225" s="148"/>
      <c r="J225" s="148"/>
      <c r="K225" s="148"/>
      <c r="L225" s="148"/>
      <c r="M225" s="148"/>
      <c r="N225" s="148"/>
      <c r="O225" s="148"/>
      <c r="P225" s="149"/>
    </row>
    <row r="226" spans="1:16" ht="15" customHeight="1" x14ac:dyDescent="0.25">
      <c r="A226" s="44" t="str">
        <f ca="1">IF(MONTH(C226)=MONTH(D$3),RIGHT('Yearly Info'!A$22,LEN('Yearly Info'!A$22)-4),"")</f>
        <v xml:space="preserve"> Tackett</v>
      </c>
      <c r="B226" s="145"/>
      <c r="C226" s="42">
        <f t="shared" ca="1" si="9"/>
        <v>46363</v>
      </c>
      <c r="D226" s="114">
        <f ca="1">INDIRECT("'" &amp; UPPER(LEFT(TEXT($D$3,"mmmm"),3)) &amp; "'!I19")</f>
        <v>0</v>
      </c>
      <c r="E226" s="147"/>
      <c r="F226" s="148"/>
      <c r="G226" s="148"/>
      <c r="H226" s="148"/>
      <c r="I226" s="148"/>
      <c r="J226" s="148"/>
      <c r="K226" s="148"/>
      <c r="L226" s="148"/>
      <c r="M226" s="148"/>
      <c r="N226" s="148"/>
      <c r="O226" s="148"/>
      <c r="P226" s="149"/>
    </row>
    <row r="227" spans="1:16" ht="15" customHeight="1" x14ac:dyDescent="0.25">
      <c r="A227" s="44" t="e">
        <f ca="1">IF(MONTH(C227)=MONTH(D$3),RIGHT('Yearly Info'!A$23,LEN('Yearly Info'!A$23)-4),"")</f>
        <v>#VALUE!</v>
      </c>
      <c r="B227" s="145"/>
      <c r="C227" s="42">
        <f t="shared" ca="1" si="9"/>
        <v>46363</v>
      </c>
      <c r="D227" s="114">
        <f ca="1">INDIRECT("'" &amp; UPPER(LEFT(TEXT($D$3,"mmmm"),3)) &amp; "'!I20")</f>
        <v>0</v>
      </c>
      <c r="E227" s="147"/>
      <c r="F227" s="148"/>
      <c r="G227" s="148"/>
      <c r="H227" s="148"/>
      <c r="I227" s="148"/>
      <c r="J227" s="148"/>
      <c r="K227" s="148"/>
      <c r="L227" s="148"/>
      <c r="M227" s="148"/>
      <c r="N227" s="148"/>
      <c r="O227" s="148"/>
      <c r="P227" s="149"/>
    </row>
    <row r="228" spans="1:16" ht="15" customHeight="1" x14ac:dyDescent="0.25">
      <c r="A228" s="44" t="e">
        <f ca="1">IF(MONTH(C228)=MONTH(D$3),RIGHT('Yearly Info'!A$24,LEN('Yearly Info'!A$24)-4),"")</f>
        <v>#VALUE!</v>
      </c>
      <c r="B228" s="145"/>
      <c r="C228" s="42">
        <f t="shared" ca="1" si="9"/>
        <v>46363</v>
      </c>
      <c r="D228" s="114">
        <f ca="1">INDIRECT("'" &amp; UPPER(LEFT(TEXT($D$3,"mmmm"),3)) &amp; "'!I21")</f>
        <v>0</v>
      </c>
      <c r="E228" s="147"/>
      <c r="F228" s="148"/>
      <c r="G228" s="148"/>
      <c r="H228" s="148"/>
      <c r="I228" s="148"/>
      <c r="J228" s="148"/>
      <c r="K228" s="148"/>
      <c r="L228" s="148"/>
      <c r="M228" s="148"/>
      <c r="N228" s="148"/>
      <c r="O228" s="148"/>
      <c r="P228" s="149"/>
    </row>
    <row r="229" spans="1:16" ht="15" customHeight="1" x14ac:dyDescent="0.25">
      <c r="A229" s="44" t="e">
        <f ca="1">IF(MONTH(C229)=MONTH(D$3),RIGHT('Yearly Info'!A$25,LEN('Yearly Info'!A$25)-4),"")</f>
        <v>#VALUE!</v>
      </c>
      <c r="B229" s="145"/>
      <c r="C229" s="42">
        <f t="shared" ca="1" si="9"/>
        <v>46363</v>
      </c>
      <c r="D229" s="114">
        <f ca="1">INDIRECT("'" &amp; UPPER(LEFT(TEXT($D$3,"mmmm"),3)) &amp; "'!I22")</f>
        <v>0</v>
      </c>
      <c r="E229" s="147"/>
      <c r="F229" s="148"/>
      <c r="G229" s="148"/>
      <c r="H229" s="148"/>
      <c r="I229" s="148"/>
      <c r="J229" s="148"/>
      <c r="K229" s="148"/>
      <c r="L229" s="148"/>
      <c r="M229" s="148"/>
      <c r="N229" s="148"/>
      <c r="O229" s="148"/>
      <c r="P229" s="149"/>
    </row>
    <row r="230" spans="1:16" ht="15" customHeight="1" x14ac:dyDescent="0.25">
      <c r="A230" s="44" t="e">
        <f ca="1">IF(MONTH(C230)=MONTH(D$3),RIGHT('Yearly Info'!A$26,LEN('Yearly Info'!A$26)-4),"")</f>
        <v>#VALUE!</v>
      </c>
      <c r="B230" s="145"/>
      <c r="C230" s="42">
        <f t="shared" ca="1" si="9"/>
        <v>46363</v>
      </c>
      <c r="D230" s="114">
        <f ca="1">INDIRECT("'" &amp; UPPER(LEFT(TEXT($D$3,"mmmm"),3)) &amp; "'!I23")</f>
        <v>0</v>
      </c>
      <c r="E230" s="147"/>
      <c r="F230" s="148"/>
      <c r="G230" s="148"/>
      <c r="H230" s="148"/>
      <c r="I230" s="148"/>
      <c r="J230" s="148"/>
      <c r="K230" s="148"/>
      <c r="L230" s="148"/>
      <c r="M230" s="148"/>
      <c r="N230" s="148"/>
      <c r="O230" s="148"/>
      <c r="P230" s="149"/>
    </row>
    <row r="231" spans="1:16" ht="15" customHeight="1" x14ac:dyDescent="0.25">
      <c r="A231" s="44" t="e">
        <f ca="1">IF(MONTH(C231)=MONTH(D$3),RIGHT('Yearly Info'!A$27,LEN('Yearly Info'!A$27)-4),"")</f>
        <v>#VALUE!</v>
      </c>
      <c r="B231" s="145"/>
      <c r="C231" s="42">
        <f t="shared" ca="1" si="9"/>
        <v>46363</v>
      </c>
      <c r="D231" s="114">
        <f ca="1">INDIRECT("'" &amp; UPPER(LEFT(TEXT($D$3,"mmmm"),3)) &amp; "'!I24")</f>
        <v>0</v>
      </c>
      <c r="E231" s="147"/>
      <c r="F231" s="148"/>
      <c r="G231" s="148"/>
      <c r="H231" s="148"/>
      <c r="I231" s="148"/>
      <c r="J231" s="148"/>
      <c r="K231" s="148"/>
      <c r="L231" s="148"/>
      <c r="M231" s="148"/>
      <c r="N231" s="148"/>
      <c r="O231" s="148"/>
      <c r="P231" s="149"/>
    </row>
    <row r="232" spans="1:16" ht="15" customHeight="1" x14ac:dyDescent="0.25">
      <c r="A232" s="44" t="e">
        <f ca="1">IF(MONTH(C232)=MONTH(D$3),RIGHT('Yearly Info'!A$28,LEN('Yearly Info'!A$28)-4),"")</f>
        <v>#VALUE!</v>
      </c>
      <c r="B232" s="145"/>
      <c r="C232" s="42">
        <f t="shared" ca="1" si="9"/>
        <v>46363</v>
      </c>
      <c r="D232" s="114">
        <f ca="1">INDIRECT("'" &amp; UPPER(LEFT(TEXT($D$3,"mmmm"),3)) &amp; "'!I25")</f>
        <v>0</v>
      </c>
      <c r="E232" s="147"/>
      <c r="F232" s="148"/>
      <c r="G232" s="148"/>
      <c r="H232" s="148"/>
      <c r="I232" s="148"/>
      <c r="J232" s="148"/>
      <c r="K232" s="148"/>
      <c r="L232" s="148"/>
      <c r="M232" s="148"/>
      <c r="N232" s="148"/>
      <c r="O232" s="148"/>
      <c r="P232" s="149"/>
    </row>
    <row r="233" spans="1:16" ht="15" customHeight="1" x14ac:dyDescent="0.25">
      <c r="A233" s="44" t="e">
        <f ca="1">IF(MONTH(C233)=MONTH(D$3),RIGHT('Yearly Info'!A$29,LEN('Yearly Info'!A$29)-4),"")</f>
        <v>#VALUE!</v>
      </c>
      <c r="B233" s="145"/>
      <c r="C233" s="42">
        <f t="shared" ca="1" si="9"/>
        <v>46363</v>
      </c>
      <c r="D233" s="114">
        <f ca="1">INDIRECT("'" &amp; UPPER(LEFT(TEXT($D$3,"mmmm"),3)) &amp; "'!I26")</f>
        <v>0</v>
      </c>
      <c r="E233" s="147"/>
      <c r="F233" s="148"/>
      <c r="G233" s="148"/>
      <c r="H233" s="148"/>
      <c r="I233" s="148"/>
      <c r="J233" s="148"/>
      <c r="K233" s="148"/>
      <c r="L233" s="148"/>
      <c r="M233" s="148"/>
      <c r="N233" s="148"/>
      <c r="O233" s="148"/>
      <c r="P233" s="149"/>
    </row>
    <row r="234" spans="1:16" ht="15" customHeight="1" x14ac:dyDescent="0.25">
      <c r="A234" s="44" t="e">
        <f ca="1">IF(MONTH(C234)=MONTH(D$3),RIGHT('Yearly Info'!A$30,LEN('Yearly Info'!A$30)-4),"")</f>
        <v>#VALUE!</v>
      </c>
      <c r="B234" s="145"/>
      <c r="C234" s="42">
        <f t="shared" ca="1" si="9"/>
        <v>46363</v>
      </c>
      <c r="D234" s="114">
        <f ca="1">INDIRECT("'" &amp; UPPER(LEFT(TEXT($D$3,"mmmm"),3)) &amp; "'!I27")</f>
        <v>0</v>
      </c>
      <c r="E234" s="147"/>
      <c r="F234" s="148"/>
      <c r="G234" s="148"/>
      <c r="H234" s="148"/>
      <c r="I234" s="148"/>
      <c r="J234" s="148"/>
      <c r="K234" s="148"/>
      <c r="L234" s="148"/>
      <c r="M234" s="148"/>
      <c r="N234" s="148"/>
      <c r="O234" s="148"/>
      <c r="P234" s="149"/>
    </row>
    <row r="235" spans="1:16" ht="15" customHeight="1" x14ac:dyDescent="0.25">
      <c r="A235" s="44" t="e">
        <f ca="1">IF(MONTH(C235)=MONTH(D$3),RIGHT('Yearly Info'!A$31,LEN('Yearly Info'!A$31)-4),"")</f>
        <v>#VALUE!</v>
      </c>
      <c r="B235" s="145"/>
      <c r="C235" s="42">
        <f t="shared" ca="1" si="9"/>
        <v>46363</v>
      </c>
      <c r="D235" s="114">
        <f ca="1">INDIRECT("'" &amp; UPPER(LEFT(TEXT($D$3,"mmmm"),3)) &amp; "'!I28")</f>
        <v>0</v>
      </c>
      <c r="E235" s="147"/>
      <c r="F235" s="148"/>
      <c r="G235" s="148"/>
      <c r="H235" s="148"/>
      <c r="I235" s="148"/>
      <c r="J235" s="148"/>
      <c r="K235" s="148"/>
      <c r="L235" s="148"/>
      <c r="M235" s="148"/>
      <c r="N235" s="148"/>
      <c r="O235" s="148"/>
      <c r="P235" s="149"/>
    </row>
    <row r="236" spans="1:16" ht="15" customHeight="1" x14ac:dyDescent="0.25">
      <c r="A236" s="44" t="e">
        <f ca="1">IF(MONTH(C236)=MONTH(D$3),RIGHT('Yearly Info'!A$32,LEN('Yearly Info'!A$32)-4),"")</f>
        <v>#VALUE!</v>
      </c>
      <c r="B236" s="145"/>
      <c r="C236" s="42">
        <f t="shared" ca="1" si="9"/>
        <v>46363</v>
      </c>
      <c r="D236" s="114">
        <f ca="1">INDIRECT("'" &amp; UPPER(LEFT(TEXT($D$3,"mmmm"),3)) &amp; "'!I29")</f>
        <v>0</v>
      </c>
      <c r="E236" s="147"/>
      <c r="F236" s="148"/>
      <c r="G236" s="148"/>
      <c r="H236" s="148"/>
      <c r="I236" s="148"/>
      <c r="J236" s="148"/>
      <c r="K236" s="148"/>
      <c r="L236" s="148"/>
      <c r="M236" s="148"/>
      <c r="N236" s="148"/>
      <c r="O236" s="148"/>
      <c r="P236" s="149"/>
    </row>
    <row r="237" spans="1:16" ht="15" customHeight="1" x14ac:dyDescent="0.25">
      <c r="A237" s="44" t="e">
        <f ca="1">IF(MONTH(C237)=MONTH(D$3),RIGHT('Yearly Info'!A$33,LEN('Yearly Info'!A$33)-4),"")</f>
        <v>#VALUE!</v>
      </c>
      <c r="B237" s="145"/>
      <c r="C237" s="42">
        <f t="shared" ca="1" si="9"/>
        <v>46363</v>
      </c>
      <c r="D237" s="114">
        <f ca="1">INDIRECT("'" &amp; UPPER(LEFT(TEXT($D$3,"mmmm"),3)) &amp; "'!I30")</f>
        <v>0</v>
      </c>
      <c r="E237" s="147"/>
      <c r="F237" s="148"/>
      <c r="G237" s="148"/>
      <c r="H237" s="148"/>
      <c r="I237" s="148"/>
      <c r="J237" s="148"/>
      <c r="K237" s="148"/>
      <c r="L237" s="148"/>
      <c r="M237" s="148"/>
      <c r="N237" s="148"/>
      <c r="O237" s="148"/>
      <c r="P237" s="149"/>
    </row>
    <row r="238" spans="1:16" ht="15" customHeight="1" x14ac:dyDescent="0.25">
      <c r="A238" s="44" t="e">
        <f ca="1">IF(MONTH(C238)=MONTH(D$3),RIGHT('Yearly Info'!A$34,LEN('Yearly Info'!A$34)-4),"")</f>
        <v>#VALUE!</v>
      </c>
      <c r="B238" s="145"/>
      <c r="C238" s="42">
        <f t="shared" ca="1" si="9"/>
        <v>46363</v>
      </c>
      <c r="D238" s="114">
        <f ca="1">INDIRECT("'" &amp; UPPER(LEFT(TEXT($D$3,"mmmm"),3)) &amp; "'!I31")</f>
        <v>0</v>
      </c>
      <c r="E238" s="147"/>
      <c r="F238" s="148"/>
      <c r="G238" s="148"/>
      <c r="H238" s="148"/>
      <c r="I238" s="148"/>
      <c r="J238" s="148"/>
      <c r="K238" s="148"/>
      <c r="L238" s="148"/>
      <c r="M238" s="148"/>
      <c r="N238" s="148"/>
      <c r="O238" s="148"/>
      <c r="P238" s="149"/>
    </row>
    <row r="239" spans="1:16" ht="15" customHeight="1" x14ac:dyDescent="0.25">
      <c r="A239" s="44" t="e">
        <f ca="1">IF(MONTH(C239)=MONTH(D$3),RIGHT('Yearly Info'!A$35,LEN('Yearly Info'!A$35)-4),"")</f>
        <v>#VALUE!</v>
      </c>
      <c r="B239" s="145"/>
      <c r="C239" s="42">
        <f t="shared" ca="1" si="9"/>
        <v>46363</v>
      </c>
      <c r="D239" s="114">
        <f ca="1">INDIRECT("'" &amp; UPPER(LEFT(TEXT($D$3,"mmmm"),3)) &amp; "'!I32")</f>
        <v>0</v>
      </c>
      <c r="E239" s="147"/>
      <c r="F239" s="148"/>
      <c r="G239" s="148"/>
      <c r="H239" s="148"/>
      <c r="I239" s="148"/>
      <c r="J239" s="148"/>
      <c r="K239" s="148"/>
      <c r="L239" s="148"/>
      <c r="M239" s="148"/>
      <c r="N239" s="148"/>
      <c r="O239" s="148"/>
      <c r="P239" s="149"/>
    </row>
    <row r="240" spans="1:16" ht="15" customHeight="1" x14ac:dyDescent="0.25">
      <c r="A240" s="44" t="e">
        <f ca="1">IF(MONTH(C240)=MONTH(D$3),RIGHT('Yearly Info'!A$36,LEN('Yearly Info'!A$36)-4),"")</f>
        <v>#VALUE!</v>
      </c>
      <c r="B240" s="145"/>
      <c r="C240" s="42">
        <f t="shared" ca="1" si="9"/>
        <v>46363</v>
      </c>
      <c r="D240" s="114">
        <f ca="1">INDIRECT("'" &amp; UPPER(LEFT(TEXT($D$3,"mmmm"),3)) &amp; "'!I33")</f>
        <v>0</v>
      </c>
      <c r="E240" s="147"/>
      <c r="F240" s="148"/>
      <c r="G240" s="148"/>
      <c r="H240" s="148"/>
      <c r="I240" s="148"/>
      <c r="J240" s="148"/>
      <c r="K240" s="148"/>
      <c r="L240" s="148"/>
      <c r="M240" s="148"/>
      <c r="N240" s="148"/>
      <c r="O240" s="148"/>
      <c r="P240" s="149"/>
    </row>
    <row r="241" spans="1:16" ht="15" customHeight="1" x14ac:dyDescent="0.25">
      <c r="A241" s="44" t="e">
        <f ca="1">IF(MONTH(C241)=MONTH(D$3),RIGHT('Yearly Info'!A$37,LEN('Yearly Info'!A$37)-4),"")</f>
        <v>#VALUE!</v>
      </c>
      <c r="B241" s="145"/>
      <c r="C241" s="42">
        <f t="shared" ca="1" si="9"/>
        <v>46363</v>
      </c>
      <c r="D241" s="114">
        <f ca="1">INDIRECT("'" &amp; UPPER(LEFT(TEXT($D$3,"mmmm"),3)) &amp; "'!I34")</f>
        <v>0</v>
      </c>
      <c r="E241" s="147"/>
      <c r="F241" s="148"/>
      <c r="G241" s="148"/>
      <c r="H241" s="148"/>
      <c r="I241" s="148"/>
      <c r="J241" s="148"/>
      <c r="K241" s="148"/>
      <c r="L241" s="148"/>
      <c r="M241" s="148"/>
      <c r="N241" s="148"/>
      <c r="O241" s="148"/>
      <c r="P241" s="149"/>
    </row>
    <row r="242" spans="1:16" ht="15" customHeight="1" x14ac:dyDescent="0.25">
      <c r="A242" s="44" t="e">
        <f ca="1">IF(MONTH(C242)=MONTH(D$3),RIGHT('Yearly Info'!A$38,LEN('Yearly Info'!A$38)-4),"")</f>
        <v>#VALUE!</v>
      </c>
      <c r="B242" s="145"/>
      <c r="C242" s="42">
        <f ca="1">C233</f>
        <v>46363</v>
      </c>
      <c r="D242" s="114">
        <f ca="1">INDIRECT("'" &amp; UPPER(LEFT(TEXT($D$3,"mmmm"),3)) &amp; "'!I35")</f>
        <v>0</v>
      </c>
      <c r="E242" s="147"/>
      <c r="F242" s="148"/>
      <c r="G242" s="148"/>
      <c r="H242" s="148"/>
      <c r="I242" s="148"/>
      <c r="J242" s="148"/>
      <c r="K242" s="148"/>
      <c r="L242" s="148"/>
      <c r="M242" s="148"/>
      <c r="N242" s="148"/>
      <c r="O242" s="148"/>
      <c r="P242" s="149"/>
    </row>
    <row r="243" spans="1:16" ht="15" customHeight="1" x14ac:dyDescent="0.25">
      <c r="A243" s="44" t="e">
        <f ca="1">IF(MONTH(C243)=MONTH(D$3),RIGHT('Yearly Info'!A$39,LEN('Yearly Info'!A$39)-4),"")</f>
        <v>#VALUE!</v>
      </c>
      <c r="B243" s="145"/>
      <c r="C243" s="42">
        <f t="shared" ca="1" si="9"/>
        <v>46363</v>
      </c>
      <c r="D243" s="114">
        <f ca="1">INDIRECT("'" &amp; UPPER(LEFT(TEXT($D$3,"mmmm"),3)) &amp; "'!I36")</f>
        <v>0</v>
      </c>
      <c r="E243" s="147"/>
      <c r="F243" s="148"/>
      <c r="G243" s="148"/>
      <c r="H243" s="148"/>
      <c r="I243" s="148"/>
      <c r="J243" s="148"/>
      <c r="K243" s="148"/>
      <c r="L243" s="148"/>
      <c r="M243" s="148"/>
      <c r="N243" s="148"/>
      <c r="O243" s="148"/>
      <c r="P243" s="149"/>
    </row>
    <row r="244" spans="1:16" ht="15" customHeight="1" thickBot="1" x14ac:dyDescent="0.3">
      <c r="A244" s="45" t="e">
        <f ca="1">IF(MONTH(C244)=MONTH(D$3),RIGHT('Yearly Info'!A$40,LEN('Yearly Info'!A$40)-4),"")</f>
        <v>#VALUE!</v>
      </c>
      <c r="B244" s="145"/>
      <c r="C244" s="42">
        <f t="shared" ca="1" si="9"/>
        <v>46363</v>
      </c>
      <c r="D244" s="114">
        <f ca="1">INDIRECT("'" &amp; UPPER(LEFT(TEXT($D$3,"mmmm"),3)) &amp; "'!I37")</f>
        <v>0</v>
      </c>
      <c r="E244" s="147"/>
      <c r="F244" s="148"/>
      <c r="G244" s="148"/>
      <c r="H244" s="148"/>
      <c r="I244" s="148"/>
      <c r="J244" s="148"/>
      <c r="K244" s="148"/>
      <c r="L244" s="148"/>
      <c r="M244" s="148"/>
      <c r="N244" s="148"/>
      <c r="O244" s="148"/>
      <c r="P244" s="149"/>
    </row>
    <row r="245" spans="1:16" ht="15" customHeight="1" thickBot="1" x14ac:dyDescent="0.3">
      <c r="A245" s="45" t="str">
        <f ca="1">IF(MONTH(C245)=MONTH(D$3),RIGHT('Yearly Info'!A$41,LEN('Yearly Info'!A$41)-4),"")</f>
        <v xml:space="preserve"> </v>
      </c>
      <c r="B245" s="145"/>
      <c r="C245" s="42">
        <f t="shared" ca="1" si="9"/>
        <v>46363</v>
      </c>
      <c r="D245" s="114">
        <f ca="1">INDIRECT("'" &amp; UPPER(LEFT(TEXT($D$3,"mmmm"),3)) &amp; "'!I38")</f>
        <v>0</v>
      </c>
      <c r="E245" s="147"/>
      <c r="F245" s="148"/>
      <c r="G245" s="148"/>
      <c r="H245" s="148"/>
      <c r="I245" s="148"/>
      <c r="J245" s="148"/>
      <c r="K245" s="148"/>
      <c r="L245" s="148"/>
      <c r="M245" s="148"/>
      <c r="N245" s="148"/>
      <c r="O245" s="148"/>
      <c r="P245" s="149"/>
    </row>
    <row r="246" spans="1:16" ht="15" customHeight="1" thickBot="1" x14ac:dyDescent="0.3">
      <c r="A246" s="45" t="str">
        <f ca="1">IF(MONTH(C246)=MONTH(D$3),RIGHT('Yearly Info'!A$42,LEN('Yearly Info'!A$42)-4),"")</f>
        <v xml:space="preserve"> </v>
      </c>
      <c r="B246" s="145"/>
      <c r="C246" s="42">
        <f t="shared" ca="1" si="9"/>
        <v>46363</v>
      </c>
      <c r="D246" s="114">
        <f ca="1">INDIRECT("'" &amp; UPPER(LEFT(TEXT($D$3,"mmmm"),3)) &amp; "'!I39")</f>
        <v>0</v>
      </c>
      <c r="E246" s="147"/>
      <c r="F246" s="148"/>
      <c r="G246" s="148"/>
      <c r="H246" s="148"/>
      <c r="I246" s="148"/>
      <c r="J246" s="148"/>
      <c r="K246" s="148"/>
      <c r="L246" s="148"/>
      <c r="M246" s="148"/>
      <c r="N246" s="148"/>
      <c r="O246" s="148"/>
      <c r="P246" s="149"/>
    </row>
    <row r="247" spans="1:16" ht="15" customHeight="1" thickBot="1" x14ac:dyDescent="0.3">
      <c r="A247" s="45" t="str">
        <f ca="1">IF(MONTH(C247)=MONTH(D$3),RIGHT('Yearly Info'!A$43,LEN('Yearly Info'!A$43)-4),"")</f>
        <v xml:space="preserve"> </v>
      </c>
      <c r="B247" s="146"/>
      <c r="C247" s="95">
        <f t="shared" ca="1" si="9"/>
        <v>46363</v>
      </c>
      <c r="D247" s="115">
        <f ca="1">INDIRECT("'" &amp; UPPER(LEFT(TEXT($D$3,"mmmm"),3)) &amp; "'!I40")</f>
        <v>0</v>
      </c>
      <c r="E247" s="150"/>
      <c r="F247" s="151"/>
      <c r="G247" s="151"/>
      <c r="H247" s="151"/>
      <c r="I247" s="151"/>
      <c r="J247" s="151"/>
      <c r="K247" s="151"/>
      <c r="L247" s="151"/>
      <c r="M247" s="151"/>
      <c r="N247" s="151"/>
      <c r="O247" s="151"/>
      <c r="P247" s="152"/>
    </row>
    <row r="248" spans="1:16" ht="15" customHeight="1" x14ac:dyDescent="0.25">
      <c r="A248" s="44" t="str">
        <f ca="1">IF(MONTH(C248)=MONTH(D$3),RIGHT('Yearly Info'!A$14,LEN('Yearly Info'!A$14)-4),"")</f>
        <v xml:space="preserve"> RICS Support for MDEQ</v>
      </c>
      <c r="B248" s="159" t="str">
        <f ca="1">TEXT(C248,"dddd")</f>
        <v>Tuesday</v>
      </c>
      <c r="C248" s="96">
        <f ca="1">C218+1</f>
        <v>46364</v>
      </c>
      <c r="D248" s="54">
        <f ca="1">INDIRECT("'" &amp; UPPER(LEFT(TEXT($D$3,"mmmm"),3)) &amp; "'!J11")</f>
        <v>0</v>
      </c>
      <c r="E248" s="147"/>
      <c r="F248" s="148"/>
      <c r="G248" s="148"/>
      <c r="H248" s="148"/>
      <c r="I248" s="148"/>
      <c r="J248" s="148"/>
      <c r="K248" s="148"/>
      <c r="L248" s="148"/>
      <c r="M248" s="148"/>
      <c r="N248" s="148"/>
      <c r="O248" s="148"/>
      <c r="P248" s="149"/>
    </row>
    <row r="249" spans="1:16" ht="15" customHeight="1" x14ac:dyDescent="0.25">
      <c r="A249" s="44" t="str">
        <f ca="1">IF(MONTH(C249)=MONTH(D$3),RIGHT('Yearly Info'!A$15,LEN('Yearly Info'!A$15)-4),"")</f>
        <v xml:space="preserve"> MDEQ</v>
      </c>
      <c r="B249" s="145"/>
      <c r="C249" s="42">
        <f ca="1">C248</f>
        <v>46364</v>
      </c>
      <c r="D249" s="54">
        <f ca="1">INDIRECT("'" &amp; UPPER(LEFT(TEXT($D$3,"mmmm"),3)) &amp; "'!J12")</f>
        <v>0</v>
      </c>
      <c r="E249" s="153"/>
      <c r="F249" s="154"/>
      <c r="G249" s="154"/>
      <c r="H249" s="154"/>
      <c r="I249" s="154"/>
      <c r="J249" s="154"/>
      <c r="K249" s="154"/>
      <c r="L249" s="154"/>
      <c r="M249" s="154"/>
      <c r="N249" s="154"/>
      <c r="O249" s="154"/>
      <c r="P249" s="155"/>
    </row>
    <row r="250" spans="1:16" ht="15" customHeight="1" x14ac:dyDescent="0.25">
      <c r="A250" s="44" t="str">
        <f ca="1">IF(MONTH(C250)=MONTH(D$3),RIGHT('Yearly Info'!A$16,LEN('Yearly Info'!A$16)-4),"")</f>
        <v xml:space="preserve"> RICS Idea Portal</v>
      </c>
      <c r="B250" s="145"/>
      <c r="C250" s="42">
        <f t="shared" ref="C250:C277" ca="1" si="10">C249</f>
        <v>46364</v>
      </c>
      <c r="D250" s="54">
        <f ca="1">INDIRECT("'" &amp; UPPER(LEFT(TEXT($D$3,"mmmm"),3)) &amp; "'!J13")</f>
        <v>0</v>
      </c>
      <c r="E250" s="147"/>
      <c r="F250" s="148"/>
      <c r="G250" s="148"/>
      <c r="H250" s="148"/>
      <c r="I250" s="148"/>
      <c r="J250" s="148"/>
      <c r="K250" s="148"/>
      <c r="L250" s="148"/>
      <c r="M250" s="148"/>
      <c r="N250" s="148"/>
      <c r="O250" s="148"/>
      <c r="P250" s="149"/>
    </row>
    <row r="251" spans="1:16" ht="15" customHeight="1" x14ac:dyDescent="0.25">
      <c r="A251" s="44" t="str">
        <f ca="1">IF(MONTH(C251)=MONTH(D$3),RIGHT('Yearly Info'!A$17,LEN('Yearly Info'!A$17)-4),"")</f>
        <v xml:space="preserve"> MSWIS</v>
      </c>
      <c r="B251" s="145"/>
      <c r="C251" s="42">
        <f t="shared" ca="1" si="10"/>
        <v>46364</v>
      </c>
      <c r="D251" s="54">
        <f ca="1">INDIRECT("'" &amp; UPPER(LEFT(TEXT($D$3,"mmmm"),3)) &amp; "'!J14")</f>
        <v>0</v>
      </c>
      <c r="E251" s="147"/>
      <c r="F251" s="148"/>
      <c r="G251" s="148"/>
      <c r="H251" s="148"/>
      <c r="I251" s="148"/>
      <c r="J251" s="148"/>
      <c r="K251" s="148"/>
      <c r="L251" s="148"/>
      <c r="M251" s="148"/>
      <c r="N251" s="148"/>
      <c r="O251" s="148"/>
      <c r="P251" s="149"/>
    </row>
    <row r="252" spans="1:16" ht="15" customHeight="1" x14ac:dyDescent="0.25">
      <c r="A252" s="44" t="str">
        <f ca="1">IF(MONTH(C252)=MONTH(D$3),RIGHT('Yearly Info'!A$18,LEN('Yearly Info'!A$18)-4),"")</f>
        <v xml:space="preserve"> GeoSpatial</v>
      </c>
      <c r="B252" s="145"/>
      <c r="C252" s="42">
        <f t="shared" ca="1" si="10"/>
        <v>46364</v>
      </c>
      <c r="D252" s="54">
        <f ca="1">INDIRECT("'" &amp; UPPER(LEFT(TEXT($D$3,"mmmm"),3)) &amp; "'!J15")</f>
        <v>0</v>
      </c>
      <c r="E252" s="147"/>
      <c r="F252" s="148"/>
      <c r="G252" s="148"/>
      <c r="H252" s="148"/>
      <c r="I252" s="148"/>
      <c r="J252" s="148"/>
      <c r="K252" s="148"/>
      <c r="L252" s="148"/>
      <c r="M252" s="148"/>
      <c r="N252" s="148"/>
      <c r="O252" s="148"/>
      <c r="P252" s="149"/>
    </row>
    <row r="253" spans="1:16" ht="15" customHeight="1" x14ac:dyDescent="0.25">
      <c r="A253" s="44" t="str">
        <f ca="1">IF(MONTH(C253)=MONTH(D$3),RIGHT('Yearly Info'!A$19,LEN('Yearly Info'!A$19)-4),"")</f>
        <v xml:space="preserve"> RICS Dashboard</v>
      </c>
      <c r="B253" s="145"/>
      <c r="C253" s="42">
        <f t="shared" ca="1" si="10"/>
        <v>46364</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MDWFP NRIS</v>
      </c>
      <c r="B254" s="145"/>
      <c r="C254" s="42">
        <f t="shared" ca="1" si="10"/>
        <v>46364</v>
      </c>
      <c r="D254" s="54">
        <f ca="1">INDIRECT("'" &amp; UPPER(LEFT(TEXT($D$3,"mmmm"),3)) &amp; "'!J17")</f>
        <v>0</v>
      </c>
      <c r="E254" s="153"/>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 MRVA 4 CLOSED</v>
      </c>
      <c r="B255" s="145"/>
      <c r="C255" s="42">
        <f t="shared" ca="1" si="10"/>
        <v>46364</v>
      </c>
      <c r="D255" s="54">
        <f ca="1">INDIRECT("'" &amp; UPPER(LEFT(TEXT($D$3,"mmmm"),3)) &amp; "'!J18")</f>
        <v>0</v>
      </c>
      <c r="E255" s="147"/>
      <c r="F255" s="148"/>
      <c r="G255" s="148"/>
      <c r="H255" s="148"/>
      <c r="I255" s="148"/>
      <c r="J255" s="148"/>
      <c r="K255" s="148"/>
      <c r="L255" s="148"/>
      <c r="M255" s="148"/>
      <c r="N255" s="148"/>
      <c r="O255" s="148"/>
      <c r="P255" s="149"/>
    </row>
    <row r="256" spans="1:16" ht="15" customHeight="1" x14ac:dyDescent="0.25">
      <c r="A256" s="44" t="str">
        <f ca="1">IF(MONTH(C256)=MONTH(D$3),RIGHT('Yearly Info'!A$22,LEN('Yearly Info'!A$22)-4),"")</f>
        <v xml:space="preserve"> Tackett</v>
      </c>
      <c r="B256" s="145"/>
      <c r="C256" s="42">
        <f t="shared" ca="1" si="10"/>
        <v>46364</v>
      </c>
      <c r="D256" s="54">
        <f ca="1">INDIRECT("'" &amp; UPPER(LEFT(TEXT($D$3,"mmmm"),3)) &amp; "'!J19")</f>
        <v>0</v>
      </c>
      <c r="E256" s="147"/>
      <c r="F256" s="148"/>
      <c r="G256" s="148"/>
      <c r="H256" s="148"/>
      <c r="I256" s="148"/>
      <c r="J256" s="148"/>
      <c r="K256" s="148"/>
      <c r="L256" s="148"/>
      <c r="M256" s="148"/>
      <c r="N256" s="148"/>
      <c r="O256" s="148"/>
      <c r="P256" s="149"/>
    </row>
    <row r="257" spans="1:16" ht="15" customHeight="1" x14ac:dyDescent="0.25">
      <c r="A257" s="44" t="e">
        <f ca="1">IF(MONTH(C257)=MONTH(D$3),RIGHT('Yearly Info'!A$23,LEN('Yearly Info'!A$23)-4),"")</f>
        <v>#VALUE!</v>
      </c>
      <c r="B257" s="145"/>
      <c r="C257" s="42">
        <f t="shared" ca="1" si="10"/>
        <v>46364</v>
      </c>
      <c r="D257" s="54">
        <f ca="1">INDIRECT("'" &amp; UPPER(LEFT(TEXT($D$3,"mmmm"),3)) &amp; "'!J20")</f>
        <v>0</v>
      </c>
      <c r="E257" s="147"/>
      <c r="F257" s="148"/>
      <c r="G257" s="148"/>
      <c r="H257" s="148"/>
      <c r="I257" s="148"/>
      <c r="J257" s="148"/>
      <c r="K257" s="148"/>
      <c r="L257" s="148"/>
      <c r="M257" s="148"/>
      <c r="N257" s="148"/>
      <c r="O257" s="148"/>
      <c r="P257" s="149"/>
    </row>
    <row r="258" spans="1:16" ht="15" customHeight="1" x14ac:dyDescent="0.25">
      <c r="A258" s="44" t="e">
        <f ca="1">IF(MONTH(C258)=MONTH(D$3),RIGHT('Yearly Info'!A$24,LEN('Yearly Info'!A$24)-4),"")</f>
        <v>#VALUE!</v>
      </c>
      <c r="B258" s="145"/>
      <c r="C258" s="42">
        <f t="shared" ca="1" si="10"/>
        <v>46364</v>
      </c>
      <c r="D258" s="54">
        <f ca="1">INDIRECT("'" &amp; UPPER(LEFT(TEXT($D$3,"mmmm"),3)) &amp; "'!J21")</f>
        <v>0</v>
      </c>
      <c r="E258" s="147"/>
      <c r="F258" s="148"/>
      <c r="G258" s="148"/>
      <c r="H258" s="148"/>
      <c r="I258" s="148"/>
      <c r="J258" s="148"/>
      <c r="K258" s="148"/>
      <c r="L258" s="148"/>
      <c r="M258" s="148"/>
      <c r="N258" s="148"/>
      <c r="O258" s="148"/>
      <c r="P258" s="149"/>
    </row>
    <row r="259" spans="1:16" ht="15" customHeight="1" x14ac:dyDescent="0.25">
      <c r="A259" s="44" t="e">
        <f ca="1">IF(MONTH(C259)=MONTH(D$3),RIGHT('Yearly Info'!A$25,LEN('Yearly Info'!A$25)-4),"")</f>
        <v>#VALUE!</v>
      </c>
      <c r="B259" s="145"/>
      <c r="C259" s="42">
        <f t="shared" ca="1" si="10"/>
        <v>46364</v>
      </c>
      <c r="D259" s="54">
        <f ca="1">INDIRECT("'" &amp; UPPER(LEFT(TEXT($D$3,"mmmm"),3)) &amp; "'!J22")</f>
        <v>0</v>
      </c>
      <c r="E259" s="147"/>
      <c r="F259" s="148"/>
      <c r="G259" s="148"/>
      <c r="H259" s="148"/>
      <c r="I259" s="148"/>
      <c r="J259" s="148"/>
      <c r="K259" s="148"/>
      <c r="L259" s="148"/>
      <c r="M259" s="148"/>
      <c r="N259" s="148"/>
      <c r="O259" s="148"/>
      <c r="P259" s="149"/>
    </row>
    <row r="260" spans="1:16" ht="15" customHeight="1" x14ac:dyDescent="0.25">
      <c r="A260" s="44" t="e">
        <f ca="1">IF(MONTH(C260)=MONTH(D$3),RIGHT('Yearly Info'!A$26,LEN('Yearly Info'!A$26)-4),"")</f>
        <v>#VALUE!</v>
      </c>
      <c r="B260" s="145"/>
      <c r="C260" s="42">
        <f t="shared" ca="1" si="10"/>
        <v>46364</v>
      </c>
      <c r="D260" s="54">
        <f ca="1">INDIRECT("'" &amp; UPPER(LEFT(TEXT($D$3,"mmmm"),3)) &amp; "'!J23")</f>
        <v>0</v>
      </c>
      <c r="E260" s="147"/>
      <c r="F260" s="148"/>
      <c r="G260" s="148"/>
      <c r="H260" s="148"/>
      <c r="I260" s="148"/>
      <c r="J260" s="148"/>
      <c r="K260" s="148"/>
      <c r="L260" s="148"/>
      <c r="M260" s="148"/>
      <c r="N260" s="148"/>
      <c r="O260" s="148"/>
      <c r="P260" s="149"/>
    </row>
    <row r="261" spans="1:16" ht="15" customHeight="1" x14ac:dyDescent="0.25">
      <c r="A261" s="44" t="e">
        <f ca="1">IF(MONTH(C261)=MONTH(D$3),RIGHT('Yearly Info'!A$27,LEN('Yearly Info'!A$27)-4),"")</f>
        <v>#VALUE!</v>
      </c>
      <c r="B261" s="145"/>
      <c r="C261" s="42">
        <f t="shared" ca="1" si="10"/>
        <v>46364</v>
      </c>
      <c r="D261" s="54">
        <f ca="1">INDIRECT("'" &amp; UPPER(LEFT(TEXT($D$3,"mmmm"),3)) &amp; "'!J24")</f>
        <v>0</v>
      </c>
      <c r="E261" s="147"/>
      <c r="F261" s="148"/>
      <c r="G261" s="148"/>
      <c r="H261" s="148"/>
      <c r="I261" s="148"/>
      <c r="J261" s="148"/>
      <c r="K261" s="148"/>
      <c r="L261" s="148"/>
      <c r="M261" s="148"/>
      <c r="N261" s="148"/>
      <c r="O261" s="148"/>
      <c r="P261" s="149"/>
    </row>
    <row r="262" spans="1:16" ht="15" customHeight="1" x14ac:dyDescent="0.25">
      <c r="A262" s="44" t="e">
        <f ca="1">IF(MONTH(C262)=MONTH(D$3),RIGHT('Yearly Info'!A$28,LEN('Yearly Info'!A$28)-4),"")</f>
        <v>#VALUE!</v>
      </c>
      <c r="B262" s="145"/>
      <c r="C262" s="42">
        <f t="shared" ca="1" si="10"/>
        <v>46364</v>
      </c>
      <c r="D262" s="54">
        <f ca="1">INDIRECT("'" &amp; UPPER(LEFT(TEXT($D$3,"mmmm"),3)) &amp; "'!J25")</f>
        <v>0</v>
      </c>
      <c r="E262" s="147"/>
      <c r="F262" s="148"/>
      <c r="G262" s="148"/>
      <c r="H262" s="148"/>
      <c r="I262" s="148"/>
      <c r="J262" s="148"/>
      <c r="K262" s="148"/>
      <c r="L262" s="148"/>
      <c r="M262" s="148"/>
      <c r="N262" s="148"/>
      <c r="O262" s="148"/>
      <c r="P262" s="149"/>
    </row>
    <row r="263" spans="1:16" ht="15" customHeight="1" x14ac:dyDescent="0.25">
      <c r="A263" s="44" t="e">
        <f ca="1">IF(MONTH(C263)=MONTH(D$3),RIGHT('Yearly Info'!A$29,LEN('Yearly Info'!A$29)-4),"")</f>
        <v>#VALUE!</v>
      </c>
      <c r="B263" s="145"/>
      <c r="C263" s="42">
        <f t="shared" ca="1" si="10"/>
        <v>46364</v>
      </c>
      <c r="D263" s="54">
        <f ca="1">INDIRECT("'" &amp; UPPER(LEFT(TEXT($D$3,"mmmm"),3)) &amp; "'!J26")</f>
        <v>0</v>
      </c>
      <c r="E263" s="147"/>
      <c r="F263" s="148"/>
      <c r="G263" s="148"/>
      <c r="H263" s="148"/>
      <c r="I263" s="148"/>
      <c r="J263" s="148"/>
      <c r="K263" s="148"/>
      <c r="L263" s="148"/>
      <c r="M263" s="148"/>
      <c r="N263" s="148"/>
      <c r="O263" s="148"/>
      <c r="P263" s="149"/>
    </row>
    <row r="264" spans="1:16" ht="15" customHeight="1" x14ac:dyDescent="0.25">
      <c r="A264" s="44" t="e">
        <f ca="1">IF(MONTH(C264)=MONTH(D$3),RIGHT('Yearly Info'!A$30,LEN('Yearly Info'!A$30)-4),"")</f>
        <v>#VALUE!</v>
      </c>
      <c r="B264" s="145"/>
      <c r="C264" s="42">
        <f t="shared" ca="1" si="10"/>
        <v>46364</v>
      </c>
      <c r="D264" s="54">
        <f ca="1">INDIRECT("'" &amp; UPPER(LEFT(TEXT($D$3,"mmmm"),3)) &amp; "'!J27")</f>
        <v>0</v>
      </c>
      <c r="E264" s="147"/>
      <c r="F264" s="148"/>
      <c r="G264" s="148"/>
      <c r="H264" s="148"/>
      <c r="I264" s="148"/>
      <c r="J264" s="148"/>
      <c r="K264" s="148"/>
      <c r="L264" s="148"/>
      <c r="M264" s="148"/>
      <c r="N264" s="148"/>
      <c r="O264" s="148"/>
      <c r="P264" s="149"/>
    </row>
    <row r="265" spans="1:16" ht="15" customHeight="1" x14ac:dyDescent="0.25">
      <c r="A265" s="44" t="e">
        <f ca="1">IF(MONTH(C265)=MONTH(D$3),RIGHT('Yearly Info'!A$31,LEN('Yearly Info'!A$31)-4),"")</f>
        <v>#VALUE!</v>
      </c>
      <c r="B265" s="145"/>
      <c r="C265" s="42">
        <f t="shared" ca="1" si="10"/>
        <v>46364</v>
      </c>
      <c r="D265" s="54">
        <f ca="1">INDIRECT("'" &amp; UPPER(LEFT(TEXT($D$3,"mmmm"),3)) &amp; "'!J28")</f>
        <v>0</v>
      </c>
      <c r="E265" s="147"/>
      <c r="F265" s="148"/>
      <c r="G265" s="148"/>
      <c r="H265" s="148"/>
      <c r="I265" s="148"/>
      <c r="J265" s="148"/>
      <c r="K265" s="148"/>
      <c r="L265" s="148"/>
      <c r="M265" s="148"/>
      <c r="N265" s="148"/>
      <c r="O265" s="148"/>
      <c r="P265" s="149"/>
    </row>
    <row r="266" spans="1:16" ht="15" customHeight="1" x14ac:dyDescent="0.25">
      <c r="A266" s="44" t="e">
        <f ca="1">IF(MONTH(C266)=MONTH(D$3),RIGHT('Yearly Info'!A$32,LEN('Yearly Info'!A$32)-4),"")</f>
        <v>#VALUE!</v>
      </c>
      <c r="B266" s="145"/>
      <c r="C266" s="42">
        <f t="shared" ca="1" si="10"/>
        <v>46364</v>
      </c>
      <c r="D266" s="54">
        <f ca="1">INDIRECT("'" &amp; UPPER(LEFT(TEXT($D$3,"mmmm"),3)) &amp; "'!J29")</f>
        <v>0</v>
      </c>
      <c r="E266" s="147"/>
      <c r="F266" s="148"/>
      <c r="G266" s="148"/>
      <c r="H266" s="148"/>
      <c r="I266" s="148"/>
      <c r="J266" s="148"/>
      <c r="K266" s="148"/>
      <c r="L266" s="148"/>
      <c r="M266" s="148"/>
      <c r="N266" s="148"/>
      <c r="O266" s="148"/>
      <c r="P266" s="149"/>
    </row>
    <row r="267" spans="1:16" ht="15" customHeight="1" x14ac:dyDescent="0.25">
      <c r="A267" s="44" t="e">
        <f ca="1">IF(MONTH(C267)=MONTH(D$3),RIGHT('Yearly Info'!A$33,LEN('Yearly Info'!A$33)-4),"")</f>
        <v>#VALUE!</v>
      </c>
      <c r="B267" s="145"/>
      <c r="C267" s="42">
        <f t="shared" ca="1" si="10"/>
        <v>46364</v>
      </c>
      <c r="D267" s="54">
        <f ca="1">INDIRECT("'" &amp; UPPER(LEFT(TEXT($D$3,"mmmm"),3)) &amp; "'!J30")</f>
        <v>0</v>
      </c>
      <c r="E267" s="147"/>
      <c r="F267" s="148"/>
      <c r="G267" s="148"/>
      <c r="H267" s="148"/>
      <c r="I267" s="148"/>
      <c r="J267" s="148"/>
      <c r="K267" s="148"/>
      <c r="L267" s="148"/>
      <c r="M267" s="148"/>
      <c r="N267" s="148"/>
      <c r="O267" s="148"/>
      <c r="P267" s="149"/>
    </row>
    <row r="268" spans="1:16" ht="15" customHeight="1" x14ac:dyDescent="0.25">
      <c r="A268" s="44" t="e">
        <f ca="1">IF(MONTH(C268)=MONTH(D$3),RIGHT('Yearly Info'!A$34,LEN('Yearly Info'!A$34)-4),"")</f>
        <v>#VALUE!</v>
      </c>
      <c r="B268" s="145"/>
      <c r="C268" s="42">
        <f t="shared" ca="1" si="10"/>
        <v>46364</v>
      </c>
      <c r="D268" s="54">
        <f ca="1">INDIRECT("'" &amp; UPPER(LEFT(TEXT($D$3,"mmmm"),3)) &amp; "'!J31")</f>
        <v>0</v>
      </c>
      <c r="E268" s="147"/>
      <c r="F268" s="148"/>
      <c r="G268" s="148"/>
      <c r="H268" s="148"/>
      <c r="I268" s="148"/>
      <c r="J268" s="148"/>
      <c r="K268" s="148"/>
      <c r="L268" s="148"/>
      <c r="M268" s="148"/>
      <c r="N268" s="148"/>
      <c r="O268" s="148"/>
      <c r="P268" s="149"/>
    </row>
    <row r="269" spans="1:16" ht="15" customHeight="1" thickBot="1" x14ac:dyDescent="0.3">
      <c r="A269" s="44" t="e">
        <f ca="1">IF(MONTH(C269)=MONTH(D$3),RIGHT('Yearly Info'!A$35,LEN('Yearly Info'!A$35)-4),"")</f>
        <v>#VALUE!</v>
      </c>
      <c r="B269" s="145"/>
      <c r="C269" s="42">
        <f t="shared" ca="1" si="10"/>
        <v>46364</v>
      </c>
      <c r="D269" s="55">
        <f ca="1">INDIRECT("'" &amp; UPPER(LEFT(TEXT($D$3,"mmmm"),3)) &amp; "'!J32")</f>
        <v>0</v>
      </c>
      <c r="E269" s="147"/>
      <c r="F269" s="148"/>
      <c r="G269" s="148"/>
      <c r="H269" s="148"/>
      <c r="I269" s="148"/>
      <c r="J269" s="148"/>
      <c r="K269" s="148"/>
      <c r="L269" s="148"/>
      <c r="M269" s="148"/>
      <c r="N269" s="148"/>
      <c r="O269" s="148"/>
      <c r="P269" s="149"/>
    </row>
    <row r="270" spans="1:16" ht="15" customHeight="1" x14ac:dyDescent="0.25">
      <c r="A270" s="44" t="e">
        <f ca="1">IF(MONTH(C270)=MONTH(D$3),RIGHT('Yearly Info'!A$36,LEN('Yearly Info'!A$36)-4),"")</f>
        <v>#VALUE!</v>
      </c>
      <c r="B270" s="145"/>
      <c r="C270" s="42">
        <f t="shared" ca="1" si="10"/>
        <v>46364</v>
      </c>
      <c r="D270" s="54">
        <f ca="1">INDIRECT("'" &amp; UPPER(LEFT(TEXT($D$3,"mmmm"),3)) &amp; "'!J33")</f>
        <v>0</v>
      </c>
      <c r="E270" s="147"/>
      <c r="F270" s="148"/>
      <c r="G270" s="148"/>
      <c r="H270" s="148"/>
      <c r="I270" s="148"/>
      <c r="J270" s="148"/>
      <c r="K270" s="148"/>
      <c r="L270" s="148"/>
      <c r="M270" s="148"/>
      <c r="N270" s="148"/>
      <c r="O270" s="148"/>
      <c r="P270" s="149"/>
    </row>
    <row r="271" spans="1:16" ht="15" customHeight="1" x14ac:dyDescent="0.25">
      <c r="A271" s="44" t="e">
        <f ca="1">IF(MONTH(C271)=MONTH(D$3),RIGHT('Yearly Info'!A$37,LEN('Yearly Info'!A$37)-4),"")</f>
        <v>#VALUE!</v>
      </c>
      <c r="B271" s="145"/>
      <c r="C271" s="42">
        <f t="shared" ca="1" si="10"/>
        <v>46364</v>
      </c>
      <c r="D271" s="54">
        <f ca="1">INDIRECT("'" &amp; UPPER(LEFT(TEXT($D$3,"mmmm"),3)) &amp; "'!J34")</f>
        <v>0</v>
      </c>
      <c r="E271" s="147"/>
      <c r="F271" s="148"/>
      <c r="G271" s="148"/>
      <c r="H271" s="148"/>
      <c r="I271" s="148"/>
      <c r="J271" s="148"/>
      <c r="K271" s="148"/>
      <c r="L271" s="148"/>
      <c r="M271" s="148"/>
      <c r="N271" s="148"/>
      <c r="O271" s="148"/>
      <c r="P271" s="149"/>
    </row>
    <row r="272" spans="1:16" ht="15" customHeight="1" x14ac:dyDescent="0.25">
      <c r="A272" s="44" t="e">
        <f ca="1">IF(MONTH(C272)=MONTH(D$3),RIGHT('Yearly Info'!A$38,LEN('Yearly Info'!A$38)-4),"")</f>
        <v>#VALUE!</v>
      </c>
      <c r="B272" s="145"/>
      <c r="C272" s="42">
        <f t="shared" ca="1" si="10"/>
        <v>46364</v>
      </c>
      <c r="D272" s="54">
        <f ca="1">INDIRECT("'" &amp; UPPER(LEFT(TEXT($D$3,"mmmm"),3)) &amp; "'!J35")</f>
        <v>0</v>
      </c>
      <c r="E272" s="147"/>
      <c r="F272" s="148"/>
      <c r="G272" s="148"/>
      <c r="H272" s="148"/>
      <c r="I272" s="148"/>
      <c r="J272" s="148"/>
      <c r="K272" s="148"/>
      <c r="L272" s="148"/>
      <c r="M272" s="148"/>
      <c r="N272" s="148"/>
      <c r="O272" s="148"/>
      <c r="P272" s="149"/>
    </row>
    <row r="273" spans="1:16" ht="15" customHeight="1" x14ac:dyDescent="0.25">
      <c r="A273" s="44" t="e">
        <f ca="1">IF(MONTH(C273)=MONTH(D$3),RIGHT('Yearly Info'!A$39,LEN('Yearly Info'!A$39)-4),"")</f>
        <v>#VALUE!</v>
      </c>
      <c r="B273" s="145"/>
      <c r="C273" s="42">
        <f t="shared" ca="1" si="10"/>
        <v>46364</v>
      </c>
      <c r="D273" s="54">
        <f ca="1">INDIRECT("'" &amp; UPPER(LEFT(TEXT($D$3,"mmmm"),3)) &amp; "'!J36")</f>
        <v>0</v>
      </c>
      <c r="E273" s="147"/>
      <c r="F273" s="148"/>
      <c r="G273" s="148"/>
      <c r="H273" s="148"/>
      <c r="I273" s="148"/>
      <c r="J273" s="148"/>
      <c r="K273" s="148"/>
      <c r="L273" s="148"/>
      <c r="M273" s="148"/>
      <c r="N273" s="148"/>
      <c r="O273" s="148"/>
      <c r="P273" s="149"/>
    </row>
    <row r="274" spans="1:16" ht="15" customHeight="1" thickBot="1" x14ac:dyDescent="0.3">
      <c r="A274" s="45" t="e">
        <f ca="1">IF(MONTH(C274)=MONTH(D$3),RIGHT('Yearly Info'!A$40,LEN('Yearly Info'!A$40)-4),"")</f>
        <v>#VALUE!</v>
      </c>
      <c r="B274" s="145"/>
      <c r="C274" s="42">
        <f t="shared" ca="1" si="10"/>
        <v>46364</v>
      </c>
      <c r="D274" s="54">
        <f ca="1">INDIRECT("'" &amp; UPPER(LEFT(TEXT($D$3,"mmmm"),3)) &amp; "'!J37")</f>
        <v>0</v>
      </c>
      <c r="E274" s="147"/>
      <c r="F274" s="148"/>
      <c r="G274" s="148"/>
      <c r="H274" s="148"/>
      <c r="I274" s="148"/>
      <c r="J274" s="148"/>
      <c r="K274" s="148"/>
      <c r="L274" s="148"/>
      <c r="M274" s="148"/>
      <c r="N274" s="148"/>
      <c r="O274" s="148"/>
      <c r="P274" s="149"/>
    </row>
    <row r="275" spans="1:16" ht="15" customHeight="1" thickBot="1" x14ac:dyDescent="0.3">
      <c r="A275" s="45" t="str">
        <f ca="1">IF(MONTH(C275)=MONTH(D$3),RIGHT('Yearly Info'!A$41,LEN('Yearly Info'!A$41)-4),"")</f>
        <v xml:space="preserve"> </v>
      </c>
      <c r="B275" s="145"/>
      <c r="C275" s="42">
        <f t="shared" ca="1" si="10"/>
        <v>46364</v>
      </c>
      <c r="D275" s="54">
        <f ca="1">INDIRECT("'" &amp; UPPER(LEFT(TEXT($D$3,"mmmm"),3)) &amp; "'!J38")</f>
        <v>0</v>
      </c>
      <c r="E275" s="147"/>
      <c r="F275" s="148"/>
      <c r="G275" s="148"/>
      <c r="H275" s="148"/>
      <c r="I275" s="148"/>
      <c r="J275" s="148"/>
      <c r="K275" s="148"/>
      <c r="L275" s="148"/>
      <c r="M275" s="148"/>
      <c r="N275" s="148"/>
      <c r="O275" s="148"/>
      <c r="P275" s="149"/>
    </row>
    <row r="276" spans="1:16" ht="15" customHeight="1" thickBot="1" x14ac:dyDescent="0.3">
      <c r="A276" s="45" t="str">
        <f ca="1">IF(MONTH(C276)=MONTH(D$3),RIGHT('Yearly Info'!A$42,LEN('Yearly Info'!A$42)-4),"")</f>
        <v xml:space="preserve"> </v>
      </c>
      <c r="B276" s="145"/>
      <c r="C276" s="42">
        <f t="shared" ca="1" si="10"/>
        <v>46364</v>
      </c>
      <c r="D276" s="54">
        <f ca="1">INDIRECT("'" &amp; UPPER(LEFT(TEXT($D$3,"mmmm"),3)) &amp; "'!J39")</f>
        <v>0</v>
      </c>
      <c r="E276" s="147"/>
      <c r="F276" s="148"/>
      <c r="G276" s="148"/>
      <c r="H276" s="148"/>
      <c r="I276" s="148"/>
      <c r="J276" s="148"/>
      <c r="K276" s="148"/>
      <c r="L276" s="148"/>
      <c r="M276" s="148"/>
      <c r="N276" s="148"/>
      <c r="O276" s="148"/>
      <c r="P276" s="149"/>
    </row>
    <row r="277" spans="1:16" ht="15" customHeight="1" thickBot="1" x14ac:dyDescent="0.3">
      <c r="A277" s="45" t="str">
        <f ca="1">IF(MONTH(C277)=MONTH(D$3),RIGHT('Yearly Info'!A$43,LEN('Yearly Info'!A$43)-4),"")</f>
        <v xml:space="preserve"> </v>
      </c>
      <c r="B277" s="146"/>
      <c r="C277" s="42">
        <f t="shared" ca="1" si="10"/>
        <v>46364</v>
      </c>
      <c r="D277" s="55">
        <f ca="1">INDIRECT("'" &amp; UPPER(LEFT(TEXT($D$3,"mmmm"),3)) &amp; "'!J40")</f>
        <v>0</v>
      </c>
      <c r="E277" s="150"/>
      <c r="F277" s="151"/>
      <c r="G277" s="151"/>
      <c r="H277" s="151"/>
      <c r="I277" s="151"/>
      <c r="J277" s="151"/>
      <c r="K277" s="151"/>
      <c r="L277" s="151"/>
      <c r="M277" s="151"/>
      <c r="N277" s="151"/>
      <c r="O277" s="151"/>
      <c r="P277" s="152"/>
    </row>
    <row r="278" spans="1:16" ht="15" customHeight="1" x14ac:dyDescent="0.25">
      <c r="A278" s="44" t="str">
        <f ca="1">IF(MONTH(C278)=MONTH(D$3),RIGHT('Yearly Info'!A$14,LEN('Yearly Info'!A$14)-4),"")</f>
        <v xml:space="preserve"> RICS Support for MDEQ</v>
      </c>
      <c r="B278" s="159" t="str">
        <f ca="1">TEXT(C278,"dddd")</f>
        <v>Wednesday</v>
      </c>
      <c r="C278" s="96">
        <f ca="1">C248+1</f>
        <v>46365</v>
      </c>
      <c r="D278" s="54">
        <f ca="1">INDIRECT("'" &amp; UPPER(LEFT(TEXT($D$3,"mmmm"),3)) &amp; "'!K11")</f>
        <v>0</v>
      </c>
      <c r="E278" s="147"/>
      <c r="F278" s="148"/>
      <c r="G278" s="148"/>
      <c r="H278" s="148"/>
      <c r="I278" s="148"/>
      <c r="J278" s="148"/>
      <c r="K278" s="148"/>
      <c r="L278" s="148"/>
      <c r="M278" s="148"/>
      <c r="N278" s="148"/>
      <c r="O278" s="148"/>
      <c r="P278" s="149"/>
    </row>
    <row r="279" spans="1:16" ht="15" customHeight="1" x14ac:dyDescent="0.25">
      <c r="A279" s="44" t="str">
        <f ca="1">IF(MONTH(C279)=MONTH(D$3),RIGHT('Yearly Info'!A$15,LEN('Yearly Info'!A$15)-4),"")</f>
        <v xml:space="preserve"> MDEQ</v>
      </c>
      <c r="B279" s="145"/>
      <c r="C279" s="42">
        <f ca="1">C278</f>
        <v>46365</v>
      </c>
      <c r="D279" s="54">
        <f ca="1">INDIRECT("'" &amp; UPPER(LEFT(TEXT($D$3,"mmmm"),3)) &amp; "'!K12")</f>
        <v>0</v>
      </c>
      <c r="E279" s="147"/>
      <c r="F279" s="148"/>
      <c r="G279" s="148"/>
      <c r="H279" s="148"/>
      <c r="I279" s="148"/>
      <c r="J279" s="148"/>
      <c r="K279" s="148"/>
      <c r="L279" s="148"/>
      <c r="M279" s="148"/>
      <c r="N279" s="148"/>
      <c r="O279" s="148"/>
      <c r="P279" s="149"/>
    </row>
    <row r="280" spans="1:16" ht="15" customHeight="1" x14ac:dyDescent="0.25">
      <c r="A280" s="44" t="str">
        <f ca="1">IF(MONTH(C280)=MONTH(D$3),RIGHT('Yearly Info'!A$16,LEN('Yearly Info'!A$16)-4),"")</f>
        <v xml:space="preserve"> RICS Idea Portal</v>
      </c>
      <c r="B280" s="145"/>
      <c r="C280" s="42">
        <f t="shared" ref="C280:C307" ca="1" si="11">C279</f>
        <v>46365</v>
      </c>
      <c r="D280" s="54">
        <f ca="1">INDIRECT("'" &amp; UPPER(LEFT(TEXT($D$3,"mmmm"),3)) &amp; "'!K13")</f>
        <v>0</v>
      </c>
      <c r="E280" s="147"/>
      <c r="F280" s="148"/>
      <c r="G280" s="148"/>
      <c r="H280" s="148"/>
      <c r="I280" s="148"/>
      <c r="J280" s="148"/>
      <c r="K280" s="148"/>
      <c r="L280" s="148"/>
      <c r="M280" s="148"/>
      <c r="N280" s="148"/>
      <c r="O280" s="148"/>
      <c r="P280" s="149"/>
    </row>
    <row r="281" spans="1:16" ht="15" customHeight="1" x14ac:dyDescent="0.25">
      <c r="A281" s="44" t="str">
        <f ca="1">IF(MONTH(C281)=MONTH(D$3),RIGHT('Yearly Info'!A$17,LEN('Yearly Info'!A$17)-4),"")</f>
        <v xml:space="preserve"> MSWIS</v>
      </c>
      <c r="B281" s="145"/>
      <c r="C281" s="42">
        <f t="shared" ca="1" si="11"/>
        <v>46365</v>
      </c>
      <c r="D281" s="54">
        <f ca="1">INDIRECT("'" &amp; UPPER(LEFT(TEXT($D$3,"mmmm"),3)) &amp; "'!K14")</f>
        <v>0</v>
      </c>
      <c r="E281" s="147"/>
      <c r="F281" s="148"/>
      <c r="G281" s="148"/>
      <c r="H281" s="148"/>
      <c r="I281" s="148"/>
      <c r="J281" s="148"/>
      <c r="K281" s="148"/>
      <c r="L281" s="148"/>
      <c r="M281" s="148"/>
      <c r="N281" s="148"/>
      <c r="O281" s="148"/>
      <c r="P281" s="149"/>
    </row>
    <row r="282" spans="1:16" ht="15" customHeight="1" x14ac:dyDescent="0.25">
      <c r="A282" s="44" t="str">
        <f ca="1">IF(MONTH(C282)=MONTH(D$3),RIGHT('Yearly Info'!A$18,LEN('Yearly Info'!A$18)-4),"")</f>
        <v xml:space="preserve"> GeoSpatial</v>
      </c>
      <c r="B282" s="145"/>
      <c r="C282" s="42">
        <f t="shared" ca="1" si="11"/>
        <v>46365</v>
      </c>
      <c r="D282" s="54">
        <f ca="1">INDIRECT("'" &amp; UPPER(LEFT(TEXT($D$3,"mmmm"),3)) &amp; "'!K15")</f>
        <v>0</v>
      </c>
      <c r="E282" s="147"/>
      <c r="F282" s="148"/>
      <c r="G282" s="148"/>
      <c r="H282" s="148"/>
      <c r="I282" s="148"/>
      <c r="J282" s="148"/>
      <c r="K282" s="148"/>
      <c r="L282" s="148"/>
      <c r="M282" s="148"/>
      <c r="N282" s="148"/>
      <c r="O282" s="148"/>
      <c r="P282" s="149"/>
    </row>
    <row r="283" spans="1:16" ht="15" customHeight="1" x14ac:dyDescent="0.25">
      <c r="A283" s="44" t="str">
        <f ca="1">IF(MONTH(C283)=MONTH(D$3),RIGHT('Yearly Info'!A$19,LEN('Yearly Info'!A$19)-4),"")</f>
        <v xml:space="preserve"> RICS Dashboard</v>
      </c>
      <c r="B283" s="145"/>
      <c r="C283" s="42">
        <f t="shared" ca="1" si="11"/>
        <v>46365</v>
      </c>
      <c r="D283" s="54">
        <f ca="1">INDIRECT("'" &amp; UPPER(LEFT(TEXT($D$3,"mmmm"),3)) &amp; "'!K16")</f>
        <v>0</v>
      </c>
      <c r="E283" s="147"/>
      <c r="F283" s="148"/>
      <c r="G283" s="148"/>
      <c r="H283" s="148"/>
      <c r="I283" s="148"/>
      <c r="J283" s="148"/>
      <c r="K283" s="148"/>
      <c r="L283" s="148"/>
      <c r="M283" s="148"/>
      <c r="N283" s="148"/>
      <c r="O283" s="148"/>
      <c r="P283" s="149"/>
    </row>
    <row r="284" spans="1:16" ht="15" customHeight="1" x14ac:dyDescent="0.25">
      <c r="A284" s="44" t="str">
        <f ca="1">IF(MONTH(C284)=MONTH(D$3),RIGHT('Yearly Info'!A$20,LEN('Yearly Info'!A$20)-4),"")</f>
        <v xml:space="preserve"> MDWFP NRIS</v>
      </c>
      <c r="B284" s="145"/>
      <c r="C284" s="42">
        <f t="shared" ca="1" si="11"/>
        <v>46365</v>
      </c>
      <c r="D284" s="54">
        <f ca="1">INDIRECT("'" &amp; UPPER(LEFT(TEXT($D$3,"mmmm"),3)) &amp; "'!K17")</f>
        <v>0</v>
      </c>
      <c r="E284" s="153"/>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 MRVA 4 CLOSED</v>
      </c>
      <c r="B285" s="145"/>
      <c r="C285" s="42">
        <f t="shared" ca="1" si="11"/>
        <v>46365</v>
      </c>
      <c r="D285" s="54">
        <f ca="1">INDIRECT("'" &amp; UPPER(LEFT(TEXT($D$3,"mmmm"),3)) &amp; "'!K18")</f>
        <v>0</v>
      </c>
      <c r="E285" s="147"/>
      <c r="F285" s="148"/>
      <c r="G285" s="148"/>
      <c r="H285" s="148"/>
      <c r="I285" s="148"/>
      <c r="J285" s="148"/>
      <c r="K285" s="148"/>
      <c r="L285" s="148"/>
      <c r="M285" s="148"/>
      <c r="N285" s="148"/>
      <c r="O285" s="148"/>
      <c r="P285" s="149"/>
    </row>
    <row r="286" spans="1:16" ht="15" customHeight="1" x14ac:dyDescent="0.25">
      <c r="A286" s="44" t="str">
        <f ca="1">IF(MONTH(C286)=MONTH(D$3),RIGHT('Yearly Info'!A$22,LEN('Yearly Info'!A$22)-4),"")</f>
        <v xml:space="preserve"> Tackett</v>
      </c>
      <c r="B286" s="145"/>
      <c r="C286" s="42">
        <f t="shared" ca="1" si="11"/>
        <v>46365</v>
      </c>
      <c r="D286" s="54">
        <f ca="1">INDIRECT("'" &amp; UPPER(LEFT(TEXT($D$3,"mmmm"),3)) &amp; "'!K19")</f>
        <v>0</v>
      </c>
      <c r="E286" s="147"/>
      <c r="F286" s="148"/>
      <c r="G286" s="148"/>
      <c r="H286" s="148"/>
      <c r="I286" s="148"/>
      <c r="J286" s="148"/>
      <c r="K286" s="148"/>
      <c r="L286" s="148"/>
      <c r="M286" s="148"/>
      <c r="N286" s="148"/>
      <c r="O286" s="148"/>
      <c r="P286" s="149"/>
    </row>
    <row r="287" spans="1:16" ht="15" customHeight="1" x14ac:dyDescent="0.25">
      <c r="A287" s="44" t="e">
        <f ca="1">IF(MONTH(C287)=MONTH(D$3),RIGHT('Yearly Info'!A$23,LEN('Yearly Info'!A$23)-4),"")</f>
        <v>#VALUE!</v>
      </c>
      <c r="B287" s="145"/>
      <c r="C287" s="42">
        <f t="shared" ca="1" si="11"/>
        <v>46365</v>
      </c>
      <c r="D287" s="54">
        <f ca="1">INDIRECT("'" &amp; UPPER(LEFT(TEXT($D$3,"mmmm"),3)) &amp; "'!K20")</f>
        <v>0</v>
      </c>
      <c r="E287" s="160"/>
      <c r="F287" s="148"/>
      <c r="G287" s="148"/>
      <c r="H287" s="148"/>
      <c r="I287" s="148"/>
      <c r="J287" s="148"/>
      <c r="K287" s="148"/>
      <c r="L287" s="148"/>
      <c r="M287" s="148"/>
      <c r="N287" s="148"/>
      <c r="O287" s="148"/>
      <c r="P287" s="149"/>
    </row>
    <row r="288" spans="1:16" ht="15" customHeight="1" x14ac:dyDescent="0.25">
      <c r="A288" s="44" t="e">
        <f ca="1">IF(MONTH(C288)=MONTH(D$3),RIGHT('Yearly Info'!A$24,LEN('Yearly Info'!A$24)-4),"")</f>
        <v>#VALUE!</v>
      </c>
      <c r="B288" s="145"/>
      <c r="C288" s="42">
        <f t="shared" ca="1" si="11"/>
        <v>46365</v>
      </c>
      <c r="D288" s="54">
        <f ca="1">INDIRECT("'" &amp; UPPER(LEFT(TEXT($D$3,"mmmm"),3)) &amp; "'!K21")</f>
        <v>0</v>
      </c>
      <c r="E288" s="147"/>
      <c r="F288" s="148"/>
      <c r="G288" s="148"/>
      <c r="H288" s="148"/>
      <c r="I288" s="148"/>
      <c r="J288" s="148"/>
      <c r="K288" s="148"/>
      <c r="L288" s="148"/>
      <c r="M288" s="148"/>
      <c r="N288" s="148"/>
      <c r="O288" s="148"/>
      <c r="P288" s="149"/>
    </row>
    <row r="289" spans="1:16" ht="15" customHeight="1" x14ac:dyDescent="0.25">
      <c r="A289" s="44" t="e">
        <f ca="1">IF(MONTH(C289)=MONTH(D$3),RIGHT('Yearly Info'!A$25,LEN('Yearly Info'!A$25)-4),"")</f>
        <v>#VALUE!</v>
      </c>
      <c r="B289" s="145"/>
      <c r="C289" s="42">
        <f t="shared" ca="1" si="11"/>
        <v>46365</v>
      </c>
      <c r="D289" s="54">
        <f ca="1">INDIRECT("'" &amp; UPPER(LEFT(TEXT($D$3,"mmmm"),3)) &amp; "'!K22")</f>
        <v>0</v>
      </c>
      <c r="E289" s="147"/>
      <c r="F289" s="148"/>
      <c r="G289" s="148"/>
      <c r="H289" s="148"/>
      <c r="I289" s="148"/>
      <c r="J289" s="148"/>
      <c r="K289" s="148"/>
      <c r="L289" s="148"/>
      <c r="M289" s="148"/>
      <c r="N289" s="148"/>
      <c r="O289" s="148"/>
      <c r="P289" s="149"/>
    </row>
    <row r="290" spans="1:16" ht="15" customHeight="1" x14ac:dyDescent="0.25">
      <c r="A290" s="44" t="e">
        <f ca="1">IF(MONTH(C290)=MONTH(D$3),RIGHT('Yearly Info'!A$26,LEN('Yearly Info'!A$26)-4),"")</f>
        <v>#VALUE!</v>
      </c>
      <c r="B290" s="145"/>
      <c r="C290" s="42">
        <f t="shared" ca="1" si="11"/>
        <v>46365</v>
      </c>
      <c r="D290" s="54">
        <f ca="1">INDIRECT("'" &amp; UPPER(LEFT(TEXT($D$3,"mmmm"),3)) &amp; "'!K23")</f>
        <v>0</v>
      </c>
      <c r="E290" s="147"/>
      <c r="F290" s="148"/>
      <c r="G290" s="148"/>
      <c r="H290" s="148"/>
      <c r="I290" s="148"/>
      <c r="J290" s="148"/>
      <c r="K290" s="148"/>
      <c r="L290" s="148"/>
      <c r="M290" s="148"/>
      <c r="N290" s="148"/>
      <c r="O290" s="148"/>
      <c r="P290" s="149"/>
    </row>
    <row r="291" spans="1:16" ht="15" customHeight="1" x14ac:dyDescent="0.25">
      <c r="A291" s="44" t="e">
        <f ca="1">IF(MONTH(C291)=MONTH(D$3),RIGHT('Yearly Info'!A$27,LEN('Yearly Info'!A$27)-4),"")</f>
        <v>#VALUE!</v>
      </c>
      <c r="B291" s="145"/>
      <c r="C291" s="42">
        <f t="shared" ca="1" si="11"/>
        <v>46365</v>
      </c>
      <c r="D291" s="54">
        <f ca="1">INDIRECT("'" &amp; UPPER(LEFT(TEXT($D$3,"mmmm"),3)) &amp; "'!K24")</f>
        <v>0</v>
      </c>
      <c r="E291" s="147"/>
      <c r="F291" s="148"/>
      <c r="G291" s="148"/>
      <c r="H291" s="148"/>
      <c r="I291" s="148"/>
      <c r="J291" s="148"/>
      <c r="K291" s="148"/>
      <c r="L291" s="148"/>
      <c r="M291" s="148"/>
      <c r="N291" s="148"/>
      <c r="O291" s="148"/>
      <c r="P291" s="149"/>
    </row>
    <row r="292" spans="1:16" ht="15" customHeight="1" x14ac:dyDescent="0.25">
      <c r="A292" s="44" t="e">
        <f ca="1">IF(MONTH(C292)=MONTH(D$3),RIGHT('Yearly Info'!A$28,LEN('Yearly Info'!A$28)-4),"")</f>
        <v>#VALUE!</v>
      </c>
      <c r="B292" s="145"/>
      <c r="C292" s="42">
        <f t="shared" ca="1" si="11"/>
        <v>46365</v>
      </c>
      <c r="D292" s="54">
        <f ca="1">INDIRECT("'" &amp; UPPER(LEFT(TEXT($D$3,"mmmm"),3)) &amp; "'!K25")</f>
        <v>0</v>
      </c>
      <c r="E292" s="147"/>
      <c r="F292" s="148"/>
      <c r="G292" s="148"/>
      <c r="H292" s="148"/>
      <c r="I292" s="148"/>
      <c r="J292" s="148"/>
      <c r="K292" s="148"/>
      <c r="L292" s="148"/>
      <c r="M292" s="148"/>
      <c r="N292" s="148"/>
      <c r="O292" s="148"/>
      <c r="P292" s="149"/>
    </row>
    <row r="293" spans="1:16" ht="15" customHeight="1" x14ac:dyDescent="0.25">
      <c r="A293" s="44" t="e">
        <f ca="1">IF(MONTH(C293)=MONTH(D$3),RIGHT('Yearly Info'!A$29,LEN('Yearly Info'!A$29)-4),"")</f>
        <v>#VALUE!</v>
      </c>
      <c r="B293" s="145"/>
      <c r="C293" s="42">
        <f t="shared" ca="1" si="11"/>
        <v>46365</v>
      </c>
      <c r="D293" s="54">
        <f ca="1">INDIRECT("'" &amp; UPPER(LEFT(TEXT($D$3,"mmmm"),3)) &amp; "'!K26")</f>
        <v>0</v>
      </c>
      <c r="E293" s="147"/>
      <c r="F293" s="148"/>
      <c r="G293" s="148"/>
      <c r="H293" s="148"/>
      <c r="I293" s="148"/>
      <c r="J293" s="148"/>
      <c r="K293" s="148"/>
      <c r="L293" s="148"/>
      <c r="M293" s="148"/>
      <c r="N293" s="148"/>
      <c r="O293" s="148"/>
      <c r="P293" s="149"/>
    </row>
    <row r="294" spans="1:16" ht="15" customHeight="1" x14ac:dyDescent="0.25">
      <c r="A294" s="44" t="e">
        <f ca="1">IF(MONTH(C294)=MONTH(D$3),RIGHT('Yearly Info'!A$30,LEN('Yearly Info'!A$30)-4),"")</f>
        <v>#VALUE!</v>
      </c>
      <c r="B294" s="145"/>
      <c r="C294" s="42">
        <f t="shared" ca="1" si="11"/>
        <v>46365</v>
      </c>
      <c r="D294" s="54">
        <f ca="1">INDIRECT("'" &amp; UPPER(LEFT(TEXT($D$3,"mmmm"),3)) &amp; "'!K27")</f>
        <v>0</v>
      </c>
      <c r="E294" s="147"/>
      <c r="F294" s="148"/>
      <c r="G294" s="148"/>
      <c r="H294" s="148"/>
      <c r="I294" s="148"/>
      <c r="J294" s="148"/>
      <c r="K294" s="148"/>
      <c r="L294" s="148"/>
      <c r="M294" s="148"/>
      <c r="N294" s="148"/>
      <c r="O294" s="148"/>
      <c r="P294" s="149"/>
    </row>
    <row r="295" spans="1:16" ht="15" customHeight="1" x14ac:dyDescent="0.25">
      <c r="A295" s="44" t="e">
        <f ca="1">IF(MONTH(C295)=MONTH(D$3),RIGHT('Yearly Info'!A$31,LEN('Yearly Info'!A$31)-4),"")</f>
        <v>#VALUE!</v>
      </c>
      <c r="B295" s="145"/>
      <c r="C295" s="42">
        <f t="shared" ca="1" si="11"/>
        <v>46365</v>
      </c>
      <c r="D295" s="54">
        <f ca="1">INDIRECT("'" &amp; UPPER(LEFT(TEXT($D$3,"mmmm"),3)) &amp; "'!K28")</f>
        <v>0</v>
      </c>
      <c r="E295" s="147"/>
      <c r="F295" s="148"/>
      <c r="G295" s="148"/>
      <c r="H295" s="148"/>
      <c r="I295" s="148"/>
      <c r="J295" s="148"/>
      <c r="K295" s="148"/>
      <c r="L295" s="148"/>
      <c r="M295" s="148"/>
      <c r="N295" s="148"/>
      <c r="O295" s="148"/>
      <c r="P295" s="149"/>
    </row>
    <row r="296" spans="1:16" ht="15" customHeight="1" x14ac:dyDescent="0.25">
      <c r="A296" s="44" t="e">
        <f ca="1">IF(MONTH(C296)=MONTH(D$3),RIGHT('Yearly Info'!A$32,LEN('Yearly Info'!A$32)-4),"")</f>
        <v>#VALUE!</v>
      </c>
      <c r="B296" s="145"/>
      <c r="C296" s="42">
        <f t="shared" ca="1" si="11"/>
        <v>46365</v>
      </c>
      <c r="D296" s="54">
        <f ca="1">INDIRECT("'" &amp; UPPER(LEFT(TEXT($D$3,"mmmm"),3)) &amp; "'!K29")</f>
        <v>0</v>
      </c>
      <c r="E296" s="147"/>
      <c r="F296" s="148"/>
      <c r="G296" s="148"/>
      <c r="H296" s="148"/>
      <c r="I296" s="148"/>
      <c r="J296" s="148"/>
      <c r="K296" s="148"/>
      <c r="L296" s="148"/>
      <c r="M296" s="148"/>
      <c r="N296" s="148"/>
      <c r="O296" s="148"/>
      <c r="P296" s="149"/>
    </row>
    <row r="297" spans="1:16" ht="15" customHeight="1" x14ac:dyDescent="0.25">
      <c r="A297" s="44" t="e">
        <f ca="1">IF(MONTH(C297)=MONTH(D$3),RIGHT('Yearly Info'!A$33,LEN('Yearly Info'!A$33)-4),"")</f>
        <v>#VALUE!</v>
      </c>
      <c r="B297" s="145"/>
      <c r="C297" s="42">
        <f t="shared" ca="1" si="11"/>
        <v>46365</v>
      </c>
      <c r="D297" s="54">
        <f ca="1">INDIRECT("'" &amp; UPPER(LEFT(TEXT($D$3,"mmmm"),3)) &amp; "'!K30")</f>
        <v>0</v>
      </c>
      <c r="E297" s="147"/>
      <c r="F297" s="148"/>
      <c r="G297" s="148"/>
      <c r="H297" s="148"/>
      <c r="I297" s="148"/>
      <c r="J297" s="148"/>
      <c r="K297" s="148"/>
      <c r="L297" s="148"/>
      <c r="M297" s="148"/>
      <c r="N297" s="148"/>
      <c r="O297" s="148"/>
      <c r="P297" s="149"/>
    </row>
    <row r="298" spans="1:16" ht="15" customHeight="1" x14ac:dyDescent="0.25">
      <c r="A298" s="44" t="e">
        <f ca="1">IF(MONTH(C298)=MONTH(D$3),RIGHT('Yearly Info'!A$34,LEN('Yearly Info'!A$34)-4),"")</f>
        <v>#VALUE!</v>
      </c>
      <c r="B298" s="145"/>
      <c r="C298" s="42">
        <f t="shared" ca="1" si="11"/>
        <v>46365</v>
      </c>
      <c r="D298" s="54">
        <f ca="1">INDIRECT("'" &amp; UPPER(LEFT(TEXT($D$3,"mmmm"),3)) &amp; "'!K31")</f>
        <v>0</v>
      </c>
      <c r="E298" s="147"/>
      <c r="F298" s="148"/>
      <c r="G298" s="148"/>
      <c r="H298" s="148"/>
      <c r="I298" s="148"/>
      <c r="J298" s="148"/>
      <c r="K298" s="148"/>
      <c r="L298" s="148"/>
      <c r="M298" s="148"/>
      <c r="N298" s="148"/>
      <c r="O298" s="148"/>
      <c r="P298" s="149"/>
    </row>
    <row r="299" spans="1:16" ht="15" customHeight="1" thickBot="1" x14ac:dyDescent="0.3">
      <c r="A299" s="44" t="e">
        <f ca="1">IF(MONTH(C299)=MONTH(D$3),RIGHT('Yearly Info'!A$35,LEN('Yearly Info'!A$35)-4),"")</f>
        <v>#VALUE!</v>
      </c>
      <c r="B299" s="145"/>
      <c r="C299" s="42">
        <f t="shared" ca="1" si="11"/>
        <v>46365</v>
      </c>
      <c r="D299" s="55">
        <f ca="1">INDIRECT("'" &amp; UPPER(LEFT(TEXT($D$3,"mmmm"),3)) &amp; "'!K32")</f>
        <v>0</v>
      </c>
      <c r="E299" s="147"/>
      <c r="F299" s="148"/>
      <c r="G299" s="148"/>
      <c r="H299" s="148"/>
      <c r="I299" s="148"/>
      <c r="J299" s="148"/>
      <c r="K299" s="148"/>
      <c r="L299" s="148"/>
      <c r="M299" s="148"/>
      <c r="N299" s="148"/>
      <c r="O299" s="148"/>
      <c r="P299" s="149"/>
    </row>
    <row r="300" spans="1:16" ht="15" customHeight="1" x14ac:dyDescent="0.25">
      <c r="A300" s="44" t="e">
        <f ca="1">IF(MONTH(C300)=MONTH(D$3),RIGHT('Yearly Info'!A$36,LEN('Yearly Info'!A$36)-4),"")</f>
        <v>#VALUE!</v>
      </c>
      <c r="B300" s="145"/>
      <c r="C300" s="42">
        <f t="shared" ca="1" si="11"/>
        <v>46365</v>
      </c>
      <c r="D300" s="54">
        <f ca="1">INDIRECT("'" &amp; UPPER(LEFT(TEXT($D$3,"mmmm"),3)) &amp; "'!K33")</f>
        <v>0</v>
      </c>
      <c r="E300" s="147"/>
      <c r="F300" s="148"/>
      <c r="G300" s="148"/>
      <c r="H300" s="148"/>
      <c r="I300" s="148"/>
      <c r="J300" s="148"/>
      <c r="K300" s="148"/>
      <c r="L300" s="148"/>
      <c r="M300" s="148"/>
      <c r="N300" s="148"/>
      <c r="O300" s="148"/>
      <c r="P300" s="149"/>
    </row>
    <row r="301" spans="1:16" ht="15" customHeight="1" x14ac:dyDescent="0.25">
      <c r="A301" s="44" t="e">
        <f ca="1">IF(MONTH(C301)=MONTH(D$3),RIGHT('Yearly Info'!A$37,LEN('Yearly Info'!A$37)-4),"")</f>
        <v>#VALUE!</v>
      </c>
      <c r="B301" s="145"/>
      <c r="C301" s="42">
        <f t="shared" ca="1" si="11"/>
        <v>46365</v>
      </c>
      <c r="D301" s="54">
        <f ca="1">INDIRECT("'" &amp; UPPER(LEFT(TEXT($D$3,"mmmm"),3)) &amp; "'!K34")</f>
        <v>0</v>
      </c>
      <c r="E301" s="147"/>
      <c r="F301" s="148"/>
      <c r="G301" s="148"/>
      <c r="H301" s="148"/>
      <c r="I301" s="148"/>
      <c r="J301" s="148"/>
      <c r="K301" s="148"/>
      <c r="L301" s="148"/>
      <c r="M301" s="148"/>
      <c r="N301" s="148"/>
      <c r="O301" s="148"/>
      <c r="P301" s="149"/>
    </row>
    <row r="302" spans="1:16" ht="15" customHeight="1" x14ac:dyDescent="0.25">
      <c r="A302" s="44" t="e">
        <f ca="1">IF(MONTH(C302)=MONTH(D$3),RIGHT('Yearly Info'!A$38,LEN('Yearly Info'!A$38)-4),"")</f>
        <v>#VALUE!</v>
      </c>
      <c r="B302" s="145"/>
      <c r="C302" s="42">
        <f t="shared" ca="1" si="11"/>
        <v>46365</v>
      </c>
      <c r="D302" s="54">
        <f ca="1">INDIRECT("'" &amp; UPPER(LEFT(TEXT($D$3,"mmmm"),3)) &amp; "'!K35")</f>
        <v>0</v>
      </c>
      <c r="E302" s="147"/>
      <c r="F302" s="148"/>
      <c r="G302" s="148"/>
      <c r="H302" s="148"/>
      <c r="I302" s="148"/>
      <c r="J302" s="148"/>
      <c r="K302" s="148"/>
      <c r="L302" s="148"/>
      <c r="M302" s="148"/>
      <c r="N302" s="148"/>
      <c r="O302" s="148"/>
      <c r="P302" s="149"/>
    </row>
    <row r="303" spans="1:16" ht="15" customHeight="1" x14ac:dyDescent="0.25">
      <c r="A303" s="44" t="e">
        <f ca="1">IF(MONTH(C303)=MONTH(D$3),RIGHT('Yearly Info'!A$39,LEN('Yearly Info'!A$39)-4),"")</f>
        <v>#VALUE!</v>
      </c>
      <c r="B303" s="145"/>
      <c r="C303" s="42">
        <f t="shared" ca="1" si="11"/>
        <v>46365</v>
      </c>
      <c r="D303" s="54">
        <f ca="1">INDIRECT("'" &amp; UPPER(LEFT(TEXT($D$3,"mmmm"),3)) &amp; "'!K36")</f>
        <v>0</v>
      </c>
      <c r="E303" s="147"/>
      <c r="F303" s="148"/>
      <c r="G303" s="148"/>
      <c r="H303" s="148"/>
      <c r="I303" s="148"/>
      <c r="J303" s="148"/>
      <c r="K303" s="148"/>
      <c r="L303" s="148"/>
      <c r="M303" s="148"/>
      <c r="N303" s="148"/>
      <c r="O303" s="148"/>
      <c r="P303" s="149"/>
    </row>
    <row r="304" spans="1:16" ht="15" customHeight="1" thickBot="1" x14ac:dyDescent="0.3">
      <c r="A304" s="45" t="e">
        <f ca="1">IF(MONTH(C304)=MONTH(D$3),RIGHT('Yearly Info'!A$40,LEN('Yearly Info'!A$40)-4),"")</f>
        <v>#VALUE!</v>
      </c>
      <c r="B304" s="145"/>
      <c r="C304" s="42">
        <f t="shared" ca="1" si="11"/>
        <v>46365</v>
      </c>
      <c r="D304" s="54">
        <f ca="1">INDIRECT("'" &amp; UPPER(LEFT(TEXT($D$3,"mmmm"),3)) &amp; "'!K37")</f>
        <v>0</v>
      </c>
      <c r="E304" s="147"/>
      <c r="F304" s="148"/>
      <c r="G304" s="148"/>
      <c r="H304" s="148"/>
      <c r="I304" s="148"/>
      <c r="J304" s="148"/>
      <c r="K304" s="148"/>
      <c r="L304" s="148"/>
      <c r="M304" s="148"/>
      <c r="N304" s="148"/>
      <c r="O304" s="148"/>
      <c r="P304" s="149"/>
    </row>
    <row r="305" spans="1:16" ht="15" customHeight="1" thickBot="1" x14ac:dyDescent="0.3">
      <c r="A305" s="45" t="str">
        <f ca="1">IF(MONTH(C305)=MONTH(D$3),RIGHT('Yearly Info'!A$41,LEN('Yearly Info'!A$41)-4),"")</f>
        <v xml:space="preserve"> </v>
      </c>
      <c r="B305" s="145"/>
      <c r="C305" s="42">
        <f t="shared" ca="1" si="11"/>
        <v>46365</v>
      </c>
      <c r="D305" s="54">
        <f ca="1">INDIRECT("'" &amp; UPPER(LEFT(TEXT($D$3,"mmmm"),3)) &amp; "'!K38")</f>
        <v>0</v>
      </c>
      <c r="E305" s="147"/>
      <c r="F305" s="148"/>
      <c r="G305" s="148"/>
      <c r="H305" s="148"/>
      <c r="I305" s="148"/>
      <c r="J305" s="148"/>
      <c r="K305" s="148"/>
      <c r="L305" s="148"/>
      <c r="M305" s="148"/>
      <c r="N305" s="148"/>
      <c r="O305" s="148"/>
      <c r="P305" s="149"/>
    </row>
    <row r="306" spans="1:16" ht="15" customHeight="1" thickBot="1" x14ac:dyDescent="0.3">
      <c r="A306" s="45" t="str">
        <f ca="1">IF(MONTH(C306)=MONTH(D$3),RIGHT('Yearly Info'!A$42,LEN('Yearly Info'!A$42)-4),"")</f>
        <v xml:space="preserve"> </v>
      </c>
      <c r="B306" s="145"/>
      <c r="C306" s="42">
        <f t="shared" ca="1" si="11"/>
        <v>46365</v>
      </c>
      <c r="D306" s="54">
        <f ca="1">INDIRECT("'" &amp; UPPER(LEFT(TEXT($D$3,"mmmm"),3)) &amp; "'!K39")</f>
        <v>0</v>
      </c>
      <c r="E306" s="147"/>
      <c r="F306" s="148"/>
      <c r="G306" s="148"/>
      <c r="H306" s="148"/>
      <c r="I306" s="148"/>
      <c r="J306" s="148"/>
      <c r="K306" s="148"/>
      <c r="L306" s="148"/>
      <c r="M306" s="148"/>
      <c r="N306" s="148"/>
      <c r="O306" s="148"/>
      <c r="P306" s="149"/>
    </row>
    <row r="307" spans="1:16" ht="15" customHeight="1" thickBot="1" x14ac:dyDescent="0.3">
      <c r="A307" s="45" t="str">
        <f ca="1">IF(MONTH(C307)=MONTH(D$3),RIGHT('Yearly Info'!A$43,LEN('Yearly Info'!A$43)-4),"")</f>
        <v xml:space="preserve"> </v>
      </c>
      <c r="B307" s="146"/>
      <c r="C307" s="95">
        <f t="shared" ca="1" si="11"/>
        <v>46365</v>
      </c>
      <c r="D307" s="55">
        <f ca="1">INDIRECT("'" &amp; UPPER(LEFT(TEXT($D$3,"mmmm"),3)) &amp; "'!K40")</f>
        <v>0</v>
      </c>
      <c r="E307" s="150"/>
      <c r="F307" s="151"/>
      <c r="G307" s="151"/>
      <c r="H307" s="151"/>
      <c r="I307" s="151"/>
      <c r="J307" s="151"/>
      <c r="K307" s="151"/>
      <c r="L307" s="151"/>
      <c r="M307" s="151"/>
      <c r="N307" s="151"/>
      <c r="O307" s="151"/>
      <c r="P307" s="152"/>
    </row>
    <row r="308" spans="1:16" ht="15" customHeight="1" x14ac:dyDescent="0.25">
      <c r="A308" s="44" t="str">
        <f ca="1">IF(MONTH(C308)=MONTH(D$3),RIGHT('Yearly Info'!A$14,LEN('Yearly Info'!A$14)-4),"")</f>
        <v xml:space="preserve"> RICS Support for MDEQ</v>
      </c>
      <c r="B308" s="159" t="str">
        <f ca="1">TEXT(C308,"dddd")</f>
        <v>Thursday</v>
      </c>
      <c r="C308" s="96">
        <f ca="1">C278+1</f>
        <v>46366</v>
      </c>
      <c r="D308" s="54">
        <f ca="1">INDIRECT("'" &amp; UPPER(LEFT(TEXT($D$3,"mmmm"),3)) &amp; "'!L11")</f>
        <v>0</v>
      </c>
      <c r="E308" s="147"/>
      <c r="F308" s="148"/>
      <c r="G308" s="148"/>
      <c r="H308" s="148"/>
      <c r="I308" s="148"/>
      <c r="J308" s="148"/>
      <c r="K308" s="148"/>
      <c r="L308" s="148"/>
      <c r="M308" s="148"/>
      <c r="N308" s="148"/>
      <c r="O308" s="148"/>
      <c r="P308" s="149"/>
    </row>
    <row r="309" spans="1:16" ht="15" customHeight="1" x14ac:dyDescent="0.25">
      <c r="A309" s="44" t="str">
        <f ca="1">IF(MONTH(C309)=MONTH(D$3),RIGHT('Yearly Info'!A$15,LEN('Yearly Info'!A$15)-4),"")</f>
        <v xml:space="preserve"> MDEQ</v>
      </c>
      <c r="B309" s="145"/>
      <c r="C309" s="42">
        <f ca="1">C308</f>
        <v>46366</v>
      </c>
      <c r="D309" s="54">
        <f ca="1">INDIRECT("'" &amp; UPPER(LEFT(TEXT($D$3,"mmmm"),3)) &amp; "'!L12")</f>
        <v>0</v>
      </c>
      <c r="E309" s="147"/>
      <c r="F309" s="148"/>
      <c r="G309" s="148"/>
      <c r="H309" s="148"/>
      <c r="I309" s="148"/>
      <c r="J309" s="148"/>
      <c r="K309" s="148"/>
      <c r="L309" s="148"/>
      <c r="M309" s="148"/>
      <c r="N309" s="148"/>
      <c r="O309" s="148"/>
      <c r="P309" s="149"/>
    </row>
    <row r="310" spans="1:16" ht="15" customHeight="1" x14ac:dyDescent="0.25">
      <c r="A310" s="44" t="str">
        <f ca="1">IF(MONTH(C310)=MONTH(D$3),RIGHT('Yearly Info'!A$16,LEN('Yearly Info'!A$16)-4),"")</f>
        <v xml:space="preserve"> RICS Idea Portal</v>
      </c>
      <c r="B310" s="145"/>
      <c r="C310" s="42">
        <f t="shared" ref="C310:C337" ca="1" si="12">C309</f>
        <v>46366</v>
      </c>
      <c r="D310" s="54">
        <f ca="1">INDIRECT("'" &amp; UPPER(LEFT(TEXT($D$3,"mmmm"),3)) &amp; "'!L13")</f>
        <v>0</v>
      </c>
      <c r="E310" s="147"/>
      <c r="F310" s="148"/>
      <c r="G310" s="148"/>
      <c r="H310" s="148"/>
      <c r="I310" s="148"/>
      <c r="J310" s="148"/>
      <c r="K310" s="148"/>
      <c r="L310" s="148"/>
      <c r="M310" s="148"/>
      <c r="N310" s="148"/>
      <c r="O310" s="148"/>
      <c r="P310" s="149"/>
    </row>
    <row r="311" spans="1:16" ht="15" customHeight="1" x14ac:dyDescent="0.25">
      <c r="A311" s="44" t="str">
        <f ca="1">IF(MONTH(C311)=MONTH(D$3),RIGHT('Yearly Info'!A$17,LEN('Yearly Info'!A$17)-4),"")</f>
        <v xml:space="preserve"> MSWIS</v>
      </c>
      <c r="B311" s="145"/>
      <c r="C311" s="42">
        <f t="shared" ca="1" si="12"/>
        <v>46366</v>
      </c>
      <c r="D311" s="54">
        <f ca="1">INDIRECT("'" &amp; UPPER(LEFT(TEXT($D$3,"mmmm"),3)) &amp; "'!L14")</f>
        <v>0</v>
      </c>
      <c r="E311" s="153"/>
      <c r="F311" s="154"/>
      <c r="G311" s="154"/>
      <c r="H311" s="154"/>
      <c r="I311" s="154"/>
      <c r="J311" s="154"/>
      <c r="K311" s="154"/>
      <c r="L311" s="154"/>
      <c r="M311" s="154"/>
      <c r="N311" s="154"/>
      <c r="O311" s="154"/>
      <c r="P311" s="155"/>
    </row>
    <row r="312" spans="1:16" ht="15" customHeight="1" x14ac:dyDescent="0.25">
      <c r="A312" s="44" t="str">
        <f ca="1">IF(MONTH(C312)=MONTH(D$3),RIGHT('Yearly Info'!A$18,LEN('Yearly Info'!A$18)-4),"")</f>
        <v xml:space="preserve"> GeoSpatial</v>
      </c>
      <c r="B312" s="145"/>
      <c r="C312" s="42">
        <f t="shared" ca="1" si="12"/>
        <v>46366</v>
      </c>
      <c r="D312" s="54">
        <f ca="1">INDIRECT("'" &amp; UPPER(LEFT(TEXT($D$3,"mmmm"),3)) &amp; "'!L15")</f>
        <v>0</v>
      </c>
      <c r="E312" s="147"/>
      <c r="F312" s="148"/>
      <c r="G312" s="148"/>
      <c r="H312" s="148"/>
      <c r="I312" s="148"/>
      <c r="J312" s="148"/>
      <c r="K312" s="148"/>
      <c r="L312" s="148"/>
      <c r="M312" s="148"/>
      <c r="N312" s="148"/>
      <c r="O312" s="148"/>
      <c r="P312" s="149"/>
    </row>
    <row r="313" spans="1:16" ht="15" customHeight="1" x14ac:dyDescent="0.25">
      <c r="A313" s="44" t="str">
        <f ca="1">IF(MONTH(C313)=MONTH(D$3),RIGHT('Yearly Info'!A$19,LEN('Yearly Info'!A$19)-4),"")</f>
        <v xml:space="preserve"> RICS Dashboard</v>
      </c>
      <c r="B313" s="145"/>
      <c r="C313" s="42">
        <f t="shared" ca="1" si="12"/>
        <v>46366</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MDWFP NRIS</v>
      </c>
      <c r="B314" s="145"/>
      <c r="C314" s="42">
        <f t="shared" ca="1" si="12"/>
        <v>46366</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 MRVA 4 CLOSED</v>
      </c>
      <c r="B315" s="145"/>
      <c r="C315" s="42">
        <f t="shared" ca="1" si="12"/>
        <v>46366</v>
      </c>
      <c r="D315" s="54">
        <f ca="1">INDIRECT("'" &amp; UPPER(LEFT(TEXT($D$3,"mmmm"),3)) &amp; "'!L18")</f>
        <v>0</v>
      </c>
      <c r="E315" s="147"/>
      <c r="F315" s="148"/>
      <c r="G315" s="148"/>
      <c r="H315" s="148"/>
      <c r="I315" s="148"/>
      <c r="J315" s="148"/>
      <c r="K315" s="148"/>
      <c r="L315" s="148"/>
      <c r="M315" s="148"/>
      <c r="N315" s="148"/>
      <c r="O315" s="148"/>
      <c r="P315" s="149"/>
    </row>
    <row r="316" spans="1:16" ht="15" customHeight="1" x14ac:dyDescent="0.25">
      <c r="A316" s="44" t="str">
        <f ca="1">IF(MONTH(C316)=MONTH(D$3),RIGHT('Yearly Info'!A$22,LEN('Yearly Info'!A$22)-4),"")</f>
        <v xml:space="preserve"> Tackett</v>
      </c>
      <c r="B316" s="145"/>
      <c r="C316" s="42">
        <f t="shared" ca="1" si="12"/>
        <v>46366</v>
      </c>
      <c r="D316" s="54">
        <f ca="1">INDIRECT("'" &amp; UPPER(LEFT(TEXT($D$3,"mmmm"),3)) &amp; "'!L19")</f>
        <v>0</v>
      </c>
      <c r="E316" s="147"/>
      <c r="F316" s="148"/>
      <c r="G316" s="148"/>
      <c r="H316" s="148"/>
      <c r="I316" s="148"/>
      <c r="J316" s="148"/>
      <c r="K316" s="148"/>
      <c r="L316" s="148"/>
      <c r="M316" s="148"/>
      <c r="N316" s="148"/>
      <c r="O316" s="148"/>
      <c r="P316" s="149"/>
    </row>
    <row r="317" spans="1:16" ht="15" customHeight="1" x14ac:dyDescent="0.25">
      <c r="A317" s="44" t="e">
        <f ca="1">IF(MONTH(C317)=MONTH(D$3),RIGHT('Yearly Info'!A$23,LEN('Yearly Info'!A$23)-4),"")</f>
        <v>#VALUE!</v>
      </c>
      <c r="B317" s="145"/>
      <c r="C317" s="42">
        <f t="shared" ca="1" si="12"/>
        <v>46366</v>
      </c>
      <c r="D317" s="54">
        <f ca="1">INDIRECT("'" &amp; UPPER(LEFT(TEXT($D$3,"mmmm"),3)) &amp; "'!L20")</f>
        <v>0</v>
      </c>
      <c r="E317" s="147"/>
      <c r="F317" s="148"/>
      <c r="G317" s="148"/>
      <c r="H317" s="148"/>
      <c r="I317" s="148"/>
      <c r="J317" s="148"/>
      <c r="K317" s="148"/>
      <c r="L317" s="148"/>
      <c r="M317" s="148"/>
      <c r="N317" s="148"/>
      <c r="O317" s="148"/>
      <c r="P317" s="149"/>
    </row>
    <row r="318" spans="1:16" ht="15" customHeight="1" x14ac:dyDescent="0.25">
      <c r="A318" s="44" t="e">
        <f ca="1">IF(MONTH(C318)=MONTH(D$3),RIGHT('Yearly Info'!A$24,LEN('Yearly Info'!A$24)-4),"")</f>
        <v>#VALUE!</v>
      </c>
      <c r="B318" s="145"/>
      <c r="C318" s="42">
        <f t="shared" ca="1" si="12"/>
        <v>46366</v>
      </c>
      <c r="D318" s="54">
        <f ca="1">INDIRECT("'" &amp; UPPER(LEFT(TEXT($D$3,"mmmm"),3)) &amp; "'!L21")</f>
        <v>0</v>
      </c>
      <c r="E318" s="147"/>
      <c r="F318" s="148"/>
      <c r="G318" s="148"/>
      <c r="H318" s="148"/>
      <c r="I318" s="148"/>
      <c r="J318" s="148"/>
      <c r="K318" s="148"/>
      <c r="L318" s="148"/>
      <c r="M318" s="148"/>
      <c r="N318" s="148"/>
      <c r="O318" s="148"/>
      <c r="P318" s="149"/>
    </row>
    <row r="319" spans="1:16" ht="15" customHeight="1" x14ac:dyDescent="0.25">
      <c r="A319" s="44" t="e">
        <f ca="1">IF(MONTH(C319)=MONTH(D$3),RIGHT('Yearly Info'!A$25,LEN('Yearly Info'!A$25)-4),"")</f>
        <v>#VALUE!</v>
      </c>
      <c r="B319" s="145"/>
      <c r="C319" s="42">
        <f t="shared" ca="1" si="12"/>
        <v>46366</v>
      </c>
      <c r="D319" s="54">
        <f ca="1">INDIRECT("'" &amp; UPPER(LEFT(TEXT($D$3,"mmmm"),3)) &amp; "'!L22")</f>
        <v>0</v>
      </c>
      <c r="E319" s="147"/>
      <c r="F319" s="148"/>
      <c r="G319" s="148"/>
      <c r="H319" s="148"/>
      <c r="I319" s="148"/>
      <c r="J319" s="148"/>
      <c r="K319" s="148"/>
      <c r="L319" s="148"/>
      <c r="M319" s="148"/>
      <c r="N319" s="148"/>
      <c r="O319" s="148"/>
      <c r="P319" s="149"/>
    </row>
    <row r="320" spans="1:16" ht="15" customHeight="1" x14ac:dyDescent="0.25">
      <c r="A320" s="44" t="e">
        <f ca="1">IF(MONTH(C320)=MONTH(D$3),RIGHT('Yearly Info'!A$26,LEN('Yearly Info'!A$26)-4),"")</f>
        <v>#VALUE!</v>
      </c>
      <c r="B320" s="145"/>
      <c r="C320" s="42">
        <f t="shared" ca="1" si="12"/>
        <v>46366</v>
      </c>
      <c r="D320" s="54">
        <f ca="1">INDIRECT("'" &amp; UPPER(LEFT(TEXT($D$3,"mmmm"),3)) &amp; "'!L23")</f>
        <v>0</v>
      </c>
      <c r="E320" s="147"/>
      <c r="F320" s="148"/>
      <c r="G320" s="148"/>
      <c r="H320" s="148"/>
      <c r="I320" s="148"/>
      <c r="J320" s="148"/>
      <c r="K320" s="148"/>
      <c r="L320" s="148"/>
      <c r="M320" s="148"/>
      <c r="N320" s="148"/>
      <c r="O320" s="148"/>
      <c r="P320" s="149"/>
    </row>
    <row r="321" spans="1:16" ht="15" customHeight="1" x14ac:dyDescent="0.25">
      <c r="A321" s="44" t="e">
        <f ca="1">IF(MONTH(C321)=MONTH(D$3),RIGHT('Yearly Info'!A$27,LEN('Yearly Info'!A$27)-4),"")</f>
        <v>#VALUE!</v>
      </c>
      <c r="B321" s="145"/>
      <c r="C321" s="42">
        <f t="shared" ca="1" si="12"/>
        <v>46366</v>
      </c>
      <c r="D321" s="54">
        <f ca="1">INDIRECT("'" &amp; UPPER(LEFT(TEXT($D$3,"mmmm"),3)) &amp; "'!L24")</f>
        <v>0</v>
      </c>
      <c r="E321" s="147"/>
      <c r="F321" s="148"/>
      <c r="G321" s="148"/>
      <c r="H321" s="148"/>
      <c r="I321" s="148"/>
      <c r="J321" s="148"/>
      <c r="K321" s="148"/>
      <c r="L321" s="148"/>
      <c r="M321" s="148"/>
      <c r="N321" s="148"/>
      <c r="O321" s="148"/>
      <c r="P321" s="149"/>
    </row>
    <row r="322" spans="1:16" ht="15" customHeight="1" x14ac:dyDescent="0.25">
      <c r="A322" s="44" t="e">
        <f ca="1">IF(MONTH(C322)=MONTH(D$3),RIGHT('Yearly Info'!A$28,LEN('Yearly Info'!A$28)-4),"")</f>
        <v>#VALUE!</v>
      </c>
      <c r="B322" s="145"/>
      <c r="C322" s="42">
        <f t="shared" ca="1" si="12"/>
        <v>46366</v>
      </c>
      <c r="D322" s="54">
        <f ca="1">INDIRECT("'" &amp; UPPER(LEFT(TEXT($D$3,"mmmm"),3)) &amp; "'!L25")</f>
        <v>0</v>
      </c>
      <c r="E322" s="147"/>
      <c r="F322" s="148"/>
      <c r="G322" s="148"/>
      <c r="H322" s="148"/>
      <c r="I322" s="148"/>
      <c r="J322" s="148"/>
      <c r="K322" s="148"/>
      <c r="L322" s="148"/>
      <c r="M322" s="148"/>
      <c r="N322" s="148"/>
      <c r="O322" s="148"/>
      <c r="P322" s="149"/>
    </row>
    <row r="323" spans="1:16" ht="15" customHeight="1" x14ac:dyDescent="0.25">
      <c r="A323" s="44" t="e">
        <f ca="1">IF(MONTH(C323)=MONTH(D$3),RIGHT('Yearly Info'!A$29,LEN('Yearly Info'!A$29)-4),"")</f>
        <v>#VALUE!</v>
      </c>
      <c r="B323" s="145"/>
      <c r="C323" s="42">
        <f t="shared" ca="1" si="12"/>
        <v>46366</v>
      </c>
      <c r="D323" s="54">
        <f ca="1">INDIRECT("'" &amp; UPPER(LEFT(TEXT($D$3,"mmmm"),3)) &amp; "'!L26")</f>
        <v>0</v>
      </c>
      <c r="E323" s="147"/>
      <c r="F323" s="148"/>
      <c r="G323" s="148"/>
      <c r="H323" s="148"/>
      <c r="I323" s="148"/>
      <c r="J323" s="148"/>
      <c r="K323" s="148"/>
      <c r="L323" s="148"/>
      <c r="M323" s="148"/>
      <c r="N323" s="148"/>
      <c r="O323" s="148"/>
      <c r="P323" s="149"/>
    </row>
    <row r="324" spans="1:16" ht="15" customHeight="1" x14ac:dyDescent="0.25">
      <c r="A324" s="44" t="e">
        <f ca="1">IF(MONTH(C324)=MONTH(D$3),RIGHT('Yearly Info'!A$30,LEN('Yearly Info'!A$30)-4),"")</f>
        <v>#VALUE!</v>
      </c>
      <c r="B324" s="145"/>
      <c r="C324" s="42">
        <f t="shared" ca="1" si="12"/>
        <v>46366</v>
      </c>
      <c r="D324" s="54">
        <f ca="1">INDIRECT("'" &amp; UPPER(LEFT(TEXT($D$3,"mmmm"),3)) &amp; "'!L27")</f>
        <v>0</v>
      </c>
      <c r="E324" s="147"/>
      <c r="F324" s="148"/>
      <c r="G324" s="148"/>
      <c r="H324" s="148"/>
      <c r="I324" s="148"/>
      <c r="J324" s="148"/>
      <c r="K324" s="148"/>
      <c r="L324" s="148"/>
      <c r="M324" s="148"/>
      <c r="N324" s="148"/>
      <c r="O324" s="148"/>
      <c r="P324" s="149"/>
    </row>
    <row r="325" spans="1:16" ht="15" customHeight="1" x14ac:dyDescent="0.25">
      <c r="A325" s="44" t="e">
        <f ca="1">IF(MONTH(C325)=MONTH(D$3),RIGHT('Yearly Info'!A$31,LEN('Yearly Info'!A$31)-4),"")</f>
        <v>#VALUE!</v>
      </c>
      <c r="B325" s="145"/>
      <c r="C325" s="42">
        <f t="shared" ca="1" si="12"/>
        <v>46366</v>
      </c>
      <c r="D325" s="54">
        <f ca="1">INDIRECT("'" &amp; UPPER(LEFT(TEXT($D$3,"mmmm"),3)) &amp; "'!L28")</f>
        <v>0</v>
      </c>
      <c r="E325" s="147"/>
      <c r="F325" s="148"/>
      <c r="G325" s="148"/>
      <c r="H325" s="148"/>
      <c r="I325" s="148"/>
      <c r="J325" s="148"/>
      <c r="K325" s="148"/>
      <c r="L325" s="148"/>
      <c r="M325" s="148"/>
      <c r="N325" s="148"/>
      <c r="O325" s="148"/>
      <c r="P325" s="149"/>
    </row>
    <row r="326" spans="1:16" ht="15" customHeight="1" x14ac:dyDescent="0.25">
      <c r="A326" s="44" t="e">
        <f ca="1">IF(MONTH(C326)=MONTH(D$3),RIGHT('Yearly Info'!A$32,LEN('Yearly Info'!A$32)-4),"")</f>
        <v>#VALUE!</v>
      </c>
      <c r="B326" s="145"/>
      <c r="C326" s="42">
        <f t="shared" ca="1" si="12"/>
        <v>46366</v>
      </c>
      <c r="D326" s="54">
        <f ca="1">INDIRECT("'" &amp; UPPER(LEFT(TEXT($D$3,"mmmm"),3)) &amp; "'!L29")</f>
        <v>0</v>
      </c>
      <c r="E326" s="147"/>
      <c r="F326" s="148"/>
      <c r="G326" s="148"/>
      <c r="H326" s="148"/>
      <c r="I326" s="148"/>
      <c r="J326" s="148"/>
      <c r="K326" s="148"/>
      <c r="L326" s="148"/>
      <c r="M326" s="148"/>
      <c r="N326" s="148"/>
      <c r="O326" s="148"/>
      <c r="P326" s="149"/>
    </row>
    <row r="327" spans="1:16" ht="15" customHeight="1" x14ac:dyDescent="0.25">
      <c r="A327" s="44" t="e">
        <f ca="1">IF(MONTH(C327)=MONTH(D$3),RIGHT('Yearly Info'!A$33,LEN('Yearly Info'!A$33)-4),"")</f>
        <v>#VALUE!</v>
      </c>
      <c r="B327" s="145"/>
      <c r="C327" s="42">
        <f t="shared" ca="1" si="12"/>
        <v>46366</v>
      </c>
      <c r="D327" s="54">
        <f ca="1">INDIRECT("'" &amp; UPPER(LEFT(TEXT($D$3,"mmmm"),3)) &amp; "'!L30")</f>
        <v>0</v>
      </c>
      <c r="E327" s="147"/>
      <c r="F327" s="148"/>
      <c r="G327" s="148"/>
      <c r="H327" s="148"/>
      <c r="I327" s="148"/>
      <c r="J327" s="148"/>
      <c r="K327" s="148"/>
      <c r="L327" s="148"/>
      <c r="M327" s="148"/>
      <c r="N327" s="148"/>
      <c r="O327" s="148"/>
      <c r="P327" s="149"/>
    </row>
    <row r="328" spans="1:16" ht="15" customHeight="1" x14ac:dyDescent="0.25">
      <c r="A328" s="44" t="e">
        <f ca="1">IF(MONTH(C328)=MONTH(D$3),RIGHT('Yearly Info'!A$34,LEN('Yearly Info'!A$34)-4),"")</f>
        <v>#VALUE!</v>
      </c>
      <c r="B328" s="145"/>
      <c r="C328" s="42">
        <f t="shared" ca="1" si="12"/>
        <v>46366</v>
      </c>
      <c r="D328" s="54">
        <f ca="1">INDIRECT("'" &amp; UPPER(LEFT(TEXT($D$3,"mmmm"),3)) &amp; "'!L31")</f>
        <v>0</v>
      </c>
      <c r="E328" s="147"/>
      <c r="F328" s="148"/>
      <c r="G328" s="148"/>
      <c r="H328" s="148"/>
      <c r="I328" s="148"/>
      <c r="J328" s="148"/>
      <c r="K328" s="148"/>
      <c r="L328" s="148"/>
      <c r="M328" s="148"/>
      <c r="N328" s="148"/>
      <c r="O328" s="148"/>
      <c r="P328" s="149"/>
    </row>
    <row r="329" spans="1:16" ht="15" customHeight="1" thickBot="1" x14ac:dyDescent="0.3">
      <c r="A329" s="44" t="e">
        <f ca="1">IF(MONTH(C329)=MONTH(D$3),RIGHT('Yearly Info'!A$35,LEN('Yearly Info'!A$35)-4),"")</f>
        <v>#VALUE!</v>
      </c>
      <c r="B329" s="145"/>
      <c r="C329" s="42">
        <f t="shared" ca="1" si="12"/>
        <v>46366</v>
      </c>
      <c r="D329" s="55">
        <f ca="1">INDIRECT("'" &amp; UPPER(LEFT(TEXT($D$3,"mmmm"),3)) &amp; "'!L32")</f>
        <v>0</v>
      </c>
      <c r="E329" s="147"/>
      <c r="F329" s="148"/>
      <c r="G329" s="148"/>
      <c r="H329" s="148"/>
      <c r="I329" s="148"/>
      <c r="J329" s="148"/>
      <c r="K329" s="148"/>
      <c r="L329" s="148"/>
      <c r="M329" s="148"/>
      <c r="N329" s="148"/>
      <c r="O329" s="148"/>
      <c r="P329" s="149"/>
    </row>
    <row r="330" spans="1:16" ht="15" customHeight="1" x14ac:dyDescent="0.25">
      <c r="A330" s="44" t="e">
        <f ca="1">IF(MONTH(C330)=MONTH(D$3),RIGHT('Yearly Info'!A$36,LEN('Yearly Info'!A$36)-4),"")</f>
        <v>#VALUE!</v>
      </c>
      <c r="B330" s="145"/>
      <c r="C330" s="42">
        <f t="shared" ca="1" si="12"/>
        <v>46366</v>
      </c>
      <c r="D330" s="54">
        <f ca="1">INDIRECT("'" &amp; UPPER(LEFT(TEXT($D$3,"mmmm"),3)) &amp; "'!L33")</f>
        <v>0</v>
      </c>
      <c r="E330" s="147"/>
      <c r="F330" s="148"/>
      <c r="G330" s="148"/>
      <c r="H330" s="148"/>
      <c r="I330" s="148"/>
      <c r="J330" s="148"/>
      <c r="K330" s="148"/>
      <c r="L330" s="148"/>
      <c r="M330" s="148"/>
      <c r="N330" s="148"/>
      <c r="O330" s="148"/>
      <c r="P330" s="149"/>
    </row>
    <row r="331" spans="1:16" ht="15" customHeight="1" x14ac:dyDescent="0.25">
      <c r="A331" s="44" t="e">
        <f ca="1">IF(MONTH(C331)=MONTH(D$3),RIGHT('Yearly Info'!A$37,LEN('Yearly Info'!A$37)-4),"")</f>
        <v>#VALUE!</v>
      </c>
      <c r="B331" s="145"/>
      <c r="C331" s="42">
        <f t="shared" ca="1" si="12"/>
        <v>46366</v>
      </c>
      <c r="D331" s="54">
        <f ca="1">INDIRECT("'" &amp; UPPER(LEFT(TEXT($D$3,"mmmm"),3)) &amp; "'!L34")</f>
        <v>0</v>
      </c>
      <c r="E331" s="147"/>
      <c r="F331" s="148"/>
      <c r="G331" s="148"/>
      <c r="H331" s="148"/>
      <c r="I331" s="148"/>
      <c r="J331" s="148"/>
      <c r="K331" s="148"/>
      <c r="L331" s="148"/>
      <c r="M331" s="148"/>
      <c r="N331" s="148"/>
      <c r="O331" s="148"/>
      <c r="P331" s="149"/>
    </row>
    <row r="332" spans="1:16" ht="15" customHeight="1" x14ac:dyDescent="0.25">
      <c r="A332" s="44" t="e">
        <f ca="1">IF(MONTH(C332)=MONTH(D$3),RIGHT('Yearly Info'!A$38,LEN('Yearly Info'!A$38)-4),"")</f>
        <v>#VALUE!</v>
      </c>
      <c r="B332" s="145"/>
      <c r="C332" s="42">
        <f t="shared" ca="1" si="12"/>
        <v>46366</v>
      </c>
      <c r="D332" s="54">
        <f ca="1">INDIRECT("'" &amp; UPPER(LEFT(TEXT($D$3,"mmmm"),3)) &amp; "'!L35")</f>
        <v>0</v>
      </c>
      <c r="E332" s="147"/>
      <c r="F332" s="148"/>
      <c r="G332" s="148"/>
      <c r="H332" s="148"/>
      <c r="I332" s="148"/>
      <c r="J332" s="148"/>
      <c r="K332" s="148"/>
      <c r="L332" s="148"/>
      <c r="M332" s="148"/>
      <c r="N332" s="148"/>
      <c r="O332" s="148"/>
      <c r="P332" s="149"/>
    </row>
    <row r="333" spans="1:16" ht="15" customHeight="1" x14ac:dyDescent="0.25">
      <c r="A333" s="44" t="e">
        <f ca="1">IF(MONTH(C333)=MONTH(D$3),RIGHT('Yearly Info'!A$39,LEN('Yearly Info'!A$39)-4),"")</f>
        <v>#VALUE!</v>
      </c>
      <c r="B333" s="145"/>
      <c r="C333" s="42">
        <f t="shared" ca="1" si="12"/>
        <v>46366</v>
      </c>
      <c r="D333" s="54">
        <f ca="1">INDIRECT("'" &amp; UPPER(LEFT(TEXT($D$3,"mmmm"),3)) &amp; "'!L36")</f>
        <v>0</v>
      </c>
      <c r="E333" s="147"/>
      <c r="F333" s="148"/>
      <c r="G333" s="148"/>
      <c r="H333" s="148"/>
      <c r="I333" s="148"/>
      <c r="J333" s="148"/>
      <c r="K333" s="148"/>
      <c r="L333" s="148"/>
      <c r="M333" s="148"/>
      <c r="N333" s="148"/>
      <c r="O333" s="148"/>
      <c r="P333" s="149"/>
    </row>
    <row r="334" spans="1:16" ht="15" customHeight="1" thickBot="1" x14ac:dyDescent="0.3">
      <c r="A334" s="45" t="e">
        <f ca="1">IF(MONTH(C334)=MONTH(D$3),RIGHT('Yearly Info'!A$40,LEN('Yearly Info'!A$40)-4),"")</f>
        <v>#VALUE!</v>
      </c>
      <c r="B334" s="145"/>
      <c r="C334" s="42">
        <f t="shared" ca="1" si="12"/>
        <v>46366</v>
      </c>
      <c r="D334" s="54">
        <f ca="1">INDIRECT("'" &amp; UPPER(LEFT(TEXT($D$3,"mmmm"),3)) &amp; "'!L37")</f>
        <v>0</v>
      </c>
      <c r="E334" s="147"/>
      <c r="F334" s="148"/>
      <c r="G334" s="148"/>
      <c r="H334" s="148"/>
      <c r="I334" s="148"/>
      <c r="J334" s="148"/>
      <c r="K334" s="148"/>
      <c r="L334" s="148"/>
      <c r="M334" s="148"/>
      <c r="N334" s="148"/>
      <c r="O334" s="148"/>
      <c r="P334" s="149"/>
    </row>
    <row r="335" spans="1:16" ht="15" customHeight="1" thickBot="1" x14ac:dyDescent="0.3">
      <c r="A335" s="45" t="str">
        <f ca="1">IF(MONTH(C335)=MONTH(D$3),RIGHT('Yearly Info'!A$41,LEN('Yearly Info'!A$41)-4),"")</f>
        <v xml:space="preserve"> </v>
      </c>
      <c r="B335" s="145"/>
      <c r="C335" s="42">
        <f t="shared" ca="1" si="12"/>
        <v>46366</v>
      </c>
      <c r="D335" s="54">
        <f ca="1">INDIRECT("'" &amp; UPPER(LEFT(TEXT($D$3,"mmmm"),3)) &amp; "'!L38")</f>
        <v>0</v>
      </c>
      <c r="E335" s="147"/>
      <c r="F335" s="148"/>
      <c r="G335" s="148"/>
      <c r="H335" s="148"/>
      <c r="I335" s="148"/>
      <c r="J335" s="148"/>
      <c r="K335" s="148"/>
      <c r="L335" s="148"/>
      <c r="M335" s="148"/>
      <c r="N335" s="148"/>
      <c r="O335" s="148"/>
      <c r="P335" s="149"/>
    </row>
    <row r="336" spans="1:16" ht="15" customHeight="1" thickBot="1" x14ac:dyDescent="0.3">
      <c r="A336" s="45" t="str">
        <f ca="1">IF(MONTH(C336)=MONTH(D$3),RIGHT('Yearly Info'!A$42,LEN('Yearly Info'!A$42)-4),"")</f>
        <v xml:space="preserve"> </v>
      </c>
      <c r="B336" s="145"/>
      <c r="C336" s="42">
        <f t="shared" ca="1" si="12"/>
        <v>46366</v>
      </c>
      <c r="D336" s="54">
        <f ca="1">INDIRECT("'" &amp; UPPER(LEFT(TEXT($D$3,"mmmm"),3)) &amp; "'!L39")</f>
        <v>0</v>
      </c>
      <c r="E336" s="147"/>
      <c r="F336" s="148"/>
      <c r="G336" s="148"/>
      <c r="H336" s="148"/>
      <c r="I336" s="148"/>
      <c r="J336" s="148"/>
      <c r="K336" s="148"/>
      <c r="L336" s="148"/>
      <c r="M336" s="148"/>
      <c r="N336" s="148"/>
      <c r="O336" s="148"/>
      <c r="P336" s="149"/>
    </row>
    <row r="337" spans="1:16" ht="15" customHeight="1" thickBot="1" x14ac:dyDescent="0.3">
      <c r="A337" s="45" t="str">
        <f ca="1">IF(MONTH(C337)=MONTH(D$3),RIGHT('Yearly Info'!A$43,LEN('Yearly Info'!A$43)-4),"")</f>
        <v xml:space="preserve"> </v>
      </c>
      <c r="B337" s="146"/>
      <c r="C337" s="42">
        <f t="shared" ca="1" si="12"/>
        <v>46366</v>
      </c>
      <c r="D337" s="55">
        <f ca="1">INDIRECT("'" &amp; UPPER(LEFT(TEXT($D$3,"mmmm"),3)) &amp; "'!L40")</f>
        <v>0</v>
      </c>
      <c r="E337" s="150"/>
      <c r="F337" s="151"/>
      <c r="G337" s="151"/>
      <c r="H337" s="151"/>
      <c r="I337" s="151"/>
      <c r="J337" s="151"/>
      <c r="K337" s="151"/>
      <c r="L337" s="151"/>
      <c r="M337" s="151"/>
      <c r="N337" s="151"/>
      <c r="O337" s="151"/>
      <c r="P337" s="152"/>
    </row>
    <row r="338" spans="1:16" ht="15" customHeight="1" x14ac:dyDescent="0.25">
      <c r="A338" s="44" t="str">
        <f ca="1">IF(MONTH(C338)=MONTH(D$3),RIGHT('Yearly Info'!A$14,LEN('Yearly Info'!A$14)-4),"")</f>
        <v xml:space="preserve"> RICS Support for MDEQ</v>
      </c>
      <c r="B338" s="159" t="str">
        <f ca="1">TEXT(C338,"dddd")</f>
        <v>Friday</v>
      </c>
      <c r="C338" s="96">
        <f ca="1">C308+1</f>
        <v>46367</v>
      </c>
      <c r="D338" s="54">
        <f ca="1">INDIRECT("'" &amp; UPPER(LEFT(TEXT($D$3,"mmmm"),3)) &amp; "'!M11")</f>
        <v>0</v>
      </c>
      <c r="E338" s="161"/>
      <c r="F338" s="162"/>
      <c r="G338" s="162"/>
      <c r="H338" s="162"/>
      <c r="I338" s="162"/>
      <c r="J338" s="162"/>
      <c r="K338" s="162"/>
      <c r="L338" s="162"/>
      <c r="M338" s="162"/>
      <c r="N338" s="162"/>
      <c r="O338" s="162"/>
      <c r="P338" s="163"/>
    </row>
    <row r="339" spans="1:16" ht="15" customHeight="1" x14ac:dyDescent="0.25">
      <c r="A339" s="44" t="str">
        <f ca="1">IF(MONTH(C339)=MONTH(D$3),RIGHT('Yearly Info'!A$15,LEN('Yearly Info'!A$15)-4),"")</f>
        <v xml:space="preserve"> MDEQ</v>
      </c>
      <c r="B339" s="145"/>
      <c r="C339" s="42">
        <f ca="1">C338</f>
        <v>46367</v>
      </c>
      <c r="D339" s="54">
        <f ca="1">INDIRECT("'" &amp; UPPER(LEFT(TEXT($D$3,"mmmm"),3)) &amp; "'!M12")</f>
        <v>0</v>
      </c>
      <c r="E339" s="147"/>
      <c r="F339" s="148"/>
      <c r="G339" s="148"/>
      <c r="H339" s="148"/>
      <c r="I339" s="148"/>
      <c r="J339" s="148"/>
      <c r="K339" s="148"/>
      <c r="L339" s="148"/>
      <c r="M339" s="148"/>
      <c r="N339" s="148"/>
      <c r="O339" s="148"/>
      <c r="P339" s="149"/>
    </row>
    <row r="340" spans="1:16" ht="15" customHeight="1" x14ac:dyDescent="0.25">
      <c r="A340" s="44" t="str">
        <f ca="1">IF(MONTH(C340)=MONTH(D$3),RIGHT('Yearly Info'!A$16,LEN('Yearly Info'!A$16)-4),"")</f>
        <v xml:space="preserve"> RICS Idea Portal</v>
      </c>
      <c r="B340" s="145"/>
      <c r="C340" s="42">
        <f t="shared" ref="C340:C367" ca="1" si="13">C339</f>
        <v>46367</v>
      </c>
      <c r="D340" s="54">
        <f ca="1">INDIRECT("'" &amp; UPPER(LEFT(TEXT($D$3,"mmmm"),3)) &amp; "'!M13")</f>
        <v>0</v>
      </c>
      <c r="E340" s="147"/>
      <c r="F340" s="148"/>
      <c r="G340" s="148"/>
      <c r="H340" s="148"/>
      <c r="I340" s="148"/>
      <c r="J340" s="148"/>
      <c r="K340" s="148"/>
      <c r="L340" s="148"/>
      <c r="M340" s="148"/>
      <c r="N340" s="148"/>
      <c r="O340" s="148"/>
      <c r="P340" s="149"/>
    </row>
    <row r="341" spans="1:16" ht="15" customHeight="1" x14ac:dyDescent="0.25">
      <c r="A341" s="44" t="str">
        <f ca="1">IF(MONTH(C341)=MONTH(D$3),RIGHT('Yearly Info'!A$17,LEN('Yearly Info'!A$17)-4),"")</f>
        <v xml:space="preserve"> MSWIS</v>
      </c>
      <c r="B341" s="145"/>
      <c r="C341" s="42">
        <f t="shared" ca="1" si="13"/>
        <v>46367</v>
      </c>
      <c r="D341" s="54">
        <f ca="1">INDIRECT("'" &amp; UPPER(LEFT(TEXT($D$3,"mmmm"),3)) &amp; "'!M14")</f>
        <v>0</v>
      </c>
      <c r="E341" s="147"/>
      <c r="F341" s="148"/>
      <c r="G341" s="148"/>
      <c r="H341" s="148"/>
      <c r="I341" s="148"/>
      <c r="J341" s="148"/>
      <c r="K341" s="148"/>
      <c r="L341" s="148"/>
      <c r="M341" s="148"/>
      <c r="N341" s="148"/>
      <c r="O341" s="148"/>
      <c r="P341" s="149"/>
    </row>
    <row r="342" spans="1:16" ht="15" customHeight="1" x14ac:dyDescent="0.25">
      <c r="A342" s="44" t="str">
        <f ca="1">IF(MONTH(C342)=MONTH(D$3),RIGHT('Yearly Info'!A$18,LEN('Yearly Info'!A$18)-4),"")</f>
        <v xml:space="preserve"> GeoSpatial</v>
      </c>
      <c r="B342" s="145"/>
      <c r="C342" s="42">
        <f t="shared" ca="1" si="13"/>
        <v>46367</v>
      </c>
      <c r="D342" s="54">
        <f ca="1">INDIRECT("'" &amp; UPPER(LEFT(TEXT($D$3,"mmmm"),3)) &amp; "'!M15")</f>
        <v>0</v>
      </c>
      <c r="E342" s="147"/>
      <c r="F342" s="148"/>
      <c r="G342" s="148"/>
      <c r="H342" s="148"/>
      <c r="I342" s="148"/>
      <c r="J342" s="148"/>
      <c r="K342" s="148"/>
      <c r="L342" s="148"/>
      <c r="M342" s="148"/>
      <c r="N342" s="148"/>
      <c r="O342" s="148"/>
      <c r="P342" s="149"/>
    </row>
    <row r="343" spans="1:16" ht="15" customHeight="1" x14ac:dyDescent="0.25">
      <c r="A343" s="44" t="str">
        <f ca="1">IF(MONTH(C343)=MONTH(D$3),RIGHT('Yearly Info'!A$19,LEN('Yearly Info'!A$19)-4),"")</f>
        <v xml:space="preserve"> RICS Dashboard</v>
      </c>
      <c r="B343" s="145"/>
      <c r="C343" s="42">
        <f t="shared" ca="1" si="13"/>
        <v>46367</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MDWFP NRIS</v>
      </c>
      <c r="B344" s="145"/>
      <c r="C344" s="42">
        <f t="shared" ca="1" si="13"/>
        <v>46367</v>
      </c>
      <c r="D344" s="54">
        <f ca="1">INDIRECT("'" &amp; UPPER(LEFT(TEXT($D$3,"mmmm"),3)) &amp; "'!M17")</f>
        <v>0</v>
      </c>
      <c r="E344" s="153"/>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 MRVA 4 CLOSED</v>
      </c>
      <c r="B345" s="145"/>
      <c r="C345" s="42">
        <f t="shared" ca="1" si="13"/>
        <v>46367</v>
      </c>
      <c r="D345" s="54">
        <f ca="1">INDIRECT("'" &amp; UPPER(LEFT(TEXT($D$3,"mmmm"),3)) &amp; "'!M18")</f>
        <v>0</v>
      </c>
      <c r="E345" s="147"/>
      <c r="F345" s="148"/>
      <c r="G345" s="148"/>
      <c r="H345" s="148"/>
      <c r="I345" s="148"/>
      <c r="J345" s="148"/>
      <c r="K345" s="148"/>
      <c r="L345" s="148"/>
      <c r="M345" s="148"/>
      <c r="N345" s="148"/>
      <c r="O345" s="148"/>
      <c r="P345" s="149"/>
    </row>
    <row r="346" spans="1:16" ht="15" customHeight="1" x14ac:dyDescent="0.25">
      <c r="A346" s="44" t="str">
        <f ca="1">IF(MONTH(C346)=MONTH(D$3),RIGHT('Yearly Info'!A$22,LEN('Yearly Info'!A$22)-4),"")</f>
        <v xml:space="preserve"> Tackett</v>
      </c>
      <c r="B346" s="145"/>
      <c r="C346" s="42">
        <f t="shared" ca="1" si="13"/>
        <v>46367</v>
      </c>
      <c r="D346" s="54">
        <f ca="1">INDIRECT("'" &amp; UPPER(LEFT(TEXT($D$3,"mmmm"),3)) &amp; "'!M19")</f>
        <v>0</v>
      </c>
      <c r="E346" s="147"/>
      <c r="F346" s="148"/>
      <c r="G346" s="148"/>
      <c r="H346" s="148"/>
      <c r="I346" s="148"/>
      <c r="J346" s="148"/>
      <c r="K346" s="148"/>
      <c r="L346" s="148"/>
      <c r="M346" s="148"/>
      <c r="N346" s="148"/>
      <c r="O346" s="148"/>
      <c r="P346" s="149"/>
    </row>
    <row r="347" spans="1:16" ht="15" customHeight="1" x14ac:dyDescent="0.25">
      <c r="A347" s="44" t="e">
        <f ca="1">IF(MONTH(C347)=MONTH(D$3),RIGHT('Yearly Info'!A$23,LEN('Yearly Info'!A$23)-4),"")</f>
        <v>#VALUE!</v>
      </c>
      <c r="B347" s="145"/>
      <c r="C347" s="42">
        <f t="shared" ca="1" si="13"/>
        <v>46367</v>
      </c>
      <c r="D347" s="54">
        <f ca="1">INDIRECT("'" &amp; UPPER(LEFT(TEXT($D$3,"mmmm"),3)) &amp; "'!M20")</f>
        <v>0</v>
      </c>
      <c r="E347" s="147"/>
      <c r="F347" s="148"/>
      <c r="G347" s="148"/>
      <c r="H347" s="148"/>
      <c r="I347" s="148"/>
      <c r="J347" s="148"/>
      <c r="K347" s="148"/>
      <c r="L347" s="148"/>
      <c r="M347" s="148"/>
      <c r="N347" s="148"/>
      <c r="O347" s="148"/>
      <c r="P347" s="149"/>
    </row>
    <row r="348" spans="1:16" ht="15" customHeight="1" x14ac:dyDescent="0.25">
      <c r="A348" s="44" t="e">
        <f ca="1">IF(MONTH(C348)=MONTH(D$3),RIGHT('Yearly Info'!A$24,LEN('Yearly Info'!A$24)-4),"")</f>
        <v>#VALUE!</v>
      </c>
      <c r="B348" s="145"/>
      <c r="C348" s="42">
        <f t="shared" ca="1" si="13"/>
        <v>46367</v>
      </c>
      <c r="D348" s="54">
        <f ca="1">INDIRECT("'" &amp; UPPER(LEFT(TEXT($D$3,"mmmm"),3)) &amp; "'!M21")</f>
        <v>0</v>
      </c>
      <c r="E348" s="147"/>
      <c r="F348" s="148"/>
      <c r="G348" s="148"/>
      <c r="H348" s="148"/>
      <c r="I348" s="148"/>
      <c r="J348" s="148"/>
      <c r="K348" s="148"/>
      <c r="L348" s="148"/>
      <c r="M348" s="148"/>
      <c r="N348" s="148"/>
      <c r="O348" s="148"/>
      <c r="P348" s="149"/>
    </row>
    <row r="349" spans="1:16" ht="15" customHeight="1" x14ac:dyDescent="0.25">
      <c r="A349" s="44" t="e">
        <f ca="1">IF(MONTH(C349)=MONTH(D$3),RIGHT('Yearly Info'!A$25,LEN('Yearly Info'!A$25)-4),"")</f>
        <v>#VALUE!</v>
      </c>
      <c r="B349" s="145"/>
      <c r="C349" s="42">
        <f t="shared" ca="1" si="13"/>
        <v>46367</v>
      </c>
      <c r="D349" s="54">
        <f ca="1">INDIRECT("'" &amp; UPPER(LEFT(TEXT($D$3,"mmmm"),3)) &amp; "'!M22")</f>
        <v>0</v>
      </c>
      <c r="E349" s="147"/>
      <c r="F349" s="148"/>
      <c r="G349" s="148"/>
      <c r="H349" s="148"/>
      <c r="I349" s="148"/>
      <c r="J349" s="148"/>
      <c r="K349" s="148"/>
      <c r="L349" s="148"/>
      <c r="M349" s="148"/>
      <c r="N349" s="148"/>
      <c r="O349" s="148"/>
      <c r="P349" s="149"/>
    </row>
    <row r="350" spans="1:16" ht="15" customHeight="1" x14ac:dyDescent="0.25">
      <c r="A350" s="44" t="e">
        <f ca="1">IF(MONTH(C350)=MONTH(D$3),RIGHT('Yearly Info'!A$26,LEN('Yearly Info'!A$26)-4),"")</f>
        <v>#VALUE!</v>
      </c>
      <c r="B350" s="145"/>
      <c r="C350" s="42">
        <f t="shared" ca="1" si="13"/>
        <v>46367</v>
      </c>
      <c r="D350" s="54">
        <f ca="1">INDIRECT("'" &amp; UPPER(LEFT(TEXT($D$3,"mmmm"),3)) &amp; "'!M23")</f>
        <v>0</v>
      </c>
      <c r="E350" s="147"/>
      <c r="F350" s="148"/>
      <c r="G350" s="148"/>
      <c r="H350" s="148"/>
      <c r="I350" s="148"/>
      <c r="J350" s="148"/>
      <c r="K350" s="148"/>
      <c r="L350" s="148"/>
      <c r="M350" s="148"/>
      <c r="N350" s="148"/>
      <c r="O350" s="148"/>
      <c r="P350" s="149"/>
    </row>
    <row r="351" spans="1:16" ht="15" customHeight="1" x14ac:dyDescent="0.25">
      <c r="A351" s="44" t="e">
        <f ca="1">IF(MONTH(C351)=MONTH(D$3),RIGHT('Yearly Info'!A$27,LEN('Yearly Info'!A$27)-4),"")</f>
        <v>#VALUE!</v>
      </c>
      <c r="B351" s="145"/>
      <c r="C351" s="42">
        <f t="shared" ca="1" si="13"/>
        <v>46367</v>
      </c>
      <c r="D351" s="54">
        <f ca="1">INDIRECT("'" &amp; UPPER(LEFT(TEXT($D$3,"mmmm"),3)) &amp; "'!M24")</f>
        <v>0</v>
      </c>
      <c r="E351" s="147"/>
      <c r="F351" s="148"/>
      <c r="G351" s="148"/>
      <c r="H351" s="148"/>
      <c r="I351" s="148"/>
      <c r="J351" s="148"/>
      <c r="K351" s="148"/>
      <c r="L351" s="148"/>
      <c r="M351" s="148"/>
      <c r="N351" s="148"/>
      <c r="O351" s="148"/>
      <c r="P351" s="149"/>
    </row>
    <row r="352" spans="1:16" ht="15" customHeight="1" x14ac:dyDescent="0.25">
      <c r="A352" s="44" t="e">
        <f ca="1">IF(MONTH(C352)=MONTH(D$3),RIGHT('Yearly Info'!A$28,LEN('Yearly Info'!A$28)-4),"")</f>
        <v>#VALUE!</v>
      </c>
      <c r="B352" s="145"/>
      <c r="C352" s="42">
        <f t="shared" ca="1" si="13"/>
        <v>46367</v>
      </c>
      <c r="D352" s="54">
        <f ca="1">INDIRECT("'" &amp; UPPER(LEFT(TEXT($D$3,"mmmm"),3)) &amp; "'!M25")</f>
        <v>0</v>
      </c>
      <c r="E352" s="147"/>
      <c r="F352" s="148"/>
      <c r="G352" s="148"/>
      <c r="H352" s="148"/>
      <c r="I352" s="148"/>
      <c r="J352" s="148"/>
      <c r="K352" s="148"/>
      <c r="L352" s="148"/>
      <c r="M352" s="148"/>
      <c r="N352" s="148"/>
      <c r="O352" s="148"/>
      <c r="P352" s="149"/>
    </row>
    <row r="353" spans="1:16" ht="15" customHeight="1" x14ac:dyDescent="0.25">
      <c r="A353" s="44" t="e">
        <f ca="1">IF(MONTH(C353)=MONTH(D$3),RIGHT('Yearly Info'!A$29,LEN('Yearly Info'!A$29)-4),"")</f>
        <v>#VALUE!</v>
      </c>
      <c r="B353" s="145"/>
      <c r="C353" s="42">
        <f t="shared" ca="1" si="13"/>
        <v>46367</v>
      </c>
      <c r="D353" s="54">
        <f ca="1">INDIRECT("'" &amp; UPPER(LEFT(TEXT($D$3,"mmmm"),3)) &amp; "'!M26")</f>
        <v>0</v>
      </c>
      <c r="E353" s="147"/>
      <c r="F353" s="148"/>
      <c r="G353" s="148"/>
      <c r="H353" s="148"/>
      <c r="I353" s="148"/>
      <c r="J353" s="148"/>
      <c r="K353" s="148"/>
      <c r="L353" s="148"/>
      <c r="M353" s="148"/>
      <c r="N353" s="148"/>
      <c r="O353" s="148"/>
      <c r="P353" s="149"/>
    </row>
    <row r="354" spans="1:16" ht="15" customHeight="1" x14ac:dyDescent="0.25">
      <c r="A354" s="44" t="e">
        <f ca="1">IF(MONTH(C354)=MONTH(D$3),RIGHT('Yearly Info'!A$30,LEN('Yearly Info'!A$30)-4),"")</f>
        <v>#VALUE!</v>
      </c>
      <c r="B354" s="145"/>
      <c r="C354" s="42">
        <f t="shared" ca="1" si="13"/>
        <v>46367</v>
      </c>
      <c r="D354" s="54">
        <f ca="1">INDIRECT("'" &amp; UPPER(LEFT(TEXT($D$3,"mmmm"),3)) &amp; "'!M27")</f>
        <v>0</v>
      </c>
      <c r="E354" s="147"/>
      <c r="F354" s="148"/>
      <c r="G354" s="148"/>
      <c r="H354" s="148"/>
      <c r="I354" s="148"/>
      <c r="J354" s="148"/>
      <c r="K354" s="148"/>
      <c r="L354" s="148"/>
      <c r="M354" s="148"/>
      <c r="N354" s="148"/>
      <c r="O354" s="148"/>
      <c r="P354" s="149"/>
    </row>
    <row r="355" spans="1:16" ht="15" customHeight="1" x14ac:dyDescent="0.25">
      <c r="A355" s="44" t="e">
        <f ca="1">IF(MONTH(C355)=MONTH(D$3),RIGHT('Yearly Info'!A$31,LEN('Yearly Info'!A$31)-4),"")</f>
        <v>#VALUE!</v>
      </c>
      <c r="B355" s="145"/>
      <c r="C355" s="42">
        <f t="shared" ca="1" si="13"/>
        <v>46367</v>
      </c>
      <c r="D355" s="54">
        <f ca="1">INDIRECT("'" &amp; UPPER(LEFT(TEXT($D$3,"mmmm"),3)) &amp; "'!M28")</f>
        <v>0</v>
      </c>
      <c r="E355" s="147"/>
      <c r="F355" s="148"/>
      <c r="G355" s="148"/>
      <c r="H355" s="148"/>
      <c r="I355" s="148"/>
      <c r="J355" s="148"/>
      <c r="K355" s="148"/>
      <c r="L355" s="148"/>
      <c r="M355" s="148"/>
      <c r="N355" s="148"/>
      <c r="O355" s="148"/>
      <c r="P355" s="149"/>
    </row>
    <row r="356" spans="1:16" ht="15" customHeight="1" x14ac:dyDescent="0.25">
      <c r="A356" s="44" t="e">
        <f ca="1">IF(MONTH(C356)=MONTH(D$3),RIGHT('Yearly Info'!A$32,LEN('Yearly Info'!A$32)-4),"")</f>
        <v>#VALUE!</v>
      </c>
      <c r="B356" s="145"/>
      <c r="C356" s="42">
        <f t="shared" ca="1" si="13"/>
        <v>46367</v>
      </c>
      <c r="D356" s="54">
        <f ca="1">INDIRECT("'" &amp; UPPER(LEFT(TEXT($D$3,"mmmm"),3)) &amp; "'!M29")</f>
        <v>0</v>
      </c>
      <c r="E356" s="147"/>
      <c r="F356" s="148"/>
      <c r="G356" s="148"/>
      <c r="H356" s="148"/>
      <c r="I356" s="148"/>
      <c r="J356" s="148"/>
      <c r="K356" s="148"/>
      <c r="L356" s="148"/>
      <c r="M356" s="148"/>
      <c r="N356" s="148"/>
      <c r="O356" s="148"/>
      <c r="P356" s="149"/>
    </row>
    <row r="357" spans="1:16" ht="15" customHeight="1" x14ac:dyDescent="0.25">
      <c r="A357" s="44" t="e">
        <f ca="1">IF(MONTH(C357)=MONTH(D$3),RIGHT('Yearly Info'!A$33,LEN('Yearly Info'!A$33)-4),"")</f>
        <v>#VALUE!</v>
      </c>
      <c r="B357" s="145"/>
      <c r="C357" s="42">
        <f t="shared" ca="1" si="13"/>
        <v>46367</v>
      </c>
      <c r="D357" s="54">
        <f ca="1">INDIRECT("'" &amp; UPPER(LEFT(TEXT($D$3,"mmmm"),3)) &amp; "'!M30")</f>
        <v>0</v>
      </c>
      <c r="E357" s="147"/>
      <c r="F357" s="148"/>
      <c r="G357" s="148"/>
      <c r="H357" s="148"/>
      <c r="I357" s="148"/>
      <c r="J357" s="148"/>
      <c r="K357" s="148"/>
      <c r="L357" s="148"/>
      <c r="M357" s="148"/>
      <c r="N357" s="148"/>
      <c r="O357" s="148"/>
      <c r="P357" s="149"/>
    </row>
    <row r="358" spans="1:16" ht="15" customHeight="1" x14ac:dyDescent="0.25">
      <c r="A358" s="44" t="e">
        <f ca="1">IF(MONTH(C358)=MONTH(D$3),RIGHT('Yearly Info'!A$34,LEN('Yearly Info'!A$34)-4),"")</f>
        <v>#VALUE!</v>
      </c>
      <c r="B358" s="145"/>
      <c r="C358" s="42">
        <f t="shared" ca="1" si="13"/>
        <v>46367</v>
      </c>
      <c r="D358" s="54">
        <f ca="1">INDIRECT("'" &amp; UPPER(LEFT(TEXT($D$3,"mmmm"),3)) &amp; "'!M31")</f>
        <v>0</v>
      </c>
      <c r="E358" s="147"/>
      <c r="F358" s="148"/>
      <c r="G358" s="148"/>
      <c r="H358" s="148"/>
      <c r="I358" s="148"/>
      <c r="J358" s="148"/>
      <c r="K358" s="148"/>
      <c r="L358" s="148"/>
      <c r="M358" s="148"/>
      <c r="N358" s="148"/>
      <c r="O358" s="148"/>
      <c r="P358" s="149"/>
    </row>
    <row r="359" spans="1:16" ht="15" customHeight="1" x14ac:dyDescent="0.25">
      <c r="A359" s="44" t="e">
        <f ca="1">IF(MONTH(C359)=MONTH(D$3),RIGHT('Yearly Info'!A$35,LEN('Yearly Info'!A$35)-4),"")</f>
        <v>#VALUE!</v>
      </c>
      <c r="B359" s="145"/>
      <c r="C359" s="42">
        <f t="shared" ca="1" si="13"/>
        <v>46367</v>
      </c>
      <c r="D359" s="54">
        <f ca="1">INDIRECT("'" &amp; UPPER(LEFT(TEXT($D$3,"mmmm"),3)) &amp; "'!M32")</f>
        <v>0</v>
      </c>
      <c r="E359" s="147"/>
      <c r="F359" s="148"/>
      <c r="G359" s="148"/>
      <c r="H359" s="148"/>
      <c r="I359" s="148"/>
      <c r="J359" s="148"/>
      <c r="K359" s="148"/>
      <c r="L359" s="148"/>
      <c r="M359" s="148"/>
      <c r="N359" s="148"/>
      <c r="O359" s="148"/>
      <c r="P359" s="149"/>
    </row>
    <row r="360" spans="1:16" ht="15" customHeight="1" x14ac:dyDescent="0.25">
      <c r="A360" s="44" t="e">
        <f ca="1">IF(MONTH(C360)=MONTH(D$3),RIGHT('Yearly Info'!A$36,LEN('Yearly Info'!A$36)-4),"")</f>
        <v>#VALUE!</v>
      </c>
      <c r="B360" s="145"/>
      <c r="C360" s="42">
        <f t="shared" ca="1" si="13"/>
        <v>46367</v>
      </c>
      <c r="D360" s="54">
        <f ca="1">INDIRECT("'" &amp; UPPER(LEFT(TEXT($D$3,"mmmm"),3)) &amp; "'!M33")</f>
        <v>0</v>
      </c>
      <c r="E360" s="147"/>
      <c r="F360" s="148"/>
      <c r="G360" s="148"/>
      <c r="H360" s="148"/>
      <c r="I360" s="148"/>
      <c r="J360" s="148"/>
      <c r="K360" s="148"/>
      <c r="L360" s="148"/>
      <c r="M360" s="148"/>
      <c r="N360" s="148"/>
      <c r="O360" s="148"/>
      <c r="P360" s="149"/>
    </row>
    <row r="361" spans="1:16" ht="15" customHeight="1" x14ac:dyDescent="0.25">
      <c r="A361" s="44" t="e">
        <f ca="1">IF(MONTH(C361)=MONTH(D$3),RIGHT('Yearly Info'!A$37,LEN('Yearly Info'!A$37)-4),"")</f>
        <v>#VALUE!</v>
      </c>
      <c r="B361" s="145"/>
      <c r="C361" s="42">
        <f t="shared" ca="1" si="13"/>
        <v>46367</v>
      </c>
      <c r="D361" s="54">
        <f ca="1">INDIRECT("'" &amp; UPPER(LEFT(TEXT($D$3,"mmmm"),3)) &amp; "'!M34")</f>
        <v>0</v>
      </c>
      <c r="E361" s="147"/>
      <c r="F361" s="148"/>
      <c r="G361" s="148"/>
      <c r="H361" s="148"/>
      <c r="I361" s="148"/>
      <c r="J361" s="148"/>
      <c r="K361" s="148"/>
      <c r="L361" s="148"/>
      <c r="M361" s="148"/>
      <c r="N361" s="148"/>
      <c r="O361" s="148"/>
      <c r="P361" s="149"/>
    </row>
    <row r="362" spans="1:16" ht="15" customHeight="1" x14ac:dyDescent="0.25">
      <c r="A362" s="44" t="e">
        <f ca="1">IF(MONTH(C362)=MONTH(D$3),RIGHT('Yearly Info'!A$38,LEN('Yearly Info'!A$38)-4),"")</f>
        <v>#VALUE!</v>
      </c>
      <c r="B362" s="145"/>
      <c r="C362" s="42">
        <f t="shared" ca="1" si="13"/>
        <v>46367</v>
      </c>
      <c r="D362" s="54">
        <f ca="1">INDIRECT("'" &amp; UPPER(LEFT(TEXT($D$3,"mmmm"),3)) &amp; "'!M35")</f>
        <v>0</v>
      </c>
      <c r="E362" s="147"/>
      <c r="F362" s="148"/>
      <c r="G362" s="148"/>
      <c r="H362" s="148"/>
      <c r="I362" s="148"/>
      <c r="J362" s="148"/>
      <c r="K362" s="148"/>
      <c r="L362" s="148"/>
      <c r="M362" s="148"/>
      <c r="N362" s="148"/>
      <c r="O362" s="148"/>
      <c r="P362" s="149"/>
    </row>
    <row r="363" spans="1:16" ht="15" customHeight="1" x14ac:dyDescent="0.25">
      <c r="A363" s="44" t="e">
        <f ca="1">IF(MONTH(C363)=MONTH(D$3),RIGHT('Yearly Info'!A$39,LEN('Yearly Info'!A$39)-4),"")</f>
        <v>#VALUE!</v>
      </c>
      <c r="B363" s="145"/>
      <c r="C363" s="42">
        <f t="shared" ca="1" si="13"/>
        <v>46367</v>
      </c>
      <c r="D363" s="54">
        <f ca="1">INDIRECT("'" &amp; UPPER(LEFT(TEXT($D$3,"mmmm"),3)) &amp; "'!M36")</f>
        <v>0</v>
      </c>
      <c r="E363" s="147"/>
      <c r="F363" s="148"/>
      <c r="G363" s="148"/>
      <c r="H363" s="148"/>
      <c r="I363" s="148"/>
      <c r="J363" s="148"/>
      <c r="K363" s="148"/>
      <c r="L363" s="148"/>
      <c r="M363" s="148"/>
      <c r="N363" s="148"/>
      <c r="O363" s="148"/>
      <c r="P363" s="149"/>
    </row>
    <row r="364" spans="1:16" ht="15" customHeight="1" thickBot="1" x14ac:dyDescent="0.3">
      <c r="A364" s="45" t="e">
        <f ca="1">IF(MONTH(C364)=MONTH(D$3),RIGHT('Yearly Info'!A$40,LEN('Yearly Info'!A$40)-4),"")</f>
        <v>#VALUE!</v>
      </c>
      <c r="B364" s="145"/>
      <c r="C364" s="42">
        <f t="shared" ca="1" si="13"/>
        <v>46367</v>
      </c>
      <c r="D364" s="54">
        <f ca="1">INDIRECT("'" &amp; UPPER(LEFT(TEXT($D$3,"mmmm"),3)) &amp; "'!M37")</f>
        <v>0</v>
      </c>
      <c r="E364" s="147"/>
      <c r="F364" s="148"/>
      <c r="G364" s="148"/>
      <c r="H364" s="148"/>
      <c r="I364" s="148"/>
      <c r="J364" s="148"/>
      <c r="K364" s="148"/>
      <c r="L364" s="148"/>
      <c r="M364" s="148"/>
      <c r="N364" s="148"/>
      <c r="O364" s="148"/>
      <c r="P364" s="149"/>
    </row>
    <row r="365" spans="1:16" ht="15" customHeight="1" thickBot="1" x14ac:dyDescent="0.3">
      <c r="A365" s="45" t="str">
        <f ca="1">IF(MONTH(C365)=MONTH(D$3),RIGHT('Yearly Info'!A$41,LEN('Yearly Info'!A$41)-4),"")</f>
        <v xml:space="preserve"> </v>
      </c>
      <c r="B365" s="145"/>
      <c r="C365" s="42">
        <f t="shared" ca="1" si="13"/>
        <v>46367</v>
      </c>
      <c r="D365" s="54">
        <f ca="1">INDIRECT("'" &amp; UPPER(LEFT(TEXT($D$3,"mmmm"),3)) &amp; "'!M38")</f>
        <v>0</v>
      </c>
      <c r="E365" s="147"/>
      <c r="F365" s="148"/>
      <c r="G365" s="148"/>
      <c r="H365" s="148"/>
      <c r="I365" s="148"/>
      <c r="J365" s="148"/>
      <c r="K365" s="148"/>
      <c r="L365" s="148"/>
      <c r="M365" s="148"/>
      <c r="N365" s="148"/>
      <c r="O365" s="148"/>
      <c r="P365" s="149"/>
    </row>
    <row r="366" spans="1:16" ht="15" customHeight="1" thickBot="1" x14ac:dyDescent="0.3">
      <c r="A366" s="45" t="str">
        <f ca="1">IF(MONTH(C366)=MONTH(D$3),RIGHT('Yearly Info'!A$42,LEN('Yearly Info'!A$42)-4),"")</f>
        <v xml:space="preserve"> </v>
      </c>
      <c r="B366" s="145"/>
      <c r="C366" s="42">
        <f t="shared" ca="1" si="13"/>
        <v>46367</v>
      </c>
      <c r="D366" s="54">
        <f ca="1">INDIRECT("'" &amp; UPPER(LEFT(TEXT($D$3,"mmmm"),3)) &amp; "'!M39")</f>
        <v>0</v>
      </c>
      <c r="E366" s="147"/>
      <c r="F366" s="148"/>
      <c r="G366" s="148"/>
      <c r="H366" s="148"/>
      <c r="I366" s="148"/>
      <c r="J366" s="148"/>
      <c r="K366" s="148"/>
      <c r="L366" s="148"/>
      <c r="M366" s="148"/>
      <c r="N366" s="148"/>
      <c r="O366" s="148"/>
      <c r="P366" s="149"/>
    </row>
    <row r="367" spans="1:16" ht="15" customHeight="1" thickBot="1" x14ac:dyDescent="0.3">
      <c r="A367" s="45" t="str">
        <f ca="1">IF(MONTH(C367)=MONTH(D$3),RIGHT('Yearly Info'!A$43,LEN('Yearly Info'!A$43)-4),"")</f>
        <v xml:space="preserve"> </v>
      </c>
      <c r="B367" s="146"/>
      <c r="C367" s="42">
        <f t="shared" ca="1" si="13"/>
        <v>46367</v>
      </c>
      <c r="D367" s="55">
        <f ca="1">INDIRECT("'" &amp; UPPER(LEFT(TEXT($D$3,"mmmm"),3)) &amp; "'!M40")</f>
        <v>0</v>
      </c>
      <c r="E367" s="150"/>
      <c r="F367" s="151"/>
      <c r="G367" s="151"/>
      <c r="H367" s="151"/>
      <c r="I367" s="151"/>
      <c r="J367" s="151"/>
      <c r="K367" s="151"/>
      <c r="L367" s="151"/>
      <c r="M367" s="151"/>
      <c r="N367" s="151"/>
      <c r="O367" s="151"/>
      <c r="P367" s="152"/>
    </row>
    <row r="368" spans="1:16" ht="15" customHeight="1" x14ac:dyDescent="0.3">
      <c r="A368" s="44" t="str">
        <f ca="1">IF(MONTH(C368)=MONTH(D$3),RIGHT('Yearly Info'!A$14,LEN('Yearly Info'!A$14)-4),"")</f>
        <v xml:space="preserve"> RICS Support for MDEQ</v>
      </c>
      <c r="B368" s="145" t="str">
        <f ca="1">TEXT(C368,"dddd")</f>
        <v>Saturday</v>
      </c>
      <c r="C368" s="94">
        <f ca="1">C338+1</f>
        <v>46368</v>
      </c>
      <c r="D368" s="106">
        <f ca="1">INDIRECT("'" &amp; UPPER(LEFT(TEXT($D$3,"mmmm"),3)) &amp; "'!N11")</f>
        <v>0</v>
      </c>
      <c r="E368" s="164"/>
      <c r="F368" s="165"/>
      <c r="G368" s="165"/>
      <c r="H368" s="165"/>
      <c r="I368" s="165"/>
      <c r="J368" s="165"/>
      <c r="K368" s="165"/>
      <c r="L368" s="165"/>
      <c r="M368" s="165"/>
      <c r="N368" s="165"/>
      <c r="O368" s="165"/>
      <c r="P368" s="166"/>
    </row>
    <row r="369" spans="1:16" ht="15" customHeight="1" x14ac:dyDescent="0.3">
      <c r="A369" s="44" t="str">
        <f ca="1">IF(MONTH(C369)=MONTH(D$3),RIGHT('Yearly Info'!A$15,LEN('Yearly Info'!A$15)-4),"")</f>
        <v xml:space="preserve"> MDEQ</v>
      </c>
      <c r="B369" s="145"/>
      <c r="C369" s="42">
        <f ca="1">C368</f>
        <v>46368</v>
      </c>
      <c r="D369" s="106">
        <f ca="1">INDIRECT("'" &amp; UPPER(LEFT(TEXT($D$3,"mmmm"),3)) &amp; "'!N12")</f>
        <v>0</v>
      </c>
      <c r="E369" s="164"/>
      <c r="F369" s="165"/>
      <c r="G369" s="165"/>
      <c r="H369" s="165"/>
      <c r="I369" s="165"/>
      <c r="J369" s="165"/>
      <c r="K369" s="165"/>
      <c r="L369" s="165"/>
      <c r="M369" s="165"/>
      <c r="N369" s="165"/>
      <c r="O369" s="165"/>
      <c r="P369" s="166"/>
    </row>
    <row r="370" spans="1:16" ht="15" customHeight="1" x14ac:dyDescent="0.3">
      <c r="A370" s="44" t="str">
        <f ca="1">IF(MONTH(C370)=MONTH(D$3),RIGHT('Yearly Info'!A$16,LEN('Yearly Info'!A$16)-4),"")</f>
        <v xml:space="preserve"> RICS Idea Portal</v>
      </c>
      <c r="B370" s="145"/>
      <c r="C370" s="42">
        <f t="shared" ref="C370:C397" ca="1" si="14">C369</f>
        <v>46368</v>
      </c>
      <c r="D370" s="106">
        <f ca="1">INDIRECT("'" &amp; UPPER(LEFT(TEXT($D$3,"mmmm"),3)) &amp; "'!N13")</f>
        <v>0</v>
      </c>
      <c r="E370" s="164"/>
      <c r="F370" s="165"/>
      <c r="G370" s="165"/>
      <c r="H370" s="165"/>
      <c r="I370" s="165"/>
      <c r="J370" s="165"/>
      <c r="K370" s="165"/>
      <c r="L370" s="165"/>
      <c r="M370" s="165"/>
      <c r="N370" s="165"/>
      <c r="O370" s="165"/>
      <c r="P370" s="166"/>
    </row>
    <row r="371" spans="1:16" ht="15" customHeight="1" x14ac:dyDescent="0.3">
      <c r="A371" s="44" t="str">
        <f ca="1">IF(MONTH(C371)=MONTH(D$3),RIGHT('Yearly Info'!A$17,LEN('Yearly Info'!A$17)-4),"")</f>
        <v xml:space="preserve"> MSWIS</v>
      </c>
      <c r="B371" s="145"/>
      <c r="C371" s="42">
        <f t="shared" ca="1" si="14"/>
        <v>46368</v>
      </c>
      <c r="D371" s="106">
        <f ca="1">INDIRECT("'" &amp; UPPER(LEFT(TEXT($D$3,"mmmm"),3)) &amp; "'!N14")</f>
        <v>0</v>
      </c>
      <c r="E371" s="164"/>
      <c r="F371" s="165"/>
      <c r="G371" s="165"/>
      <c r="H371" s="165"/>
      <c r="I371" s="165"/>
      <c r="J371" s="165"/>
      <c r="K371" s="165"/>
      <c r="L371" s="165"/>
      <c r="M371" s="165"/>
      <c r="N371" s="165"/>
      <c r="O371" s="165"/>
      <c r="P371" s="166"/>
    </row>
    <row r="372" spans="1:16" ht="15" customHeight="1" x14ac:dyDescent="0.3">
      <c r="A372" s="44" t="str">
        <f ca="1">IF(MONTH(C372)=MONTH(D$3),RIGHT('Yearly Info'!A$18,LEN('Yearly Info'!A$18)-4),"")</f>
        <v xml:space="preserve"> GeoSpatial</v>
      </c>
      <c r="B372" s="145"/>
      <c r="C372" s="42">
        <f t="shared" ca="1" si="14"/>
        <v>46368</v>
      </c>
      <c r="D372" s="106">
        <f ca="1">INDIRECT("'" &amp; UPPER(LEFT(TEXT($D$3,"mmmm"),3)) &amp; "'!N15")</f>
        <v>0</v>
      </c>
      <c r="E372" s="164"/>
      <c r="F372" s="165"/>
      <c r="G372" s="165"/>
      <c r="H372" s="165"/>
      <c r="I372" s="165"/>
      <c r="J372" s="165"/>
      <c r="K372" s="165"/>
      <c r="L372" s="165"/>
      <c r="M372" s="165"/>
      <c r="N372" s="165"/>
      <c r="O372" s="165"/>
      <c r="P372" s="166"/>
    </row>
    <row r="373" spans="1:16" ht="15" customHeight="1" x14ac:dyDescent="0.3">
      <c r="A373" s="44" t="str">
        <f ca="1">IF(MONTH(C373)=MONTH(D$3),RIGHT('Yearly Info'!A$19,LEN('Yearly Info'!A$19)-4),"")</f>
        <v xml:space="preserve"> RICS Dashboard</v>
      </c>
      <c r="B373" s="145"/>
      <c r="C373" s="42">
        <f t="shared" ca="1" si="14"/>
        <v>46368</v>
      </c>
      <c r="D373" s="106">
        <f ca="1">INDIRECT("'" &amp; UPPER(LEFT(TEXT($D$3,"mmmm"),3)) &amp; "'!N16")</f>
        <v>0</v>
      </c>
      <c r="E373" s="167"/>
      <c r="F373" s="168"/>
      <c r="G373" s="168"/>
      <c r="H373" s="168"/>
      <c r="I373" s="168"/>
      <c r="J373" s="168"/>
      <c r="K373" s="168"/>
      <c r="L373" s="168"/>
      <c r="M373" s="168"/>
      <c r="N373" s="168"/>
      <c r="O373" s="168"/>
      <c r="P373" s="169"/>
    </row>
    <row r="374" spans="1:16" ht="15" customHeight="1" x14ac:dyDescent="0.3">
      <c r="A374" s="44" t="str">
        <f ca="1">IF(MONTH(C374)=MONTH(D$3),RIGHT('Yearly Info'!A$20,LEN('Yearly Info'!A$20)-4),"")</f>
        <v xml:space="preserve"> MDWFP NRIS</v>
      </c>
      <c r="B374" s="145"/>
      <c r="C374" s="42">
        <f t="shared" ca="1" si="14"/>
        <v>46368</v>
      </c>
      <c r="D374" s="106">
        <f ca="1">INDIRECT("'" &amp; UPPER(LEFT(TEXT($D$3,"mmmm"),3)) &amp; "'!N17")</f>
        <v>0</v>
      </c>
      <c r="E374" s="167"/>
      <c r="F374" s="168"/>
      <c r="G374" s="168"/>
      <c r="H374" s="168"/>
      <c r="I374" s="168"/>
      <c r="J374" s="168"/>
      <c r="K374" s="168"/>
      <c r="L374" s="168"/>
      <c r="M374" s="168"/>
      <c r="N374" s="168"/>
      <c r="O374" s="168"/>
      <c r="P374" s="169"/>
    </row>
    <row r="375" spans="1:16" ht="15" customHeight="1" x14ac:dyDescent="0.3">
      <c r="A375" s="44" t="str">
        <f ca="1">IF(MONTH(C375)=MONTH(D$3),RIGHT('Yearly Info'!A$21,LEN('Yearly Info'!A$21)-4),"")</f>
        <v xml:space="preserve"> MSWIS MRVA 4 CLOSED</v>
      </c>
      <c r="B375" s="145"/>
      <c r="C375" s="42">
        <f t="shared" ca="1" si="14"/>
        <v>46368</v>
      </c>
      <c r="D375" s="106">
        <f ca="1">INDIRECT("'" &amp; UPPER(LEFT(TEXT($D$3,"mmmm"),3)) &amp; "'!N18")</f>
        <v>0</v>
      </c>
      <c r="E375" s="164"/>
      <c r="F375" s="165"/>
      <c r="G375" s="165"/>
      <c r="H375" s="165"/>
      <c r="I375" s="165"/>
      <c r="J375" s="165"/>
      <c r="K375" s="165"/>
      <c r="L375" s="165"/>
      <c r="M375" s="165"/>
      <c r="N375" s="165"/>
      <c r="O375" s="165"/>
      <c r="P375" s="166"/>
    </row>
    <row r="376" spans="1:16" ht="15" customHeight="1" x14ac:dyDescent="0.3">
      <c r="A376" s="44" t="str">
        <f ca="1">IF(MONTH(C376)=MONTH(D$3),RIGHT('Yearly Info'!A$22,LEN('Yearly Info'!A$22)-4),"")</f>
        <v xml:space="preserve"> Tackett</v>
      </c>
      <c r="B376" s="145"/>
      <c r="C376" s="42">
        <f t="shared" ca="1" si="14"/>
        <v>46368</v>
      </c>
      <c r="D376" s="106">
        <f ca="1">INDIRECT("'" &amp; UPPER(LEFT(TEXT($D$3,"mmmm"),3)) &amp; "'!N19")</f>
        <v>0</v>
      </c>
      <c r="E376" s="164"/>
      <c r="F376" s="165"/>
      <c r="G376" s="165"/>
      <c r="H376" s="165"/>
      <c r="I376" s="165"/>
      <c r="J376" s="165"/>
      <c r="K376" s="165"/>
      <c r="L376" s="165"/>
      <c r="M376" s="165"/>
      <c r="N376" s="165"/>
      <c r="O376" s="165"/>
      <c r="P376" s="166"/>
    </row>
    <row r="377" spans="1:16" ht="15" customHeight="1" x14ac:dyDescent="0.3">
      <c r="A377" s="44" t="e">
        <f ca="1">IF(MONTH(C377)=MONTH(D$3),RIGHT('Yearly Info'!A$23,LEN('Yearly Info'!A$23)-4),"")</f>
        <v>#VALUE!</v>
      </c>
      <c r="B377" s="145"/>
      <c r="C377" s="42">
        <f t="shared" ca="1" si="14"/>
        <v>46368</v>
      </c>
      <c r="D377" s="106">
        <f ca="1">INDIRECT("'" &amp; UPPER(LEFT(TEXT($D$3,"mmmm"),3)) &amp; "'!N20")</f>
        <v>0</v>
      </c>
      <c r="E377" s="170"/>
      <c r="F377" s="165"/>
      <c r="G377" s="165"/>
      <c r="H377" s="165"/>
      <c r="I377" s="165"/>
      <c r="J377" s="165"/>
      <c r="K377" s="165"/>
      <c r="L377" s="165"/>
      <c r="M377" s="165"/>
      <c r="N377" s="165"/>
      <c r="O377" s="165"/>
      <c r="P377" s="166"/>
    </row>
    <row r="378" spans="1:16" ht="15" customHeight="1" x14ac:dyDescent="0.3">
      <c r="A378" s="44" t="e">
        <f ca="1">IF(MONTH(C378)=MONTH(D$3),RIGHT('Yearly Info'!A$24,LEN('Yearly Info'!A$24)-4),"")</f>
        <v>#VALUE!</v>
      </c>
      <c r="B378" s="145"/>
      <c r="C378" s="42">
        <f t="shared" ca="1" si="14"/>
        <v>46368</v>
      </c>
      <c r="D378" s="106">
        <f ca="1">INDIRECT("'" &amp; UPPER(LEFT(TEXT($D$3,"mmmm"),3)) &amp; "'!N21")</f>
        <v>0</v>
      </c>
      <c r="E378" s="164"/>
      <c r="F378" s="165"/>
      <c r="G378" s="165"/>
      <c r="H378" s="165"/>
      <c r="I378" s="165"/>
      <c r="J378" s="165"/>
      <c r="K378" s="165"/>
      <c r="L378" s="165"/>
      <c r="M378" s="165"/>
      <c r="N378" s="165"/>
      <c r="O378" s="165"/>
      <c r="P378" s="166"/>
    </row>
    <row r="379" spans="1:16" ht="15" customHeight="1" x14ac:dyDescent="0.3">
      <c r="A379" s="44" t="e">
        <f ca="1">IF(MONTH(C379)=MONTH(D$3),RIGHT('Yearly Info'!A$25,LEN('Yearly Info'!A$25)-4),"")</f>
        <v>#VALUE!</v>
      </c>
      <c r="B379" s="145"/>
      <c r="C379" s="42">
        <f t="shared" ca="1" si="14"/>
        <v>46368</v>
      </c>
      <c r="D379" s="106">
        <f ca="1">INDIRECT("'" &amp; UPPER(LEFT(TEXT($D$3,"mmmm"),3)) &amp; "'!N22")</f>
        <v>0</v>
      </c>
      <c r="E379" s="164"/>
      <c r="F379" s="165"/>
      <c r="G379" s="165"/>
      <c r="H379" s="165"/>
      <c r="I379" s="165"/>
      <c r="J379" s="165"/>
      <c r="K379" s="165"/>
      <c r="L379" s="165"/>
      <c r="M379" s="165"/>
      <c r="N379" s="165"/>
      <c r="O379" s="165"/>
      <c r="P379" s="166"/>
    </row>
    <row r="380" spans="1:16" ht="15" customHeight="1" x14ac:dyDescent="0.3">
      <c r="A380" s="44" t="e">
        <f ca="1">IF(MONTH(C380)=MONTH(D$3),RIGHT('Yearly Info'!A$26,LEN('Yearly Info'!A$26)-4),"")</f>
        <v>#VALUE!</v>
      </c>
      <c r="B380" s="145"/>
      <c r="C380" s="42">
        <f t="shared" ca="1" si="14"/>
        <v>46368</v>
      </c>
      <c r="D380" s="106">
        <f ca="1">INDIRECT("'" &amp; UPPER(LEFT(TEXT($D$3,"mmmm"),3)) &amp; "'!N23")</f>
        <v>0</v>
      </c>
      <c r="E380" s="164"/>
      <c r="F380" s="165"/>
      <c r="G380" s="165"/>
      <c r="H380" s="165"/>
      <c r="I380" s="165"/>
      <c r="J380" s="165"/>
      <c r="K380" s="165"/>
      <c r="L380" s="165"/>
      <c r="M380" s="165"/>
      <c r="N380" s="165"/>
      <c r="O380" s="165"/>
      <c r="P380" s="166"/>
    </row>
    <row r="381" spans="1:16" ht="15" customHeight="1" x14ac:dyDescent="0.3">
      <c r="A381" s="44" t="e">
        <f ca="1">IF(MONTH(C381)=MONTH(D$3),RIGHT('Yearly Info'!A$27,LEN('Yearly Info'!A$27)-4),"")</f>
        <v>#VALUE!</v>
      </c>
      <c r="B381" s="145"/>
      <c r="C381" s="42">
        <f t="shared" ca="1" si="14"/>
        <v>46368</v>
      </c>
      <c r="D381" s="106">
        <f ca="1">INDIRECT("'" &amp; UPPER(LEFT(TEXT($D$3,"mmmm"),3)) &amp; "'!N24")</f>
        <v>0</v>
      </c>
      <c r="E381" s="164"/>
      <c r="F381" s="165"/>
      <c r="G381" s="165"/>
      <c r="H381" s="165"/>
      <c r="I381" s="165"/>
      <c r="J381" s="165"/>
      <c r="K381" s="165"/>
      <c r="L381" s="165"/>
      <c r="M381" s="165"/>
      <c r="N381" s="165"/>
      <c r="O381" s="165"/>
      <c r="P381" s="166"/>
    </row>
    <row r="382" spans="1:16" ht="15" customHeight="1" x14ac:dyDescent="0.3">
      <c r="A382" s="44" t="e">
        <f ca="1">IF(MONTH(C382)=MONTH(D$3),RIGHT('Yearly Info'!A$28,LEN('Yearly Info'!A$28)-4),"")</f>
        <v>#VALUE!</v>
      </c>
      <c r="B382" s="145"/>
      <c r="C382" s="42">
        <f t="shared" ca="1" si="14"/>
        <v>46368</v>
      </c>
      <c r="D382" s="106">
        <f ca="1">INDIRECT("'" &amp; UPPER(LEFT(TEXT($D$3,"mmmm"),3)) &amp; "'!N25")</f>
        <v>0</v>
      </c>
      <c r="E382" s="164"/>
      <c r="F382" s="165"/>
      <c r="G382" s="165"/>
      <c r="H382" s="165"/>
      <c r="I382" s="165"/>
      <c r="J382" s="165"/>
      <c r="K382" s="165"/>
      <c r="L382" s="165"/>
      <c r="M382" s="165"/>
      <c r="N382" s="165"/>
      <c r="O382" s="165"/>
      <c r="P382" s="166"/>
    </row>
    <row r="383" spans="1:16" ht="15" customHeight="1" x14ac:dyDescent="0.3">
      <c r="A383" s="44" t="e">
        <f ca="1">IF(MONTH(C383)=MONTH(D$3),RIGHT('Yearly Info'!A$29,LEN('Yearly Info'!A$29)-4),"")</f>
        <v>#VALUE!</v>
      </c>
      <c r="B383" s="145"/>
      <c r="C383" s="42">
        <f t="shared" ca="1" si="14"/>
        <v>46368</v>
      </c>
      <c r="D383" s="106">
        <f ca="1">INDIRECT("'" &amp; UPPER(LEFT(TEXT($D$3,"mmmm"),3)) &amp; "'!N26")</f>
        <v>0</v>
      </c>
      <c r="E383" s="164"/>
      <c r="F383" s="165"/>
      <c r="G383" s="165"/>
      <c r="H383" s="165"/>
      <c r="I383" s="165"/>
      <c r="J383" s="165"/>
      <c r="K383" s="165"/>
      <c r="L383" s="165"/>
      <c r="M383" s="165"/>
      <c r="N383" s="165"/>
      <c r="O383" s="165"/>
      <c r="P383" s="166"/>
    </row>
    <row r="384" spans="1:16" ht="15" customHeight="1" x14ac:dyDescent="0.3">
      <c r="A384" s="44" t="e">
        <f ca="1">IF(MONTH(C384)=MONTH(D$3),RIGHT('Yearly Info'!A$30,LEN('Yearly Info'!A$30)-4),"")</f>
        <v>#VALUE!</v>
      </c>
      <c r="B384" s="145"/>
      <c r="C384" s="42">
        <f t="shared" ca="1" si="14"/>
        <v>46368</v>
      </c>
      <c r="D384" s="106">
        <f ca="1">INDIRECT("'" &amp; UPPER(LEFT(TEXT($D$3,"mmmm"),3)) &amp; "'!N27")</f>
        <v>0</v>
      </c>
      <c r="E384" s="164"/>
      <c r="F384" s="165"/>
      <c r="G384" s="165"/>
      <c r="H384" s="165"/>
      <c r="I384" s="165"/>
      <c r="J384" s="165"/>
      <c r="K384" s="165"/>
      <c r="L384" s="165"/>
      <c r="M384" s="165"/>
      <c r="N384" s="165"/>
      <c r="O384" s="165"/>
      <c r="P384" s="166"/>
    </row>
    <row r="385" spans="1:16" ht="15" customHeight="1" x14ac:dyDescent="0.3">
      <c r="A385" s="44" t="e">
        <f ca="1">IF(MONTH(C385)=MONTH(D$3),RIGHT('Yearly Info'!A$31,LEN('Yearly Info'!A$31)-4),"")</f>
        <v>#VALUE!</v>
      </c>
      <c r="B385" s="145"/>
      <c r="C385" s="42">
        <f t="shared" ca="1" si="14"/>
        <v>46368</v>
      </c>
      <c r="D385" s="106">
        <f ca="1">INDIRECT("'" &amp; UPPER(LEFT(TEXT($D$3,"mmmm"),3)) &amp; "'!N28")</f>
        <v>0</v>
      </c>
      <c r="E385" s="164"/>
      <c r="F385" s="165"/>
      <c r="G385" s="165"/>
      <c r="H385" s="165"/>
      <c r="I385" s="165"/>
      <c r="J385" s="165"/>
      <c r="K385" s="165"/>
      <c r="L385" s="165"/>
      <c r="M385" s="165"/>
      <c r="N385" s="165"/>
      <c r="O385" s="165"/>
      <c r="P385" s="166"/>
    </row>
    <row r="386" spans="1:16" ht="15" customHeight="1" x14ac:dyDescent="0.3">
      <c r="A386" s="44" t="e">
        <f ca="1">IF(MONTH(C386)=MONTH(D$3),RIGHT('Yearly Info'!A$32,LEN('Yearly Info'!A$32)-4),"")</f>
        <v>#VALUE!</v>
      </c>
      <c r="B386" s="145"/>
      <c r="C386" s="42">
        <f t="shared" ca="1" si="14"/>
        <v>46368</v>
      </c>
      <c r="D386" s="106">
        <f ca="1">INDIRECT("'" &amp; UPPER(LEFT(TEXT($D$3,"mmmm"),3)) &amp; "'!N29")</f>
        <v>0</v>
      </c>
      <c r="E386" s="164"/>
      <c r="F386" s="165"/>
      <c r="G386" s="165"/>
      <c r="H386" s="165"/>
      <c r="I386" s="165"/>
      <c r="J386" s="165"/>
      <c r="K386" s="165"/>
      <c r="L386" s="165"/>
      <c r="M386" s="165"/>
      <c r="N386" s="165"/>
      <c r="O386" s="165"/>
      <c r="P386" s="166"/>
    </row>
    <row r="387" spans="1:16" ht="15" customHeight="1" x14ac:dyDescent="0.3">
      <c r="A387" s="44" t="e">
        <f ca="1">IF(MONTH(C387)=MONTH(D$3),RIGHT('Yearly Info'!A$33,LEN('Yearly Info'!A$33)-4),"")</f>
        <v>#VALUE!</v>
      </c>
      <c r="B387" s="145"/>
      <c r="C387" s="42">
        <f t="shared" ca="1" si="14"/>
        <v>46368</v>
      </c>
      <c r="D387" s="106">
        <f ca="1">INDIRECT("'" &amp; UPPER(LEFT(TEXT($D$3,"mmmm"),3)) &amp; "'!N30")</f>
        <v>0</v>
      </c>
      <c r="E387" s="164"/>
      <c r="F387" s="165"/>
      <c r="G387" s="165"/>
      <c r="H387" s="165"/>
      <c r="I387" s="165"/>
      <c r="J387" s="165"/>
      <c r="K387" s="165"/>
      <c r="L387" s="165"/>
      <c r="M387" s="165"/>
      <c r="N387" s="165"/>
      <c r="O387" s="165"/>
      <c r="P387" s="166"/>
    </row>
    <row r="388" spans="1:16" ht="15" customHeight="1" x14ac:dyDescent="0.3">
      <c r="A388" s="44" t="e">
        <f ca="1">IF(MONTH(C388)=MONTH(D$3),RIGHT('Yearly Info'!A$34,LEN('Yearly Info'!A$34)-4),"")</f>
        <v>#VALUE!</v>
      </c>
      <c r="B388" s="145"/>
      <c r="C388" s="42">
        <f t="shared" ca="1" si="14"/>
        <v>46368</v>
      </c>
      <c r="D388" s="106">
        <f ca="1">INDIRECT("'" &amp; UPPER(LEFT(TEXT($D$3,"mmmm"),3)) &amp; "'!N31")</f>
        <v>0</v>
      </c>
      <c r="E388" s="164"/>
      <c r="F388" s="165"/>
      <c r="G388" s="165"/>
      <c r="H388" s="165"/>
      <c r="I388" s="165"/>
      <c r="J388" s="165"/>
      <c r="K388" s="165"/>
      <c r="L388" s="165"/>
      <c r="M388" s="165"/>
      <c r="N388" s="165"/>
      <c r="O388" s="165"/>
      <c r="P388" s="166"/>
    </row>
    <row r="389" spans="1:16" ht="15" customHeight="1" x14ac:dyDescent="0.3">
      <c r="A389" s="44" t="e">
        <f ca="1">IF(MONTH(C389)=MONTH(D$3),RIGHT('Yearly Info'!A$35,LEN('Yearly Info'!A$35)-4),"")</f>
        <v>#VALUE!</v>
      </c>
      <c r="B389" s="145"/>
      <c r="C389" s="42">
        <f t="shared" ca="1" si="14"/>
        <v>46368</v>
      </c>
      <c r="D389" s="106">
        <f ca="1">INDIRECT("'" &amp; UPPER(LEFT(TEXT($D$3,"mmmm"),3)) &amp; "'!N32")</f>
        <v>0</v>
      </c>
      <c r="E389" s="164"/>
      <c r="F389" s="165"/>
      <c r="G389" s="165"/>
      <c r="H389" s="165"/>
      <c r="I389" s="165"/>
      <c r="J389" s="165"/>
      <c r="K389" s="165"/>
      <c r="L389" s="165"/>
      <c r="M389" s="165"/>
      <c r="N389" s="165"/>
      <c r="O389" s="165"/>
      <c r="P389" s="166"/>
    </row>
    <row r="390" spans="1:16" ht="15" customHeight="1" x14ac:dyDescent="0.3">
      <c r="A390" s="44" t="e">
        <f ca="1">IF(MONTH(C390)=MONTH(D$3),RIGHT('Yearly Info'!A$36,LEN('Yearly Info'!A$36)-4),"")</f>
        <v>#VALUE!</v>
      </c>
      <c r="B390" s="145"/>
      <c r="C390" s="42">
        <f t="shared" ca="1" si="14"/>
        <v>46368</v>
      </c>
      <c r="D390" s="106">
        <f ca="1">INDIRECT("'" &amp; UPPER(LEFT(TEXT($D$3,"mmmm"),3)) &amp; "'!N33")</f>
        <v>0</v>
      </c>
      <c r="E390" s="167"/>
      <c r="F390" s="168"/>
      <c r="G390" s="168"/>
      <c r="H390" s="168"/>
      <c r="I390" s="168"/>
      <c r="J390" s="168"/>
      <c r="K390" s="168"/>
      <c r="L390" s="168"/>
      <c r="M390" s="168"/>
      <c r="N390" s="168"/>
      <c r="O390" s="168"/>
      <c r="P390" s="169"/>
    </row>
    <row r="391" spans="1:16" ht="15" customHeight="1" x14ac:dyDescent="0.3">
      <c r="A391" s="44" t="e">
        <f ca="1">IF(MONTH(C391)=MONTH(D$3),RIGHT('Yearly Info'!A$37,LEN('Yearly Info'!A$37)-4),"")</f>
        <v>#VALUE!</v>
      </c>
      <c r="B391" s="145"/>
      <c r="C391" s="42">
        <f t="shared" ca="1" si="14"/>
        <v>46368</v>
      </c>
      <c r="D391" s="106">
        <f ca="1">INDIRECT("'" &amp; UPPER(LEFT(TEXT($D$3,"mmmm"),3)) &amp; "'!N34")</f>
        <v>0</v>
      </c>
      <c r="E391" s="164"/>
      <c r="F391" s="165"/>
      <c r="G391" s="165"/>
      <c r="H391" s="165"/>
      <c r="I391" s="165"/>
      <c r="J391" s="165"/>
      <c r="K391" s="165"/>
      <c r="L391" s="165"/>
      <c r="M391" s="165"/>
      <c r="N391" s="165"/>
      <c r="O391" s="165"/>
      <c r="P391" s="166"/>
    </row>
    <row r="392" spans="1:16" ht="15" customHeight="1" x14ac:dyDescent="0.3">
      <c r="A392" s="44" t="e">
        <f ca="1">IF(MONTH(C392)=MONTH(D$3),RIGHT('Yearly Info'!A$38,LEN('Yearly Info'!A$38)-4),"")</f>
        <v>#VALUE!</v>
      </c>
      <c r="B392" s="145"/>
      <c r="C392" s="42">
        <f t="shared" ca="1" si="14"/>
        <v>46368</v>
      </c>
      <c r="D392" s="106">
        <f ca="1">INDIRECT("'" &amp; UPPER(LEFT(TEXT($D$3,"mmmm"),3)) &amp; "'!N35")</f>
        <v>0</v>
      </c>
      <c r="E392" s="164"/>
      <c r="F392" s="165"/>
      <c r="G392" s="165"/>
      <c r="H392" s="165"/>
      <c r="I392" s="165"/>
      <c r="J392" s="165"/>
      <c r="K392" s="165"/>
      <c r="L392" s="165"/>
      <c r="M392" s="165"/>
      <c r="N392" s="165"/>
      <c r="O392" s="165"/>
      <c r="P392" s="166"/>
    </row>
    <row r="393" spans="1:16" ht="15" customHeight="1" x14ac:dyDescent="0.3">
      <c r="A393" s="44" t="e">
        <f ca="1">IF(MONTH(C393)=MONTH(D$3),RIGHT('Yearly Info'!A$39,LEN('Yearly Info'!A$39)-4),"")</f>
        <v>#VALUE!</v>
      </c>
      <c r="B393" s="145"/>
      <c r="C393" s="42">
        <f t="shared" ca="1" si="14"/>
        <v>46368</v>
      </c>
      <c r="D393" s="106">
        <f ca="1">INDIRECT("'" &amp; UPPER(LEFT(TEXT($D$3,"mmmm"),3)) &amp; "'!N36")</f>
        <v>0</v>
      </c>
      <c r="E393" s="164"/>
      <c r="F393" s="165"/>
      <c r="G393" s="165"/>
      <c r="H393" s="165"/>
      <c r="I393" s="165"/>
      <c r="J393" s="165"/>
      <c r="K393" s="165"/>
      <c r="L393" s="165"/>
      <c r="M393" s="165"/>
      <c r="N393" s="165"/>
      <c r="O393" s="165"/>
      <c r="P393" s="166"/>
    </row>
    <row r="394" spans="1:16" ht="15" customHeight="1" thickBot="1" x14ac:dyDescent="0.35">
      <c r="A394" s="45" t="e">
        <f ca="1">IF(MONTH(C394)=MONTH(D$3),RIGHT('Yearly Info'!A$40,LEN('Yearly Info'!A$40)-4),"")</f>
        <v>#VALUE!</v>
      </c>
      <c r="B394" s="145"/>
      <c r="C394" s="42">
        <f t="shared" ca="1" si="14"/>
        <v>46368</v>
      </c>
      <c r="D394" s="106">
        <f ca="1">INDIRECT("'" &amp; UPPER(LEFT(TEXT($D$3,"mmmm"),3)) &amp; "'!N37")</f>
        <v>0</v>
      </c>
      <c r="E394" s="164"/>
      <c r="F394" s="165"/>
      <c r="G394" s="165"/>
      <c r="H394" s="165"/>
      <c r="I394" s="165"/>
      <c r="J394" s="165"/>
      <c r="K394" s="165"/>
      <c r="L394" s="165"/>
      <c r="M394" s="165"/>
      <c r="N394" s="165"/>
      <c r="O394" s="165"/>
      <c r="P394" s="166"/>
    </row>
    <row r="395" spans="1:16" ht="15" customHeight="1" thickBot="1" x14ac:dyDescent="0.35">
      <c r="A395" s="45" t="str">
        <f ca="1">IF(MONTH(C395)=MONTH(D$3),RIGHT('Yearly Info'!A$41,LEN('Yearly Info'!A$41)-4),"")</f>
        <v xml:space="preserve"> </v>
      </c>
      <c r="B395" s="145"/>
      <c r="C395" s="42">
        <f t="shared" ca="1" si="14"/>
        <v>46368</v>
      </c>
      <c r="D395" s="106">
        <f ca="1">INDIRECT("'" &amp; UPPER(LEFT(TEXT($D$3,"mmmm"),3)) &amp; "'!N38")</f>
        <v>0</v>
      </c>
      <c r="E395" s="164"/>
      <c r="F395" s="165"/>
      <c r="G395" s="165"/>
      <c r="H395" s="165"/>
      <c r="I395" s="165"/>
      <c r="J395" s="165"/>
      <c r="K395" s="165"/>
      <c r="L395" s="165"/>
      <c r="M395" s="165"/>
      <c r="N395" s="165"/>
      <c r="O395" s="165"/>
      <c r="P395" s="166"/>
    </row>
    <row r="396" spans="1:16" ht="15" customHeight="1" thickBot="1" x14ac:dyDescent="0.35">
      <c r="A396" s="45" t="str">
        <f ca="1">IF(MONTH(C396)=MONTH(D$3),RIGHT('Yearly Info'!A$42,LEN('Yearly Info'!A$42)-4),"")</f>
        <v xml:space="preserve"> </v>
      </c>
      <c r="B396" s="145"/>
      <c r="C396" s="42">
        <f t="shared" ca="1" si="14"/>
        <v>46368</v>
      </c>
      <c r="D396" s="106">
        <f ca="1">INDIRECT("'" &amp; UPPER(LEFT(TEXT($D$3,"mmmm"),3)) &amp; "'!N39")</f>
        <v>0</v>
      </c>
      <c r="E396" s="164"/>
      <c r="F396" s="165"/>
      <c r="G396" s="165"/>
      <c r="H396" s="165"/>
      <c r="I396" s="165"/>
      <c r="J396" s="165"/>
      <c r="K396" s="165"/>
      <c r="L396" s="165"/>
      <c r="M396" s="165"/>
      <c r="N396" s="165"/>
      <c r="O396" s="165"/>
      <c r="P396" s="166"/>
    </row>
    <row r="397" spans="1:16" ht="15" customHeight="1" thickBot="1" x14ac:dyDescent="0.35">
      <c r="A397" s="45" t="str">
        <f ca="1">IF(MONTH(C397)=MONTH(D$3),RIGHT('Yearly Info'!A$43,LEN('Yearly Info'!A$43)-4),"")</f>
        <v xml:space="preserve"> </v>
      </c>
      <c r="B397" s="146"/>
      <c r="C397" s="42">
        <f t="shared" ca="1" si="14"/>
        <v>46368</v>
      </c>
      <c r="D397" s="106">
        <f ca="1">INDIRECT("'" &amp; UPPER(LEFT(TEXT($D$3,"mmmm"),3)) &amp; "'!N40")</f>
        <v>0</v>
      </c>
      <c r="E397" s="171"/>
      <c r="F397" s="172"/>
      <c r="G397" s="172"/>
      <c r="H397" s="172"/>
      <c r="I397" s="172"/>
      <c r="J397" s="172"/>
      <c r="K397" s="172"/>
      <c r="L397" s="172"/>
      <c r="M397" s="172"/>
      <c r="N397" s="172"/>
      <c r="O397" s="172"/>
      <c r="P397" s="173"/>
    </row>
    <row r="398" spans="1:16" ht="15" customHeight="1" x14ac:dyDescent="0.25">
      <c r="A398" s="44" t="str">
        <f ca="1">IF(MONTH(C398)=MONTH(D$3),RIGHT('Yearly Info'!A$14,LEN('Yearly Info'!A$14)-4),"")</f>
        <v xml:space="preserve"> RICS Support for MDEQ</v>
      </c>
      <c r="B398" s="145" t="str">
        <f ca="1">TEXT(C398,"dddd")</f>
        <v>Sunday</v>
      </c>
      <c r="C398" s="94">
        <f ca="1">C368+1</f>
        <v>46369</v>
      </c>
      <c r="D398" s="107">
        <f ca="1">INDIRECT("'" &amp; UPPER(LEFT(TEXT($D$3,"mmmm"),3)) &amp; "'!O11")</f>
        <v>0</v>
      </c>
      <c r="E398" s="147"/>
      <c r="F398" s="148"/>
      <c r="G398" s="148"/>
      <c r="H398" s="148"/>
      <c r="I398" s="148"/>
      <c r="J398" s="148"/>
      <c r="K398" s="148"/>
      <c r="L398" s="148"/>
      <c r="M398" s="148"/>
      <c r="N398" s="148"/>
      <c r="O398" s="148"/>
      <c r="P398" s="149"/>
    </row>
    <row r="399" spans="1:16" ht="15" customHeight="1" x14ac:dyDescent="0.25">
      <c r="A399" s="44" t="str">
        <f ca="1">IF(MONTH(C399)=MONTH(D$3),RIGHT('Yearly Info'!A$15,LEN('Yearly Info'!A$15)-4),"")</f>
        <v xml:space="preserve"> MDEQ</v>
      </c>
      <c r="B399" s="145"/>
      <c r="C399" s="42">
        <f ca="1">C398</f>
        <v>46369</v>
      </c>
      <c r="D399" s="107">
        <f ca="1">INDIRECT("'" &amp; UPPER(LEFT(TEXT($D$3,"mmmm"),3)) &amp; "'!O12")</f>
        <v>0</v>
      </c>
      <c r="E399" s="147"/>
      <c r="F399" s="148"/>
      <c r="G399" s="148"/>
      <c r="H399" s="148"/>
      <c r="I399" s="148"/>
      <c r="J399" s="148"/>
      <c r="K399" s="148"/>
      <c r="L399" s="148"/>
      <c r="M399" s="148"/>
      <c r="N399" s="148"/>
      <c r="O399" s="148"/>
      <c r="P399" s="149"/>
    </row>
    <row r="400" spans="1:16" ht="15" customHeight="1" x14ac:dyDescent="0.25">
      <c r="A400" s="44" t="str">
        <f ca="1">IF(MONTH(C400)=MONTH(D$3),RIGHT('Yearly Info'!A$16,LEN('Yearly Info'!A$16)-4),"")</f>
        <v xml:space="preserve"> RICS Idea Portal</v>
      </c>
      <c r="B400" s="145"/>
      <c r="C400" s="42">
        <f t="shared" ref="C400:C427" ca="1" si="15">C399</f>
        <v>46369</v>
      </c>
      <c r="D400" s="107">
        <f ca="1">INDIRECT("'" &amp; UPPER(LEFT(TEXT($D$3,"mmmm"),3)) &amp; "'!O13")</f>
        <v>0</v>
      </c>
      <c r="E400" s="147"/>
      <c r="F400" s="148"/>
      <c r="G400" s="148"/>
      <c r="H400" s="148"/>
      <c r="I400" s="148"/>
      <c r="J400" s="148"/>
      <c r="K400" s="148"/>
      <c r="L400" s="148"/>
      <c r="M400" s="148"/>
      <c r="N400" s="148"/>
      <c r="O400" s="148"/>
      <c r="P400" s="149"/>
    </row>
    <row r="401" spans="1:16" ht="15" customHeight="1" x14ac:dyDescent="0.25">
      <c r="A401" s="44" t="str">
        <f ca="1">IF(MONTH(C401)=MONTH(D$3),RIGHT('Yearly Info'!A$17,LEN('Yearly Info'!A$17)-4),"")</f>
        <v xml:space="preserve"> MSWIS</v>
      </c>
      <c r="B401" s="145"/>
      <c r="C401" s="42">
        <f t="shared" ca="1" si="15"/>
        <v>46369</v>
      </c>
      <c r="D401" s="107">
        <f ca="1">INDIRECT("'" &amp; UPPER(LEFT(TEXT($D$3,"mmmm"),3)) &amp; "'!O14")</f>
        <v>0</v>
      </c>
      <c r="E401" s="147"/>
      <c r="F401" s="148"/>
      <c r="G401" s="148"/>
      <c r="H401" s="148"/>
      <c r="I401" s="148"/>
      <c r="J401" s="148"/>
      <c r="K401" s="148"/>
      <c r="L401" s="148"/>
      <c r="M401" s="148"/>
      <c r="N401" s="148"/>
      <c r="O401" s="148"/>
      <c r="P401" s="149"/>
    </row>
    <row r="402" spans="1:16" ht="15" customHeight="1" x14ac:dyDescent="0.25">
      <c r="A402" s="44" t="str">
        <f ca="1">IF(MONTH(C402)=MONTH(D$3),RIGHT('Yearly Info'!A$18,LEN('Yearly Info'!A$18)-4),"")</f>
        <v xml:space="preserve"> GeoSpatial</v>
      </c>
      <c r="B402" s="145"/>
      <c r="C402" s="42">
        <f t="shared" ca="1" si="15"/>
        <v>46369</v>
      </c>
      <c r="D402" s="107">
        <f ca="1">INDIRECT("'" &amp; UPPER(LEFT(TEXT($D$3,"mmmm"),3)) &amp; "'!O15")</f>
        <v>0</v>
      </c>
      <c r="E402" s="147"/>
      <c r="F402" s="148"/>
      <c r="G402" s="148"/>
      <c r="H402" s="148"/>
      <c r="I402" s="148"/>
      <c r="J402" s="148"/>
      <c r="K402" s="148"/>
      <c r="L402" s="148"/>
      <c r="M402" s="148"/>
      <c r="N402" s="148"/>
      <c r="O402" s="148"/>
      <c r="P402" s="149"/>
    </row>
    <row r="403" spans="1:16" ht="15" customHeight="1" x14ac:dyDescent="0.25">
      <c r="A403" s="44" t="str">
        <f ca="1">IF(MONTH(C403)=MONTH(D$3),RIGHT('Yearly Info'!A$19,LEN('Yearly Info'!A$19)-4),"")</f>
        <v xml:space="preserve"> RICS Dashboard</v>
      </c>
      <c r="B403" s="145"/>
      <c r="C403" s="42">
        <f t="shared" ca="1" si="15"/>
        <v>46369</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MDWFP NRIS</v>
      </c>
      <c r="B404" s="145"/>
      <c r="C404" s="42">
        <f t="shared" ca="1" si="15"/>
        <v>46369</v>
      </c>
      <c r="D404" s="107">
        <f ca="1">INDIRECT("'" &amp; UPPER(LEFT(TEXT($D$3,"mmmm"),3)) &amp; "'!O17")</f>
        <v>0</v>
      </c>
      <c r="E404" s="147"/>
      <c r="F404" s="148"/>
      <c r="G404" s="148"/>
      <c r="H404" s="148"/>
      <c r="I404" s="148"/>
      <c r="J404" s="148"/>
      <c r="K404" s="148"/>
      <c r="L404" s="148"/>
      <c r="M404" s="148"/>
      <c r="N404" s="148"/>
      <c r="O404" s="148"/>
      <c r="P404" s="149"/>
    </row>
    <row r="405" spans="1:16" ht="15" customHeight="1" x14ac:dyDescent="0.25">
      <c r="A405" s="44" t="str">
        <f ca="1">IF(MONTH(C405)=MONTH(D$3),RIGHT('Yearly Info'!A$21,LEN('Yearly Info'!A$21)-4),"")</f>
        <v xml:space="preserve"> MSWIS MRVA 4 CLOSED</v>
      </c>
      <c r="B405" s="145"/>
      <c r="C405" s="42">
        <f t="shared" ca="1" si="15"/>
        <v>46369</v>
      </c>
      <c r="D405" s="107">
        <f ca="1">INDIRECT("'" &amp; UPPER(LEFT(TEXT($D$3,"mmmm"),3)) &amp; "'!O18")</f>
        <v>0</v>
      </c>
      <c r="E405" s="147"/>
      <c r="F405" s="148"/>
      <c r="G405" s="148"/>
      <c r="H405" s="148"/>
      <c r="I405" s="148"/>
      <c r="J405" s="148"/>
      <c r="K405" s="148"/>
      <c r="L405" s="148"/>
      <c r="M405" s="148"/>
      <c r="N405" s="148"/>
      <c r="O405" s="148"/>
      <c r="P405" s="149"/>
    </row>
    <row r="406" spans="1:16" ht="15" customHeight="1" x14ac:dyDescent="0.25">
      <c r="A406" s="44" t="str">
        <f ca="1">IF(MONTH(C406)=MONTH(D$3),RIGHT('Yearly Info'!A$22,LEN('Yearly Info'!A$22)-4),"")</f>
        <v xml:space="preserve"> Tackett</v>
      </c>
      <c r="B406" s="145"/>
      <c r="C406" s="42">
        <f t="shared" ca="1" si="15"/>
        <v>46369</v>
      </c>
      <c r="D406" s="107">
        <f ca="1">INDIRECT("'" &amp; UPPER(LEFT(TEXT($D$3,"mmmm"),3)) &amp; "'!O19")</f>
        <v>0</v>
      </c>
      <c r="E406" s="147"/>
      <c r="F406" s="148"/>
      <c r="G406" s="148"/>
      <c r="H406" s="148"/>
      <c r="I406" s="148"/>
      <c r="J406" s="148"/>
      <c r="K406" s="148"/>
      <c r="L406" s="148"/>
      <c r="M406" s="148"/>
      <c r="N406" s="148"/>
      <c r="O406" s="148"/>
      <c r="P406" s="149"/>
    </row>
    <row r="407" spans="1:16" ht="15" customHeight="1" x14ac:dyDescent="0.25">
      <c r="A407" s="44" t="e">
        <f ca="1">IF(MONTH(C407)=MONTH(D$3),RIGHT('Yearly Info'!A$23,LEN('Yearly Info'!A$23)-4),"")</f>
        <v>#VALUE!</v>
      </c>
      <c r="B407" s="145"/>
      <c r="C407" s="42">
        <f t="shared" ca="1" si="15"/>
        <v>46369</v>
      </c>
      <c r="D407" s="107">
        <f ca="1">INDIRECT("'" &amp; UPPER(LEFT(TEXT($D$3,"mmmm"),3)) &amp; "'!O20")</f>
        <v>0</v>
      </c>
      <c r="E407" s="147"/>
      <c r="F407" s="148"/>
      <c r="G407" s="148"/>
      <c r="H407" s="148"/>
      <c r="I407" s="148"/>
      <c r="J407" s="148"/>
      <c r="K407" s="148"/>
      <c r="L407" s="148"/>
      <c r="M407" s="148"/>
      <c r="N407" s="148"/>
      <c r="O407" s="148"/>
      <c r="P407" s="149"/>
    </row>
    <row r="408" spans="1:16" ht="15" customHeight="1" x14ac:dyDescent="0.25">
      <c r="A408" s="44" t="e">
        <f ca="1">IF(MONTH(C408)=MONTH(D$3),RIGHT('Yearly Info'!A$24,LEN('Yearly Info'!A$24)-4),"")</f>
        <v>#VALUE!</v>
      </c>
      <c r="B408" s="145"/>
      <c r="C408" s="42">
        <f t="shared" ca="1" si="15"/>
        <v>46369</v>
      </c>
      <c r="D408" s="107">
        <f ca="1">INDIRECT("'" &amp; UPPER(LEFT(TEXT($D$3,"mmmm"),3)) &amp; "'!O21")</f>
        <v>0</v>
      </c>
      <c r="E408" s="147"/>
      <c r="F408" s="148"/>
      <c r="G408" s="148"/>
      <c r="H408" s="148"/>
      <c r="I408" s="148"/>
      <c r="J408" s="148"/>
      <c r="K408" s="148"/>
      <c r="L408" s="148"/>
      <c r="M408" s="148"/>
      <c r="N408" s="148"/>
      <c r="O408" s="148"/>
      <c r="P408" s="149"/>
    </row>
    <row r="409" spans="1:16" ht="15" customHeight="1" x14ac:dyDescent="0.25">
      <c r="A409" s="44" t="e">
        <f ca="1">IF(MONTH(C409)=MONTH(D$3),RIGHT('Yearly Info'!A$25,LEN('Yearly Info'!A$25)-4),"")</f>
        <v>#VALUE!</v>
      </c>
      <c r="B409" s="145"/>
      <c r="C409" s="42">
        <f t="shared" ca="1" si="15"/>
        <v>46369</v>
      </c>
      <c r="D409" s="107">
        <f ca="1">INDIRECT("'" &amp; UPPER(LEFT(TEXT($D$3,"mmmm"),3)) &amp; "'!O22")</f>
        <v>0</v>
      </c>
      <c r="E409" s="147"/>
      <c r="F409" s="148"/>
      <c r="G409" s="148"/>
      <c r="H409" s="148"/>
      <c r="I409" s="148"/>
      <c r="J409" s="148"/>
      <c r="K409" s="148"/>
      <c r="L409" s="148"/>
      <c r="M409" s="148"/>
      <c r="N409" s="148"/>
      <c r="O409" s="148"/>
      <c r="P409" s="149"/>
    </row>
    <row r="410" spans="1:16" ht="15" customHeight="1" x14ac:dyDescent="0.25">
      <c r="A410" s="44" t="e">
        <f ca="1">IF(MONTH(C410)=MONTH(D$3),RIGHT('Yearly Info'!A$26,LEN('Yearly Info'!A$26)-4),"")</f>
        <v>#VALUE!</v>
      </c>
      <c r="B410" s="145"/>
      <c r="C410" s="42">
        <f t="shared" ca="1" si="15"/>
        <v>46369</v>
      </c>
      <c r="D410" s="107">
        <f ca="1">INDIRECT("'" &amp; UPPER(LEFT(TEXT($D$3,"mmmm"),3)) &amp; "'!O23")</f>
        <v>0</v>
      </c>
      <c r="E410" s="147"/>
      <c r="F410" s="148"/>
      <c r="G410" s="148"/>
      <c r="H410" s="148"/>
      <c r="I410" s="148"/>
      <c r="J410" s="148"/>
      <c r="K410" s="148"/>
      <c r="L410" s="148"/>
      <c r="M410" s="148"/>
      <c r="N410" s="148"/>
      <c r="O410" s="148"/>
      <c r="P410" s="149"/>
    </row>
    <row r="411" spans="1:16" ht="15" customHeight="1" x14ac:dyDescent="0.25">
      <c r="A411" s="44" t="e">
        <f ca="1">IF(MONTH(C411)=MONTH(D$3),RIGHT('Yearly Info'!A$27,LEN('Yearly Info'!A$27)-4),"")</f>
        <v>#VALUE!</v>
      </c>
      <c r="B411" s="145"/>
      <c r="C411" s="42">
        <f t="shared" ca="1" si="15"/>
        <v>46369</v>
      </c>
      <c r="D411" s="107">
        <f ca="1">INDIRECT("'" &amp; UPPER(LEFT(TEXT($D$3,"mmmm"),3)) &amp; "'!O24")</f>
        <v>0</v>
      </c>
      <c r="E411" s="147"/>
      <c r="F411" s="148"/>
      <c r="G411" s="148"/>
      <c r="H411" s="148"/>
      <c r="I411" s="148"/>
      <c r="J411" s="148"/>
      <c r="K411" s="148"/>
      <c r="L411" s="148"/>
      <c r="M411" s="148"/>
      <c r="N411" s="148"/>
      <c r="O411" s="148"/>
      <c r="P411" s="149"/>
    </row>
    <row r="412" spans="1:16" ht="15" customHeight="1" x14ac:dyDescent="0.25">
      <c r="A412" s="44" t="e">
        <f ca="1">IF(MONTH(C412)=MONTH(D$3),RIGHT('Yearly Info'!A$28,LEN('Yearly Info'!A$28)-4),"")</f>
        <v>#VALUE!</v>
      </c>
      <c r="B412" s="145"/>
      <c r="C412" s="42">
        <f t="shared" ca="1" si="15"/>
        <v>46369</v>
      </c>
      <c r="D412" s="107">
        <f ca="1">INDIRECT("'" &amp; UPPER(LEFT(TEXT($D$3,"mmmm"),3)) &amp; "'!O25")</f>
        <v>0</v>
      </c>
      <c r="E412" s="147"/>
      <c r="F412" s="148"/>
      <c r="G412" s="148"/>
      <c r="H412" s="148"/>
      <c r="I412" s="148"/>
      <c r="J412" s="148"/>
      <c r="K412" s="148"/>
      <c r="L412" s="148"/>
      <c r="M412" s="148"/>
      <c r="N412" s="148"/>
      <c r="O412" s="148"/>
      <c r="P412" s="149"/>
    </row>
    <row r="413" spans="1:16" ht="15" customHeight="1" x14ac:dyDescent="0.25">
      <c r="A413" s="44" t="e">
        <f ca="1">IF(MONTH(C413)=MONTH(D$3),RIGHT('Yearly Info'!A$29,LEN('Yearly Info'!A$29)-4),"")</f>
        <v>#VALUE!</v>
      </c>
      <c r="B413" s="145"/>
      <c r="C413" s="42">
        <f t="shared" ca="1" si="15"/>
        <v>46369</v>
      </c>
      <c r="D413" s="107">
        <f ca="1">INDIRECT("'" &amp; UPPER(LEFT(TEXT($D$3,"mmmm"),3)) &amp; "'!O26")</f>
        <v>0</v>
      </c>
      <c r="E413" s="147"/>
      <c r="F413" s="148"/>
      <c r="G413" s="148"/>
      <c r="H413" s="148"/>
      <c r="I413" s="148"/>
      <c r="J413" s="148"/>
      <c r="K413" s="148"/>
      <c r="L413" s="148"/>
      <c r="M413" s="148"/>
      <c r="N413" s="148"/>
      <c r="O413" s="148"/>
      <c r="P413" s="149"/>
    </row>
    <row r="414" spans="1:16" ht="15" customHeight="1" x14ac:dyDescent="0.25">
      <c r="A414" s="44" t="e">
        <f ca="1">IF(MONTH(C414)=MONTH(D$3),RIGHT('Yearly Info'!A$30,LEN('Yearly Info'!A$30)-4),"")</f>
        <v>#VALUE!</v>
      </c>
      <c r="B414" s="145"/>
      <c r="C414" s="42">
        <f t="shared" ca="1" si="15"/>
        <v>46369</v>
      </c>
      <c r="D414" s="107">
        <f ca="1">INDIRECT("'" &amp; UPPER(LEFT(TEXT($D$3,"mmmm"),3)) &amp; "'!O27")</f>
        <v>0</v>
      </c>
      <c r="E414" s="147"/>
      <c r="F414" s="148"/>
      <c r="G414" s="148"/>
      <c r="H414" s="148"/>
      <c r="I414" s="148"/>
      <c r="J414" s="148"/>
      <c r="K414" s="148"/>
      <c r="L414" s="148"/>
      <c r="M414" s="148"/>
      <c r="N414" s="148"/>
      <c r="O414" s="148"/>
      <c r="P414" s="149"/>
    </row>
    <row r="415" spans="1:16" ht="15" customHeight="1" x14ac:dyDescent="0.25">
      <c r="A415" s="44" t="e">
        <f ca="1">IF(MONTH(C415)=MONTH(D$3),RIGHT('Yearly Info'!A$31,LEN('Yearly Info'!A$31)-4),"")</f>
        <v>#VALUE!</v>
      </c>
      <c r="B415" s="145"/>
      <c r="C415" s="42">
        <f t="shared" ca="1" si="15"/>
        <v>46369</v>
      </c>
      <c r="D415" s="107">
        <f ca="1">INDIRECT("'" &amp; UPPER(LEFT(TEXT($D$3,"mmmm"),3)) &amp; "'!O28")</f>
        <v>0</v>
      </c>
      <c r="E415" s="147"/>
      <c r="F415" s="148"/>
      <c r="G415" s="148"/>
      <c r="H415" s="148"/>
      <c r="I415" s="148"/>
      <c r="J415" s="148"/>
      <c r="K415" s="148"/>
      <c r="L415" s="148"/>
      <c r="M415" s="148"/>
      <c r="N415" s="148"/>
      <c r="O415" s="148"/>
      <c r="P415" s="149"/>
    </row>
    <row r="416" spans="1:16" ht="15" customHeight="1" x14ac:dyDescent="0.25">
      <c r="A416" s="44" t="e">
        <f ca="1">IF(MONTH(C416)=MONTH(D$3),RIGHT('Yearly Info'!A$32,LEN('Yearly Info'!A$32)-4),"")</f>
        <v>#VALUE!</v>
      </c>
      <c r="B416" s="145"/>
      <c r="C416" s="42">
        <f t="shared" ca="1" si="15"/>
        <v>46369</v>
      </c>
      <c r="D416" s="107">
        <f ca="1">INDIRECT("'" &amp; UPPER(LEFT(TEXT($D$3,"mmmm"),3)) &amp; "'!O29")</f>
        <v>0</v>
      </c>
      <c r="E416" s="147"/>
      <c r="F416" s="148"/>
      <c r="G416" s="148"/>
      <c r="H416" s="148"/>
      <c r="I416" s="148"/>
      <c r="J416" s="148"/>
      <c r="K416" s="148"/>
      <c r="L416" s="148"/>
      <c r="M416" s="148"/>
      <c r="N416" s="148"/>
      <c r="O416" s="148"/>
      <c r="P416" s="149"/>
    </row>
    <row r="417" spans="1:16" ht="15" customHeight="1" x14ac:dyDescent="0.25">
      <c r="A417" s="44" t="e">
        <f ca="1">IF(MONTH(C417)=MONTH(D$3),RIGHT('Yearly Info'!A$33,LEN('Yearly Info'!A$33)-4),"")</f>
        <v>#VALUE!</v>
      </c>
      <c r="B417" s="145"/>
      <c r="C417" s="42">
        <f t="shared" ca="1" si="15"/>
        <v>46369</v>
      </c>
      <c r="D417" s="107">
        <f ca="1">INDIRECT("'" &amp; UPPER(LEFT(TEXT($D$3,"mmmm"),3)) &amp; "'!O30")</f>
        <v>0</v>
      </c>
      <c r="E417" s="147"/>
      <c r="F417" s="148"/>
      <c r="G417" s="148"/>
      <c r="H417" s="148"/>
      <c r="I417" s="148"/>
      <c r="J417" s="148"/>
      <c r="K417" s="148"/>
      <c r="L417" s="148"/>
      <c r="M417" s="148"/>
      <c r="N417" s="148"/>
      <c r="O417" s="148"/>
      <c r="P417" s="149"/>
    </row>
    <row r="418" spans="1:16" ht="15" customHeight="1" x14ac:dyDescent="0.25">
      <c r="A418" s="44" t="e">
        <f ca="1">IF(MONTH(C418)=MONTH(D$3),RIGHT('Yearly Info'!A$34,LEN('Yearly Info'!A$34)-4),"")</f>
        <v>#VALUE!</v>
      </c>
      <c r="B418" s="145"/>
      <c r="C418" s="42">
        <f t="shared" ca="1" si="15"/>
        <v>46369</v>
      </c>
      <c r="D418" s="107">
        <f ca="1">INDIRECT("'" &amp; UPPER(LEFT(TEXT($D$3,"mmmm"),3)) &amp; "'!O31")</f>
        <v>0</v>
      </c>
      <c r="E418" s="147"/>
      <c r="F418" s="148"/>
      <c r="G418" s="148"/>
      <c r="H418" s="148"/>
      <c r="I418" s="148"/>
      <c r="J418" s="148"/>
      <c r="K418" s="148"/>
      <c r="L418" s="148"/>
      <c r="M418" s="148"/>
      <c r="N418" s="148"/>
      <c r="O418" s="148"/>
      <c r="P418" s="149"/>
    </row>
    <row r="419" spans="1:16" ht="15" customHeight="1" x14ac:dyDescent="0.25">
      <c r="A419" s="44" t="e">
        <f ca="1">IF(MONTH(C419)=MONTH(D$3),RIGHT('Yearly Info'!A$35,LEN('Yearly Info'!A$35)-4),"")</f>
        <v>#VALUE!</v>
      </c>
      <c r="B419" s="145"/>
      <c r="C419" s="42">
        <f t="shared" ca="1" si="15"/>
        <v>46369</v>
      </c>
      <c r="D419" s="107">
        <f ca="1">INDIRECT("'" &amp; UPPER(LEFT(TEXT($D$3,"mmmm"),3)) &amp; "'!O32")</f>
        <v>0</v>
      </c>
      <c r="E419" s="147"/>
      <c r="F419" s="148"/>
      <c r="G419" s="148"/>
      <c r="H419" s="148"/>
      <c r="I419" s="148"/>
      <c r="J419" s="148"/>
      <c r="K419" s="148"/>
      <c r="L419" s="148"/>
      <c r="M419" s="148"/>
      <c r="N419" s="148"/>
      <c r="O419" s="148"/>
      <c r="P419" s="149"/>
    </row>
    <row r="420" spans="1:16" ht="15" customHeight="1" x14ac:dyDescent="0.25">
      <c r="A420" s="44" t="e">
        <f ca="1">IF(MONTH(C420)=MONTH(D$3),RIGHT('Yearly Info'!A$36,LEN('Yearly Info'!A$36)-4),"")</f>
        <v>#VALUE!</v>
      </c>
      <c r="B420" s="145"/>
      <c r="C420" s="42">
        <f t="shared" ca="1" si="15"/>
        <v>46369</v>
      </c>
      <c r="D420" s="107">
        <f ca="1">INDIRECT("'" &amp; UPPER(LEFT(TEXT($D$3,"mmmm"),3)) &amp; "'!O33")</f>
        <v>0</v>
      </c>
      <c r="E420" s="147"/>
      <c r="F420" s="148"/>
      <c r="G420" s="148"/>
      <c r="H420" s="148"/>
      <c r="I420" s="148"/>
      <c r="J420" s="148"/>
      <c r="K420" s="148"/>
      <c r="L420" s="148"/>
      <c r="M420" s="148"/>
      <c r="N420" s="148"/>
      <c r="O420" s="148"/>
      <c r="P420" s="149"/>
    </row>
    <row r="421" spans="1:16" ht="15" customHeight="1" x14ac:dyDescent="0.25">
      <c r="A421" s="44" t="e">
        <f ca="1">IF(MONTH(C421)=MONTH(D$3),RIGHT('Yearly Info'!A$37,LEN('Yearly Info'!A$37)-4),"")</f>
        <v>#VALUE!</v>
      </c>
      <c r="B421" s="145"/>
      <c r="C421" s="42">
        <f t="shared" ca="1" si="15"/>
        <v>46369</v>
      </c>
      <c r="D421" s="107">
        <f ca="1">INDIRECT("'" &amp; UPPER(LEFT(TEXT($D$3,"mmmm"),3)) &amp; "'!O34")</f>
        <v>0</v>
      </c>
      <c r="E421" s="147"/>
      <c r="F421" s="148"/>
      <c r="G421" s="148"/>
      <c r="H421" s="148"/>
      <c r="I421" s="148"/>
      <c r="J421" s="148"/>
      <c r="K421" s="148"/>
      <c r="L421" s="148"/>
      <c r="M421" s="148"/>
      <c r="N421" s="148"/>
      <c r="O421" s="148"/>
      <c r="P421" s="149"/>
    </row>
    <row r="422" spans="1:16" ht="15" customHeight="1" x14ac:dyDescent="0.25">
      <c r="A422" s="44" t="e">
        <f ca="1">IF(MONTH(C422)=MONTH(D$3),RIGHT('Yearly Info'!A$38,LEN('Yearly Info'!A$38)-4),"")</f>
        <v>#VALUE!</v>
      </c>
      <c r="B422" s="145"/>
      <c r="C422" s="42">
        <f t="shared" ca="1" si="15"/>
        <v>46369</v>
      </c>
      <c r="D422" s="107">
        <f ca="1">INDIRECT("'" &amp; UPPER(LEFT(TEXT($D$3,"mmmm"),3)) &amp; "'!O35")</f>
        <v>0</v>
      </c>
      <c r="E422" s="147"/>
      <c r="F422" s="148"/>
      <c r="G422" s="148"/>
      <c r="H422" s="148"/>
      <c r="I422" s="148"/>
      <c r="J422" s="148"/>
      <c r="K422" s="148"/>
      <c r="L422" s="148"/>
      <c r="M422" s="148"/>
      <c r="N422" s="148"/>
      <c r="O422" s="148"/>
      <c r="P422" s="149"/>
    </row>
    <row r="423" spans="1:16" ht="15" customHeight="1" x14ac:dyDescent="0.25">
      <c r="A423" s="44" t="e">
        <f ca="1">IF(MONTH(C423)=MONTH(D$3),RIGHT('Yearly Info'!A$39,LEN('Yearly Info'!A$39)-4),"")</f>
        <v>#VALUE!</v>
      </c>
      <c r="B423" s="145"/>
      <c r="C423" s="42">
        <f t="shared" ca="1" si="15"/>
        <v>46369</v>
      </c>
      <c r="D423" s="107">
        <f ca="1">INDIRECT("'" &amp; UPPER(LEFT(TEXT($D$3,"mmmm"),3)) &amp; "'!O36")</f>
        <v>0</v>
      </c>
      <c r="E423" s="147"/>
      <c r="F423" s="148"/>
      <c r="G423" s="148"/>
      <c r="H423" s="148"/>
      <c r="I423" s="148"/>
      <c r="J423" s="148"/>
      <c r="K423" s="148"/>
      <c r="L423" s="148"/>
      <c r="M423" s="148"/>
      <c r="N423" s="148"/>
      <c r="O423" s="148"/>
      <c r="P423" s="149"/>
    </row>
    <row r="424" spans="1:16" ht="15" customHeight="1" thickBot="1" x14ac:dyDescent="0.3">
      <c r="A424" s="45" t="e">
        <f ca="1">IF(MONTH(C424)=MONTH(D$3),RIGHT('Yearly Info'!A$40,LEN('Yearly Info'!A$40)-4),"")</f>
        <v>#VALUE!</v>
      </c>
      <c r="B424" s="145"/>
      <c r="C424" s="42">
        <f t="shared" ca="1" si="15"/>
        <v>46369</v>
      </c>
      <c r="D424" s="107">
        <f ca="1">INDIRECT("'" &amp; UPPER(LEFT(TEXT($D$3,"mmmm"),3)) &amp; "'!O37")</f>
        <v>0</v>
      </c>
      <c r="E424" s="147"/>
      <c r="F424" s="148"/>
      <c r="G424" s="148"/>
      <c r="H424" s="148"/>
      <c r="I424" s="148"/>
      <c r="J424" s="148"/>
      <c r="K424" s="148"/>
      <c r="L424" s="148"/>
      <c r="M424" s="148"/>
      <c r="N424" s="148"/>
      <c r="O424" s="148"/>
      <c r="P424" s="149"/>
    </row>
    <row r="425" spans="1:16" ht="15" customHeight="1" thickBot="1" x14ac:dyDescent="0.3">
      <c r="A425" s="45" t="str">
        <f ca="1">IF(MONTH(C425)=MONTH(D$3),RIGHT('Yearly Info'!A$41,LEN('Yearly Info'!A$41)-4),"")</f>
        <v xml:space="preserve"> </v>
      </c>
      <c r="B425" s="145"/>
      <c r="C425" s="42">
        <f t="shared" ca="1" si="15"/>
        <v>46369</v>
      </c>
      <c r="D425" s="107">
        <f ca="1">INDIRECT("'" &amp; UPPER(LEFT(TEXT($D$3,"mmmm"),3)) &amp; "'!O38")</f>
        <v>0</v>
      </c>
      <c r="E425" s="147"/>
      <c r="F425" s="148"/>
      <c r="G425" s="148"/>
      <c r="H425" s="148"/>
      <c r="I425" s="148"/>
      <c r="J425" s="148"/>
      <c r="K425" s="148"/>
      <c r="L425" s="148"/>
      <c r="M425" s="148"/>
      <c r="N425" s="148"/>
      <c r="O425" s="148"/>
      <c r="P425" s="149"/>
    </row>
    <row r="426" spans="1:16" ht="15" customHeight="1" thickBot="1" x14ac:dyDescent="0.3">
      <c r="A426" s="45" t="str">
        <f ca="1">IF(MONTH(C426)=MONTH(D$3),RIGHT('Yearly Info'!A$42,LEN('Yearly Info'!A$42)-4),"")</f>
        <v xml:space="preserve"> </v>
      </c>
      <c r="B426" s="145"/>
      <c r="C426" s="42">
        <f t="shared" ca="1" si="15"/>
        <v>46369</v>
      </c>
      <c r="D426" s="107">
        <f ca="1">INDIRECT("'" &amp; UPPER(LEFT(TEXT($D$3,"mmmm"),3)) &amp; "'!O39")</f>
        <v>0</v>
      </c>
      <c r="E426" s="147"/>
      <c r="F426" s="148"/>
      <c r="G426" s="148"/>
      <c r="H426" s="148"/>
      <c r="I426" s="148"/>
      <c r="J426" s="148"/>
      <c r="K426" s="148"/>
      <c r="L426" s="148"/>
      <c r="M426" s="148"/>
      <c r="N426" s="148"/>
      <c r="O426" s="148"/>
      <c r="P426" s="149"/>
    </row>
    <row r="427" spans="1:16" ht="15" customHeight="1" thickBot="1" x14ac:dyDescent="0.3">
      <c r="A427" s="45" t="str">
        <f ca="1">IF(MONTH(C427)=MONTH(D$3),RIGHT('Yearly Info'!A$43,LEN('Yearly Info'!A$43)-4),"")</f>
        <v xml:space="preserve"> </v>
      </c>
      <c r="B427" s="146"/>
      <c r="C427" s="42">
        <f t="shared" ca="1" si="15"/>
        <v>46369</v>
      </c>
      <c r="D427" s="107">
        <f ca="1">INDIRECT("'" &amp; UPPER(LEFT(TEXT($D$3,"mmmm"),3)) &amp; "'!O40")</f>
        <v>0</v>
      </c>
      <c r="E427" s="150"/>
      <c r="F427" s="151"/>
      <c r="G427" s="151"/>
      <c r="H427" s="151"/>
      <c r="I427" s="151"/>
      <c r="J427" s="151"/>
      <c r="K427" s="151"/>
      <c r="L427" s="151"/>
      <c r="M427" s="151"/>
      <c r="N427" s="151"/>
      <c r="O427" s="151"/>
      <c r="P427" s="152"/>
    </row>
    <row r="428" spans="1:16" ht="15" customHeight="1" x14ac:dyDescent="0.25">
      <c r="A428" s="44" t="str">
        <f ca="1">IF(MONTH(C428)=MONTH(D$3),RIGHT('Yearly Info'!A$14,LEN('Yearly Info'!A$14)-4),"")</f>
        <v xml:space="preserve"> RICS Support for MDEQ</v>
      </c>
      <c r="B428" s="159" t="str">
        <f ca="1">TEXT(C428,"dddd")</f>
        <v>Monday</v>
      </c>
      <c r="C428" s="96">
        <f ca="1">C338+3</f>
        <v>46370</v>
      </c>
      <c r="D428" s="54">
        <f ca="1">INDIRECT("'" &amp; UPPER(LEFT(TEXT($D$3,"mmmm"),3)) &amp; "'!P11")</f>
        <v>0</v>
      </c>
      <c r="E428" s="147"/>
      <c r="F428" s="148"/>
      <c r="G428" s="148"/>
      <c r="H428" s="148"/>
      <c r="I428" s="148"/>
      <c r="J428" s="148"/>
      <c r="K428" s="148"/>
      <c r="L428" s="148"/>
      <c r="M428" s="148"/>
      <c r="N428" s="148"/>
      <c r="O428" s="148"/>
      <c r="P428" s="149"/>
    </row>
    <row r="429" spans="1:16" ht="15" customHeight="1" x14ac:dyDescent="0.25">
      <c r="A429" s="44" t="str">
        <f ca="1">IF(MONTH(C429)=MONTH(D$3),RIGHT('Yearly Info'!A$15,LEN('Yearly Info'!A$15)-4),"")</f>
        <v xml:space="preserve"> MDEQ</v>
      </c>
      <c r="B429" s="145"/>
      <c r="C429" s="42">
        <f ca="1">C428</f>
        <v>46370</v>
      </c>
      <c r="D429" s="54">
        <f ca="1">INDIRECT("'" &amp; UPPER(LEFT(TEXT($D$3,"mmmm"),3)) &amp; "'!P12")</f>
        <v>0</v>
      </c>
      <c r="E429" s="147"/>
      <c r="F429" s="148"/>
      <c r="G429" s="148"/>
      <c r="H429" s="148"/>
      <c r="I429" s="148"/>
      <c r="J429" s="148"/>
      <c r="K429" s="148"/>
      <c r="L429" s="148"/>
      <c r="M429" s="148"/>
      <c r="N429" s="148"/>
      <c r="O429" s="148"/>
      <c r="P429" s="149"/>
    </row>
    <row r="430" spans="1:16" ht="15" customHeight="1" x14ac:dyDescent="0.25">
      <c r="A430" s="44" t="str">
        <f ca="1">IF(MONTH(C430)=MONTH(D$3),RIGHT('Yearly Info'!A$16,LEN('Yearly Info'!A$16)-4),"")</f>
        <v xml:space="preserve"> RICS Idea Portal</v>
      </c>
      <c r="B430" s="145"/>
      <c r="C430" s="42">
        <f t="shared" ref="C430:C457" ca="1" si="16">C429</f>
        <v>46370</v>
      </c>
      <c r="D430" s="54">
        <f ca="1">INDIRECT("'" &amp; UPPER(LEFT(TEXT($D$3,"mmmm"),3)) &amp; "'!P13")</f>
        <v>0</v>
      </c>
      <c r="E430" s="147"/>
      <c r="F430" s="148"/>
      <c r="G430" s="148"/>
      <c r="H430" s="148"/>
      <c r="I430" s="148"/>
      <c r="J430" s="148"/>
      <c r="K430" s="148"/>
      <c r="L430" s="148"/>
      <c r="M430" s="148"/>
      <c r="N430" s="148"/>
      <c r="O430" s="148"/>
      <c r="P430" s="149"/>
    </row>
    <row r="431" spans="1:16" ht="15" customHeight="1" x14ac:dyDescent="0.25">
      <c r="A431" s="44" t="str">
        <f ca="1">IF(MONTH(C431)=MONTH(D$3),RIGHT('Yearly Info'!A$17,LEN('Yearly Info'!A$17)-4),"")</f>
        <v xml:space="preserve"> MSWIS</v>
      </c>
      <c r="B431" s="145"/>
      <c r="C431" s="42">
        <f t="shared" ca="1" si="16"/>
        <v>46370</v>
      </c>
      <c r="D431" s="54">
        <f ca="1">INDIRECT("'" &amp; UPPER(LEFT(TEXT($D$3,"mmmm"),3)) &amp; "'!P14")</f>
        <v>0</v>
      </c>
      <c r="E431" s="147"/>
      <c r="F431" s="148"/>
      <c r="G431" s="148"/>
      <c r="H431" s="148"/>
      <c r="I431" s="148"/>
      <c r="J431" s="148"/>
      <c r="K431" s="148"/>
      <c r="L431" s="148"/>
      <c r="M431" s="148"/>
      <c r="N431" s="148"/>
      <c r="O431" s="148"/>
      <c r="P431" s="149"/>
    </row>
    <row r="432" spans="1:16" ht="15" customHeight="1" x14ac:dyDescent="0.25">
      <c r="A432" s="44" t="str">
        <f ca="1">IF(MONTH(C432)=MONTH(D$3),RIGHT('Yearly Info'!A$18,LEN('Yearly Info'!A$18)-4),"")</f>
        <v xml:space="preserve"> GeoSpatial</v>
      </c>
      <c r="B432" s="145"/>
      <c r="C432" s="42">
        <f t="shared" ca="1" si="16"/>
        <v>46370</v>
      </c>
      <c r="D432" s="54">
        <f ca="1">INDIRECT("'" &amp; UPPER(LEFT(TEXT($D$3,"mmmm"),3)) &amp; "'!P15")</f>
        <v>0</v>
      </c>
      <c r="E432" s="147"/>
      <c r="F432" s="148"/>
      <c r="G432" s="148"/>
      <c r="H432" s="148"/>
      <c r="I432" s="148"/>
      <c r="J432" s="148"/>
      <c r="K432" s="148"/>
      <c r="L432" s="148"/>
      <c r="M432" s="148"/>
      <c r="N432" s="148"/>
      <c r="O432" s="148"/>
      <c r="P432" s="149"/>
    </row>
    <row r="433" spans="1:16" ht="15" customHeight="1" x14ac:dyDescent="0.25">
      <c r="A433" s="44" t="str">
        <f ca="1">IF(MONTH(C433)=MONTH(D$3),RIGHT('Yearly Info'!A$19,LEN('Yearly Info'!A$19)-4),"")</f>
        <v xml:space="preserve"> RICS Dashboard</v>
      </c>
      <c r="B433" s="145"/>
      <c r="C433" s="42">
        <f t="shared" ca="1" si="16"/>
        <v>46370</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MDWFP NRIS</v>
      </c>
      <c r="B434" s="145"/>
      <c r="C434" s="42">
        <f t="shared" ca="1" si="16"/>
        <v>46370</v>
      </c>
      <c r="D434" s="54">
        <f ca="1">INDIRECT("'" &amp; UPPER(LEFT(TEXT($D$3,"mmmm"),3)) &amp; "'!P17")</f>
        <v>0</v>
      </c>
      <c r="E434" s="153"/>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 MRVA 4 CLOSED</v>
      </c>
      <c r="B435" s="145"/>
      <c r="C435" s="42">
        <f t="shared" ca="1" si="16"/>
        <v>46370</v>
      </c>
      <c r="D435" s="54">
        <f ca="1">INDIRECT("'" &amp; UPPER(LEFT(TEXT($D$3,"mmmm"),3)) &amp; "'!P18")</f>
        <v>0</v>
      </c>
      <c r="E435" s="147"/>
      <c r="F435" s="148"/>
      <c r="G435" s="148"/>
      <c r="H435" s="148"/>
      <c r="I435" s="148"/>
      <c r="J435" s="148"/>
      <c r="K435" s="148"/>
      <c r="L435" s="148"/>
      <c r="M435" s="148"/>
      <c r="N435" s="148"/>
      <c r="O435" s="148"/>
      <c r="P435" s="149"/>
    </row>
    <row r="436" spans="1:16" ht="15" customHeight="1" x14ac:dyDescent="0.25">
      <c r="A436" s="44" t="str">
        <f ca="1">IF(MONTH(C436)=MONTH(D$3),RIGHT('Yearly Info'!A$22,LEN('Yearly Info'!A$22)-4),"")</f>
        <v xml:space="preserve"> Tackett</v>
      </c>
      <c r="B436" s="145"/>
      <c r="C436" s="42">
        <f t="shared" ca="1" si="16"/>
        <v>46370</v>
      </c>
      <c r="D436" s="54">
        <f ca="1">INDIRECT("'" &amp; UPPER(LEFT(TEXT($D$3,"mmmm"),3)) &amp; "'!P19")</f>
        <v>0</v>
      </c>
      <c r="E436" s="147"/>
      <c r="F436" s="148"/>
      <c r="G436" s="148"/>
      <c r="H436" s="148"/>
      <c r="I436" s="148"/>
      <c r="J436" s="148"/>
      <c r="K436" s="148"/>
      <c r="L436" s="148"/>
      <c r="M436" s="148"/>
      <c r="N436" s="148"/>
      <c r="O436" s="148"/>
      <c r="P436" s="149"/>
    </row>
    <row r="437" spans="1:16" ht="15" customHeight="1" x14ac:dyDescent="0.25">
      <c r="A437" s="44" t="e">
        <f ca="1">IF(MONTH(C437)=MONTH(D$3),RIGHT('Yearly Info'!A$23,LEN('Yearly Info'!A$23)-4),"")</f>
        <v>#VALUE!</v>
      </c>
      <c r="B437" s="145"/>
      <c r="C437" s="42">
        <f t="shared" ca="1" si="16"/>
        <v>46370</v>
      </c>
      <c r="D437" s="54">
        <f ca="1">INDIRECT("'" &amp; UPPER(LEFT(TEXT($D$3,"mmmm"),3)) &amp; "'!P20")</f>
        <v>0</v>
      </c>
      <c r="E437" s="147"/>
      <c r="F437" s="148"/>
      <c r="G437" s="148"/>
      <c r="H437" s="148"/>
      <c r="I437" s="148"/>
      <c r="J437" s="148"/>
      <c r="K437" s="148"/>
      <c r="L437" s="148"/>
      <c r="M437" s="148"/>
      <c r="N437" s="148"/>
      <c r="O437" s="148"/>
      <c r="P437" s="149"/>
    </row>
    <row r="438" spans="1:16" ht="15" customHeight="1" x14ac:dyDescent="0.25">
      <c r="A438" s="44" t="e">
        <f ca="1">IF(MONTH(C438)=MONTH(D$3),RIGHT('Yearly Info'!A$24,LEN('Yearly Info'!A$24)-4),"")</f>
        <v>#VALUE!</v>
      </c>
      <c r="B438" s="145"/>
      <c r="C438" s="42">
        <f t="shared" ca="1" si="16"/>
        <v>46370</v>
      </c>
      <c r="D438" s="54">
        <f ca="1">INDIRECT("'" &amp; UPPER(LEFT(TEXT($D$3,"mmmm"),3)) &amp; "'!P21")</f>
        <v>0</v>
      </c>
      <c r="E438" s="147"/>
      <c r="F438" s="148"/>
      <c r="G438" s="148"/>
      <c r="H438" s="148"/>
      <c r="I438" s="148"/>
      <c r="J438" s="148"/>
      <c r="K438" s="148"/>
      <c r="L438" s="148"/>
      <c r="M438" s="148"/>
      <c r="N438" s="148"/>
      <c r="O438" s="148"/>
      <c r="P438" s="149"/>
    </row>
    <row r="439" spans="1:16" ht="15" customHeight="1" x14ac:dyDescent="0.25">
      <c r="A439" s="44" t="e">
        <f ca="1">IF(MONTH(C439)=MONTH(D$3),RIGHT('Yearly Info'!A$25,LEN('Yearly Info'!A$25)-4),"")</f>
        <v>#VALUE!</v>
      </c>
      <c r="B439" s="145"/>
      <c r="C439" s="42">
        <f t="shared" ca="1" si="16"/>
        <v>46370</v>
      </c>
      <c r="D439" s="54">
        <f ca="1">INDIRECT("'" &amp; UPPER(LEFT(TEXT($D$3,"mmmm"),3)) &amp; "'!P22")</f>
        <v>0</v>
      </c>
      <c r="E439" s="147"/>
      <c r="F439" s="148"/>
      <c r="G439" s="148"/>
      <c r="H439" s="148"/>
      <c r="I439" s="148"/>
      <c r="J439" s="148"/>
      <c r="K439" s="148"/>
      <c r="L439" s="148"/>
      <c r="M439" s="148"/>
      <c r="N439" s="148"/>
      <c r="O439" s="148"/>
      <c r="P439" s="149"/>
    </row>
    <row r="440" spans="1:16" ht="15" customHeight="1" x14ac:dyDescent="0.25">
      <c r="A440" s="44" t="e">
        <f ca="1">IF(MONTH(C440)=MONTH(D$3),RIGHT('Yearly Info'!A$26,LEN('Yearly Info'!A$26)-4),"")</f>
        <v>#VALUE!</v>
      </c>
      <c r="B440" s="145"/>
      <c r="C440" s="42">
        <f t="shared" ca="1" si="16"/>
        <v>46370</v>
      </c>
      <c r="D440" s="54">
        <f ca="1">INDIRECT("'" &amp; UPPER(LEFT(TEXT($D$3,"mmmm"),3)) &amp; "'!P23")</f>
        <v>0</v>
      </c>
      <c r="E440" s="147"/>
      <c r="F440" s="148"/>
      <c r="G440" s="148"/>
      <c r="H440" s="148"/>
      <c r="I440" s="148"/>
      <c r="J440" s="148"/>
      <c r="K440" s="148"/>
      <c r="L440" s="148"/>
      <c r="M440" s="148"/>
      <c r="N440" s="148"/>
      <c r="O440" s="148"/>
      <c r="P440" s="149"/>
    </row>
    <row r="441" spans="1:16" ht="15" customHeight="1" x14ac:dyDescent="0.25">
      <c r="A441" s="44" t="e">
        <f ca="1">IF(MONTH(C441)=MONTH(D$3),RIGHT('Yearly Info'!A$27,LEN('Yearly Info'!A$27)-4),"")</f>
        <v>#VALUE!</v>
      </c>
      <c r="B441" s="145"/>
      <c r="C441" s="42">
        <f t="shared" ca="1" si="16"/>
        <v>46370</v>
      </c>
      <c r="D441" s="54">
        <f ca="1">INDIRECT("'" &amp; UPPER(LEFT(TEXT($D$3,"mmmm"),3)) &amp; "'!P24")</f>
        <v>0</v>
      </c>
      <c r="E441" s="147"/>
      <c r="F441" s="148"/>
      <c r="G441" s="148"/>
      <c r="H441" s="148"/>
      <c r="I441" s="148"/>
      <c r="J441" s="148"/>
      <c r="K441" s="148"/>
      <c r="L441" s="148"/>
      <c r="M441" s="148"/>
      <c r="N441" s="148"/>
      <c r="O441" s="148"/>
      <c r="P441" s="149"/>
    </row>
    <row r="442" spans="1:16" ht="15" customHeight="1" x14ac:dyDescent="0.25">
      <c r="A442" s="44" t="e">
        <f ca="1">IF(MONTH(C442)=MONTH(D$3),RIGHT('Yearly Info'!A$28,LEN('Yearly Info'!A$28)-4),"")</f>
        <v>#VALUE!</v>
      </c>
      <c r="B442" s="145"/>
      <c r="C442" s="42">
        <f t="shared" ca="1" si="16"/>
        <v>46370</v>
      </c>
      <c r="D442" s="54">
        <f ca="1">INDIRECT("'" &amp; UPPER(LEFT(TEXT($D$3,"mmmm"),3)) &amp; "'!P25")</f>
        <v>0</v>
      </c>
      <c r="E442" s="147"/>
      <c r="F442" s="148"/>
      <c r="G442" s="148"/>
      <c r="H442" s="148"/>
      <c r="I442" s="148"/>
      <c r="J442" s="148"/>
      <c r="K442" s="148"/>
      <c r="L442" s="148"/>
      <c r="M442" s="148"/>
      <c r="N442" s="148"/>
      <c r="O442" s="148"/>
      <c r="P442" s="149"/>
    </row>
    <row r="443" spans="1:16" ht="15" customHeight="1" x14ac:dyDescent="0.25">
      <c r="A443" s="44" t="e">
        <f ca="1">IF(MONTH(C443)=MONTH(D$3),RIGHT('Yearly Info'!A$29,LEN('Yearly Info'!A$29)-4),"")</f>
        <v>#VALUE!</v>
      </c>
      <c r="B443" s="145"/>
      <c r="C443" s="42">
        <f t="shared" ca="1" si="16"/>
        <v>46370</v>
      </c>
      <c r="D443" s="54">
        <f ca="1">INDIRECT("'" &amp; UPPER(LEFT(TEXT($D$3,"mmmm"),3)) &amp; "'!P26")</f>
        <v>0</v>
      </c>
      <c r="E443" s="147"/>
      <c r="F443" s="148"/>
      <c r="G443" s="148"/>
      <c r="H443" s="148"/>
      <c r="I443" s="148"/>
      <c r="J443" s="148"/>
      <c r="K443" s="148"/>
      <c r="L443" s="148"/>
      <c r="M443" s="148"/>
      <c r="N443" s="148"/>
      <c r="O443" s="148"/>
      <c r="P443" s="149"/>
    </row>
    <row r="444" spans="1:16" ht="15" customHeight="1" x14ac:dyDescent="0.25">
      <c r="A444" s="44" t="e">
        <f ca="1">IF(MONTH(C444)=MONTH(D$3),RIGHT('Yearly Info'!A$30,LEN('Yearly Info'!A$30)-4),"")</f>
        <v>#VALUE!</v>
      </c>
      <c r="B444" s="145"/>
      <c r="C444" s="42">
        <f t="shared" ca="1" si="16"/>
        <v>46370</v>
      </c>
      <c r="D444" s="54">
        <f ca="1">INDIRECT("'" &amp; UPPER(LEFT(TEXT($D$3,"mmmm"),3)) &amp; "'!P27")</f>
        <v>0</v>
      </c>
      <c r="E444" s="147"/>
      <c r="F444" s="148"/>
      <c r="G444" s="148"/>
      <c r="H444" s="148"/>
      <c r="I444" s="148"/>
      <c r="J444" s="148"/>
      <c r="K444" s="148"/>
      <c r="L444" s="148"/>
      <c r="M444" s="148"/>
      <c r="N444" s="148"/>
      <c r="O444" s="148"/>
      <c r="P444" s="149"/>
    </row>
    <row r="445" spans="1:16" ht="15" customHeight="1" x14ac:dyDescent="0.25">
      <c r="A445" s="44" t="e">
        <f ca="1">IF(MONTH(C445)=MONTH(D$3),RIGHT('Yearly Info'!A$31,LEN('Yearly Info'!A$31)-4),"")</f>
        <v>#VALUE!</v>
      </c>
      <c r="B445" s="145"/>
      <c r="C445" s="42">
        <f t="shared" ca="1" si="16"/>
        <v>46370</v>
      </c>
      <c r="D445" s="54">
        <f ca="1">INDIRECT("'" &amp; UPPER(LEFT(TEXT($D$3,"mmmm"),3)) &amp; "'!P28")</f>
        <v>0</v>
      </c>
      <c r="E445" s="147"/>
      <c r="F445" s="148"/>
      <c r="G445" s="148"/>
      <c r="H445" s="148"/>
      <c r="I445" s="148"/>
      <c r="J445" s="148"/>
      <c r="K445" s="148"/>
      <c r="L445" s="148"/>
      <c r="M445" s="148"/>
      <c r="N445" s="148"/>
      <c r="O445" s="148"/>
      <c r="P445" s="149"/>
    </row>
    <row r="446" spans="1:16" ht="15" customHeight="1" x14ac:dyDescent="0.25">
      <c r="A446" s="44" t="e">
        <f ca="1">IF(MONTH(C446)=MONTH(D$3),RIGHT('Yearly Info'!A$32,LEN('Yearly Info'!A$32)-4),"")</f>
        <v>#VALUE!</v>
      </c>
      <c r="B446" s="145"/>
      <c r="C446" s="42">
        <f t="shared" ca="1" si="16"/>
        <v>46370</v>
      </c>
      <c r="D446" s="54">
        <f ca="1">INDIRECT("'" &amp; UPPER(LEFT(TEXT($D$3,"mmmm"),3)) &amp; "'!P29")</f>
        <v>0</v>
      </c>
      <c r="E446" s="147"/>
      <c r="F446" s="148"/>
      <c r="G446" s="148"/>
      <c r="H446" s="148"/>
      <c r="I446" s="148"/>
      <c r="J446" s="148"/>
      <c r="K446" s="148"/>
      <c r="L446" s="148"/>
      <c r="M446" s="148"/>
      <c r="N446" s="148"/>
      <c r="O446" s="148"/>
      <c r="P446" s="149"/>
    </row>
    <row r="447" spans="1:16" ht="15" customHeight="1" x14ac:dyDescent="0.25">
      <c r="A447" s="44" t="e">
        <f ca="1">IF(MONTH(C447)=MONTH(D$3),RIGHT('Yearly Info'!A$33,LEN('Yearly Info'!A$33)-4),"")</f>
        <v>#VALUE!</v>
      </c>
      <c r="B447" s="145"/>
      <c r="C447" s="42">
        <f t="shared" ca="1" si="16"/>
        <v>46370</v>
      </c>
      <c r="D447" s="54">
        <f ca="1">INDIRECT("'" &amp; UPPER(LEFT(TEXT($D$3,"mmmm"),3)) &amp; "'!P30")</f>
        <v>0</v>
      </c>
      <c r="E447" s="147"/>
      <c r="F447" s="148"/>
      <c r="G447" s="148"/>
      <c r="H447" s="148"/>
      <c r="I447" s="148"/>
      <c r="J447" s="148"/>
      <c r="K447" s="148"/>
      <c r="L447" s="148"/>
      <c r="M447" s="148"/>
      <c r="N447" s="148"/>
      <c r="O447" s="148"/>
      <c r="P447" s="149"/>
    </row>
    <row r="448" spans="1:16" ht="15" customHeight="1" x14ac:dyDescent="0.25">
      <c r="A448" s="44" t="e">
        <f ca="1">IF(MONTH(C448)=MONTH(D$3),RIGHT('Yearly Info'!A$34,LEN('Yearly Info'!A$34)-4),"")</f>
        <v>#VALUE!</v>
      </c>
      <c r="B448" s="145"/>
      <c r="C448" s="42">
        <f t="shared" ca="1" si="16"/>
        <v>46370</v>
      </c>
      <c r="D448" s="54">
        <f ca="1">INDIRECT("'" &amp; UPPER(LEFT(TEXT($D$3,"mmmm"),3)) &amp; "'!P31")</f>
        <v>0</v>
      </c>
      <c r="E448" s="147"/>
      <c r="F448" s="148"/>
      <c r="G448" s="148"/>
      <c r="H448" s="148"/>
      <c r="I448" s="148"/>
      <c r="J448" s="148"/>
      <c r="K448" s="148"/>
      <c r="L448" s="148"/>
      <c r="M448" s="148"/>
      <c r="N448" s="148"/>
      <c r="O448" s="148"/>
      <c r="P448" s="149"/>
    </row>
    <row r="449" spans="1:16" ht="15" customHeight="1" x14ac:dyDescent="0.25">
      <c r="A449" s="44" t="e">
        <f ca="1">IF(MONTH(C449)=MONTH(D$3),RIGHT('Yearly Info'!A$35,LEN('Yearly Info'!A$35)-4),"")</f>
        <v>#VALUE!</v>
      </c>
      <c r="B449" s="145"/>
      <c r="C449" s="42">
        <f t="shared" ca="1" si="16"/>
        <v>46370</v>
      </c>
      <c r="D449" s="54">
        <f ca="1">INDIRECT("'" &amp; UPPER(LEFT(TEXT($D$3,"mmmm"),3)) &amp; "'!P32")</f>
        <v>0</v>
      </c>
      <c r="E449" s="147"/>
      <c r="F449" s="148"/>
      <c r="G449" s="148"/>
      <c r="H449" s="148"/>
      <c r="I449" s="148"/>
      <c r="J449" s="148"/>
      <c r="K449" s="148"/>
      <c r="L449" s="148"/>
      <c r="M449" s="148"/>
      <c r="N449" s="148"/>
      <c r="O449" s="148"/>
      <c r="P449" s="149"/>
    </row>
    <row r="450" spans="1:16" ht="15" customHeight="1" x14ac:dyDescent="0.25">
      <c r="A450" s="44" t="e">
        <f ca="1">IF(MONTH(C450)=MONTH(D$3),RIGHT('Yearly Info'!A$36,LEN('Yearly Info'!A$36)-4),"")</f>
        <v>#VALUE!</v>
      </c>
      <c r="B450" s="145"/>
      <c r="C450" s="42">
        <f t="shared" ca="1" si="16"/>
        <v>46370</v>
      </c>
      <c r="D450" s="54">
        <f ca="1">INDIRECT("'" &amp; UPPER(LEFT(TEXT($D$3,"mmmm"),3)) &amp; "'!P33")</f>
        <v>0</v>
      </c>
      <c r="E450" s="147"/>
      <c r="F450" s="148"/>
      <c r="G450" s="148"/>
      <c r="H450" s="148"/>
      <c r="I450" s="148"/>
      <c r="J450" s="148"/>
      <c r="K450" s="148"/>
      <c r="L450" s="148"/>
      <c r="M450" s="148"/>
      <c r="N450" s="148"/>
      <c r="O450" s="148"/>
      <c r="P450" s="149"/>
    </row>
    <row r="451" spans="1:16" ht="15" customHeight="1" x14ac:dyDescent="0.25">
      <c r="A451" s="44" t="e">
        <f ca="1">IF(MONTH(C451)=MONTH(D$3),RIGHT('Yearly Info'!A$37,LEN('Yearly Info'!A$37)-4),"")</f>
        <v>#VALUE!</v>
      </c>
      <c r="B451" s="145"/>
      <c r="C451" s="42">
        <f t="shared" ca="1" si="16"/>
        <v>46370</v>
      </c>
      <c r="D451" s="54">
        <f ca="1">INDIRECT("'" &amp; UPPER(LEFT(TEXT($D$3,"mmmm"),3)) &amp; "'!P34")</f>
        <v>0</v>
      </c>
      <c r="E451" s="147"/>
      <c r="F451" s="148"/>
      <c r="G451" s="148"/>
      <c r="H451" s="148"/>
      <c r="I451" s="148"/>
      <c r="J451" s="148"/>
      <c r="K451" s="148"/>
      <c r="L451" s="148"/>
      <c r="M451" s="148"/>
      <c r="N451" s="148"/>
      <c r="O451" s="148"/>
      <c r="P451" s="149"/>
    </row>
    <row r="452" spans="1:16" ht="15" customHeight="1" x14ac:dyDescent="0.25">
      <c r="A452" s="44" t="e">
        <f ca="1">IF(MONTH(C452)=MONTH(D$3),RIGHT('Yearly Info'!A$38,LEN('Yearly Info'!A$38)-4),"")</f>
        <v>#VALUE!</v>
      </c>
      <c r="B452" s="145"/>
      <c r="C452" s="42">
        <f t="shared" ca="1" si="16"/>
        <v>46370</v>
      </c>
      <c r="D452" s="54">
        <f ca="1">INDIRECT("'" &amp; UPPER(LEFT(TEXT($D$3,"mmmm"),3)) &amp; "'!P35")</f>
        <v>0</v>
      </c>
      <c r="E452" s="147"/>
      <c r="F452" s="148"/>
      <c r="G452" s="148"/>
      <c r="H452" s="148"/>
      <c r="I452" s="148"/>
      <c r="J452" s="148"/>
      <c r="K452" s="148"/>
      <c r="L452" s="148"/>
      <c r="M452" s="148"/>
      <c r="N452" s="148"/>
      <c r="O452" s="148"/>
      <c r="P452" s="149"/>
    </row>
    <row r="453" spans="1:16" ht="15" customHeight="1" x14ac:dyDescent="0.25">
      <c r="A453" s="44" t="e">
        <f ca="1">IF(MONTH(C453)=MONTH(D$3),RIGHT('Yearly Info'!A$39,LEN('Yearly Info'!A$39)-4),"")</f>
        <v>#VALUE!</v>
      </c>
      <c r="B453" s="145"/>
      <c r="C453" s="42">
        <f t="shared" ca="1" si="16"/>
        <v>46370</v>
      </c>
      <c r="D453" s="54">
        <f ca="1">INDIRECT("'" &amp; UPPER(LEFT(TEXT($D$3,"mmmm"),3)) &amp; "'!P36")</f>
        <v>0</v>
      </c>
      <c r="E453" s="147"/>
      <c r="F453" s="148"/>
      <c r="G453" s="148"/>
      <c r="H453" s="148"/>
      <c r="I453" s="148"/>
      <c r="J453" s="148"/>
      <c r="K453" s="148"/>
      <c r="L453" s="148"/>
      <c r="M453" s="148"/>
      <c r="N453" s="148"/>
      <c r="O453" s="148"/>
      <c r="P453" s="149"/>
    </row>
    <row r="454" spans="1:16" ht="15" customHeight="1" thickBot="1" x14ac:dyDescent="0.3">
      <c r="A454" s="45" t="e">
        <f ca="1">IF(MONTH(C454)=MONTH(D$3),RIGHT('Yearly Info'!A$40,LEN('Yearly Info'!A$40)-4),"")</f>
        <v>#VALUE!</v>
      </c>
      <c r="B454" s="145"/>
      <c r="C454" s="42">
        <f t="shared" ca="1" si="16"/>
        <v>46370</v>
      </c>
      <c r="D454" s="54">
        <f ca="1">INDIRECT("'" &amp; UPPER(LEFT(TEXT($D$3,"mmmm"),3)) &amp; "'!P37")</f>
        <v>0</v>
      </c>
      <c r="E454" s="147"/>
      <c r="F454" s="148"/>
      <c r="G454" s="148"/>
      <c r="H454" s="148"/>
      <c r="I454" s="148"/>
      <c r="J454" s="148"/>
      <c r="K454" s="148"/>
      <c r="L454" s="148"/>
      <c r="M454" s="148"/>
      <c r="N454" s="148"/>
      <c r="O454" s="148"/>
      <c r="P454" s="149"/>
    </row>
    <row r="455" spans="1:16" ht="15" customHeight="1" thickBot="1" x14ac:dyDescent="0.3">
      <c r="A455" s="45" t="str">
        <f ca="1">IF(MONTH(C455)=MONTH(D$3),RIGHT('Yearly Info'!A$41,LEN('Yearly Info'!A$41)-4),"")</f>
        <v xml:space="preserve"> </v>
      </c>
      <c r="B455" s="145"/>
      <c r="C455" s="42">
        <f t="shared" ca="1" si="16"/>
        <v>46370</v>
      </c>
      <c r="D455" s="54">
        <f ca="1">INDIRECT("'" &amp; UPPER(LEFT(TEXT($D$3,"mmmm"),3)) &amp; "'!P38")</f>
        <v>0</v>
      </c>
      <c r="E455" s="147"/>
      <c r="F455" s="148"/>
      <c r="G455" s="148"/>
      <c r="H455" s="148"/>
      <c r="I455" s="148"/>
      <c r="J455" s="148"/>
      <c r="K455" s="148"/>
      <c r="L455" s="148"/>
      <c r="M455" s="148"/>
      <c r="N455" s="148"/>
      <c r="O455" s="148"/>
      <c r="P455" s="149"/>
    </row>
    <row r="456" spans="1:16" ht="15" customHeight="1" thickBot="1" x14ac:dyDescent="0.3">
      <c r="A456" s="45" t="str">
        <f ca="1">IF(MONTH(C456)=MONTH(D$3),RIGHT('Yearly Info'!A$42,LEN('Yearly Info'!A$42)-4),"")</f>
        <v xml:space="preserve"> </v>
      </c>
      <c r="B456" s="145"/>
      <c r="C456" s="42">
        <f t="shared" ca="1" si="16"/>
        <v>46370</v>
      </c>
      <c r="D456" s="54">
        <f ca="1">INDIRECT("'" &amp; UPPER(LEFT(TEXT($D$3,"mmmm"),3)) &amp; "'!P39")</f>
        <v>0</v>
      </c>
      <c r="E456" s="147"/>
      <c r="F456" s="148"/>
      <c r="G456" s="148"/>
      <c r="H456" s="148"/>
      <c r="I456" s="148"/>
      <c r="J456" s="148"/>
      <c r="K456" s="148"/>
      <c r="L456" s="148"/>
      <c r="M456" s="148"/>
      <c r="N456" s="148"/>
      <c r="O456" s="148"/>
      <c r="P456" s="149"/>
    </row>
    <row r="457" spans="1:16" ht="15" customHeight="1" thickBot="1" x14ac:dyDescent="0.3">
      <c r="A457" s="45" t="str">
        <f ca="1">IF(MONTH(C457)=MONTH(D$3),RIGHT('Yearly Info'!A$43,LEN('Yearly Info'!A$43)-4),"")</f>
        <v xml:space="preserve"> </v>
      </c>
      <c r="B457" s="146"/>
      <c r="C457" s="42">
        <f t="shared" ca="1" si="16"/>
        <v>46370</v>
      </c>
      <c r="D457" s="55">
        <f ca="1">INDIRECT("'" &amp; UPPER(LEFT(TEXT($D$3,"mmmm"),3)) &amp; "'!P40")</f>
        <v>0</v>
      </c>
      <c r="E457" s="150"/>
      <c r="F457" s="151"/>
      <c r="G457" s="151"/>
      <c r="H457" s="151"/>
      <c r="I457" s="151"/>
      <c r="J457" s="151"/>
      <c r="K457" s="151"/>
      <c r="L457" s="151"/>
      <c r="M457" s="151"/>
      <c r="N457" s="151"/>
      <c r="O457" s="151"/>
      <c r="P457" s="152"/>
    </row>
    <row r="458" spans="1:16" ht="15" customHeight="1" x14ac:dyDescent="0.25">
      <c r="A458" s="44" t="str">
        <f ca="1">IF(MONTH(C458)=MONTH(D$3),RIGHT('Yearly Info'!A$14,LEN('Yearly Info'!A$14)-4),"")</f>
        <v xml:space="preserve"> RICS Support for MDEQ</v>
      </c>
      <c r="B458" s="159" t="str">
        <f ca="1">TEXT(C458,"dddd")</f>
        <v>Tuesday</v>
      </c>
      <c r="C458" s="96">
        <f ca="1">C428+1</f>
        <v>46371</v>
      </c>
      <c r="D458" s="54">
        <f ca="1">INDIRECT("'" &amp; UPPER(LEFT(TEXT($D$3,"mmmm"),3)) &amp; "'!Q11")</f>
        <v>0</v>
      </c>
      <c r="E458" s="147"/>
      <c r="F458" s="148"/>
      <c r="G458" s="148"/>
      <c r="H458" s="148"/>
      <c r="I458" s="148"/>
      <c r="J458" s="148"/>
      <c r="K458" s="148"/>
      <c r="L458" s="148"/>
      <c r="M458" s="148"/>
      <c r="N458" s="148"/>
      <c r="O458" s="148"/>
      <c r="P458" s="149"/>
    </row>
    <row r="459" spans="1:16" ht="15" customHeight="1" x14ac:dyDescent="0.25">
      <c r="A459" s="44" t="str">
        <f ca="1">IF(MONTH(C459)=MONTH(D$3),RIGHT('Yearly Info'!A$15,LEN('Yearly Info'!A$15)-4),"")</f>
        <v xml:space="preserve"> MDEQ</v>
      </c>
      <c r="B459" s="145"/>
      <c r="C459" s="42">
        <f ca="1">C458</f>
        <v>46371</v>
      </c>
      <c r="D459" s="54">
        <f ca="1">INDIRECT("'" &amp; UPPER(LEFT(TEXT($D$3,"mmmm"),3)) &amp; "'!Q12")</f>
        <v>0</v>
      </c>
      <c r="E459" s="147"/>
      <c r="F459" s="148"/>
      <c r="G459" s="148"/>
      <c r="H459" s="148"/>
      <c r="I459" s="148"/>
      <c r="J459" s="148"/>
      <c r="K459" s="148"/>
      <c r="L459" s="148"/>
      <c r="M459" s="148"/>
      <c r="N459" s="148"/>
      <c r="O459" s="148"/>
      <c r="P459" s="149"/>
    </row>
    <row r="460" spans="1:16" ht="15" customHeight="1" x14ac:dyDescent="0.25">
      <c r="A460" s="44" t="str">
        <f ca="1">IF(MONTH(C460)=MONTH(D$3),RIGHT('Yearly Info'!A$16,LEN('Yearly Info'!A$16)-4),"")</f>
        <v xml:space="preserve"> RICS Idea Portal</v>
      </c>
      <c r="B460" s="145"/>
      <c r="C460" s="42">
        <f t="shared" ref="C460:C487" ca="1" si="17">C459</f>
        <v>46371</v>
      </c>
      <c r="D460" s="54">
        <f ca="1">INDIRECT("'" &amp; UPPER(LEFT(TEXT($D$3,"mmmm"),3)) &amp; "'!Q13")</f>
        <v>0</v>
      </c>
      <c r="E460" s="147"/>
      <c r="F460" s="148"/>
      <c r="G460" s="148"/>
      <c r="H460" s="148"/>
      <c r="I460" s="148"/>
      <c r="J460" s="148"/>
      <c r="K460" s="148"/>
      <c r="L460" s="148"/>
      <c r="M460" s="148"/>
      <c r="N460" s="148"/>
      <c r="O460" s="148"/>
      <c r="P460" s="149"/>
    </row>
    <row r="461" spans="1:16" ht="15" customHeight="1" x14ac:dyDescent="0.25">
      <c r="A461" s="44" t="str">
        <f ca="1">IF(MONTH(C461)=MONTH(D$3),RIGHT('Yearly Info'!A$17,LEN('Yearly Info'!A$17)-4),"")</f>
        <v xml:space="preserve"> MSWIS</v>
      </c>
      <c r="B461" s="145"/>
      <c r="C461" s="42">
        <f t="shared" ca="1" si="17"/>
        <v>46371</v>
      </c>
      <c r="D461" s="54">
        <f ca="1">INDIRECT("'" &amp; UPPER(LEFT(TEXT($D$3,"mmmm"),3)) &amp; "'!Q14")</f>
        <v>0</v>
      </c>
      <c r="E461" s="147"/>
      <c r="F461" s="148"/>
      <c r="G461" s="148"/>
      <c r="H461" s="148"/>
      <c r="I461" s="148"/>
      <c r="J461" s="148"/>
      <c r="K461" s="148"/>
      <c r="L461" s="148"/>
      <c r="M461" s="148"/>
      <c r="N461" s="148"/>
      <c r="O461" s="148"/>
      <c r="P461" s="149"/>
    </row>
    <row r="462" spans="1:16" ht="15" customHeight="1" x14ac:dyDescent="0.25">
      <c r="A462" s="44" t="str">
        <f ca="1">IF(MONTH(C462)=MONTH(D$3),RIGHT('Yearly Info'!A$18,LEN('Yearly Info'!A$18)-4),"")</f>
        <v xml:space="preserve"> GeoSpatial</v>
      </c>
      <c r="B462" s="145"/>
      <c r="C462" s="42">
        <f t="shared" ca="1" si="17"/>
        <v>46371</v>
      </c>
      <c r="D462" s="54">
        <f ca="1">INDIRECT("'" &amp; UPPER(LEFT(TEXT($D$3,"mmmm"),3)) &amp; "'!Q15")</f>
        <v>0</v>
      </c>
      <c r="E462" s="147"/>
      <c r="F462" s="148"/>
      <c r="G462" s="148"/>
      <c r="H462" s="148"/>
      <c r="I462" s="148"/>
      <c r="J462" s="148"/>
      <c r="K462" s="148"/>
      <c r="L462" s="148"/>
      <c r="M462" s="148"/>
      <c r="N462" s="148"/>
      <c r="O462" s="148"/>
      <c r="P462" s="149"/>
    </row>
    <row r="463" spans="1:16" ht="15" customHeight="1" x14ac:dyDescent="0.25">
      <c r="A463" s="44" t="str">
        <f ca="1">IF(MONTH(C463)=MONTH(D$3),RIGHT('Yearly Info'!A$19,LEN('Yearly Info'!A$19)-4),"")</f>
        <v xml:space="preserve"> RICS Dashboard</v>
      </c>
      <c r="B463" s="145"/>
      <c r="C463" s="42">
        <f t="shared" ca="1" si="17"/>
        <v>46371</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MDWFP NRIS</v>
      </c>
      <c r="B464" s="145"/>
      <c r="C464" s="42">
        <f t="shared" ca="1" si="17"/>
        <v>46371</v>
      </c>
      <c r="D464" s="54">
        <f ca="1">INDIRECT("'" &amp; UPPER(LEFT(TEXT($D$3,"mmmm"),3)) &amp; "'!Q17")</f>
        <v>0</v>
      </c>
      <c r="E464" s="153"/>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 MRVA 4 CLOSED</v>
      </c>
      <c r="B465" s="145"/>
      <c r="C465" s="42">
        <f t="shared" ca="1" si="17"/>
        <v>46371</v>
      </c>
      <c r="D465" s="54">
        <f ca="1">INDIRECT("'" &amp; UPPER(LEFT(TEXT($D$3,"mmmm"),3)) &amp; "'!Q18")</f>
        <v>0</v>
      </c>
      <c r="E465" s="147"/>
      <c r="F465" s="148"/>
      <c r="G465" s="148"/>
      <c r="H465" s="148"/>
      <c r="I465" s="148"/>
      <c r="J465" s="148"/>
      <c r="K465" s="148"/>
      <c r="L465" s="148"/>
      <c r="M465" s="148"/>
      <c r="N465" s="148"/>
      <c r="O465" s="148"/>
      <c r="P465" s="149"/>
    </row>
    <row r="466" spans="1:16" ht="15" customHeight="1" x14ac:dyDescent="0.25">
      <c r="A466" s="44" t="str">
        <f ca="1">IF(MONTH(C466)=MONTH(D$3),RIGHT('Yearly Info'!A$22,LEN('Yearly Info'!A$22)-4),"")</f>
        <v xml:space="preserve"> Tackett</v>
      </c>
      <c r="B466" s="145"/>
      <c r="C466" s="42">
        <f t="shared" ca="1" si="17"/>
        <v>46371</v>
      </c>
      <c r="D466" s="54">
        <f ca="1">INDIRECT("'" &amp; UPPER(LEFT(TEXT($D$3,"mmmm"),3)) &amp; "'!Q19")</f>
        <v>0</v>
      </c>
      <c r="E466" s="147"/>
      <c r="F466" s="148"/>
      <c r="G466" s="148"/>
      <c r="H466" s="148"/>
      <c r="I466" s="148"/>
      <c r="J466" s="148"/>
      <c r="K466" s="148"/>
      <c r="L466" s="148"/>
      <c r="M466" s="148"/>
      <c r="N466" s="148"/>
      <c r="O466" s="148"/>
      <c r="P466" s="149"/>
    </row>
    <row r="467" spans="1:16" ht="15" customHeight="1" x14ac:dyDescent="0.25">
      <c r="A467" s="44" t="e">
        <f ca="1">IF(MONTH(C467)=MONTH(D$3),RIGHT('Yearly Info'!A$23,LEN('Yearly Info'!A$23)-4),"")</f>
        <v>#VALUE!</v>
      </c>
      <c r="B467" s="145"/>
      <c r="C467" s="42">
        <f t="shared" ca="1" si="17"/>
        <v>46371</v>
      </c>
      <c r="D467" s="54">
        <f ca="1">INDIRECT("'" &amp; UPPER(LEFT(TEXT($D$3,"mmmm"),3)) &amp; "'!Q20")</f>
        <v>0</v>
      </c>
      <c r="E467" s="147"/>
      <c r="F467" s="148"/>
      <c r="G467" s="148"/>
      <c r="H467" s="148"/>
      <c r="I467" s="148"/>
      <c r="J467" s="148"/>
      <c r="K467" s="148"/>
      <c r="L467" s="148"/>
      <c r="M467" s="148"/>
      <c r="N467" s="148"/>
      <c r="O467" s="148"/>
      <c r="P467" s="149"/>
    </row>
    <row r="468" spans="1:16" ht="15" customHeight="1" x14ac:dyDescent="0.25">
      <c r="A468" s="44" t="e">
        <f ca="1">IF(MONTH(C468)=MONTH(D$3),RIGHT('Yearly Info'!A$24,LEN('Yearly Info'!A$24)-4),"")</f>
        <v>#VALUE!</v>
      </c>
      <c r="B468" s="145"/>
      <c r="C468" s="42">
        <f t="shared" ca="1" si="17"/>
        <v>46371</v>
      </c>
      <c r="D468" s="54">
        <f ca="1">INDIRECT("'" &amp; UPPER(LEFT(TEXT($D$3,"mmmm"),3)) &amp; "'!Q21")</f>
        <v>0</v>
      </c>
      <c r="E468" s="147"/>
      <c r="F468" s="148"/>
      <c r="G468" s="148"/>
      <c r="H468" s="148"/>
      <c r="I468" s="148"/>
      <c r="J468" s="148"/>
      <c r="K468" s="148"/>
      <c r="L468" s="148"/>
      <c r="M468" s="148"/>
      <c r="N468" s="148"/>
      <c r="O468" s="148"/>
      <c r="P468" s="149"/>
    </row>
    <row r="469" spans="1:16" ht="15" customHeight="1" x14ac:dyDescent="0.25">
      <c r="A469" s="44" t="e">
        <f ca="1">IF(MONTH(C469)=MONTH(D$3),RIGHT('Yearly Info'!A$25,LEN('Yearly Info'!A$25)-4),"")</f>
        <v>#VALUE!</v>
      </c>
      <c r="B469" s="145"/>
      <c r="C469" s="42">
        <f t="shared" ca="1" si="17"/>
        <v>46371</v>
      </c>
      <c r="D469" s="54">
        <f ca="1">INDIRECT("'" &amp; UPPER(LEFT(TEXT($D$3,"mmmm"),3)) &amp; "'!Q22")</f>
        <v>0</v>
      </c>
      <c r="E469" s="147"/>
      <c r="F469" s="148"/>
      <c r="G469" s="148"/>
      <c r="H469" s="148"/>
      <c r="I469" s="148"/>
      <c r="J469" s="148"/>
      <c r="K469" s="148"/>
      <c r="L469" s="148"/>
      <c r="M469" s="148"/>
      <c r="N469" s="148"/>
      <c r="O469" s="148"/>
      <c r="P469" s="149"/>
    </row>
    <row r="470" spans="1:16" ht="15" customHeight="1" x14ac:dyDescent="0.25">
      <c r="A470" s="44" t="e">
        <f ca="1">IF(MONTH(C470)=MONTH(D$3),RIGHT('Yearly Info'!A$26,LEN('Yearly Info'!A$26)-4),"")</f>
        <v>#VALUE!</v>
      </c>
      <c r="B470" s="145"/>
      <c r="C470" s="42">
        <f t="shared" ca="1" si="17"/>
        <v>46371</v>
      </c>
      <c r="D470" s="54">
        <f ca="1">INDIRECT("'" &amp; UPPER(LEFT(TEXT($D$3,"mmmm"),3)) &amp; "'!Q23")</f>
        <v>0</v>
      </c>
      <c r="E470" s="147"/>
      <c r="F470" s="148"/>
      <c r="G470" s="148"/>
      <c r="H470" s="148"/>
      <c r="I470" s="148"/>
      <c r="J470" s="148"/>
      <c r="K470" s="148"/>
      <c r="L470" s="148"/>
      <c r="M470" s="148"/>
      <c r="N470" s="148"/>
      <c r="O470" s="148"/>
      <c r="P470" s="149"/>
    </row>
    <row r="471" spans="1:16" ht="15" customHeight="1" x14ac:dyDescent="0.25">
      <c r="A471" s="44" t="e">
        <f ca="1">IF(MONTH(C471)=MONTH(D$3),RIGHT('Yearly Info'!A$27,LEN('Yearly Info'!A$27)-4),"")</f>
        <v>#VALUE!</v>
      </c>
      <c r="B471" s="145"/>
      <c r="C471" s="42">
        <f t="shared" ca="1" si="17"/>
        <v>46371</v>
      </c>
      <c r="D471" s="54">
        <f ca="1">INDIRECT("'" &amp; UPPER(LEFT(TEXT($D$3,"mmmm"),3)) &amp; "'!Q24")</f>
        <v>0</v>
      </c>
      <c r="E471" s="147"/>
      <c r="F471" s="148"/>
      <c r="G471" s="148"/>
      <c r="H471" s="148"/>
      <c r="I471" s="148"/>
      <c r="J471" s="148"/>
      <c r="K471" s="148"/>
      <c r="L471" s="148"/>
      <c r="M471" s="148"/>
      <c r="N471" s="148"/>
      <c r="O471" s="148"/>
      <c r="P471" s="149"/>
    </row>
    <row r="472" spans="1:16" ht="15" customHeight="1" x14ac:dyDescent="0.25">
      <c r="A472" s="44" t="e">
        <f ca="1">IF(MONTH(C472)=MONTH(D$3),RIGHT('Yearly Info'!A$28,LEN('Yearly Info'!A$28)-4),"")</f>
        <v>#VALUE!</v>
      </c>
      <c r="B472" s="145"/>
      <c r="C472" s="42">
        <f t="shared" ca="1" si="17"/>
        <v>46371</v>
      </c>
      <c r="D472" s="54">
        <f ca="1">INDIRECT("'" &amp; UPPER(LEFT(TEXT($D$3,"mmmm"),3)) &amp; "'!Q25")</f>
        <v>0</v>
      </c>
      <c r="E472" s="147"/>
      <c r="F472" s="148"/>
      <c r="G472" s="148"/>
      <c r="H472" s="148"/>
      <c r="I472" s="148"/>
      <c r="J472" s="148"/>
      <c r="K472" s="148"/>
      <c r="L472" s="148"/>
      <c r="M472" s="148"/>
      <c r="N472" s="148"/>
      <c r="O472" s="148"/>
      <c r="P472" s="149"/>
    </row>
    <row r="473" spans="1:16" ht="15" customHeight="1" x14ac:dyDescent="0.25">
      <c r="A473" s="44" t="e">
        <f ca="1">IF(MONTH(C473)=MONTH(D$3),RIGHT('Yearly Info'!A$29,LEN('Yearly Info'!A$29)-4),"")</f>
        <v>#VALUE!</v>
      </c>
      <c r="B473" s="145"/>
      <c r="C473" s="42">
        <f t="shared" ca="1" si="17"/>
        <v>46371</v>
      </c>
      <c r="D473" s="54">
        <f ca="1">INDIRECT("'" &amp; UPPER(LEFT(TEXT($D$3,"mmmm"),3)) &amp; "'!Q26")</f>
        <v>0</v>
      </c>
      <c r="E473" s="147"/>
      <c r="F473" s="148"/>
      <c r="G473" s="148"/>
      <c r="H473" s="148"/>
      <c r="I473" s="148"/>
      <c r="J473" s="148"/>
      <c r="K473" s="148"/>
      <c r="L473" s="148"/>
      <c r="M473" s="148"/>
      <c r="N473" s="148"/>
      <c r="O473" s="148"/>
      <c r="P473" s="149"/>
    </row>
    <row r="474" spans="1:16" ht="15" customHeight="1" x14ac:dyDescent="0.25">
      <c r="A474" s="44" t="e">
        <f ca="1">IF(MONTH(C474)=MONTH(D$3),RIGHT('Yearly Info'!A$30,LEN('Yearly Info'!A$30)-4),"")</f>
        <v>#VALUE!</v>
      </c>
      <c r="B474" s="145"/>
      <c r="C474" s="42">
        <f t="shared" ca="1" si="17"/>
        <v>46371</v>
      </c>
      <c r="D474" s="54">
        <f ca="1">INDIRECT("'" &amp; UPPER(LEFT(TEXT($D$3,"mmmm"),3)) &amp; "'!Q27")</f>
        <v>0</v>
      </c>
      <c r="E474" s="147"/>
      <c r="F474" s="148"/>
      <c r="G474" s="148"/>
      <c r="H474" s="148"/>
      <c r="I474" s="148"/>
      <c r="J474" s="148"/>
      <c r="K474" s="148"/>
      <c r="L474" s="148"/>
      <c r="M474" s="148"/>
      <c r="N474" s="148"/>
      <c r="O474" s="148"/>
      <c r="P474" s="149"/>
    </row>
    <row r="475" spans="1:16" ht="15" customHeight="1" x14ac:dyDescent="0.25">
      <c r="A475" s="44" t="e">
        <f ca="1">IF(MONTH(C475)=MONTH(D$3),RIGHT('Yearly Info'!A$31,LEN('Yearly Info'!A$31)-4),"")</f>
        <v>#VALUE!</v>
      </c>
      <c r="B475" s="145"/>
      <c r="C475" s="42">
        <f t="shared" ca="1" si="17"/>
        <v>46371</v>
      </c>
      <c r="D475" s="54">
        <f ca="1">INDIRECT("'" &amp; UPPER(LEFT(TEXT($D$3,"mmmm"),3)) &amp; "'!Q28")</f>
        <v>0</v>
      </c>
      <c r="E475" s="147"/>
      <c r="F475" s="148"/>
      <c r="G475" s="148"/>
      <c r="H475" s="148"/>
      <c r="I475" s="148"/>
      <c r="J475" s="148"/>
      <c r="K475" s="148"/>
      <c r="L475" s="148"/>
      <c r="M475" s="148"/>
      <c r="N475" s="148"/>
      <c r="O475" s="148"/>
      <c r="P475" s="149"/>
    </row>
    <row r="476" spans="1:16" ht="15" customHeight="1" x14ac:dyDescent="0.25">
      <c r="A476" s="44" t="e">
        <f ca="1">IF(MONTH(C476)=MONTH(D$3),RIGHT('Yearly Info'!A$32,LEN('Yearly Info'!A$32)-4),"")</f>
        <v>#VALUE!</v>
      </c>
      <c r="B476" s="145"/>
      <c r="C476" s="42">
        <f t="shared" ca="1" si="17"/>
        <v>46371</v>
      </c>
      <c r="D476" s="54">
        <f ca="1">INDIRECT("'" &amp; UPPER(LEFT(TEXT($D$3,"mmmm"),3)) &amp; "'!Q29")</f>
        <v>0</v>
      </c>
      <c r="E476" s="147"/>
      <c r="F476" s="148"/>
      <c r="G476" s="148"/>
      <c r="H476" s="148"/>
      <c r="I476" s="148"/>
      <c r="J476" s="148"/>
      <c r="K476" s="148"/>
      <c r="L476" s="148"/>
      <c r="M476" s="148"/>
      <c r="N476" s="148"/>
      <c r="O476" s="148"/>
      <c r="P476" s="149"/>
    </row>
    <row r="477" spans="1:16" ht="15" customHeight="1" x14ac:dyDescent="0.25">
      <c r="A477" s="44" t="e">
        <f ca="1">IF(MONTH(C477)=MONTH(D$3),RIGHT('Yearly Info'!A$33,LEN('Yearly Info'!A$33)-4),"")</f>
        <v>#VALUE!</v>
      </c>
      <c r="B477" s="145"/>
      <c r="C477" s="42">
        <f t="shared" ca="1" si="17"/>
        <v>46371</v>
      </c>
      <c r="D477" s="54">
        <f ca="1">INDIRECT("'" &amp; UPPER(LEFT(TEXT($D$3,"mmmm"),3)) &amp; "'!Q30")</f>
        <v>0</v>
      </c>
      <c r="E477" s="147"/>
      <c r="F477" s="148"/>
      <c r="G477" s="148"/>
      <c r="H477" s="148"/>
      <c r="I477" s="148"/>
      <c r="J477" s="148"/>
      <c r="K477" s="148"/>
      <c r="L477" s="148"/>
      <c r="M477" s="148"/>
      <c r="N477" s="148"/>
      <c r="O477" s="148"/>
      <c r="P477" s="149"/>
    </row>
    <row r="478" spans="1:16" ht="15" customHeight="1" x14ac:dyDescent="0.25">
      <c r="A478" s="44" t="e">
        <f ca="1">IF(MONTH(C478)=MONTH(D$3),RIGHT('Yearly Info'!A$34,LEN('Yearly Info'!A$34)-4),"")</f>
        <v>#VALUE!</v>
      </c>
      <c r="B478" s="145"/>
      <c r="C478" s="42">
        <f t="shared" ca="1" si="17"/>
        <v>46371</v>
      </c>
      <c r="D478" s="54">
        <f ca="1">INDIRECT("'" &amp; UPPER(LEFT(TEXT($D$3,"mmmm"),3)) &amp; "'!Q31")</f>
        <v>0</v>
      </c>
      <c r="E478" s="147"/>
      <c r="F478" s="148"/>
      <c r="G478" s="148"/>
      <c r="H478" s="148"/>
      <c r="I478" s="148"/>
      <c r="J478" s="148"/>
      <c r="K478" s="148"/>
      <c r="L478" s="148"/>
      <c r="M478" s="148"/>
      <c r="N478" s="148"/>
      <c r="O478" s="148"/>
      <c r="P478" s="149"/>
    </row>
    <row r="479" spans="1:16" ht="15" customHeight="1" x14ac:dyDescent="0.25">
      <c r="A479" s="44" t="e">
        <f ca="1">IF(MONTH(C479)=MONTH(D$3),RIGHT('Yearly Info'!A$35,LEN('Yearly Info'!A$35)-4),"")</f>
        <v>#VALUE!</v>
      </c>
      <c r="B479" s="145"/>
      <c r="C479" s="42">
        <f t="shared" ca="1" si="17"/>
        <v>46371</v>
      </c>
      <c r="D479" s="54">
        <f ca="1">INDIRECT("'" &amp; UPPER(LEFT(TEXT($D$3,"mmmm"),3)) &amp; "'!Q32")</f>
        <v>0</v>
      </c>
      <c r="E479" s="147"/>
      <c r="F479" s="148"/>
      <c r="G479" s="148"/>
      <c r="H479" s="148"/>
      <c r="I479" s="148"/>
      <c r="J479" s="148"/>
      <c r="K479" s="148"/>
      <c r="L479" s="148"/>
      <c r="M479" s="148"/>
      <c r="N479" s="148"/>
      <c r="O479" s="148"/>
      <c r="P479" s="149"/>
    </row>
    <row r="480" spans="1:16" ht="15" customHeight="1" x14ac:dyDescent="0.25">
      <c r="A480" s="44" t="e">
        <f ca="1">IF(MONTH(C480)=MONTH(D$3),RIGHT('Yearly Info'!A$36,LEN('Yearly Info'!A$36)-4),"")</f>
        <v>#VALUE!</v>
      </c>
      <c r="B480" s="145"/>
      <c r="C480" s="42">
        <f t="shared" ca="1" si="17"/>
        <v>46371</v>
      </c>
      <c r="D480" s="54">
        <f ca="1">INDIRECT("'" &amp; UPPER(LEFT(TEXT($D$3,"mmmm"),3)) &amp; "'!Q33")</f>
        <v>0</v>
      </c>
      <c r="E480" s="147"/>
      <c r="F480" s="148"/>
      <c r="G480" s="148"/>
      <c r="H480" s="148"/>
      <c r="I480" s="148"/>
      <c r="J480" s="148"/>
      <c r="K480" s="148"/>
      <c r="L480" s="148"/>
      <c r="M480" s="148"/>
      <c r="N480" s="148"/>
      <c r="O480" s="148"/>
      <c r="P480" s="149"/>
    </row>
    <row r="481" spans="1:16" ht="15" customHeight="1" x14ac:dyDescent="0.25">
      <c r="A481" s="44" t="e">
        <f ca="1">IF(MONTH(C481)=MONTH(D$3),RIGHT('Yearly Info'!A$37,LEN('Yearly Info'!A$37)-4),"")</f>
        <v>#VALUE!</v>
      </c>
      <c r="B481" s="145"/>
      <c r="C481" s="42">
        <f t="shared" ca="1" si="17"/>
        <v>46371</v>
      </c>
      <c r="D481" s="54">
        <f ca="1">INDIRECT("'" &amp; UPPER(LEFT(TEXT($D$3,"mmmm"),3)) &amp; "'!Q34")</f>
        <v>0</v>
      </c>
      <c r="E481" s="147"/>
      <c r="F481" s="148"/>
      <c r="G481" s="148"/>
      <c r="H481" s="148"/>
      <c r="I481" s="148"/>
      <c r="J481" s="148"/>
      <c r="K481" s="148"/>
      <c r="L481" s="148"/>
      <c r="M481" s="148"/>
      <c r="N481" s="148"/>
      <c r="O481" s="148"/>
      <c r="P481" s="149"/>
    </row>
    <row r="482" spans="1:16" ht="15" customHeight="1" x14ac:dyDescent="0.25">
      <c r="A482" s="44" t="e">
        <f ca="1">IF(MONTH(C482)=MONTH(D$3),RIGHT('Yearly Info'!A$38,LEN('Yearly Info'!A$38)-4),"")</f>
        <v>#VALUE!</v>
      </c>
      <c r="B482" s="145"/>
      <c r="C482" s="42">
        <f t="shared" ca="1" si="17"/>
        <v>46371</v>
      </c>
      <c r="D482" s="54">
        <f ca="1">INDIRECT("'" &amp; UPPER(LEFT(TEXT($D$3,"mmmm"),3)) &amp; "'!Q35")</f>
        <v>0</v>
      </c>
      <c r="E482" s="147"/>
      <c r="F482" s="148"/>
      <c r="G482" s="148"/>
      <c r="H482" s="148"/>
      <c r="I482" s="148"/>
      <c r="J482" s="148"/>
      <c r="K482" s="148"/>
      <c r="L482" s="148"/>
      <c r="M482" s="148"/>
      <c r="N482" s="148"/>
      <c r="O482" s="148"/>
      <c r="P482" s="149"/>
    </row>
    <row r="483" spans="1:16" ht="15" customHeight="1" x14ac:dyDescent="0.25">
      <c r="A483" s="44" t="e">
        <f ca="1">IF(MONTH(C483)=MONTH(D$3),RIGHT('Yearly Info'!A$39,LEN('Yearly Info'!A$39)-4),"")</f>
        <v>#VALUE!</v>
      </c>
      <c r="B483" s="145"/>
      <c r="C483" s="42">
        <f t="shared" ca="1" si="17"/>
        <v>46371</v>
      </c>
      <c r="D483" s="54">
        <f ca="1">INDIRECT("'" &amp; UPPER(LEFT(TEXT($D$3,"mmmm"),3)) &amp; "'!Q36")</f>
        <v>0</v>
      </c>
      <c r="E483" s="147"/>
      <c r="F483" s="148"/>
      <c r="G483" s="148"/>
      <c r="H483" s="148"/>
      <c r="I483" s="148"/>
      <c r="J483" s="148"/>
      <c r="K483" s="148"/>
      <c r="L483" s="148"/>
      <c r="M483" s="148"/>
      <c r="N483" s="148"/>
      <c r="O483" s="148"/>
      <c r="P483" s="149"/>
    </row>
    <row r="484" spans="1:16" ht="15" customHeight="1" thickBot="1" x14ac:dyDescent="0.3">
      <c r="A484" s="45" t="e">
        <f ca="1">IF(MONTH(C484)=MONTH(D$3),RIGHT('Yearly Info'!A$40,LEN('Yearly Info'!A$40)-4),"")</f>
        <v>#VALUE!</v>
      </c>
      <c r="B484" s="145"/>
      <c r="C484" s="42">
        <f t="shared" ca="1" si="17"/>
        <v>46371</v>
      </c>
      <c r="D484" s="54">
        <f ca="1">INDIRECT("'" &amp; UPPER(LEFT(TEXT($D$3,"mmmm"),3)) &amp; "'!Q37")</f>
        <v>0</v>
      </c>
      <c r="E484" s="147"/>
      <c r="F484" s="148"/>
      <c r="G484" s="148"/>
      <c r="H484" s="148"/>
      <c r="I484" s="148"/>
      <c r="J484" s="148"/>
      <c r="K484" s="148"/>
      <c r="L484" s="148"/>
      <c r="M484" s="148"/>
      <c r="N484" s="148"/>
      <c r="O484" s="148"/>
      <c r="P484" s="149"/>
    </row>
    <row r="485" spans="1:16" ht="15" customHeight="1" thickBot="1" x14ac:dyDescent="0.3">
      <c r="A485" s="45" t="str">
        <f ca="1">IF(MONTH(C485)=MONTH(D$3),RIGHT('Yearly Info'!A$41,LEN('Yearly Info'!A$41)-4),"")</f>
        <v xml:space="preserve"> </v>
      </c>
      <c r="B485" s="145"/>
      <c r="C485" s="42">
        <f t="shared" ca="1" si="17"/>
        <v>46371</v>
      </c>
      <c r="D485" s="54">
        <f ca="1">INDIRECT("'" &amp; UPPER(LEFT(TEXT($D$3,"mmmm"),3)) &amp; "'!Q38")</f>
        <v>0</v>
      </c>
      <c r="E485" s="147"/>
      <c r="F485" s="148"/>
      <c r="G485" s="148"/>
      <c r="H485" s="148"/>
      <c r="I485" s="148"/>
      <c r="J485" s="148"/>
      <c r="K485" s="148"/>
      <c r="L485" s="148"/>
      <c r="M485" s="148"/>
      <c r="N485" s="148"/>
      <c r="O485" s="148"/>
      <c r="P485" s="149"/>
    </row>
    <row r="486" spans="1:16" ht="15" customHeight="1" thickBot="1" x14ac:dyDescent="0.3">
      <c r="A486" s="45" t="str">
        <f ca="1">IF(MONTH(C486)=MONTH(D$3),RIGHT('Yearly Info'!A$42,LEN('Yearly Info'!A$42)-4),"")</f>
        <v xml:space="preserve"> </v>
      </c>
      <c r="B486" s="145"/>
      <c r="C486" s="42">
        <f t="shared" ca="1" si="17"/>
        <v>46371</v>
      </c>
      <c r="D486" s="54">
        <f ca="1">INDIRECT("'" &amp; UPPER(LEFT(TEXT($D$3,"mmmm"),3)) &amp; "'!Q39")</f>
        <v>0</v>
      </c>
      <c r="E486" s="147"/>
      <c r="F486" s="148"/>
      <c r="G486" s="148"/>
      <c r="H486" s="148"/>
      <c r="I486" s="148"/>
      <c r="J486" s="148"/>
      <c r="K486" s="148"/>
      <c r="L486" s="148"/>
      <c r="M486" s="148"/>
      <c r="N486" s="148"/>
      <c r="O486" s="148"/>
      <c r="P486" s="149"/>
    </row>
    <row r="487" spans="1:16" ht="15" customHeight="1" thickBot="1" x14ac:dyDescent="0.3">
      <c r="A487" s="45" t="str">
        <f ca="1">IF(MONTH(C487)=MONTH(D$3),RIGHT('Yearly Info'!A$43,LEN('Yearly Info'!A$43)-4),"")</f>
        <v xml:space="preserve"> </v>
      </c>
      <c r="B487" s="146"/>
      <c r="C487" s="42">
        <f t="shared" ca="1" si="17"/>
        <v>46371</v>
      </c>
      <c r="D487" s="55">
        <f ca="1">INDIRECT("'" &amp; UPPER(LEFT(TEXT($D$3,"mmmm"),3)) &amp; "'!Q40")</f>
        <v>0</v>
      </c>
      <c r="E487" s="150"/>
      <c r="F487" s="151"/>
      <c r="G487" s="151"/>
      <c r="H487" s="151"/>
      <c r="I487" s="151"/>
      <c r="J487" s="151"/>
      <c r="K487" s="151"/>
      <c r="L487" s="151"/>
      <c r="M487" s="151"/>
      <c r="N487" s="151"/>
      <c r="O487" s="151"/>
      <c r="P487" s="152"/>
    </row>
    <row r="488" spans="1:16" ht="15" customHeight="1" x14ac:dyDescent="0.25">
      <c r="A488" s="44" t="str">
        <f ca="1">IF(MONTH(C488)=MONTH(D$3),RIGHT('Yearly Info'!A$14,LEN('Yearly Info'!A$14)-4),"")</f>
        <v xml:space="preserve"> RICS Support for MDEQ</v>
      </c>
      <c r="B488" s="159" t="str">
        <f ca="1">TEXT(C488,"dddd")</f>
        <v>Wednesday</v>
      </c>
      <c r="C488" s="96">
        <f ca="1">C458+1</f>
        <v>46372</v>
      </c>
      <c r="D488" s="54">
        <f ca="1">INDIRECT("'" &amp; UPPER(LEFT(TEXT($D$3,"mmmm"),3)) &amp; "'!R11")</f>
        <v>0</v>
      </c>
      <c r="E488" s="147"/>
      <c r="F488" s="148"/>
      <c r="G488" s="148"/>
      <c r="H488" s="148"/>
      <c r="I488" s="148"/>
      <c r="J488" s="148"/>
      <c r="K488" s="148"/>
      <c r="L488" s="148"/>
      <c r="M488" s="148"/>
      <c r="N488" s="148"/>
      <c r="O488" s="148"/>
      <c r="P488" s="149"/>
    </row>
    <row r="489" spans="1:16" ht="15" customHeight="1" x14ac:dyDescent="0.25">
      <c r="A489" s="44" t="str">
        <f ca="1">IF(MONTH(C489)=MONTH(D$3),RIGHT('Yearly Info'!A$15,LEN('Yearly Info'!A$15)-4),"")</f>
        <v xml:space="preserve"> MDEQ</v>
      </c>
      <c r="B489" s="145"/>
      <c r="C489" s="42">
        <f ca="1">C488</f>
        <v>46372</v>
      </c>
      <c r="D489" s="54">
        <f ca="1">INDIRECT("'" &amp; UPPER(LEFT(TEXT($D$3,"mmmm"),3)) &amp; "'!R12")</f>
        <v>0</v>
      </c>
      <c r="E489" s="147"/>
      <c r="F489" s="148"/>
      <c r="G489" s="148"/>
      <c r="H489" s="148"/>
      <c r="I489" s="148"/>
      <c r="J489" s="148"/>
      <c r="K489" s="148"/>
      <c r="L489" s="148"/>
      <c r="M489" s="148"/>
      <c r="N489" s="148"/>
      <c r="O489" s="148"/>
      <c r="P489" s="149"/>
    </row>
    <row r="490" spans="1:16" ht="15" customHeight="1" x14ac:dyDescent="0.25">
      <c r="A490" s="44" t="str">
        <f ca="1">IF(MONTH(C490)=MONTH(D$3),RIGHT('Yearly Info'!A$16,LEN('Yearly Info'!A$16)-4),"")</f>
        <v xml:space="preserve"> RICS Idea Portal</v>
      </c>
      <c r="B490" s="145"/>
      <c r="C490" s="42">
        <f t="shared" ref="C490:C517" ca="1" si="18">C489</f>
        <v>46372</v>
      </c>
      <c r="D490" s="54">
        <f ca="1">INDIRECT("'" &amp; UPPER(LEFT(TEXT($D$3,"mmmm"),3)) &amp; "'!R13")</f>
        <v>0</v>
      </c>
      <c r="E490" s="147"/>
      <c r="F490" s="148"/>
      <c r="G490" s="148"/>
      <c r="H490" s="148"/>
      <c r="I490" s="148"/>
      <c r="J490" s="148"/>
      <c r="K490" s="148"/>
      <c r="L490" s="148"/>
      <c r="M490" s="148"/>
      <c r="N490" s="148"/>
      <c r="O490" s="148"/>
      <c r="P490" s="149"/>
    </row>
    <row r="491" spans="1:16" ht="15" customHeight="1" x14ac:dyDescent="0.25">
      <c r="A491" s="44" t="str">
        <f ca="1">IF(MONTH(C491)=MONTH(D$3),RIGHT('Yearly Info'!A$17,LEN('Yearly Info'!A$17)-4),"")</f>
        <v xml:space="preserve"> MSWIS</v>
      </c>
      <c r="B491" s="145"/>
      <c r="C491" s="42">
        <f t="shared" ca="1" si="18"/>
        <v>46372</v>
      </c>
      <c r="D491" s="54">
        <f ca="1">INDIRECT("'" &amp; UPPER(LEFT(TEXT($D$3,"mmmm"),3)) &amp; "'!R14")</f>
        <v>0</v>
      </c>
      <c r="E491" s="147"/>
      <c r="F491" s="148"/>
      <c r="G491" s="148"/>
      <c r="H491" s="148"/>
      <c r="I491" s="148"/>
      <c r="J491" s="148"/>
      <c r="K491" s="148"/>
      <c r="L491" s="148"/>
      <c r="M491" s="148"/>
      <c r="N491" s="148"/>
      <c r="O491" s="148"/>
      <c r="P491" s="149"/>
    </row>
    <row r="492" spans="1:16" ht="15" customHeight="1" x14ac:dyDescent="0.25">
      <c r="A492" s="44" t="str">
        <f ca="1">IF(MONTH(C492)=MONTH(D$3),RIGHT('Yearly Info'!A$18,LEN('Yearly Info'!A$18)-4),"")</f>
        <v xml:space="preserve"> GeoSpatial</v>
      </c>
      <c r="B492" s="145"/>
      <c r="C492" s="42">
        <f t="shared" ca="1" si="18"/>
        <v>46372</v>
      </c>
      <c r="D492" s="54">
        <f ca="1">INDIRECT("'" &amp; UPPER(LEFT(TEXT($D$3,"mmmm"),3)) &amp; "'!R15")</f>
        <v>0</v>
      </c>
      <c r="E492" s="147"/>
      <c r="F492" s="148"/>
      <c r="G492" s="148"/>
      <c r="H492" s="148"/>
      <c r="I492" s="148"/>
      <c r="J492" s="148"/>
      <c r="K492" s="148"/>
      <c r="L492" s="148"/>
      <c r="M492" s="148"/>
      <c r="N492" s="148"/>
      <c r="O492" s="148"/>
      <c r="P492" s="149"/>
    </row>
    <row r="493" spans="1:16" ht="15" customHeight="1" x14ac:dyDescent="0.25">
      <c r="A493" s="44" t="str">
        <f ca="1">IF(MONTH(C493)=MONTH(D$3),RIGHT('Yearly Info'!A$19,LEN('Yearly Info'!A$19)-4),"")</f>
        <v xml:space="preserve"> RICS Dashboard</v>
      </c>
      <c r="B493" s="145"/>
      <c r="C493" s="42">
        <f t="shared" ca="1" si="18"/>
        <v>46372</v>
      </c>
      <c r="D493" s="54">
        <f ca="1">INDIRECT("'" &amp; UPPER(LEFT(TEXT($D$3,"mmmm"),3)) &amp; "'!R16")</f>
        <v>0</v>
      </c>
      <c r="E493" s="147"/>
      <c r="F493" s="148"/>
      <c r="G493" s="148"/>
      <c r="H493" s="148"/>
      <c r="I493" s="148"/>
      <c r="J493" s="148"/>
      <c r="K493" s="148"/>
      <c r="L493" s="148"/>
      <c r="M493" s="148"/>
      <c r="N493" s="148"/>
      <c r="O493" s="148"/>
      <c r="P493" s="149"/>
    </row>
    <row r="494" spans="1:16" ht="15" customHeight="1" x14ac:dyDescent="0.25">
      <c r="A494" s="44" t="str">
        <f ca="1">IF(MONTH(C494)=MONTH(D$3),RIGHT('Yearly Info'!A$20,LEN('Yearly Info'!A$20)-4),"")</f>
        <v xml:space="preserve"> MDWFP NRIS</v>
      </c>
      <c r="B494" s="145"/>
      <c r="C494" s="42">
        <f t="shared" ca="1" si="18"/>
        <v>46372</v>
      </c>
      <c r="D494" s="54">
        <f ca="1">INDIRECT("'" &amp; UPPER(LEFT(TEXT($D$3,"mmmm"),3)) &amp; "'!R17")</f>
        <v>0</v>
      </c>
      <c r="E494" s="153"/>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 MRVA 4 CLOSED</v>
      </c>
      <c r="B495" s="145"/>
      <c r="C495" s="42">
        <f t="shared" ca="1" si="18"/>
        <v>46372</v>
      </c>
      <c r="D495" s="54">
        <f ca="1">INDIRECT("'" &amp; UPPER(LEFT(TEXT($D$3,"mmmm"),3)) &amp; "'!R18")</f>
        <v>0</v>
      </c>
      <c r="E495" s="147"/>
      <c r="F495" s="148"/>
      <c r="G495" s="148"/>
      <c r="H495" s="148"/>
      <c r="I495" s="148"/>
      <c r="J495" s="148"/>
      <c r="K495" s="148"/>
      <c r="L495" s="148"/>
      <c r="M495" s="148"/>
      <c r="N495" s="148"/>
      <c r="O495" s="148"/>
      <c r="P495" s="149"/>
    </row>
    <row r="496" spans="1:16" ht="15" customHeight="1" x14ac:dyDescent="0.25">
      <c r="A496" s="44" t="str">
        <f ca="1">IF(MONTH(C496)=MONTH(D$3),RIGHT('Yearly Info'!A$22,LEN('Yearly Info'!A$22)-4),"")</f>
        <v xml:space="preserve"> Tackett</v>
      </c>
      <c r="B496" s="145"/>
      <c r="C496" s="42">
        <f t="shared" ca="1" si="18"/>
        <v>46372</v>
      </c>
      <c r="D496" s="54">
        <f ca="1">INDIRECT("'" &amp; UPPER(LEFT(TEXT($D$3,"mmmm"),3)) &amp; "'!R19")</f>
        <v>0</v>
      </c>
      <c r="E496" s="147"/>
      <c r="F496" s="148"/>
      <c r="G496" s="148"/>
      <c r="H496" s="148"/>
      <c r="I496" s="148"/>
      <c r="J496" s="148"/>
      <c r="K496" s="148"/>
      <c r="L496" s="148"/>
      <c r="M496" s="148"/>
      <c r="N496" s="148"/>
      <c r="O496" s="148"/>
      <c r="P496" s="149"/>
    </row>
    <row r="497" spans="1:16" ht="15" customHeight="1" x14ac:dyDescent="0.25">
      <c r="A497" s="44" t="e">
        <f ca="1">IF(MONTH(C497)=MONTH(D$3),RIGHT('Yearly Info'!A$23,LEN('Yearly Info'!A$23)-4),"")</f>
        <v>#VALUE!</v>
      </c>
      <c r="B497" s="145"/>
      <c r="C497" s="42">
        <f t="shared" ca="1" si="18"/>
        <v>46372</v>
      </c>
      <c r="D497" s="54">
        <f ca="1">INDIRECT("'" &amp; UPPER(LEFT(TEXT($D$3,"mmmm"),3)) &amp; "'!R20")</f>
        <v>0</v>
      </c>
      <c r="E497" s="147"/>
      <c r="F497" s="148"/>
      <c r="G497" s="148"/>
      <c r="H497" s="148"/>
      <c r="I497" s="148"/>
      <c r="J497" s="148"/>
      <c r="K497" s="148"/>
      <c r="L497" s="148"/>
      <c r="M497" s="148"/>
      <c r="N497" s="148"/>
      <c r="O497" s="148"/>
      <c r="P497" s="149"/>
    </row>
    <row r="498" spans="1:16" ht="15" customHeight="1" x14ac:dyDescent="0.25">
      <c r="A498" s="44" t="e">
        <f ca="1">IF(MONTH(C498)=MONTH(D$3),RIGHT('Yearly Info'!A$24,LEN('Yearly Info'!A$24)-4),"")</f>
        <v>#VALUE!</v>
      </c>
      <c r="B498" s="145"/>
      <c r="C498" s="42">
        <f t="shared" ca="1" si="18"/>
        <v>46372</v>
      </c>
      <c r="D498" s="54">
        <f ca="1">INDIRECT("'" &amp; UPPER(LEFT(TEXT($D$3,"mmmm"),3)) &amp; "'!R21")</f>
        <v>0</v>
      </c>
      <c r="E498" s="147"/>
      <c r="F498" s="148"/>
      <c r="G498" s="148"/>
      <c r="H498" s="148"/>
      <c r="I498" s="148"/>
      <c r="J498" s="148"/>
      <c r="K498" s="148"/>
      <c r="L498" s="148"/>
      <c r="M498" s="148"/>
      <c r="N498" s="148"/>
      <c r="O498" s="148"/>
      <c r="P498" s="149"/>
    </row>
    <row r="499" spans="1:16" ht="15" customHeight="1" x14ac:dyDescent="0.25">
      <c r="A499" s="44" t="e">
        <f ca="1">IF(MONTH(C499)=MONTH(D$3),RIGHT('Yearly Info'!A$25,LEN('Yearly Info'!A$25)-4),"")</f>
        <v>#VALUE!</v>
      </c>
      <c r="B499" s="145"/>
      <c r="C499" s="42">
        <f t="shared" ca="1" si="18"/>
        <v>46372</v>
      </c>
      <c r="D499" s="54">
        <f ca="1">INDIRECT("'" &amp; UPPER(LEFT(TEXT($D$3,"mmmm"),3)) &amp; "'!R22")</f>
        <v>0</v>
      </c>
      <c r="E499" s="147"/>
      <c r="F499" s="148"/>
      <c r="G499" s="148"/>
      <c r="H499" s="148"/>
      <c r="I499" s="148"/>
      <c r="J499" s="148"/>
      <c r="K499" s="148"/>
      <c r="L499" s="148"/>
      <c r="M499" s="148"/>
      <c r="N499" s="148"/>
      <c r="O499" s="148"/>
      <c r="P499" s="149"/>
    </row>
    <row r="500" spans="1:16" ht="15" customHeight="1" x14ac:dyDescent="0.25">
      <c r="A500" s="44" t="e">
        <f ca="1">IF(MONTH(C500)=MONTH(D$3),RIGHT('Yearly Info'!A$26,LEN('Yearly Info'!A$26)-4),"")</f>
        <v>#VALUE!</v>
      </c>
      <c r="B500" s="145"/>
      <c r="C500" s="42">
        <f t="shared" ca="1" si="18"/>
        <v>46372</v>
      </c>
      <c r="D500" s="54">
        <f ca="1">INDIRECT("'" &amp; UPPER(LEFT(TEXT($D$3,"mmmm"),3)) &amp; "'!R23")</f>
        <v>0</v>
      </c>
      <c r="E500" s="147"/>
      <c r="F500" s="148"/>
      <c r="G500" s="148"/>
      <c r="H500" s="148"/>
      <c r="I500" s="148"/>
      <c r="J500" s="148"/>
      <c r="K500" s="148"/>
      <c r="L500" s="148"/>
      <c r="M500" s="148"/>
      <c r="N500" s="148"/>
      <c r="O500" s="148"/>
      <c r="P500" s="149"/>
    </row>
    <row r="501" spans="1:16" ht="15" customHeight="1" x14ac:dyDescent="0.25">
      <c r="A501" s="44" t="e">
        <f ca="1">IF(MONTH(C501)=MONTH(D$3),RIGHT('Yearly Info'!A$27,LEN('Yearly Info'!A$27)-4),"")</f>
        <v>#VALUE!</v>
      </c>
      <c r="B501" s="145"/>
      <c r="C501" s="42">
        <f t="shared" ca="1" si="18"/>
        <v>46372</v>
      </c>
      <c r="D501" s="54">
        <f ca="1">INDIRECT("'" &amp; UPPER(LEFT(TEXT($D$3,"mmmm"),3)) &amp; "'!R24")</f>
        <v>0</v>
      </c>
      <c r="E501" s="147"/>
      <c r="F501" s="148"/>
      <c r="G501" s="148"/>
      <c r="H501" s="148"/>
      <c r="I501" s="148"/>
      <c r="J501" s="148"/>
      <c r="K501" s="148"/>
      <c r="L501" s="148"/>
      <c r="M501" s="148"/>
      <c r="N501" s="148"/>
      <c r="O501" s="148"/>
      <c r="P501" s="149"/>
    </row>
    <row r="502" spans="1:16" ht="15" customHeight="1" x14ac:dyDescent="0.25">
      <c r="A502" s="44" t="e">
        <f ca="1">IF(MONTH(C502)=MONTH(D$3),RIGHT('Yearly Info'!A$28,LEN('Yearly Info'!A$28)-4),"")</f>
        <v>#VALUE!</v>
      </c>
      <c r="B502" s="145"/>
      <c r="C502" s="42">
        <f t="shared" ca="1" si="18"/>
        <v>46372</v>
      </c>
      <c r="D502" s="54">
        <f ca="1">INDIRECT("'" &amp; UPPER(LEFT(TEXT($D$3,"mmmm"),3)) &amp; "'!R25")</f>
        <v>0</v>
      </c>
      <c r="E502" s="147"/>
      <c r="F502" s="148"/>
      <c r="G502" s="148"/>
      <c r="H502" s="148"/>
      <c r="I502" s="148"/>
      <c r="J502" s="148"/>
      <c r="K502" s="148"/>
      <c r="L502" s="148"/>
      <c r="M502" s="148"/>
      <c r="N502" s="148"/>
      <c r="O502" s="148"/>
      <c r="P502" s="149"/>
    </row>
    <row r="503" spans="1:16" ht="15" customHeight="1" x14ac:dyDescent="0.25">
      <c r="A503" s="44" t="e">
        <f ca="1">IF(MONTH(C503)=MONTH(D$3),RIGHT('Yearly Info'!A$29,LEN('Yearly Info'!A$29)-4),"")</f>
        <v>#VALUE!</v>
      </c>
      <c r="B503" s="145"/>
      <c r="C503" s="42">
        <f t="shared" ca="1" si="18"/>
        <v>46372</v>
      </c>
      <c r="D503" s="54">
        <f ca="1">INDIRECT("'" &amp; UPPER(LEFT(TEXT($D$3,"mmmm"),3)) &amp; "'!R26")</f>
        <v>0</v>
      </c>
      <c r="E503" s="147"/>
      <c r="F503" s="148"/>
      <c r="G503" s="148"/>
      <c r="H503" s="148"/>
      <c r="I503" s="148"/>
      <c r="J503" s="148"/>
      <c r="K503" s="148"/>
      <c r="L503" s="148"/>
      <c r="M503" s="148"/>
      <c r="N503" s="148"/>
      <c r="O503" s="148"/>
      <c r="P503" s="149"/>
    </row>
    <row r="504" spans="1:16" ht="15" customHeight="1" x14ac:dyDescent="0.25">
      <c r="A504" s="44" t="e">
        <f ca="1">IF(MONTH(C504)=MONTH(D$3),RIGHT('Yearly Info'!A$30,LEN('Yearly Info'!A$30)-4),"")</f>
        <v>#VALUE!</v>
      </c>
      <c r="B504" s="145"/>
      <c r="C504" s="42">
        <f t="shared" ca="1" si="18"/>
        <v>46372</v>
      </c>
      <c r="D504" s="54">
        <f ca="1">INDIRECT("'" &amp; UPPER(LEFT(TEXT($D$3,"mmmm"),3)) &amp; "'!R27")</f>
        <v>0</v>
      </c>
      <c r="E504" s="147"/>
      <c r="F504" s="148"/>
      <c r="G504" s="148"/>
      <c r="H504" s="148"/>
      <c r="I504" s="148"/>
      <c r="J504" s="148"/>
      <c r="K504" s="148"/>
      <c r="L504" s="148"/>
      <c r="M504" s="148"/>
      <c r="N504" s="148"/>
      <c r="O504" s="148"/>
      <c r="P504" s="149"/>
    </row>
    <row r="505" spans="1:16" ht="15" customHeight="1" x14ac:dyDescent="0.25">
      <c r="A505" s="44" t="e">
        <f ca="1">IF(MONTH(C505)=MONTH(D$3),RIGHT('Yearly Info'!A$31,LEN('Yearly Info'!A$31)-4),"")</f>
        <v>#VALUE!</v>
      </c>
      <c r="B505" s="145"/>
      <c r="C505" s="42">
        <f t="shared" ca="1" si="18"/>
        <v>46372</v>
      </c>
      <c r="D505" s="54">
        <f ca="1">INDIRECT("'" &amp; UPPER(LEFT(TEXT($D$3,"mmmm"),3)) &amp; "'!R28")</f>
        <v>0</v>
      </c>
      <c r="E505" s="147"/>
      <c r="F505" s="148"/>
      <c r="G505" s="148"/>
      <c r="H505" s="148"/>
      <c r="I505" s="148"/>
      <c r="J505" s="148"/>
      <c r="K505" s="148"/>
      <c r="L505" s="148"/>
      <c r="M505" s="148"/>
      <c r="N505" s="148"/>
      <c r="O505" s="148"/>
      <c r="P505" s="149"/>
    </row>
    <row r="506" spans="1:16" ht="15" customHeight="1" x14ac:dyDescent="0.25">
      <c r="A506" s="44" t="e">
        <f ca="1">IF(MONTH(C506)=MONTH(D$3),RIGHT('Yearly Info'!A$32,LEN('Yearly Info'!A$32)-4),"")</f>
        <v>#VALUE!</v>
      </c>
      <c r="B506" s="145"/>
      <c r="C506" s="42">
        <f t="shared" ca="1" si="18"/>
        <v>46372</v>
      </c>
      <c r="D506" s="54">
        <f ca="1">INDIRECT("'" &amp; UPPER(LEFT(TEXT($D$3,"mmmm"),3)) &amp; "'!R29")</f>
        <v>0</v>
      </c>
      <c r="E506" s="147"/>
      <c r="F506" s="148"/>
      <c r="G506" s="148"/>
      <c r="H506" s="148"/>
      <c r="I506" s="148"/>
      <c r="J506" s="148"/>
      <c r="K506" s="148"/>
      <c r="L506" s="148"/>
      <c r="M506" s="148"/>
      <c r="N506" s="148"/>
      <c r="O506" s="148"/>
      <c r="P506" s="149"/>
    </row>
    <row r="507" spans="1:16" ht="15" customHeight="1" x14ac:dyDescent="0.25">
      <c r="A507" s="44" t="e">
        <f ca="1">IF(MONTH(C507)=MONTH(D$3),RIGHT('Yearly Info'!A$33,LEN('Yearly Info'!A$33)-4),"")</f>
        <v>#VALUE!</v>
      </c>
      <c r="B507" s="145"/>
      <c r="C507" s="42">
        <f t="shared" ca="1" si="18"/>
        <v>46372</v>
      </c>
      <c r="D507" s="54">
        <f ca="1">INDIRECT("'" &amp; UPPER(LEFT(TEXT($D$3,"mmmm"),3)) &amp; "'!R30")</f>
        <v>0</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#VALUE!</v>
      </c>
      <c r="B508" s="145"/>
      <c r="C508" s="42">
        <f t="shared" ca="1" si="18"/>
        <v>46372</v>
      </c>
      <c r="D508" s="54">
        <f ca="1">INDIRECT("'" &amp; UPPER(LEFT(TEXT($D$3,"mmmm"),3)) &amp; "'!R31")</f>
        <v>0</v>
      </c>
      <c r="E508" s="147"/>
      <c r="F508" s="148"/>
      <c r="G508" s="148"/>
      <c r="H508" s="148"/>
      <c r="I508" s="148"/>
      <c r="J508" s="148"/>
      <c r="K508" s="148"/>
      <c r="L508" s="148"/>
      <c r="M508" s="148"/>
      <c r="N508" s="148"/>
      <c r="O508" s="148"/>
      <c r="P508" s="149"/>
    </row>
    <row r="509" spans="1:16" ht="15" customHeight="1" x14ac:dyDescent="0.25">
      <c r="A509" s="44" t="e">
        <f ca="1">IF(MONTH(C509)=MONTH(D$3),RIGHT('Yearly Info'!A$35,LEN('Yearly Info'!A$35)-4),"")</f>
        <v>#VALUE!</v>
      </c>
      <c r="B509" s="145"/>
      <c r="C509" s="42">
        <f t="shared" ca="1" si="18"/>
        <v>46372</v>
      </c>
      <c r="D509" s="54">
        <f ca="1">INDIRECT("'" &amp; UPPER(LEFT(TEXT($D$3,"mmmm"),3)) &amp; "'!R32")</f>
        <v>0</v>
      </c>
      <c r="E509" s="147"/>
      <c r="F509" s="148"/>
      <c r="G509" s="148"/>
      <c r="H509" s="148"/>
      <c r="I509" s="148"/>
      <c r="J509" s="148"/>
      <c r="K509" s="148"/>
      <c r="L509" s="148"/>
      <c r="M509" s="148"/>
      <c r="N509" s="148"/>
      <c r="O509" s="148"/>
      <c r="P509" s="149"/>
    </row>
    <row r="510" spans="1:16" ht="15" customHeight="1" x14ac:dyDescent="0.25">
      <c r="A510" s="44" t="e">
        <f ca="1">IF(MONTH(C510)=MONTH(D$3),RIGHT('Yearly Info'!A$36,LEN('Yearly Info'!A$36)-4),"")</f>
        <v>#VALUE!</v>
      </c>
      <c r="B510" s="145"/>
      <c r="C510" s="42">
        <f t="shared" ca="1" si="18"/>
        <v>46372</v>
      </c>
      <c r="D510" s="54">
        <f ca="1">INDIRECT("'" &amp; UPPER(LEFT(TEXT($D$3,"mmmm"),3)) &amp; "'!R33")</f>
        <v>0</v>
      </c>
      <c r="E510" s="147"/>
      <c r="F510" s="148"/>
      <c r="G510" s="148"/>
      <c r="H510" s="148"/>
      <c r="I510" s="148"/>
      <c r="J510" s="148"/>
      <c r="K510" s="148"/>
      <c r="L510" s="148"/>
      <c r="M510" s="148"/>
      <c r="N510" s="148"/>
      <c r="O510" s="148"/>
      <c r="P510" s="149"/>
    </row>
    <row r="511" spans="1:16" ht="15" customHeight="1" x14ac:dyDescent="0.25">
      <c r="A511" s="44" t="e">
        <f ca="1">IF(MONTH(C511)=MONTH(D$3),RIGHT('Yearly Info'!A$37,LEN('Yearly Info'!A$37)-4),"")</f>
        <v>#VALUE!</v>
      </c>
      <c r="B511" s="145"/>
      <c r="C511" s="42">
        <f t="shared" ca="1" si="18"/>
        <v>46372</v>
      </c>
      <c r="D511" s="54">
        <f ca="1">INDIRECT("'" &amp; UPPER(LEFT(TEXT($D$3,"mmmm"),3)) &amp; "'!R34")</f>
        <v>0</v>
      </c>
      <c r="E511" s="147"/>
      <c r="F511" s="148"/>
      <c r="G511" s="148"/>
      <c r="H511" s="148"/>
      <c r="I511" s="148"/>
      <c r="J511" s="148"/>
      <c r="K511" s="148"/>
      <c r="L511" s="148"/>
      <c r="M511" s="148"/>
      <c r="N511" s="148"/>
      <c r="O511" s="148"/>
      <c r="P511" s="149"/>
    </row>
    <row r="512" spans="1:16" ht="15" customHeight="1" x14ac:dyDescent="0.25">
      <c r="A512" s="44" t="e">
        <f ca="1">IF(MONTH(C512)=MONTH(D$3),RIGHT('Yearly Info'!A$38,LEN('Yearly Info'!A$38)-4),"")</f>
        <v>#VALUE!</v>
      </c>
      <c r="B512" s="145"/>
      <c r="C512" s="42">
        <f t="shared" ca="1" si="18"/>
        <v>46372</v>
      </c>
      <c r="D512" s="54">
        <f ca="1">INDIRECT("'" &amp; UPPER(LEFT(TEXT($D$3,"mmmm"),3)) &amp; "'!R35")</f>
        <v>0</v>
      </c>
      <c r="E512" s="147"/>
      <c r="F512" s="148"/>
      <c r="G512" s="148"/>
      <c r="H512" s="148"/>
      <c r="I512" s="148"/>
      <c r="J512" s="148"/>
      <c r="K512" s="148"/>
      <c r="L512" s="148"/>
      <c r="M512" s="148"/>
      <c r="N512" s="148"/>
      <c r="O512" s="148"/>
      <c r="P512" s="149"/>
    </row>
    <row r="513" spans="1:16" ht="15" customHeight="1" x14ac:dyDescent="0.25">
      <c r="A513" s="44" t="e">
        <f ca="1">IF(MONTH(C513)=MONTH(D$3),RIGHT('Yearly Info'!A$39,LEN('Yearly Info'!A$39)-4),"")</f>
        <v>#VALUE!</v>
      </c>
      <c r="B513" s="145"/>
      <c r="C513" s="42">
        <f t="shared" ca="1" si="18"/>
        <v>46372</v>
      </c>
      <c r="D513" s="54">
        <f ca="1">INDIRECT("'" &amp; UPPER(LEFT(TEXT($D$3,"mmmm"),3)) &amp; "'!R36")</f>
        <v>0</v>
      </c>
      <c r="E513" s="147"/>
      <c r="F513" s="148"/>
      <c r="G513" s="148"/>
      <c r="H513" s="148"/>
      <c r="I513" s="148"/>
      <c r="J513" s="148"/>
      <c r="K513" s="148"/>
      <c r="L513" s="148"/>
      <c r="M513" s="148"/>
      <c r="N513" s="148"/>
      <c r="O513" s="148"/>
      <c r="P513" s="149"/>
    </row>
    <row r="514" spans="1:16" ht="15" customHeight="1" thickBot="1" x14ac:dyDescent="0.3">
      <c r="A514" s="45" t="e">
        <f ca="1">IF(MONTH(C514)=MONTH(D$3),RIGHT('Yearly Info'!A$40,LEN('Yearly Info'!A$40)-4),"")</f>
        <v>#VALUE!</v>
      </c>
      <c r="B514" s="145"/>
      <c r="C514" s="42">
        <f t="shared" ca="1" si="18"/>
        <v>46372</v>
      </c>
      <c r="D514" s="54">
        <f ca="1">INDIRECT("'" &amp; UPPER(LEFT(TEXT($D$3,"mmmm"),3)) &amp; "'!R37")</f>
        <v>0</v>
      </c>
      <c r="E514" s="147"/>
      <c r="F514" s="148"/>
      <c r="G514" s="148"/>
      <c r="H514" s="148"/>
      <c r="I514" s="148"/>
      <c r="J514" s="148"/>
      <c r="K514" s="148"/>
      <c r="L514" s="148"/>
      <c r="M514" s="148"/>
      <c r="N514" s="148"/>
      <c r="O514" s="148"/>
      <c r="P514" s="149"/>
    </row>
    <row r="515" spans="1:16" ht="15" customHeight="1" thickBot="1" x14ac:dyDescent="0.3">
      <c r="A515" s="45" t="str">
        <f ca="1">IF(MONTH(C515)=MONTH(D$3),RIGHT('Yearly Info'!A$41,LEN('Yearly Info'!A$41)-4),"")</f>
        <v xml:space="preserve"> </v>
      </c>
      <c r="B515" s="145"/>
      <c r="C515" s="42">
        <f t="shared" ca="1" si="18"/>
        <v>46372</v>
      </c>
      <c r="D515" s="101">
        <f ca="1">INDIRECT("'" &amp; UPPER(LEFT(TEXT($D$3,"mmmm"),3)) &amp; "'!R38")</f>
        <v>0</v>
      </c>
      <c r="E515" s="147"/>
      <c r="F515" s="148"/>
      <c r="G515" s="148"/>
      <c r="H515" s="148"/>
      <c r="I515" s="148"/>
      <c r="J515" s="148"/>
      <c r="K515" s="148"/>
      <c r="L515" s="148"/>
      <c r="M515" s="148"/>
      <c r="N515" s="148"/>
      <c r="O515" s="148"/>
      <c r="P515" s="149"/>
    </row>
    <row r="516" spans="1:16" ht="15" customHeight="1" thickBot="1" x14ac:dyDescent="0.3">
      <c r="A516" s="45" t="str">
        <f ca="1">IF(MONTH(C516)=MONTH(D$3),RIGHT('Yearly Info'!A$42,LEN('Yearly Info'!A$42)-4),"")</f>
        <v xml:space="preserve"> </v>
      </c>
      <c r="B516" s="145"/>
      <c r="C516" s="42">
        <f t="shared" ca="1" si="18"/>
        <v>46372</v>
      </c>
      <c r="D516" s="54">
        <f ca="1">INDIRECT("'" &amp; UPPER(LEFT(TEXT($D$3,"mmmm"),3)) &amp; "'!R39")</f>
        <v>0</v>
      </c>
      <c r="E516" s="147"/>
      <c r="F516" s="148"/>
      <c r="G516" s="148"/>
      <c r="H516" s="148"/>
      <c r="I516" s="148"/>
      <c r="J516" s="148"/>
      <c r="K516" s="148"/>
      <c r="L516" s="148"/>
      <c r="M516" s="148"/>
      <c r="N516" s="148"/>
      <c r="O516" s="148"/>
      <c r="P516" s="149"/>
    </row>
    <row r="517" spans="1:16" ht="15" customHeight="1" thickBot="1" x14ac:dyDescent="0.3">
      <c r="A517" s="45" t="str">
        <f ca="1">IF(MONTH(C517)=MONTH(D$3),RIGHT('Yearly Info'!A$43,LEN('Yearly Info'!A$43)-4),"")</f>
        <v xml:space="preserve"> </v>
      </c>
      <c r="B517" s="146"/>
      <c r="C517" s="42">
        <f t="shared" ca="1" si="18"/>
        <v>46372</v>
      </c>
      <c r="D517" s="55">
        <f ca="1">INDIRECT("'" &amp; UPPER(LEFT(TEXT($D$3,"mmmm"),3)) &amp; "'!R40")</f>
        <v>0</v>
      </c>
      <c r="E517" s="150"/>
      <c r="F517" s="151"/>
      <c r="G517" s="151"/>
      <c r="H517" s="151"/>
      <c r="I517" s="151"/>
      <c r="J517" s="151"/>
      <c r="K517" s="151"/>
      <c r="L517" s="151"/>
      <c r="M517" s="151"/>
      <c r="N517" s="151"/>
      <c r="O517" s="151"/>
      <c r="P517" s="152"/>
    </row>
    <row r="518" spans="1:16" ht="15" customHeight="1" x14ac:dyDescent="0.25">
      <c r="A518" s="44" t="str">
        <f ca="1">IF(MONTH(C518)=MONTH(D$3),RIGHT('Yearly Info'!A$14,LEN('Yearly Info'!A$14)-4),"")</f>
        <v xml:space="preserve"> RICS Support for MDEQ</v>
      </c>
      <c r="B518" s="159" t="str">
        <f ca="1">TEXT(C518,"dddd")</f>
        <v>Thursday</v>
      </c>
      <c r="C518" s="96">
        <f ca="1">C488+1</f>
        <v>46373</v>
      </c>
      <c r="D518" s="54">
        <f ca="1">INDIRECT("'" &amp; UPPER(LEFT(TEXT($D$3,"mmmm"),3)) &amp; "'!S11")</f>
        <v>0</v>
      </c>
      <c r="E518" s="153"/>
      <c r="F518" s="154"/>
      <c r="G518" s="154"/>
      <c r="H518" s="154"/>
      <c r="I518" s="154"/>
      <c r="J518" s="154"/>
      <c r="K518" s="154"/>
      <c r="L518" s="154"/>
      <c r="M518" s="154"/>
      <c r="N518" s="154"/>
      <c r="O518" s="154"/>
      <c r="P518" s="155"/>
    </row>
    <row r="519" spans="1:16" ht="15" customHeight="1" x14ac:dyDescent="0.25">
      <c r="A519" s="44" t="str">
        <f ca="1">IF(MONTH(C519)=MONTH(D$3),RIGHT('Yearly Info'!A$15,LEN('Yearly Info'!A$15)-4),"")</f>
        <v xml:space="preserve"> MDEQ</v>
      </c>
      <c r="B519" s="145"/>
      <c r="C519" s="42">
        <f ca="1">C518</f>
        <v>46373</v>
      </c>
      <c r="D519" s="54">
        <f ca="1">INDIRECT("'" &amp; UPPER(LEFT(TEXT($D$3,"mmmm"),3)) &amp; "'!S12")</f>
        <v>0</v>
      </c>
      <c r="E519" s="147"/>
      <c r="F519" s="148"/>
      <c r="G519" s="148"/>
      <c r="H519" s="148"/>
      <c r="I519" s="148"/>
      <c r="J519" s="148"/>
      <c r="K519" s="148"/>
      <c r="L519" s="148"/>
      <c r="M519" s="148"/>
      <c r="N519" s="148"/>
      <c r="O519" s="148"/>
      <c r="P519" s="149"/>
    </row>
    <row r="520" spans="1:16" ht="15" customHeight="1" x14ac:dyDescent="0.25">
      <c r="A520" s="44" t="str">
        <f ca="1">IF(MONTH(C520)=MONTH(D$3),RIGHT('Yearly Info'!A$16,LEN('Yearly Info'!A$16)-4),"")</f>
        <v xml:space="preserve"> RICS Idea Portal</v>
      </c>
      <c r="B520" s="145"/>
      <c r="C520" s="42">
        <f t="shared" ref="C520:C547" ca="1" si="19">C519</f>
        <v>46373</v>
      </c>
      <c r="D520" s="54">
        <f ca="1">INDIRECT("'" &amp; UPPER(LEFT(TEXT($D$3,"mmmm"),3)) &amp; "'!S13")</f>
        <v>0</v>
      </c>
      <c r="E520" s="147"/>
      <c r="F520" s="148"/>
      <c r="G520" s="148"/>
      <c r="H520" s="148"/>
      <c r="I520" s="148"/>
      <c r="J520" s="148"/>
      <c r="K520" s="148"/>
      <c r="L520" s="148"/>
      <c r="M520" s="148"/>
      <c r="N520" s="148"/>
      <c r="O520" s="148"/>
      <c r="P520" s="149"/>
    </row>
    <row r="521" spans="1:16" ht="15" customHeight="1" x14ac:dyDescent="0.25">
      <c r="A521" s="44" t="str">
        <f ca="1">IF(MONTH(C521)=MONTH(D$3),RIGHT('Yearly Info'!A$17,LEN('Yearly Info'!A$17)-4),"")</f>
        <v xml:space="preserve"> MSWIS</v>
      </c>
      <c r="B521" s="145"/>
      <c r="C521" s="42">
        <f t="shared" ca="1" si="19"/>
        <v>46373</v>
      </c>
      <c r="D521" s="54">
        <f ca="1">INDIRECT("'" &amp; UPPER(LEFT(TEXT($D$3,"mmmm"),3)) &amp; "'!S14")</f>
        <v>0</v>
      </c>
      <c r="E521" s="147"/>
      <c r="F521" s="148"/>
      <c r="G521" s="148"/>
      <c r="H521" s="148"/>
      <c r="I521" s="148"/>
      <c r="J521" s="148"/>
      <c r="K521" s="148"/>
      <c r="L521" s="148"/>
      <c r="M521" s="148"/>
      <c r="N521" s="148"/>
      <c r="O521" s="148"/>
      <c r="P521" s="149"/>
    </row>
    <row r="522" spans="1:16" ht="15" customHeight="1" x14ac:dyDescent="0.25">
      <c r="A522" s="44" t="str">
        <f ca="1">IF(MONTH(C522)=MONTH(D$3),RIGHT('Yearly Info'!A$18,LEN('Yearly Info'!A$18)-4),"")</f>
        <v xml:space="preserve"> GeoSpatial</v>
      </c>
      <c r="B522" s="145"/>
      <c r="C522" s="42">
        <f t="shared" ca="1" si="19"/>
        <v>46373</v>
      </c>
      <c r="D522" s="54">
        <f ca="1">INDIRECT("'" &amp; UPPER(LEFT(TEXT($D$3,"mmmm"),3)) &amp; "'!S15")</f>
        <v>0</v>
      </c>
      <c r="E522" s="147"/>
      <c r="F522" s="148"/>
      <c r="G522" s="148"/>
      <c r="H522" s="148"/>
      <c r="I522" s="148"/>
      <c r="J522" s="148"/>
      <c r="K522" s="148"/>
      <c r="L522" s="148"/>
      <c r="M522" s="148"/>
      <c r="N522" s="148"/>
      <c r="O522" s="148"/>
      <c r="P522" s="149"/>
    </row>
    <row r="523" spans="1:16" ht="15" customHeight="1" x14ac:dyDescent="0.25">
      <c r="A523" s="44" t="str">
        <f ca="1">IF(MONTH(C523)=MONTH(D$3),RIGHT('Yearly Info'!A$19,LEN('Yearly Info'!A$19)-4),"")</f>
        <v xml:space="preserve"> RICS Dashboard</v>
      </c>
      <c r="B523" s="145"/>
      <c r="C523" s="42">
        <f t="shared" ca="1" si="19"/>
        <v>46373</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MDWFP NRIS</v>
      </c>
      <c r="B524" s="145"/>
      <c r="C524" s="42">
        <f t="shared" ca="1" si="19"/>
        <v>46373</v>
      </c>
      <c r="D524" s="54">
        <f ca="1">INDIRECT("'" &amp; UPPER(LEFT(TEXT($D$3,"mmmm"),3)) &amp; "'!S17")</f>
        <v>0</v>
      </c>
      <c r="E524" s="153"/>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 MRVA 4 CLOSED</v>
      </c>
      <c r="B525" s="145"/>
      <c r="C525" s="42">
        <f t="shared" ca="1" si="19"/>
        <v>46373</v>
      </c>
      <c r="D525" s="54">
        <f ca="1">INDIRECT("'" &amp; UPPER(LEFT(TEXT($D$3,"mmmm"),3)) &amp; "'!S18")</f>
        <v>0</v>
      </c>
      <c r="E525" s="147"/>
      <c r="F525" s="148"/>
      <c r="G525" s="148"/>
      <c r="H525" s="148"/>
      <c r="I525" s="148"/>
      <c r="J525" s="148"/>
      <c r="K525" s="148"/>
      <c r="L525" s="148"/>
      <c r="M525" s="148"/>
      <c r="N525" s="148"/>
      <c r="O525" s="148"/>
      <c r="P525" s="149"/>
    </row>
    <row r="526" spans="1:16" ht="15" customHeight="1" x14ac:dyDescent="0.25">
      <c r="A526" s="44" t="str">
        <f ca="1">IF(MONTH(C526)=MONTH(D$3),RIGHT('Yearly Info'!A$22,LEN('Yearly Info'!A$22)-4),"")</f>
        <v xml:space="preserve"> Tackett</v>
      </c>
      <c r="B526" s="145"/>
      <c r="C526" s="42">
        <f t="shared" ca="1" si="19"/>
        <v>46373</v>
      </c>
      <c r="D526" s="54">
        <f ca="1">INDIRECT("'" &amp; UPPER(LEFT(TEXT($D$3,"mmmm"),3)) &amp; "'!S19")</f>
        <v>0</v>
      </c>
      <c r="E526" s="147"/>
      <c r="F526" s="148"/>
      <c r="G526" s="148"/>
      <c r="H526" s="148"/>
      <c r="I526" s="148"/>
      <c r="J526" s="148"/>
      <c r="K526" s="148"/>
      <c r="L526" s="148"/>
      <c r="M526" s="148"/>
      <c r="N526" s="148"/>
      <c r="O526" s="148"/>
      <c r="P526" s="149"/>
    </row>
    <row r="527" spans="1:16" ht="15" customHeight="1" x14ac:dyDescent="0.25">
      <c r="A527" s="44" t="e">
        <f ca="1">IF(MONTH(C527)=MONTH(D$3),RIGHT('Yearly Info'!A$23,LEN('Yearly Info'!A$23)-4),"")</f>
        <v>#VALUE!</v>
      </c>
      <c r="B527" s="145"/>
      <c r="C527" s="42">
        <f t="shared" ca="1" si="19"/>
        <v>46373</v>
      </c>
      <c r="D527" s="54">
        <f ca="1">INDIRECT("'" &amp; UPPER(LEFT(TEXT($D$3,"mmmm"),3)) &amp; "'!S20")</f>
        <v>0</v>
      </c>
      <c r="E527" s="147"/>
      <c r="F527" s="148"/>
      <c r="G527" s="148"/>
      <c r="H527" s="148"/>
      <c r="I527" s="148"/>
      <c r="J527" s="148"/>
      <c r="K527" s="148"/>
      <c r="L527" s="148"/>
      <c r="M527" s="148"/>
      <c r="N527" s="148"/>
      <c r="O527" s="148"/>
      <c r="P527" s="149"/>
    </row>
    <row r="528" spans="1:16" ht="15" customHeight="1" x14ac:dyDescent="0.25">
      <c r="A528" s="44" t="e">
        <f ca="1">IF(MONTH(C528)=MONTH(D$3),RIGHT('Yearly Info'!A$24,LEN('Yearly Info'!A$24)-4),"")</f>
        <v>#VALUE!</v>
      </c>
      <c r="B528" s="145"/>
      <c r="C528" s="42">
        <f t="shared" ca="1" si="19"/>
        <v>46373</v>
      </c>
      <c r="D528" s="54">
        <f ca="1">INDIRECT("'" &amp; UPPER(LEFT(TEXT($D$3,"mmmm"),3)) &amp; "'!S21")</f>
        <v>0</v>
      </c>
      <c r="E528" s="147"/>
      <c r="F528" s="148"/>
      <c r="G528" s="148"/>
      <c r="H528" s="148"/>
      <c r="I528" s="148"/>
      <c r="J528" s="148"/>
      <c r="K528" s="148"/>
      <c r="L528" s="148"/>
      <c r="M528" s="148"/>
      <c r="N528" s="148"/>
      <c r="O528" s="148"/>
      <c r="P528" s="149"/>
    </row>
    <row r="529" spans="1:16" ht="15" customHeight="1" x14ac:dyDescent="0.25">
      <c r="A529" s="44" t="e">
        <f ca="1">IF(MONTH(C529)=MONTH(D$3),RIGHT('Yearly Info'!A$25,LEN('Yearly Info'!A$25)-4),"")</f>
        <v>#VALUE!</v>
      </c>
      <c r="B529" s="145"/>
      <c r="C529" s="42">
        <f t="shared" ca="1" si="19"/>
        <v>46373</v>
      </c>
      <c r="D529" s="54">
        <f ca="1">INDIRECT("'" &amp; UPPER(LEFT(TEXT($D$3,"mmmm"),3)) &amp; "'!S22")</f>
        <v>0</v>
      </c>
      <c r="E529" s="147"/>
      <c r="F529" s="148"/>
      <c r="G529" s="148"/>
      <c r="H529" s="148"/>
      <c r="I529" s="148"/>
      <c r="J529" s="148"/>
      <c r="K529" s="148"/>
      <c r="L529" s="148"/>
      <c r="M529" s="148"/>
      <c r="N529" s="148"/>
      <c r="O529" s="148"/>
      <c r="P529" s="149"/>
    </row>
    <row r="530" spans="1:16" ht="15" customHeight="1" x14ac:dyDescent="0.25">
      <c r="A530" s="44" t="e">
        <f ca="1">IF(MONTH(C530)=MONTH(D$3),RIGHT('Yearly Info'!A$26,LEN('Yearly Info'!A$26)-4),"")</f>
        <v>#VALUE!</v>
      </c>
      <c r="B530" s="145"/>
      <c r="C530" s="42">
        <f t="shared" ca="1" si="19"/>
        <v>46373</v>
      </c>
      <c r="D530" s="54">
        <f ca="1">INDIRECT("'" &amp; UPPER(LEFT(TEXT($D$3,"mmmm"),3)) &amp; "'!S23")</f>
        <v>0</v>
      </c>
      <c r="E530" s="147"/>
      <c r="F530" s="148"/>
      <c r="G530" s="148"/>
      <c r="H530" s="148"/>
      <c r="I530" s="148"/>
      <c r="J530" s="148"/>
      <c r="K530" s="148"/>
      <c r="L530" s="148"/>
      <c r="M530" s="148"/>
      <c r="N530" s="148"/>
      <c r="O530" s="148"/>
      <c r="P530" s="149"/>
    </row>
    <row r="531" spans="1:16" ht="15" customHeight="1" x14ac:dyDescent="0.25">
      <c r="A531" s="44" t="e">
        <f ca="1">IF(MONTH(C531)=MONTH(D$3),RIGHT('Yearly Info'!A$27,LEN('Yearly Info'!A$27)-4),"")</f>
        <v>#VALUE!</v>
      </c>
      <c r="B531" s="145"/>
      <c r="C531" s="42">
        <f t="shared" ca="1" si="19"/>
        <v>46373</v>
      </c>
      <c r="D531" s="54">
        <f ca="1">INDIRECT("'" &amp; UPPER(LEFT(TEXT($D$3,"mmmm"),3)) &amp; "'!S24")</f>
        <v>0</v>
      </c>
      <c r="E531" s="147"/>
      <c r="F531" s="148"/>
      <c r="G531" s="148"/>
      <c r="H531" s="148"/>
      <c r="I531" s="148"/>
      <c r="J531" s="148"/>
      <c r="K531" s="148"/>
      <c r="L531" s="148"/>
      <c r="M531" s="148"/>
      <c r="N531" s="148"/>
      <c r="O531" s="148"/>
      <c r="P531" s="149"/>
    </row>
    <row r="532" spans="1:16" ht="15" customHeight="1" x14ac:dyDescent="0.25">
      <c r="A532" s="44" t="e">
        <f ca="1">IF(MONTH(C532)=MONTH(D$3),RIGHT('Yearly Info'!A$28,LEN('Yearly Info'!A$28)-4),"")</f>
        <v>#VALUE!</v>
      </c>
      <c r="B532" s="145"/>
      <c r="C532" s="42">
        <f t="shared" ca="1" si="19"/>
        <v>46373</v>
      </c>
      <c r="D532" s="54">
        <f ca="1">INDIRECT("'" &amp; UPPER(LEFT(TEXT($D$3,"mmmm"),3)) &amp; "'!S25")</f>
        <v>0</v>
      </c>
      <c r="E532" s="147"/>
      <c r="F532" s="148"/>
      <c r="G532" s="148"/>
      <c r="H532" s="148"/>
      <c r="I532" s="148"/>
      <c r="J532" s="148"/>
      <c r="K532" s="148"/>
      <c r="L532" s="148"/>
      <c r="M532" s="148"/>
      <c r="N532" s="148"/>
      <c r="O532" s="148"/>
      <c r="P532" s="149"/>
    </row>
    <row r="533" spans="1:16" ht="15" customHeight="1" x14ac:dyDescent="0.25">
      <c r="A533" s="44" t="e">
        <f ca="1">IF(MONTH(C533)=MONTH(D$3),RIGHT('Yearly Info'!A$29,LEN('Yearly Info'!A$29)-4),"")</f>
        <v>#VALUE!</v>
      </c>
      <c r="B533" s="145"/>
      <c r="C533" s="42">
        <f t="shared" ca="1" si="19"/>
        <v>46373</v>
      </c>
      <c r="D533" s="54">
        <f ca="1">INDIRECT("'" &amp; UPPER(LEFT(TEXT($D$3,"mmmm"),3)) &amp; "'!S26")</f>
        <v>0</v>
      </c>
      <c r="E533" s="147"/>
      <c r="F533" s="148"/>
      <c r="G533" s="148"/>
      <c r="H533" s="148"/>
      <c r="I533" s="148"/>
      <c r="J533" s="148"/>
      <c r="K533" s="148"/>
      <c r="L533" s="148"/>
      <c r="M533" s="148"/>
      <c r="N533" s="148"/>
      <c r="O533" s="148"/>
      <c r="P533" s="149"/>
    </row>
    <row r="534" spans="1:16" ht="15" customHeight="1" x14ac:dyDescent="0.25">
      <c r="A534" s="44" t="e">
        <f ca="1">IF(MONTH(C534)=MONTH(D$3),RIGHT('Yearly Info'!A$30,LEN('Yearly Info'!A$30)-4),"")</f>
        <v>#VALUE!</v>
      </c>
      <c r="B534" s="145"/>
      <c r="C534" s="42">
        <f t="shared" ca="1" si="19"/>
        <v>46373</v>
      </c>
      <c r="D534" s="54">
        <f ca="1">INDIRECT("'" &amp; UPPER(LEFT(TEXT($D$3,"mmmm"),3)) &amp; "'!S27")</f>
        <v>0</v>
      </c>
      <c r="E534" s="147"/>
      <c r="F534" s="148"/>
      <c r="G534" s="148"/>
      <c r="H534" s="148"/>
      <c r="I534" s="148"/>
      <c r="J534" s="148"/>
      <c r="K534" s="148"/>
      <c r="L534" s="148"/>
      <c r="M534" s="148"/>
      <c r="N534" s="148"/>
      <c r="O534" s="148"/>
      <c r="P534" s="149"/>
    </row>
    <row r="535" spans="1:16" ht="15" customHeight="1" x14ac:dyDescent="0.25">
      <c r="A535" s="44" t="e">
        <f ca="1">IF(MONTH(C535)=MONTH(D$3),RIGHT('Yearly Info'!A$31,LEN('Yearly Info'!A$31)-4),"")</f>
        <v>#VALUE!</v>
      </c>
      <c r="B535" s="145"/>
      <c r="C535" s="42">
        <f t="shared" ca="1" si="19"/>
        <v>46373</v>
      </c>
      <c r="D535" s="54">
        <f ca="1">INDIRECT("'" &amp; UPPER(LEFT(TEXT($D$3,"mmmm"),3)) &amp; "'!S28")</f>
        <v>0</v>
      </c>
      <c r="E535" s="147"/>
      <c r="F535" s="148"/>
      <c r="G535" s="148"/>
      <c r="H535" s="148"/>
      <c r="I535" s="148"/>
      <c r="J535" s="148"/>
      <c r="K535" s="148"/>
      <c r="L535" s="148"/>
      <c r="M535" s="148"/>
      <c r="N535" s="148"/>
      <c r="O535" s="148"/>
      <c r="P535" s="149"/>
    </row>
    <row r="536" spans="1:16" ht="15" customHeight="1" x14ac:dyDescent="0.25">
      <c r="A536" s="44" t="e">
        <f ca="1">IF(MONTH(C536)=MONTH(D$3),RIGHT('Yearly Info'!A$32,LEN('Yearly Info'!A$32)-4),"")</f>
        <v>#VALUE!</v>
      </c>
      <c r="B536" s="145"/>
      <c r="C536" s="42">
        <f t="shared" ca="1" si="19"/>
        <v>46373</v>
      </c>
      <c r="D536" s="54">
        <f ca="1">INDIRECT("'" &amp; UPPER(LEFT(TEXT($D$3,"mmmm"),3)) &amp; "'!S29")</f>
        <v>0</v>
      </c>
      <c r="E536" s="147"/>
      <c r="F536" s="148"/>
      <c r="G536" s="148"/>
      <c r="H536" s="148"/>
      <c r="I536" s="148"/>
      <c r="J536" s="148"/>
      <c r="K536" s="148"/>
      <c r="L536" s="148"/>
      <c r="M536" s="148"/>
      <c r="N536" s="148"/>
      <c r="O536" s="148"/>
      <c r="P536" s="149"/>
    </row>
    <row r="537" spans="1:16" ht="15" customHeight="1" x14ac:dyDescent="0.25">
      <c r="A537" s="44" t="e">
        <f ca="1">IF(MONTH(C537)=MONTH(D$3),RIGHT('Yearly Info'!A$33,LEN('Yearly Info'!A$33)-4),"")</f>
        <v>#VALUE!</v>
      </c>
      <c r="B537" s="145"/>
      <c r="C537" s="42">
        <f t="shared" ca="1" si="19"/>
        <v>46373</v>
      </c>
      <c r="D537" s="54">
        <f ca="1">INDIRECT("'" &amp; UPPER(LEFT(TEXT($D$3,"mmmm"),3)) &amp; "'!S30")</f>
        <v>0</v>
      </c>
      <c r="E537" s="147"/>
      <c r="F537" s="148"/>
      <c r="G537" s="148"/>
      <c r="H537" s="148"/>
      <c r="I537" s="148"/>
      <c r="J537" s="148"/>
      <c r="K537" s="148"/>
      <c r="L537" s="148"/>
      <c r="M537" s="148"/>
      <c r="N537" s="148"/>
      <c r="O537" s="148"/>
      <c r="P537" s="149"/>
    </row>
    <row r="538" spans="1:16" ht="15" customHeight="1" x14ac:dyDescent="0.25">
      <c r="A538" s="44" t="e">
        <f ca="1">IF(MONTH(C538)=MONTH(D$3),RIGHT('Yearly Info'!A$34,LEN('Yearly Info'!A$34)-4),"")</f>
        <v>#VALUE!</v>
      </c>
      <c r="B538" s="145"/>
      <c r="C538" s="42">
        <f t="shared" ca="1" si="19"/>
        <v>46373</v>
      </c>
      <c r="D538" s="54">
        <f ca="1">INDIRECT("'" &amp; UPPER(LEFT(TEXT($D$3,"mmmm"),3)) &amp; "'!S31")</f>
        <v>0</v>
      </c>
      <c r="E538" s="147"/>
      <c r="F538" s="148"/>
      <c r="G538" s="148"/>
      <c r="H538" s="148"/>
      <c r="I538" s="148"/>
      <c r="J538" s="148"/>
      <c r="K538" s="148"/>
      <c r="L538" s="148"/>
      <c r="M538" s="148"/>
      <c r="N538" s="148"/>
      <c r="O538" s="148"/>
      <c r="P538" s="149"/>
    </row>
    <row r="539" spans="1:16" ht="15" customHeight="1" x14ac:dyDescent="0.25">
      <c r="A539" s="44" t="e">
        <f ca="1">IF(MONTH(C539)=MONTH(D$3),RIGHT('Yearly Info'!A$35,LEN('Yearly Info'!A$35)-4),"")</f>
        <v>#VALUE!</v>
      </c>
      <c r="B539" s="145"/>
      <c r="C539" s="42">
        <f t="shared" ca="1" si="19"/>
        <v>46373</v>
      </c>
      <c r="D539" s="54">
        <f ca="1">INDIRECT("'" &amp; UPPER(LEFT(TEXT($D$3,"mmmm"),3)) &amp; "'!S32")</f>
        <v>0</v>
      </c>
      <c r="E539" s="147"/>
      <c r="F539" s="148"/>
      <c r="G539" s="148"/>
      <c r="H539" s="148"/>
      <c r="I539" s="148"/>
      <c r="J539" s="148"/>
      <c r="K539" s="148"/>
      <c r="L539" s="148"/>
      <c r="M539" s="148"/>
      <c r="N539" s="148"/>
      <c r="O539" s="148"/>
      <c r="P539" s="149"/>
    </row>
    <row r="540" spans="1:16" ht="15" customHeight="1" x14ac:dyDescent="0.25">
      <c r="A540" s="44" t="e">
        <f ca="1">IF(MONTH(C540)=MONTH(D$3),RIGHT('Yearly Info'!A$36,LEN('Yearly Info'!A$36)-4),"")</f>
        <v>#VALUE!</v>
      </c>
      <c r="B540" s="145"/>
      <c r="C540" s="42">
        <f t="shared" ca="1" si="19"/>
        <v>46373</v>
      </c>
      <c r="D540" s="54">
        <f ca="1">INDIRECT("'" &amp; UPPER(LEFT(TEXT($D$3,"mmmm"),3)) &amp; "'!S33")</f>
        <v>0</v>
      </c>
      <c r="E540" s="147"/>
      <c r="F540" s="148"/>
      <c r="G540" s="148"/>
      <c r="H540" s="148"/>
      <c r="I540" s="148"/>
      <c r="J540" s="148"/>
      <c r="K540" s="148"/>
      <c r="L540" s="148"/>
      <c r="M540" s="148"/>
      <c r="N540" s="148"/>
      <c r="O540" s="148"/>
      <c r="P540" s="149"/>
    </row>
    <row r="541" spans="1:16" ht="15" customHeight="1" x14ac:dyDescent="0.25">
      <c r="A541" s="44" t="e">
        <f ca="1">IF(MONTH(C541)=MONTH(D$3),RIGHT('Yearly Info'!A$37,LEN('Yearly Info'!A$37)-4),"")</f>
        <v>#VALUE!</v>
      </c>
      <c r="B541" s="145"/>
      <c r="C541" s="42">
        <f t="shared" ca="1" si="19"/>
        <v>46373</v>
      </c>
      <c r="D541" s="54">
        <f ca="1">INDIRECT("'" &amp; UPPER(LEFT(TEXT($D$3,"mmmm"),3)) &amp; "'!S34")</f>
        <v>0</v>
      </c>
      <c r="E541" s="147"/>
      <c r="F541" s="148"/>
      <c r="G541" s="148"/>
      <c r="H541" s="148"/>
      <c r="I541" s="148"/>
      <c r="J541" s="148"/>
      <c r="K541" s="148"/>
      <c r="L541" s="148"/>
      <c r="M541" s="148"/>
      <c r="N541" s="148"/>
      <c r="O541" s="148"/>
      <c r="P541" s="149"/>
    </row>
    <row r="542" spans="1:16" ht="15" customHeight="1" x14ac:dyDescent="0.25">
      <c r="A542" s="44" t="e">
        <f ca="1">IF(MONTH(C542)=MONTH(D$3),RIGHT('Yearly Info'!A$38,LEN('Yearly Info'!A$38)-4),"")</f>
        <v>#VALUE!</v>
      </c>
      <c r="B542" s="145"/>
      <c r="C542" s="42">
        <f t="shared" ca="1" si="19"/>
        <v>46373</v>
      </c>
      <c r="D542" s="54">
        <f ca="1">INDIRECT("'" &amp; UPPER(LEFT(TEXT($D$3,"mmmm"),3)) &amp; "'!S35")</f>
        <v>0</v>
      </c>
      <c r="E542" s="147"/>
      <c r="F542" s="148"/>
      <c r="G542" s="148"/>
      <c r="H542" s="148"/>
      <c r="I542" s="148"/>
      <c r="J542" s="148"/>
      <c r="K542" s="148"/>
      <c r="L542" s="148"/>
      <c r="M542" s="148"/>
      <c r="N542" s="148"/>
      <c r="O542" s="148"/>
      <c r="P542" s="149"/>
    </row>
    <row r="543" spans="1:16" ht="15" customHeight="1" x14ac:dyDescent="0.25">
      <c r="A543" s="44" t="e">
        <f ca="1">IF(MONTH(C543)=MONTH(D$3),RIGHT('Yearly Info'!A$39,LEN('Yearly Info'!A$39)-4),"")</f>
        <v>#VALUE!</v>
      </c>
      <c r="B543" s="145"/>
      <c r="C543" s="42">
        <f t="shared" ca="1" si="19"/>
        <v>46373</v>
      </c>
      <c r="D543" s="54">
        <f ca="1">INDIRECT("'" &amp; UPPER(LEFT(TEXT($D$3,"mmmm"),3)) &amp; "'!S36")</f>
        <v>0</v>
      </c>
      <c r="E543" s="147"/>
      <c r="F543" s="148"/>
      <c r="G543" s="148"/>
      <c r="H543" s="148"/>
      <c r="I543" s="148"/>
      <c r="J543" s="148"/>
      <c r="K543" s="148"/>
      <c r="L543" s="148"/>
      <c r="M543" s="148"/>
      <c r="N543" s="148"/>
      <c r="O543" s="148"/>
      <c r="P543" s="149"/>
    </row>
    <row r="544" spans="1:16" ht="15" customHeight="1" thickBot="1" x14ac:dyDescent="0.3">
      <c r="A544" s="45" t="e">
        <f ca="1">IF(MONTH(C544)=MONTH(D$3),RIGHT('Yearly Info'!A$40,LEN('Yearly Info'!A$40)-4),"")</f>
        <v>#VALUE!</v>
      </c>
      <c r="B544" s="145"/>
      <c r="C544" s="42">
        <f t="shared" ca="1" si="19"/>
        <v>46373</v>
      </c>
      <c r="D544" s="54">
        <f ca="1">INDIRECT("'" &amp; UPPER(LEFT(TEXT($D$3,"mmmm"),3)) &amp; "'!S37")</f>
        <v>0</v>
      </c>
      <c r="E544" s="147"/>
      <c r="F544" s="148"/>
      <c r="G544" s="148"/>
      <c r="H544" s="148"/>
      <c r="I544" s="148"/>
      <c r="J544" s="148"/>
      <c r="K544" s="148"/>
      <c r="L544" s="148"/>
      <c r="M544" s="148"/>
      <c r="N544" s="148"/>
      <c r="O544" s="148"/>
      <c r="P544" s="149"/>
    </row>
    <row r="545" spans="1:16" ht="15" customHeight="1" thickBot="1" x14ac:dyDescent="0.3">
      <c r="A545" s="45" t="str">
        <f ca="1">IF(MONTH(C545)=MONTH(D$3),RIGHT('Yearly Info'!A$41,LEN('Yearly Info'!A$41)-4),"")</f>
        <v xml:space="preserve"> </v>
      </c>
      <c r="B545" s="145"/>
      <c r="C545" s="42">
        <f t="shared" ca="1" si="19"/>
        <v>46373</v>
      </c>
      <c r="D545" s="54">
        <f ca="1">INDIRECT("'" &amp; UPPER(LEFT(TEXT($D$3,"mmmm"),3)) &amp; "'!S38")</f>
        <v>0</v>
      </c>
      <c r="E545" s="147"/>
      <c r="F545" s="148"/>
      <c r="G545" s="148"/>
      <c r="H545" s="148"/>
      <c r="I545" s="148"/>
      <c r="J545" s="148"/>
      <c r="K545" s="148"/>
      <c r="L545" s="148"/>
      <c r="M545" s="148"/>
      <c r="N545" s="148"/>
      <c r="O545" s="148"/>
      <c r="P545" s="149"/>
    </row>
    <row r="546" spans="1:16" ht="15" customHeight="1" thickBot="1" x14ac:dyDescent="0.3">
      <c r="A546" s="45" t="str">
        <f ca="1">IF(MONTH(C546)=MONTH(D$3),RIGHT('Yearly Info'!A$42,LEN('Yearly Info'!A$42)-4),"")</f>
        <v xml:space="preserve"> </v>
      </c>
      <c r="B546" s="145"/>
      <c r="C546" s="42">
        <f t="shared" ca="1" si="19"/>
        <v>46373</v>
      </c>
      <c r="D546" s="54">
        <f ca="1">INDIRECT("'" &amp; UPPER(LEFT(TEXT($D$3,"mmmm"),3)) &amp; "'!S39")</f>
        <v>0</v>
      </c>
      <c r="E546" s="147"/>
      <c r="F546" s="148"/>
      <c r="G546" s="148"/>
      <c r="H546" s="148"/>
      <c r="I546" s="148"/>
      <c r="J546" s="148"/>
      <c r="K546" s="148"/>
      <c r="L546" s="148"/>
      <c r="M546" s="148"/>
      <c r="N546" s="148"/>
      <c r="O546" s="148"/>
      <c r="P546" s="149"/>
    </row>
    <row r="547" spans="1:16" ht="15" customHeight="1" thickBot="1" x14ac:dyDescent="0.3">
      <c r="A547" s="45" t="str">
        <f ca="1">IF(MONTH(C547)=MONTH(D$3),RIGHT('Yearly Info'!A$43,LEN('Yearly Info'!A$43)-4),"")</f>
        <v xml:space="preserve"> </v>
      </c>
      <c r="B547" s="146"/>
      <c r="C547" s="42">
        <f t="shared" ca="1" si="19"/>
        <v>46373</v>
      </c>
      <c r="D547" s="55">
        <f ca="1">INDIRECT("'" &amp; UPPER(LEFT(TEXT($D$3,"mmmm"),3)) &amp; "'!S40")</f>
        <v>0</v>
      </c>
      <c r="E547" s="150"/>
      <c r="F547" s="151"/>
      <c r="G547" s="151"/>
      <c r="H547" s="151"/>
      <c r="I547" s="151"/>
      <c r="J547" s="151"/>
      <c r="K547" s="151"/>
      <c r="L547" s="151"/>
      <c r="M547" s="151"/>
      <c r="N547" s="151"/>
      <c r="O547" s="151"/>
      <c r="P547" s="152"/>
    </row>
    <row r="548" spans="1:16" ht="15" customHeight="1" x14ac:dyDescent="0.25">
      <c r="A548" s="44" t="str">
        <f ca="1">IF(MONTH(C548)=MONTH(D$3),RIGHT('Yearly Info'!A$14,LEN('Yearly Info'!A$14)-4),"")</f>
        <v xml:space="preserve"> RICS Support for MDEQ</v>
      </c>
      <c r="B548" s="159" t="str">
        <f ca="1">TEXT(C548,"dddd")</f>
        <v>Friday</v>
      </c>
      <c r="C548" s="96">
        <f ca="1">C518+1</f>
        <v>46374</v>
      </c>
      <c r="D548" s="54">
        <f ca="1">INDIRECT("'" &amp; UPPER(LEFT(TEXT($D$3,"mmmm"),3)) &amp; "'!T11")</f>
        <v>0</v>
      </c>
      <c r="E548" s="147"/>
      <c r="F548" s="148"/>
      <c r="G548" s="148"/>
      <c r="H548" s="148"/>
      <c r="I548" s="148"/>
      <c r="J548" s="148"/>
      <c r="K548" s="148"/>
      <c r="L548" s="148"/>
      <c r="M548" s="148"/>
      <c r="N548" s="148"/>
      <c r="O548" s="148"/>
      <c r="P548" s="149"/>
    </row>
    <row r="549" spans="1:16" ht="15" customHeight="1" x14ac:dyDescent="0.25">
      <c r="A549" s="44" t="str">
        <f ca="1">IF(MONTH(C549)=MONTH(D$3),RIGHT('Yearly Info'!A$15,LEN('Yearly Info'!A$15)-4),"")</f>
        <v xml:space="preserve"> MDEQ</v>
      </c>
      <c r="B549" s="145"/>
      <c r="C549" s="42">
        <f ca="1">C548</f>
        <v>46374</v>
      </c>
      <c r="D549" s="54">
        <f ca="1">INDIRECT("'" &amp; UPPER(LEFT(TEXT($D$3,"mmmm"),3)) &amp; "'!T12")</f>
        <v>0</v>
      </c>
      <c r="E549" s="147"/>
      <c r="F549" s="148"/>
      <c r="G549" s="148"/>
      <c r="H549" s="148"/>
      <c r="I549" s="148"/>
      <c r="J549" s="148"/>
      <c r="K549" s="148"/>
      <c r="L549" s="148"/>
      <c r="M549" s="148"/>
      <c r="N549" s="148"/>
      <c r="O549" s="148"/>
      <c r="P549" s="149"/>
    </row>
    <row r="550" spans="1:16" ht="15" customHeight="1" x14ac:dyDescent="0.25">
      <c r="A550" s="44" t="str">
        <f ca="1">IF(MONTH(C550)=MONTH(D$3),RIGHT('Yearly Info'!A$16,LEN('Yearly Info'!A$16)-4),"")</f>
        <v xml:space="preserve"> RICS Idea Portal</v>
      </c>
      <c r="B550" s="145"/>
      <c r="C550" s="42">
        <f t="shared" ref="C550:C577" ca="1" si="20">C549</f>
        <v>46374</v>
      </c>
      <c r="D550" s="54">
        <f ca="1">INDIRECT("'" &amp; UPPER(LEFT(TEXT($D$3,"mmmm"),3)) &amp; "'!T13")</f>
        <v>0</v>
      </c>
      <c r="E550" s="147"/>
      <c r="F550" s="148"/>
      <c r="G550" s="148"/>
      <c r="H550" s="148"/>
      <c r="I550" s="148"/>
      <c r="J550" s="148"/>
      <c r="K550" s="148"/>
      <c r="L550" s="148"/>
      <c r="M550" s="148"/>
      <c r="N550" s="148"/>
      <c r="O550" s="148"/>
      <c r="P550" s="149"/>
    </row>
    <row r="551" spans="1:16" ht="15" customHeight="1" x14ac:dyDescent="0.25">
      <c r="A551" s="44" t="str">
        <f ca="1">IF(MONTH(C551)=MONTH(D$3),RIGHT('Yearly Info'!A$17,LEN('Yearly Info'!A$17)-4),"")</f>
        <v xml:space="preserve"> MSWIS</v>
      </c>
      <c r="B551" s="145"/>
      <c r="C551" s="42">
        <f t="shared" ca="1" si="20"/>
        <v>46374</v>
      </c>
      <c r="D551" s="54">
        <f ca="1">INDIRECT("'" &amp; UPPER(LEFT(TEXT($D$3,"mmmm"),3)) &amp; "'!T14")</f>
        <v>0</v>
      </c>
      <c r="E551" s="147"/>
      <c r="F551" s="148"/>
      <c r="G551" s="148"/>
      <c r="H551" s="148"/>
      <c r="I551" s="148"/>
      <c r="J551" s="148"/>
      <c r="K551" s="148"/>
      <c r="L551" s="148"/>
      <c r="M551" s="148"/>
      <c r="N551" s="148"/>
      <c r="O551" s="148"/>
      <c r="P551" s="149"/>
    </row>
    <row r="552" spans="1:16" ht="15" customHeight="1" x14ac:dyDescent="0.25">
      <c r="A552" s="44" t="str">
        <f ca="1">IF(MONTH(C552)=MONTH(D$3),RIGHT('Yearly Info'!A$18,LEN('Yearly Info'!A$18)-4),"")</f>
        <v xml:space="preserve"> GeoSpatial</v>
      </c>
      <c r="B552" s="145"/>
      <c r="C552" s="42">
        <f t="shared" ca="1" si="20"/>
        <v>46374</v>
      </c>
      <c r="D552" s="54">
        <f ca="1">INDIRECT("'" &amp; UPPER(LEFT(TEXT($D$3,"mmmm"),3)) &amp; "'!T15")</f>
        <v>0</v>
      </c>
      <c r="E552" s="147"/>
      <c r="F552" s="148"/>
      <c r="G552" s="148"/>
      <c r="H552" s="148"/>
      <c r="I552" s="148"/>
      <c r="J552" s="148"/>
      <c r="K552" s="148"/>
      <c r="L552" s="148"/>
      <c r="M552" s="148"/>
      <c r="N552" s="148"/>
      <c r="O552" s="148"/>
      <c r="P552" s="149"/>
    </row>
    <row r="553" spans="1:16" ht="15" customHeight="1" x14ac:dyDescent="0.25">
      <c r="A553" s="44" t="str">
        <f ca="1">IF(MONTH(C553)=MONTH(D$3),RIGHT('Yearly Info'!A$19,LEN('Yearly Info'!A$19)-4),"")</f>
        <v xml:space="preserve"> RICS Dashboard</v>
      </c>
      <c r="B553" s="145"/>
      <c r="C553" s="42">
        <f t="shared" ca="1" si="20"/>
        <v>46374</v>
      </c>
      <c r="D553" s="54">
        <f ca="1">INDIRECT("'" &amp; UPPER(LEFT(TEXT($D$3,"mmmm"),3)) &amp; "'!T16")</f>
        <v>0</v>
      </c>
      <c r="E553" s="147"/>
      <c r="F553" s="148"/>
      <c r="G553" s="148"/>
      <c r="H553" s="148"/>
      <c r="I553" s="148"/>
      <c r="J553" s="148"/>
      <c r="K553" s="148"/>
      <c r="L553" s="148"/>
      <c r="M553" s="148"/>
      <c r="N553" s="148"/>
      <c r="O553" s="148"/>
      <c r="P553" s="149"/>
    </row>
    <row r="554" spans="1:16" ht="15" customHeight="1" x14ac:dyDescent="0.25">
      <c r="A554" s="44" t="str">
        <f ca="1">IF(MONTH(C554)=MONTH(D$3),RIGHT('Yearly Info'!A$20,LEN('Yearly Info'!A$20)-4),"")</f>
        <v xml:space="preserve"> MDWFP NRIS</v>
      </c>
      <c r="B554" s="145"/>
      <c r="C554" s="42">
        <f t="shared" ca="1" si="20"/>
        <v>46374</v>
      </c>
      <c r="D554" s="54">
        <f ca="1">INDIRECT("'" &amp; UPPER(LEFT(TEXT($D$3,"mmmm"),3)) &amp; "'!T17")</f>
        <v>0</v>
      </c>
      <c r="E554" s="153"/>
      <c r="F554" s="154"/>
      <c r="G554" s="154"/>
      <c r="H554" s="154"/>
      <c r="I554" s="154"/>
      <c r="J554" s="154"/>
      <c r="K554" s="154"/>
      <c r="L554" s="154"/>
      <c r="M554" s="154"/>
      <c r="N554" s="154"/>
      <c r="O554" s="154"/>
      <c r="P554" s="155"/>
    </row>
    <row r="555" spans="1:16" ht="15" customHeight="1" x14ac:dyDescent="0.25">
      <c r="A555" s="44" t="str">
        <f ca="1">IF(MONTH(C555)=MONTH(D$3),RIGHT('Yearly Info'!A$21,LEN('Yearly Info'!A$21)-4),"")</f>
        <v xml:space="preserve"> MSWIS MRVA 4 CLOSED</v>
      </c>
      <c r="B555" s="145"/>
      <c r="C555" s="42">
        <f t="shared" ca="1" si="20"/>
        <v>46374</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v>
      </c>
      <c r="B556" s="145"/>
      <c r="C556" s="42">
        <f t="shared" ca="1" si="20"/>
        <v>46374</v>
      </c>
      <c r="D556" s="54">
        <f ca="1">INDIRECT("'" &amp; UPPER(LEFT(TEXT($D$3,"mmmm"),3)) &amp; "'!T19")</f>
        <v>0</v>
      </c>
      <c r="E556" s="147"/>
      <c r="F556" s="148"/>
      <c r="G556" s="148"/>
      <c r="H556" s="148"/>
      <c r="I556" s="148"/>
      <c r="J556" s="148"/>
      <c r="K556" s="148"/>
      <c r="L556" s="148"/>
      <c r="M556" s="148"/>
      <c r="N556" s="148"/>
      <c r="O556" s="148"/>
      <c r="P556" s="149"/>
    </row>
    <row r="557" spans="1:16" ht="15" customHeight="1" x14ac:dyDescent="0.25">
      <c r="A557" s="44" t="e">
        <f ca="1">IF(MONTH(C557)=MONTH(D$3),RIGHT('Yearly Info'!A$23,LEN('Yearly Info'!A$23)-4),"")</f>
        <v>#VALUE!</v>
      </c>
      <c r="B557" s="145"/>
      <c r="C557" s="42">
        <f t="shared" ca="1" si="20"/>
        <v>46374</v>
      </c>
      <c r="D557" s="54">
        <f ca="1">INDIRECT("'" &amp; UPPER(LEFT(TEXT($D$3,"mmmm"),3)) &amp; "'!T20")</f>
        <v>0</v>
      </c>
      <c r="E557" s="147"/>
      <c r="F557" s="148"/>
      <c r="G557" s="148"/>
      <c r="H557" s="148"/>
      <c r="I557" s="148"/>
      <c r="J557" s="148"/>
      <c r="K557" s="148"/>
      <c r="L557" s="148"/>
      <c r="M557" s="148"/>
      <c r="N557" s="148"/>
      <c r="O557" s="148"/>
      <c r="P557" s="149"/>
    </row>
    <row r="558" spans="1:16" ht="15" customHeight="1" x14ac:dyDescent="0.25">
      <c r="A558" s="44" t="e">
        <f ca="1">IF(MONTH(C558)=MONTH(D$3),RIGHT('Yearly Info'!A$24,LEN('Yearly Info'!A$24)-4),"")</f>
        <v>#VALUE!</v>
      </c>
      <c r="B558" s="145"/>
      <c r="C558" s="42">
        <f t="shared" ca="1" si="20"/>
        <v>46374</v>
      </c>
      <c r="D558" s="54">
        <f ca="1">INDIRECT("'" &amp; UPPER(LEFT(TEXT($D$3,"mmmm"),3)) &amp; "'!T21")</f>
        <v>0</v>
      </c>
      <c r="E558" s="147"/>
      <c r="F558" s="148"/>
      <c r="G558" s="148"/>
      <c r="H558" s="148"/>
      <c r="I558" s="148"/>
      <c r="J558" s="148"/>
      <c r="K558" s="148"/>
      <c r="L558" s="148"/>
      <c r="M558" s="148"/>
      <c r="N558" s="148"/>
      <c r="O558" s="148"/>
      <c r="P558" s="149"/>
    </row>
    <row r="559" spans="1:16" ht="15" customHeight="1" x14ac:dyDescent="0.25">
      <c r="A559" s="44" t="e">
        <f ca="1">IF(MONTH(C559)=MONTH(D$3),RIGHT('Yearly Info'!A$25,LEN('Yearly Info'!A$25)-4),"")</f>
        <v>#VALUE!</v>
      </c>
      <c r="B559" s="145"/>
      <c r="C559" s="42">
        <f t="shared" ca="1" si="20"/>
        <v>46374</v>
      </c>
      <c r="D559" s="54">
        <f ca="1">INDIRECT("'" &amp; UPPER(LEFT(TEXT($D$3,"mmmm"),3)) &amp; "'!T22")</f>
        <v>0</v>
      </c>
      <c r="E559" s="147"/>
      <c r="F559" s="148"/>
      <c r="G559" s="148"/>
      <c r="H559" s="148"/>
      <c r="I559" s="148"/>
      <c r="J559" s="148"/>
      <c r="K559" s="148"/>
      <c r="L559" s="148"/>
      <c r="M559" s="148"/>
      <c r="N559" s="148"/>
      <c r="O559" s="148"/>
      <c r="P559" s="149"/>
    </row>
    <row r="560" spans="1:16" ht="15" customHeight="1" x14ac:dyDescent="0.25">
      <c r="A560" s="44" t="e">
        <f ca="1">IF(MONTH(C560)=MONTH(D$3),RIGHT('Yearly Info'!A$26,LEN('Yearly Info'!A$26)-4),"")</f>
        <v>#VALUE!</v>
      </c>
      <c r="B560" s="145"/>
      <c r="C560" s="42">
        <f t="shared" ca="1" si="20"/>
        <v>46374</v>
      </c>
      <c r="D560" s="54">
        <f ca="1">INDIRECT("'" &amp; UPPER(LEFT(TEXT($D$3,"mmmm"),3)) &amp; "'!T23")</f>
        <v>0</v>
      </c>
      <c r="E560" s="147"/>
      <c r="F560" s="148"/>
      <c r="G560" s="148"/>
      <c r="H560" s="148"/>
      <c r="I560" s="148"/>
      <c r="J560" s="148"/>
      <c r="K560" s="148"/>
      <c r="L560" s="148"/>
      <c r="M560" s="148"/>
      <c r="N560" s="148"/>
      <c r="O560" s="148"/>
      <c r="P560" s="149"/>
    </row>
    <row r="561" spans="1:16" ht="15" customHeight="1" x14ac:dyDescent="0.25">
      <c r="A561" s="44" t="e">
        <f ca="1">IF(MONTH(C561)=MONTH(D$3),RIGHT('Yearly Info'!A$27,LEN('Yearly Info'!A$27)-4),"")</f>
        <v>#VALUE!</v>
      </c>
      <c r="B561" s="145"/>
      <c r="C561" s="42">
        <f t="shared" ca="1" si="20"/>
        <v>46374</v>
      </c>
      <c r="D561" s="54">
        <f ca="1">INDIRECT("'" &amp; UPPER(LEFT(TEXT($D$3,"mmmm"),3)) &amp; "'!T24")</f>
        <v>0</v>
      </c>
      <c r="E561" s="147"/>
      <c r="F561" s="148"/>
      <c r="G561" s="148"/>
      <c r="H561" s="148"/>
      <c r="I561" s="148"/>
      <c r="J561" s="148"/>
      <c r="K561" s="148"/>
      <c r="L561" s="148"/>
      <c r="M561" s="148"/>
      <c r="N561" s="148"/>
      <c r="O561" s="148"/>
      <c r="P561" s="149"/>
    </row>
    <row r="562" spans="1:16" ht="15" customHeight="1" x14ac:dyDescent="0.25">
      <c r="A562" s="44" t="e">
        <f ca="1">IF(MONTH(C562)=MONTH(D$3),RIGHT('Yearly Info'!A$28,LEN('Yearly Info'!A$28)-4),"")</f>
        <v>#VALUE!</v>
      </c>
      <c r="B562" s="145"/>
      <c r="C562" s="42">
        <f t="shared" ca="1" si="20"/>
        <v>46374</v>
      </c>
      <c r="D562" s="54">
        <f ca="1">INDIRECT("'" &amp; UPPER(LEFT(TEXT($D$3,"mmmm"),3)) &amp; "'!T25")</f>
        <v>0</v>
      </c>
      <c r="E562" s="147"/>
      <c r="F562" s="148"/>
      <c r="G562" s="148"/>
      <c r="H562" s="148"/>
      <c r="I562" s="148"/>
      <c r="J562" s="148"/>
      <c r="K562" s="148"/>
      <c r="L562" s="148"/>
      <c r="M562" s="148"/>
      <c r="N562" s="148"/>
      <c r="O562" s="148"/>
      <c r="P562" s="149"/>
    </row>
    <row r="563" spans="1:16" ht="15" customHeight="1" x14ac:dyDescent="0.25">
      <c r="A563" s="44" t="e">
        <f ca="1">IF(MONTH(C563)=MONTH(D$3),RIGHT('Yearly Info'!A$29,LEN('Yearly Info'!A$29)-4),"")</f>
        <v>#VALUE!</v>
      </c>
      <c r="B563" s="145"/>
      <c r="C563" s="42">
        <f t="shared" ca="1" si="20"/>
        <v>46374</v>
      </c>
      <c r="D563" s="54">
        <f ca="1">INDIRECT("'" &amp; UPPER(LEFT(TEXT($D$3,"mmmm"),3)) &amp; "'!T26")</f>
        <v>0</v>
      </c>
      <c r="E563" s="147"/>
      <c r="F563" s="148"/>
      <c r="G563" s="148"/>
      <c r="H563" s="148"/>
      <c r="I563" s="148"/>
      <c r="J563" s="148"/>
      <c r="K563" s="148"/>
      <c r="L563" s="148"/>
      <c r="M563" s="148"/>
      <c r="N563" s="148"/>
      <c r="O563" s="148"/>
      <c r="P563" s="149"/>
    </row>
    <row r="564" spans="1:16" ht="15" customHeight="1" x14ac:dyDescent="0.25">
      <c r="A564" s="44" t="e">
        <f ca="1">IF(MONTH(C564)=MONTH(D$3),RIGHT('Yearly Info'!A$30,LEN('Yearly Info'!A$30)-4),"")</f>
        <v>#VALUE!</v>
      </c>
      <c r="B564" s="145"/>
      <c r="C564" s="42">
        <f t="shared" ca="1" si="20"/>
        <v>46374</v>
      </c>
      <c r="D564" s="54">
        <f ca="1">INDIRECT("'" &amp; UPPER(LEFT(TEXT($D$3,"mmmm"),3)) &amp; "'!T27")</f>
        <v>0</v>
      </c>
      <c r="E564" s="147"/>
      <c r="F564" s="148"/>
      <c r="G564" s="148"/>
      <c r="H564" s="148"/>
      <c r="I564" s="148"/>
      <c r="J564" s="148"/>
      <c r="K564" s="148"/>
      <c r="L564" s="148"/>
      <c r="M564" s="148"/>
      <c r="N564" s="148"/>
      <c r="O564" s="148"/>
      <c r="P564" s="149"/>
    </row>
    <row r="565" spans="1:16" ht="15" customHeight="1" x14ac:dyDescent="0.25">
      <c r="A565" s="44" t="e">
        <f ca="1">IF(MONTH(C565)=MONTH(D$3),RIGHT('Yearly Info'!A$31,LEN('Yearly Info'!A$31)-4),"")</f>
        <v>#VALUE!</v>
      </c>
      <c r="B565" s="145"/>
      <c r="C565" s="42">
        <f t="shared" ca="1" si="20"/>
        <v>46374</v>
      </c>
      <c r="D565" s="54">
        <f ca="1">INDIRECT("'" &amp; UPPER(LEFT(TEXT($D$3,"mmmm"),3)) &amp; "'!T28")</f>
        <v>0</v>
      </c>
      <c r="E565" s="147"/>
      <c r="F565" s="148"/>
      <c r="G565" s="148"/>
      <c r="H565" s="148"/>
      <c r="I565" s="148"/>
      <c r="J565" s="148"/>
      <c r="K565" s="148"/>
      <c r="L565" s="148"/>
      <c r="M565" s="148"/>
      <c r="N565" s="148"/>
      <c r="O565" s="148"/>
      <c r="P565" s="149"/>
    </row>
    <row r="566" spans="1:16" ht="15" customHeight="1" x14ac:dyDescent="0.25">
      <c r="A566" s="44" t="e">
        <f ca="1">IF(MONTH(C566)=MONTH(D$3),RIGHT('Yearly Info'!A$32,LEN('Yearly Info'!A$32)-4),"")</f>
        <v>#VALUE!</v>
      </c>
      <c r="B566" s="145"/>
      <c r="C566" s="42">
        <f t="shared" ca="1" si="20"/>
        <v>46374</v>
      </c>
      <c r="D566" s="54">
        <f ca="1">INDIRECT("'" &amp; UPPER(LEFT(TEXT($D$3,"mmmm"),3)) &amp; "'!T29")</f>
        <v>0</v>
      </c>
      <c r="E566" s="147"/>
      <c r="F566" s="148"/>
      <c r="G566" s="148"/>
      <c r="H566" s="148"/>
      <c r="I566" s="148"/>
      <c r="J566" s="148"/>
      <c r="K566" s="148"/>
      <c r="L566" s="148"/>
      <c r="M566" s="148"/>
      <c r="N566" s="148"/>
      <c r="O566" s="148"/>
      <c r="P566" s="149"/>
    </row>
    <row r="567" spans="1:16" ht="15" customHeight="1" x14ac:dyDescent="0.25">
      <c r="A567" s="44" t="e">
        <f ca="1">IF(MONTH(C567)=MONTH(D$3),RIGHT('Yearly Info'!A$33,LEN('Yearly Info'!A$33)-4),"")</f>
        <v>#VALUE!</v>
      </c>
      <c r="B567" s="145"/>
      <c r="C567" s="42">
        <f t="shared" ca="1" si="20"/>
        <v>46374</v>
      </c>
      <c r="D567" s="54">
        <f ca="1">INDIRECT("'" &amp; UPPER(LEFT(TEXT($D$3,"mmmm"),3)) &amp; "'!T30")</f>
        <v>0</v>
      </c>
      <c r="E567" s="147"/>
      <c r="F567" s="148"/>
      <c r="G567" s="148"/>
      <c r="H567" s="148"/>
      <c r="I567" s="148"/>
      <c r="J567" s="148"/>
      <c r="K567" s="148"/>
      <c r="L567" s="148"/>
      <c r="M567" s="148"/>
      <c r="N567" s="148"/>
      <c r="O567" s="148"/>
      <c r="P567" s="149"/>
    </row>
    <row r="568" spans="1:16" ht="15" customHeight="1" x14ac:dyDescent="0.25">
      <c r="A568" s="44" t="e">
        <f ca="1">IF(MONTH(C568)=MONTH(D$3),RIGHT('Yearly Info'!A$34,LEN('Yearly Info'!A$34)-4),"")</f>
        <v>#VALUE!</v>
      </c>
      <c r="B568" s="145"/>
      <c r="C568" s="42">
        <f t="shared" ca="1" si="20"/>
        <v>46374</v>
      </c>
      <c r="D568" s="54">
        <f ca="1">INDIRECT("'" &amp; UPPER(LEFT(TEXT($D$3,"mmmm"),3)) &amp; "'!T31")</f>
        <v>0</v>
      </c>
      <c r="E568" s="147"/>
      <c r="F568" s="148"/>
      <c r="G568" s="148"/>
      <c r="H568" s="148"/>
      <c r="I568" s="148"/>
      <c r="J568" s="148"/>
      <c r="K568" s="148"/>
      <c r="L568" s="148"/>
      <c r="M568" s="148"/>
      <c r="N568" s="148"/>
      <c r="O568" s="148"/>
      <c r="P568" s="149"/>
    </row>
    <row r="569" spans="1:16" ht="15" customHeight="1" x14ac:dyDescent="0.25">
      <c r="A569" s="44" t="e">
        <f ca="1">IF(MONTH(C569)=MONTH(D$3),RIGHT('Yearly Info'!A$35,LEN('Yearly Info'!A$35)-4),"")</f>
        <v>#VALUE!</v>
      </c>
      <c r="B569" s="145"/>
      <c r="C569" s="42">
        <f t="shared" ca="1" si="20"/>
        <v>46374</v>
      </c>
      <c r="D569" s="54">
        <f ca="1">INDIRECT("'" &amp; UPPER(LEFT(TEXT($D$3,"mmmm"),3)) &amp; "'!T32")</f>
        <v>0</v>
      </c>
      <c r="E569" s="147"/>
      <c r="F569" s="148"/>
      <c r="G569" s="148"/>
      <c r="H569" s="148"/>
      <c r="I569" s="148"/>
      <c r="J569" s="148"/>
      <c r="K569" s="148"/>
      <c r="L569" s="148"/>
      <c r="M569" s="148"/>
      <c r="N569" s="148"/>
      <c r="O569" s="148"/>
      <c r="P569" s="149"/>
    </row>
    <row r="570" spans="1:16" ht="15" customHeight="1" x14ac:dyDescent="0.25">
      <c r="A570" s="44" t="e">
        <f ca="1">IF(MONTH(C570)=MONTH(D$3),RIGHT('Yearly Info'!A$36,LEN('Yearly Info'!A$36)-4),"")</f>
        <v>#VALUE!</v>
      </c>
      <c r="B570" s="145"/>
      <c r="C570" s="42">
        <f t="shared" ca="1" si="20"/>
        <v>46374</v>
      </c>
      <c r="D570" s="54">
        <f ca="1">INDIRECT("'" &amp; UPPER(LEFT(TEXT($D$3,"mmmm"),3)) &amp; "'!T33")</f>
        <v>0</v>
      </c>
      <c r="E570" s="147"/>
      <c r="F570" s="148"/>
      <c r="G570" s="148"/>
      <c r="H570" s="148"/>
      <c r="I570" s="148"/>
      <c r="J570" s="148"/>
      <c r="K570" s="148"/>
      <c r="L570" s="148"/>
      <c r="M570" s="148"/>
      <c r="N570" s="148"/>
      <c r="O570" s="148"/>
      <c r="P570" s="149"/>
    </row>
    <row r="571" spans="1:16" ht="15" customHeight="1" x14ac:dyDescent="0.25">
      <c r="A571" s="44" t="e">
        <f ca="1">IF(MONTH(C571)=MONTH(D$3),RIGHT('Yearly Info'!A$37,LEN('Yearly Info'!A$37)-4),"")</f>
        <v>#VALUE!</v>
      </c>
      <c r="B571" s="145"/>
      <c r="C571" s="42">
        <f t="shared" ca="1" si="20"/>
        <v>46374</v>
      </c>
      <c r="D571" s="54">
        <f ca="1">INDIRECT("'" &amp; UPPER(LEFT(TEXT($D$3,"mmmm"),3)) &amp; "'!T34")</f>
        <v>0</v>
      </c>
      <c r="E571" s="147"/>
      <c r="F571" s="148"/>
      <c r="G571" s="148"/>
      <c r="H571" s="148"/>
      <c r="I571" s="148"/>
      <c r="J571" s="148"/>
      <c r="K571" s="148"/>
      <c r="L571" s="148"/>
      <c r="M571" s="148"/>
      <c r="N571" s="148"/>
      <c r="O571" s="148"/>
      <c r="P571" s="149"/>
    </row>
    <row r="572" spans="1:16" ht="15" customHeight="1" x14ac:dyDescent="0.25">
      <c r="A572" s="44" t="e">
        <f ca="1">IF(MONTH(C572)=MONTH(D$3),RIGHT('Yearly Info'!A$38,LEN('Yearly Info'!A$38)-4),"")</f>
        <v>#VALUE!</v>
      </c>
      <c r="B572" s="145"/>
      <c r="C572" s="42">
        <f t="shared" ca="1" si="20"/>
        <v>46374</v>
      </c>
      <c r="D572" s="54">
        <f ca="1">INDIRECT("'" &amp; UPPER(LEFT(TEXT($D$3,"mmmm"),3)) &amp; "'!T35")</f>
        <v>0</v>
      </c>
      <c r="E572" s="147"/>
      <c r="F572" s="148"/>
      <c r="G572" s="148"/>
      <c r="H572" s="148"/>
      <c r="I572" s="148"/>
      <c r="J572" s="148"/>
      <c r="K572" s="148"/>
      <c r="L572" s="148"/>
      <c r="M572" s="148"/>
      <c r="N572" s="148"/>
      <c r="O572" s="148"/>
      <c r="P572" s="149"/>
    </row>
    <row r="573" spans="1:16" ht="15" customHeight="1" x14ac:dyDescent="0.25">
      <c r="A573" s="44" t="e">
        <f ca="1">IF(MONTH(C573)=MONTH(D$3),RIGHT('Yearly Info'!A$39,LEN('Yearly Info'!A$39)-4),"")</f>
        <v>#VALUE!</v>
      </c>
      <c r="B573" s="145"/>
      <c r="C573" s="42">
        <f t="shared" ca="1" si="20"/>
        <v>46374</v>
      </c>
      <c r="D573" s="54">
        <f ca="1">INDIRECT("'" &amp; UPPER(LEFT(TEXT($D$3,"mmmm"),3)) &amp; "'!T36")</f>
        <v>0</v>
      </c>
      <c r="E573" s="147"/>
      <c r="F573" s="148"/>
      <c r="G573" s="148"/>
      <c r="H573" s="148"/>
      <c r="I573" s="148"/>
      <c r="J573" s="148"/>
      <c r="K573" s="148"/>
      <c r="L573" s="148"/>
      <c r="M573" s="148"/>
      <c r="N573" s="148"/>
      <c r="O573" s="148"/>
      <c r="P573" s="149"/>
    </row>
    <row r="574" spans="1:16" ht="15" customHeight="1" thickBot="1" x14ac:dyDescent="0.3">
      <c r="A574" s="45" t="e">
        <f ca="1">IF(MONTH(C574)=MONTH(D$3),RIGHT('Yearly Info'!A$40,LEN('Yearly Info'!A$40)-4),"")</f>
        <v>#VALUE!</v>
      </c>
      <c r="B574" s="145"/>
      <c r="C574" s="42">
        <f t="shared" ca="1" si="20"/>
        <v>46374</v>
      </c>
      <c r="D574" s="54">
        <f ca="1">INDIRECT("'" &amp; UPPER(LEFT(TEXT($D$3,"mmmm"),3)) &amp; "'!T37")</f>
        <v>0</v>
      </c>
      <c r="E574" s="147"/>
      <c r="F574" s="148"/>
      <c r="G574" s="148"/>
      <c r="H574" s="148"/>
      <c r="I574" s="148"/>
      <c r="J574" s="148"/>
      <c r="K574" s="148"/>
      <c r="L574" s="148"/>
      <c r="M574" s="148"/>
      <c r="N574" s="148"/>
      <c r="O574" s="148"/>
      <c r="P574" s="149"/>
    </row>
    <row r="575" spans="1:16" ht="15" customHeight="1" thickBot="1" x14ac:dyDescent="0.3">
      <c r="A575" s="45" t="str">
        <f ca="1">IF(MONTH(C575)=MONTH(D$3),RIGHT('Yearly Info'!A$41,LEN('Yearly Info'!A$41)-4),"")</f>
        <v xml:space="preserve"> </v>
      </c>
      <c r="B575" s="145"/>
      <c r="C575" s="42">
        <f t="shared" ca="1" si="20"/>
        <v>46374</v>
      </c>
      <c r="D575" s="54">
        <f ca="1">INDIRECT("'" &amp; UPPER(LEFT(TEXT($D$3,"mmmm"),3)) &amp; "'!T38")</f>
        <v>0</v>
      </c>
      <c r="E575" s="147"/>
      <c r="F575" s="148"/>
      <c r="G575" s="148"/>
      <c r="H575" s="148"/>
      <c r="I575" s="148"/>
      <c r="J575" s="148"/>
      <c r="K575" s="148"/>
      <c r="L575" s="148"/>
      <c r="M575" s="148"/>
      <c r="N575" s="148"/>
      <c r="O575" s="148"/>
      <c r="P575" s="149"/>
    </row>
    <row r="576" spans="1:16" ht="15" customHeight="1" thickBot="1" x14ac:dyDescent="0.3">
      <c r="A576" s="45" t="str">
        <f ca="1">IF(MONTH(C576)=MONTH(D$3),RIGHT('Yearly Info'!A$42,LEN('Yearly Info'!A$42)-4),"")</f>
        <v xml:space="preserve"> </v>
      </c>
      <c r="B576" s="145"/>
      <c r="C576" s="42">
        <f t="shared" ca="1" si="20"/>
        <v>46374</v>
      </c>
      <c r="D576" s="54">
        <f ca="1">INDIRECT("'" &amp; UPPER(LEFT(TEXT($D$3,"mmmm"),3)) &amp; "'!T39")</f>
        <v>0</v>
      </c>
      <c r="E576" s="147"/>
      <c r="F576" s="148"/>
      <c r="G576" s="148"/>
      <c r="H576" s="148"/>
      <c r="I576" s="148"/>
      <c r="J576" s="148"/>
      <c r="K576" s="148"/>
      <c r="L576" s="148"/>
      <c r="M576" s="148"/>
      <c r="N576" s="148"/>
      <c r="O576" s="148"/>
      <c r="P576" s="149"/>
    </row>
    <row r="577" spans="1:16" ht="15" customHeight="1" thickBot="1" x14ac:dyDescent="0.3">
      <c r="A577" s="45" t="str">
        <f ca="1">IF(MONTH(C577)=MONTH(D$3),RIGHT('Yearly Info'!A$43,LEN('Yearly Info'!A$43)-4),"")</f>
        <v xml:space="preserve"> </v>
      </c>
      <c r="B577" s="146"/>
      <c r="C577" s="42">
        <f t="shared" ca="1" si="20"/>
        <v>46374</v>
      </c>
      <c r="D577" s="55">
        <f ca="1">INDIRECT("'" &amp; UPPER(LEFT(TEXT($D$3,"mmmm"),3)) &amp; "'!T40")</f>
        <v>0</v>
      </c>
      <c r="E577" s="150"/>
      <c r="F577" s="151"/>
      <c r="G577" s="151"/>
      <c r="H577" s="151"/>
      <c r="I577" s="151"/>
      <c r="J577" s="151"/>
      <c r="K577" s="151"/>
      <c r="L577" s="151"/>
      <c r="M577" s="151"/>
      <c r="N577" s="151"/>
      <c r="O577" s="151"/>
      <c r="P577" s="152"/>
    </row>
    <row r="578" spans="1:16" ht="15" customHeight="1" x14ac:dyDescent="0.25">
      <c r="A578" s="44" t="str">
        <f ca="1">IF(MONTH(C578)=MONTH(D$3),RIGHT('Yearly Info'!A$14,LEN('Yearly Info'!A$14)-4),"")</f>
        <v xml:space="preserve"> RICS Support for MDEQ</v>
      </c>
      <c r="B578" s="145" t="str">
        <f ca="1">TEXT(C578,"dddd")</f>
        <v>Saturday</v>
      </c>
      <c r="C578" s="94">
        <f ca="1">C548+1</f>
        <v>46375</v>
      </c>
      <c r="D578" s="107">
        <f ca="1">INDIRECT("'" &amp; UPPER(LEFT(TEXT($D$3,"mmmm"),3)) &amp; "'!U11")</f>
        <v>0</v>
      </c>
      <c r="E578" s="147"/>
      <c r="F578" s="148"/>
      <c r="G578" s="148"/>
      <c r="H578" s="148"/>
      <c r="I578" s="148"/>
      <c r="J578" s="148"/>
      <c r="K578" s="148"/>
      <c r="L578" s="148"/>
      <c r="M578" s="148"/>
      <c r="N578" s="148"/>
      <c r="O578" s="148"/>
      <c r="P578" s="149"/>
    </row>
    <row r="579" spans="1:16" ht="15" customHeight="1" x14ac:dyDescent="0.25">
      <c r="A579" s="44" t="str">
        <f ca="1">IF(MONTH(C579)=MONTH(D$3),RIGHT('Yearly Info'!A$15,LEN('Yearly Info'!A$15)-4),"")</f>
        <v xml:space="preserve"> MDEQ</v>
      </c>
      <c r="B579" s="145"/>
      <c r="C579" s="42">
        <f ca="1">C578</f>
        <v>46375</v>
      </c>
      <c r="D579" s="107">
        <f ca="1">INDIRECT("'" &amp; UPPER(LEFT(TEXT($D$3,"mmmm"),3)) &amp; "'!U12")</f>
        <v>0</v>
      </c>
      <c r="E579" s="147"/>
      <c r="F579" s="148"/>
      <c r="G579" s="148"/>
      <c r="H579" s="148"/>
      <c r="I579" s="148"/>
      <c r="J579" s="148"/>
      <c r="K579" s="148"/>
      <c r="L579" s="148"/>
      <c r="M579" s="148"/>
      <c r="N579" s="148"/>
      <c r="O579" s="148"/>
      <c r="P579" s="149"/>
    </row>
    <row r="580" spans="1:16" ht="15" customHeight="1" x14ac:dyDescent="0.25">
      <c r="A580" s="44" t="str">
        <f ca="1">IF(MONTH(C580)=MONTH(D$3),RIGHT('Yearly Info'!A$16,LEN('Yearly Info'!A$16)-4),"")</f>
        <v xml:space="preserve"> RICS Idea Portal</v>
      </c>
      <c r="B580" s="145"/>
      <c r="C580" s="42">
        <f t="shared" ref="C580:C607" ca="1" si="21">C579</f>
        <v>46375</v>
      </c>
      <c r="D580" s="107">
        <f ca="1">INDIRECT("'" &amp; UPPER(LEFT(TEXT($D$3,"mmmm"),3)) &amp; "'!U13")</f>
        <v>0</v>
      </c>
      <c r="E580" s="147"/>
      <c r="F580" s="148"/>
      <c r="G580" s="148"/>
      <c r="H580" s="148"/>
      <c r="I580" s="148"/>
      <c r="J580" s="148"/>
      <c r="K580" s="148"/>
      <c r="L580" s="148"/>
      <c r="M580" s="148"/>
      <c r="N580" s="148"/>
      <c r="O580" s="148"/>
      <c r="P580" s="149"/>
    </row>
    <row r="581" spans="1:16" ht="15" customHeight="1" x14ac:dyDescent="0.25">
      <c r="A581" s="44" t="str">
        <f ca="1">IF(MONTH(C581)=MONTH(D$3),RIGHT('Yearly Info'!A$17,LEN('Yearly Info'!A$17)-4),"")</f>
        <v xml:space="preserve"> MSWIS</v>
      </c>
      <c r="B581" s="145"/>
      <c r="C581" s="42">
        <f t="shared" ca="1" si="21"/>
        <v>46375</v>
      </c>
      <c r="D581" s="107">
        <f ca="1">INDIRECT("'" &amp; UPPER(LEFT(TEXT($D$3,"mmmm"),3)) &amp; "'!U14")</f>
        <v>0</v>
      </c>
      <c r="E581" s="147"/>
      <c r="F581" s="148"/>
      <c r="G581" s="148"/>
      <c r="H581" s="148"/>
      <c r="I581" s="148"/>
      <c r="J581" s="148"/>
      <c r="K581" s="148"/>
      <c r="L581" s="148"/>
      <c r="M581" s="148"/>
      <c r="N581" s="148"/>
      <c r="O581" s="148"/>
      <c r="P581" s="149"/>
    </row>
    <row r="582" spans="1:16" ht="15" customHeight="1" x14ac:dyDescent="0.25">
      <c r="A582" s="44" t="str">
        <f ca="1">IF(MONTH(C582)=MONTH(D$3),RIGHT('Yearly Info'!A$18,LEN('Yearly Info'!A$18)-4),"")</f>
        <v xml:space="preserve"> GeoSpatial</v>
      </c>
      <c r="B582" s="145"/>
      <c r="C582" s="42">
        <f t="shared" ca="1" si="21"/>
        <v>46375</v>
      </c>
      <c r="D582" s="107">
        <f ca="1">INDIRECT("'" &amp; UPPER(LEFT(TEXT($D$3,"mmmm"),3)) &amp; "'!U15")</f>
        <v>0</v>
      </c>
      <c r="E582" s="147"/>
      <c r="F582" s="148"/>
      <c r="G582" s="148"/>
      <c r="H582" s="148"/>
      <c r="I582" s="148"/>
      <c r="J582" s="148"/>
      <c r="K582" s="148"/>
      <c r="L582" s="148"/>
      <c r="M582" s="148"/>
      <c r="N582" s="148"/>
      <c r="O582" s="148"/>
      <c r="P582" s="149"/>
    </row>
    <row r="583" spans="1:16" ht="15" customHeight="1" x14ac:dyDescent="0.25">
      <c r="A583" s="44" t="str">
        <f ca="1">IF(MONTH(C583)=MONTH(D$3),RIGHT('Yearly Info'!A$19,LEN('Yearly Info'!A$19)-4),"")</f>
        <v xml:space="preserve"> RICS Dashboard</v>
      </c>
      <c r="B583" s="145"/>
      <c r="C583" s="42">
        <f t="shared" ca="1" si="21"/>
        <v>46375</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MDWFP NRIS</v>
      </c>
      <c r="B584" s="145"/>
      <c r="C584" s="42">
        <f t="shared" ca="1" si="21"/>
        <v>46375</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 MRVA 4 CLOSED</v>
      </c>
      <c r="B585" s="145"/>
      <c r="C585" s="42">
        <f t="shared" ca="1" si="21"/>
        <v>46375</v>
      </c>
      <c r="D585" s="107">
        <f ca="1">INDIRECT("'" &amp; UPPER(LEFT(TEXT($D$3,"mmmm"),3)) &amp; "'!U18")</f>
        <v>0</v>
      </c>
      <c r="E585" s="147"/>
      <c r="F585" s="148"/>
      <c r="G585" s="148"/>
      <c r="H585" s="148"/>
      <c r="I585" s="148"/>
      <c r="J585" s="148"/>
      <c r="K585" s="148"/>
      <c r="L585" s="148"/>
      <c r="M585" s="148"/>
      <c r="N585" s="148"/>
      <c r="O585" s="148"/>
      <c r="P585" s="149"/>
    </row>
    <row r="586" spans="1:16" ht="15" customHeight="1" x14ac:dyDescent="0.25">
      <c r="A586" s="44" t="str">
        <f ca="1">IF(MONTH(C586)=MONTH(D$3),RIGHT('Yearly Info'!A$22,LEN('Yearly Info'!A$22)-4),"")</f>
        <v xml:space="preserve"> Tackett</v>
      </c>
      <c r="B586" s="145"/>
      <c r="C586" s="42">
        <f t="shared" ca="1" si="21"/>
        <v>46375</v>
      </c>
      <c r="D586" s="107">
        <f ca="1">INDIRECT("'" &amp; UPPER(LEFT(TEXT($D$3,"mmmm"),3)) &amp; "'!U19")</f>
        <v>0</v>
      </c>
      <c r="E586" s="147"/>
      <c r="F586" s="148"/>
      <c r="G586" s="148"/>
      <c r="H586" s="148"/>
      <c r="I586" s="148"/>
      <c r="J586" s="148"/>
      <c r="K586" s="148"/>
      <c r="L586" s="148"/>
      <c r="M586" s="148"/>
      <c r="N586" s="148"/>
      <c r="O586" s="148"/>
      <c r="P586" s="149"/>
    </row>
    <row r="587" spans="1:16" ht="15" customHeight="1" x14ac:dyDescent="0.25">
      <c r="A587" s="44" t="e">
        <f ca="1">IF(MONTH(C587)=MONTH(D$3),RIGHT('Yearly Info'!A$23,LEN('Yearly Info'!A$23)-4),"")</f>
        <v>#VALUE!</v>
      </c>
      <c r="B587" s="145"/>
      <c r="C587" s="42">
        <f t="shared" ca="1" si="21"/>
        <v>46375</v>
      </c>
      <c r="D587" s="107">
        <f ca="1">INDIRECT("'" &amp; UPPER(LEFT(TEXT($D$3,"mmmm"),3)) &amp; "'!U20")</f>
        <v>0</v>
      </c>
      <c r="E587" s="160"/>
      <c r="F587" s="148"/>
      <c r="G587" s="148"/>
      <c r="H587" s="148"/>
      <c r="I587" s="148"/>
      <c r="J587" s="148"/>
      <c r="K587" s="148"/>
      <c r="L587" s="148"/>
      <c r="M587" s="148"/>
      <c r="N587" s="148"/>
      <c r="O587" s="148"/>
      <c r="P587" s="149"/>
    </row>
    <row r="588" spans="1:16" ht="15" customHeight="1" x14ac:dyDescent="0.25">
      <c r="A588" s="44" t="e">
        <f ca="1">IF(MONTH(C588)=MONTH(D$3),RIGHT('Yearly Info'!A$24,LEN('Yearly Info'!A$24)-4),"")</f>
        <v>#VALUE!</v>
      </c>
      <c r="B588" s="145"/>
      <c r="C588" s="42">
        <f t="shared" ca="1" si="21"/>
        <v>46375</v>
      </c>
      <c r="D588" s="107">
        <f ca="1">INDIRECT("'" &amp; UPPER(LEFT(TEXT($D$3,"mmmm"),3)) &amp; "'!U21")</f>
        <v>0</v>
      </c>
      <c r="E588" s="147"/>
      <c r="F588" s="148"/>
      <c r="G588" s="148"/>
      <c r="H588" s="148"/>
      <c r="I588" s="148"/>
      <c r="J588" s="148"/>
      <c r="K588" s="148"/>
      <c r="L588" s="148"/>
      <c r="M588" s="148"/>
      <c r="N588" s="148"/>
      <c r="O588" s="148"/>
      <c r="P588" s="149"/>
    </row>
    <row r="589" spans="1:16" ht="15" customHeight="1" x14ac:dyDescent="0.25">
      <c r="A589" s="44" t="e">
        <f ca="1">IF(MONTH(C589)=MONTH(D$3),RIGHT('Yearly Info'!A$25,LEN('Yearly Info'!A$25)-4),"")</f>
        <v>#VALUE!</v>
      </c>
      <c r="B589" s="145"/>
      <c r="C589" s="42">
        <f t="shared" ca="1" si="21"/>
        <v>46375</v>
      </c>
      <c r="D589" s="107">
        <f ca="1">INDIRECT("'" &amp; UPPER(LEFT(TEXT($D$3,"mmmm"),3)) &amp; "'!U22")</f>
        <v>0</v>
      </c>
      <c r="E589" s="147"/>
      <c r="F589" s="148"/>
      <c r="G589" s="148"/>
      <c r="H589" s="148"/>
      <c r="I589" s="148"/>
      <c r="J589" s="148"/>
      <c r="K589" s="148"/>
      <c r="L589" s="148"/>
      <c r="M589" s="148"/>
      <c r="N589" s="148"/>
      <c r="O589" s="148"/>
      <c r="P589" s="149"/>
    </row>
    <row r="590" spans="1:16" ht="15" customHeight="1" x14ac:dyDescent="0.25">
      <c r="A590" s="44" t="e">
        <f ca="1">IF(MONTH(C590)=MONTH(D$3),RIGHT('Yearly Info'!A$26,LEN('Yearly Info'!A$26)-4),"")</f>
        <v>#VALUE!</v>
      </c>
      <c r="B590" s="145"/>
      <c r="C590" s="42">
        <f t="shared" ca="1" si="21"/>
        <v>46375</v>
      </c>
      <c r="D590" s="107">
        <f ca="1">INDIRECT("'" &amp; UPPER(LEFT(TEXT($D$3,"mmmm"),3)) &amp; "'!U23")</f>
        <v>0</v>
      </c>
      <c r="E590" s="147"/>
      <c r="F590" s="148"/>
      <c r="G590" s="148"/>
      <c r="H590" s="148"/>
      <c r="I590" s="148"/>
      <c r="J590" s="148"/>
      <c r="K590" s="148"/>
      <c r="L590" s="148"/>
      <c r="M590" s="148"/>
      <c r="N590" s="148"/>
      <c r="O590" s="148"/>
      <c r="P590" s="149"/>
    </row>
    <row r="591" spans="1:16" ht="15" customHeight="1" x14ac:dyDescent="0.25">
      <c r="A591" s="44" t="e">
        <f ca="1">IF(MONTH(C591)=MONTH(D$3),RIGHT('Yearly Info'!A$27,LEN('Yearly Info'!A$27)-4),"")</f>
        <v>#VALUE!</v>
      </c>
      <c r="B591" s="145"/>
      <c r="C591" s="42">
        <f t="shared" ca="1" si="21"/>
        <v>46375</v>
      </c>
      <c r="D591" s="107">
        <f ca="1">INDIRECT("'" &amp; UPPER(LEFT(TEXT($D$3,"mmmm"),3)) &amp; "'!U24")</f>
        <v>0</v>
      </c>
      <c r="E591" s="147"/>
      <c r="F591" s="148"/>
      <c r="G591" s="148"/>
      <c r="H591" s="148"/>
      <c r="I591" s="148"/>
      <c r="J591" s="148"/>
      <c r="K591" s="148"/>
      <c r="L591" s="148"/>
      <c r="M591" s="148"/>
      <c r="N591" s="148"/>
      <c r="O591" s="148"/>
      <c r="P591" s="149"/>
    </row>
    <row r="592" spans="1:16" ht="15" customHeight="1" x14ac:dyDescent="0.25">
      <c r="A592" s="44" t="e">
        <f ca="1">IF(MONTH(C592)=MONTH(D$3),RIGHT('Yearly Info'!A$28,LEN('Yearly Info'!A$28)-4),"")</f>
        <v>#VALUE!</v>
      </c>
      <c r="B592" s="145"/>
      <c r="C592" s="42">
        <f t="shared" ca="1" si="21"/>
        <v>46375</v>
      </c>
      <c r="D592" s="107">
        <f ca="1">INDIRECT("'" &amp; UPPER(LEFT(TEXT($D$3,"mmmm"),3)) &amp; "'!U25")</f>
        <v>0</v>
      </c>
      <c r="E592" s="147"/>
      <c r="F592" s="148"/>
      <c r="G592" s="148"/>
      <c r="H592" s="148"/>
      <c r="I592" s="148"/>
      <c r="J592" s="148"/>
      <c r="K592" s="148"/>
      <c r="L592" s="148"/>
      <c r="M592" s="148"/>
      <c r="N592" s="148"/>
      <c r="O592" s="148"/>
      <c r="P592" s="149"/>
    </row>
    <row r="593" spans="1:16" ht="15" customHeight="1" x14ac:dyDescent="0.25">
      <c r="A593" s="44" t="e">
        <f ca="1">IF(MONTH(C593)=MONTH(D$3),RIGHT('Yearly Info'!A$29,LEN('Yearly Info'!A$29)-4),"")</f>
        <v>#VALUE!</v>
      </c>
      <c r="B593" s="145"/>
      <c r="C593" s="42">
        <f t="shared" ca="1" si="21"/>
        <v>46375</v>
      </c>
      <c r="D593" s="107">
        <f ca="1">INDIRECT("'" &amp; UPPER(LEFT(TEXT($D$3,"mmmm"),3)) &amp; "'!U26")</f>
        <v>0</v>
      </c>
      <c r="E593" s="147"/>
      <c r="F593" s="148"/>
      <c r="G593" s="148"/>
      <c r="H593" s="148"/>
      <c r="I593" s="148"/>
      <c r="J593" s="148"/>
      <c r="K593" s="148"/>
      <c r="L593" s="148"/>
      <c r="M593" s="148"/>
      <c r="N593" s="148"/>
      <c r="O593" s="148"/>
      <c r="P593" s="149"/>
    </row>
    <row r="594" spans="1:16" ht="15" customHeight="1" x14ac:dyDescent="0.25">
      <c r="A594" s="44" t="e">
        <f ca="1">IF(MONTH(C594)=MONTH(D$3),RIGHT('Yearly Info'!A$30,LEN('Yearly Info'!A$30)-4),"")</f>
        <v>#VALUE!</v>
      </c>
      <c r="B594" s="145"/>
      <c r="C594" s="42">
        <f t="shared" ca="1" si="21"/>
        <v>46375</v>
      </c>
      <c r="D594" s="107">
        <f ca="1">INDIRECT("'" &amp; UPPER(LEFT(TEXT($D$3,"mmmm"),3)) &amp; "'!U27")</f>
        <v>0</v>
      </c>
      <c r="E594" s="147"/>
      <c r="F594" s="148"/>
      <c r="G594" s="148"/>
      <c r="H594" s="148"/>
      <c r="I594" s="148"/>
      <c r="J594" s="148"/>
      <c r="K594" s="148"/>
      <c r="L594" s="148"/>
      <c r="M594" s="148"/>
      <c r="N594" s="148"/>
      <c r="O594" s="148"/>
      <c r="P594" s="149"/>
    </row>
    <row r="595" spans="1:16" ht="15" customHeight="1" x14ac:dyDescent="0.25">
      <c r="A595" s="44" t="e">
        <f ca="1">IF(MONTH(C595)=MONTH(D$3),RIGHT('Yearly Info'!A$31,LEN('Yearly Info'!A$31)-4),"")</f>
        <v>#VALUE!</v>
      </c>
      <c r="B595" s="145"/>
      <c r="C595" s="42">
        <f t="shared" ca="1" si="21"/>
        <v>46375</v>
      </c>
      <c r="D595" s="107">
        <f ca="1">INDIRECT("'" &amp; UPPER(LEFT(TEXT($D$3,"mmmm"),3)) &amp; "'!U28")</f>
        <v>0</v>
      </c>
      <c r="E595" s="147"/>
      <c r="F595" s="148"/>
      <c r="G595" s="148"/>
      <c r="H595" s="148"/>
      <c r="I595" s="148"/>
      <c r="J595" s="148"/>
      <c r="K595" s="148"/>
      <c r="L595" s="148"/>
      <c r="M595" s="148"/>
      <c r="N595" s="148"/>
      <c r="O595" s="148"/>
      <c r="P595" s="149"/>
    </row>
    <row r="596" spans="1:16" ht="15" customHeight="1" x14ac:dyDescent="0.25">
      <c r="A596" s="44" t="e">
        <f ca="1">IF(MONTH(C596)=MONTH(D$3),RIGHT('Yearly Info'!A$32,LEN('Yearly Info'!A$32)-4),"")</f>
        <v>#VALUE!</v>
      </c>
      <c r="B596" s="145"/>
      <c r="C596" s="42">
        <f t="shared" ca="1" si="21"/>
        <v>46375</v>
      </c>
      <c r="D596" s="107">
        <f ca="1">INDIRECT("'" &amp; UPPER(LEFT(TEXT($D$3,"mmmm"),3)) &amp; "'!U29")</f>
        <v>0</v>
      </c>
      <c r="E596" s="147"/>
      <c r="F596" s="148"/>
      <c r="G596" s="148"/>
      <c r="H596" s="148"/>
      <c r="I596" s="148"/>
      <c r="J596" s="148"/>
      <c r="K596" s="148"/>
      <c r="L596" s="148"/>
      <c r="M596" s="148"/>
      <c r="N596" s="148"/>
      <c r="O596" s="148"/>
      <c r="P596" s="149"/>
    </row>
    <row r="597" spans="1:16" ht="15" customHeight="1" x14ac:dyDescent="0.25">
      <c r="A597" s="44" t="e">
        <f ca="1">IF(MONTH(C597)=MONTH(D$3),RIGHT('Yearly Info'!A$33,LEN('Yearly Info'!A$33)-4),"")</f>
        <v>#VALUE!</v>
      </c>
      <c r="B597" s="145"/>
      <c r="C597" s="42">
        <f t="shared" ca="1" si="21"/>
        <v>46375</v>
      </c>
      <c r="D597" s="107">
        <f ca="1">INDIRECT("'" &amp; UPPER(LEFT(TEXT($D$3,"mmmm"),3)) &amp; "'!U30")</f>
        <v>0</v>
      </c>
      <c r="E597" s="147"/>
      <c r="F597" s="148"/>
      <c r="G597" s="148"/>
      <c r="H597" s="148"/>
      <c r="I597" s="148"/>
      <c r="J597" s="148"/>
      <c r="K597" s="148"/>
      <c r="L597" s="148"/>
      <c r="M597" s="148"/>
      <c r="N597" s="148"/>
      <c r="O597" s="148"/>
      <c r="P597" s="149"/>
    </row>
    <row r="598" spans="1:16" ht="15" customHeight="1" x14ac:dyDescent="0.25">
      <c r="A598" s="44" t="e">
        <f ca="1">IF(MONTH(C598)=MONTH(D$3),RIGHT('Yearly Info'!A$34,LEN('Yearly Info'!A$34)-4),"")</f>
        <v>#VALUE!</v>
      </c>
      <c r="B598" s="145"/>
      <c r="C598" s="42">
        <f t="shared" ca="1" si="21"/>
        <v>46375</v>
      </c>
      <c r="D598" s="107">
        <f ca="1">INDIRECT("'" &amp; UPPER(LEFT(TEXT($D$3,"mmmm"),3)) &amp; "'!U31")</f>
        <v>0</v>
      </c>
      <c r="E598" s="147"/>
      <c r="F598" s="148"/>
      <c r="G598" s="148"/>
      <c r="H598" s="148"/>
      <c r="I598" s="148"/>
      <c r="J598" s="148"/>
      <c r="K598" s="148"/>
      <c r="L598" s="148"/>
      <c r="M598" s="148"/>
      <c r="N598" s="148"/>
      <c r="O598" s="148"/>
      <c r="P598" s="149"/>
    </row>
    <row r="599" spans="1:16" ht="15" customHeight="1" x14ac:dyDescent="0.25">
      <c r="A599" s="44" t="e">
        <f ca="1">IF(MONTH(C599)=MONTH(D$3),RIGHT('Yearly Info'!A$35,LEN('Yearly Info'!A$35)-4),"")</f>
        <v>#VALUE!</v>
      </c>
      <c r="B599" s="145"/>
      <c r="C599" s="42">
        <f t="shared" ca="1" si="21"/>
        <v>46375</v>
      </c>
      <c r="D599" s="107">
        <f ca="1">INDIRECT("'" &amp; UPPER(LEFT(TEXT($D$3,"mmmm"),3)) &amp; "'!U32")</f>
        <v>0</v>
      </c>
      <c r="E599" s="147"/>
      <c r="F599" s="148"/>
      <c r="G599" s="148"/>
      <c r="H599" s="148"/>
      <c r="I599" s="148"/>
      <c r="J599" s="148"/>
      <c r="K599" s="148"/>
      <c r="L599" s="148"/>
      <c r="M599" s="148"/>
      <c r="N599" s="148"/>
      <c r="O599" s="148"/>
      <c r="P599" s="149"/>
    </row>
    <row r="600" spans="1:16" ht="15" customHeight="1" x14ac:dyDescent="0.25">
      <c r="A600" s="44" t="e">
        <f ca="1">IF(MONTH(C600)=MONTH(D$3),RIGHT('Yearly Info'!A$36,LEN('Yearly Info'!A$36)-4),"")</f>
        <v>#VALUE!</v>
      </c>
      <c r="B600" s="145"/>
      <c r="C600" s="42">
        <f t="shared" ca="1" si="21"/>
        <v>46375</v>
      </c>
      <c r="D600" s="107">
        <f ca="1">INDIRECT("'" &amp; UPPER(LEFT(TEXT($D$3,"mmmm"),3)) &amp; "'!U33")</f>
        <v>0</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#VALUE!</v>
      </c>
      <c r="B601" s="145"/>
      <c r="C601" s="42">
        <f t="shared" ca="1" si="21"/>
        <v>46375</v>
      </c>
      <c r="D601" s="107">
        <f ca="1">INDIRECT("'" &amp; UPPER(LEFT(TEXT($D$3,"mmmm"),3)) &amp; "'!U34")</f>
        <v>0</v>
      </c>
      <c r="E601" s="147"/>
      <c r="F601" s="148"/>
      <c r="G601" s="148"/>
      <c r="H601" s="148"/>
      <c r="I601" s="148"/>
      <c r="J601" s="148"/>
      <c r="K601" s="148"/>
      <c r="L601" s="148"/>
      <c r="M601" s="148"/>
      <c r="N601" s="148"/>
      <c r="O601" s="148"/>
      <c r="P601" s="149"/>
    </row>
    <row r="602" spans="1:16" ht="15" customHeight="1" x14ac:dyDescent="0.25">
      <c r="A602" s="44" t="e">
        <f ca="1">IF(MONTH(C602)=MONTH(D$3),RIGHT('Yearly Info'!A$38,LEN('Yearly Info'!A$38)-4),"")</f>
        <v>#VALUE!</v>
      </c>
      <c r="B602" s="145"/>
      <c r="C602" s="42">
        <f t="shared" ca="1" si="21"/>
        <v>46375</v>
      </c>
      <c r="D602" s="107">
        <f ca="1">INDIRECT("'" &amp; UPPER(LEFT(TEXT($D$3,"mmmm"),3)) &amp; "'!U35")</f>
        <v>0</v>
      </c>
      <c r="E602" s="147"/>
      <c r="F602" s="148"/>
      <c r="G602" s="148"/>
      <c r="H602" s="148"/>
      <c r="I602" s="148"/>
      <c r="J602" s="148"/>
      <c r="K602" s="148"/>
      <c r="L602" s="148"/>
      <c r="M602" s="148"/>
      <c r="N602" s="148"/>
      <c r="O602" s="148"/>
      <c r="P602" s="149"/>
    </row>
    <row r="603" spans="1:16" ht="15" customHeight="1" x14ac:dyDescent="0.25">
      <c r="A603" s="44" t="e">
        <f ca="1">IF(MONTH(C603)=MONTH(D$3),RIGHT('Yearly Info'!A$39,LEN('Yearly Info'!A$39)-4),"")</f>
        <v>#VALUE!</v>
      </c>
      <c r="B603" s="145"/>
      <c r="C603" s="42">
        <f t="shared" ca="1" si="21"/>
        <v>46375</v>
      </c>
      <c r="D603" s="107">
        <f ca="1">INDIRECT("'" &amp; UPPER(LEFT(TEXT($D$3,"mmmm"),3)) &amp; "'!U36")</f>
        <v>0</v>
      </c>
      <c r="E603" s="147"/>
      <c r="F603" s="148"/>
      <c r="G603" s="148"/>
      <c r="H603" s="148"/>
      <c r="I603" s="148"/>
      <c r="J603" s="148"/>
      <c r="K603" s="148"/>
      <c r="L603" s="148"/>
      <c r="M603" s="148"/>
      <c r="N603" s="148"/>
      <c r="O603" s="148"/>
      <c r="P603" s="149"/>
    </row>
    <row r="604" spans="1:16" ht="15" customHeight="1" thickBot="1" x14ac:dyDescent="0.3">
      <c r="A604" s="45" t="e">
        <f ca="1">IF(MONTH(C604)=MONTH(D$3),RIGHT('Yearly Info'!A$40,LEN('Yearly Info'!A$40)-4),"")</f>
        <v>#VALUE!</v>
      </c>
      <c r="B604" s="145"/>
      <c r="C604" s="42">
        <f t="shared" ca="1" si="21"/>
        <v>46375</v>
      </c>
      <c r="D604" s="107">
        <f ca="1">INDIRECT("'" &amp; UPPER(LEFT(TEXT($D$3,"mmmm"),3)) &amp; "'!U37")</f>
        <v>0</v>
      </c>
      <c r="E604" s="147"/>
      <c r="F604" s="148"/>
      <c r="G604" s="148"/>
      <c r="H604" s="148"/>
      <c r="I604" s="148"/>
      <c r="J604" s="148"/>
      <c r="K604" s="148"/>
      <c r="L604" s="148"/>
      <c r="M604" s="148"/>
      <c r="N604" s="148"/>
      <c r="O604" s="148"/>
      <c r="P604" s="149"/>
    </row>
    <row r="605" spans="1:16" ht="15" customHeight="1" thickBot="1" x14ac:dyDescent="0.3">
      <c r="A605" s="45" t="str">
        <f ca="1">IF(MONTH(C605)=MONTH(D$3),RIGHT('Yearly Info'!A$41,LEN('Yearly Info'!A$41)-4),"")</f>
        <v xml:space="preserve"> </v>
      </c>
      <c r="B605" s="145"/>
      <c r="C605" s="42">
        <f t="shared" ca="1" si="21"/>
        <v>46375</v>
      </c>
      <c r="D605" s="107">
        <f ca="1">INDIRECT("'" &amp; UPPER(LEFT(TEXT($D$3,"mmmm"),3)) &amp; "'!U38")</f>
        <v>0</v>
      </c>
      <c r="E605" s="147"/>
      <c r="F605" s="148"/>
      <c r="G605" s="148"/>
      <c r="H605" s="148"/>
      <c r="I605" s="148"/>
      <c r="J605" s="148"/>
      <c r="K605" s="148"/>
      <c r="L605" s="148"/>
      <c r="M605" s="148"/>
      <c r="N605" s="148"/>
      <c r="O605" s="148"/>
      <c r="P605" s="149"/>
    </row>
    <row r="606" spans="1:16" ht="15" customHeight="1" thickBot="1" x14ac:dyDescent="0.3">
      <c r="A606" s="45" t="str">
        <f ca="1">IF(MONTH(C606)=MONTH(D$3),RIGHT('Yearly Info'!A$42,LEN('Yearly Info'!A$42)-4),"")</f>
        <v xml:space="preserve"> </v>
      </c>
      <c r="B606" s="145"/>
      <c r="C606" s="42">
        <f t="shared" ca="1" si="21"/>
        <v>46375</v>
      </c>
      <c r="D606" s="107">
        <f ca="1">INDIRECT("'" &amp; UPPER(LEFT(TEXT($D$3,"mmmm"),3)) &amp; "'!U39")</f>
        <v>0</v>
      </c>
      <c r="E606" s="147"/>
      <c r="F606" s="148"/>
      <c r="G606" s="148"/>
      <c r="H606" s="148"/>
      <c r="I606" s="148"/>
      <c r="J606" s="148"/>
      <c r="K606" s="148"/>
      <c r="L606" s="148"/>
      <c r="M606" s="148"/>
      <c r="N606" s="148"/>
      <c r="O606" s="148"/>
      <c r="P606" s="149"/>
    </row>
    <row r="607" spans="1:16" ht="15" customHeight="1" thickBot="1" x14ac:dyDescent="0.3">
      <c r="A607" s="45" t="str">
        <f ca="1">IF(MONTH(C607)=MONTH(D$3),RIGHT('Yearly Info'!A$43,LEN('Yearly Info'!A$43)-4),"")</f>
        <v xml:space="preserve"> </v>
      </c>
      <c r="B607" s="146"/>
      <c r="C607" s="42">
        <f t="shared" ca="1" si="21"/>
        <v>46375</v>
      </c>
      <c r="D607" s="107">
        <f ca="1">INDIRECT("'" &amp; UPPER(LEFT(TEXT($D$3,"mmmm"),3)) &amp; "'!U40")</f>
        <v>0</v>
      </c>
      <c r="E607" s="150"/>
      <c r="F607" s="151"/>
      <c r="G607" s="151"/>
      <c r="H607" s="151"/>
      <c r="I607" s="151"/>
      <c r="J607" s="151"/>
      <c r="K607" s="151"/>
      <c r="L607" s="151"/>
      <c r="M607" s="151"/>
      <c r="N607" s="151"/>
      <c r="O607" s="151"/>
      <c r="P607" s="152"/>
    </row>
    <row r="608" spans="1:16" ht="15" customHeight="1" x14ac:dyDescent="0.25">
      <c r="A608" s="44" t="str">
        <f ca="1">IF(MONTH(C608)=MONTH(D$3),RIGHT('Yearly Info'!A$14,LEN('Yearly Info'!A$14)-4),"")</f>
        <v xml:space="preserve"> RICS Support for MDEQ</v>
      </c>
      <c r="B608" s="145" t="str">
        <f ca="1">TEXT(C608,"dddd")</f>
        <v>Sunday</v>
      </c>
      <c r="C608" s="94">
        <f ca="1">C578+1</f>
        <v>46376</v>
      </c>
      <c r="D608" s="107">
        <f ca="1">INDIRECT("'" &amp; UPPER(LEFT(TEXT($D$3,"mmmm"),3)) &amp; "'!V11")</f>
        <v>0</v>
      </c>
      <c r="E608" s="147"/>
      <c r="F608" s="148"/>
      <c r="G608" s="148"/>
      <c r="H608" s="148"/>
      <c r="I608" s="148"/>
      <c r="J608" s="148"/>
      <c r="K608" s="148"/>
      <c r="L608" s="148"/>
      <c r="M608" s="148"/>
      <c r="N608" s="148"/>
      <c r="O608" s="148"/>
      <c r="P608" s="149"/>
    </row>
    <row r="609" spans="1:16" ht="15" customHeight="1" x14ac:dyDescent="0.25">
      <c r="A609" s="44" t="str">
        <f ca="1">IF(MONTH(C609)=MONTH(D$3),RIGHT('Yearly Info'!A$15,LEN('Yearly Info'!A$15)-4),"")</f>
        <v xml:space="preserve"> MDEQ</v>
      </c>
      <c r="B609" s="145"/>
      <c r="C609" s="42">
        <f ca="1">C608</f>
        <v>46376</v>
      </c>
      <c r="D609" s="107">
        <f ca="1">INDIRECT("'" &amp; UPPER(LEFT(TEXT($D$3,"mmmm"),3)) &amp; "'!V12")</f>
        <v>0</v>
      </c>
      <c r="E609" s="147"/>
      <c r="F609" s="148"/>
      <c r="G609" s="148"/>
      <c r="H609" s="148"/>
      <c r="I609" s="148"/>
      <c r="J609" s="148"/>
      <c r="K609" s="148"/>
      <c r="L609" s="148"/>
      <c r="M609" s="148"/>
      <c r="N609" s="148"/>
      <c r="O609" s="148"/>
      <c r="P609" s="149"/>
    </row>
    <row r="610" spans="1:16" ht="15" customHeight="1" x14ac:dyDescent="0.25">
      <c r="A610" s="44" t="str">
        <f ca="1">IF(MONTH(C610)=MONTH(D$3),RIGHT('Yearly Info'!A$16,LEN('Yearly Info'!A$16)-4),"")</f>
        <v xml:space="preserve"> RICS Idea Portal</v>
      </c>
      <c r="B610" s="145"/>
      <c r="C610" s="42">
        <f t="shared" ref="C610:C637" ca="1" si="22">C609</f>
        <v>46376</v>
      </c>
      <c r="D610" s="107">
        <f ca="1">INDIRECT("'" &amp; UPPER(LEFT(TEXT($D$3,"mmmm"),3)) &amp; "'!V13")</f>
        <v>0</v>
      </c>
      <c r="E610" s="147"/>
      <c r="F610" s="148"/>
      <c r="G610" s="148"/>
      <c r="H610" s="148"/>
      <c r="I610" s="148"/>
      <c r="J610" s="148"/>
      <c r="K610" s="148"/>
      <c r="L610" s="148"/>
      <c r="M610" s="148"/>
      <c r="N610" s="148"/>
      <c r="O610" s="148"/>
      <c r="P610" s="149"/>
    </row>
    <row r="611" spans="1:16" ht="15" customHeight="1" x14ac:dyDescent="0.25">
      <c r="A611" s="44" t="str">
        <f ca="1">IF(MONTH(C611)=MONTH(D$3),RIGHT('Yearly Info'!A$17,LEN('Yearly Info'!A$17)-4),"")</f>
        <v xml:space="preserve"> MSWIS</v>
      </c>
      <c r="B611" s="145"/>
      <c r="C611" s="42">
        <f t="shared" ca="1" si="22"/>
        <v>46376</v>
      </c>
      <c r="D611" s="107">
        <f ca="1">INDIRECT("'" &amp; UPPER(LEFT(TEXT($D$3,"mmmm"),3)) &amp; "'!V14")</f>
        <v>0</v>
      </c>
      <c r="E611" s="147"/>
      <c r="F611" s="148"/>
      <c r="G611" s="148"/>
      <c r="H611" s="148"/>
      <c r="I611" s="148"/>
      <c r="J611" s="148"/>
      <c r="K611" s="148"/>
      <c r="L611" s="148"/>
      <c r="M611" s="148"/>
      <c r="N611" s="148"/>
      <c r="O611" s="148"/>
      <c r="P611" s="149"/>
    </row>
    <row r="612" spans="1:16" ht="15" customHeight="1" x14ac:dyDescent="0.25">
      <c r="A612" s="44" t="str">
        <f ca="1">IF(MONTH(C612)=MONTH(D$3),RIGHT('Yearly Info'!A$18,LEN('Yearly Info'!A$18)-4),"")</f>
        <v xml:space="preserve"> GeoSpatial</v>
      </c>
      <c r="B612" s="145"/>
      <c r="C612" s="42">
        <f t="shared" ca="1" si="22"/>
        <v>46376</v>
      </c>
      <c r="D612" s="107">
        <f ca="1">INDIRECT("'" &amp; UPPER(LEFT(TEXT($D$3,"mmmm"),3)) &amp; "'!V15")</f>
        <v>0</v>
      </c>
      <c r="E612" s="147"/>
      <c r="F612" s="148"/>
      <c r="G612" s="148"/>
      <c r="H612" s="148"/>
      <c r="I612" s="148"/>
      <c r="J612" s="148"/>
      <c r="K612" s="148"/>
      <c r="L612" s="148"/>
      <c r="M612" s="148"/>
      <c r="N612" s="148"/>
      <c r="O612" s="148"/>
      <c r="P612" s="149"/>
    </row>
    <row r="613" spans="1:16" ht="15" customHeight="1" x14ac:dyDescent="0.25">
      <c r="A613" s="44" t="str">
        <f ca="1">IF(MONTH(C613)=MONTH(D$3),RIGHT('Yearly Info'!A$19,LEN('Yearly Info'!A$19)-4),"")</f>
        <v xml:space="preserve"> RICS Dashboard</v>
      </c>
      <c r="B613" s="145"/>
      <c r="C613" s="42">
        <f t="shared" ca="1" si="22"/>
        <v>46376</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MDWFP NRIS</v>
      </c>
      <c r="B614" s="145"/>
      <c r="C614" s="42">
        <f t="shared" ca="1" si="22"/>
        <v>46376</v>
      </c>
      <c r="D614" s="107">
        <f ca="1">INDIRECT("'" &amp; UPPER(LEFT(TEXT($D$3,"mmmm"),3)) &amp; "'!V17")</f>
        <v>0</v>
      </c>
      <c r="E614" s="147"/>
      <c r="F614" s="148"/>
      <c r="G614" s="148"/>
      <c r="H614" s="148"/>
      <c r="I614" s="148"/>
      <c r="J614" s="148"/>
      <c r="K614" s="148"/>
      <c r="L614" s="148"/>
      <c r="M614" s="148"/>
      <c r="N614" s="148"/>
      <c r="O614" s="148"/>
      <c r="P614" s="149"/>
    </row>
    <row r="615" spans="1:16" ht="15" customHeight="1" x14ac:dyDescent="0.25">
      <c r="A615" s="44" t="str">
        <f ca="1">IF(MONTH(C615)=MONTH(D$3),RIGHT('Yearly Info'!A$21,LEN('Yearly Info'!A$21)-4),"")</f>
        <v xml:space="preserve"> MSWIS MRVA 4 CLOSED</v>
      </c>
      <c r="B615" s="145"/>
      <c r="C615" s="42">
        <f t="shared" ca="1" si="22"/>
        <v>46376</v>
      </c>
      <c r="D615" s="107">
        <f ca="1">INDIRECT("'" &amp; UPPER(LEFT(TEXT($D$3,"mmmm"),3)) &amp; "'!V18")</f>
        <v>0</v>
      </c>
      <c r="E615" s="147"/>
      <c r="F615" s="148"/>
      <c r="G615" s="148"/>
      <c r="H615" s="148"/>
      <c r="I615" s="148"/>
      <c r="J615" s="148"/>
      <c r="K615" s="148"/>
      <c r="L615" s="148"/>
      <c r="M615" s="148"/>
      <c r="N615" s="148"/>
      <c r="O615" s="148"/>
      <c r="P615" s="149"/>
    </row>
    <row r="616" spans="1:16" ht="15" customHeight="1" x14ac:dyDescent="0.25">
      <c r="A616" s="44" t="str">
        <f ca="1">IF(MONTH(C616)=MONTH(D$3),RIGHT('Yearly Info'!A$22,LEN('Yearly Info'!A$22)-4),"")</f>
        <v xml:space="preserve"> Tackett</v>
      </c>
      <c r="B616" s="145"/>
      <c r="C616" s="42">
        <f t="shared" ca="1" si="22"/>
        <v>46376</v>
      </c>
      <c r="D616" s="107">
        <f ca="1">INDIRECT("'" &amp; UPPER(LEFT(TEXT($D$3,"mmmm"),3)) &amp; "'!V19")</f>
        <v>0</v>
      </c>
      <c r="E616" s="147"/>
      <c r="F616" s="148"/>
      <c r="G616" s="148"/>
      <c r="H616" s="148"/>
      <c r="I616" s="148"/>
      <c r="J616" s="148"/>
      <c r="K616" s="148"/>
      <c r="L616" s="148"/>
      <c r="M616" s="148"/>
      <c r="N616" s="148"/>
      <c r="O616" s="148"/>
      <c r="P616" s="149"/>
    </row>
    <row r="617" spans="1:16" ht="15" customHeight="1" x14ac:dyDescent="0.25">
      <c r="A617" s="44" t="e">
        <f ca="1">IF(MONTH(C617)=MONTH(D$3),RIGHT('Yearly Info'!A$23,LEN('Yearly Info'!A$23)-4),"")</f>
        <v>#VALUE!</v>
      </c>
      <c r="B617" s="145"/>
      <c r="C617" s="42">
        <f t="shared" ca="1" si="22"/>
        <v>46376</v>
      </c>
      <c r="D617" s="107">
        <f ca="1">INDIRECT("'" &amp; UPPER(LEFT(TEXT($D$3,"mmmm"),3)) &amp; "'!V20")</f>
        <v>0</v>
      </c>
      <c r="E617" s="147"/>
      <c r="F617" s="148"/>
      <c r="G617" s="148"/>
      <c r="H617" s="148"/>
      <c r="I617" s="148"/>
      <c r="J617" s="148"/>
      <c r="K617" s="148"/>
      <c r="L617" s="148"/>
      <c r="M617" s="148"/>
      <c r="N617" s="148"/>
      <c r="O617" s="148"/>
      <c r="P617" s="149"/>
    </row>
    <row r="618" spans="1:16" ht="15" customHeight="1" x14ac:dyDescent="0.25">
      <c r="A618" s="44" t="e">
        <f ca="1">IF(MONTH(C618)=MONTH(D$3),RIGHT('Yearly Info'!A$24,LEN('Yearly Info'!A$24)-4),"")</f>
        <v>#VALUE!</v>
      </c>
      <c r="B618" s="145"/>
      <c r="C618" s="42">
        <f t="shared" ca="1" si="22"/>
        <v>46376</v>
      </c>
      <c r="D618" s="107">
        <f ca="1">INDIRECT("'" &amp; UPPER(LEFT(TEXT($D$3,"mmmm"),3)) &amp; "'!V21")</f>
        <v>0</v>
      </c>
      <c r="E618" s="147"/>
      <c r="F618" s="148"/>
      <c r="G618" s="148"/>
      <c r="H618" s="148"/>
      <c r="I618" s="148"/>
      <c r="J618" s="148"/>
      <c r="K618" s="148"/>
      <c r="L618" s="148"/>
      <c r="M618" s="148"/>
      <c r="N618" s="148"/>
      <c r="O618" s="148"/>
      <c r="P618" s="149"/>
    </row>
    <row r="619" spans="1:16" ht="15" customHeight="1" x14ac:dyDescent="0.25">
      <c r="A619" s="44" t="e">
        <f ca="1">IF(MONTH(C619)=MONTH(D$3),RIGHT('Yearly Info'!A$25,LEN('Yearly Info'!A$25)-4),"")</f>
        <v>#VALUE!</v>
      </c>
      <c r="B619" s="145"/>
      <c r="C619" s="42">
        <f t="shared" ca="1" si="22"/>
        <v>46376</v>
      </c>
      <c r="D619" s="107">
        <f ca="1">INDIRECT("'" &amp; UPPER(LEFT(TEXT($D$3,"mmmm"),3)) &amp; "'!V22")</f>
        <v>0</v>
      </c>
      <c r="E619" s="147"/>
      <c r="F619" s="148"/>
      <c r="G619" s="148"/>
      <c r="H619" s="148"/>
      <c r="I619" s="148"/>
      <c r="J619" s="148"/>
      <c r="K619" s="148"/>
      <c r="L619" s="148"/>
      <c r="M619" s="148"/>
      <c r="N619" s="148"/>
      <c r="O619" s="148"/>
      <c r="P619" s="149"/>
    </row>
    <row r="620" spans="1:16" ht="15" customHeight="1" x14ac:dyDescent="0.25">
      <c r="A620" s="44" t="e">
        <f ca="1">IF(MONTH(C620)=MONTH(D$3),RIGHT('Yearly Info'!A$26,LEN('Yearly Info'!A$26)-4),"")</f>
        <v>#VALUE!</v>
      </c>
      <c r="B620" s="145"/>
      <c r="C620" s="42">
        <f t="shared" ca="1" si="22"/>
        <v>46376</v>
      </c>
      <c r="D620" s="107">
        <f ca="1">INDIRECT("'" &amp; UPPER(LEFT(TEXT($D$3,"mmmm"),3)) &amp; "'!V23")</f>
        <v>0</v>
      </c>
      <c r="E620" s="147"/>
      <c r="F620" s="148"/>
      <c r="G620" s="148"/>
      <c r="H620" s="148"/>
      <c r="I620" s="148"/>
      <c r="J620" s="148"/>
      <c r="K620" s="148"/>
      <c r="L620" s="148"/>
      <c r="M620" s="148"/>
      <c r="N620" s="148"/>
      <c r="O620" s="148"/>
      <c r="P620" s="149"/>
    </row>
    <row r="621" spans="1:16" ht="15" customHeight="1" x14ac:dyDescent="0.25">
      <c r="A621" s="44" t="e">
        <f ca="1">IF(MONTH(C621)=MONTH(D$3),RIGHT('Yearly Info'!A$27,LEN('Yearly Info'!A$27)-4),"")</f>
        <v>#VALUE!</v>
      </c>
      <c r="B621" s="145"/>
      <c r="C621" s="42">
        <f t="shared" ca="1" si="22"/>
        <v>46376</v>
      </c>
      <c r="D621" s="107">
        <f ca="1">INDIRECT("'" &amp; UPPER(LEFT(TEXT($D$3,"mmmm"),3)) &amp; "'!V24")</f>
        <v>0</v>
      </c>
      <c r="E621" s="147"/>
      <c r="F621" s="148"/>
      <c r="G621" s="148"/>
      <c r="H621" s="148"/>
      <c r="I621" s="148"/>
      <c r="J621" s="148"/>
      <c r="K621" s="148"/>
      <c r="L621" s="148"/>
      <c r="M621" s="148"/>
      <c r="N621" s="148"/>
      <c r="O621" s="148"/>
      <c r="P621" s="149"/>
    </row>
    <row r="622" spans="1:16" ht="15" customHeight="1" x14ac:dyDescent="0.25">
      <c r="A622" s="44" t="e">
        <f ca="1">IF(MONTH(C622)=MONTH(D$3),RIGHT('Yearly Info'!A$28,LEN('Yearly Info'!A$28)-4),"")</f>
        <v>#VALUE!</v>
      </c>
      <c r="B622" s="145"/>
      <c r="C622" s="42">
        <f t="shared" ca="1" si="22"/>
        <v>46376</v>
      </c>
      <c r="D622" s="107">
        <f ca="1">INDIRECT("'" &amp; UPPER(LEFT(TEXT($D$3,"mmmm"),3)) &amp; "'!V25")</f>
        <v>0</v>
      </c>
      <c r="E622" s="147"/>
      <c r="F622" s="148"/>
      <c r="G622" s="148"/>
      <c r="H622" s="148"/>
      <c r="I622" s="148"/>
      <c r="J622" s="148"/>
      <c r="K622" s="148"/>
      <c r="L622" s="148"/>
      <c r="M622" s="148"/>
      <c r="N622" s="148"/>
      <c r="O622" s="148"/>
      <c r="P622" s="149"/>
    </row>
    <row r="623" spans="1:16" ht="15" customHeight="1" x14ac:dyDescent="0.25">
      <c r="A623" s="44" t="e">
        <f ca="1">IF(MONTH(C623)=MONTH(D$3),RIGHT('Yearly Info'!A$29,LEN('Yearly Info'!A$29)-4),"")</f>
        <v>#VALUE!</v>
      </c>
      <c r="B623" s="145"/>
      <c r="C623" s="42">
        <f t="shared" ca="1" si="22"/>
        <v>46376</v>
      </c>
      <c r="D623" s="107">
        <f ca="1">INDIRECT("'" &amp; UPPER(LEFT(TEXT($D$3,"mmmm"),3)) &amp; "'!V26")</f>
        <v>0</v>
      </c>
      <c r="E623" s="147"/>
      <c r="F623" s="148"/>
      <c r="G623" s="148"/>
      <c r="H623" s="148"/>
      <c r="I623" s="148"/>
      <c r="J623" s="148"/>
      <c r="K623" s="148"/>
      <c r="L623" s="148"/>
      <c r="M623" s="148"/>
      <c r="N623" s="148"/>
      <c r="O623" s="148"/>
      <c r="P623" s="149"/>
    </row>
    <row r="624" spans="1:16" ht="15" customHeight="1" x14ac:dyDescent="0.25">
      <c r="A624" s="44" t="e">
        <f ca="1">IF(MONTH(C624)=MONTH(D$3),RIGHT('Yearly Info'!A$30,LEN('Yearly Info'!A$30)-4),"")</f>
        <v>#VALUE!</v>
      </c>
      <c r="B624" s="145"/>
      <c r="C624" s="42">
        <f t="shared" ca="1" si="22"/>
        <v>46376</v>
      </c>
      <c r="D624" s="107">
        <f ca="1">INDIRECT("'" &amp; UPPER(LEFT(TEXT($D$3,"mmmm"),3)) &amp; "'!V27")</f>
        <v>0</v>
      </c>
      <c r="E624" s="147"/>
      <c r="F624" s="148"/>
      <c r="G624" s="148"/>
      <c r="H624" s="148"/>
      <c r="I624" s="148"/>
      <c r="J624" s="148"/>
      <c r="K624" s="148"/>
      <c r="L624" s="148"/>
      <c r="M624" s="148"/>
      <c r="N624" s="148"/>
      <c r="O624" s="148"/>
      <c r="P624" s="149"/>
    </row>
    <row r="625" spans="1:16" ht="15" customHeight="1" x14ac:dyDescent="0.25">
      <c r="A625" s="44" t="e">
        <f ca="1">IF(MONTH(C625)=MONTH(D$3),RIGHT('Yearly Info'!A$31,LEN('Yearly Info'!A$31)-4),"")</f>
        <v>#VALUE!</v>
      </c>
      <c r="B625" s="145"/>
      <c r="C625" s="42">
        <f t="shared" ca="1" si="22"/>
        <v>46376</v>
      </c>
      <c r="D625" s="107">
        <f ca="1">INDIRECT("'" &amp; UPPER(LEFT(TEXT($D$3,"mmmm"),3)) &amp; "'!V28")</f>
        <v>0</v>
      </c>
      <c r="E625" s="147"/>
      <c r="F625" s="148"/>
      <c r="G625" s="148"/>
      <c r="H625" s="148"/>
      <c r="I625" s="148"/>
      <c r="J625" s="148"/>
      <c r="K625" s="148"/>
      <c r="L625" s="148"/>
      <c r="M625" s="148"/>
      <c r="N625" s="148"/>
      <c r="O625" s="148"/>
      <c r="P625" s="149"/>
    </row>
    <row r="626" spans="1:16" ht="15" customHeight="1" x14ac:dyDescent="0.25">
      <c r="A626" s="44" t="e">
        <f ca="1">IF(MONTH(C626)=MONTH(D$3),RIGHT('Yearly Info'!A$32,LEN('Yearly Info'!A$32)-4),"")</f>
        <v>#VALUE!</v>
      </c>
      <c r="B626" s="145"/>
      <c r="C626" s="42">
        <f t="shared" ca="1" si="22"/>
        <v>46376</v>
      </c>
      <c r="D626" s="107">
        <f ca="1">INDIRECT("'" &amp; UPPER(LEFT(TEXT($D$3,"mmmm"),3)) &amp; "'!V29")</f>
        <v>0</v>
      </c>
      <c r="E626" s="147"/>
      <c r="F626" s="148"/>
      <c r="G626" s="148"/>
      <c r="H626" s="148"/>
      <c r="I626" s="148"/>
      <c r="J626" s="148"/>
      <c r="K626" s="148"/>
      <c r="L626" s="148"/>
      <c r="M626" s="148"/>
      <c r="N626" s="148"/>
      <c r="O626" s="148"/>
      <c r="P626" s="149"/>
    </row>
    <row r="627" spans="1:16" ht="15" customHeight="1" x14ac:dyDescent="0.25">
      <c r="A627" s="44" t="e">
        <f ca="1">IF(MONTH(C627)=MONTH(D$3),RIGHT('Yearly Info'!A$33,LEN('Yearly Info'!A$33)-4),"")</f>
        <v>#VALUE!</v>
      </c>
      <c r="B627" s="145"/>
      <c r="C627" s="42">
        <f t="shared" ca="1" si="22"/>
        <v>46376</v>
      </c>
      <c r="D627" s="107">
        <f ca="1">INDIRECT("'" &amp; UPPER(LEFT(TEXT($D$3,"mmmm"),3)) &amp; "'!V30")</f>
        <v>0</v>
      </c>
      <c r="E627" s="147"/>
      <c r="F627" s="148"/>
      <c r="G627" s="148"/>
      <c r="H627" s="148"/>
      <c r="I627" s="148"/>
      <c r="J627" s="148"/>
      <c r="K627" s="148"/>
      <c r="L627" s="148"/>
      <c r="M627" s="148"/>
      <c r="N627" s="148"/>
      <c r="O627" s="148"/>
      <c r="P627" s="149"/>
    </row>
    <row r="628" spans="1:16" ht="15" customHeight="1" x14ac:dyDescent="0.25">
      <c r="A628" s="44" t="e">
        <f ca="1">IF(MONTH(C628)=MONTH(D$3),RIGHT('Yearly Info'!A$34,LEN('Yearly Info'!A$34)-4),"")</f>
        <v>#VALUE!</v>
      </c>
      <c r="B628" s="145"/>
      <c r="C628" s="42">
        <f t="shared" ca="1" si="22"/>
        <v>46376</v>
      </c>
      <c r="D628" s="107">
        <f ca="1">INDIRECT("'" &amp; UPPER(LEFT(TEXT($D$3,"mmmm"),3)) &amp; "'!V31")</f>
        <v>0</v>
      </c>
      <c r="E628" s="147"/>
      <c r="F628" s="148"/>
      <c r="G628" s="148"/>
      <c r="H628" s="148"/>
      <c r="I628" s="148"/>
      <c r="J628" s="148"/>
      <c r="K628" s="148"/>
      <c r="L628" s="148"/>
      <c r="M628" s="148"/>
      <c r="N628" s="148"/>
      <c r="O628" s="148"/>
      <c r="P628" s="149"/>
    </row>
    <row r="629" spans="1:16" ht="15" customHeight="1" x14ac:dyDescent="0.25">
      <c r="A629" s="44" t="e">
        <f ca="1">IF(MONTH(C629)=MONTH(D$3),RIGHT('Yearly Info'!A$35,LEN('Yearly Info'!A$35)-4),"")</f>
        <v>#VALUE!</v>
      </c>
      <c r="B629" s="145"/>
      <c r="C629" s="42">
        <f t="shared" ca="1" si="22"/>
        <v>46376</v>
      </c>
      <c r="D629" s="107">
        <f ca="1">INDIRECT("'" &amp; UPPER(LEFT(TEXT($D$3,"mmmm"),3)) &amp; "'!V32")</f>
        <v>0</v>
      </c>
      <c r="E629" s="147"/>
      <c r="F629" s="148"/>
      <c r="G629" s="148"/>
      <c r="H629" s="148"/>
      <c r="I629" s="148"/>
      <c r="J629" s="148"/>
      <c r="K629" s="148"/>
      <c r="L629" s="148"/>
      <c r="M629" s="148"/>
      <c r="N629" s="148"/>
      <c r="O629" s="148"/>
      <c r="P629" s="149"/>
    </row>
    <row r="630" spans="1:16" ht="15" customHeight="1" x14ac:dyDescent="0.25">
      <c r="A630" s="44" t="e">
        <f ca="1">IF(MONTH(C630)=MONTH(D$3),RIGHT('Yearly Info'!A$36,LEN('Yearly Info'!A$36)-4),"")</f>
        <v>#VALUE!</v>
      </c>
      <c r="B630" s="145"/>
      <c r="C630" s="42">
        <f t="shared" ca="1" si="22"/>
        <v>46376</v>
      </c>
      <c r="D630" s="107">
        <f ca="1">INDIRECT("'" &amp; UPPER(LEFT(TEXT($D$3,"mmmm"),3)) &amp; "'!V33")</f>
        <v>0</v>
      </c>
      <c r="E630" s="147"/>
      <c r="F630" s="148"/>
      <c r="G630" s="148"/>
      <c r="H630" s="148"/>
      <c r="I630" s="148"/>
      <c r="J630" s="148"/>
      <c r="K630" s="148"/>
      <c r="L630" s="148"/>
      <c r="M630" s="148"/>
      <c r="N630" s="148"/>
      <c r="O630" s="148"/>
      <c r="P630" s="149"/>
    </row>
    <row r="631" spans="1:16" ht="15" customHeight="1" x14ac:dyDescent="0.25">
      <c r="A631" s="44" t="e">
        <f ca="1">IF(MONTH(C631)=MONTH(D$3),RIGHT('Yearly Info'!A$37,LEN('Yearly Info'!A$37)-4),"")</f>
        <v>#VALUE!</v>
      </c>
      <c r="B631" s="145"/>
      <c r="C631" s="42">
        <f t="shared" ca="1" si="22"/>
        <v>46376</v>
      </c>
      <c r="D631" s="107">
        <f ca="1">INDIRECT("'" &amp; UPPER(LEFT(TEXT($D$3,"mmmm"),3)) &amp; "'!V34")</f>
        <v>0</v>
      </c>
      <c r="E631" s="147"/>
      <c r="F631" s="148"/>
      <c r="G631" s="148"/>
      <c r="H631" s="148"/>
      <c r="I631" s="148"/>
      <c r="J631" s="148"/>
      <c r="K631" s="148"/>
      <c r="L631" s="148"/>
      <c r="M631" s="148"/>
      <c r="N631" s="148"/>
      <c r="O631" s="148"/>
      <c r="P631" s="149"/>
    </row>
    <row r="632" spans="1:16" ht="15" customHeight="1" x14ac:dyDescent="0.25">
      <c r="A632" s="44" t="e">
        <f ca="1">IF(MONTH(C632)=MONTH(D$3),RIGHT('Yearly Info'!A$38,LEN('Yearly Info'!A$38)-4),"")</f>
        <v>#VALUE!</v>
      </c>
      <c r="B632" s="145"/>
      <c r="C632" s="42">
        <f t="shared" ca="1" si="22"/>
        <v>46376</v>
      </c>
      <c r="D632" s="107">
        <f ca="1">INDIRECT("'" &amp; UPPER(LEFT(TEXT($D$3,"mmmm"),3)) &amp; "'!V35")</f>
        <v>0</v>
      </c>
      <c r="E632" s="147"/>
      <c r="F632" s="148"/>
      <c r="G632" s="148"/>
      <c r="H632" s="148"/>
      <c r="I632" s="148"/>
      <c r="J632" s="148"/>
      <c r="K632" s="148"/>
      <c r="L632" s="148"/>
      <c r="M632" s="148"/>
      <c r="N632" s="148"/>
      <c r="O632" s="148"/>
      <c r="P632" s="149"/>
    </row>
    <row r="633" spans="1:16" ht="15" customHeight="1" x14ac:dyDescent="0.25">
      <c r="A633" s="44" t="e">
        <f ca="1">IF(MONTH(C633)=MONTH(D$3),RIGHT('Yearly Info'!A$39,LEN('Yearly Info'!A$39)-4),"")</f>
        <v>#VALUE!</v>
      </c>
      <c r="B633" s="145"/>
      <c r="C633" s="42">
        <f t="shared" ca="1" si="22"/>
        <v>46376</v>
      </c>
      <c r="D633" s="107">
        <f ca="1">INDIRECT("'" &amp; UPPER(LEFT(TEXT($D$3,"mmmm"),3)) &amp; "'!V36")</f>
        <v>0</v>
      </c>
      <c r="E633" s="147"/>
      <c r="F633" s="148"/>
      <c r="G633" s="148"/>
      <c r="H633" s="148"/>
      <c r="I633" s="148"/>
      <c r="J633" s="148"/>
      <c r="K633" s="148"/>
      <c r="L633" s="148"/>
      <c r="M633" s="148"/>
      <c r="N633" s="148"/>
      <c r="O633" s="148"/>
      <c r="P633" s="149"/>
    </row>
    <row r="634" spans="1:16" ht="15" customHeight="1" thickBot="1" x14ac:dyDescent="0.3">
      <c r="A634" s="45" t="e">
        <f ca="1">IF(MONTH(C634)=MONTH(D$3),RIGHT('Yearly Info'!A$40,LEN('Yearly Info'!A$40)-4),"")</f>
        <v>#VALUE!</v>
      </c>
      <c r="B634" s="145"/>
      <c r="C634" s="42">
        <f t="shared" ca="1" si="22"/>
        <v>46376</v>
      </c>
      <c r="D634" s="107">
        <f ca="1">INDIRECT("'" &amp; UPPER(LEFT(TEXT($D$3,"mmmm"),3)) &amp; "'!V37")</f>
        <v>0</v>
      </c>
      <c r="E634" s="147"/>
      <c r="F634" s="148"/>
      <c r="G634" s="148"/>
      <c r="H634" s="148"/>
      <c r="I634" s="148"/>
      <c r="J634" s="148"/>
      <c r="K634" s="148"/>
      <c r="L634" s="148"/>
      <c r="M634" s="148"/>
      <c r="N634" s="148"/>
      <c r="O634" s="148"/>
      <c r="P634" s="149"/>
    </row>
    <row r="635" spans="1:16" ht="15" customHeight="1" thickBot="1" x14ac:dyDescent="0.3">
      <c r="A635" s="45" t="str">
        <f ca="1">IF(MONTH(C635)=MONTH(D$3),RIGHT('Yearly Info'!A$41,LEN('Yearly Info'!A$41)-4),"")</f>
        <v xml:space="preserve"> </v>
      </c>
      <c r="B635" s="145"/>
      <c r="C635" s="42">
        <f t="shared" ca="1" si="22"/>
        <v>46376</v>
      </c>
      <c r="D635" s="107">
        <f ca="1">INDIRECT("'" &amp; UPPER(LEFT(TEXT($D$3,"mmmm"),3)) &amp; "'!V38")</f>
        <v>0</v>
      </c>
      <c r="E635" s="147"/>
      <c r="F635" s="148"/>
      <c r="G635" s="148"/>
      <c r="H635" s="148"/>
      <c r="I635" s="148"/>
      <c r="J635" s="148"/>
      <c r="K635" s="148"/>
      <c r="L635" s="148"/>
      <c r="M635" s="148"/>
      <c r="N635" s="148"/>
      <c r="O635" s="148"/>
      <c r="P635" s="149"/>
    </row>
    <row r="636" spans="1:16" ht="15" customHeight="1" thickBot="1" x14ac:dyDescent="0.3">
      <c r="A636" s="45" t="str">
        <f ca="1">IF(MONTH(C636)=MONTH(D$3),RIGHT('Yearly Info'!A$42,LEN('Yearly Info'!A$42)-4),"")</f>
        <v xml:space="preserve"> </v>
      </c>
      <c r="B636" s="145"/>
      <c r="C636" s="42">
        <f t="shared" ca="1" si="22"/>
        <v>46376</v>
      </c>
      <c r="D636" s="107">
        <f ca="1">INDIRECT("'" &amp; UPPER(LEFT(TEXT($D$3,"mmmm"),3)) &amp; "'!V39")</f>
        <v>0</v>
      </c>
      <c r="E636" s="147"/>
      <c r="F636" s="148"/>
      <c r="G636" s="148"/>
      <c r="H636" s="148"/>
      <c r="I636" s="148"/>
      <c r="J636" s="148"/>
      <c r="K636" s="148"/>
      <c r="L636" s="148"/>
      <c r="M636" s="148"/>
      <c r="N636" s="148"/>
      <c r="O636" s="148"/>
      <c r="P636" s="149"/>
    </row>
    <row r="637" spans="1:16" ht="15" customHeight="1" thickBot="1" x14ac:dyDescent="0.3">
      <c r="A637" s="45" t="str">
        <f ca="1">IF(MONTH(C637)=MONTH(D$3),RIGHT('Yearly Info'!A$43,LEN('Yearly Info'!A$43)-4),"")</f>
        <v xml:space="preserve"> </v>
      </c>
      <c r="B637" s="146"/>
      <c r="C637" s="42">
        <f t="shared" ca="1" si="22"/>
        <v>46376</v>
      </c>
      <c r="D637" s="107">
        <f ca="1">INDIRECT("'" &amp; UPPER(LEFT(TEXT($D$3,"mmmm"),3)) &amp; "'!V40")</f>
        <v>0</v>
      </c>
      <c r="E637" s="150"/>
      <c r="F637" s="151"/>
      <c r="G637" s="151"/>
      <c r="H637" s="151"/>
      <c r="I637" s="151"/>
      <c r="J637" s="151"/>
      <c r="K637" s="151"/>
      <c r="L637" s="151"/>
      <c r="M637" s="151"/>
      <c r="N637" s="151"/>
      <c r="O637" s="151"/>
      <c r="P637" s="152"/>
    </row>
    <row r="638" spans="1:16" ht="15" customHeight="1" x14ac:dyDescent="0.25">
      <c r="A638" s="44" t="str">
        <f ca="1">IF(MONTH(C638)=MONTH(D$3),RIGHT('Yearly Info'!A$14,LEN('Yearly Info'!A$14)-4),"")</f>
        <v xml:space="preserve"> RICS Support for MDEQ</v>
      </c>
      <c r="B638" s="159" t="str">
        <f ca="1">TEXT(C638,"dddd")</f>
        <v>Monday</v>
      </c>
      <c r="C638" s="96">
        <f ca="1">C548+3</f>
        <v>46377</v>
      </c>
      <c r="D638" s="54">
        <f ca="1">INDIRECT("'" &amp; UPPER(LEFT(TEXT($D$3,"mmmm"),3)) &amp; "'!W11")</f>
        <v>0</v>
      </c>
      <c r="E638" s="147"/>
      <c r="F638" s="148"/>
      <c r="G638" s="148"/>
      <c r="H638" s="148"/>
      <c r="I638" s="148"/>
      <c r="J638" s="148"/>
      <c r="K638" s="148"/>
      <c r="L638" s="148"/>
      <c r="M638" s="148"/>
      <c r="N638" s="148"/>
      <c r="O638" s="148"/>
      <c r="P638" s="149"/>
    </row>
    <row r="639" spans="1:16" ht="15" customHeight="1" x14ac:dyDescent="0.25">
      <c r="A639" s="44" t="str">
        <f ca="1">IF(MONTH(C639)=MONTH(D$3),RIGHT('Yearly Info'!A$15,LEN('Yearly Info'!A$15)-4),"")</f>
        <v xml:space="preserve"> MDEQ</v>
      </c>
      <c r="B639" s="145"/>
      <c r="C639" s="42">
        <f ca="1">C638</f>
        <v>46377</v>
      </c>
      <c r="D639" s="54">
        <f ca="1">INDIRECT("'" &amp; UPPER(LEFT(TEXT($D$3,"mmmm"),3)) &amp; "'!W12")</f>
        <v>0</v>
      </c>
      <c r="E639" s="147"/>
      <c r="F639" s="148"/>
      <c r="G639" s="148"/>
      <c r="H639" s="148"/>
      <c r="I639" s="148"/>
      <c r="J639" s="148"/>
      <c r="K639" s="148"/>
      <c r="L639" s="148"/>
      <c r="M639" s="148"/>
      <c r="N639" s="148"/>
      <c r="O639" s="148"/>
      <c r="P639" s="149"/>
    </row>
    <row r="640" spans="1:16" ht="15" customHeight="1" x14ac:dyDescent="0.25">
      <c r="A640" s="44" t="str">
        <f ca="1">IF(MONTH(C640)=MONTH(D$3),RIGHT('Yearly Info'!A$16,LEN('Yearly Info'!A$16)-4),"")</f>
        <v xml:space="preserve"> RICS Idea Portal</v>
      </c>
      <c r="B640" s="145"/>
      <c r="C640" s="42">
        <f t="shared" ref="C640:C667" ca="1" si="23">C639</f>
        <v>46377</v>
      </c>
      <c r="D640" s="54">
        <f ca="1">INDIRECT("'" &amp; UPPER(LEFT(TEXT($D$3,"mmmm"),3)) &amp; "'!W13")</f>
        <v>0</v>
      </c>
      <c r="E640" s="147"/>
      <c r="F640" s="148"/>
      <c r="G640" s="148"/>
      <c r="H640" s="148"/>
      <c r="I640" s="148"/>
      <c r="J640" s="148"/>
      <c r="K640" s="148"/>
      <c r="L640" s="148"/>
      <c r="M640" s="148"/>
      <c r="N640" s="148"/>
      <c r="O640" s="148"/>
      <c r="P640" s="149"/>
    </row>
    <row r="641" spans="1:16" ht="15" customHeight="1" x14ac:dyDescent="0.25">
      <c r="A641" s="44" t="str">
        <f ca="1">IF(MONTH(C641)=MONTH(D$3),RIGHT('Yearly Info'!A$17,LEN('Yearly Info'!A$17)-4),"")</f>
        <v xml:space="preserve"> MSWIS</v>
      </c>
      <c r="B641" s="145"/>
      <c r="C641" s="42">
        <f t="shared" ca="1" si="23"/>
        <v>46377</v>
      </c>
      <c r="D641" s="54">
        <f ca="1">INDIRECT("'" &amp; UPPER(LEFT(TEXT($D$3,"mmmm"),3)) &amp; "'!W14")</f>
        <v>0</v>
      </c>
      <c r="E641" s="147"/>
      <c r="F641" s="148"/>
      <c r="G641" s="148"/>
      <c r="H641" s="148"/>
      <c r="I641" s="148"/>
      <c r="J641" s="148"/>
      <c r="K641" s="148"/>
      <c r="L641" s="148"/>
      <c r="M641" s="148"/>
      <c r="N641" s="148"/>
      <c r="O641" s="148"/>
      <c r="P641" s="149"/>
    </row>
    <row r="642" spans="1:16" ht="15" customHeight="1" x14ac:dyDescent="0.25">
      <c r="A642" s="44" t="str">
        <f ca="1">IF(MONTH(C642)=MONTH(D$3),RIGHT('Yearly Info'!A$18,LEN('Yearly Info'!A$18)-4),"")</f>
        <v xml:space="preserve"> GeoSpatial</v>
      </c>
      <c r="B642" s="145"/>
      <c r="C642" s="42">
        <f t="shared" ca="1" si="23"/>
        <v>46377</v>
      </c>
      <c r="D642" s="54">
        <f ca="1">INDIRECT("'" &amp; UPPER(LEFT(TEXT($D$3,"mmmm"),3)) &amp; "'!W15")</f>
        <v>0</v>
      </c>
      <c r="E642" s="153"/>
      <c r="F642" s="154"/>
      <c r="G642" s="154"/>
      <c r="H642" s="154"/>
      <c r="I642" s="154"/>
      <c r="J642" s="154"/>
      <c r="K642" s="154"/>
      <c r="L642" s="154"/>
      <c r="M642" s="154"/>
      <c r="N642" s="154"/>
      <c r="O642" s="154"/>
      <c r="P642" s="155"/>
    </row>
    <row r="643" spans="1:16" ht="15" customHeight="1" x14ac:dyDescent="0.25">
      <c r="A643" s="44" t="str">
        <f ca="1">IF(MONTH(C643)=MONTH(D$3),RIGHT('Yearly Info'!A$19,LEN('Yearly Info'!A$19)-4),"")</f>
        <v xml:space="preserve"> RICS Dashboard</v>
      </c>
      <c r="B643" s="145"/>
      <c r="C643" s="42">
        <f t="shared" ca="1" si="23"/>
        <v>46377</v>
      </c>
      <c r="D643" s="54">
        <f ca="1">INDIRECT("'" &amp; UPPER(LEFT(TEXT($D$3,"mmmm"),3)) &amp; "'!W16")</f>
        <v>0</v>
      </c>
      <c r="E643" s="153"/>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MDWFP NRIS</v>
      </c>
      <c r="B644" s="145"/>
      <c r="C644" s="42">
        <f t="shared" ca="1" si="23"/>
        <v>46377</v>
      </c>
      <c r="D644" s="54">
        <f ca="1">INDIRECT("'" &amp; UPPER(LEFT(TEXT($D$3,"mmmm"),3)) &amp; "'!W17")</f>
        <v>0</v>
      </c>
      <c r="E644" s="153"/>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 MRVA 4 CLOSED</v>
      </c>
      <c r="B645" s="145"/>
      <c r="C645" s="42">
        <f t="shared" ca="1" si="23"/>
        <v>46377</v>
      </c>
      <c r="D645" s="54">
        <f ca="1">INDIRECT("'" &amp; UPPER(LEFT(TEXT($D$3,"mmmm"),3)) &amp; "'!W18")</f>
        <v>0</v>
      </c>
      <c r="E645" s="147"/>
      <c r="F645" s="148"/>
      <c r="G645" s="148"/>
      <c r="H645" s="148"/>
      <c r="I645" s="148"/>
      <c r="J645" s="148"/>
      <c r="K645" s="148"/>
      <c r="L645" s="148"/>
      <c r="M645" s="148"/>
      <c r="N645" s="148"/>
      <c r="O645" s="148"/>
      <c r="P645" s="149"/>
    </row>
    <row r="646" spans="1:16" ht="15" customHeight="1" x14ac:dyDescent="0.25">
      <c r="A646" s="44" t="str">
        <f ca="1">IF(MONTH(C646)=MONTH(D$3),RIGHT('Yearly Info'!A$22,LEN('Yearly Info'!A$22)-4),"")</f>
        <v xml:space="preserve"> Tackett</v>
      </c>
      <c r="B646" s="145"/>
      <c r="C646" s="42">
        <f t="shared" ca="1" si="23"/>
        <v>46377</v>
      </c>
      <c r="D646" s="54">
        <f ca="1">INDIRECT("'" &amp; UPPER(LEFT(TEXT($D$3,"mmmm"),3)) &amp; "'!W19")</f>
        <v>0</v>
      </c>
      <c r="E646" s="147"/>
      <c r="F646" s="148"/>
      <c r="G646" s="148"/>
      <c r="H646" s="148"/>
      <c r="I646" s="148"/>
      <c r="J646" s="148"/>
      <c r="K646" s="148"/>
      <c r="L646" s="148"/>
      <c r="M646" s="148"/>
      <c r="N646" s="148"/>
      <c r="O646" s="148"/>
      <c r="P646" s="149"/>
    </row>
    <row r="647" spans="1:16" ht="15" customHeight="1" x14ac:dyDescent="0.25">
      <c r="A647" s="44" t="e">
        <f ca="1">IF(MONTH(C647)=MONTH(D$3),RIGHT('Yearly Info'!A$23,LEN('Yearly Info'!A$23)-4),"")</f>
        <v>#VALUE!</v>
      </c>
      <c r="B647" s="145"/>
      <c r="C647" s="42">
        <f t="shared" ca="1" si="23"/>
        <v>46377</v>
      </c>
      <c r="D647" s="54">
        <f ca="1">INDIRECT("'" &amp; UPPER(LEFT(TEXT($D$3,"mmmm"),3)) &amp; "'!W20")</f>
        <v>0</v>
      </c>
      <c r="E647" s="147"/>
      <c r="F647" s="148"/>
      <c r="G647" s="148"/>
      <c r="H647" s="148"/>
      <c r="I647" s="148"/>
      <c r="J647" s="148"/>
      <c r="K647" s="148"/>
      <c r="L647" s="148"/>
      <c r="M647" s="148"/>
      <c r="N647" s="148"/>
      <c r="O647" s="148"/>
      <c r="P647" s="149"/>
    </row>
    <row r="648" spans="1:16" ht="15" customHeight="1" x14ac:dyDescent="0.25">
      <c r="A648" s="44" t="e">
        <f ca="1">IF(MONTH(C648)=MONTH(D$3),RIGHT('Yearly Info'!A$24,LEN('Yearly Info'!A$24)-4),"")</f>
        <v>#VALUE!</v>
      </c>
      <c r="B648" s="145"/>
      <c r="C648" s="42">
        <f t="shared" ca="1" si="23"/>
        <v>46377</v>
      </c>
      <c r="D648" s="54">
        <f ca="1">INDIRECT("'" &amp; UPPER(LEFT(TEXT($D$3,"mmmm"),3)) &amp; "'!W21")</f>
        <v>0</v>
      </c>
      <c r="E648" s="147"/>
      <c r="F648" s="148"/>
      <c r="G648" s="148"/>
      <c r="H648" s="148"/>
      <c r="I648" s="148"/>
      <c r="J648" s="148"/>
      <c r="K648" s="148"/>
      <c r="L648" s="148"/>
      <c r="M648" s="148"/>
      <c r="N648" s="148"/>
      <c r="O648" s="148"/>
      <c r="P648" s="149"/>
    </row>
    <row r="649" spans="1:16" ht="15" customHeight="1" x14ac:dyDescent="0.25">
      <c r="A649" s="44" t="e">
        <f ca="1">IF(MONTH(C649)=MONTH(D$3),RIGHT('Yearly Info'!A$25,LEN('Yearly Info'!A$25)-4),"")</f>
        <v>#VALUE!</v>
      </c>
      <c r="B649" s="145"/>
      <c r="C649" s="42">
        <f t="shared" ca="1" si="23"/>
        <v>46377</v>
      </c>
      <c r="D649" s="54">
        <f ca="1">INDIRECT("'" &amp; UPPER(LEFT(TEXT($D$3,"mmmm"),3)) &amp; "'!W22")</f>
        <v>0</v>
      </c>
      <c r="E649" s="147"/>
      <c r="F649" s="148"/>
      <c r="G649" s="148"/>
      <c r="H649" s="148"/>
      <c r="I649" s="148"/>
      <c r="J649" s="148"/>
      <c r="K649" s="148"/>
      <c r="L649" s="148"/>
      <c r="M649" s="148"/>
      <c r="N649" s="148"/>
      <c r="O649" s="148"/>
      <c r="P649" s="149"/>
    </row>
    <row r="650" spans="1:16" ht="15" customHeight="1" x14ac:dyDescent="0.25">
      <c r="A650" s="44" t="e">
        <f ca="1">IF(MONTH(C650)=MONTH(D$3),RIGHT('Yearly Info'!A$26,LEN('Yearly Info'!A$26)-4),"")</f>
        <v>#VALUE!</v>
      </c>
      <c r="B650" s="145"/>
      <c r="C650" s="42">
        <f t="shared" ca="1" si="23"/>
        <v>46377</v>
      </c>
      <c r="D650" s="54">
        <f ca="1">INDIRECT("'" &amp; UPPER(LEFT(TEXT($D$3,"mmmm"),3)) &amp; "'!W23")</f>
        <v>0</v>
      </c>
      <c r="E650" s="147"/>
      <c r="F650" s="148"/>
      <c r="G650" s="148"/>
      <c r="H650" s="148"/>
      <c r="I650" s="148"/>
      <c r="J650" s="148"/>
      <c r="K650" s="148"/>
      <c r="L650" s="148"/>
      <c r="M650" s="148"/>
      <c r="N650" s="148"/>
      <c r="O650" s="148"/>
      <c r="P650" s="149"/>
    </row>
    <row r="651" spans="1:16" ht="15" customHeight="1" x14ac:dyDescent="0.25">
      <c r="A651" s="44" t="e">
        <f ca="1">IF(MONTH(C651)=MONTH(D$3),RIGHT('Yearly Info'!A$27,LEN('Yearly Info'!A$27)-4),"")</f>
        <v>#VALUE!</v>
      </c>
      <c r="B651" s="145"/>
      <c r="C651" s="42">
        <f t="shared" ca="1" si="23"/>
        <v>46377</v>
      </c>
      <c r="D651" s="54">
        <f ca="1">INDIRECT("'" &amp; UPPER(LEFT(TEXT($D$3,"mmmm"),3)) &amp; "'!W24")</f>
        <v>0</v>
      </c>
      <c r="E651" s="147"/>
      <c r="F651" s="148"/>
      <c r="G651" s="148"/>
      <c r="H651" s="148"/>
      <c r="I651" s="148"/>
      <c r="J651" s="148"/>
      <c r="K651" s="148"/>
      <c r="L651" s="148"/>
      <c r="M651" s="148"/>
      <c r="N651" s="148"/>
      <c r="O651" s="148"/>
      <c r="P651" s="149"/>
    </row>
    <row r="652" spans="1:16" ht="15" customHeight="1" x14ac:dyDescent="0.25">
      <c r="A652" s="44" t="e">
        <f ca="1">IF(MONTH(C652)=MONTH(D$3),RIGHT('Yearly Info'!A$28,LEN('Yearly Info'!A$28)-4),"")</f>
        <v>#VALUE!</v>
      </c>
      <c r="B652" s="145"/>
      <c r="C652" s="42">
        <f t="shared" ca="1" si="23"/>
        <v>46377</v>
      </c>
      <c r="D652" s="54">
        <f ca="1">INDIRECT("'" &amp; UPPER(LEFT(TEXT($D$3,"mmmm"),3)) &amp; "'!W25")</f>
        <v>0</v>
      </c>
      <c r="E652" s="147"/>
      <c r="F652" s="148"/>
      <c r="G652" s="148"/>
      <c r="H652" s="148"/>
      <c r="I652" s="148"/>
      <c r="J652" s="148"/>
      <c r="K652" s="148"/>
      <c r="L652" s="148"/>
      <c r="M652" s="148"/>
      <c r="N652" s="148"/>
      <c r="O652" s="148"/>
      <c r="P652" s="149"/>
    </row>
    <row r="653" spans="1:16" ht="15" customHeight="1" x14ac:dyDescent="0.25">
      <c r="A653" s="44" t="e">
        <f ca="1">IF(MONTH(C653)=MONTH(D$3),RIGHT('Yearly Info'!A$29,LEN('Yearly Info'!A$29)-4),"")</f>
        <v>#VALUE!</v>
      </c>
      <c r="B653" s="145"/>
      <c r="C653" s="42">
        <f t="shared" ca="1" si="23"/>
        <v>46377</v>
      </c>
      <c r="D653" s="54">
        <f ca="1">INDIRECT("'" &amp; UPPER(LEFT(TEXT($D$3,"mmmm"),3)) &amp; "'!W26")</f>
        <v>0</v>
      </c>
      <c r="E653" s="147"/>
      <c r="F653" s="148"/>
      <c r="G653" s="148"/>
      <c r="H653" s="148"/>
      <c r="I653" s="148"/>
      <c r="J653" s="148"/>
      <c r="K653" s="148"/>
      <c r="L653" s="148"/>
      <c r="M653" s="148"/>
      <c r="N653" s="148"/>
      <c r="O653" s="148"/>
      <c r="P653" s="149"/>
    </row>
    <row r="654" spans="1:16" ht="15" customHeight="1" x14ac:dyDescent="0.25">
      <c r="A654" s="44" t="e">
        <f ca="1">IF(MONTH(C654)=MONTH(D$3),RIGHT('Yearly Info'!A$30,LEN('Yearly Info'!A$30)-4),"")</f>
        <v>#VALUE!</v>
      </c>
      <c r="B654" s="145"/>
      <c r="C654" s="42">
        <f t="shared" ca="1" si="23"/>
        <v>46377</v>
      </c>
      <c r="D654" s="54">
        <f ca="1">INDIRECT("'" &amp; UPPER(LEFT(TEXT($D$3,"mmmm"),3)) &amp; "'!W27")</f>
        <v>0</v>
      </c>
      <c r="E654" s="147"/>
      <c r="F654" s="148"/>
      <c r="G654" s="148"/>
      <c r="H654" s="148"/>
      <c r="I654" s="148"/>
      <c r="J654" s="148"/>
      <c r="K654" s="148"/>
      <c r="L654" s="148"/>
      <c r="M654" s="148"/>
      <c r="N654" s="148"/>
      <c r="O654" s="148"/>
      <c r="P654" s="149"/>
    </row>
    <row r="655" spans="1:16" ht="15" customHeight="1" x14ac:dyDescent="0.25">
      <c r="A655" s="44" t="e">
        <f ca="1">IF(MONTH(C655)=MONTH(D$3),RIGHT('Yearly Info'!A$31,LEN('Yearly Info'!A$31)-4),"")</f>
        <v>#VALUE!</v>
      </c>
      <c r="B655" s="145"/>
      <c r="C655" s="42">
        <f t="shared" ca="1" si="23"/>
        <v>46377</v>
      </c>
      <c r="D655" s="54">
        <f ca="1">INDIRECT("'" &amp; UPPER(LEFT(TEXT($D$3,"mmmm"),3)) &amp; "'!W28")</f>
        <v>0</v>
      </c>
      <c r="E655" s="147"/>
      <c r="F655" s="148"/>
      <c r="G655" s="148"/>
      <c r="H655" s="148"/>
      <c r="I655" s="148"/>
      <c r="J655" s="148"/>
      <c r="K655" s="148"/>
      <c r="L655" s="148"/>
      <c r="M655" s="148"/>
      <c r="N655" s="148"/>
      <c r="O655" s="148"/>
      <c r="P655" s="149"/>
    </row>
    <row r="656" spans="1:16" ht="15" customHeight="1" x14ac:dyDescent="0.25">
      <c r="A656" s="44" t="e">
        <f ca="1">IF(MONTH(C656)=MONTH(D$3),RIGHT('Yearly Info'!A$32,LEN('Yearly Info'!A$32)-4),"")</f>
        <v>#VALUE!</v>
      </c>
      <c r="B656" s="145"/>
      <c r="C656" s="42">
        <f t="shared" ca="1" si="23"/>
        <v>46377</v>
      </c>
      <c r="D656" s="54">
        <f ca="1">INDIRECT("'" &amp; UPPER(LEFT(TEXT($D$3,"mmmm"),3)) &amp; "'!W29")</f>
        <v>0</v>
      </c>
      <c r="E656" s="147"/>
      <c r="F656" s="148"/>
      <c r="G656" s="148"/>
      <c r="H656" s="148"/>
      <c r="I656" s="148"/>
      <c r="J656" s="148"/>
      <c r="K656" s="148"/>
      <c r="L656" s="148"/>
      <c r="M656" s="148"/>
      <c r="N656" s="148"/>
      <c r="O656" s="148"/>
      <c r="P656" s="149"/>
    </row>
    <row r="657" spans="1:16" ht="15" customHeight="1" x14ac:dyDescent="0.25">
      <c r="A657" s="44" t="e">
        <f ca="1">IF(MONTH(C657)=MONTH(D$3),RIGHT('Yearly Info'!A$33,LEN('Yearly Info'!A$33)-4),"")</f>
        <v>#VALUE!</v>
      </c>
      <c r="B657" s="145"/>
      <c r="C657" s="42">
        <f t="shared" ca="1" si="23"/>
        <v>46377</v>
      </c>
      <c r="D657" s="54">
        <f ca="1">INDIRECT("'" &amp; UPPER(LEFT(TEXT($D$3,"mmmm"),3)) &amp; "'!W30")</f>
        <v>0</v>
      </c>
      <c r="E657" s="147"/>
      <c r="F657" s="148"/>
      <c r="G657" s="148"/>
      <c r="H657" s="148"/>
      <c r="I657" s="148"/>
      <c r="J657" s="148"/>
      <c r="K657" s="148"/>
      <c r="L657" s="148"/>
      <c r="M657" s="148"/>
      <c r="N657" s="148"/>
      <c r="O657" s="148"/>
      <c r="P657" s="149"/>
    </row>
    <row r="658" spans="1:16" ht="15" customHeight="1" x14ac:dyDescent="0.25">
      <c r="A658" s="44" t="e">
        <f ca="1">IF(MONTH(C658)=MONTH(D$3),RIGHT('Yearly Info'!A$34,LEN('Yearly Info'!A$34)-4),"")</f>
        <v>#VALUE!</v>
      </c>
      <c r="B658" s="145"/>
      <c r="C658" s="42">
        <f t="shared" ca="1" si="23"/>
        <v>46377</v>
      </c>
      <c r="D658" s="54">
        <f ca="1">INDIRECT("'" &amp; UPPER(LEFT(TEXT($D$3,"mmmm"),3)) &amp; "'!W31")</f>
        <v>0</v>
      </c>
      <c r="E658" s="147"/>
      <c r="F658" s="148"/>
      <c r="G658" s="148"/>
      <c r="H658" s="148"/>
      <c r="I658" s="148"/>
      <c r="J658" s="148"/>
      <c r="K658" s="148"/>
      <c r="L658" s="148"/>
      <c r="M658" s="148"/>
      <c r="N658" s="148"/>
      <c r="O658" s="148"/>
      <c r="P658" s="149"/>
    </row>
    <row r="659" spans="1:16" ht="15" customHeight="1" thickBot="1" x14ac:dyDescent="0.3">
      <c r="A659" s="44" t="e">
        <f ca="1">IF(MONTH(C659)=MONTH(D$3),RIGHT('Yearly Info'!A$35,LEN('Yearly Info'!A$35)-4),"")</f>
        <v>#VALUE!</v>
      </c>
      <c r="B659" s="145"/>
      <c r="C659" s="42">
        <f t="shared" ca="1" si="23"/>
        <v>46377</v>
      </c>
      <c r="D659" s="55">
        <f ca="1">INDIRECT("'" &amp; UPPER(LEFT(TEXT($D$3,"mmmm"),3)) &amp; "'!W32")</f>
        <v>0</v>
      </c>
      <c r="E659" s="147"/>
      <c r="F659" s="148"/>
      <c r="G659" s="148"/>
      <c r="H659" s="148"/>
      <c r="I659" s="148"/>
      <c r="J659" s="148"/>
      <c r="K659" s="148"/>
      <c r="L659" s="148"/>
      <c r="M659" s="148"/>
      <c r="N659" s="148"/>
      <c r="O659" s="148"/>
      <c r="P659" s="149"/>
    </row>
    <row r="660" spans="1:16" ht="15" customHeight="1" x14ac:dyDescent="0.25">
      <c r="A660" s="44" t="e">
        <f ca="1">IF(MONTH(C660)=MONTH(D$3),RIGHT('Yearly Info'!A$36,LEN('Yearly Info'!A$36)-4),"")</f>
        <v>#VALUE!</v>
      </c>
      <c r="B660" s="145"/>
      <c r="C660" s="42">
        <f t="shared" ca="1" si="23"/>
        <v>46377</v>
      </c>
      <c r="D660" s="54">
        <f ca="1">INDIRECT("'" &amp; UPPER(LEFT(TEXT($D$3,"mmmm"),3)) &amp; "'!W33")</f>
        <v>0</v>
      </c>
      <c r="E660" s="147"/>
      <c r="F660" s="148"/>
      <c r="G660" s="148"/>
      <c r="H660" s="148"/>
      <c r="I660" s="148"/>
      <c r="J660" s="148"/>
      <c r="K660" s="148"/>
      <c r="L660" s="148"/>
      <c r="M660" s="148"/>
      <c r="N660" s="148"/>
      <c r="O660" s="148"/>
      <c r="P660" s="149"/>
    </row>
    <row r="661" spans="1:16" ht="15" customHeight="1" x14ac:dyDescent="0.25">
      <c r="A661" s="44" t="e">
        <f ca="1">IF(MONTH(C661)=MONTH(D$3),RIGHT('Yearly Info'!A$37,LEN('Yearly Info'!A$37)-4),"")</f>
        <v>#VALUE!</v>
      </c>
      <c r="B661" s="145"/>
      <c r="C661" s="42">
        <f t="shared" ca="1" si="23"/>
        <v>46377</v>
      </c>
      <c r="D661" s="54">
        <f ca="1">INDIRECT("'" &amp; UPPER(LEFT(TEXT($D$3,"mmmm"),3)) &amp; "'!W34")</f>
        <v>0</v>
      </c>
      <c r="E661" s="147"/>
      <c r="F661" s="148"/>
      <c r="G661" s="148"/>
      <c r="H661" s="148"/>
      <c r="I661" s="148"/>
      <c r="J661" s="148"/>
      <c r="K661" s="148"/>
      <c r="L661" s="148"/>
      <c r="M661" s="148"/>
      <c r="N661" s="148"/>
      <c r="O661" s="148"/>
      <c r="P661" s="149"/>
    </row>
    <row r="662" spans="1:16" ht="15" customHeight="1" x14ac:dyDescent="0.25">
      <c r="A662" s="44" t="e">
        <f ca="1">IF(MONTH(C662)=MONTH(D$3),RIGHT('Yearly Info'!A$38,LEN('Yearly Info'!A$38)-4),"")</f>
        <v>#VALUE!</v>
      </c>
      <c r="B662" s="145"/>
      <c r="C662" s="42">
        <f t="shared" ca="1" si="23"/>
        <v>46377</v>
      </c>
      <c r="D662" s="54">
        <f ca="1">INDIRECT("'" &amp; UPPER(LEFT(TEXT($D$3,"mmmm"),3)) &amp; "'!W35")</f>
        <v>0</v>
      </c>
      <c r="E662" s="147"/>
      <c r="F662" s="148"/>
      <c r="G662" s="148"/>
      <c r="H662" s="148"/>
      <c r="I662" s="148"/>
      <c r="J662" s="148"/>
      <c r="K662" s="148"/>
      <c r="L662" s="148"/>
      <c r="M662" s="148"/>
      <c r="N662" s="148"/>
      <c r="O662" s="148"/>
      <c r="P662" s="149"/>
    </row>
    <row r="663" spans="1:16" ht="15" customHeight="1" x14ac:dyDescent="0.25">
      <c r="A663" s="44" t="e">
        <f ca="1">IF(MONTH(C663)=MONTH(D$3),RIGHT('Yearly Info'!A$39,LEN('Yearly Info'!A$39)-4),"")</f>
        <v>#VALUE!</v>
      </c>
      <c r="B663" s="145"/>
      <c r="C663" s="42">
        <f t="shared" ca="1" si="23"/>
        <v>46377</v>
      </c>
      <c r="D663" s="54">
        <f ca="1">INDIRECT("'" &amp; UPPER(LEFT(TEXT($D$3,"mmmm"),3)) &amp; "'!W36")</f>
        <v>0</v>
      </c>
      <c r="E663" s="147"/>
      <c r="F663" s="148"/>
      <c r="G663" s="148"/>
      <c r="H663" s="148"/>
      <c r="I663" s="148"/>
      <c r="J663" s="148"/>
      <c r="K663" s="148"/>
      <c r="L663" s="148"/>
      <c r="M663" s="148"/>
      <c r="N663" s="148"/>
      <c r="O663" s="148"/>
      <c r="P663" s="149"/>
    </row>
    <row r="664" spans="1:16" ht="15" customHeight="1" thickBot="1" x14ac:dyDescent="0.3">
      <c r="A664" s="45" t="e">
        <f ca="1">IF(MONTH(C664)=MONTH(D$3),RIGHT('Yearly Info'!A$40,LEN('Yearly Info'!A$40)-4),"")</f>
        <v>#VALUE!</v>
      </c>
      <c r="B664" s="145"/>
      <c r="C664" s="42">
        <f t="shared" ca="1" si="23"/>
        <v>46377</v>
      </c>
      <c r="D664" s="54">
        <f ca="1">INDIRECT("'" &amp; UPPER(LEFT(TEXT($D$3,"mmmm"),3)) &amp; "'!W38")</f>
        <v>0</v>
      </c>
      <c r="E664" s="147"/>
      <c r="F664" s="148"/>
      <c r="G664" s="148"/>
      <c r="H664" s="148"/>
      <c r="I664" s="148"/>
      <c r="J664" s="148"/>
      <c r="K664" s="148"/>
      <c r="L664" s="148"/>
      <c r="M664" s="148"/>
      <c r="N664" s="148"/>
      <c r="O664" s="148"/>
      <c r="P664" s="149"/>
    </row>
    <row r="665" spans="1:16" ht="15" customHeight="1" thickBot="1" x14ac:dyDescent="0.3">
      <c r="A665" s="45" t="str">
        <f ca="1">IF(MONTH(C665)=MONTH(D$3),RIGHT('Yearly Info'!A$41,LEN('Yearly Info'!A$41)-4),"")</f>
        <v xml:space="preserve"> </v>
      </c>
      <c r="B665" s="145"/>
      <c r="C665" s="42">
        <f t="shared" ca="1" si="23"/>
        <v>46377</v>
      </c>
      <c r="D665" s="54">
        <f ca="1">INDIRECT("'" &amp; UPPER(LEFT(TEXT($D$3,"mmmm"),3)) &amp; "'!W39")</f>
        <v>0</v>
      </c>
      <c r="E665" s="147"/>
      <c r="F665" s="148"/>
      <c r="G665" s="148"/>
      <c r="H665" s="148"/>
      <c r="I665" s="148"/>
      <c r="J665" s="148"/>
      <c r="K665" s="148"/>
      <c r="L665" s="148"/>
      <c r="M665" s="148"/>
      <c r="N665" s="148"/>
      <c r="O665" s="148"/>
      <c r="P665" s="149"/>
    </row>
    <row r="666" spans="1:16" ht="15" customHeight="1" thickBot="1" x14ac:dyDescent="0.3">
      <c r="A666" s="45" t="str">
        <f ca="1">IF(MONTH(C666)=MONTH(D$3),RIGHT('Yearly Info'!A$42,LEN('Yearly Info'!A$42)-4),"")</f>
        <v xml:space="preserve"> </v>
      </c>
      <c r="B666" s="145"/>
      <c r="C666" s="42">
        <f t="shared" ca="1" si="23"/>
        <v>46377</v>
      </c>
      <c r="D666" s="54">
        <f ca="1">INDIRECT("'" &amp; UPPER(LEFT(TEXT($D$3,"mmmm"),3)) &amp; "'!W39")</f>
        <v>0</v>
      </c>
      <c r="E666" s="147"/>
      <c r="F666" s="148"/>
      <c r="G666" s="148"/>
      <c r="H666" s="148"/>
      <c r="I666" s="148"/>
      <c r="J666" s="148"/>
      <c r="K666" s="148"/>
      <c r="L666" s="148"/>
      <c r="M666" s="148"/>
      <c r="N666" s="148"/>
      <c r="O666" s="148"/>
      <c r="P666" s="149"/>
    </row>
    <row r="667" spans="1:16" ht="15" customHeight="1" thickBot="1" x14ac:dyDescent="0.3">
      <c r="A667" s="45" t="str">
        <f ca="1">IF(MONTH(C667)=MONTH(D$3),RIGHT('Yearly Info'!A$43,LEN('Yearly Info'!A$43)-4),"")</f>
        <v xml:space="preserve"> </v>
      </c>
      <c r="B667" s="146"/>
      <c r="C667" s="42">
        <f t="shared" ca="1" si="23"/>
        <v>46377</v>
      </c>
      <c r="D667" s="55">
        <f ca="1">INDIRECT("'" &amp; UPPER(LEFT(TEXT($D$3,"mmmm"),3)) &amp; "'!W40")</f>
        <v>0</v>
      </c>
      <c r="E667" s="150"/>
      <c r="F667" s="151"/>
      <c r="G667" s="151"/>
      <c r="H667" s="151"/>
      <c r="I667" s="151"/>
      <c r="J667" s="151"/>
      <c r="K667" s="151"/>
      <c r="L667" s="151"/>
      <c r="M667" s="151"/>
      <c r="N667" s="151"/>
      <c r="O667" s="151"/>
      <c r="P667" s="152"/>
    </row>
    <row r="668" spans="1:16" ht="15" customHeight="1" x14ac:dyDescent="0.25">
      <c r="A668" s="44" t="str">
        <f ca="1">IF(MONTH(C668)=MONTH(D$3),RIGHT('Yearly Info'!A$14,LEN('Yearly Info'!A$14)-4),"")</f>
        <v xml:space="preserve"> RICS Support for MDEQ</v>
      </c>
      <c r="B668" s="159" t="str">
        <f ca="1">TEXT(C668,"dddd")</f>
        <v>Tuesday</v>
      </c>
      <c r="C668" s="96">
        <f ca="1">C638+1</f>
        <v>46378</v>
      </c>
      <c r="D668" s="54">
        <f ca="1">INDIRECT("'" &amp; UPPER(LEFT(TEXT($D$3,"mmmm"),3)) &amp; "'!X11")</f>
        <v>0</v>
      </c>
      <c r="E668" s="147"/>
      <c r="F668" s="148"/>
      <c r="G668" s="148"/>
      <c r="H668" s="148"/>
      <c r="I668" s="148"/>
      <c r="J668" s="148"/>
      <c r="K668" s="148"/>
      <c r="L668" s="148"/>
      <c r="M668" s="148"/>
      <c r="N668" s="148"/>
      <c r="O668" s="148"/>
      <c r="P668" s="149"/>
    </row>
    <row r="669" spans="1:16" ht="15" customHeight="1" x14ac:dyDescent="0.25">
      <c r="A669" s="44" t="str">
        <f ca="1">IF(MONTH(C669)=MONTH(D$3),RIGHT('Yearly Info'!A$15,LEN('Yearly Info'!A$15)-4),"")</f>
        <v xml:space="preserve"> MDEQ</v>
      </c>
      <c r="B669" s="145"/>
      <c r="C669" s="42">
        <f ca="1">C668</f>
        <v>46378</v>
      </c>
      <c r="D669" s="54">
        <f ca="1">INDIRECT("'" &amp; UPPER(LEFT(TEXT($D$3,"mmmm"),3)) &amp; "'!X12")</f>
        <v>0</v>
      </c>
      <c r="E669" s="147"/>
      <c r="F669" s="148"/>
      <c r="G669" s="148"/>
      <c r="H669" s="148"/>
      <c r="I669" s="148"/>
      <c r="J669" s="148"/>
      <c r="K669" s="148"/>
      <c r="L669" s="148"/>
      <c r="M669" s="148"/>
      <c r="N669" s="148"/>
      <c r="O669" s="148"/>
      <c r="P669" s="149"/>
    </row>
    <row r="670" spans="1:16" ht="15" customHeight="1" x14ac:dyDescent="0.25">
      <c r="A670" s="44" t="str">
        <f ca="1">IF(MONTH(C670)=MONTH(D$3),RIGHT('Yearly Info'!A$16,LEN('Yearly Info'!A$16)-4),"")</f>
        <v xml:space="preserve"> RICS Idea Portal</v>
      </c>
      <c r="B670" s="145"/>
      <c r="C670" s="42">
        <f t="shared" ref="C670:C697" ca="1" si="24">C669</f>
        <v>46378</v>
      </c>
      <c r="D670" s="54">
        <f ca="1">INDIRECT("'" &amp; UPPER(LEFT(TEXT($D$3,"mmmm"),3)) &amp; "'!X13")</f>
        <v>0</v>
      </c>
      <c r="E670" s="147"/>
      <c r="F670" s="148"/>
      <c r="G670" s="148"/>
      <c r="H670" s="148"/>
      <c r="I670" s="148"/>
      <c r="J670" s="148"/>
      <c r="K670" s="148"/>
      <c r="L670" s="148"/>
      <c r="M670" s="148"/>
      <c r="N670" s="148"/>
      <c r="O670" s="148"/>
      <c r="P670" s="149"/>
    </row>
    <row r="671" spans="1:16" ht="15" customHeight="1" x14ac:dyDescent="0.25">
      <c r="A671" s="44" t="str">
        <f ca="1">IF(MONTH(C671)=MONTH(D$3),RIGHT('Yearly Info'!A$17,LEN('Yearly Info'!A$17)-4),"")</f>
        <v xml:space="preserve"> MSWIS</v>
      </c>
      <c r="B671" s="145"/>
      <c r="C671" s="42">
        <f t="shared" ca="1" si="24"/>
        <v>46378</v>
      </c>
      <c r="D671" s="54">
        <f ca="1">INDIRECT("'" &amp; UPPER(LEFT(TEXT($D$3,"mmmm"),3)) &amp; "'!X14")</f>
        <v>0</v>
      </c>
      <c r="E671" s="147"/>
      <c r="F671" s="148"/>
      <c r="G671" s="148"/>
      <c r="H671" s="148"/>
      <c r="I671" s="148"/>
      <c r="J671" s="148"/>
      <c r="K671" s="148"/>
      <c r="L671" s="148"/>
      <c r="M671" s="148"/>
      <c r="N671" s="148"/>
      <c r="O671" s="148"/>
      <c r="P671" s="149"/>
    </row>
    <row r="672" spans="1:16" ht="15" customHeight="1" x14ac:dyDescent="0.25">
      <c r="A672" s="44" t="str">
        <f ca="1">IF(MONTH(C672)=MONTH(D$3),RIGHT('Yearly Info'!A$18,LEN('Yearly Info'!A$18)-4),"")</f>
        <v xml:space="preserve"> GeoSpatial</v>
      </c>
      <c r="B672" s="145"/>
      <c r="C672" s="42">
        <f t="shared" ca="1" si="24"/>
        <v>46378</v>
      </c>
      <c r="D672" s="54">
        <f ca="1">INDIRECT("'" &amp; UPPER(LEFT(TEXT($D$3,"mmmm"),3)) &amp; "'!X15")</f>
        <v>0</v>
      </c>
      <c r="E672" s="147"/>
      <c r="F672" s="148"/>
      <c r="G672" s="148"/>
      <c r="H672" s="148"/>
      <c r="I672" s="148"/>
      <c r="J672" s="148"/>
      <c r="K672" s="148"/>
      <c r="L672" s="148"/>
      <c r="M672" s="148"/>
      <c r="N672" s="148"/>
      <c r="O672" s="148"/>
      <c r="P672" s="149"/>
    </row>
    <row r="673" spans="1:16" ht="15" customHeight="1" x14ac:dyDescent="0.25">
      <c r="A673" s="44" t="str">
        <f ca="1">IF(MONTH(C673)=MONTH(D$3),RIGHT('Yearly Info'!A$19,LEN('Yearly Info'!A$19)-4),"")</f>
        <v xml:space="preserve"> RICS Dashboard</v>
      </c>
      <c r="B673" s="145"/>
      <c r="C673" s="42">
        <f t="shared" ca="1" si="24"/>
        <v>46378</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MDWFP NRIS</v>
      </c>
      <c r="B674" s="145"/>
      <c r="C674" s="42">
        <f t="shared" ca="1" si="24"/>
        <v>46378</v>
      </c>
      <c r="D674" s="54">
        <f ca="1">INDIRECT("'" &amp; UPPER(LEFT(TEXT($D$3,"mmmm"),3)) &amp; "'!X17")</f>
        <v>0</v>
      </c>
      <c r="E674" s="153"/>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 MRVA 4 CLOSED</v>
      </c>
      <c r="B675" s="145"/>
      <c r="C675" s="42">
        <f t="shared" ca="1" si="24"/>
        <v>46378</v>
      </c>
      <c r="D675" s="54">
        <f ca="1">INDIRECT("'" &amp; UPPER(LEFT(TEXT($D$3,"mmmm"),3)) &amp; "'!X18")</f>
        <v>0</v>
      </c>
      <c r="E675" s="156"/>
      <c r="F675" s="148"/>
      <c r="G675" s="148"/>
      <c r="H675" s="148"/>
      <c r="I675" s="148"/>
      <c r="J675" s="148"/>
      <c r="K675" s="148"/>
      <c r="L675" s="148"/>
      <c r="M675" s="148"/>
      <c r="N675" s="148"/>
      <c r="O675" s="148"/>
      <c r="P675" s="149"/>
    </row>
    <row r="676" spans="1:16" ht="15" customHeight="1" x14ac:dyDescent="0.25">
      <c r="A676" s="44" t="str">
        <f ca="1">IF(MONTH(C676)=MONTH(D$3),RIGHT('Yearly Info'!A$22,LEN('Yearly Info'!A$22)-4),"")</f>
        <v xml:space="preserve"> Tackett</v>
      </c>
      <c r="B676" s="145"/>
      <c r="C676" s="42">
        <f t="shared" ca="1" si="24"/>
        <v>46378</v>
      </c>
      <c r="D676" s="54">
        <f ca="1">INDIRECT("'" &amp; UPPER(LEFT(TEXT($D$3,"mmmm"),3)) &amp; "'!X19")</f>
        <v>0</v>
      </c>
      <c r="E676" s="147"/>
      <c r="F676" s="148"/>
      <c r="G676" s="148"/>
      <c r="H676" s="148"/>
      <c r="I676" s="148"/>
      <c r="J676" s="148"/>
      <c r="K676" s="148"/>
      <c r="L676" s="148"/>
      <c r="M676" s="148"/>
      <c r="N676" s="148"/>
      <c r="O676" s="148"/>
      <c r="P676" s="149"/>
    </row>
    <row r="677" spans="1:16" ht="15" customHeight="1" x14ac:dyDescent="0.25">
      <c r="A677" s="44" t="e">
        <f ca="1">IF(MONTH(C677)=MONTH(D$3),RIGHT('Yearly Info'!A$23,LEN('Yearly Info'!A$23)-4),"")</f>
        <v>#VALUE!</v>
      </c>
      <c r="B677" s="145"/>
      <c r="C677" s="42">
        <f t="shared" ca="1" si="24"/>
        <v>46378</v>
      </c>
      <c r="D677" s="54">
        <f ca="1">INDIRECT("'" &amp; UPPER(LEFT(TEXT($D$3,"mmmm"),3)) &amp; "'!X20")</f>
        <v>0</v>
      </c>
      <c r="E677" s="160"/>
      <c r="F677" s="148"/>
      <c r="G677" s="148"/>
      <c r="H677" s="148"/>
      <c r="I677" s="148"/>
      <c r="J677" s="148"/>
      <c r="K677" s="148"/>
      <c r="L677" s="148"/>
      <c r="M677" s="148"/>
      <c r="N677" s="148"/>
      <c r="O677" s="148"/>
      <c r="P677" s="149"/>
    </row>
    <row r="678" spans="1:16" ht="15" customHeight="1" x14ac:dyDescent="0.25">
      <c r="A678" s="44" t="e">
        <f ca="1">IF(MONTH(C678)=MONTH(D$3),RIGHT('Yearly Info'!A$24,LEN('Yearly Info'!A$24)-4),"")</f>
        <v>#VALUE!</v>
      </c>
      <c r="B678" s="145"/>
      <c r="C678" s="42">
        <f t="shared" ca="1" si="24"/>
        <v>46378</v>
      </c>
      <c r="D678" s="54">
        <f ca="1">INDIRECT("'" &amp; UPPER(LEFT(TEXT($D$3,"mmmm"),3)) &amp; "'!X21")</f>
        <v>0</v>
      </c>
      <c r="E678" s="147"/>
      <c r="F678" s="148"/>
      <c r="G678" s="148"/>
      <c r="H678" s="148"/>
      <c r="I678" s="148"/>
      <c r="J678" s="148"/>
      <c r="K678" s="148"/>
      <c r="L678" s="148"/>
      <c r="M678" s="148"/>
      <c r="N678" s="148"/>
      <c r="O678" s="148"/>
      <c r="P678" s="149"/>
    </row>
    <row r="679" spans="1:16" ht="15" customHeight="1" x14ac:dyDescent="0.25">
      <c r="A679" s="44" t="e">
        <f ca="1">IF(MONTH(C679)=MONTH(D$3),RIGHT('Yearly Info'!A$25,LEN('Yearly Info'!A$25)-4),"")</f>
        <v>#VALUE!</v>
      </c>
      <c r="B679" s="145"/>
      <c r="C679" s="42">
        <f t="shared" ca="1" si="24"/>
        <v>46378</v>
      </c>
      <c r="D679" s="54">
        <f ca="1">INDIRECT("'" &amp; UPPER(LEFT(TEXT($D$3,"mmmm"),3)) &amp; "'!X22")</f>
        <v>0</v>
      </c>
      <c r="E679" s="147"/>
      <c r="F679" s="148"/>
      <c r="G679" s="148"/>
      <c r="H679" s="148"/>
      <c r="I679" s="148"/>
      <c r="J679" s="148"/>
      <c r="K679" s="148"/>
      <c r="L679" s="148"/>
      <c r="M679" s="148"/>
      <c r="N679" s="148"/>
      <c r="O679" s="148"/>
      <c r="P679" s="149"/>
    </row>
    <row r="680" spans="1:16" ht="15" customHeight="1" x14ac:dyDescent="0.25">
      <c r="A680" s="44" t="e">
        <f ca="1">IF(MONTH(C680)=MONTH(D$3),RIGHT('Yearly Info'!A$26,LEN('Yearly Info'!A$26)-4),"")</f>
        <v>#VALUE!</v>
      </c>
      <c r="B680" s="145"/>
      <c r="C680" s="42">
        <f t="shared" ca="1" si="24"/>
        <v>46378</v>
      </c>
      <c r="D680" s="54">
        <f ca="1">INDIRECT("'" &amp; UPPER(LEFT(TEXT($D$3,"mmmm"),3)) &amp; "'!X23")</f>
        <v>0</v>
      </c>
      <c r="E680" s="147"/>
      <c r="F680" s="148"/>
      <c r="G680" s="148"/>
      <c r="H680" s="148"/>
      <c r="I680" s="148"/>
      <c r="J680" s="148"/>
      <c r="K680" s="148"/>
      <c r="L680" s="148"/>
      <c r="M680" s="148"/>
      <c r="N680" s="148"/>
      <c r="O680" s="148"/>
      <c r="P680" s="149"/>
    </row>
    <row r="681" spans="1:16" ht="15" customHeight="1" x14ac:dyDescent="0.25">
      <c r="A681" s="44" t="e">
        <f ca="1">IF(MONTH(C681)=MONTH(D$3),RIGHT('Yearly Info'!A$27,LEN('Yearly Info'!A$27)-4),"")</f>
        <v>#VALUE!</v>
      </c>
      <c r="B681" s="145"/>
      <c r="C681" s="42">
        <f t="shared" ca="1" si="24"/>
        <v>46378</v>
      </c>
      <c r="D681" s="54">
        <f ca="1">INDIRECT("'" &amp; UPPER(LEFT(TEXT($D$3,"mmmm"),3)) &amp; "'!X24")</f>
        <v>0</v>
      </c>
      <c r="E681" s="147"/>
      <c r="F681" s="148"/>
      <c r="G681" s="148"/>
      <c r="H681" s="148"/>
      <c r="I681" s="148"/>
      <c r="J681" s="148"/>
      <c r="K681" s="148"/>
      <c r="L681" s="148"/>
      <c r="M681" s="148"/>
      <c r="N681" s="148"/>
      <c r="O681" s="148"/>
      <c r="P681" s="149"/>
    </row>
    <row r="682" spans="1:16" ht="15" customHeight="1" x14ac:dyDescent="0.25">
      <c r="A682" s="44" t="e">
        <f ca="1">IF(MONTH(C682)=MONTH(D$3),RIGHT('Yearly Info'!A$28,LEN('Yearly Info'!A$28)-4),"")</f>
        <v>#VALUE!</v>
      </c>
      <c r="B682" s="145"/>
      <c r="C682" s="42">
        <f t="shared" ca="1" si="24"/>
        <v>46378</v>
      </c>
      <c r="D682" s="54">
        <f ca="1">INDIRECT("'" &amp; UPPER(LEFT(TEXT($D$3,"mmmm"),3)) &amp; "'!X25")</f>
        <v>0</v>
      </c>
      <c r="E682" s="147"/>
      <c r="F682" s="148"/>
      <c r="G682" s="148"/>
      <c r="H682" s="148"/>
      <c r="I682" s="148"/>
      <c r="J682" s="148"/>
      <c r="K682" s="148"/>
      <c r="L682" s="148"/>
      <c r="M682" s="148"/>
      <c r="N682" s="148"/>
      <c r="O682" s="148"/>
      <c r="P682" s="149"/>
    </row>
    <row r="683" spans="1:16" ht="15" customHeight="1" x14ac:dyDescent="0.25">
      <c r="A683" s="44" t="e">
        <f ca="1">IF(MONTH(C683)=MONTH(D$3),RIGHT('Yearly Info'!A$29,LEN('Yearly Info'!A$29)-4),"")</f>
        <v>#VALUE!</v>
      </c>
      <c r="B683" s="145"/>
      <c r="C683" s="42">
        <f t="shared" ca="1" si="24"/>
        <v>46378</v>
      </c>
      <c r="D683" s="54">
        <f ca="1">INDIRECT("'" &amp; UPPER(LEFT(TEXT($D$3,"mmmm"),3)) &amp; "'!X26")</f>
        <v>0</v>
      </c>
      <c r="E683" s="147"/>
      <c r="F683" s="148"/>
      <c r="G683" s="148"/>
      <c r="H683" s="148"/>
      <c r="I683" s="148"/>
      <c r="J683" s="148"/>
      <c r="K683" s="148"/>
      <c r="L683" s="148"/>
      <c r="M683" s="148"/>
      <c r="N683" s="148"/>
      <c r="O683" s="148"/>
      <c r="P683" s="149"/>
    </row>
    <row r="684" spans="1:16" ht="15" customHeight="1" x14ac:dyDescent="0.25">
      <c r="A684" s="44" t="e">
        <f ca="1">IF(MONTH(C684)=MONTH(D$3),RIGHT('Yearly Info'!A$30,LEN('Yearly Info'!A$30)-4),"")</f>
        <v>#VALUE!</v>
      </c>
      <c r="B684" s="145"/>
      <c r="C684" s="42">
        <f t="shared" ca="1" si="24"/>
        <v>46378</v>
      </c>
      <c r="D684" s="54">
        <f ca="1">INDIRECT("'" &amp; UPPER(LEFT(TEXT($D$3,"mmmm"),3)) &amp; "'!X27")</f>
        <v>0</v>
      </c>
      <c r="E684" s="147"/>
      <c r="F684" s="148"/>
      <c r="G684" s="148"/>
      <c r="H684" s="148"/>
      <c r="I684" s="148"/>
      <c r="J684" s="148"/>
      <c r="K684" s="148"/>
      <c r="L684" s="148"/>
      <c r="M684" s="148"/>
      <c r="N684" s="148"/>
      <c r="O684" s="148"/>
      <c r="P684" s="149"/>
    </row>
    <row r="685" spans="1:16" ht="15" customHeight="1" x14ac:dyDescent="0.25">
      <c r="A685" s="44" t="e">
        <f ca="1">IF(MONTH(C685)=MONTH(D$3),RIGHT('Yearly Info'!A$31,LEN('Yearly Info'!A$31)-4),"")</f>
        <v>#VALUE!</v>
      </c>
      <c r="B685" s="145"/>
      <c r="C685" s="42">
        <f t="shared" ca="1" si="24"/>
        <v>46378</v>
      </c>
      <c r="D685" s="54">
        <f ca="1">INDIRECT("'" &amp; UPPER(LEFT(TEXT($D$3,"mmmm"),3)) &amp; "'!X28")</f>
        <v>0</v>
      </c>
      <c r="E685" s="147"/>
      <c r="F685" s="148"/>
      <c r="G685" s="148"/>
      <c r="H685" s="148"/>
      <c r="I685" s="148"/>
      <c r="J685" s="148"/>
      <c r="K685" s="148"/>
      <c r="L685" s="148"/>
      <c r="M685" s="148"/>
      <c r="N685" s="148"/>
      <c r="O685" s="148"/>
      <c r="P685" s="149"/>
    </row>
    <row r="686" spans="1:16" ht="15" customHeight="1" x14ac:dyDescent="0.25">
      <c r="A686" s="44" t="e">
        <f ca="1">IF(MONTH(C686)=MONTH(D$3),RIGHT('Yearly Info'!A$32,LEN('Yearly Info'!A$32)-4),"")</f>
        <v>#VALUE!</v>
      </c>
      <c r="B686" s="145"/>
      <c r="C686" s="42">
        <f t="shared" ca="1" si="24"/>
        <v>46378</v>
      </c>
      <c r="D686" s="54">
        <f ca="1">INDIRECT("'" &amp; UPPER(LEFT(TEXT($D$3,"mmmm"),3)) &amp; "'!X29")</f>
        <v>0</v>
      </c>
      <c r="E686" s="147"/>
      <c r="F686" s="148"/>
      <c r="G686" s="148"/>
      <c r="H686" s="148"/>
      <c r="I686" s="148"/>
      <c r="J686" s="148"/>
      <c r="K686" s="148"/>
      <c r="L686" s="148"/>
      <c r="M686" s="148"/>
      <c r="N686" s="148"/>
      <c r="O686" s="148"/>
      <c r="P686" s="149"/>
    </row>
    <row r="687" spans="1:16" ht="15" customHeight="1" x14ac:dyDescent="0.25">
      <c r="A687" s="44" t="e">
        <f ca="1">IF(MONTH(C687)=MONTH(D$3),RIGHT('Yearly Info'!A$33,LEN('Yearly Info'!A$33)-4),"")</f>
        <v>#VALUE!</v>
      </c>
      <c r="B687" s="145"/>
      <c r="C687" s="42">
        <f t="shared" ca="1" si="24"/>
        <v>46378</v>
      </c>
      <c r="D687" s="54">
        <f ca="1">INDIRECT("'" &amp; UPPER(LEFT(TEXT($D$3,"mmmm"),3)) &amp; "'!X30")</f>
        <v>0</v>
      </c>
      <c r="E687" s="147"/>
      <c r="F687" s="148"/>
      <c r="G687" s="148"/>
      <c r="H687" s="148"/>
      <c r="I687" s="148"/>
      <c r="J687" s="148"/>
      <c r="K687" s="148"/>
      <c r="L687" s="148"/>
      <c r="M687" s="148"/>
      <c r="N687" s="148"/>
      <c r="O687" s="148"/>
      <c r="P687" s="149"/>
    </row>
    <row r="688" spans="1:16" ht="15" customHeight="1" x14ac:dyDescent="0.25">
      <c r="A688" s="44" t="e">
        <f ca="1">IF(MONTH(C688)=MONTH(D$3),RIGHT('Yearly Info'!A$34,LEN('Yearly Info'!A$34)-4),"")</f>
        <v>#VALUE!</v>
      </c>
      <c r="B688" s="145"/>
      <c r="C688" s="42">
        <f t="shared" ca="1" si="24"/>
        <v>46378</v>
      </c>
      <c r="D688" s="54">
        <f ca="1">INDIRECT("'" &amp; UPPER(LEFT(TEXT($D$3,"mmmm"),3)) &amp; "'!X31")</f>
        <v>0</v>
      </c>
      <c r="E688" s="147"/>
      <c r="F688" s="148"/>
      <c r="G688" s="148"/>
      <c r="H688" s="148"/>
      <c r="I688" s="148"/>
      <c r="J688" s="148"/>
      <c r="K688" s="148"/>
      <c r="L688" s="148"/>
      <c r="M688" s="148"/>
      <c r="N688" s="148"/>
      <c r="O688" s="148"/>
      <c r="P688" s="149"/>
    </row>
    <row r="689" spans="1:16" ht="15" customHeight="1" x14ac:dyDescent="0.25">
      <c r="A689" s="44" t="e">
        <f ca="1">IF(MONTH(C689)=MONTH(D$3),RIGHT('Yearly Info'!A$35,LEN('Yearly Info'!A$35)-4),"")</f>
        <v>#VALUE!</v>
      </c>
      <c r="B689" s="145"/>
      <c r="C689" s="42">
        <f t="shared" ca="1" si="24"/>
        <v>46378</v>
      </c>
      <c r="D689" s="54">
        <f ca="1">INDIRECT("'" &amp; UPPER(LEFT(TEXT($D$3,"mmmm"),3)) &amp; "'!X32")</f>
        <v>0</v>
      </c>
      <c r="E689" s="147"/>
      <c r="F689" s="148"/>
      <c r="G689" s="148"/>
      <c r="H689" s="148"/>
      <c r="I689" s="148"/>
      <c r="J689" s="148"/>
      <c r="K689" s="148"/>
      <c r="L689" s="148"/>
      <c r="M689" s="148"/>
      <c r="N689" s="148"/>
      <c r="O689" s="148"/>
      <c r="P689" s="149"/>
    </row>
    <row r="690" spans="1:16" ht="15" customHeight="1" x14ac:dyDescent="0.25">
      <c r="A690" s="44" t="e">
        <f ca="1">IF(MONTH(C690)=MONTH(D$3),RIGHT('Yearly Info'!A$36,LEN('Yearly Info'!A$36)-4),"")</f>
        <v>#VALUE!</v>
      </c>
      <c r="B690" s="145"/>
      <c r="C690" s="42">
        <f t="shared" ca="1" si="24"/>
        <v>46378</v>
      </c>
      <c r="D690" s="54">
        <f ca="1">INDIRECT("'" &amp; UPPER(LEFT(TEXT($D$3,"mmmm"),3)) &amp; "'!X33")</f>
        <v>0</v>
      </c>
      <c r="E690" s="147"/>
      <c r="F690" s="148"/>
      <c r="G690" s="148"/>
      <c r="H690" s="148"/>
      <c r="I690" s="148"/>
      <c r="J690" s="148"/>
      <c r="K690" s="148"/>
      <c r="L690" s="148"/>
      <c r="M690" s="148"/>
      <c r="N690" s="148"/>
      <c r="O690" s="148"/>
      <c r="P690" s="149"/>
    </row>
    <row r="691" spans="1:16" ht="15" customHeight="1" x14ac:dyDescent="0.25">
      <c r="A691" s="44" t="e">
        <f ca="1">IF(MONTH(C691)=MONTH(D$3),RIGHT('Yearly Info'!A$37,LEN('Yearly Info'!A$37)-4),"")</f>
        <v>#VALUE!</v>
      </c>
      <c r="B691" s="145"/>
      <c r="C691" s="42">
        <f t="shared" ca="1" si="24"/>
        <v>46378</v>
      </c>
      <c r="D691" s="54">
        <f ca="1">INDIRECT("'" &amp; UPPER(LEFT(TEXT($D$3,"mmmm"),3)) &amp; "'!X34")</f>
        <v>0</v>
      </c>
      <c r="E691" s="147"/>
      <c r="F691" s="148"/>
      <c r="G691" s="148"/>
      <c r="H691" s="148"/>
      <c r="I691" s="148"/>
      <c r="J691" s="148"/>
      <c r="K691" s="148"/>
      <c r="L691" s="148"/>
      <c r="M691" s="148"/>
      <c r="N691" s="148"/>
      <c r="O691" s="148"/>
      <c r="P691" s="149"/>
    </row>
    <row r="692" spans="1:16" ht="15" customHeight="1" x14ac:dyDescent="0.25">
      <c r="A692" s="44" t="e">
        <f ca="1">IF(MONTH(C692)=MONTH(D$3),RIGHT('Yearly Info'!A$38,LEN('Yearly Info'!A$38)-4),"")</f>
        <v>#VALUE!</v>
      </c>
      <c r="B692" s="145"/>
      <c r="C692" s="42">
        <f t="shared" ca="1" si="24"/>
        <v>46378</v>
      </c>
      <c r="D692" s="54">
        <f ca="1">INDIRECT("'" &amp; UPPER(LEFT(TEXT($D$3,"mmmm"),3)) &amp; "'!X35")</f>
        <v>0</v>
      </c>
      <c r="E692" s="147"/>
      <c r="F692" s="148"/>
      <c r="G692" s="148"/>
      <c r="H692" s="148"/>
      <c r="I692" s="148"/>
      <c r="J692" s="148"/>
      <c r="K692" s="148"/>
      <c r="L692" s="148"/>
      <c r="M692" s="148"/>
      <c r="N692" s="148"/>
      <c r="O692" s="148"/>
      <c r="P692" s="149"/>
    </row>
    <row r="693" spans="1:16" ht="15" customHeight="1" x14ac:dyDescent="0.25">
      <c r="A693" s="44" t="e">
        <f ca="1">IF(MONTH(C693)=MONTH(D$3),RIGHT('Yearly Info'!A$39,LEN('Yearly Info'!A$39)-4),"")</f>
        <v>#VALUE!</v>
      </c>
      <c r="B693" s="145"/>
      <c r="C693" s="42">
        <f t="shared" ca="1" si="24"/>
        <v>46378</v>
      </c>
      <c r="D693" s="54">
        <f ca="1">INDIRECT("'" &amp; UPPER(LEFT(TEXT($D$3,"mmmm"),3)) &amp; "'!X36")</f>
        <v>0</v>
      </c>
      <c r="E693" s="147"/>
      <c r="F693" s="148"/>
      <c r="G693" s="148"/>
      <c r="H693" s="148"/>
      <c r="I693" s="148"/>
      <c r="J693" s="148"/>
      <c r="K693" s="148"/>
      <c r="L693" s="148"/>
      <c r="M693" s="148"/>
      <c r="N693" s="148"/>
      <c r="O693" s="148"/>
      <c r="P693" s="149"/>
    </row>
    <row r="694" spans="1:16" ht="15" customHeight="1" thickBot="1" x14ac:dyDescent="0.3">
      <c r="A694" s="45" t="e">
        <f ca="1">IF(MONTH(C694)=MONTH(D$3),RIGHT('Yearly Info'!A$40,LEN('Yearly Info'!A$40)-4),"")</f>
        <v>#VALUE!</v>
      </c>
      <c r="B694" s="145"/>
      <c r="C694" s="42">
        <f t="shared" ca="1" si="24"/>
        <v>46378</v>
      </c>
      <c r="D694" s="54">
        <f ca="1">INDIRECT("'" &amp; UPPER(LEFT(TEXT($D$3,"mmmm"),3)) &amp; "'!X37")</f>
        <v>0</v>
      </c>
      <c r="E694" s="147"/>
      <c r="F694" s="148"/>
      <c r="G694" s="148"/>
      <c r="H694" s="148"/>
      <c r="I694" s="148"/>
      <c r="J694" s="148"/>
      <c r="K694" s="148"/>
      <c r="L694" s="148"/>
      <c r="M694" s="148"/>
      <c r="N694" s="148"/>
      <c r="O694" s="148"/>
      <c r="P694" s="149"/>
    </row>
    <row r="695" spans="1:16" ht="15" customHeight="1" thickBot="1" x14ac:dyDescent="0.3">
      <c r="A695" s="45" t="str">
        <f ca="1">IF(MONTH(C695)=MONTH(D$3),RIGHT('Yearly Info'!A$41,LEN('Yearly Info'!A$41)-4),"")</f>
        <v xml:space="preserve"> </v>
      </c>
      <c r="B695" s="145"/>
      <c r="C695" s="42">
        <f t="shared" ca="1" si="24"/>
        <v>46378</v>
      </c>
      <c r="D695" s="54">
        <f ca="1">INDIRECT("'" &amp; UPPER(LEFT(TEXT($D$3,"mmmm"),3)) &amp; "'!X38")</f>
        <v>0</v>
      </c>
      <c r="E695" s="147"/>
      <c r="F695" s="148"/>
      <c r="G695" s="148"/>
      <c r="H695" s="148"/>
      <c r="I695" s="148"/>
      <c r="J695" s="148"/>
      <c r="K695" s="148"/>
      <c r="L695" s="148"/>
      <c r="M695" s="148"/>
      <c r="N695" s="148"/>
      <c r="O695" s="148"/>
      <c r="P695" s="149"/>
    </row>
    <row r="696" spans="1:16" ht="15" customHeight="1" thickBot="1" x14ac:dyDescent="0.3">
      <c r="A696" s="45" t="str">
        <f ca="1">IF(MONTH(C696)=MONTH(D$3),RIGHT('Yearly Info'!A$42,LEN('Yearly Info'!A$42)-4),"")</f>
        <v xml:space="preserve"> </v>
      </c>
      <c r="B696" s="145"/>
      <c r="C696" s="42">
        <f t="shared" ca="1" si="24"/>
        <v>46378</v>
      </c>
      <c r="D696" s="54">
        <f ca="1">INDIRECT("'" &amp; UPPER(LEFT(TEXT($D$3,"mmmm"),3)) &amp; "'!X39")</f>
        <v>0</v>
      </c>
      <c r="E696" s="147"/>
      <c r="F696" s="148"/>
      <c r="G696" s="148"/>
      <c r="H696" s="148"/>
      <c r="I696" s="148"/>
      <c r="J696" s="148"/>
      <c r="K696" s="148"/>
      <c r="L696" s="148"/>
      <c r="M696" s="148"/>
      <c r="N696" s="148"/>
      <c r="O696" s="148"/>
      <c r="P696" s="149"/>
    </row>
    <row r="697" spans="1:16" ht="15" customHeight="1" thickBot="1" x14ac:dyDescent="0.3">
      <c r="A697" s="45" t="str">
        <f ca="1">IF(MONTH(C697)=MONTH(D$3),RIGHT('Yearly Info'!A$43,LEN('Yearly Info'!A$43)-4),"")</f>
        <v xml:space="preserve"> </v>
      </c>
      <c r="B697" s="146"/>
      <c r="C697" s="42">
        <f t="shared" ca="1" si="24"/>
        <v>46378</v>
      </c>
      <c r="D697" s="55">
        <f ca="1">INDIRECT("'" &amp; UPPER(LEFT(TEXT($D$3,"mmmm"),3)) &amp; "'!X40")</f>
        <v>0</v>
      </c>
      <c r="E697" s="150"/>
      <c r="F697" s="151"/>
      <c r="G697" s="151"/>
      <c r="H697" s="151"/>
      <c r="I697" s="151"/>
      <c r="J697" s="151"/>
      <c r="K697" s="151"/>
      <c r="L697" s="151"/>
      <c r="M697" s="151"/>
      <c r="N697" s="151"/>
      <c r="O697" s="151"/>
      <c r="P697" s="152"/>
    </row>
    <row r="698" spans="1:16" ht="15" customHeight="1" x14ac:dyDescent="0.25">
      <c r="A698" s="44" t="str">
        <f ca="1">IF(MONTH(C698)=MONTH(D$3),RIGHT('Yearly Info'!A$14,LEN('Yearly Info'!A$14)-4),"")</f>
        <v xml:space="preserve"> RICS Support for MDEQ</v>
      </c>
      <c r="B698" s="145" t="str">
        <f ca="1">TEXT(C698,"dddd")</f>
        <v>Wednesday</v>
      </c>
      <c r="C698" s="94">
        <f ca="1">C668+1</f>
        <v>46379</v>
      </c>
      <c r="D698" s="54">
        <f ca="1">INDIRECT("'" &amp; UPPER(LEFT(TEXT($D$3,"mmmm"),3)) &amp; "'!Y11")</f>
        <v>0</v>
      </c>
      <c r="E698" s="147"/>
      <c r="F698" s="148"/>
      <c r="G698" s="148"/>
      <c r="H698" s="148"/>
      <c r="I698" s="148"/>
      <c r="J698" s="148"/>
      <c r="K698" s="148"/>
      <c r="L698" s="148"/>
      <c r="M698" s="148"/>
      <c r="N698" s="148"/>
      <c r="O698" s="148"/>
      <c r="P698" s="149"/>
    </row>
    <row r="699" spans="1:16" ht="15" customHeight="1" x14ac:dyDescent="0.25">
      <c r="A699" s="44" t="str">
        <f ca="1">IF(MONTH(C699)=MONTH(D$3),RIGHT('Yearly Info'!A$15,LEN('Yearly Info'!A$15)-4),"")</f>
        <v xml:space="preserve"> MDEQ</v>
      </c>
      <c r="B699" s="145"/>
      <c r="C699" s="42">
        <f ca="1">C698</f>
        <v>46379</v>
      </c>
      <c r="D699" s="54">
        <f ca="1">INDIRECT("'" &amp; UPPER(LEFT(TEXT($D$3,"mmmm"),3)) &amp; "'!Y12")</f>
        <v>0</v>
      </c>
      <c r="E699" s="147"/>
      <c r="F699" s="148"/>
      <c r="G699" s="148"/>
      <c r="H699" s="148"/>
      <c r="I699" s="148"/>
      <c r="J699" s="148"/>
      <c r="K699" s="148"/>
      <c r="L699" s="148"/>
      <c r="M699" s="148"/>
      <c r="N699" s="148"/>
      <c r="O699" s="148"/>
      <c r="P699" s="149"/>
    </row>
    <row r="700" spans="1:16" ht="15" customHeight="1" x14ac:dyDescent="0.25">
      <c r="A700" s="44" t="str">
        <f ca="1">IF(MONTH(C700)=MONTH(D$3),RIGHT('Yearly Info'!A$16,LEN('Yearly Info'!A$16)-4),"")</f>
        <v xml:space="preserve"> RICS Idea Portal</v>
      </c>
      <c r="B700" s="145"/>
      <c r="C700" s="42">
        <f t="shared" ref="C700:C727" ca="1" si="25">C699</f>
        <v>46379</v>
      </c>
      <c r="D700" s="54">
        <f ca="1">INDIRECT("'" &amp; UPPER(LEFT(TEXT($D$3,"mmmm"),3)) &amp; "'!Y13")</f>
        <v>0</v>
      </c>
      <c r="E700" s="147"/>
      <c r="F700" s="148"/>
      <c r="G700" s="148"/>
      <c r="H700" s="148"/>
      <c r="I700" s="148"/>
      <c r="J700" s="148"/>
      <c r="K700" s="148"/>
      <c r="L700" s="148"/>
      <c r="M700" s="148"/>
      <c r="N700" s="148"/>
      <c r="O700" s="148"/>
      <c r="P700" s="149"/>
    </row>
    <row r="701" spans="1:16" ht="15" customHeight="1" x14ac:dyDescent="0.25">
      <c r="A701" s="44" t="str">
        <f ca="1">IF(MONTH(C701)=MONTH(D$3),RIGHT('Yearly Info'!A$17,LEN('Yearly Info'!A$17)-4),"")</f>
        <v xml:space="preserve"> MSWIS</v>
      </c>
      <c r="B701" s="145"/>
      <c r="C701" s="42">
        <f t="shared" ca="1" si="25"/>
        <v>46379</v>
      </c>
      <c r="D701" s="54">
        <f ca="1">INDIRECT("'" &amp; UPPER(LEFT(TEXT($D$3,"mmmm"),3)) &amp; "'!Y14")</f>
        <v>0</v>
      </c>
      <c r="E701" s="147"/>
      <c r="F701" s="148"/>
      <c r="G701" s="148"/>
      <c r="H701" s="148"/>
      <c r="I701" s="148"/>
      <c r="J701" s="148"/>
      <c r="K701" s="148"/>
      <c r="L701" s="148"/>
      <c r="M701" s="148"/>
      <c r="N701" s="148"/>
      <c r="O701" s="148"/>
      <c r="P701" s="149"/>
    </row>
    <row r="702" spans="1:16" ht="15" customHeight="1" x14ac:dyDescent="0.25">
      <c r="A702" s="44" t="str">
        <f ca="1">IF(MONTH(C702)=MONTH(D$3),RIGHT('Yearly Info'!A$18,LEN('Yearly Info'!A$18)-4),"")</f>
        <v xml:space="preserve"> GeoSpatial</v>
      </c>
      <c r="B702" s="145"/>
      <c r="C702" s="42">
        <f t="shared" ca="1" si="25"/>
        <v>46379</v>
      </c>
      <c r="D702" s="54">
        <f ca="1">INDIRECT("'" &amp; UPPER(LEFT(TEXT($D$3,"mmmm"),3)) &amp; "'!Y15")</f>
        <v>0</v>
      </c>
      <c r="E702" s="147"/>
      <c r="F702" s="148"/>
      <c r="G702" s="148"/>
      <c r="H702" s="148"/>
      <c r="I702" s="148"/>
      <c r="J702" s="148"/>
      <c r="K702" s="148"/>
      <c r="L702" s="148"/>
      <c r="M702" s="148"/>
      <c r="N702" s="148"/>
      <c r="O702" s="148"/>
      <c r="P702" s="149"/>
    </row>
    <row r="703" spans="1:16" ht="15" customHeight="1" x14ac:dyDescent="0.25">
      <c r="A703" s="44" t="str">
        <f ca="1">IF(MONTH(C703)=MONTH(D$3),RIGHT('Yearly Info'!A$19,LEN('Yearly Info'!A$19)-4),"")</f>
        <v xml:space="preserve"> RICS Dashboard</v>
      </c>
      <c r="B703" s="145"/>
      <c r="C703" s="42">
        <f t="shared" ca="1" si="25"/>
        <v>46379</v>
      </c>
      <c r="D703" s="54">
        <f ca="1">INDIRECT("'" &amp; UPPER(LEFT(TEXT($D$3,"mmmm"),3)) &amp; "'!Y16")</f>
        <v>0</v>
      </c>
      <c r="E703" s="147"/>
      <c r="F703" s="148"/>
      <c r="G703" s="148"/>
      <c r="H703" s="148"/>
      <c r="I703" s="148"/>
      <c r="J703" s="148"/>
      <c r="K703" s="148"/>
      <c r="L703" s="148"/>
      <c r="M703" s="148"/>
      <c r="N703" s="148"/>
      <c r="O703" s="148"/>
      <c r="P703" s="149"/>
    </row>
    <row r="704" spans="1:16" ht="15" customHeight="1" x14ac:dyDescent="0.25">
      <c r="A704" s="44" t="str">
        <f ca="1">IF(MONTH(C704)=MONTH(D$3),RIGHT('Yearly Info'!A$20,LEN('Yearly Info'!A$20)-4),"")</f>
        <v xml:space="preserve"> MDWFP NRIS</v>
      </c>
      <c r="B704" s="145"/>
      <c r="C704" s="42">
        <f t="shared" ca="1" si="25"/>
        <v>46379</v>
      </c>
      <c r="D704" s="54">
        <f ca="1">INDIRECT("'" &amp; UPPER(LEFT(TEXT($D$3,"mmmm"),3)) &amp; "'!Y17")</f>
        <v>0</v>
      </c>
      <c r="E704" s="153"/>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 MRVA 4 CLOSED</v>
      </c>
      <c r="B705" s="145"/>
      <c r="C705" s="42">
        <f t="shared" ca="1" si="25"/>
        <v>46379</v>
      </c>
      <c r="D705" s="54">
        <f ca="1">INDIRECT("'" &amp; UPPER(LEFT(TEXT($D$3,"mmmm"),3)) &amp; "'!Y18")</f>
        <v>0</v>
      </c>
      <c r="E705" s="147"/>
      <c r="F705" s="148"/>
      <c r="G705" s="148"/>
      <c r="H705" s="148"/>
      <c r="I705" s="148"/>
      <c r="J705" s="148"/>
      <c r="K705" s="148"/>
      <c r="L705" s="148"/>
      <c r="M705" s="148"/>
      <c r="N705" s="148"/>
      <c r="O705" s="148"/>
      <c r="P705" s="149"/>
    </row>
    <row r="706" spans="1:16" ht="15" customHeight="1" x14ac:dyDescent="0.25">
      <c r="A706" s="44" t="str">
        <f ca="1">IF(MONTH(C706)=MONTH(D$3),RIGHT('Yearly Info'!A$22,LEN('Yearly Info'!A$22)-4),"")</f>
        <v xml:space="preserve"> Tackett</v>
      </c>
      <c r="B706" s="145"/>
      <c r="C706" s="42">
        <f t="shared" ca="1" si="25"/>
        <v>46379</v>
      </c>
      <c r="D706" s="54">
        <f ca="1">INDIRECT("'" &amp; UPPER(LEFT(TEXT($D$3,"mmmm"),3)) &amp; "'!Y19")</f>
        <v>0</v>
      </c>
      <c r="E706" s="147"/>
      <c r="F706" s="148"/>
      <c r="G706" s="148"/>
      <c r="H706" s="148"/>
      <c r="I706" s="148"/>
      <c r="J706" s="148"/>
      <c r="K706" s="148"/>
      <c r="L706" s="148"/>
      <c r="M706" s="148"/>
      <c r="N706" s="148"/>
      <c r="O706" s="148"/>
      <c r="P706" s="149"/>
    </row>
    <row r="707" spans="1:16" ht="15" customHeight="1" x14ac:dyDescent="0.25">
      <c r="A707" s="44" t="e">
        <f ca="1">IF(MONTH(C707)=MONTH(D$3),RIGHT('Yearly Info'!A$23,LEN('Yearly Info'!A$23)-4),"")</f>
        <v>#VALUE!</v>
      </c>
      <c r="B707" s="145"/>
      <c r="C707" s="42">
        <f t="shared" ca="1" si="25"/>
        <v>46379</v>
      </c>
      <c r="D707" s="54">
        <f ca="1">INDIRECT("'" &amp; UPPER(LEFT(TEXT($D$3,"mmmm"),3)) &amp; "'!Y20")</f>
        <v>0</v>
      </c>
      <c r="E707" s="174"/>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#VALUE!</v>
      </c>
      <c r="B708" s="145"/>
      <c r="C708" s="42">
        <f t="shared" ca="1" si="25"/>
        <v>46379</v>
      </c>
      <c r="D708" s="54">
        <f ca="1">INDIRECT("'" &amp; UPPER(LEFT(TEXT($D$3,"mmmm"),3)) &amp; "'!Y21")</f>
        <v>0</v>
      </c>
      <c r="E708" s="147"/>
      <c r="F708" s="148"/>
      <c r="G708" s="148"/>
      <c r="H708" s="148"/>
      <c r="I708" s="148"/>
      <c r="J708" s="148"/>
      <c r="K708" s="148"/>
      <c r="L708" s="148"/>
      <c r="M708" s="148"/>
      <c r="N708" s="148"/>
      <c r="O708" s="148"/>
      <c r="P708" s="149"/>
    </row>
    <row r="709" spans="1:16" ht="15" customHeight="1" x14ac:dyDescent="0.25">
      <c r="A709" s="44" t="e">
        <f ca="1">IF(MONTH(C709)=MONTH(D$3),RIGHT('Yearly Info'!A$25,LEN('Yearly Info'!A$25)-4),"")</f>
        <v>#VALUE!</v>
      </c>
      <c r="B709" s="145"/>
      <c r="C709" s="42">
        <f t="shared" ca="1" si="25"/>
        <v>46379</v>
      </c>
      <c r="D709" s="54">
        <f ca="1">INDIRECT("'" &amp; UPPER(LEFT(TEXT($D$3,"mmmm"),3)) &amp; "'!Y22")</f>
        <v>0</v>
      </c>
      <c r="E709" s="147"/>
      <c r="F709" s="148"/>
      <c r="G709" s="148"/>
      <c r="H709" s="148"/>
      <c r="I709" s="148"/>
      <c r="J709" s="148"/>
      <c r="K709" s="148"/>
      <c r="L709" s="148"/>
      <c r="M709" s="148"/>
      <c r="N709" s="148"/>
      <c r="O709" s="148"/>
      <c r="P709" s="149"/>
    </row>
    <row r="710" spans="1:16" ht="15" customHeight="1" x14ac:dyDescent="0.25">
      <c r="A710" s="44" t="e">
        <f ca="1">IF(MONTH(C710)=MONTH(D$3),RIGHT('Yearly Info'!A$26,LEN('Yearly Info'!A$26)-4),"")</f>
        <v>#VALUE!</v>
      </c>
      <c r="B710" s="145"/>
      <c r="C710" s="42">
        <f t="shared" ca="1" si="25"/>
        <v>46379</v>
      </c>
      <c r="D710" s="54">
        <f ca="1">INDIRECT("'" &amp; UPPER(LEFT(TEXT($D$3,"mmmm"),3)) &amp; "'!Y23")</f>
        <v>0</v>
      </c>
      <c r="E710" s="147"/>
      <c r="F710" s="148"/>
      <c r="G710" s="148"/>
      <c r="H710" s="148"/>
      <c r="I710" s="148"/>
      <c r="J710" s="148"/>
      <c r="K710" s="148"/>
      <c r="L710" s="148"/>
      <c r="M710" s="148"/>
      <c r="N710" s="148"/>
      <c r="O710" s="148"/>
      <c r="P710" s="149"/>
    </row>
    <row r="711" spans="1:16" ht="15" customHeight="1" x14ac:dyDescent="0.25">
      <c r="A711" s="44" t="e">
        <f ca="1">IF(MONTH(C711)=MONTH(D$3),RIGHT('Yearly Info'!A$27,LEN('Yearly Info'!A$27)-4),"")</f>
        <v>#VALUE!</v>
      </c>
      <c r="B711" s="145"/>
      <c r="C711" s="42">
        <f t="shared" ca="1" si="25"/>
        <v>46379</v>
      </c>
      <c r="D711" s="54">
        <f ca="1">INDIRECT("'" &amp; UPPER(LEFT(TEXT($D$3,"mmmm"),3)) &amp; "'!Y24")</f>
        <v>0</v>
      </c>
      <c r="E711" s="147"/>
      <c r="F711" s="148"/>
      <c r="G711" s="148"/>
      <c r="H711" s="148"/>
      <c r="I711" s="148"/>
      <c r="J711" s="148"/>
      <c r="K711" s="148"/>
      <c r="L711" s="148"/>
      <c r="M711" s="148"/>
      <c r="N711" s="148"/>
      <c r="O711" s="148"/>
      <c r="P711" s="149"/>
    </row>
    <row r="712" spans="1:16" ht="15" customHeight="1" x14ac:dyDescent="0.25">
      <c r="A712" s="44" t="e">
        <f ca="1">IF(MONTH(C712)=MONTH(D$3),RIGHT('Yearly Info'!A$28,LEN('Yearly Info'!A$28)-4),"")</f>
        <v>#VALUE!</v>
      </c>
      <c r="B712" s="145"/>
      <c r="C712" s="42">
        <f t="shared" ca="1" si="25"/>
        <v>46379</v>
      </c>
      <c r="D712" s="54">
        <f ca="1">INDIRECT("'" &amp; UPPER(LEFT(TEXT($D$3,"mmmm"),3)) &amp; "'!Y25")</f>
        <v>0</v>
      </c>
      <c r="E712" s="147"/>
      <c r="F712" s="148"/>
      <c r="G712" s="148"/>
      <c r="H712" s="148"/>
      <c r="I712" s="148"/>
      <c r="J712" s="148"/>
      <c r="K712" s="148"/>
      <c r="L712" s="148"/>
      <c r="M712" s="148"/>
      <c r="N712" s="148"/>
      <c r="O712" s="148"/>
      <c r="P712" s="149"/>
    </row>
    <row r="713" spans="1:16" ht="15" customHeight="1" x14ac:dyDescent="0.25">
      <c r="A713" s="44" t="e">
        <f ca="1">IF(MONTH(C713)=MONTH(D$3),RIGHT('Yearly Info'!A$29,LEN('Yearly Info'!A$29)-4),"")</f>
        <v>#VALUE!</v>
      </c>
      <c r="B713" s="145"/>
      <c r="C713" s="42">
        <f t="shared" ca="1" si="25"/>
        <v>46379</v>
      </c>
      <c r="D713" s="54">
        <f ca="1">INDIRECT("'" &amp; UPPER(LEFT(TEXT($D$3,"mmmm"),3)) &amp; "'!Y26")</f>
        <v>0</v>
      </c>
      <c r="E713" s="147"/>
      <c r="F713" s="148"/>
      <c r="G713" s="148"/>
      <c r="H713" s="148"/>
      <c r="I713" s="148"/>
      <c r="J713" s="148"/>
      <c r="K713" s="148"/>
      <c r="L713" s="148"/>
      <c r="M713" s="148"/>
      <c r="N713" s="148"/>
      <c r="O713" s="148"/>
      <c r="P713" s="149"/>
    </row>
    <row r="714" spans="1:16" ht="15" customHeight="1" x14ac:dyDescent="0.25">
      <c r="A714" s="44" t="e">
        <f ca="1">IF(MONTH(C714)=MONTH(D$3),RIGHT('Yearly Info'!A$30,LEN('Yearly Info'!A$30)-4),"")</f>
        <v>#VALUE!</v>
      </c>
      <c r="B714" s="145"/>
      <c r="C714" s="42">
        <f t="shared" ca="1" si="25"/>
        <v>46379</v>
      </c>
      <c r="D714" s="54">
        <f ca="1">INDIRECT("'" &amp; UPPER(LEFT(TEXT($D$3,"mmmm"),3)) &amp; "'!Y27")</f>
        <v>0</v>
      </c>
      <c r="E714" s="147"/>
      <c r="F714" s="148"/>
      <c r="G714" s="148"/>
      <c r="H714" s="148"/>
      <c r="I714" s="148"/>
      <c r="J714" s="148"/>
      <c r="K714" s="148"/>
      <c r="L714" s="148"/>
      <c r="M714" s="148"/>
      <c r="N714" s="148"/>
      <c r="O714" s="148"/>
      <c r="P714" s="149"/>
    </row>
    <row r="715" spans="1:16" ht="15" customHeight="1" x14ac:dyDescent="0.25">
      <c r="A715" s="44" t="e">
        <f ca="1">IF(MONTH(C715)=MONTH(D$3),RIGHT('Yearly Info'!A$31,LEN('Yearly Info'!A$31)-4),"")</f>
        <v>#VALUE!</v>
      </c>
      <c r="B715" s="145"/>
      <c r="C715" s="42">
        <f t="shared" ca="1" si="25"/>
        <v>46379</v>
      </c>
      <c r="D715" s="54">
        <f ca="1">INDIRECT("'" &amp; UPPER(LEFT(TEXT($D$3,"mmmm"),3)) &amp; "'!Y28")</f>
        <v>0</v>
      </c>
      <c r="E715" s="147"/>
      <c r="F715" s="148"/>
      <c r="G715" s="148"/>
      <c r="H715" s="148"/>
      <c r="I715" s="148"/>
      <c r="J715" s="148"/>
      <c r="K715" s="148"/>
      <c r="L715" s="148"/>
      <c r="M715" s="148"/>
      <c r="N715" s="148"/>
      <c r="O715" s="148"/>
      <c r="P715" s="149"/>
    </row>
    <row r="716" spans="1:16" ht="15" customHeight="1" x14ac:dyDescent="0.25">
      <c r="A716" s="44" t="e">
        <f ca="1">IF(MONTH(C716)=MONTH(D$3),RIGHT('Yearly Info'!A$32,LEN('Yearly Info'!A$32)-4),"")</f>
        <v>#VALUE!</v>
      </c>
      <c r="B716" s="145"/>
      <c r="C716" s="42">
        <f t="shared" ca="1" si="25"/>
        <v>46379</v>
      </c>
      <c r="D716" s="54">
        <f ca="1">INDIRECT("'" &amp; UPPER(LEFT(TEXT($D$3,"mmmm"),3)) &amp; "'!Y29")</f>
        <v>0</v>
      </c>
      <c r="E716" s="147"/>
      <c r="F716" s="148"/>
      <c r="G716" s="148"/>
      <c r="H716" s="148"/>
      <c r="I716" s="148"/>
      <c r="J716" s="148"/>
      <c r="K716" s="148"/>
      <c r="L716" s="148"/>
      <c r="M716" s="148"/>
      <c r="N716" s="148"/>
      <c r="O716" s="148"/>
      <c r="P716" s="149"/>
    </row>
    <row r="717" spans="1:16" ht="15" customHeight="1" x14ac:dyDescent="0.25">
      <c r="A717" s="44" t="e">
        <f ca="1">IF(MONTH(C717)=MONTH(D$3),RIGHT('Yearly Info'!A$33,LEN('Yearly Info'!A$33)-4),"")</f>
        <v>#VALUE!</v>
      </c>
      <c r="B717" s="145"/>
      <c r="C717" s="42">
        <f t="shared" ca="1" si="25"/>
        <v>46379</v>
      </c>
      <c r="D717" s="54">
        <f ca="1">INDIRECT("'" &amp; UPPER(LEFT(TEXT($D$3,"mmmm"),3)) &amp; "'!Y30")</f>
        <v>0</v>
      </c>
      <c r="E717" s="147"/>
      <c r="F717" s="148"/>
      <c r="G717" s="148"/>
      <c r="H717" s="148"/>
      <c r="I717" s="148"/>
      <c r="J717" s="148"/>
      <c r="K717" s="148"/>
      <c r="L717" s="148"/>
      <c r="M717" s="148"/>
      <c r="N717" s="148"/>
      <c r="O717" s="148"/>
      <c r="P717" s="149"/>
    </row>
    <row r="718" spans="1:16" ht="15" customHeight="1" x14ac:dyDescent="0.25">
      <c r="A718" s="44" t="e">
        <f ca="1">IF(MONTH(C718)=MONTH(D$3),RIGHT('Yearly Info'!A$34,LEN('Yearly Info'!A$34)-4),"")</f>
        <v>#VALUE!</v>
      </c>
      <c r="B718" s="145"/>
      <c r="C718" s="42">
        <f t="shared" ca="1" si="25"/>
        <v>46379</v>
      </c>
      <c r="D718" s="54">
        <f ca="1">INDIRECT("'" &amp; UPPER(LEFT(TEXT($D$3,"mmmm"),3)) &amp; "'!Y31")</f>
        <v>0</v>
      </c>
      <c r="E718" s="147"/>
      <c r="F718" s="148"/>
      <c r="G718" s="148"/>
      <c r="H718" s="148"/>
      <c r="I718" s="148"/>
      <c r="J718" s="148"/>
      <c r="K718" s="148"/>
      <c r="L718" s="148"/>
      <c r="M718" s="148"/>
      <c r="N718" s="148"/>
      <c r="O718" s="148"/>
      <c r="P718" s="149"/>
    </row>
    <row r="719" spans="1:16" ht="15" customHeight="1" x14ac:dyDescent="0.25">
      <c r="A719" s="44" t="e">
        <f ca="1">IF(MONTH(C719)=MONTH(D$3),RIGHT('Yearly Info'!A$35,LEN('Yearly Info'!A$35)-4),"")</f>
        <v>#VALUE!</v>
      </c>
      <c r="B719" s="145"/>
      <c r="C719" s="42">
        <f t="shared" ca="1" si="25"/>
        <v>46379</v>
      </c>
      <c r="D719" s="54">
        <f ca="1">INDIRECT("'" &amp; UPPER(LEFT(TEXT($D$3,"mmmm"),3)) &amp; "'!Y32")</f>
        <v>0</v>
      </c>
      <c r="E719" s="147"/>
      <c r="F719" s="148"/>
      <c r="G719" s="148"/>
      <c r="H719" s="148"/>
      <c r="I719" s="148"/>
      <c r="J719" s="148"/>
      <c r="K719" s="148"/>
      <c r="L719" s="148"/>
      <c r="M719" s="148"/>
      <c r="N719" s="148"/>
      <c r="O719" s="148"/>
      <c r="P719" s="149"/>
    </row>
    <row r="720" spans="1:16" ht="15" customHeight="1" x14ac:dyDescent="0.25">
      <c r="A720" s="44" t="e">
        <f ca="1">IF(MONTH(C720)=MONTH(D$3),RIGHT('Yearly Info'!A$36,LEN('Yearly Info'!A$36)-4),"")</f>
        <v>#VALUE!</v>
      </c>
      <c r="B720" s="145"/>
      <c r="C720" s="42">
        <f t="shared" ca="1" si="25"/>
        <v>46379</v>
      </c>
      <c r="D720" s="54">
        <f ca="1">INDIRECT("'" &amp; UPPER(LEFT(TEXT($D$3,"mmmm"),3)) &amp; "'!Y33")</f>
        <v>0</v>
      </c>
      <c r="E720" s="147"/>
      <c r="F720" s="148"/>
      <c r="G720" s="148"/>
      <c r="H720" s="148"/>
      <c r="I720" s="148"/>
      <c r="J720" s="148"/>
      <c r="K720" s="148"/>
      <c r="L720" s="148"/>
      <c r="M720" s="148"/>
      <c r="N720" s="148"/>
      <c r="O720" s="148"/>
      <c r="P720" s="149"/>
    </row>
    <row r="721" spans="1:16" ht="15" customHeight="1" x14ac:dyDescent="0.25">
      <c r="A721" s="44" t="e">
        <f ca="1">IF(MONTH(C721)=MONTH(D$3),RIGHT('Yearly Info'!A$37,LEN('Yearly Info'!A$37)-4),"")</f>
        <v>#VALUE!</v>
      </c>
      <c r="B721" s="145"/>
      <c r="C721" s="42">
        <f t="shared" ca="1" si="25"/>
        <v>46379</v>
      </c>
      <c r="D721" s="54">
        <f ca="1">INDIRECT("'" &amp; UPPER(LEFT(TEXT($D$3,"mmmm"),3)) &amp; "'!Y34")</f>
        <v>0</v>
      </c>
      <c r="E721" s="147"/>
      <c r="F721" s="148"/>
      <c r="G721" s="148"/>
      <c r="H721" s="148"/>
      <c r="I721" s="148"/>
      <c r="J721" s="148"/>
      <c r="K721" s="148"/>
      <c r="L721" s="148"/>
      <c r="M721" s="148"/>
      <c r="N721" s="148"/>
      <c r="O721" s="148"/>
      <c r="P721" s="149"/>
    </row>
    <row r="722" spans="1:16" ht="15" customHeight="1" x14ac:dyDescent="0.25">
      <c r="A722" s="44" t="e">
        <f ca="1">IF(MONTH(C722)=MONTH(D$3),RIGHT('Yearly Info'!A$38,LEN('Yearly Info'!A$38)-4),"")</f>
        <v>#VALUE!</v>
      </c>
      <c r="B722" s="145"/>
      <c r="C722" s="42">
        <f t="shared" ca="1" si="25"/>
        <v>46379</v>
      </c>
      <c r="D722" s="54">
        <f ca="1">INDIRECT("'" &amp; UPPER(LEFT(TEXT($D$3,"mmmm"),3)) &amp; "'!Y35")</f>
        <v>0</v>
      </c>
      <c r="E722" s="147"/>
      <c r="F722" s="148"/>
      <c r="G722" s="148"/>
      <c r="H722" s="148"/>
      <c r="I722" s="148"/>
      <c r="J722" s="148"/>
      <c r="K722" s="148"/>
      <c r="L722" s="148"/>
      <c r="M722" s="148"/>
      <c r="N722" s="148"/>
      <c r="O722" s="148"/>
      <c r="P722" s="149"/>
    </row>
    <row r="723" spans="1:16" ht="15" customHeight="1" x14ac:dyDescent="0.25">
      <c r="A723" s="44" t="e">
        <f ca="1">IF(MONTH(C723)=MONTH(D$3),RIGHT('Yearly Info'!A$39,LEN('Yearly Info'!A$39)-4),"")</f>
        <v>#VALUE!</v>
      </c>
      <c r="B723" s="145"/>
      <c r="C723" s="42">
        <f t="shared" ca="1" si="25"/>
        <v>46379</v>
      </c>
      <c r="D723" s="54">
        <f ca="1">INDIRECT("'" &amp; UPPER(LEFT(TEXT($D$3,"mmmm"),3)) &amp; "'!Y36")</f>
        <v>0</v>
      </c>
      <c r="E723" s="147"/>
      <c r="F723" s="148"/>
      <c r="G723" s="148"/>
      <c r="H723" s="148"/>
      <c r="I723" s="148"/>
      <c r="J723" s="148"/>
      <c r="K723" s="148"/>
      <c r="L723" s="148"/>
      <c r="M723" s="148"/>
      <c r="N723" s="148"/>
      <c r="O723" s="148"/>
      <c r="P723" s="149"/>
    </row>
    <row r="724" spans="1:16" ht="15" customHeight="1" thickBot="1" x14ac:dyDescent="0.3">
      <c r="A724" s="45" t="e">
        <f ca="1">IF(MONTH(C724)=MONTH(D$3),RIGHT('Yearly Info'!A$40,LEN('Yearly Info'!A$40)-4),"")</f>
        <v>#VALUE!</v>
      </c>
      <c r="B724" s="145"/>
      <c r="C724" s="42">
        <f t="shared" ca="1" si="25"/>
        <v>46379</v>
      </c>
      <c r="D724" s="54">
        <f ca="1">INDIRECT("'" &amp; UPPER(LEFT(TEXT($D$3,"mmmm"),3)) &amp; "'!Y37")</f>
        <v>0</v>
      </c>
      <c r="E724" s="147"/>
      <c r="F724" s="148"/>
      <c r="G724" s="148"/>
      <c r="H724" s="148"/>
      <c r="I724" s="148"/>
      <c r="J724" s="148"/>
      <c r="K724" s="148"/>
      <c r="L724" s="148"/>
      <c r="M724" s="148"/>
      <c r="N724" s="148"/>
      <c r="O724" s="148"/>
      <c r="P724" s="149"/>
    </row>
    <row r="725" spans="1:16" ht="15" customHeight="1" thickBot="1" x14ac:dyDescent="0.3">
      <c r="A725" s="45" t="str">
        <f ca="1">IF(MONTH(C725)=MONTH(D$3),RIGHT('Yearly Info'!A$41,LEN('Yearly Info'!A$41)-4),"")</f>
        <v xml:space="preserve"> </v>
      </c>
      <c r="B725" s="145"/>
      <c r="C725" s="42">
        <f t="shared" ca="1" si="25"/>
        <v>46379</v>
      </c>
      <c r="D725" s="54">
        <f ca="1">INDIRECT("'" &amp; UPPER(LEFT(TEXT($D$3,"mmmm"),3)) &amp; "'!Y38")</f>
        <v>0</v>
      </c>
      <c r="E725" s="147"/>
      <c r="F725" s="148"/>
      <c r="G725" s="148"/>
      <c r="H725" s="148"/>
      <c r="I725" s="148"/>
      <c r="J725" s="148"/>
      <c r="K725" s="148"/>
      <c r="L725" s="148"/>
      <c r="M725" s="148"/>
      <c r="N725" s="148"/>
      <c r="O725" s="148"/>
      <c r="P725" s="149"/>
    </row>
    <row r="726" spans="1:16" ht="15" customHeight="1" thickBot="1" x14ac:dyDescent="0.3">
      <c r="A726" s="45" t="str">
        <f ca="1">IF(MONTH(C726)=MONTH(D$3),RIGHT('Yearly Info'!A$42,LEN('Yearly Info'!A$42)-4),"")</f>
        <v xml:space="preserve"> </v>
      </c>
      <c r="B726" s="145"/>
      <c r="C726" s="42">
        <f t="shared" ca="1" si="25"/>
        <v>46379</v>
      </c>
      <c r="D726" s="54">
        <f ca="1">INDIRECT("'" &amp; UPPER(LEFT(TEXT($D$3,"mmmm"),3)) &amp; "'!Y39")</f>
        <v>0</v>
      </c>
      <c r="E726" s="147"/>
      <c r="F726" s="148"/>
      <c r="G726" s="148"/>
      <c r="H726" s="148"/>
      <c r="I726" s="148"/>
      <c r="J726" s="148"/>
      <c r="K726" s="148"/>
      <c r="L726" s="148"/>
      <c r="M726" s="148"/>
      <c r="N726" s="148"/>
      <c r="O726" s="148"/>
      <c r="P726" s="149"/>
    </row>
    <row r="727" spans="1:16" ht="15" customHeight="1" thickBot="1" x14ac:dyDescent="0.3">
      <c r="A727" s="45" t="str">
        <f ca="1">IF(MONTH(C727)=MONTH(D$3),RIGHT('Yearly Info'!A$43,LEN('Yearly Info'!A$43)-4),"")</f>
        <v xml:space="preserve"> </v>
      </c>
      <c r="B727" s="146"/>
      <c r="C727" s="42">
        <f t="shared" ca="1" si="25"/>
        <v>46379</v>
      </c>
      <c r="D727" s="55">
        <f ca="1">INDIRECT("'" &amp; UPPER(LEFT(TEXT($D$3,"mmmm"),3)) &amp; "'!Y40")</f>
        <v>0</v>
      </c>
      <c r="E727" s="150"/>
      <c r="F727" s="151"/>
      <c r="G727" s="151"/>
      <c r="H727" s="151"/>
      <c r="I727" s="151"/>
      <c r="J727" s="151"/>
      <c r="K727" s="151"/>
      <c r="L727" s="151"/>
      <c r="M727" s="151"/>
      <c r="N727" s="151"/>
      <c r="O727" s="151"/>
      <c r="P727" s="152"/>
    </row>
    <row r="728" spans="1:16" ht="15" customHeight="1" x14ac:dyDescent="0.25">
      <c r="A728" s="44" t="str">
        <f ca="1">IF(MONTH(C728)=MONTH(D$3),RIGHT('Yearly Info'!A$14,LEN('Yearly Info'!A$14)-4),"")</f>
        <v xml:space="preserve"> RICS Support for MDEQ</v>
      </c>
      <c r="B728" s="145" t="str">
        <f ca="1">TEXT(C728,"dddd")</f>
        <v>Thursday</v>
      </c>
      <c r="C728" s="94">
        <f ca="1">C698+1</f>
        <v>46380</v>
      </c>
      <c r="D728" s="54">
        <f ca="1">INDIRECT("'" &amp; UPPER(LEFT(TEXT($D$3,"mmmm"),3)) &amp; "'!Z11")</f>
        <v>0</v>
      </c>
      <c r="E728" s="147"/>
      <c r="F728" s="148"/>
      <c r="G728" s="148"/>
      <c r="H728" s="148"/>
      <c r="I728" s="148"/>
      <c r="J728" s="148"/>
      <c r="K728" s="148"/>
      <c r="L728" s="148"/>
      <c r="M728" s="148"/>
      <c r="N728" s="148"/>
      <c r="O728" s="148"/>
      <c r="P728" s="149"/>
    </row>
    <row r="729" spans="1:16" ht="15" customHeight="1" x14ac:dyDescent="0.25">
      <c r="A729" s="44" t="str">
        <f ca="1">IF(MONTH(C729)=MONTH(D$3),RIGHT('Yearly Info'!A$15,LEN('Yearly Info'!A$15)-4),"")</f>
        <v xml:space="preserve"> MDEQ</v>
      </c>
      <c r="B729" s="145"/>
      <c r="C729" s="42">
        <f ca="1">C728</f>
        <v>46380</v>
      </c>
      <c r="D729" s="54">
        <f ca="1">INDIRECT("'" &amp; UPPER(LEFT(TEXT($D$3,"mmmm"),3)) &amp; "'!Z12")</f>
        <v>0</v>
      </c>
      <c r="E729" s="147"/>
      <c r="F729" s="148"/>
      <c r="G729" s="148"/>
      <c r="H729" s="148"/>
      <c r="I729" s="148"/>
      <c r="J729" s="148"/>
      <c r="K729" s="148"/>
      <c r="L729" s="148"/>
      <c r="M729" s="148"/>
      <c r="N729" s="148"/>
      <c r="O729" s="148"/>
      <c r="P729" s="149"/>
    </row>
    <row r="730" spans="1:16" ht="15" customHeight="1" x14ac:dyDescent="0.25">
      <c r="A730" s="44" t="str">
        <f ca="1">IF(MONTH(C730)=MONTH(D$3),RIGHT('Yearly Info'!A$16,LEN('Yearly Info'!A$16)-4),"")</f>
        <v xml:space="preserve"> RICS Idea Portal</v>
      </c>
      <c r="B730" s="145"/>
      <c r="C730" s="42">
        <f t="shared" ref="C730:C757" ca="1" si="26">C729</f>
        <v>46380</v>
      </c>
      <c r="D730" s="54">
        <f ca="1">INDIRECT("'" &amp; UPPER(LEFT(TEXT($D$3,"mmmm"),3)) &amp; "'!Z13")</f>
        <v>0</v>
      </c>
      <c r="E730" s="147"/>
      <c r="F730" s="148"/>
      <c r="G730" s="148"/>
      <c r="H730" s="148"/>
      <c r="I730" s="148"/>
      <c r="J730" s="148"/>
      <c r="K730" s="148"/>
      <c r="L730" s="148"/>
      <c r="M730" s="148"/>
      <c r="N730" s="148"/>
      <c r="O730" s="148"/>
      <c r="P730" s="149"/>
    </row>
    <row r="731" spans="1:16" ht="15" customHeight="1" x14ac:dyDescent="0.25">
      <c r="A731" s="44" t="str">
        <f ca="1">IF(MONTH(C731)=MONTH(D$3),RIGHT('Yearly Info'!A$17,LEN('Yearly Info'!A$17)-4),"")</f>
        <v xml:space="preserve"> MSWIS</v>
      </c>
      <c r="B731" s="145"/>
      <c r="C731" s="42">
        <f t="shared" ca="1" si="26"/>
        <v>46380</v>
      </c>
      <c r="D731" s="54">
        <f ca="1">INDIRECT("'" &amp; UPPER(LEFT(TEXT($D$3,"mmmm"),3)) &amp; "'!Z14")</f>
        <v>0</v>
      </c>
      <c r="E731" s="147"/>
      <c r="F731" s="148"/>
      <c r="G731" s="148"/>
      <c r="H731" s="148"/>
      <c r="I731" s="148"/>
      <c r="J731" s="148"/>
      <c r="K731" s="148"/>
      <c r="L731" s="148"/>
      <c r="M731" s="148"/>
      <c r="N731" s="148"/>
      <c r="O731" s="148"/>
      <c r="P731" s="149"/>
    </row>
    <row r="732" spans="1:16" ht="15" customHeight="1" x14ac:dyDescent="0.25">
      <c r="A732" s="44" t="str">
        <f ca="1">IF(MONTH(C732)=MONTH(D$3),RIGHT('Yearly Info'!A$18,LEN('Yearly Info'!A$18)-4),"")</f>
        <v xml:space="preserve"> GeoSpatial</v>
      </c>
      <c r="B732" s="145"/>
      <c r="C732" s="42">
        <f t="shared" ca="1" si="26"/>
        <v>46380</v>
      </c>
      <c r="D732" s="54">
        <f ca="1">INDIRECT("'" &amp; UPPER(LEFT(TEXT($D$3,"mmmm"),3)) &amp; "'!Z15")</f>
        <v>0</v>
      </c>
      <c r="E732" s="147"/>
      <c r="F732" s="148"/>
      <c r="G732" s="148"/>
      <c r="H732" s="148"/>
      <c r="I732" s="148"/>
      <c r="J732" s="148"/>
      <c r="K732" s="148"/>
      <c r="L732" s="148"/>
      <c r="M732" s="148"/>
      <c r="N732" s="148"/>
      <c r="O732" s="148"/>
      <c r="P732" s="149"/>
    </row>
    <row r="733" spans="1:16" ht="15" customHeight="1" x14ac:dyDescent="0.25">
      <c r="A733" s="44" t="str">
        <f ca="1">IF(MONTH(C733)=MONTH(D$3),RIGHT('Yearly Info'!A$19,LEN('Yearly Info'!A$19)-4),"")</f>
        <v xml:space="preserve"> RICS Dashboard</v>
      </c>
      <c r="B733" s="145"/>
      <c r="C733" s="42">
        <f t="shared" ca="1" si="26"/>
        <v>46380</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MDWFP NRIS</v>
      </c>
      <c r="B734" s="145"/>
      <c r="C734" s="42">
        <f t="shared" ca="1" si="26"/>
        <v>46380</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 MRVA 4 CLOSED</v>
      </c>
      <c r="B735" s="145"/>
      <c r="C735" s="42">
        <f t="shared" ca="1" si="26"/>
        <v>46380</v>
      </c>
      <c r="D735" s="54">
        <f ca="1">INDIRECT("'" &amp; UPPER(LEFT(TEXT($D$3,"mmmm"),3)) &amp; "'!Z18")</f>
        <v>0</v>
      </c>
      <c r="E735" s="147"/>
      <c r="F735" s="148"/>
      <c r="G735" s="148"/>
      <c r="H735" s="148"/>
      <c r="I735" s="148"/>
      <c r="J735" s="148"/>
      <c r="K735" s="148"/>
      <c r="L735" s="148"/>
      <c r="M735" s="148"/>
      <c r="N735" s="148"/>
      <c r="O735" s="148"/>
      <c r="P735" s="149"/>
    </row>
    <row r="736" spans="1:16" ht="15" customHeight="1" x14ac:dyDescent="0.25">
      <c r="A736" s="44" t="str">
        <f ca="1">IF(MONTH(C736)=MONTH(D$3),RIGHT('Yearly Info'!A$22,LEN('Yearly Info'!A$22)-4),"")</f>
        <v xml:space="preserve"> Tackett</v>
      </c>
      <c r="B736" s="145"/>
      <c r="C736" s="42">
        <f t="shared" ca="1" si="26"/>
        <v>46380</v>
      </c>
      <c r="D736" s="54">
        <f ca="1">INDIRECT("'" &amp; UPPER(LEFT(TEXT($D$3,"mmmm"),3)) &amp; "'!Z19")</f>
        <v>0</v>
      </c>
      <c r="E736" s="147"/>
      <c r="F736" s="148"/>
      <c r="G736" s="148"/>
      <c r="H736" s="148"/>
      <c r="I736" s="148"/>
      <c r="J736" s="148"/>
      <c r="K736" s="148"/>
      <c r="L736" s="148"/>
      <c r="M736" s="148"/>
      <c r="N736" s="148"/>
      <c r="O736" s="148"/>
      <c r="P736" s="149"/>
    </row>
    <row r="737" spans="1:16" ht="15" customHeight="1" x14ac:dyDescent="0.25">
      <c r="A737" s="44" t="e">
        <f ca="1">IF(MONTH(C737)=MONTH(D$3),RIGHT('Yearly Info'!A$23,LEN('Yearly Info'!A$23)-4),"")</f>
        <v>#VALUE!</v>
      </c>
      <c r="B737" s="145"/>
      <c r="C737" s="42">
        <f t="shared" ca="1" si="26"/>
        <v>46380</v>
      </c>
      <c r="D737" s="54">
        <f ca="1">INDIRECT("'" &amp; UPPER(LEFT(TEXT($D$3,"mmmm"),3)) &amp; "'!Z20")</f>
        <v>0</v>
      </c>
      <c r="E737" s="160"/>
      <c r="F737" s="148"/>
      <c r="G737" s="148"/>
      <c r="H737" s="148"/>
      <c r="I737" s="148"/>
      <c r="J737" s="148"/>
      <c r="K737" s="148"/>
      <c r="L737" s="148"/>
      <c r="M737" s="148"/>
      <c r="N737" s="148"/>
      <c r="O737" s="148"/>
      <c r="P737" s="149"/>
    </row>
    <row r="738" spans="1:16" ht="15" customHeight="1" x14ac:dyDescent="0.25">
      <c r="A738" s="44" t="e">
        <f ca="1">IF(MONTH(C738)=MONTH(D$3),RIGHT('Yearly Info'!A$24,LEN('Yearly Info'!A$24)-4),"")</f>
        <v>#VALUE!</v>
      </c>
      <c r="B738" s="145"/>
      <c r="C738" s="42">
        <f t="shared" ca="1" si="26"/>
        <v>46380</v>
      </c>
      <c r="D738" s="54">
        <f ca="1">INDIRECT("'" &amp; UPPER(LEFT(TEXT($D$3,"mmmm"),3)) &amp; "'!Z21")</f>
        <v>0</v>
      </c>
      <c r="E738" s="147"/>
      <c r="F738" s="148"/>
      <c r="G738" s="148"/>
      <c r="H738" s="148"/>
      <c r="I738" s="148"/>
      <c r="J738" s="148"/>
      <c r="K738" s="148"/>
      <c r="L738" s="148"/>
      <c r="M738" s="148"/>
      <c r="N738" s="148"/>
      <c r="O738" s="148"/>
      <c r="P738" s="149"/>
    </row>
    <row r="739" spans="1:16" ht="15" customHeight="1" x14ac:dyDescent="0.25">
      <c r="A739" s="44" t="e">
        <f ca="1">IF(MONTH(C739)=MONTH(D$3),RIGHT('Yearly Info'!A$25,LEN('Yearly Info'!A$25)-4),"")</f>
        <v>#VALUE!</v>
      </c>
      <c r="B739" s="145"/>
      <c r="C739" s="42">
        <f t="shared" ca="1" si="26"/>
        <v>46380</v>
      </c>
      <c r="D739" s="54">
        <f ca="1">INDIRECT("'" &amp; UPPER(LEFT(TEXT($D$3,"mmmm"),3)) &amp; "'!Z22")</f>
        <v>0</v>
      </c>
      <c r="E739" s="147"/>
      <c r="F739" s="148"/>
      <c r="G739" s="148"/>
      <c r="H739" s="148"/>
      <c r="I739" s="148"/>
      <c r="J739" s="148"/>
      <c r="K739" s="148"/>
      <c r="L739" s="148"/>
      <c r="M739" s="148"/>
      <c r="N739" s="148"/>
      <c r="O739" s="148"/>
      <c r="P739" s="149"/>
    </row>
    <row r="740" spans="1:16" ht="15" customHeight="1" x14ac:dyDescent="0.25">
      <c r="A740" s="44" t="e">
        <f ca="1">IF(MONTH(C740)=MONTH(D$3),RIGHT('Yearly Info'!A$26,LEN('Yearly Info'!A$26)-4),"")</f>
        <v>#VALUE!</v>
      </c>
      <c r="B740" s="145"/>
      <c r="C740" s="42">
        <f t="shared" ca="1" si="26"/>
        <v>46380</v>
      </c>
      <c r="D740" s="54">
        <f ca="1">INDIRECT("'" &amp; UPPER(LEFT(TEXT($D$3,"mmmm"),3)) &amp; "'!Z23")</f>
        <v>0</v>
      </c>
      <c r="E740" s="147"/>
      <c r="F740" s="148"/>
      <c r="G740" s="148"/>
      <c r="H740" s="148"/>
      <c r="I740" s="148"/>
      <c r="J740" s="148"/>
      <c r="K740" s="148"/>
      <c r="L740" s="148"/>
      <c r="M740" s="148"/>
      <c r="N740" s="148"/>
      <c r="O740" s="148"/>
      <c r="P740" s="149"/>
    </row>
    <row r="741" spans="1:16" ht="15" customHeight="1" x14ac:dyDescent="0.25">
      <c r="A741" s="44" t="e">
        <f ca="1">IF(MONTH(C741)=MONTH(D$3),RIGHT('Yearly Info'!A$27,LEN('Yearly Info'!A$27)-4),"")</f>
        <v>#VALUE!</v>
      </c>
      <c r="B741" s="145"/>
      <c r="C741" s="42">
        <f t="shared" ca="1" si="26"/>
        <v>46380</v>
      </c>
      <c r="D741" s="54">
        <f ca="1">INDIRECT("'" &amp; UPPER(LEFT(TEXT($D$3,"mmmm"),3)) &amp; "'!Z24")</f>
        <v>0</v>
      </c>
      <c r="E741" s="147"/>
      <c r="F741" s="148"/>
      <c r="G741" s="148"/>
      <c r="H741" s="148"/>
      <c r="I741" s="148"/>
      <c r="J741" s="148"/>
      <c r="K741" s="148"/>
      <c r="L741" s="148"/>
      <c r="M741" s="148"/>
      <c r="N741" s="148"/>
      <c r="O741" s="148"/>
      <c r="P741" s="149"/>
    </row>
    <row r="742" spans="1:16" ht="15" customHeight="1" x14ac:dyDescent="0.25">
      <c r="A742" s="44" t="e">
        <f ca="1">IF(MONTH(C742)=MONTH(D$3),RIGHT('Yearly Info'!A$28,LEN('Yearly Info'!A$28)-4),"")</f>
        <v>#VALUE!</v>
      </c>
      <c r="B742" s="145"/>
      <c r="C742" s="42">
        <f t="shared" ca="1" si="26"/>
        <v>46380</v>
      </c>
      <c r="D742" s="54">
        <f ca="1">INDIRECT("'" &amp; UPPER(LEFT(TEXT($D$3,"mmmm"),3)) &amp; "'!Z25")</f>
        <v>0</v>
      </c>
      <c r="E742" s="147"/>
      <c r="F742" s="148"/>
      <c r="G742" s="148"/>
      <c r="H742" s="148"/>
      <c r="I742" s="148"/>
      <c r="J742" s="148"/>
      <c r="K742" s="148"/>
      <c r="L742" s="148"/>
      <c r="M742" s="148"/>
      <c r="N742" s="148"/>
      <c r="O742" s="148"/>
      <c r="P742" s="149"/>
    </row>
    <row r="743" spans="1:16" ht="15" customHeight="1" x14ac:dyDescent="0.25">
      <c r="A743" s="44" t="e">
        <f ca="1">IF(MONTH(C743)=MONTH(D$3),RIGHT('Yearly Info'!A$29,LEN('Yearly Info'!A$29)-4),"")</f>
        <v>#VALUE!</v>
      </c>
      <c r="B743" s="145"/>
      <c r="C743" s="42">
        <f t="shared" ca="1" si="26"/>
        <v>46380</v>
      </c>
      <c r="D743" s="54">
        <f ca="1">INDIRECT("'" &amp; UPPER(LEFT(TEXT($D$3,"mmmm"),3)) &amp; "'!Z26")</f>
        <v>0</v>
      </c>
      <c r="E743" s="147"/>
      <c r="F743" s="148"/>
      <c r="G743" s="148"/>
      <c r="H743" s="148"/>
      <c r="I743" s="148"/>
      <c r="J743" s="148"/>
      <c r="K743" s="148"/>
      <c r="L743" s="148"/>
      <c r="M743" s="148"/>
      <c r="N743" s="148"/>
      <c r="O743" s="148"/>
      <c r="P743" s="149"/>
    </row>
    <row r="744" spans="1:16" ht="15" customHeight="1" x14ac:dyDescent="0.25">
      <c r="A744" s="44" t="e">
        <f ca="1">IF(MONTH(C744)=MONTH(D$3),RIGHT('Yearly Info'!A$30,LEN('Yearly Info'!A$30)-4),"")</f>
        <v>#VALUE!</v>
      </c>
      <c r="B744" s="145"/>
      <c r="C744" s="42">
        <f t="shared" ca="1" si="26"/>
        <v>46380</v>
      </c>
      <c r="D744" s="54">
        <f ca="1">INDIRECT("'" &amp; UPPER(LEFT(TEXT($D$3,"mmmm"),3)) &amp; "'!Z27")</f>
        <v>0</v>
      </c>
      <c r="E744" s="147"/>
      <c r="F744" s="148"/>
      <c r="G744" s="148"/>
      <c r="H744" s="148"/>
      <c r="I744" s="148"/>
      <c r="J744" s="148"/>
      <c r="K744" s="148"/>
      <c r="L744" s="148"/>
      <c r="M744" s="148"/>
      <c r="N744" s="148"/>
      <c r="O744" s="148"/>
      <c r="P744" s="149"/>
    </row>
    <row r="745" spans="1:16" ht="15" customHeight="1" x14ac:dyDescent="0.25">
      <c r="A745" s="44" t="e">
        <f ca="1">IF(MONTH(C745)=MONTH(D$3),RIGHT('Yearly Info'!A$31,LEN('Yearly Info'!A$31)-4),"")</f>
        <v>#VALUE!</v>
      </c>
      <c r="B745" s="145"/>
      <c r="C745" s="42">
        <f t="shared" ca="1" si="26"/>
        <v>46380</v>
      </c>
      <c r="D745" s="54">
        <f ca="1">INDIRECT("'" &amp; UPPER(LEFT(TEXT($D$3,"mmmm"),3)) &amp; "'!Z28")</f>
        <v>0</v>
      </c>
      <c r="E745" s="147"/>
      <c r="F745" s="148"/>
      <c r="G745" s="148"/>
      <c r="H745" s="148"/>
      <c r="I745" s="148"/>
      <c r="J745" s="148"/>
      <c r="K745" s="148"/>
      <c r="L745" s="148"/>
      <c r="M745" s="148"/>
      <c r="N745" s="148"/>
      <c r="O745" s="148"/>
      <c r="P745" s="149"/>
    </row>
    <row r="746" spans="1:16" ht="15" customHeight="1" x14ac:dyDescent="0.25">
      <c r="A746" s="44" t="e">
        <f ca="1">IF(MONTH(C746)=MONTH(D$3),RIGHT('Yearly Info'!A$32,LEN('Yearly Info'!A$32)-4),"")</f>
        <v>#VALUE!</v>
      </c>
      <c r="B746" s="145"/>
      <c r="C746" s="42">
        <f t="shared" ca="1" si="26"/>
        <v>46380</v>
      </c>
      <c r="D746" s="54">
        <f ca="1">INDIRECT("'" &amp; UPPER(LEFT(TEXT($D$3,"mmmm"),3)) &amp; "'!Z29")</f>
        <v>0</v>
      </c>
      <c r="E746" s="147"/>
      <c r="F746" s="148"/>
      <c r="G746" s="148"/>
      <c r="H746" s="148"/>
      <c r="I746" s="148"/>
      <c r="J746" s="148"/>
      <c r="K746" s="148"/>
      <c r="L746" s="148"/>
      <c r="M746" s="148"/>
      <c r="N746" s="148"/>
      <c r="O746" s="148"/>
      <c r="P746" s="149"/>
    </row>
    <row r="747" spans="1:16" ht="15" customHeight="1" x14ac:dyDescent="0.25">
      <c r="A747" s="44" t="e">
        <f ca="1">IF(MONTH(C747)=MONTH(D$3),RIGHT('Yearly Info'!A$33,LEN('Yearly Info'!A$33)-4),"")</f>
        <v>#VALUE!</v>
      </c>
      <c r="B747" s="145"/>
      <c r="C747" s="42">
        <f t="shared" ca="1" si="26"/>
        <v>46380</v>
      </c>
      <c r="D747" s="54">
        <f ca="1">INDIRECT("'" &amp; UPPER(LEFT(TEXT($D$3,"mmmm"),3)) &amp; "'!Z30")</f>
        <v>0</v>
      </c>
      <c r="E747" s="147"/>
      <c r="F747" s="148"/>
      <c r="G747" s="148"/>
      <c r="H747" s="148"/>
      <c r="I747" s="148"/>
      <c r="J747" s="148"/>
      <c r="K747" s="148"/>
      <c r="L747" s="148"/>
      <c r="M747" s="148"/>
      <c r="N747" s="148"/>
      <c r="O747" s="148"/>
      <c r="P747" s="149"/>
    </row>
    <row r="748" spans="1:16" ht="15" customHeight="1" x14ac:dyDescent="0.25">
      <c r="A748" s="44" t="e">
        <f ca="1">IF(MONTH(C748)=MONTH(D$3),RIGHT('Yearly Info'!A$34,LEN('Yearly Info'!A$34)-4),"")</f>
        <v>#VALUE!</v>
      </c>
      <c r="B748" s="145"/>
      <c r="C748" s="42">
        <f t="shared" ca="1" si="26"/>
        <v>46380</v>
      </c>
      <c r="D748" s="54">
        <f ca="1">INDIRECT("'" &amp; UPPER(LEFT(TEXT($D$3,"mmmm"),3)) &amp; "'!Z31")</f>
        <v>0</v>
      </c>
      <c r="E748" s="147"/>
      <c r="F748" s="148"/>
      <c r="G748" s="148"/>
      <c r="H748" s="148"/>
      <c r="I748" s="148"/>
      <c r="J748" s="148"/>
      <c r="K748" s="148"/>
      <c r="L748" s="148"/>
      <c r="M748" s="148"/>
      <c r="N748" s="148"/>
      <c r="O748" s="148"/>
      <c r="P748" s="149"/>
    </row>
    <row r="749" spans="1:16" ht="15" customHeight="1" x14ac:dyDescent="0.25">
      <c r="A749" s="44" t="e">
        <f ca="1">IF(MONTH(C749)=MONTH(D$3),RIGHT('Yearly Info'!A$35,LEN('Yearly Info'!A$35)-4),"")</f>
        <v>#VALUE!</v>
      </c>
      <c r="B749" s="145"/>
      <c r="C749" s="42">
        <f t="shared" ca="1" si="26"/>
        <v>46380</v>
      </c>
      <c r="D749" s="54">
        <f ca="1">INDIRECT("'" &amp; UPPER(LEFT(TEXT($D$3,"mmmm"),3)) &amp; "'!Z32")</f>
        <v>0</v>
      </c>
      <c r="E749" s="147"/>
      <c r="F749" s="148"/>
      <c r="G749" s="148"/>
      <c r="H749" s="148"/>
      <c r="I749" s="148"/>
      <c r="J749" s="148"/>
      <c r="K749" s="148"/>
      <c r="L749" s="148"/>
      <c r="M749" s="148"/>
      <c r="N749" s="148"/>
      <c r="O749" s="148"/>
      <c r="P749" s="149"/>
    </row>
    <row r="750" spans="1:16" ht="15" customHeight="1" x14ac:dyDescent="0.25">
      <c r="A750" s="44" t="e">
        <f ca="1">IF(MONTH(C750)=MONTH(D$3),RIGHT('Yearly Info'!A$36,LEN('Yearly Info'!A$36)-4),"")</f>
        <v>#VALUE!</v>
      </c>
      <c r="B750" s="145"/>
      <c r="C750" s="42">
        <f t="shared" ca="1" si="26"/>
        <v>46380</v>
      </c>
      <c r="D750" s="54">
        <f ca="1">INDIRECT("'" &amp; UPPER(LEFT(TEXT($D$3,"mmmm"),3)) &amp; "'!Z33")</f>
        <v>0</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#VALUE!</v>
      </c>
      <c r="B751" s="145"/>
      <c r="C751" s="42">
        <f t="shared" ca="1" si="26"/>
        <v>46380</v>
      </c>
      <c r="D751" s="54">
        <f ca="1">INDIRECT("'" &amp; UPPER(LEFT(TEXT($D$3,"mmmm"),3)) &amp; "'!Z34")</f>
        <v>0</v>
      </c>
      <c r="E751" s="147"/>
      <c r="F751" s="148"/>
      <c r="G751" s="148"/>
      <c r="H751" s="148"/>
      <c r="I751" s="148"/>
      <c r="J751" s="148"/>
      <c r="K751" s="148"/>
      <c r="L751" s="148"/>
      <c r="M751" s="148"/>
      <c r="N751" s="148"/>
      <c r="O751" s="148"/>
      <c r="P751" s="149"/>
    </row>
    <row r="752" spans="1:16" ht="15" customHeight="1" x14ac:dyDescent="0.25">
      <c r="A752" s="44" t="e">
        <f ca="1">IF(MONTH(C752)=MONTH(D$3),RIGHT('Yearly Info'!A$38,LEN('Yearly Info'!A$38)-4),"")</f>
        <v>#VALUE!</v>
      </c>
      <c r="B752" s="145"/>
      <c r="C752" s="42">
        <f t="shared" ca="1" si="26"/>
        <v>46380</v>
      </c>
      <c r="D752" s="54">
        <f ca="1">INDIRECT("'" &amp; UPPER(LEFT(TEXT($D$3,"mmmm"),3)) &amp; "'!Z35")</f>
        <v>0</v>
      </c>
      <c r="E752" s="147"/>
      <c r="F752" s="148"/>
      <c r="G752" s="148"/>
      <c r="H752" s="148"/>
      <c r="I752" s="148"/>
      <c r="J752" s="148"/>
      <c r="K752" s="148"/>
      <c r="L752" s="148"/>
      <c r="M752" s="148"/>
      <c r="N752" s="148"/>
      <c r="O752" s="148"/>
      <c r="P752" s="149"/>
    </row>
    <row r="753" spans="1:16" ht="15" customHeight="1" x14ac:dyDescent="0.25">
      <c r="A753" s="44" t="e">
        <f ca="1">IF(MONTH(C753)=MONTH(D$3),RIGHT('Yearly Info'!A$39,LEN('Yearly Info'!A$39)-4),"")</f>
        <v>#VALUE!</v>
      </c>
      <c r="B753" s="145"/>
      <c r="C753" s="42">
        <f t="shared" ca="1" si="26"/>
        <v>46380</v>
      </c>
      <c r="D753" s="54">
        <f ca="1">INDIRECT("'" &amp; UPPER(LEFT(TEXT($D$3,"mmmm"),3)) &amp; "'!Z36")</f>
        <v>0</v>
      </c>
      <c r="E753" s="147"/>
      <c r="F753" s="148"/>
      <c r="G753" s="148"/>
      <c r="H753" s="148"/>
      <c r="I753" s="148"/>
      <c r="J753" s="148"/>
      <c r="K753" s="148"/>
      <c r="L753" s="148"/>
      <c r="M753" s="148"/>
      <c r="N753" s="148"/>
      <c r="O753" s="148"/>
      <c r="P753" s="149"/>
    </row>
    <row r="754" spans="1:16" ht="15" customHeight="1" thickBot="1" x14ac:dyDescent="0.3">
      <c r="A754" s="45" t="e">
        <f ca="1">IF(MONTH(C754)=MONTH(D$3),RIGHT('Yearly Info'!A$40,LEN('Yearly Info'!A$40)-4),"")</f>
        <v>#VALUE!</v>
      </c>
      <c r="B754" s="145"/>
      <c r="C754" s="42">
        <f t="shared" ca="1" si="26"/>
        <v>46380</v>
      </c>
      <c r="D754" s="54">
        <f ca="1">INDIRECT("'" &amp; UPPER(LEFT(TEXT($D$3,"mmmm"),3)) &amp; "'!Z37")</f>
        <v>0</v>
      </c>
      <c r="E754" s="147"/>
      <c r="F754" s="148"/>
      <c r="G754" s="148"/>
      <c r="H754" s="148"/>
      <c r="I754" s="148"/>
      <c r="J754" s="148"/>
      <c r="K754" s="148"/>
      <c r="L754" s="148"/>
      <c r="M754" s="148"/>
      <c r="N754" s="148"/>
      <c r="O754" s="148"/>
      <c r="P754" s="149"/>
    </row>
    <row r="755" spans="1:16" ht="15" customHeight="1" thickBot="1" x14ac:dyDescent="0.3">
      <c r="A755" s="45" t="str">
        <f ca="1">IF(MONTH(C755)=MONTH(D$3),RIGHT('Yearly Info'!A$41,LEN('Yearly Info'!A$41)-4),"")</f>
        <v xml:space="preserve"> </v>
      </c>
      <c r="B755" s="145"/>
      <c r="C755" s="42">
        <f t="shared" ca="1" si="26"/>
        <v>46380</v>
      </c>
      <c r="D755" s="54">
        <f ca="1">INDIRECT("'" &amp; UPPER(LEFT(TEXT($D$3,"mmmm"),3)) &amp; "'!Z38")</f>
        <v>0</v>
      </c>
      <c r="E755" s="147"/>
      <c r="F755" s="148"/>
      <c r="G755" s="148"/>
      <c r="H755" s="148"/>
      <c r="I755" s="148"/>
      <c r="J755" s="148"/>
      <c r="K755" s="148"/>
      <c r="L755" s="148"/>
      <c r="M755" s="148"/>
      <c r="N755" s="148"/>
      <c r="O755" s="148"/>
      <c r="P755" s="149"/>
    </row>
    <row r="756" spans="1:16" ht="15" customHeight="1" thickBot="1" x14ac:dyDescent="0.3">
      <c r="A756" s="45" t="str">
        <f ca="1">IF(MONTH(C756)=MONTH(D$3),RIGHT('Yearly Info'!A$42,LEN('Yearly Info'!A$42)-4),"")</f>
        <v xml:space="preserve"> </v>
      </c>
      <c r="B756" s="145"/>
      <c r="C756" s="42">
        <f t="shared" ca="1" si="26"/>
        <v>46380</v>
      </c>
      <c r="D756" s="54">
        <f ca="1">INDIRECT("'" &amp; UPPER(LEFT(TEXT($D$3,"mmmm"),3)) &amp; "'!Z39")</f>
        <v>0</v>
      </c>
      <c r="E756" s="147"/>
      <c r="F756" s="148"/>
      <c r="G756" s="148"/>
      <c r="H756" s="148"/>
      <c r="I756" s="148"/>
      <c r="J756" s="148"/>
      <c r="K756" s="148"/>
      <c r="L756" s="148"/>
      <c r="M756" s="148"/>
      <c r="N756" s="148"/>
      <c r="O756" s="148"/>
      <c r="P756" s="149"/>
    </row>
    <row r="757" spans="1:16" ht="15" customHeight="1" thickBot="1" x14ac:dyDescent="0.3">
      <c r="A757" s="45" t="str">
        <f ca="1">IF(MONTH(C757)=MONTH(D$3),RIGHT('Yearly Info'!A$43,LEN('Yearly Info'!A$43)-4),"")</f>
        <v xml:space="preserve"> </v>
      </c>
      <c r="B757" s="146"/>
      <c r="C757" s="42">
        <f t="shared" ca="1" si="26"/>
        <v>46380</v>
      </c>
      <c r="D757" s="55">
        <f ca="1">INDIRECT("'" &amp; UPPER(LEFT(TEXT($D$3,"mmmm"),3)) &amp; "'!Z40")</f>
        <v>0</v>
      </c>
      <c r="E757" s="150"/>
      <c r="F757" s="151"/>
      <c r="G757" s="151"/>
      <c r="H757" s="151"/>
      <c r="I757" s="151"/>
      <c r="J757" s="151"/>
      <c r="K757" s="151"/>
      <c r="L757" s="151"/>
      <c r="M757" s="151"/>
      <c r="N757" s="151"/>
      <c r="O757" s="151"/>
      <c r="P757" s="152"/>
    </row>
    <row r="758" spans="1:16" ht="15" customHeight="1" x14ac:dyDescent="0.25">
      <c r="A758" s="44" t="str">
        <f ca="1">IF(MONTH(C758)=MONTH(D$3),RIGHT('Yearly Info'!A$14,LEN('Yearly Info'!A$14)-4),"")</f>
        <v xml:space="preserve"> RICS Support for MDEQ</v>
      </c>
      <c r="B758" s="145" t="str">
        <f ca="1">TEXT(C758,"dddd")</f>
        <v>Friday</v>
      </c>
      <c r="C758" s="94">
        <f ca="1">C728+1</f>
        <v>46381</v>
      </c>
      <c r="D758" s="54">
        <f ca="1">INDIRECT("'" &amp; UPPER(LEFT(TEXT($D$3,"mmmm"),3)) &amp; "'!AA11")</f>
        <v>0</v>
      </c>
      <c r="E758" s="147"/>
      <c r="F758" s="148"/>
      <c r="G758" s="148"/>
      <c r="H758" s="148"/>
      <c r="I758" s="148"/>
      <c r="J758" s="148"/>
      <c r="K758" s="148"/>
      <c r="L758" s="148"/>
      <c r="M758" s="148"/>
      <c r="N758" s="148"/>
      <c r="O758" s="148"/>
      <c r="P758" s="149"/>
    </row>
    <row r="759" spans="1:16" ht="15" customHeight="1" x14ac:dyDescent="0.25">
      <c r="A759" s="44" t="str">
        <f ca="1">IF(MONTH(C759)=MONTH(D$3),RIGHT('Yearly Info'!A$15,LEN('Yearly Info'!A$15)-4),"")</f>
        <v xml:space="preserve"> MDEQ</v>
      </c>
      <c r="B759" s="145"/>
      <c r="C759" s="42">
        <f ca="1">C758</f>
        <v>46381</v>
      </c>
      <c r="D759" s="54">
        <f ca="1">INDIRECT("'" &amp; UPPER(LEFT(TEXT($D$3,"mmmm"),3)) &amp; "'!AA12")</f>
        <v>0</v>
      </c>
      <c r="E759" s="147"/>
      <c r="F759" s="148"/>
      <c r="G759" s="148"/>
      <c r="H759" s="148"/>
      <c r="I759" s="148"/>
      <c r="J759" s="148"/>
      <c r="K759" s="148"/>
      <c r="L759" s="148"/>
      <c r="M759" s="148"/>
      <c r="N759" s="148"/>
      <c r="O759" s="148"/>
      <c r="P759" s="149"/>
    </row>
    <row r="760" spans="1:16" ht="15" customHeight="1" x14ac:dyDescent="0.25">
      <c r="A760" s="44" t="str">
        <f ca="1">IF(MONTH(C760)=MONTH(D$3),RIGHT('Yearly Info'!A$16,LEN('Yearly Info'!A$16)-4),"")</f>
        <v xml:space="preserve"> RICS Idea Portal</v>
      </c>
      <c r="B760" s="145"/>
      <c r="C760" s="42">
        <f t="shared" ref="C760:C787" ca="1" si="27">C759</f>
        <v>46381</v>
      </c>
      <c r="D760" s="54">
        <f ca="1">INDIRECT("'" &amp; UPPER(LEFT(TEXT($D$3,"mmmm"),3)) &amp; "'!AA13")</f>
        <v>0</v>
      </c>
      <c r="E760" s="147"/>
      <c r="F760" s="148"/>
      <c r="G760" s="148"/>
      <c r="H760" s="148"/>
      <c r="I760" s="148"/>
      <c r="J760" s="148"/>
      <c r="K760" s="148"/>
      <c r="L760" s="148"/>
      <c r="M760" s="148"/>
      <c r="N760" s="148"/>
      <c r="O760" s="148"/>
      <c r="P760" s="149"/>
    </row>
    <row r="761" spans="1:16" ht="15" customHeight="1" x14ac:dyDescent="0.25">
      <c r="A761" s="44" t="str">
        <f ca="1">IF(MONTH(C761)=MONTH(D$3),RIGHT('Yearly Info'!A$17,LEN('Yearly Info'!A$17)-4),"")</f>
        <v xml:space="preserve"> MSWIS</v>
      </c>
      <c r="B761" s="145"/>
      <c r="C761" s="42">
        <f t="shared" ca="1" si="27"/>
        <v>46381</v>
      </c>
      <c r="D761" s="54">
        <f ca="1">INDIRECT("'" &amp; UPPER(LEFT(TEXT($D$3,"mmmm"),3)) &amp; "'!AA14")</f>
        <v>0</v>
      </c>
      <c r="E761" s="147"/>
      <c r="F761" s="148"/>
      <c r="G761" s="148"/>
      <c r="H761" s="148"/>
      <c r="I761" s="148"/>
      <c r="J761" s="148"/>
      <c r="K761" s="148"/>
      <c r="L761" s="148"/>
      <c r="M761" s="148"/>
      <c r="N761" s="148"/>
      <c r="O761" s="148"/>
      <c r="P761" s="149"/>
    </row>
    <row r="762" spans="1:16" ht="15" customHeight="1" x14ac:dyDescent="0.25">
      <c r="A762" s="44" t="str">
        <f ca="1">IF(MONTH(C762)=MONTH(D$3),RIGHT('Yearly Info'!A$18,LEN('Yearly Info'!A$18)-4),"")</f>
        <v xml:space="preserve"> GeoSpatial</v>
      </c>
      <c r="B762" s="145"/>
      <c r="C762" s="42">
        <f t="shared" ca="1" si="27"/>
        <v>46381</v>
      </c>
      <c r="D762" s="54">
        <f ca="1">INDIRECT("'" &amp; UPPER(LEFT(TEXT($D$3,"mmmm"),3)) &amp; "'!AA15")</f>
        <v>0</v>
      </c>
      <c r="E762" s="147"/>
      <c r="F762" s="148"/>
      <c r="G762" s="148"/>
      <c r="H762" s="148"/>
      <c r="I762" s="148"/>
      <c r="J762" s="148"/>
      <c r="K762" s="148"/>
      <c r="L762" s="148"/>
      <c r="M762" s="148"/>
      <c r="N762" s="148"/>
      <c r="O762" s="148"/>
      <c r="P762" s="149"/>
    </row>
    <row r="763" spans="1:16" ht="15" customHeight="1" x14ac:dyDescent="0.25">
      <c r="A763" s="44" t="str">
        <f ca="1">IF(MONTH(C763)=MONTH(D$3),RIGHT('Yearly Info'!A$19,LEN('Yearly Info'!A$19)-4),"")</f>
        <v xml:space="preserve"> RICS Dashboard</v>
      </c>
      <c r="B763" s="145"/>
      <c r="C763" s="42">
        <f t="shared" ca="1" si="27"/>
        <v>46381</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MDWFP NRIS</v>
      </c>
      <c r="B764" s="145"/>
      <c r="C764" s="42">
        <f t="shared" ca="1" si="27"/>
        <v>46381</v>
      </c>
      <c r="D764" s="54">
        <f ca="1">INDIRECT("'" &amp; UPPER(LEFT(TEXT($D$3,"mmmm"),3)) &amp; "'!AA17")</f>
        <v>0</v>
      </c>
      <c r="E764" s="147"/>
      <c r="F764" s="148"/>
      <c r="G764" s="148"/>
      <c r="H764" s="148"/>
      <c r="I764" s="148"/>
      <c r="J764" s="148"/>
      <c r="K764" s="148"/>
      <c r="L764" s="148"/>
      <c r="M764" s="148"/>
      <c r="N764" s="148"/>
      <c r="O764" s="148"/>
      <c r="P764" s="149"/>
    </row>
    <row r="765" spans="1:16" ht="15" customHeight="1" x14ac:dyDescent="0.25">
      <c r="A765" s="44" t="str">
        <f ca="1">IF(MONTH(C765)=MONTH(D$3),RIGHT('Yearly Info'!A$21,LEN('Yearly Info'!A$21)-4),"")</f>
        <v xml:space="preserve"> MSWIS MRVA 4 CLOSED</v>
      </c>
      <c r="B765" s="145"/>
      <c r="C765" s="42">
        <f t="shared" ca="1" si="27"/>
        <v>46381</v>
      </c>
      <c r="D765" s="54">
        <f ca="1">INDIRECT("'" &amp; UPPER(LEFT(TEXT($D$3,"mmmm"),3)) &amp; "'!AA18")</f>
        <v>0</v>
      </c>
      <c r="E765" s="147"/>
      <c r="F765" s="148"/>
      <c r="G765" s="148"/>
      <c r="H765" s="148"/>
      <c r="I765" s="148"/>
      <c r="J765" s="148"/>
      <c r="K765" s="148"/>
      <c r="L765" s="148"/>
      <c r="M765" s="148"/>
      <c r="N765" s="148"/>
      <c r="O765" s="148"/>
      <c r="P765" s="149"/>
    </row>
    <row r="766" spans="1:16" ht="15" customHeight="1" x14ac:dyDescent="0.25">
      <c r="A766" s="44" t="str">
        <f ca="1">IF(MONTH(C766)=MONTH(D$3),RIGHT('Yearly Info'!A$22,LEN('Yearly Info'!A$22)-4),"")</f>
        <v xml:space="preserve"> Tackett</v>
      </c>
      <c r="B766" s="145"/>
      <c r="C766" s="42">
        <f t="shared" ca="1" si="27"/>
        <v>46381</v>
      </c>
      <c r="D766" s="54">
        <f ca="1">INDIRECT("'" &amp; UPPER(LEFT(TEXT($D$3,"mmmm"),3)) &amp; "'!AA19")</f>
        <v>0</v>
      </c>
      <c r="E766" s="147"/>
      <c r="F766" s="148"/>
      <c r="G766" s="148"/>
      <c r="H766" s="148"/>
      <c r="I766" s="148"/>
      <c r="J766" s="148"/>
      <c r="K766" s="148"/>
      <c r="L766" s="148"/>
      <c r="M766" s="148"/>
      <c r="N766" s="148"/>
      <c r="O766" s="148"/>
      <c r="P766" s="149"/>
    </row>
    <row r="767" spans="1:16" ht="15" customHeight="1" x14ac:dyDescent="0.25">
      <c r="A767" s="44" t="e">
        <f ca="1">IF(MONTH(C767)=MONTH(D$3),RIGHT('Yearly Info'!A$23,LEN('Yearly Info'!A$23)-4),"")</f>
        <v>#VALUE!</v>
      </c>
      <c r="B767" s="145"/>
      <c r="C767" s="42">
        <f t="shared" ca="1" si="27"/>
        <v>46381</v>
      </c>
      <c r="D767" s="54">
        <f ca="1">INDIRECT("'" &amp; UPPER(LEFT(TEXT($D$3,"mmmm"),3)) &amp; "'!AA20")</f>
        <v>0</v>
      </c>
      <c r="E767" s="147"/>
      <c r="F767" s="148"/>
      <c r="G767" s="148"/>
      <c r="H767" s="148"/>
      <c r="I767" s="148"/>
      <c r="J767" s="148"/>
      <c r="K767" s="148"/>
      <c r="L767" s="148"/>
      <c r="M767" s="148"/>
      <c r="N767" s="148"/>
      <c r="O767" s="148"/>
      <c r="P767" s="149"/>
    </row>
    <row r="768" spans="1:16" ht="15" customHeight="1" x14ac:dyDescent="0.25">
      <c r="A768" s="44" t="e">
        <f ca="1">IF(MONTH(C768)=MONTH(D$3),RIGHT('Yearly Info'!A$24,LEN('Yearly Info'!A$24)-4),"")</f>
        <v>#VALUE!</v>
      </c>
      <c r="B768" s="145"/>
      <c r="C768" s="42">
        <f t="shared" ca="1" si="27"/>
        <v>46381</v>
      </c>
      <c r="D768" s="54">
        <f ca="1">INDIRECT("'" &amp; UPPER(LEFT(TEXT($D$3,"mmmm"),3)) &amp; "'!AA21")</f>
        <v>0</v>
      </c>
      <c r="E768" s="147"/>
      <c r="F768" s="148"/>
      <c r="G768" s="148"/>
      <c r="H768" s="148"/>
      <c r="I768" s="148"/>
      <c r="J768" s="148"/>
      <c r="K768" s="148"/>
      <c r="L768" s="148"/>
      <c r="M768" s="148"/>
      <c r="N768" s="148"/>
      <c r="O768" s="148"/>
      <c r="P768" s="149"/>
    </row>
    <row r="769" spans="1:16" ht="15" customHeight="1" x14ac:dyDescent="0.25">
      <c r="A769" s="44" t="e">
        <f ca="1">IF(MONTH(C769)=MONTH(D$3),RIGHT('Yearly Info'!A$25,LEN('Yearly Info'!A$25)-4),"")</f>
        <v>#VALUE!</v>
      </c>
      <c r="B769" s="145"/>
      <c r="C769" s="42">
        <f t="shared" ca="1" si="27"/>
        <v>46381</v>
      </c>
      <c r="D769" s="54">
        <f ca="1">INDIRECT("'" &amp; UPPER(LEFT(TEXT($D$3,"mmmm"),3)) &amp; "'!AA22")</f>
        <v>0</v>
      </c>
      <c r="E769" s="147"/>
      <c r="F769" s="148"/>
      <c r="G769" s="148"/>
      <c r="H769" s="148"/>
      <c r="I769" s="148"/>
      <c r="J769" s="148"/>
      <c r="K769" s="148"/>
      <c r="L769" s="148"/>
      <c r="M769" s="148"/>
      <c r="N769" s="148"/>
      <c r="O769" s="148"/>
      <c r="P769" s="149"/>
    </row>
    <row r="770" spans="1:16" ht="15" customHeight="1" x14ac:dyDescent="0.25">
      <c r="A770" s="44" t="e">
        <f ca="1">IF(MONTH(C770)=MONTH(D$3),RIGHT('Yearly Info'!A$26,LEN('Yearly Info'!A$26)-4),"")</f>
        <v>#VALUE!</v>
      </c>
      <c r="B770" s="145"/>
      <c r="C770" s="42">
        <f t="shared" ca="1" si="27"/>
        <v>46381</v>
      </c>
      <c r="D770" s="54">
        <f ca="1">INDIRECT("'" &amp; UPPER(LEFT(TEXT($D$3,"mmmm"),3)) &amp; "'!AA23")</f>
        <v>0</v>
      </c>
      <c r="E770" s="147"/>
      <c r="F770" s="148"/>
      <c r="G770" s="148"/>
      <c r="H770" s="148"/>
      <c r="I770" s="148"/>
      <c r="J770" s="148"/>
      <c r="K770" s="148"/>
      <c r="L770" s="148"/>
      <c r="M770" s="148"/>
      <c r="N770" s="148"/>
      <c r="O770" s="148"/>
      <c r="P770" s="149"/>
    </row>
    <row r="771" spans="1:16" ht="15" customHeight="1" x14ac:dyDescent="0.25">
      <c r="A771" s="44" t="e">
        <f ca="1">IF(MONTH(C771)=MONTH(D$3),RIGHT('Yearly Info'!A$27,LEN('Yearly Info'!A$27)-4),"")</f>
        <v>#VALUE!</v>
      </c>
      <c r="B771" s="145"/>
      <c r="C771" s="42">
        <f t="shared" ca="1" si="27"/>
        <v>46381</v>
      </c>
      <c r="D771" s="54">
        <f ca="1">INDIRECT("'" &amp; UPPER(LEFT(TEXT($D$3,"mmmm"),3)) &amp; "'!AA24")</f>
        <v>0</v>
      </c>
      <c r="E771" s="147"/>
      <c r="F771" s="148"/>
      <c r="G771" s="148"/>
      <c r="H771" s="148"/>
      <c r="I771" s="148"/>
      <c r="J771" s="148"/>
      <c r="K771" s="148"/>
      <c r="L771" s="148"/>
      <c r="M771" s="148"/>
      <c r="N771" s="148"/>
      <c r="O771" s="148"/>
      <c r="P771" s="149"/>
    </row>
    <row r="772" spans="1:16" ht="15" customHeight="1" x14ac:dyDescent="0.25">
      <c r="A772" s="44" t="e">
        <f ca="1">IF(MONTH(C772)=MONTH(D$3),RIGHT('Yearly Info'!A$28,LEN('Yearly Info'!A$28)-4),"")</f>
        <v>#VALUE!</v>
      </c>
      <c r="B772" s="145"/>
      <c r="C772" s="42">
        <f t="shared" ca="1" si="27"/>
        <v>46381</v>
      </c>
      <c r="D772" s="54">
        <f ca="1">INDIRECT("'" &amp; UPPER(LEFT(TEXT($D$3,"mmmm"),3)) &amp; "'!AA25")</f>
        <v>0</v>
      </c>
      <c r="E772" s="147"/>
      <c r="F772" s="148"/>
      <c r="G772" s="148"/>
      <c r="H772" s="148"/>
      <c r="I772" s="148"/>
      <c r="J772" s="148"/>
      <c r="K772" s="148"/>
      <c r="L772" s="148"/>
      <c r="M772" s="148"/>
      <c r="N772" s="148"/>
      <c r="O772" s="148"/>
      <c r="P772" s="149"/>
    </row>
    <row r="773" spans="1:16" ht="15" customHeight="1" x14ac:dyDescent="0.25">
      <c r="A773" s="44" t="e">
        <f ca="1">IF(MONTH(C773)=MONTH(D$3),RIGHT('Yearly Info'!A$29,LEN('Yearly Info'!A$29)-4),"")</f>
        <v>#VALUE!</v>
      </c>
      <c r="B773" s="145"/>
      <c r="C773" s="42">
        <f t="shared" ca="1" si="27"/>
        <v>46381</v>
      </c>
      <c r="D773" s="54">
        <f ca="1">INDIRECT("'" &amp; UPPER(LEFT(TEXT($D$3,"mmmm"),3)) &amp; "'!AA26")</f>
        <v>0</v>
      </c>
      <c r="E773" s="147"/>
      <c r="F773" s="148"/>
      <c r="G773" s="148"/>
      <c r="H773" s="148"/>
      <c r="I773" s="148"/>
      <c r="J773" s="148"/>
      <c r="K773" s="148"/>
      <c r="L773" s="148"/>
      <c r="M773" s="148"/>
      <c r="N773" s="148"/>
      <c r="O773" s="148"/>
      <c r="P773" s="149"/>
    </row>
    <row r="774" spans="1:16" ht="15" customHeight="1" x14ac:dyDescent="0.25">
      <c r="A774" s="44" t="e">
        <f ca="1">IF(MONTH(C774)=MONTH(D$3),RIGHT('Yearly Info'!A$30,LEN('Yearly Info'!A$30)-4),"")</f>
        <v>#VALUE!</v>
      </c>
      <c r="B774" s="145"/>
      <c r="C774" s="42">
        <f t="shared" ca="1" si="27"/>
        <v>46381</v>
      </c>
      <c r="D774" s="54">
        <f ca="1">INDIRECT("'" &amp; UPPER(LEFT(TEXT($D$3,"mmmm"),3)) &amp; "'!AA27")</f>
        <v>0</v>
      </c>
      <c r="E774" s="147"/>
      <c r="F774" s="148"/>
      <c r="G774" s="148"/>
      <c r="H774" s="148"/>
      <c r="I774" s="148"/>
      <c r="J774" s="148"/>
      <c r="K774" s="148"/>
      <c r="L774" s="148"/>
      <c r="M774" s="148"/>
      <c r="N774" s="148"/>
      <c r="O774" s="148"/>
      <c r="P774" s="149"/>
    </row>
    <row r="775" spans="1:16" ht="15" customHeight="1" x14ac:dyDescent="0.25">
      <c r="A775" s="44" t="e">
        <f ca="1">IF(MONTH(C775)=MONTH(D$3),RIGHT('Yearly Info'!A$31,LEN('Yearly Info'!A$31)-4),"")</f>
        <v>#VALUE!</v>
      </c>
      <c r="B775" s="145"/>
      <c r="C775" s="42">
        <f t="shared" ca="1" si="27"/>
        <v>46381</v>
      </c>
      <c r="D775" s="54">
        <f ca="1">INDIRECT("'" &amp; UPPER(LEFT(TEXT($D$3,"mmmm"),3)) &amp; "'!AA28")</f>
        <v>0</v>
      </c>
      <c r="E775" s="147"/>
      <c r="F775" s="148"/>
      <c r="G775" s="148"/>
      <c r="H775" s="148"/>
      <c r="I775" s="148"/>
      <c r="J775" s="148"/>
      <c r="K775" s="148"/>
      <c r="L775" s="148"/>
      <c r="M775" s="148"/>
      <c r="N775" s="148"/>
      <c r="O775" s="148"/>
      <c r="P775" s="149"/>
    </row>
    <row r="776" spans="1:16" ht="15" customHeight="1" x14ac:dyDescent="0.25">
      <c r="A776" s="44" t="e">
        <f ca="1">IF(MONTH(C776)=MONTH(D$3),RIGHT('Yearly Info'!A$32,LEN('Yearly Info'!A$32)-4),"")</f>
        <v>#VALUE!</v>
      </c>
      <c r="B776" s="145"/>
      <c r="C776" s="42">
        <f t="shared" ca="1" si="27"/>
        <v>46381</v>
      </c>
      <c r="D776" s="54">
        <f ca="1">INDIRECT("'" &amp; UPPER(LEFT(TEXT($D$3,"mmmm"),3)) &amp; "'!AA29")</f>
        <v>0</v>
      </c>
      <c r="E776" s="147"/>
      <c r="F776" s="148"/>
      <c r="G776" s="148"/>
      <c r="H776" s="148"/>
      <c r="I776" s="148"/>
      <c r="J776" s="148"/>
      <c r="K776" s="148"/>
      <c r="L776" s="148"/>
      <c r="M776" s="148"/>
      <c r="N776" s="148"/>
      <c r="O776" s="148"/>
      <c r="P776" s="149"/>
    </row>
    <row r="777" spans="1:16" ht="15" customHeight="1" x14ac:dyDescent="0.25">
      <c r="A777" s="44" t="e">
        <f ca="1">IF(MONTH(C777)=MONTH(D$3),RIGHT('Yearly Info'!A$33,LEN('Yearly Info'!A$33)-4),"")</f>
        <v>#VALUE!</v>
      </c>
      <c r="B777" s="145"/>
      <c r="C777" s="42">
        <f t="shared" ca="1" si="27"/>
        <v>46381</v>
      </c>
      <c r="D777" s="54">
        <f ca="1">INDIRECT("'" &amp; UPPER(LEFT(TEXT($D$3,"mmmm"),3)) &amp; "'!AA30")</f>
        <v>0</v>
      </c>
      <c r="E777" s="147"/>
      <c r="F777" s="148"/>
      <c r="G777" s="148"/>
      <c r="H777" s="148"/>
      <c r="I777" s="148"/>
      <c r="J777" s="148"/>
      <c r="K777" s="148"/>
      <c r="L777" s="148"/>
      <c r="M777" s="148"/>
      <c r="N777" s="148"/>
      <c r="O777" s="148"/>
      <c r="P777" s="149"/>
    </row>
    <row r="778" spans="1:16" ht="15" customHeight="1" x14ac:dyDescent="0.25">
      <c r="A778" s="44" t="e">
        <f ca="1">IF(MONTH(C778)=MONTH(D$3),RIGHT('Yearly Info'!A$34,LEN('Yearly Info'!A$34)-4),"")</f>
        <v>#VALUE!</v>
      </c>
      <c r="B778" s="145"/>
      <c r="C778" s="42">
        <f t="shared" ca="1" si="27"/>
        <v>46381</v>
      </c>
      <c r="D778" s="54">
        <f ca="1">INDIRECT("'" &amp; UPPER(LEFT(TEXT($D$3,"mmmm"),3)) &amp; "'!AA31")</f>
        <v>0</v>
      </c>
      <c r="E778" s="147"/>
      <c r="F778" s="148"/>
      <c r="G778" s="148"/>
      <c r="H778" s="148"/>
      <c r="I778" s="148"/>
      <c r="J778" s="148"/>
      <c r="K778" s="148"/>
      <c r="L778" s="148"/>
      <c r="M778" s="148"/>
      <c r="N778" s="148"/>
      <c r="O778" s="148"/>
      <c r="P778" s="149"/>
    </row>
    <row r="779" spans="1:16" ht="15" customHeight="1" x14ac:dyDescent="0.25">
      <c r="A779" s="44" t="e">
        <f ca="1">IF(MONTH(C779)=MONTH(D$3),RIGHT('Yearly Info'!A$35,LEN('Yearly Info'!A$35)-4),"")</f>
        <v>#VALUE!</v>
      </c>
      <c r="B779" s="145"/>
      <c r="C779" s="42">
        <f t="shared" ca="1" si="27"/>
        <v>46381</v>
      </c>
      <c r="D779" s="54">
        <f ca="1">INDIRECT("'" &amp; UPPER(LEFT(TEXT($D$3,"mmmm"),3)) &amp; "'!AA32")</f>
        <v>0</v>
      </c>
      <c r="E779" s="147"/>
      <c r="F779" s="148"/>
      <c r="G779" s="148"/>
      <c r="H779" s="148"/>
      <c r="I779" s="148"/>
      <c r="J779" s="148"/>
      <c r="K779" s="148"/>
      <c r="L779" s="148"/>
      <c r="M779" s="148"/>
      <c r="N779" s="148"/>
      <c r="O779" s="148"/>
      <c r="P779" s="149"/>
    </row>
    <row r="780" spans="1:16" ht="15" customHeight="1" x14ac:dyDescent="0.25">
      <c r="A780" s="44" t="e">
        <f ca="1">IF(MONTH(C780)=MONTH(D$3),RIGHT('Yearly Info'!A$36,LEN('Yearly Info'!A$36)-4),"")</f>
        <v>#VALUE!</v>
      </c>
      <c r="B780" s="145"/>
      <c r="C780" s="42">
        <f t="shared" ca="1" si="27"/>
        <v>46381</v>
      </c>
      <c r="D780" s="54">
        <f ca="1">INDIRECT("'" &amp; UPPER(LEFT(TEXT($D$3,"mmmm"),3)) &amp; "'!AA33")</f>
        <v>0</v>
      </c>
      <c r="E780" s="147"/>
      <c r="F780" s="148"/>
      <c r="G780" s="148"/>
      <c r="H780" s="148"/>
      <c r="I780" s="148"/>
      <c r="J780" s="148"/>
      <c r="K780" s="148"/>
      <c r="L780" s="148"/>
      <c r="M780" s="148"/>
      <c r="N780" s="148"/>
      <c r="O780" s="148"/>
      <c r="P780" s="149"/>
    </row>
    <row r="781" spans="1:16" ht="15" customHeight="1" x14ac:dyDescent="0.25">
      <c r="A781" s="44" t="e">
        <f ca="1">IF(MONTH(C781)=MONTH(D$3),RIGHT('Yearly Info'!A$37,LEN('Yearly Info'!A$37)-4),"")</f>
        <v>#VALUE!</v>
      </c>
      <c r="B781" s="145"/>
      <c r="C781" s="42">
        <f t="shared" ca="1" si="27"/>
        <v>46381</v>
      </c>
      <c r="D781" s="54">
        <f ca="1">INDIRECT("'" &amp; UPPER(LEFT(TEXT($D$3,"mmmm"),3)) &amp; "'!AA34")</f>
        <v>0</v>
      </c>
      <c r="E781" s="147"/>
      <c r="F781" s="148"/>
      <c r="G781" s="148"/>
      <c r="H781" s="148"/>
      <c r="I781" s="148"/>
      <c r="J781" s="148"/>
      <c r="K781" s="148"/>
      <c r="L781" s="148"/>
      <c r="M781" s="148"/>
      <c r="N781" s="148"/>
      <c r="O781" s="148"/>
      <c r="P781" s="149"/>
    </row>
    <row r="782" spans="1:16" ht="15" customHeight="1" x14ac:dyDescent="0.25">
      <c r="A782" s="44" t="e">
        <f ca="1">IF(MONTH(C782)=MONTH(D$3),RIGHT('Yearly Info'!A$38,LEN('Yearly Info'!A$38)-4),"")</f>
        <v>#VALUE!</v>
      </c>
      <c r="B782" s="145"/>
      <c r="C782" s="42">
        <f t="shared" ca="1" si="27"/>
        <v>46381</v>
      </c>
      <c r="D782" s="54">
        <f ca="1">INDIRECT("'" &amp; UPPER(LEFT(TEXT($D$3,"mmmm"),3)) &amp; "'!AA35")</f>
        <v>0</v>
      </c>
      <c r="E782" s="147"/>
      <c r="F782" s="148"/>
      <c r="G782" s="148"/>
      <c r="H782" s="148"/>
      <c r="I782" s="148"/>
      <c r="J782" s="148"/>
      <c r="K782" s="148"/>
      <c r="L782" s="148"/>
      <c r="M782" s="148"/>
      <c r="N782" s="148"/>
      <c r="O782" s="148"/>
      <c r="P782" s="149"/>
    </row>
    <row r="783" spans="1:16" ht="15" customHeight="1" x14ac:dyDescent="0.25">
      <c r="A783" s="44" t="e">
        <f ca="1">IF(MONTH(C783)=MONTH(D$3),RIGHT('Yearly Info'!A$39,LEN('Yearly Info'!A$39)-4),"")</f>
        <v>#VALUE!</v>
      </c>
      <c r="B783" s="145"/>
      <c r="C783" s="42">
        <f t="shared" ca="1" si="27"/>
        <v>46381</v>
      </c>
      <c r="D783" s="54">
        <f ca="1">INDIRECT("'" &amp; UPPER(LEFT(TEXT($D$3,"mmmm"),3)) &amp; "'!AA36")</f>
        <v>0</v>
      </c>
      <c r="E783" s="147"/>
      <c r="F783" s="148"/>
      <c r="G783" s="148"/>
      <c r="H783" s="148"/>
      <c r="I783" s="148"/>
      <c r="J783" s="148"/>
      <c r="K783" s="148"/>
      <c r="L783" s="148"/>
      <c r="M783" s="148"/>
      <c r="N783" s="148"/>
      <c r="O783" s="148"/>
      <c r="P783" s="149"/>
    </row>
    <row r="784" spans="1:16" ht="15" customHeight="1" thickBot="1" x14ac:dyDescent="0.3">
      <c r="A784" s="45" t="e">
        <f ca="1">IF(MONTH(C784)=MONTH(D$3),RIGHT('Yearly Info'!A$40,LEN('Yearly Info'!A$40)-4),"")</f>
        <v>#VALUE!</v>
      </c>
      <c r="B784" s="145"/>
      <c r="C784" s="42">
        <f t="shared" ca="1" si="27"/>
        <v>46381</v>
      </c>
      <c r="D784" s="54">
        <f ca="1">INDIRECT("'" &amp; UPPER(LEFT(TEXT($D$3,"mmmm"),3)) &amp; "'!AA37")</f>
        <v>0</v>
      </c>
      <c r="E784" s="147"/>
      <c r="F784" s="148"/>
      <c r="G784" s="148"/>
      <c r="H784" s="148"/>
      <c r="I784" s="148"/>
      <c r="J784" s="148"/>
      <c r="K784" s="148"/>
      <c r="L784" s="148"/>
      <c r="M784" s="148"/>
      <c r="N784" s="148"/>
      <c r="O784" s="148"/>
      <c r="P784" s="149"/>
    </row>
    <row r="785" spans="1:16" ht="15" customHeight="1" thickBot="1" x14ac:dyDescent="0.3">
      <c r="A785" s="45" t="str">
        <f ca="1">IF(MONTH(C785)=MONTH(D$3),RIGHT('Yearly Info'!A$41,LEN('Yearly Info'!A$41)-4),"")</f>
        <v xml:space="preserve"> </v>
      </c>
      <c r="B785" s="145"/>
      <c r="C785" s="42">
        <f t="shared" ca="1" si="27"/>
        <v>46381</v>
      </c>
      <c r="D785" s="54">
        <f ca="1">INDIRECT("'" &amp; UPPER(LEFT(TEXT($D$3,"mmmm"),3)) &amp; "'!AA38")</f>
        <v>0</v>
      </c>
      <c r="E785" s="147"/>
      <c r="F785" s="148"/>
      <c r="G785" s="148"/>
      <c r="H785" s="148"/>
      <c r="I785" s="148"/>
      <c r="J785" s="148"/>
      <c r="K785" s="148"/>
      <c r="L785" s="148"/>
      <c r="M785" s="148"/>
      <c r="N785" s="148"/>
      <c r="O785" s="148"/>
      <c r="P785" s="149"/>
    </row>
    <row r="786" spans="1:16" ht="15" customHeight="1" thickBot="1" x14ac:dyDescent="0.3">
      <c r="A786" s="45" t="str">
        <f ca="1">IF(MONTH(C786)=MONTH(D$3),RIGHT('Yearly Info'!A$42,LEN('Yearly Info'!A$42)-4),"")</f>
        <v xml:space="preserve"> </v>
      </c>
      <c r="B786" s="145"/>
      <c r="C786" s="42">
        <f t="shared" ca="1" si="27"/>
        <v>46381</v>
      </c>
      <c r="D786" s="54">
        <f ca="1">INDIRECT("'" &amp; UPPER(LEFT(TEXT($D$3,"mmmm"),3)) &amp; "'!AA39")</f>
        <v>0</v>
      </c>
      <c r="E786" s="147"/>
      <c r="F786" s="148"/>
      <c r="G786" s="148"/>
      <c r="H786" s="148"/>
      <c r="I786" s="148"/>
      <c r="J786" s="148"/>
      <c r="K786" s="148"/>
      <c r="L786" s="148"/>
      <c r="M786" s="148"/>
      <c r="N786" s="148"/>
      <c r="O786" s="148"/>
      <c r="P786" s="149"/>
    </row>
    <row r="787" spans="1:16" ht="15" customHeight="1" thickBot="1" x14ac:dyDescent="0.3">
      <c r="A787" s="45" t="str">
        <f ca="1">IF(MONTH(C787)=MONTH(D$3),RIGHT('Yearly Info'!A$43,LEN('Yearly Info'!A$43)-4),"")</f>
        <v xml:space="preserve"> </v>
      </c>
      <c r="B787" s="146"/>
      <c r="C787" s="42">
        <f t="shared" ca="1" si="27"/>
        <v>46381</v>
      </c>
      <c r="D787" s="55">
        <f ca="1">INDIRECT("'" &amp; UPPER(LEFT(TEXT($D$3,"mmmm"),3)) &amp; "'!AA40")</f>
        <v>0</v>
      </c>
      <c r="E787" s="150"/>
      <c r="F787" s="151"/>
      <c r="G787" s="151"/>
      <c r="H787" s="151"/>
      <c r="I787" s="151"/>
      <c r="J787" s="151"/>
      <c r="K787" s="151"/>
      <c r="L787" s="151"/>
      <c r="M787" s="151"/>
      <c r="N787" s="151"/>
      <c r="O787" s="151"/>
      <c r="P787" s="152"/>
    </row>
    <row r="788" spans="1:16" ht="15" customHeight="1" x14ac:dyDescent="0.25">
      <c r="A788" s="44" t="str">
        <f ca="1">IF(MONTH(C788)=MONTH(D$3),RIGHT('Yearly Info'!A$14,LEN('Yearly Info'!A$14)-4),"")</f>
        <v xml:space="preserve"> RICS Support for MDEQ</v>
      </c>
      <c r="B788" s="145" t="str">
        <f ca="1">TEXT(C788,"dddd")</f>
        <v>Saturday</v>
      </c>
      <c r="C788" s="94">
        <f ca="1">C758+1</f>
        <v>46382</v>
      </c>
      <c r="D788" s="107">
        <f ca="1">INDIRECT("'" &amp; UPPER(LEFT(TEXT($D$3,"mmmm"),3)) &amp; "'!AB11")</f>
        <v>0</v>
      </c>
      <c r="E788" s="147"/>
      <c r="F788" s="148"/>
      <c r="G788" s="148"/>
      <c r="H788" s="148"/>
      <c r="I788" s="148"/>
      <c r="J788" s="148"/>
      <c r="K788" s="148"/>
      <c r="L788" s="148"/>
      <c r="M788" s="148"/>
      <c r="N788" s="148"/>
      <c r="O788" s="148"/>
      <c r="P788" s="149"/>
    </row>
    <row r="789" spans="1:16" ht="15" customHeight="1" x14ac:dyDescent="0.25">
      <c r="A789" s="44" t="str">
        <f ca="1">IF(MONTH(C789)=MONTH(D$3),RIGHT('Yearly Info'!A$15,LEN('Yearly Info'!A$15)-4),"")</f>
        <v xml:space="preserve"> MDEQ</v>
      </c>
      <c r="B789" s="145"/>
      <c r="C789" s="42">
        <f ca="1">C788</f>
        <v>46382</v>
      </c>
      <c r="D789" s="107">
        <f ca="1">INDIRECT("'" &amp; UPPER(LEFT(TEXT($D$3,"mmmm"),3)) &amp; "'!AB12")</f>
        <v>0</v>
      </c>
      <c r="E789" s="147"/>
      <c r="F789" s="148"/>
      <c r="G789" s="148"/>
      <c r="H789" s="148"/>
      <c r="I789" s="148"/>
      <c r="J789" s="148"/>
      <c r="K789" s="148"/>
      <c r="L789" s="148"/>
      <c r="M789" s="148"/>
      <c r="N789" s="148"/>
      <c r="O789" s="148"/>
      <c r="P789" s="149"/>
    </row>
    <row r="790" spans="1:16" ht="15" customHeight="1" x14ac:dyDescent="0.25">
      <c r="A790" s="44" t="str">
        <f ca="1">IF(MONTH(C790)=MONTH(D$3),RIGHT('Yearly Info'!A$16,LEN('Yearly Info'!A$16)-4),"")</f>
        <v xml:space="preserve"> RICS Idea Portal</v>
      </c>
      <c r="B790" s="145"/>
      <c r="C790" s="42">
        <f t="shared" ref="C790:C817" ca="1" si="28">C789</f>
        <v>46382</v>
      </c>
      <c r="D790" s="107">
        <f ca="1">INDIRECT("'" &amp; UPPER(LEFT(TEXT($D$3,"mmmm"),3)) &amp; "'!AB13")</f>
        <v>0</v>
      </c>
      <c r="E790" s="147"/>
      <c r="F790" s="148"/>
      <c r="G790" s="148"/>
      <c r="H790" s="148"/>
      <c r="I790" s="148"/>
      <c r="J790" s="148"/>
      <c r="K790" s="148"/>
      <c r="L790" s="148"/>
      <c r="M790" s="148"/>
      <c r="N790" s="148"/>
      <c r="O790" s="148"/>
      <c r="P790" s="149"/>
    </row>
    <row r="791" spans="1:16" ht="15" customHeight="1" x14ac:dyDescent="0.25">
      <c r="A791" s="44" t="str">
        <f ca="1">IF(MONTH(C791)=MONTH(D$3),RIGHT('Yearly Info'!A$17,LEN('Yearly Info'!A$17)-4),"")</f>
        <v xml:space="preserve"> MSWIS</v>
      </c>
      <c r="B791" s="145"/>
      <c r="C791" s="42">
        <f t="shared" ca="1" si="28"/>
        <v>46382</v>
      </c>
      <c r="D791" s="107">
        <f ca="1">INDIRECT("'" &amp; UPPER(LEFT(TEXT($D$3,"mmmm"),3)) &amp; "'!AB14")</f>
        <v>0</v>
      </c>
      <c r="E791" s="147"/>
      <c r="F791" s="148"/>
      <c r="G791" s="148"/>
      <c r="H791" s="148"/>
      <c r="I791" s="148"/>
      <c r="J791" s="148"/>
      <c r="K791" s="148"/>
      <c r="L791" s="148"/>
      <c r="M791" s="148"/>
      <c r="N791" s="148"/>
      <c r="O791" s="148"/>
      <c r="P791" s="149"/>
    </row>
    <row r="792" spans="1:16" ht="15" customHeight="1" x14ac:dyDescent="0.25">
      <c r="A792" s="44" t="str">
        <f ca="1">IF(MONTH(C792)=MONTH(D$3),RIGHT('Yearly Info'!A$18,LEN('Yearly Info'!A$18)-4),"")</f>
        <v xml:space="preserve"> GeoSpatial</v>
      </c>
      <c r="B792" s="145"/>
      <c r="C792" s="42">
        <f t="shared" ca="1" si="28"/>
        <v>46382</v>
      </c>
      <c r="D792" s="107">
        <f ca="1">INDIRECT("'" &amp; UPPER(LEFT(TEXT($D$3,"mmmm"),3)) &amp; "'!AB15")</f>
        <v>0</v>
      </c>
      <c r="E792" s="147"/>
      <c r="F792" s="148"/>
      <c r="G792" s="148"/>
      <c r="H792" s="148"/>
      <c r="I792" s="148"/>
      <c r="J792" s="148"/>
      <c r="K792" s="148"/>
      <c r="L792" s="148"/>
      <c r="M792" s="148"/>
      <c r="N792" s="148"/>
      <c r="O792" s="148"/>
      <c r="P792" s="149"/>
    </row>
    <row r="793" spans="1:16" ht="15" customHeight="1" x14ac:dyDescent="0.25">
      <c r="A793" s="44" t="str">
        <f ca="1">IF(MONTH(C793)=MONTH(D$3),RIGHT('Yearly Info'!A$19,LEN('Yearly Info'!A$19)-4),"")</f>
        <v xml:space="preserve"> RICS Dashboard</v>
      </c>
      <c r="B793" s="145"/>
      <c r="C793" s="42">
        <f t="shared" ca="1" si="28"/>
        <v>46382</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MDWFP NRIS</v>
      </c>
      <c r="B794" s="145"/>
      <c r="C794" s="42">
        <f t="shared" ca="1" si="28"/>
        <v>46382</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 MRVA 4 CLOSED</v>
      </c>
      <c r="B795" s="145"/>
      <c r="C795" s="42">
        <f t="shared" ca="1" si="28"/>
        <v>46382</v>
      </c>
      <c r="D795" s="107">
        <f ca="1">INDIRECT("'" &amp; UPPER(LEFT(TEXT($D$3,"mmmm"),3)) &amp; "'!AB18")</f>
        <v>0</v>
      </c>
      <c r="E795" s="147"/>
      <c r="F795" s="148"/>
      <c r="G795" s="148"/>
      <c r="H795" s="148"/>
      <c r="I795" s="148"/>
      <c r="J795" s="148"/>
      <c r="K795" s="148"/>
      <c r="L795" s="148"/>
      <c r="M795" s="148"/>
      <c r="N795" s="148"/>
      <c r="O795" s="148"/>
      <c r="P795" s="149"/>
    </row>
    <row r="796" spans="1:16" ht="15" customHeight="1" x14ac:dyDescent="0.25">
      <c r="A796" s="44" t="str">
        <f ca="1">IF(MONTH(C796)=MONTH(D$3),RIGHT('Yearly Info'!A$22,LEN('Yearly Info'!A$22)-4),"")</f>
        <v xml:space="preserve"> Tackett</v>
      </c>
      <c r="B796" s="145"/>
      <c r="C796" s="42">
        <f t="shared" ca="1" si="28"/>
        <v>46382</v>
      </c>
      <c r="D796" s="107">
        <f ca="1">INDIRECT("'" &amp; UPPER(LEFT(TEXT($D$3,"mmmm"),3)) &amp; "'!AB19")</f>
        <v>0</v>
      </c>
      <c r="E796" s="147"/>
      <c r="F796" s="148"/>
      <c r="G796" s="148"/>
      <c r="H796" s="148"/>
      <c r="I796" s="148"/>
      <c r="J796" s="148"/>
      <c r="K796" s="148"/>
      <c r="L796" s="148"/>
      <c r="M796" s="148"/>
      <c r="N796" s="148"/>
      <c r="O796" s="148"/>
      <c r="P796" s="149"/>
    </row>
    <row r="797" spans="1:16" ht="15" customHeight="1" x14ac:dyDescent="0.25">
      <c r="A797" s="44" t="e">
        <f ca="1">IF(MONTH(C797)=MONTH(D$3),RIGHT('Yearly Info'!A$23,LEN('Yearly Info'!A$23)-4),"")</f>
        <v>#VALUE!</v>
      </c>
      <c r="B797" s="145"/>
      <c r="C797" s="42">
        <f t="shared" ca="1" si="28"/>
        <v>46382</v>
      </c>
      <c r="D797" s="107">
        <f ca="1">INDIRECT("'" &amp; UPPER(LEFT(TEXT($D$3,"mmmm"),3)) &amp; "'!AB20")</f>
        <v>0</v>
      </c>
      <c r="E797" s="160"/>
      <c r="F797" s="148"/>
      <c r="G797" s="148"/>
      <c r="H797" s="148"/>
      <c r="I797" s="148"/>
      <c r="J797" s="148"/>
      <c r="K797" s="148"/>
      <c r="L797" s="148"/>
      <c r="M797" s="148"/>
      <c r="N797" s="148"/>
      <c r="O797" s="148"/>
      <c r="P797" s="149"/>
    </row>
    <row r="798" spans="1:16" ht="15" customHeight="1" x14ac:dyDescent="0.25">
      <c r="A798" s="44" t="e">
        <f ca="1">IF(MONTH(C798)=MONTH(D$3),RIGHT('Yearly Info'!A$24,LEN('Yearly Info'!A$24)-4),"")</f>
        <v>#VALUE!</v>
      </c>
      <c r="B798" s="145"/>
      <c r="C798" s="42">
        <f t="shared" ca="1" si="28"/>
        <v>46382</v>
      </c>
      <c r="D798" s="107">
        <f ca="1">INDIRECT("'" &amp; UPPER(LEFT(TEXT($D$3,"mmmm"),3)) &amp; "'!AB21")</f>
        <v>0</v>
      </c>
      <c r="E798" s="147"/>
      <c r="F798" s="148"/>
      <c r="G798" s="148"/>
      <c r="H798" s="148"/>
      <c r="I798" s="148"/>
      <c r="J798" s="148"/>
      <c r="K798" s="148"/>
      <c r="L798" s="148"/>
      <c r="M798" s="148"/>
      <c r="N798" s="148"/>
      <c r="O798" s="148"/>
      <c r="P798" s="149"/>
    </row>
    <row r="799" spans="1:16" ht="15" customHeight="1" x14ac:dyDescent="0.25">
      <c r="A799" s="44" t="e">
        <f ca="1">IF(MONTH(C799)=MONTH(D$3),RIGHT('Yearly Info'!A$25,LEN('Yearly Info'!A$25)-4),"")</f>
        <v>#VALUE!</v>
      </c>
      <c r="B799" s="145"/>
      <c r="C799" s="42">
        <f t="shared" ca="1" si="28"/>
        <v>46382</v>
      </c>
      <c r="D799" s="107">
        <f ca="1">INDIRECT("'" &amp; UPPER(LEFT(TEXT($D$3,"mmmm"),3)) &amp; "'!AB22")</f>
        <v>0</v>
      </c>
      <c r="E799" s="147"/>
      <c r="F799" s="148"/>
      <c r="G799" s="148"/>
      <c r="H799" s="148"/>
      <c r="I799" s="148"/>
      <c r="J799" s="148"/>
      <c r="K799" s="148"/>
      <c r="L799" s="148"/>
      <c r="M799" s="148"/>
      <c r="N799" s="148"/>
      <c r="O799" s="148"/>
      <c r="P799" s="149"/>
    </row>
    <row r="800" spans="1:16" ht="15" customHeight="1" x14ac:dyDescent="0.25">
      <c r="A800" s="44" t="e">
        <f ca="1">IF(MONTH(C800)=MONTH(D$3),RIGHT('Yearly Info'!A$26,LEN('Yearly Info'!A$26)-4),"")</f>
        <v>#VALUE!</v>
      </c>
      <c r="B800" s="145"/>
      <c r="C800" s="42">
        <f t="shared" ca="1" si="28"/>
        <v>46382</v>
      </c>
      <c r="D800" s="107">
        <f ca="1">INDIRECT("'" &amp; UPPER(LEFT(TEXT($D$3,"mmmm"),3)) &amp; "'!AB23")</f>
        <v>0</v>
      </c>
      <c r="E800" s="147"/>
      <c r="F800" s="148"/>
      <c r="G800" s="148"/>
      <c r="H800" s="148"/>
      <c r="I800" s="148"/>
      <c r="J800" s="148"/>
      <c r="K800" s="148"/>
      <c r="L800" s="148"/>
      <c r="M800" s="148"/>
      <c r="N800" s="148"/>
      <c r="O800" s="148"/>
      <c r="P800" s="149"/>
    </row>
    <row r="801" spans="1:16" ht="15" customHeight="1" x14ac:dyDescent="0.25">
      <c r="A801" s="44" t="e">
        <f ca="1">IF(MONTH(C801)=MONTH(D$3),RIGHT('Yearly Info'!A$27,LEN('Yearly Info'!A$27)-4),"")</f>
        <v>#VALUE!</v>
      </c>
      <c r="B801" s="145"/>
      <c r="C801" s="42">
        <f t="shared" ca="1" si="28"/>
        <v>46382</v>
      </c>
      <c r="D801" s="107">
        <f ca="1">INDIRECT("'" &amp; UPPER(LEFT(TEXT($D$3,"mmmm"),3)) &amp; "'!AB24")</f>
        <v>0</v>
      </c>
      <c r="E801" s="147"/>
      <c r="F801" s="148"/>
      <c r="G801" s="148"/>
      <c r="H801" s="148"/>
      <c r="I801" s="148"/>
      <c r="J801" s="148"/>
      <c r="K801" s="148"/>
      <c r="L801" s="148"/>
      <c r="M801" s="148"/>
      <c r="N801" s="148"/>
      <c r="O801" s="148"/>
      <c r="P801" s="149"/>
    </row>
    <row r="802" spans="1:16" ht="15" customHeight="1" x14ac:dyDescent="0.25">
      <c r="A802" s="44" t="e">
        <f ca="1">IF(MONTH(C802)=MONTH(D$3),RIGHT('Yearly Info'!A$28,LEN('Yearly Info'!A$28)-4),"")</f>
        <v>#VALUE!</v>
      </c>
      <c r="B802" s="145"/>
      <c r="C802" s="42">
        <f t="shared" ca="1" si="28"/>
        <v>46382</v>
      </c>
      <c r="D802" s="107">
        <f ca="1">INDIRECT("'" &amp; UPPER(LEFT(TEXT($D$3,"mmmm"),3)) &amp; "'!AB25")</f>
        <v>0</v>
      </c>
      <c r="E802" s="147"/>
      <c r="F802" s="148"/>
      <c r="G802" s="148"/>
      <c r="H802" s="148"/>
      <c r="I802" s="148"/>
      <c r="J802" s="148"/>
      <c r="K802" s="148"/>
      <c r="L802" s="148"/>
      <c r="M802" s="148"/>
      <c r="N802" s="148"/>
      <c r="O802" s="148"/>
      <c r="P802" s="149"/>
    </row>
    <row r="803" spans="1:16" ht="15" customHeight="1" x14ac:dyDescent="0.25">
      <c r="A803" s="44" t="e">
        <f ca="1">IF(MONTH(C803)=MONTH(D$3),RIGHT('Yearly Info'!A$29,LEN('Yearly Info'!A$29)-4),"")</f>
        <v>#VALUE!</v>
      </c>
      <c r="B803" s="145"/>
      <c r="C803" s="42">
        <f t="shared" ca="1" si="28"/>
        <v>46382</v>
      </c>
      <c r="D803" s="107">
        <f ca="1">INDIRECT("'" &amp; UPPER(LEFT(TEXT($D$3,"mmmm"),3)) &amp; "'!AB26")</f>
        <v>0</v>
      </c>
      <c r="E803" s="147"/>
      <c r="F803" s="148"/>
      <c r="G803" s="148"/>
      <c r="H803" s="148"/>
      <c r="I803" s="148"/>
      <c r="J803" s="148"/>
      <c r="K803" s="148"/>
      <c r="L803" s="148"/>
      <c r="M803" s="148"/>
      <c r="N803" s="148"/>
      <c r="O803" s="148"/>
      <c r="P803" s="149"/>
    </row>
    <row r="804" spans="1:16" ht="15" customHeight="1" x14ac:dyDescent="0.25">
      <c r="A804" s="44" t="e">
        <f ca="1">IF(MONTH(C804)=MONTH(D$3),RIGHT('Yearly Info'!A$30,LEN('Yearly Info'!A$30)-4),"")</f>
        <v>#VALUE!</v>
      </c>
      <c r="B804" s="145"/>
      <c r="C804" s="42">
        <f t="shared" ca="1" si="28"/>
        <v>46382</v>
      </c>
      <c r="D804" s="107">
        <f ca="1">INDIRECT("'" &amp; UPPER(LEFT(TEXT($D$3,"mmmm"),3)) &amp; "'!AB27")</f>
        <v>0</v>
      </c>
      <c r="E804" s="147"/>
      <c r="F804" s="148"/>
      <c r="G804" s="148"/>
      <c r="H804" s="148"/>
      <c r="I804" s="148"/>
      <c r="J804" s="148"/>
      <c r="K804" s="148"/>
      <c r="L804" s="148"/>
      <c r="M804" s="148"/>
      <c r="N804" s="148"/>
      <c r="O804" s="148"/>
      <c r="P804" s="149"/>
    </row>
    <row r="805" spans="1:16" ht="15" customHeight="1" x14ac:dyDescent="0.25">
      <c r="A805" s="44" t="e">
        <f ca="1">IF(MONTH(C805)=MONTH(D$3),RIGHT('Yearly Info'!A$31,LEN('Yearly Info'!A$31)-4),"")</f>
        <v>#VALUE!</v>
      </c>
      <c r="B805" s="145"/>
      <c r="C805" s="42">
        <f t="shared" ca="1" si="28"/>
        <v>46382</v>
      </c>
      <c r="D805" s="107">
        <f ca="1">INDIRECT("'" &amp; UPPER(LEFT(TEXT($D$3,"mmmm"),3)) &amp; "'!AB28")</f>
        <v>0</v>
      </c>
      <c r="E805" s="147"/>
      <c r="F805" s="148"/>
      <c r="G805" s="148"/>
      <c r="H805" s="148"/>
      <c r="I805" s="148"/>
      <c r="J805" s="148"/>
      <c r="K805" s="148"/>
      <c r="L805" s="148"/>
      <c r="M805" s="148"/>
      <c r="N805" s="148"/>
      <c r="O805" s="148"/>
      <c r="P805" s="149"/>
    </row>
    <row r="806" spans="1:16" ht="15" customHeight="1" x14ac:dyDescent="0.25">
      <c r="A806" s="44" t="e">
        <f ca="1">IF(MONTH(C806)=MONTH(D$3),RIGHT('Yearly Info'!A$32,LEN('Yearly Info'!A$32)-4),"")</f>
        <v>#VALUE!</v>
      </c>
      <c r="B806" s="145"/>
      <c r="C806" s="42">
        <f t="shared" ca="1" si="28"/>
        <v>46382</v>
      </c>
      <c r="D806" s="107">
        <f ca="1">INDIRECT("'" &amp; UPPER(LEFT(TEXT($D$3,"mmmm"),3)) &amp; "'!AB29")</f>
        <v>0</v>
      </c>
      <c r="E806" s="147"/>
      <c r="F806" s="148"/>
      <c r="G806" s="148"/>
      <c r="H806" s="148"/>
      <c r="I806" s="148"/>
      <c r="J806" s="148"/>
      <c r="K806" s="148"/>
      <c r="L806" s="148"/>
      <c r="M806" s="148"/>
      <c r="N806" s="148"/>
      <c r="O806" s="148"/>
      <c r="P806" s="149"/>
    </row>
    <row r="807" spans="1:16" ht="15" customHeight="1" x14ac:dyDescent="0.25">
      <c r="A807" s="44" t="e">
        <f ca="1">IF(MONTH(C807)=MONTH(D$3),RIGHT('Yearly Info'!A$33,LEN('Yearly Info'!A$33)-4),"")</f>
        <v>#VALUE!</v>
      </c>
      <c r="B807" s="145"/>
      <c r="C807" s="42">
        <f t="shared" ca="1" si="28"/>
        <v>46382</v>
      </c>
      <c r="D807" s="107">
        <f ca="1">INDIRECT("'" &amp; UPPER(LEFT(TEXT($D$3,"mmmm"),3)) &amp; "'!AB30")</f>
        <v>0</v>
      </c>
      <c r="E807" s="147"/>
      <c r="F807" s="148"/>
      <c r="G807" s="148"/>
      <c r="H807" s="148"/>
      <c r="I807" s="148"/>
      <c r="J807" s="148"/>
      <c r="K807" s="148"/>
      <c r="L807" s="148"/>
      <c r="M807" s="148"/>
      <c r="N807" s="148"/>
      <c r="O807" s="148"/>
      <c r="P807" s="149"/>
    </row>
    <row r="808" spans="1:16" ht="15" customHeight="1" x14ac:dyDescent="0.25">
      <c r="A808" s="44" t="e">
        <f ca="1">IF(MONTH(C808)=MONTH(D$3),RIGHT('Yearly Info'!A$34,LEN('Yearly Info'!A$34)-4),"")</f>
        <v>#VALUE!</v>
      </c>
      <c r="B808" s="145"/>
      <c r="C808" s="42">
        <f t="shared" ca="1" si="28"/>
        <v>46382</v>
      </c>
      <c r="D808" s="107">
        <f ca="1">INDIRECT("'" &amp; UPPER(LEFT(TEXT($D$3,"mmmm"),3)) &amp; "'!AB31")</f>
        <v>0</v>
      </c>
      <c r="E808" s="147"/>
      <c r="F808" s="148"/>
      <c r="G808" s="148"/>
      <c r="H808" s="148"/>
      <c r="I808" s="148"/>
      <c r="J808" s="148"/>
      <c r="K808" s="148"/>
      <c r="L808" s="148"/>
      <c r="M808" s="148"/>
      <c r="N808" s="148"/>
      <c r="O808" s="148"/>
      <c r="P808" s="149"/>
    </row>
    <row r="809" spans="1:16" ht="15" customHeight="1" x14ac:dyDescent="0.25">
      <c r="A809" s="44" t="e">
        <f ca="1">IF(MONTH(C809)=MONTH(D$3),RIGHT('Yearly Info'!A$35,LEN('Yearly Info'!A$35)-4),"")</f>
        <v>#VALUE!</v>
      </c>
      <c r="B809" s="145"/>
      <c r="C809" s="42">
        <f t="shared" ca="1" si="28"/>
        <v>46382</v>
      </c>
      <c r="D809" s="107">
        <f ca="1">INDIRECT("'" &amp; UPPER(LEFT(TEXT($D$3,"mmmm"),3)) &amp; "'!AB32")</f>
        <v>0</v>
      </c>
      <c r="E809" s="147"/>
      <c r="F809" s="148"/>
      <c r="G809" s="148"/>
      <c r="H809" s="148"/>
      <c r="I809" s="148"/>
      <c r="J809" s="148"/>
      <c r="K809" s="148"/>
      <c r="L809" s="148"/>
      <c r="M809" s="148"/>
      <c r="N809" s="148"/>
      <c r="O809" s="148"/>
      <c r="P809" s="149"/>
    </row>
    <row r="810" spans="1:16" ht="15" customHeight="1" x14ac:dyDescent="0.25">
      <c r="A810" s="44" t="e">
        <f ca="1">IF(MONTH(C810)=MONTH(D$3),RIGHT('Yearly Info'!A$36,LEN('Yearly Info'!A$36)-4),"")</f>
        <v>#VALUE!</v>
      </c>
      <c r="B810" s="145"/>
      <c r="C810" s="42">
        <f t="shared" ca="1" si="28"/>
        <v>46382</v>
      </c>
      <c r="D810" s="107">
        <f ca="1">INDIRECT("'" &amp; UPPER(LEFT(TEXT($D$3,"mmmm"),3)) &amp; "'!AB33")</f>
        <v>0</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#VALUE!</v>
      </c>
      <c r="B811" s="145"/>
      <c r="C811" s="42">
        <f t="shared" ca="1" si="28"/>
        <v>46382</v>
      </c>
      <c r="D811" s="107">
        <f ca="1">INDIRECT("'" &amp; UPPER(LEFT(TEXT($D$3,"mmmm"),3)) &amp; "'!AB34")</f>
        <v>0</v>
      </c>
      <c r="E811" s="147"/>
      <c r="F811" s="148"/>
      <c r="G811" s="148"/>
      <c r="H811" s="148"/>
      <c r="I811" s="148"/>
      <c r="J811" s="148"/>
      <c r="K811" s="148"/>
      <c r="L811" s="148"/>
      <c r="M811" s="148"/>
      <c r="N811" s="148"/>
      <c r="O811" s="148"/>
      <c r="P811" s="149"/>
    </row>
    <row r="812" spans="1:16" ht="15" customHeight="1" x14ac:dyDescent="0.25">
      <c r="A812" s="44" t="e">
        <f ca="1">IF(MONTH(C812)=MONTH(D$3),RIGHT('Yearly Info'!A$38,LEN('Yearly Info'!A$38)-4),"")</f>
        <v>#VALUE!</v>
      </c>
      <c r="B812" s="145"/>
      <c r="C812" s="42">
        <f t="shared" ca="1" si="28"/>
        <v>46382</v>
      </c>
      <c r="D812" s="107">
        <f ca="1">INDIRECT("'" &amp; UPPER(LEFT(TEXT($D$3,"mmmm"),3)) &amp; "'!AB35")</f>
        <v>0</v>
      </c>
      <c r="E812" s="147"/>
      <c r="F812" s="148"/>
      <c r="G812" s="148"/>
      <c r="H812" s="148"/>
      <c r="I812" s="148"/>
      <c r="J812" s="148"/>
      <c r="K812" s="148"/>
      <c r="L812" s="148"/>
      <c r="M812" s="148"/>
      <c r="N812" s="148"/>
      <c r="O812" s="148"/>
      <c r="P812" s="149"/>
    </row>
    <row r="813" spans="1:16" ht="15" customHeight="1" x14ac:dyDescent="0.25">
      <c r="A813" s="44" t="e">
        <f ca="1">IF(MONTH(C813)=MONTH(D$3),RIGHT('Yearly Info'!A$39,LEN('Yearly Info'!A$39)-4),"")</f>
        <v>#VALUE!</v>
      </c>
      <c r="B813" s="145"/>
      <c r="C813" s="42">
        <f t="shared" ca="1" si="28"/>
        <v>46382</v>
      </c>
      <c r="D813" s="107">
        <f ca="1">INDIRECT("'" &amp; UPPER(LEFT(TEXT($D$3,"mmmm"),3)) &amp; "'!AB36")</f>
        <v>0</v>
      </c>
      <c r="E813" s="147"/>
      <c r="F813" s="148"/>
      <c r="G813" s="148"/>
      <c r="H813" s="148"/>
      <c r="I813" s="148"/>
      <c r="J813" s="148"/>
      <c r="K813" s="148"/>
      <c r="L813" s="148"/>
      <c r="M813" s="148"/>
      <c r="N813" s="148"/>
      <c r="O813" s="148"/>
      <c r="P813" s="149"/>
    </row>
    <row r="814" spans="1:16" ht="15" customHeight="1" thickBot="1" x14ac:dyDescent="0.3">
      <c r="A814" s="45" t="e">
        <f ca="1">IF(MONTH(C814)=MONTH(D$3),RIGHT('Yearly Info'!A$40,LEN('Yearly Info'!A$40)-4),"")</f>
        <v>#VALUE!</v>
      </c>
      <c r="B814" s="145"/>
      <c r="C814" s="42">
        <f t="shared" ca="1" si="28"/>
        <v>46382</v>
      </c>
      <c r="D814" s="107">
        <f ca="1">INDIRECT("'" &amp; UPPER(LEFT(TEXT($D$3,"mmmm"),3)) &amp; "'!AB37")</f>
        <v>0</v>
      </c>
      <c r="E814" s="147"/>
      <c r="F814" s="148"/>
      <c r="G814" s="148"/>
      <c r="H814" s="148"/>
      <c r="I814" s="148"/>
      <c r="J814" s="148"/>
      <c r="K814" s="148"/>
      <c r="L814" s="148"/>
      <c r="M814" s="148"/>
      <c r="N814" s="148"/>
      <c r="O814" s="148"/>
      <c r="P814" s="149"/>
    </row>
    <row r="815" spans="1:16" ht="15" customHeight="1" thickBot="1" x14ac:dyDescent="0.3">
      <c r="A815" s="45" t="str">
        <f ca="1">IF(MONTH(C815)=MONTH(D$3),RIGHT('Yearly Info'!A$41,LEN('Yearly Info'!A$41)-4),"")</f>
        <v xml:space="preserve"> </v>
      </c>
      <c r="B815" s="145"/>
      <c r="C815" s="42">
        <f t="shared" ca="1" si="28"/>
        <v>46382</v>
      </c>
      <c r="D815" s="107">
        <f ca="1">INDIRECT("'" &amp; UPPER(LEFT(TEXT($D$3,"mmmm"),3)) &amp; "'!AB38")</f>
        <v>0</v>
      </c>
      <c r="E815" s="147"/>
      <c r="F815" s="148"/>
      <c r="G815" s="148"/>
      <c r="H815" s="148"/>
      <c r="I815" s="148"/>
      <c r="J815" s="148"/>
      <c r="K815" s="148"/>
      <c r="L815" s="148"/>
      <c r="M815" s="148"/>
      <c r="N815" s="148"/>
      <c r="O815" s="148"/>
      <c r="P815" s="149"/>
    </row>
    <row r="816" spans="1:16" ht="15" customHeight="1" thickBot="1" x14ac:dyDescent="0.3">
      <c r="A816" s="45" t="str">
        <f ca="1">IF(MONTH(C816)=MONTH(D$3),RIGHT('Yearly Info'!A$42,LEN('Yearly Info'!A$42)-4),"")</f>
        <v xml:space="preserve"> </v>
      </c>
      <c r="B816" s="145"/>
      <c r="C816" s="42">
        <f t="shared" ca="1" si="28"/>
        <v>46382</v>
      </c>
      <c r="D816" s="107">
        <f ca="1">INDIRECT("'" &amp; UPPER(LEFT(TEXT($D$3,"mmmm"),3)) &amp; "'!AB39")</f>
        <v>0</v>
      </c>
      <c r="E816" s="147"/>
      <c r="F816" s="148"/>
      <c r="G816" s="148"/>
      <c r="H816" s="148"/>
      <c r="I816" s="148"/>
      <c r="J816" s="148"/>
      <c r="K816" s="148"/>
      <c r="L816" s="148"/>
      <c r="M816" s="148"/>
      <c r="N816" s="148"/>
      <c r="O816" s="148"/>
      <c r="P816" s="149"/>
    </row>
    <row r="817" spans="1:16" ht="15" customHeight="1" thickBot="1" x14ac:dyDescent="0.3">
      <c r="A817" s="45" t="str">
        <f ca="1">IF(MONTH(C817)=MONTH(D$3),RIGHT('Yearly Info'!A$43,LEN('Yearly Info'!A$43)-4),"")</f>
        <v xml:space="preserve"> </v>
      </c>
      <c r="B817" s="146"/>
      <c r="C817" s="42">
        <f t="shared" ca="1" si="28"/>
        <v>46382</v>
      </c>
      <c r="D817" s="107">
        <f ca="1">INDIRECT("'" &amp; UPPER(LEFT(TEXT($D$3,"mmmm"),3)) &amp; "'!AB40")</f>
        <v>0</v>
      </c>
      <c r="E817" s="150"/>
      <c r="F817" s="151"/>
      <c r="G817" s="151"/>
      <c r="H817" s="151"/>
      <c r="I817" s="151"/>
      <c r="J817" s="151"/>
      <c r="K817" s="151"/>
      <c r="L817" s="151"/>
      <c r="M817" s="151"/>
      <c r="N817" s="151"/>
      <c r="O817" s="151"/>
      <c r="P817" s="152"/>
    </row>
    <row r="818" spans="1:16" ht="15" customHeight="1" x14ac:dyDescent="0.25">
      <c r="A818" s="44" t="str">
        <f ca="1">IF(MONTH(C818)=MONTH(D$3),RIGHT('Yearly Info'!A$14,LEN('Yearly Info'!A$14)-4),"")</f>
        <v xml:space="preserve"> RICS Support for MDEQ</v>
      </c>
      <c r="B818" s="145" t="str">
        <f ca="1">TEXT(C818,"dddd")</f>
        <v>Sunday</v>
      </c>
      <c r="C818" s="94">
        <f ca="1">C788+1</f>
        <v>46383</v>
      </c>
      <c r="D818" s="107">
        <f ca="1">INDIRECT("'" &amp; UPPER(LEFT(TEXT($D$3,"mmmm"),3)) &amp; "'!AC11")</f>
        <v>0</v>
      </c>
      <c r="E818" s="147"/>
      <c r="F818" s="148"/>
      <c r="G818" s="148"/>
      <c r="H818" s="148"/>
      <c r="I818" s="148"/>
      <c r="J818" s="148"/>
      <c r="K818" s="148"/>
      <c r="L818" s="148"/>
      <c r="M818" s="148"/>
      <c r="N818" s="148"/>
      <c r="O818" s="148"/>
      <c r="P818" s="149"/>
    </row>
    <row r="819" spans="1:16" ht="15" customHeight="1" x14ac:dyDescent="0.25">
      <c r="A819" s="44" t="str">
        <f ca="1">IF(MONTH(C819)=MONTH(D$3),RIGHT('Yearly Info'!A$15,LEN('Yearly Info'!A$15)-4),"")</f>
        <v xml:space="preserve"> MDEQ</v>
      </c>
      <c r="B819" s="145"/>
      <c r="C819" s="42">
        <f ca="1">C818</f>
        <v>46383</v>
      </c>
      <c r="D819" s="107">
        <f ca="1">INDIRECT("'" &amp; UPPER(LEFT(TEXT($D$3,"mmmm"),3)) &amp; "'!AC12")</f>
        <v>0</v>
      </c>
      <c r="E819" s="147"/>
      <c r="F819" s="148"/>
      <c r="G819" s="148"/>
      <c r="H819" s="148"/>
      <c r="I819" s="148"/>
      <c r="J819" s="148"/>
      <c r="K819" s="148"/>
      <c r="L819" s="148"/>
      <c r="M819" s="148"/>
      <c r="N819" s="148"/>
      <c r="O819" s="148"/>
      <c r="P819" s="149"/>
    </row>
    <row r="820" spans="1:16" ht="15" customHeight="1" x14ac:dyDescent="0.25">
      <c r="A820" s="44" t="str">
        <f ca="1">IF(MONTH(C820)=MONTH(D$3),RIGHT('Yearly Info'!A$16,LEN('Yearly Info'!A$16)-4),"")</f>
        <v xml:space="preserve"> RICS Idea Portal</v>
      </c>
      <c r="B820" s="145"/>
      <c r="C820" s="42">
        <f t="shared" ref="C820:C847" ca="1" si="29">C819</f>
        <v>46383</v>
      </c>
      <c r="D820" s="107">
        <f ca="1">INDIRECT("'" &amp; UPPER(LEFT(TEXT($D$3,"mmmm"),3)) &amp; "'!AC13")</f>
        <v>0</v>
      </c>
      <c r="E820" s="147"/>
      <c r="F820" s="148"/>
      <c r="G820" s="148"/>
      <c r="H820" s="148"/>
      <c r="I820" s="148"/>
      <c r="J820" s="148"/>
      <c r="K820" s="148"/>
      <c r="L820" s="148"/>
      <c r="M820" s="148"/>
      <c r="N820" s="148"/>
      <c r="O820" s="148"/>
      <c r="P820" s="149"/>
    </row>
    <row r="821" spans="1:16" ht="15" customHeight="1" x14ac:dyDescent="0.25">
      <c r="A821" s="44" t="str">
        <f ca="1">IF(MONTH(C821)=MONTH(D$3),RIGHT('Yearly Info'!A$17,LEN('Yearly Info'!A$17)-4),"")</f>
        <v xml:space="preserve"> MSWIS</v>
      </c>
      <c r="B821" s="145"/>
      <c r="C821" s="42">
        <f t="shared" ca="1" si="29"/>
        <v>46383</v>
      </c>
      <c r="D821" s="107">
        <f ca="1">INDIRECT("'" &amp; UPPER(LEFT(TEXT($D$3,"mmmm"),3)) &amp; "'!AC14")</f>
        <v>0</v>
      </c>
      <c r="E821" s="147"/>
      <c r="F821" s="148"/>
      <c r="G821" s="148"/>
      <c r="H821" s="148"/>
      <c r="I821" s="148"/>
      <c r="J821" s="148"/>
      <c r="K821" s="148"/>
      <c r="L821" s="148"/>
      <c r="M821" s="148"/>
      <c r="N821" s="148"/>
      <c r="O821" s="148"/>
      <c r="P821" s="149"/>
    </row>
    <row r="822" spans="1:16" ht="15" customHeight="1" x14ac:dyDescent="0.25">
      <c r="A822" s="44" t="str">
        <f ca="1">IF(MONTH(C822)=MONTH(D$3),RIGHT('Yearly Info'!A$18,LEN('Yearly Info'!A$18)-4),"")</f>
        <v xml:space="preserve"> GeoSpatial</v>
      </c>
      <c r="B822" s="145"/>
      <c r="C822" s="42">
        <f t="shared" ca="1" si="29"/>
        <v>46383</v>
      </c>
      <c r="D822" s="107">
        <f ca="1">INDIRECT("'" &amp; UPPER(LEFT(TEXT($D$3,"mmmm"),3)) &amp; "'!AC15")</f>
        <v>0</v>
      </c>
      <c r="E822" s="147"/>
      <c r="F822" s="148"/>
      <c r="G822" s="148"/>
      <c r="H822" s="148"/>
      <c r="I822" s="148"/>
      <c r="J822" s="148"/>
      <c r="K822" s="148"/>
      <c r="L822" s="148"/>
      <c r="M822" s="148"/>
      <c r="N822" s="148"/>
      <c r="O822" s="148"/>
      <c r="P822" s="149"/>
    </row>
    <row r="823" spans="1:16" ht="15" customHeight="1" x14ac:dyDescent="0.25">
      <c r="A823" s="44" t="str">
        <f ca="1">IF(MONTH(C823)=MONTH(D$3),RIGHT('Yearly Info'!A$19,LEN('Yearly Info'!A$19)-4),"")</f>
        <v xml:space="preserve"> RICS Dashboard</v>
      </c>
      <c r="B823" s="145"/>
      <c r="C823" s="42">
        <f t="shared" ca="1" si="29"/>
        <v>46383</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xml:space="preserve"> MDWFP NRIS</v>
      </c>
      <c r="B824" s="145"/>
      <c r="C824" s="42">
        <f t="shared" ca="1" si="29"/>
        <v>46383</v>
      </c>
      <c r="D824" s="107">
        <f ca="1">INDIRECT("'" &amp; UPPER(LEFT(TEXT($D$3,"mmmm"),3)) &amp; "'!AC17")</f>
        <v>0</v>
      </c>
      <c r="E824" s="147"/>
      <c r="F824" s="148"/>
      <c r="G824" s="148"/>
      <c r="H824" s="148"/>
      <c r="I824" s="148"/>
      <c r="J824" s="148"/>
      <c r="K824" s="148"/>
      <c r="L824" s="148"/>
      <c r="M824" s="148"/>
      <c r="N824" s="148"/>
      <c r="O824" s="148"/>
      <c r="P824" s="149"/>
    </row>
    <row r="825" spans="1:16" ht="15" customHeight="1" x14ac:dyDescent="0.25">
      <c r="A825" s="44" t="str">
        <f ca="1">IF(MONTH(C825)=MONTH(D$3),RIGHT('Yearly Info'!A$21,LEN('Yearly Info'!A$21)-4),"")</f>
        <v xml:space="preserve"> MSWIS MRVA 4 CLOSED</v>
      </c>
      <c r="B825" s="145"/>
      <c r="C825" s="42">
        <f t="shared" ca="1" si="29"/>
        <v>46383</v>
      </c>
      <c r="D825" s="107">
        <f ca="1">INDIRECT("'" &amp; UPPER(LEFT(TEXT($D$3,"mmmm"),3)) &amp; "'!AC18")</f>
        <v>0</v>
      </c>
      <c r="E825" s="147"/>
      <c r="F825" s="148"/>
      <c r="G825" s="148"/>
      <c r="H825" s="148"/>
      <c r="I825" s="148"/>
      <c r="J825" s="148"/>
      <c r="K825" s="148"/>
      <c r="L825" s="148"/>
      <c r="M825" s="148"/>
      <c r="N825" s="148"/>
      <c r="O825" s="148"/>
      <c r="P825" s="149"/>
    </row>
    <row r="826" spans="1:16" ht="15" customHeight="1" x14ac:dyDescent="0.25">
      <c r="A826" s="44" t="str">
        <f ca="1">IF(MONTH(C826)=MONTH(D$3),RIGHT('Yearly Info'!A$22,LEN('Yearly Info'!A$22)-4),"")</f>
        <v xml:space="preserve"> Tackett</v>
      </c>
      <c r="B826" s="145"/>
      <c r="C826" s="42">
        <f t="shared" ca="1" si="29"/>
        <v>46383</v>
      </c>
      <c r="D826" s="107">
        <f ca="1">INDIRECT("'" &amp; UPPER(LEFT(TEXT($D$3,"mmmm"),3)) &amp; "'!AC19")</f>
        <v>0</v>
      </c>
      <c r="E826" s="147"/>
      <c r="F826" s="148"/>
      <c r="G826" s="148"/>
      <c r="H826" s="148"/>
      <c r="I826" s="148"/>
      <c r="J826" s="148"/>
      <c r="K826" s="148"/>
      <c r="L826" s="148"/>
      <c r="M826" s="148"/>
      <c r="N826" s="148"/>
      <c r="O826" s="148"/>
      <c r="P826" s="149"/>
    </row>
    <row r="827" spans="1:16" ht="15" customHeight="1" x14ac:dyDescent="0.25">
      <c r="A827" s="44" t="e">
        <f ca="1">IF(MONTH(C827)=MONTH(D$3),RIGHT('Yearly Info'!A$23,LEN('Yearly Info'!A$23)-4),"")</f>
        <v>#VALUE!</v>
      </c>
      <c r="B827" s="145"/>
      <c r="C827" s="42">
        <f t="shared" ca="1" si="29"/>
        <v>46383</v>
      </c>
      <c r="D827" s="107">
        <f ca="1">INDIRECT("'" &amp; UPPER(LEFT(TEXT($D$3,"mmmm"),3)) &amp; "'!AC20")</f>
        <v>0</v>
      </c>
      <c r="E827" s="147"/>
      <c r="F827" s="148"/>
      <c r="G827" s="148"/>
      <c r="H827" s="148"/>
      <c r="I827" s="148"/>
      <c r="J827" s="148"/>
      <c r="K827" s="148"/>
      <c r="L827" s="148"/>
      <c r="M827" s="148"/>
      <c r="N827" s="148"/>
      <c r="O827" s="148"/>
      <c r="P827" s="149"/>
    </row>
    <row r="828" spans="1:16" ht="15" customHeight="1" x14ac:dyDescent="0.25">
      <c r="A828" s="44" t="e">
        <f ca="1">IF(MONTH(C828)=MONTH(D$3),RIGHT('Yearly Info'!A$24,LEN('Yearly Info'!A$24)-4),"")</f>
        <v>#VALUE!</v>
      </c>
      <c r="B828" s="145"/>
      <c r="C828" s="42">
        <f t="shared" ca="1" si="29"/>
        <v>46383</v>
      </c>
      <c r="D828" s="107">
        <f ca="1">INDIRECT("'" &amp; UPPER(LEFT(TEXT($D$3,"mmmm"),3)) &amp; "'!AC21")</f>
        <v>0</v>
      </c>
      <c r="E828" s="147"/>
      <c r="F828" s="148"/>
      <c r="G828" s="148"/>
      <c r="H828" s="148"/>
      <c r="I828" s="148"/>
      <c r="J828" s="148"/>
      <c r="K828" s="148"/>
      <c r="L828" s="148"/>
      <c r="M828" s="148"/>
      <c r="N828" s="148"/>
      <c r="O828" s="148"/>
      <c r="P828" s="149"/>
    </row>
    <row r="829" spans="1:16" ht="15" customHeight="1" x14ac:dyDescent="0.25">
      <c r="A829" s="44" t="e">
        <f ca="1">IF(MONTH(C829)=MONTH(D$3),RIGHT('Yearly Info'!A$25,LEN('Yearly Info'!A$25)-4),"")</f>
        <v>#VALUE!</v>
      </c>
      <c r="B829" s="145"/>
      <c r="C829" s="42">
        <f t="shared" ca="1" si="29"/>
        <v>46383</v>
      </c>
      <c r="D829" s="107">
        <f ca="1">INDIRECT("'" &amp; UPPER(LEFT(TEXT($D$3,"mmmm"),3)) &amp; "'!AC22")</f>
        <v>0</v>
      </c>
      <c r="E829" s="147"/>
      <c r="F829" s="148"/>
      <c r="G829" s="148"/>
      <c r="H829" s="148"/>
      <c r="I829" s="148"/>
      <c r="J829" s="148"/>
      <c r="K829" s="148"/>
      <c r="L829" s="148"/>
      <c r="M829" s="148"/>
      <c r="N829" s="148"/>
      <c r="O829" s="148"/>
      <c r="P829" s="149"/>
    </row>
    <row r="830" spans="1:16" ht="15" customHeight="1" x14ac:dyDescent="0.25">
      <c r="A830" s="44" t="e">
        <f ca="1">IF(MONTH(C830)=MONTH(D$3),RIGHT('Yearly Info'!A$26,LEN('Yearly Info'!A$26)-4),"")</f>
        <v>#VALUE!</v>
      </c>
      <c r="B830" s="145"/>
      <c r="C830" s="42">
        <f t="shared" ca="1" si="29"/>
        <v>46383</v>
      </c>
      <c r="D830" s="107">
        <f ca="1">INDIRECT("'" &amp; UPPER(LEFT(TEXT($D$3,"mmmm"),3)) &amp; "'!AC23")</f>
        <v>0</v>
      </c>
      <c r="E830" s="147"/>
      <c r="F830" s="148"/>
      <c r="G830" s="148"/>
      <c r="H830" s="148"/>
      <c r="I830" s="148"/>
      <c r="J830" s="148"/>
      <c r="K830" s="148"/>
      <c r="L830" s="148"/>
      <c r="M830" s="148"/>
      <c r="N830" s="148"/>
      <c r="O830" s="148"/>
      <c r="P830" s="149"/>
    </row>
    <row r="831" spans="1:16" ht="15" customHeight="1" x14ac:dyDescent="0.25">
      <c r="A831" s="44" t="e">
        <f ca="1">IF(MONTH(C831)=MONTH(D$3),RIGHT('Yearly Info'!A$27,LEN('Yearly Info'!A$27)-4),"")</f>
        <v>#VALUE!</v>
      </c>
      <c r="B831" s="145"/>
      <c r="C831" s="42">
        <f t="shared" ca="1" si="29"/>
        <v>46383</v>
      </c>
      <c r="D831" s="107">
        <f ca="1">INDIRECT("'" &amp; UPPER(LEFT(TEXT($D$3,"mmmm"),3)) &amp; "'!AC24")</f>
        <v>0</v>
      </c>
      <c r="E831" s="147"/>
      <c r="F831" s="148"/>
      <c r="G831" s="148"/>
      <c r="H831" s="148"/>
      <c r="I831" s="148"/>
      <c r="J831" s="148"/>
      <c r="K831" s="148"/>
      <c r="L831" s="148"/>
      <c r="M831" s="148"/>
      <c r="N831" s="148"/>
      <c r="O831" s="148"/>
      <c r="P831" s="149"/>
    </row>
    <row r="832" spans="1:16" ht="15" customHeight="1" x14ac:dyDescent="0.25">
      <c r="A832" s="44" t="e">
        <f ca="1">IF(MONTH(C832)=MONTH(D$3),RIGHT('Yearly Info'!A$28,LEN('Yearly Info'!A$28)-4),"")</f>
        <v>#VALUE!</v>
      </c>
      <c r="B832" s="145"/>
      <c r="C832" s="42">
        <f t="shared" ca="1" si="29"/>
        <v>46383</v>
      </c>
      <c r="D832" s="107">
        <f ca="1">INDIRECT("'" &amp; UPPER(LEFT(TEXT($D$3,"mmmm"),3)) &amp; "'!AC25")</f>
        <v>0</v>
      </c>
      <c r="E832" s="147"/>
      <c r="F832" s="148"/>
      <c r="G832" s="148"/>
      <c r="H832" s="148"/>
      <c r="I832" s="148"/>
      <c r="J832" s="148"/>
      <c r="K832" s="148"/>
      <c r="L832" s="148"/>
      <c r="M832" s="148"/>
      <c r="N832" s="148"/>
      <c r="O832" s="148"/>
      <c r="P832" s="149"/>
    </row>
    <row r="833" spans="1:16" ht="15" customHeight="1" x14ac:dyDescent="0.25">
      <c r="A833" s="44" t="e">
        <f ca="1">IF(MONTH(C833)=MONTH(D$3),RIGHT('Yearly Info'!A$29,LEN('Yearly Info'!A$29)-4),"")</f>
        <v>#VALUE!</v>
      </c>
      <c r="B833" s="145"/>
      <c r="C833" s="42">
        <f t="shared" ca="1" si="29"/>
        <v>46383</v>
      </c>
      <c r="D833" s="107">
        <f ca="1">INDIRECT("'" &amp; UPPER(LEFT(TEXT($D$3,"mmmm"),3)) &amp; "'!AC26")</f>
        <v>0</v>
      </c>
      <c r="E833" s="147"/>
      <c r="F833" s="148"/>
      <c r="G833" s="148"/>
      <c r="H833" s="148"/>
      <c r="I833" s="148"/>
      <c r="J833" s="148"/>
      <c r="K833" s="148"/>
      <c r="L833" s="148"/>
      <c r="M833" s="148"/>
      <c r="N833" s="148"/>
      <c r="O833" s="148"/>
      <c r="P833" s="149"/>
    </row>
    <row r="834" spans="1:16" ht="15" customHeight="1" x14ac:dyDescent="0.25">
      <c r="A834" s="44" t="e">
        <f ca="1">IF(MONTH(C834)=MONTH(D$3),RIGHT('Yearly Info'!A$30,LEN('Yearly Info'!A$30)-4),"")</f>
        <v>#VALUE!</v>
      </c>
      <c r="B834" s="145"/>
      <c r="C834" s="42">
        <f t="shared" ca="1" si="29"/>
        <v>46383</v>
      </c>
      <c r="D834" s="107">
        <f ca="1">INDIRECT("'" &amp; UPPER(LEFT(TEXT($D$3,"mmmm"),3)) &amp; "'!AC27")</f>
        <v>0</v>
      </c>
      <c r="E834" s="147"/>
      <c r="F834" s="148"/>
      <c r="G834" s="148"/>
      <c r="H834" s="148"/>
      <c r="I834" s="148"/>
      <c r="J834" s="148"/>
      <c r="K834" s="148"/>
      <c r="L834" s="148"/>
      <c r="M834" s="148"/>
      <c r="N834" s="148"/>
      <c r="O834" s="148"/>
      <c r="P834" s="149"/>
    </row>
    <row r="835" spans="1:16" ht="15" customHeight="1" x14ac:dyDescent="0.25">
      <c r="A835" s="44" t="e">
        <f ca="1">IF(MONTH(C835)=MONTH(D$3),RIGHT('Yearly Info'!A$31,LEN('Yearly Info'!A$31)-4),"")</f>
        <v>#VALUE!</v>
      </c>
      <c r="B835" s="145"/>
      <c r="C835" s="42">
        <f t="shared" ca="1" si="29"/>
        <v>46383</v>
      </c>
      <c r="D835" s="107">
        <f ca="1">INDIRECT("'" &amp; UPPER(LEFT(TEXT($D$3,"mmmm"),3)) &amp; "'!AC28")</f>
        <v>0</v>
      </c>
      <c r="E835" s="147"/>
      <c r="F835" s="148"/>
      <c r="G835" s="148"/>
      <c r="H835" s="148"/>
      <c r="I835" s="148"/>
      <c r="J835" s="148"/>
      <c r="K835" s="148"/>
      <c r="L835" s="148"/>
      <c r="M835" s="148"/>
      <c r="N835" s="148"/>
      <c r="O835" s="148"/>
      <c r="P835" s="149"/>
    </row>
    <row r="836" spans="1:16" ht="15" customHeight="1" x14ac:dyDescent="0.25">
      <c r="A836" s="44" t="e">
        <f ca="1">IF(MONTH(C836)=MONTH(D$3),RIGHT('Yearly Info'!A$32,LEN('Yearly Info'!A$32)-4),"")</f>
        <v>#VALUE!</v>
      </c>
      <c r="B836" s="145"/>
      <c r="C836" s="42">
        <f t="shared" ca="1" si="29"/>
        <v>46383</v>
      </c>
      <c r="D836" s="107">
        <f ca="1">INDIRECT("'" &amp; UPPER(LEFT(TEXT($D$3,"mmmm"),3)) &amp; "'!AC29")</f>
        <v>0</v>
      </c>
      <c r="E836" s="147"/>
      <c r="F836" s="148"/>
      <c r="G836" s="148"/>
      <c r="H836" s="148"/>
      <c r="I836" s="148"/>
      <c r="J836" s="148"/>
      <c r="K836" s="148"/>
      <c r="L836" s="148"/>
      <c r="M836" s="148"/>
      <c r="N836" s="148"/>
      <c r="O836" s="148"/>
      <c r="P836" s="149"/>
    </row>
    <row r="837" spans="1:16" ht="15" customHeight="1" x14ac:dyDescent="0.25">
      <c r="A837" s="44" t="e">
        <f ca="1">IF(MONTH(C837)=MONTH(D$3),RIGHT('Yearly Info'!A$33,LEN('Yearly Info'!A$33)-4),"")</f>
        <v>#VALUE!</v>
      </c>
      <c r="B837" s="145"/>
      <c r="C837" s="42">
        <f t="shared" ca="1" si="29"/>
        <v>46383</v>
      </c>
      <c r="D837" s="107">
        <f ca="1">INDIRECT("'" &amp; UPPER(LEFT(TEXT($D$3,"mmmm"),3)) &amp; "'!AC30")</f>
        <v>0</v>
      </c>
      <c r="E837" s="147"/>
      <c r="F837" s="148"/>
      <c r="G837" s="148"/>
      <c r="H837" s="148"/>
      <c r="I837" s="148"/>
      <c r="J837" s="148"/>
      <c r="K837" s="148"/>
      <c r="L837" s="148"/>
      <c r="M837" s="148"/>
      <c r="N837" s="148"/>
      <c r="O837" s="148"/>
      <c r="P837" s="149"/>
    </row>
    <row r="838" spans="1:16" ht="15" customHeight="1" x14ac:dyDescent="0.25">
      <c r="A838" s="44" t="e">
        <f ca="1">IF(MONTH(C838)=MONTH(D$3),RIGHT('Yearly Info'!A$34,LEN('Yearly Info'!A$34)-4),"")</f>
        <v>#VALUE!</v>
      </c>
      <c r="B838" s="145"/>
      <c r="C838" s="42">
        <f t="shared" ca="1" si="29"/>
        <v>46383</v>
      </c>
      <c r="D838" s="107">
        <f ca="1">INDIRECT("'" &amp; UPPER(LEFT(TEXT($D$3,"mmmm"),3)) &amp; "'!AC31")</f>
        <v>0</v>
      </c>
      <c r="E838" s="147"/>
      <c r="F838" s="148"/>
      <c r="G838" s="148"/>
      <c r="H838" s="148"/>
      <c r="I838" s="148"/>
      <c r="J838" s="148"/>
      <c r="K838" s="148"/>
      <c r="L838" s="148"/>
      <c r="M838" s="148"/>
      <c r="N838" s="148"/>
      <c r="O838" s="148"/>
      <c r="P838" s="149"/>
    </row>
    <row r="839" spans="1:16" ht="15" customHeight="1" x14ac:dyDescent="0.25">
      <c r="A839" s="44" t="e">
        <f ca="1">IF(MONTH(C839)=MONTH(D$3),RIGHT('Yearly Info'!A$35,LEN('Yearly Info'!A$35)-4),"")</f>
        <v>#VALUE!</v>
      </c>
      <c r="B839" s="145"/>
      <c r="C839" s="42">
        <f t="shared" ca="1" si="29"/>
        <v>46383</v>
      </c>
      <c r="D839" s="107">
        <f ca="1">INDIRECT("'" &amp; UPPER(LEFT(TEXT($D$3,"mmmm"),3)) &amp; "'!AC32")</f>
        <v>0</v>
      </c>
      <c r="E839" s="147"/>
      <c r="F839" s="148"/>
      <c r="G839" s="148"/>
      <c r="H839" s="148"/>
      <c r="I839" s="148"/>
      <c r="J839" s="148"/>
      <c r="K839" s="148"/>
      <c r="L839" s="148"/>
      <c r="M839" s="148"/>
      <c r="N839" s="148"/>
      <c r="O839" s="148"/>
      <c r="P839" s="149"/>
    </row>
    <row r="840" spans="1:16" ht="15" customHeight="1" x14ac:dyDescent="0.25">
      <c r="A840" s="44" t="e">
        <f ca="1">IF(MONTH(C840)=MONTH(D$3),RIGHT('Yearly Info'!A$36,LEN('Yearly Info'!A$36)-4),"")</f>
        <v>#VALUE!</v>
      </c>
      <c r="B840" s="145"/>
      <c r="C840" s="42">
        <f t="shared" ca="1" si="29"/>
        <v>46383</v>
      </c>
      <c r="D840" s="107">
        <f ca="1">INDIRECT("'" &amp; UPPER(LEFT(TEXT($D$3,"mmmm"),3)) &amp; "'!AC33")</f>
        <v>0</v>
      </c>
      <c r="E840" s="147"/>
      <c r="F840" s="148"/>
      <c r="G840" s="148"/>
      <c r="H840" s="148"/>
      <c r="I840" s="148"/>
      <c r="J840" s="148"/>
      <c r="K840" s="148"/>
      <c r="L840" s="148"/>
      <c r="M840" s="148"/>
      <c r="N840" s="148"/>
      <c r="O840" s="148"/>
      <c r="P840" s="149"/>
    </row>
    <row r="841" spans="1:16" ht="15" customHeight="1" x14ac:dyDescent="0.25">
      <c r="A841" s="44" t="e">
        <f ca="1">IF(MONTH(C841)=MONTH(D$3),RIGHT('Yearly Info'!A$37,LEN('Yearly Info'!A$37)-4),"")</f>
        <v>#VALUE!</v>
      </c>
      <c r="B841" s="145"/>
      <c r="C841" s="42">
        <f t="shared" ca="1" si="29"/>
        <v>46383</v>
      </c>
      <c r="D841" s="107">
        <f ca="1">INDIRECT("'" &amp; UPPER(LEFT(TEXT($D$3,"mmmm"),3)) &amp; "'!AC34")</f>
        <v>0</v>
      </c>
      <c r="E841" s="147"/>
      <c r="F841" s="148"/>
      <c r="G841" s="148"/>
      <c r="H841" s="148"/>
      <c r="I841" s="148"/>
      <c r="J841" s="148"/>
      <c r="K841" s="148"/>
      <c r="L841" s="148"/>
      <c r="M841" s="148"/>
      <c r="N841" s="148"/>
      <c r="O841" s="148"/>
      <c r="P841" s="149"/>
    </row>
    <row r="842" spans="1:16" ht="15" customHeight="1" x14ac:dyDescent="0.25">
      <c r="A842" s="44" t="e">
        <f ca="1">IF(MONTH(C842)=MONTH(D$3),RIGHT('Yearly Info'!A$38,LEN('Yearly Info'!A$38)-4),"")</f>
        <v>#VALUE!</v>
      </c>
      <c r="B842" s="145"/>
      <c r="C842" s="42">
        <f t="shared" ca="1" si="29"/>
        <v>46383</v>
      </c>
      <c r="D842" s="107">
        <f ca="1">INDIRECT("'" &amp; UPPER(LEFT(TEXT($D$3,"mmmm"),3)) &amp; "'!AC35")</f>
        <v>0</v>
      </c>
      <c r="E842" s="147"/>
      <c r="F842" s="148"/>
      <c r="G842" s="148"/>
      <c r="H842" s="148"/>
      <c r="I842" s="148"/>
      <c r="J842" s="148"/>
      <c r="K842" s="148"/>
      <c r="L842" s="148"/>
      <c r="M842" s="148"/>
      <c r="N842" s="148"/>
      <c r="O842" s="148"/>
      <c r="P842" s="149"/>
    </row>
    <row r="843" spans="1:16" ht="15" customHeight="1" x14ac:dyDescent="0.25">
      <c r="A843" s="44" t="e">
        <f ca="1">IF(MONTH(C843)=MONTH(D$3),RIGHT('Yearly Info'!A$39,LEN('Yearly Info'!A$39)-4),"")</f>
        <v>#VALUE!</v>
      </c>
      <c r="B843" s="145"/>
      <c r="C843" s="42">
        <f t="shared" ca="1" si="29"/>
        <v>46383</v>
      </c>
      <c r="D843" s="107">
        <f ca="1">INDIRECT("'" &amp; UPPER(LEFT(TEXT($D$3,"mmmm"),3)) &amp; "'!AC36")</f>
        <v>0</v>
      </c>
      <c r="E843" s="147"/>
      <c r="F843" s="148"/>
      <c r="G843" s="148"/>
      <c r="H843" s="148"/>
      <c r="I843" s="148"/>
      <c r="J843" s="148"/>
      <c r="K843" s="148"/>
      <c r="L843" s="148"/>
      <c r="M843" s="148"/>
      <c r="N843" s="148"/>
      <c r="O843" s="148"/>
      <c r="P843" s="149"/>
    </row>
    <row r="844" spans="1:16" ht="15" customHeight="1" thickBot="1" x14ac:dyDescent="0.3">
      <c r="A844" s="45" t="e">
        <f ca="1">IF(MONTH(C844)=MONTH(D$3),RIGHT('Yearly Info'!A$40,LEN('Yearly Info'!A$40)-4),"")</f>
        <v>#VALUE!</v>
      </c>
      <c r="B844" s="145"/>
      <c r="C844" s="42">
        <f t="shared" ca="1" si="29"/>
        <v>46383</v>
      </c>
      <c r="D844" s="107">
        <f ca="1">INDIRECT("'" &amp; UPPER(LEFT(TEXT($D$3,"mmmm"),3)) &amp; "'!AC37")</f>
        <v>0</v>
      </c>
      <c r="E844" s="147"/>
      <c r="F844" s="148"/>
      <c r="G844" s="148"/>
      <c r="H844" s="148"/>
      <c r="I844" s="148"/>
      <c r="J844" s="148"/>
      <c r="K844" s="148"/>
      <c r="L844" s="148"/>
      <c r="M844" s="148"/>
      <c r="N844" s="148"/>
      <c r="O844" s="148"/>
      <c r="P844" s="149"/>
    </row>
    <row r="845" spans="1:16" ht="15" customHeight="1" thickBot="1" x14ac:dyDescent="0.3">
      <c r="A845" s="45" t="str">
        <f ca="1">IF(MONTH(C845)=MONTH(D$3),RIGHT('Yearly Info'!A$41,LEN('Yearly Info'!A$41)-4),"")</f>
        <v xml:space="preserve"> </v>
      </c>
      <c r="B845" s="145"/>
      <c r="C845" s="42">
        <f t="shared" ca="1" si="29"/>
        <v>46383</v>
      </c>
      <c r="D845" s="107">
        <f ca="1">INDIRECT("'" &amp; UPPER(LEFT(TEXT($D$3,"mmmm"),3)) &amp; "'!AC38")</f>
        <v>0</v>
      </c>
      <c r="E845" s="147"/>
      <c r="F845" s="148"/>
      <c r="G845" s="148"/>
      <c r="H845" s="148"/>
      <c r="I845" s="148"/>
      <c r="J845" s="148"/>
      <c r="K845" s="148"/>
      <c r="L845" s="148"/>
      <c r="M845" s="148"/>
      <c r="N845" s="148"/>
      <c r="O845" s="148"/>
      <c r="P845" s="149"/>
    </row>
    <row r="846" spans="1:16" ht="15" customHeight="1" thickBot="1" x14ac:dyDescent="0.3">
      <c r="A846" s="45" t="str">
        <f ca="1">IF(MONTH(C846)=MONTH(D$3),RIGHT('Yearly Info'!A$42,LEN('Yearly Info'!A$42)-4),"")</f>
        <v xml:space="preserve"> </v>
      </c>
      <c r="B846" s="145"/>
      <c r="C846" s="42">
        <f t="shared" ca="1" si="29"/>
        <v>46383</v>
      </c>
      <c r="D846" s="107">
        <f ca="1">INDIRECT("'" &amp; UPPER(LEFT(TEXT($D$3,"mmmm"),3)) &amp; "'!AC39")</f>
        <v>0</v>
      </c>
      <c r="E846" s="147"/>
      <c r="F846" s="148"/>
      <c r="G846" s="148"/>
      <c r="H846" s="148"/>
      <c r="I846" s="148"/>
      <c r="J846" s="148"/>
      <c r="K846" s="148"/>
      <c r="L846" s="148"/>
      <c r="M846" s="148"/>
      <c r="N846" s="148"/>
      <c r="O846" s="148"/>
      <c r="P846" s="149"/>
    </row>
    <row r="847" spans="1:16" ht="15" customHeight="1" thickBot="1" x14ac:dyDescent="0.3">
      <c r="A847" s="45" t="str">
        <f ca="1">IF(MONTH(C847)=MONTH(D$3),RIGHT('Yearly Info'!A$43,LEN('Yearly Info'!A$43)-4),"")</f>
        <v xml:space="preserve"> </v>
      </c>
      <c r="B847" s="146"/>
      <c r="C847" s="42">
        <f t="shared" ca="1" si="29"/>
        <v>46383</v>
      </c>
      <c r="D847" s="107">
        <f ca="1">INDIRECT("'" &amp; UPPER(LEFT(TEXT($D$3,"mmmm"),3)) &amp; "'!AC40")</f>
        <v>0</v>
      </c>
      <c r="E847" s="150"/>
      <c r="F847" s="151"/>
      <c r="G847" s="151"/>
      <c r="H847" s="151"/>
      <c r="I847" s="151"/>
      <c r="J847" s="151"/>
      <c r="K847" s="151"/>
      <c r="L847" s="151"/>
      <c r="M847" s="151"/>
      <c r="N847" s="151"/>
      <c r="O847" s="151"/>
      <c r="P847" s="152"/>
    </row>
    <row r="848" spans="1:16" ht="15" customHeight="1" x14ac:dyDescent="0.25">
      <c r="A848" s="44" t="str">
        <f ca="1">IF(MONTH(C848)=MONTH(D$3),RIGHT('Yearly Info'!A$14,LEN('Yearly Info'!A$14)-4),"")</f>
        <v xml:space="preserve"> RICS Support for MDEQ</v>
      </c>
      <c r="B848" s="159" t="str">
        <f ca="1">TEXT(C848,"dddd")</f>
        <v>Monday</v>
      </c>
      <c r="C848" s="96">
        <f ca="1">C758+3</f>
        <v>46384</v>
      </c>
      <c r="D848" s="54">
        <f ca="1">INDIRECT("'" &amp; UPPER(LEFT(TEXT($D$3,"mmmm"),3)) &amp; "'!AD11")</f>
        <v>0</v>
      </c>
      <c r="E848" s="147"/>
      <c r="F848" s="148"/>
      <c r="G848" s="148"/>
      <c r="H848" s="148"/>
      <c r="I848" s="148"/>
      <c r="J848" s="148"/>
      <c r="K848" s="148"/>
      <c r="L848" s="148"/>
      <c r="M848" s="148"/>
      <c r="N848" s="148"/>
      <c r="O848" s="148"/>
      <c r="P848" s="149"/>
    </row>
    <row r="849" spans="1:16" ht="15" customHeight="1" x14ac:dyDescent="0.25">
      <c r="A849" s="44" t="str">
        <f ca="1">IF(MONTH(C849)=MONTH(D$3),RIGHT('Yearly Info'!A$15,LEN('Yearly Info'!A$15)-4),"")</f>
        <v xml:space="preserve"> MDEQ</v>
      </c>
      <c r="B849" s="145"/>
      <c r="C849" s="42">
        <f ca="1">C848</f>
        <v>46384</v>
      </c>
      <c r="D849" s="54">
        <f ca="1">INDIRECT("'" &amp; UPPER(LEFT(TEXT($D$3,"mmmm"),3)) &amp; "'!AD12")</f>
        <v>0</v>
      </c>
      <c r="E849" s="147"/>
      <c r="F849" s="148"/>
      <c r="G849" s="148"/>
      <c r="H849" s="148"/>
      <c r="I849" s="148"/>
      <c r="J849" s="148"/>
      <c r="K849" s="148"/>
      <c r="L849" s="148"/>
      <c r="M849" s="148"/>
      <c r="N849" s="148"/>
      <c r="O849" s="148"/>
      <c r="P849" s="149"/>
    </row>
    <row r="850" spans="1:16" ht="15" customHeight="1" x14ac:dyDescent="0.25">
      <c r="A850" s="44" t="str">
        <f ca="1">IF(MONTH(C850)=MONTH(D$3),RIGHT('Yearly Info'!A$16,LEN('Yearly Info'!A$16)-4),"")</f>
        <v xml:space="preserve"> RICS Idea Portal</v>
      </c>
      <c r="B850" s="145"/>
      <c r="C850" s="42">
        <f t="shared" ref="C850:C877" ca="1" si="30">C849</f>
        <v>46384</v>
      </c>
      <c r="D850" s="54">
        <f ca="1">INDIRECT("'" &amp; UPPER(LEFT(TEXT($D$3,"mmmm"),3)) &amp; "'!AD13")</f>
        <v>0</v>
      </c>
      <c r="E850" s="147"/>
      <c r="F850" s="148"/>
      <c r="G850" s="148"/>
      <c r="H850" s="148"/>
      <c r="I850" s="148"/>
      <c r="J850" s="148"/>
      <c r="K850" s="148"/>
      <c r="L850" s="148"/>
      <c r="M850" s="148"/>
      <c r="N850" s="148"/>
      <c r="O850" s="148"/>
      <c r="P850" s="149"/>
    </row>
    <row r="851" spans="1:16" ht="15" customHeight="1" x14ac:dyDescent="0.25">
      <c r="A851" s="44" t="str">
        <f ca="1">IF(MONTH(C851)=MONTH(D$3),RIGHT('Yearly Info'!A$17,LEN('Yearly Info'!A$17)-4),"")</f>
        <v xml:space="preserve"> MSWIS</v>
      </c>
      <c r="B851" s="145"/>
      <c r="C851" s="42">
        <f t="shared" ca="1" si="30"/>
        <v>46384</v>
      </c>
      <c r="D851" s="54">
        <f ca="1">INDIRECT("'" &amp; UPPER(LEFT(TEXT($D$3,"mmmm"),3)) &amp; "'!AD14")</f>
        <v>0</v>
      </c>
      <c r="E851" s="147"/>
      <c r="F851" s="148"/>
      <c r="G851" s="148"/>
      <c r="H851" s="148"/>
      <c r="I851" s="148"/>
      <c r="J851" s="148"/>
      <c r="K851" s="148"/>
      <c r="L851" s="148"/>
      <c r="M851" s="148"/>
      <c r="N851" s="148"/>
      <c r="O851" s="148"/>
      <c r="P851" s="149"/>
    </row>
    <row r="852" spans="1:16" ht="15" customHeight="1" x14ac:dyDescent="0.25">
      <c r="A852" s="44" t="str">
        <f ca="1">IF(MONTH(C852)=MONTH(D$3),RIGHT('Yearly Info'!A$18,LEN('Yearly Info'!A$18)-4),"")</f>
        <v xml:space="preserve"> GeoSpatial</v>
      </c>
      <c r="B852" s="145"/>
      <c r="C852" s="42">
        <f t="shared" ca="1" si="30"/>
        <v>46384</v>
      </c>
      <c r="D852" s="54">
        <f ca="1">INDIRECT("'" &amp; UPPER(LEFT(TEXT($D$3,"mmmm"),3)) &amp; "'!AD15")</f>
        <v>0</v>
      </c>
      <c r="E852" s="147"/>
      <c r="F852" s="148"/>
      <c r="G852" s="148"/>
      <c r="H852" s="148"/>
      <c r="I852" s="148"/>
      <c r="J852" s="148"/>
      <c r="K852" s="148"/>
      <c r="L852" s="148"/>
      <c r="M852" s="148"/>
      <c r="N852" s="148"/>
      <c r="O852" s="148"/>
      <c r="P852" s="149"/>
    </row>
    <row r="853" spans="1:16" ht="15" customHeight="1" x14ac:dyDescent="0.25">
      <c r="A853" s="44" t="str">
        <f ca="1">IF(MONTH(C853)=MONTH(D$3),RIGHT('Yearly Info'!A$19,LEN('Yearly Info'!A$19)-4),"")</f>
        <v xml:space="preserve"> RICS Dashboard</v>
      </c>
      <c r="B853" s="145"/>
      <c r="C853" s="42">
        <f t="shared" ca="1" si="30"/>
        <v>46384</v>
      </c>
      <c r="D853" s="54">
        <f ca="1">INDIRECT("'" &amp; UPPER(LEFT(TEXT($D$3,"mmmm"),3)) &amp; "'!AD16")</f>
        <v>0</v>
      </c>
      <c r="E853" s="147"/>
      <c r="F853" s="148"/>
      <c r="G853" s="148"/>
      <c r="H853" s="148"/>
      <c r="I853" s="148"/>
      <c r="J853" s="148"/>
      <c r="K853" s="148"/>
      <c r="L853" s="148"/>
      <c r="M853" s="148"/>
      <c r="N853" s="148"/>
      <c r="O853" s="148"/>
      <c r="P853" s="149"/>
    </row>
    <row r="854" spans="1:16" ht="15" customHeight="1" x14ac:dyDescent="0.25">
      <c r="A854" s="44" t="str">
        <f ca="1">IF(MONTH(C854)=MONTH(D$3),RIGHT('Yearly Info'!A$20,LEN('Yearly Info'!A$20)-4),"")</f>
        <v xml:space="preserve"> MDWFP NRIS</v>
      </c>
      <c r="B854" s="145"/>
      <c r="C854" s="42">
        <f t="shared" ca="1" si="30"/>
        <v>46384</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xml:space="preserve"> MSWIS MRVA 4 CLOSED</v>
      </c>
      <c r="B855" s="145"/>
      <c r="C855" s="42">
        <f t="shared" ca="1" si="30"/>
        <v>46384</v>
      </c>
      <c r="D855" s="54">
        <f ca="1">INDIRECT("'" &amp; UPPER(LEFT(TEXT($D$3,"mmmm"),3)) &amp; "'!AD18")</f>
        <v>0</v>
      </c>
      <c r="E855" s="156"/>
      <c r="F855" s="148"/>
      <c r="G855" s="148"/>
      <c r="H855" s="148"/>
      <c r="I855" s="148"/>
      <c r="J855" s="148"/>
      <c r="K855" s="148"/>
      <c r="L855" s="148"/>
      <c r="M855" s="148"/>
      <c r="N855" s="148"/>
      <c r="O855" s="148"/>
      <c r="P855" s="149"/>
    </row>
    <row r="856" spans="1:16" ht="15" customHeight="1" x14ac:dyDescent="0.25">
      <c r="A856" s="44" t="str">
        <f ca="1">IF(MONTH(C856)=MONTH(D$3),RIGHT('Yearly Info'!A$22,LEN('Yearly Info'!A$22)-4),"")</f>
        <v xml:space="preserve"> Tackett</v>
      </c>
      <c r="B856" s="145"/>
      <c r="C856" s="42">
        <f t="shared" ca="1" si="30"/>
        <v>46384</v>
      </c>
      <c r="D856" s="54">
        <f ca="1">INDIRECT("'" &amp; UPPER(LEFT(TEXT($D$3,"mmmm"),3)) &amp; "'!AD19")</f>
        <v>0</v>
      </c>
      <c r="E856" s="147"/>
      <c r="F856" s="148"/>
      <c r="G856" s="148"/>
      <c r="H856" s="148"/>
      <c r="I856" s="148"/>
      <c r="J856" s="148"/>
      <c r="K856" s="148"/>
      <c r="L856" s="148"/>
      <c r="M856" s="148"/>
      <c r="N856" s="148"/>
      <c r="O856" s="148"/>
      <c r="P856" s="149"/>
    </row>
    <row r="857" spans="1:16" ht="15" customHeight="1" x14ac:dyDescent="0.25">
      <c r="A857" s="44" t="e">
        <f ca="1">IF(MONTH(C857)=MONTH(D$3),RIGHT('Yearly Info'!A$23,LEN('Yearly Info'!A$23)-4),"")</f>
        <v>#VALUE!</v>
      </c>
      <c r="B857" s="145"/>
      <c r="C857" s="42">
        <f t="shared" ca="1" si="30"/>
        <v>46384</v>
      </c>
      <c r="D857" s="54">
        <f ca="1">INDIRECT("'" &amp; UPPER(LEFT(TEXT($D$3,"mmmm"),3)) &amp; "'!AD20")</f>
        <v>0</v>
      </c>
      <c r="E857" s="147"/>
      <c r="F857" s="148"/>
      <c r="G857" s="148"/>
      <c r="H857" s="148"/>
      <c r="I857" s="148"/>
      <c r="J857" s="148"/>
      <c r="K857" s="148"/>
      <c r="L857" s="148"/>
      <c r="M857" s="148"/>
      <c r="N857" s="148"/>
      <c r="O857" s="148"/>
      <c r="P857" s="149"/>
    </row>
    <row r="858" spans="1:16" ht="15" customHeight="1" x14ac:dyDescent="0.25">
      <c r="A858" s="44" t="e">
        <f ca="1">IF(MONTH(C858)=MONTH(D$3),RIGHT('Yearly Info'!A$24,LEN('Yearly Info'!A$24)-4),"")</f>
        <v>#VALUE!</v>
      </c>
      <c r="B858" s="145"/>
      <c r="C858" s="42">
        <f t="shared" ca="1" si="30"/>
        <v>46384</v>
      </c>
      <c r="D858" s="54">
        <f ca="1">INDIRECT("'" &amp; UPPER(LEFT(TEXT($D$3,"mmmm"),3)) &amp; "'!AD21")</f>
        <v>0</v>
      </c>
      <c r="E858" s="147"/>
      <c r="F858" s="148"/>
      <c r="G858" s="148"/>
      <c r="H858" s="148"/>
      <c r="I858" s="148"/>
      <c r="J858" s="148"/>
      <c r="K858" s="148"/>
      <c r="L858" s="148"/>
      <c r="M858" s="148"/>
      <c r="N858" s="148"/>
      <c r="O858" s="148"/>
      <c r="P858" s="149"/>
    </row>
    <row r="859" spans="1:16" ht="15" customHeight="1" x14ac:dyDescent="0.25">
      <c r="A859" s="44" t="e">
        <f ca="1">IF(MONTH(C859)=MONTH(D$3),RIGHT('Yearly Info'!A$25,LEN('Yearly Info'!A$25)-4),"")</f>
        <v>#VALUE!</v>
      </c>
      <c r="B859" s="145"/>
      <c r="C859" s="42">
        <f t="shared" ca="1" si="30"/>
        <v>46384</v>
      </c>
      <c r="D859" s="54">
        <f ca="1">INDIRECT("'" &amp; UPPER(LEFT(TEXT($D$3,"mmmm"),3)) &amp; "'!AD22")</f>
        <v>0</v>
      </c>
      <c r="E859" s="147"/>
      <c r="F859" s="148"/>
      <c r="G859" s="148"/>
      <c r="H859" s="148"/>
      <c r="I859" s="148"/>
      <c r="J859" s="148"/>
      <c r="K859" s="148"/>
      <c r="L859" s="148"/>
      <c r="M859" s="148"/>
      <c r="N859" s="148"/>
      <c r="O859" s="148"/>
      <c r="P859" s="149"/>
    </row>
    <row r="860" spans="1:16" ht="15" customHeight="1" x14ac:dyDescent="0.25">
      <c r="A860" s="44" t="e">
        <f ca="1">IF(MONTH(C860)=MONTH(D$3),RIGHT('Yearly Info'!A$26,LEN('Yearly Info'!A$26)-4),"")</f>
        <v>#VALUE!</v>
      </c>
      <c r="B860" s="145"/>
      <c r="C860" s="42">
        <f t="shared" ca="1" si="30"/>
        <v>46384</v>
      </c>
      <c r="D860" s="54">
        <f ca="1">INDIRECT("'" &amp; UPPER(LEFT(TEXT($D$3,"mmmm"),3)) &amp; "'!AD23")</f>
        <v>0</v>
      </c>
      <c r="E860" s="147"/>
      <c r="F860" s="148"/>
      <c r="G860" s="148"/>
      <c r="H860" s="148"/>
      <c r="I860" s="148"/>
      <c r="J860" s="148"/>
      <c r="K860" s="148"/>
      <c r="L860" s="148"/>
      <c r="M860" s="148"/>
      <c r="N860" s="148"/>
      <c r="O860" s="148"/>
      <c r="P860" s="149"/>
    </row>
    <row r="861" spans="1:16" ht="15" customHeight="1" x14ac:dyDescent="0.25">
      <c r="A861" s="44" t="e">
        <f ca="1">IF(MONTH(C861)=MONTH(D$3),RIGHT('Yearly Info'!A$27,LEN('Yearly Info'!A$27)-4),"")</f>
        <v>#VALUE!</v>
      </c>
      <c r="B861" s="145"/>
      <c r="C861" s="42">
        <f t="shared" ca="1" si="30"/>
        <v>46384</v>
      </c>
      <c r="D861" s="54">
        <f ca="1">INDIRECT("'" &amp; UPPER(LEFT(TEXT($D$3,"mmmm"),3)) &amp; "'!AD24")</f>
        <v>0</v>
      </c>
      <c r="E861" s="147"/>
      <c r="F861" s="148"/>
      <c r="G861" s="148"/>
      <c r="H861" s="148"/>
      <c r="I861" s="148"/>
      <c r="J861" s="148"/>
      <c r="K861" s="148"/>
      <c r="L861" s="148"/>
      <c r="M861" s="148"/>
      <c r="N861" s="148"/>
      <c r="O861" s="148"/>
      <c r="P861" s="149"/>
    </row>
    <row r="862" spans="1:16" ht="15" customHeight="1" x14ac:dyDescent="0.25">
      <c r="A862" s="44" t="e">
        <f ca="1">IF(MONTH(C862)=MONTH(D$3),RIGHT('Yearly Info'!A$28,LEN('Yearly Info'!A$28)-4),"")</f>
        <v>#VALUE!</v>
      </c>
      <c r="B862" s="145"/>
      <c r="C862" s="42">
        <f t="shared" ca="1" si="30"/>
        <v>46384</v>
      </c>
      <c r="D862" s="54">
        <f ca="1">INDIRECT("'" &amp; UPPER(LEFT(TEXT($D$3,"mmmm"),3)) &amp; "'!AD25")</f>
        <v>0</v>
      </c>
      <c r="E862" s="147"/>
      <c r="F862" s="148"/>
      <c r="G862" s="148"/>
      <c r="H862" s="148"/>
      <c r="I862" s="148"/>
      <c r="J862" s="148"/>
      <c r="K862" s="148"/>
      <c r="L862" s="148"/>
      <c r="M862" s="148"/>
      <c r="N862" s="148"/>
      <c r="O862" s="148"/>
      <c r="P862" s="149"/>
    </row>
    <row r="863" spans="1:16" ht="15" customHeight="1" x14ac:dyDescent="0.25">
      <c r="A863" s="44" t="e">
        <f ca="1">IF(MONTH(C863)=MONTH(D$3),RIGHT('Yearly Info'!A$29,LEN('Yearly Info'!A$29)-4),"")</f>
        <v>#VALUE!</v>
      </c>
      <c r="B863" s="145"/>
      <c r="C863" s="42">
        <f t="shared" ca="1" si="30"/>
        <v>46384</v>
      </c>
      <c r="D863" s="54">
        <f ca="1">INDIRECT("'" &amp; UPPER(LEFT(TEXT($D$3,"mmmm"),3)) &amp; "'!AD26")</f>
        <v>0</v>
      </c>
      <c r="E863" s="147"/>
      <c r="F863" s="148"/>
      <c r="G863" s="148"/>
      <c r="H863" s="148"/>
      <c r="I863" s="148"/>
      <c r="J863" s="148"/>
      <c r="K863" s="148"/>
      <c r="L863" s="148"/>
      <c r="M863" s="148"/>
      <c r="N863" s="148"/>
      <c r="O863" s="148"/>
      <c r="P863" s="149"/>
    </row>
    <row r="864" spans="1:16" ht="15" customHeight="1" x14ac:dyDescent="0.25">
      <c r="A864" s="44" t="e">
        <f ca="1">IF(MONTH(C864)=MONTH(D$3),RIGHT('Yearly Info'!A$30,LEN('Yearly Info'!A$30)-4),"")</f>
        <v>#VALUE!</v>
      </c>
      <c r="B864" s="145"/>
      <c r="C864" s="42">
        <f t="shared" ca="1" si="30"/>
        <v>46384</v>
      </c>
      <c r="D864" s="54">
        <f ca="1">INDIRECT("'" &amp; UPPER(LEFT(TEXT($D$3,"mmmm"),3)) &amp; "'!AD27")</f>
        <v>0</v>
      </c>
      <c r="E864" s="147"/>
      <c r="F864" s="148"/>
      <c r="G864" s="148"/>
      <c r="H864" s="148"/>
      <c r="I864" s="148"/>
      <c r="J864" s="148"/>
      <c r="K864" s="148"/>
      <c r="L864" s="148"/>
      <c r="M864" s="148"/>
      <c r="N864" s="148"/>
      <c r="O864" s="148"/>
      <c r="P864" s="149"/>
    </row>
    <row r="865" spans="1:16" ht="15" customHeight="1" x14ac:dyDescent="0.25">
      <c r="A865" s="44" t="e">
        <f ca="1">IF(MONTH(C865)=MONTH(D$3),RIGHT('Yearly Info'!A$31,LEN('Yearly Info'!A$31)-4),"")</f>
        <v>#VALUE!</v>
      </c>
      <c r="B865" s="145"/>
      <c r="C865" s="42">
        <f t="shared" ca="1" si="30"/>
        <v>46384</v>
      </c>
      <c r="D865" s="54">
        <f ca="1">INDIRECT("'" &amp; UPPER(LEFT(TEXT($D$3,"mmmm"),3)) &amp; "'!AD28")</f>
        <v>0</v>
      </c>
      <c r="E865" s="147"/>
      <c r="F865" s="148"/>
      <c r="G865" s="148"/>
      <c r="H865" s="148"/>
      <c r="I865" s="148"/>
      <c r="J865" s="148"/>
      <c r="K865" s="148"/>
      <c r="L865" s="148"/>
      <c r="M865" s="148"/>
      <c r="N865" s="148"/>
      <c r="O865" s="148"/>
      <c r="P865" s="149"/>
    </row>
    <row r="866" spans="1:16" ht="15" customHeight="1" x14ac:dyDescent="0.25">
      <c r="A866" s="44" t="e">
        <f ca="1">IF(MONTH(C866)=MONTH(D$3),RIGHT('Yearly Info'!A$32,LEN('Yearly Info'!A$32)-4),"")</f>
        <v>#VALUE!</v>
      </c>
      <c r="B866" s="145"/>
      <c r="C866" s="42">
        <f t="shared" ca="1" si="30"/>
        <v>46384</v>
      </c>
      <c r="D866" s="54">
        <f ca="1">INDIRECT("'" &amp; UPPER(LEFT(TEXT($D$3,"mmmm"),3)) &amp; "'!AD29")</f>
        <v>0</v>
      </c>
      <c r="E866" s="147"/>
      <c r="F866" s="148"/>
      <c r="G866" s="148"/>
      <c r="H866" s="148"/>
      <c r="I866" s="148"/>
      <c r="J866" s="148"/>
      <c r="K866" s="148"/>
      <c r="L866" s="148"/>
      <c r="M866" s="148"/>
      <c r="N866" s="148"/>
      <c r="O866" s="148"/>
      <c r="P866" s="149"/>
    </row>
    <row r="867" spans="1:16" ht="15" customHeight="1" x14ac:dyDescent="0.25">
      <c r="A867" s="44" t="e">
        <f ca="1">IF(MONTH(C867)=MONTH(D$3),RIGHT('Yearly Info'!A$33,LEN('Yearly Info'!A$33)-4),"")</f>
        <v>#VALUE!</v>
      </c>
      <c r="B867" s="145"/>
      <c r="C867" s="42">
        <f t="shared" ca="1" si="30"/>
        <v>46384</v>
      </c>
      <c r="D867" s="54">
        <f ca="1">INDIRECT("'" &amp; UPPER(LEFT(TEXT($D$3,"mmmm"),3)) &amp; "'!AD30")</f>
        <v>0</v>
      </c>
      <c r="E867" s="147"/>
      <c r="F867" s="148"/>
      <c r="G867" s="148"/>
      <c r="H867" s="148"/>
      <c r="I867" s="148"/>
      <c r="J867" s="148"/>
      <c r="K867" s="148"/>
      <c r="L867" s="148"/>
      <c r="M867" s="148"/>
      <c r="N867" s="148"/>
      <c r="O867" s="148"/>
      <c r="P867" s="149"/>
    </row>
    <row r="868" spans="1:16" ht="15" customHeight="1" x14ac:dyDescent="0.25">
      <c r="A868" s="44" t="e">
        <f ca="1">IF(MONTH(C868)=MONTH(D$3),RIGHT('Yearly Info'!A$34,LEN('Yearly Info'!A$34)-4),"")</f>
        <v>#VALUE!</v>
      </c>
      <c r="B868" s="145"/>
      <c r="C868" s="42">
        <f t="shared" ca="1" si="30"/>
        <v>46384</v>
      </c>
      <c r="D868" s="54">
        <f ca="1">INDIRECT("'" &amp; UPPER(LEFT(TEXT($D$3,"mmmm"),3)) &amp; "'!AD31")</f>
        <v>0</v>
      </c>
      <c r="E868" s="147"/>
      <c r="F868" s="148"/>
      <c r="G868" s="148"/>
      <c r="H868" s="148"/>
      <c r="I868" s="148"/>
      <c r="J868" s="148"/>
      <c r="K868" s="148"/>
      <c r="L868" s="148"/>
      <c r="M868" s="148"/>
      <c r="N868" s="148"/>
      <c r="O868" s="148"/>
      <c r="P868" s="149"/>
    </row>
    <row r="869" spans="1:16" ht="15" customHeight="1" x14ac:dyDescent="0.25">
      <c r="A869" s="44" t="e">
        <f ca="1">IF(MONTH(C869)=MONTH(D$3),RIGHT('Yearly Info'!A$35,LEN('Yearly Info'!A$35)-4),"")</f>
        <v>#VALUE!</v>
      </c>
      <c r="B869" s="145"/>
      <c r="C869" s="42">
        <f t="shared" ca="1" si="30"/>
        <v>46384</v>
      </c>
      <c r="D869" s="54">
        <f ca="1">INDIRECT("'" &amp; UPPER(LEFT(TEXT($D$3,"mmmm"),3)) &amp; "'!AD32")</f>
        <v>0</v>
      </c>
      <c r="E869" s="147"/>
      <c r="F869" s="148"/>
      <c r="G869" s="148"/>
      <c r="H869" s="148"/>
      <c r="I869" s="148"/>
      <c r="J869" s="148"/>
      <c r="K869" s="148"/>
      <c r="L869" s="148"/>
      <c r="M869" s="148"/>
      <c r="N869" s="148"/>
      <c r="O869" s="148"/>
      <c r="P869" s="149"/>
    </row>
    <row r="870" spans="1:16" ht="15" customHeight="1" x14ac:dyDescent="0.25">
      <c r="A870" s="44" t="e">
        <f ca="1">IF(MONTH(C870)=MONTH(D$3),RIGHT('Yearly Info'!A$36,LEN('Yearly Info'!A$36)-4),"")</f>
        <v>#VALUE!</v>
      </c>
      <c r="B870" s="145"/>
      <c r="C870" s="42">
        <f t="shared" ca="1" si="30"/>
        <v>46384</v>
      </c>
      <c r="D870" s="54">
        <f ca="1">INDIRECT("'" &amp; UPPER(LEFT(TEXT($D$3,"mmmm"),3)) &amp; "'!AD33")</f>
        <v>0</v>
      </c>
      <c r="E870" s="153"/>
      <c r="F870" s="154"/>
      <c r="G870" s="154"/>
      <c r="H870" s="154"/>
      <c r="I870" s="154"/>
      <c r="J870" s="154"/>
      <c r="K870" s="154"/>
      <c r="L870" s="154"/>
      <c r="M870" s="154"/>
      <c r="N870" s="154"/>
      <c r="O870" s="154"/>
      <c r="P870" s="155"/>
    </row>
    <row r="871" spans="1:16" ht="15" customHeight="1" x14ac:dyDescent="0.25">
      <c r="A871" s="44" t="e">
        <f ca="1">IF(MONTH(C871)=MONTH(D$3),RIGHT('Yearly Info'!A$37,LEN('Yearly Info'!A$37)-4),"")</f>
        <v>#VALUE!</v>
      </c>
      <c r="B871" s="145"/>
      <c r="C871" s="42">
        <f t="shared" ca="1" si="30"/>
        <v>46384</v>
      </c>
      <c r="D871" s="54">
        <f ca="1">INDIRECT("'" &amp; UPPER(LEFT(TEXT($D$3,"mmmm"),3)) &amp; "'!AD34")</f>
        <v>0</v>
      </c>
      <c r="E871" s="147"/>
      <c r="F871" s="148"/>
      <c r="G871" s="148"/>
      <c r="H871" s="148"/>
      <c r="I871" s="148"/>
      <c r="J871" s="148"/>
      <c r="K871" s="148"/>
      <c r="L871" s="148"/>
      <c r="M871" s="148"/>
      <c r="N871" s="148"/>
      <c r="O871" s="148"/>
      <c r="P871" s="149"/>
    </row>
    <row r="872" spans="1:16" ht="15" customHeight="1" x14ac:dyDescent="0.25">
      <c r="A872" s="44" t="e">
        <f ca="1">IF(MONTH(C872)=MONTH(D$3),RIGHT('Yearly Info'!A$38,LEN('Yearly Info'!A$38)-4),"")</f>
        <v>#VALUE!</v>
      </c>
      <c r="B872" s="145"/>
      <c r="C872" s="42">
        <f t="shared" ca="1" si="30"/>
        <v>46384</v>
      </c>
      <c r="D872" s="54">
        <f ca="1">INDIRECT("'" &amp; UPPER(LEFT(TEXT($D$3,"mmmm"),3)) &amp; "'!AD35")</f>
        <v>0</v>
      </c>
      <c r="E872" s="147"/>
      <c r="F872" s="148"/>
      <c r="G872" s="148"/>
      <c r="H872" s="148"/>
      <c r="I872" s="148"/>
      <c r="J872" s="148"/>
      <c r="K872" s="148"/>
      <c r="L872" s="148"/>
      <c r="M872" s="148"/>
      <c r="N872" s="148"/>
      <c r="O872" s="148"/>
      <c r="P872" s="149"/>
    </row>
    <row r="873" spans="1:16" ht="15" customHeight="1" x14ac:dyDescent="0.25">
      <c r="A873" s="44" t="e">
        <f ca="1">IF(MONTH(C873)=MONTH(D$3),RIGHT('Yearly Info'!A$39,LEN('Yearly Info'!A$39)-4),"")</f>
        <v>#VALUE!</v>
      </c>
      <c r="B873" s="145"/>
      <c r="C873" s="42">
        <f t="shared" ca="1" si="30"/>
        <v>46384</v>
      </c>
      <c r="D873" s="54">
        <f ca="1">INDIRECT("'" &amp; UPPER(LEFT(TEXT($D$3,"mmmm"),3)) &amp; "'!AD36")</f>
        <v>0</v>
      </c>
      <c r="E873" s="147"/>
      <c r="F873" s="148"/>
      <c r="G873" s="148"/>
      <c r="H873" s="148"/>
      <c r="I873" s="148"/>
      <c r="J873" s="148"/>
      <c r="K873" s="148"/>
      <c r="L873" s="148"/>
      <c r="M873" s="148"/>
      <c r="N873" s="148"/>
      <c r="O873" s="148"/>
      <c r="P873" s="149"/>
    </row>
    <row r="874" spans="1:16" ht="15" customHeight="1" thickBot="1" x14ac:dyDescent="0.3">
      <c r="A874" s="45" t="e">
        <f ca="1">IF(MONTH(C874)=MONTH(D$3),RIGHT('Yearly Info'!A$40,LEN('Yearly Info'!A$40)-4),"")</f>
        <v>#VALUE!</v>
      </c>
      <c r="B874" s="145"/>
      <c r="C874" s="42">
        <f t="shared" ca="1" si="30"/>
        <v>46384</v>
      </c>
      <c r="D874" s="54">
        <f ca="1">INDIRECT("'" &amp; UPPER(LEFT(TEXT($D$3,"mmmm"),3)) &amp; "'!AD37")</f>
        <v>0</v>
      </c>
      <c r="E874" s="147"/>
      <c r="F874" s="148"/>
      <c r="G874" s="148"/>
      <c r="H874" s="148"/>
      <c r="I874" s="148"/>
      <c r="J874" s="148"/>
      <c r="K874" s="148"/>
      <c r="L874" s="148"/>
      <c r="M874" s="148"/>
      <c r="N874" s="148"/>
      <c r="O874" s="148"/>
      <c r="P874" s="149"/>
    </row>
    <row r="875" spans="1:16" ht="15" customHeight="1" thickBot="1" x14ac:dyDescent="0.3">
      <c r="A875" s="45" t="str">
        <f ca="1">IF(MONTH(C875)=MONTH(D$3),RIGHT('Yearly Info'!A$41,LEN('Yearly Info'!A$41)-4),"")</f>
        <v xml:space="preserve"> </v>
      </c>
      <c r="B875" s="145"/>
      <c r="C875" s="42">
        <f t="shared" ca="1" si="30"/>
        <v>46384</v>
      </c>
      <c r="D875" s="54">
        <f ca="1">INDIRECT("'" &amp; UPPER(LEFT(TEXT($D$3,"mmmm"),3)) &amp; "'!AD38")</f>
        <v>0</v>
      </c>
      <c r="E875" s="147"/>
      <c r="F875" s="148"/>
      <c r="G875" s="148"/>
      <c r="H875" s="148"/>
      <c r="I875" s="148"/>
      <c r="J875" s="148"/>
      <c r="K875" s="148"/>
      <c r="L875" s="148"/>
      <c r="M875" s="148"/>
      <c r="N875" s="148"/>
      <c r="O875" s="148"/>
      <c r="P875" s="149"/>
    </row>
    <row r="876" spans="1:16" ht="15" customHeight="1" thickBot="1" x14ac:dyDescent="0.3">
      <c r="A876" s="45" t="str">
        <f ca="1">IF(MONTH(C876)=MONTH(D$3),RIGHT('Yearly Info'!A$42,LEN('Yearly Info'!A$42)-4),"")</f>
        <v xml:space="preserve"> </v>
      </c>
      <c r="B876" s="145"/>
      <c r="C876" s="42">
        <f t="shared" ca="1" si="30"/>
        <v>46384</v>
      </c>
      <c r="D876" s="54">
        <f ca="1">INDIRECT("'" &amp; UPPER(LEFT(TEXT($D$3,"mmmm"),3)) &amp; "'!AD39")</f>
        <v>0</v>
      </c>
      <c r="E876" s="147"/>
      <c r="F876" s="148"/>
      <c r="G876" s="148"/>
      <c r="H876" s="148"/>
      <c r="I876" s="148"/>
      <c r="J876" s="148"/>
      <c r="K876" s="148"/>
      <c r="L876" s="148"/>
      <c r="M876" s="148"/>
      <c r="N876" s="148"/>
      <c r="O876" s="148"/>
      <c r="P876" s="149"/>
    </row>
    <row r="877" spans="1:16" ht="15" customHeight="1" thickBot="1" x14ac:dyDescent="0.3">
      <c r="A877" s="45" t="str">
        <f ca="1">IF(MONTH(C877)=MONTH(D$3),RIGHT('Yearly Info'!A$43,LEN('Yearly Info'!A$43)-4),"")</f>
        <v xml:space="preserve"> </v>
      </c>
      <c r="B877" s="146"/>
      <c r="C877" s="42">
        <f t="shared" ca="1" si="30"/>
        <v>46384</v>
      </c>
      <c r="D877" s="55">
        <f ca="1">INDIRECT("'" &amp; UPPER(LEFT(TEXT($D$3,"mmmm"),3)) &amp; "'!AD40")</f>
        <v>0</v>
      </c>
      <c r="E877" s="150"/>
      <c r="F877" s="151"/>
      <c r="G877" s="151"/>
      <c r="H877" s="151"/>
      <c r="I877" s="151"/>
      <c r="J877" s="151"/>
      <c r="K877" s="151"/>
      <c r="L877" s="151"/>
      <c r="M877" s="151"/>
      <c r="N877" s="151"/>
      <c r="O877" s="151"/>
      <c r="P877" s="152"/>
    </row>
    <row r="878" spans="1:16" ht="15" customHeight="1" x14ac:dyDescent="0.25">
      <c r="A878" s="44" t="str">
        <f ca="1">IF(MONTH(C878)=MONTH(D$3),RIGHT('Yearly Info'!A$14,LEN('Yearly Info'!A$14)-4),"")</f>
        <v xml:space="preserve"> RICS Support for MDEQ</v>
      </c>
      <c r="B878" s="145" t="str">
        <f ca="1">TEXT(C878,"dddd")</f>
        <v>Tuesday</v>
      </c>
      <c r="C878" s="94">
        <f ca="1">C848+1</f>
        <v>46385</v>
      </c>
      <c r="D878" s="54">
        <f ca="1">INDIRECT("'" &amp; UPPER(LEFT(TEXT($D$3,"mmmm"),3)) &amp; "'!AE11")</f>
        <v>0</v>
      </c>
      <c r="E878" s="147"/>
      <c r="F878" s="148"/>
      <c r="G878" s="148"/>
      <c r="H878" s="148"/>
      <c r="I878" s="148"/>
      <c r="J878" s="148"/>
      <c r="K878" s="148"/>
      <c r="L878" s="148"/>
      <c r="M878" s="148"/>
      <c r="N878" s="148"/>
      <c r="O878" s="148"/>
      <c r="P878" s="149"/>
    </row>
    <row r="879" spans="1:16" ht="15" customHeight="1" x14ac:dyDescent="0.25">
      <c r="A879" s="44" t="str">
        <f ca="1">IF(MONTH(C879)=MONTH(D$3),RIGHT('Yearly Info'!A$15,LEN('Yearly Info'!A$15)-4),"")</f>
        <v xml:space="preserve"> MDEQ</v>
      </c>
      <c r="B879" s="145"/>
      <c r="C879" s="42">
        <f ca="1">C878</f>
        <v>46385</v>
      </c>
      <c r="D879" s="54">
        <f ca="1">INDIRECT("'" &amp; UPPER(LEFT(TEXT($D$3,"mmmm"),3)) &amp; "'!AE12")</f>
        <v>0</v>
      </c>
      <c r="E879" s="147"/>
      <c r="F879" s="148"/>
      <c r="G879" s="148"/>
      <c r="H879" s="148"/>
      <c r="I879" s="148"/>
      <c r="J879" s="148"/>
      <c r="K879" s="148"/>
      <c r="L879" s="148"/>
      <c r="M879" s="148"/>
      <c r="N879" s="148"/>
      <c r="O879" s="148"/>
      <c r="P879" s="149"/>
    </row>
    <row r="880" spans="1:16" ht="15" customHeight="1" x14ac:dyDescent="0.25">
      <c r="A880" s="44" t="str">
        <f ca="1">IF(MONTH(C880)=MONTH(D$3),RIGHT('Yearly Info'!A$16,LEN('Yearly Info'!A$16)-4),"")</f>
        <v xml:space="preserve"> RICS Idea Portal</v>
      </c>
      <c r="B880" s="145"/>
      <c r="C880" s="42">
        <f t="shared" ref="C880:C907" ca="1" si="31">C879</f>
        <v>46385</v>
      </c>
      <c r="D880" s="54">
        <f ca="1">INDIRECT("'" &amp; UPPER(LEFT(TEXT($D$3,"mmmm"),3)) &amp; "'!AE13")</f>
        <v>0</v>
      </c>
      <c r="E880" s="147"/>
      <c r="F880" s="148"/>
      <c r="G880" s="148"/>
      <c r="H880" s="148"/>
      <c r="I880" s="148"/>
      <c r="J880" s="148"/>
      <c r="K880" s="148"/>
      <c r="L880" s="148"/>
      <c r="M880" s="148"/>
      <c r="N880" s="148"/>
      <c r="O880" s="148"/>
      <c r="P880" s="149"/>
    </row>
    <row r="881" spans="1:16" ht="15" customHeight="1" x14ac:dyDescent="0.25">
      <c r="A881" s="44" t="str">
        <f ca="1">IF(MONTH(C881)=MONTH(D$3),RIGHT('Yearly Info'!A$17,LEN('Yearly Info'!A$17)-4),"")</f>
        <v xml:space="preserve"> MSWIS</v>
      </c>
      <c r="B881" s="145"/>
      <c r="C881" s="42">
        <f t="shared" ca="1" si="31"/>
        <v>46385</v>
      </c>
      <c r="D881" s="54">
        <f ca="1">INDIRECT("'" &amp; UPPER(LEFT(TEXT($D$3,"mmmm"),3)) &amp; "'!AE14")</f>
        <v>0</v>
      </c>
      <c r="E881" s="147"/>
      <c r="F881" s="148"/>
      <c r="G881" s="148"/>
      <c r="H881" s="148"/>
      <c r="I881" s="148"/>
      <c r="J881" s="148"/>
      <c r="K881" s="148"/>
      <c r="L881" s="148"/>
      <c r="M881" s="148"/>
      <c r="N881" s="148"/>
      <c r="O881" s="148"/>
      <c r="P881" s="149"/>
    </row>
    <row r="882" spans="1:16" ht="15" customHeight="1" x14ac:dyDescent="0.25">
      <c r="A882" s="44" t="str">
        <f ca="1">IF(MONTH(C882)=MONTH(D$3),RIGHT('Yearly Info'!A$18,LEN('Yearly Info'!A$18)-4),"")</f>
        <v xml:space="preserve"> GeoSpatial</v>
      </c>
      <c r="B882" s="145"/>
      <c r="C882" s="42">
        <f t="shared" ca="1" si="31"/>
        <v>46385</v>
      </c>
      <c r="D882" s="54">
        <f ca="1">INDIRECT("'" &amp; UPPER(LEFT(TEXT($D$3,"mmmm"),3)) &amp; "'!AE15")</f>
        <v>0</v>
      </c>
      <c r="E882" s="147"/>
      <c r="F882" s="148"/>
      <c r="G882" s="148"/>
      <c r="H882" s="148"/>
      <c r="I882" s="148"/>
      <c r="J882" s="148"/>
      <c r="K882" s="148"/>
      <c r="L882" s="148"/>
      <c r="M882" s="148"/>
      <c r="N882" s="148"/>
      <c r="O882" s="148"/>
      <c r="P882" s="149"/>
    </row>
    <row r="883" spans="1:16" ht="15" customHeight="1" x14ac:dyDescent="0.25">
      <c r="A883" s="44" t="str">
        <f ca="1">IF(MONTH(C883)=MONTH(D$3),RIGHT('Yearly Info'!A$19,LEN('Yearly Info'!A$19)-4),"")</f>
        <v xml:space="preserve"> RICS Dashboard</v>
      </c>
      <c r="B883" s="145"/>
      <c r="C883" s="42">
        <f t="shared" ca="1" si="31"/>
        <v>46385</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xml:space="preserve"> MDWFP NRIS</v>
      </c>
      <c r="B884" s="145"/>
      <c r="C884" s="42">
        <f t="shared" ca="1" si="31"/>
        <v>46385</v>
      </c>
      <c r="D884" s="54">
        <f ca="1">INDIRECT("'" &amp; UPPER(LEFT(TEXT($D$3,"mmmm"),3)) &amp; "'!AE17")</f>
        <v>0</v>
      </c>
      <c r="E884" s="153"/>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xml:space="preserve"> MSWIS MRVA 4 CLOSED</v>
      </c>
      <c r="B885" s="145"/>
      <c r="C885" s="42">
        <f t="shared" ca="1" si="31"/>
        <v>46385</v>
      </c>
      <c r="D885" s="54">
        <f ca="1">INDIRECT("'" &amp; UPPER(LEFT(TEXT($D$3,"mmmm"),3)) &amp; "'!AE18")</f>
        <v>0</v>
      </c>
      <c r="E885" s="156"/>
      <c r="F885" s="148"/>
      <c r="G885" s="148"/>
      <c r="H885" s="148"/>
      <c r="I885" s="148"/>
      <c r="J885" s="148"/>
      <c r="K885" s="148"/>
      <c r="L885" s="148"/>
      <c r="M885" s="148"/>
      <c r="N885" s="148"/>
      <c r="O885" s="148"/>
      <c r="P885" s="149"/>
    </row>
    <row r="886" spans="1:16" ht="15" customHeight="1" x14ac:dyDescent="0.25">
      <c r="A886" s="44" t="str">
        <f ca="1">IF(MONTH(C886)=MONTH(D$3),RIGHT('Yearly Info'!A$22,LEN('Yearly Info'!A$22)-4),"")</f>
        <v xml:space="preserve"> Tackett</v>
      </c>
      <c r="B886" s="145"/>
      <c r="C886" s="42">
        <f t="shared" ca="1" si="31"/>
        <v>46385</v>
      </c>
      <c r="D886" s="54">
        <f ca="1">INDIRECT("'" &amp; UPPER(LEFT(TEXT($D$3,"mmmm"),3)) &amp; "'!AE19")</f>
        <v>0</v>
      </c>
      <c r="E886" s="147"/>
      <c r="F886" s="148"/>
      <c r="G886" s="148"/>
      <c r="H886" s="148"/>
      <c r="I886" s="148"/>
      <c r="J886" s="148"/>
      <c r="K886" s="148"/>
      <c r="L886" s="148"/>
      <c r="M886" s="148"/>
      <c r="N886" s="148"/>
      <c r="O886" s="148"/>
      <c r="P886" s="149"/>
    </row>
    <row r="887" spans="1:16" ht="15" customHeight="1" x14ac:dyDescent="0.25">
      <c r="A887" s="44" t="e">
        <f ca="1">IF(MONTH(C887)=MONTH(D$3),RIGHT('Yearly Info'!A$23,LEN('Yearly Info'!A$23)-4),"")</f>
        <v>#VALUE!</v>
      </c>
      <c r="B887" s="145"/>
      <c r="C887" s="42">
        <f t="shared" ca="1" si="31"/>
        <v>46385</v>
      </c>
      <c r="D887" s="54">
        <f ca="1">INDIRECT("'" &amp; UPPER(LEFT(TEXT($D$3,"mmmm"),3)) &amp; "'!AE20")</f>
        <v>0</v>
      </c>
      <c r="E887" s="147"/>
      <c r="F887" s="148"/>
      <c r="G887" s="148"/>
      <c r="H887" s="148"/>
      <c r="I887" s="148"/>
      <c r="J887" s="148"/>
      <c r="K887" s="148"/>
      <c r="L887" s="148"/>
      <c r="M887" s="148"/>
      <c r="N887" s="148"/>
      <c r="O887" s="148"/>
      <c r="P887" s="149"/>
    </row>
    <row r="888" spans="1:16" ht="15" customHeight="1" x14ac:dyDescent="0.25">
      <c r="A888" s="44" t="e">
        <f ca="1">IF(MONTH(C888)=MONTH(D$3),RIGHT('Yearly Info'!A$24,LEN('Yearly Info'!A$24)-4),"")</f>
        <v>#VALUE!</v>
      </c>
      <c r="B888" s="145"/>
      <c r="C888" s="42">
        <f t="shared" ca="1" si="31"/>
        <v>46385</v>
      </c>
      <c r="D888" s="54">
        <f ca="1">INDIRECT("'" &amp; UPPER(LEFT(TEXT($D$3,"mmmm"),3)) &amp; "'!AE21")</f>
        <v>0</v>
      </c>
      <c r="E888" s="147"/>
      <c r="F888" s="148"/>
      <c r="G888" s="148"/>
      <c r="H888" s="148"/>
      <c r="I888" s="148"/>
      <c r="J888" s="148"/>
      <c r="K888" s="148"/>
      <c r="L888" s="148"/>
      <c r="M888" s="148"/>
      <c r="N888" s="148"/>
      <c r="O888" s="148"/>
      <c r="P888" s="149"/>
    </row>
    <row r="889" spans="1:16" ht="15" customHeight="1" x14ac:dyDescent="0.25">
      <c r="A889" s="44" t="e">
        <f ca="1">IF(MONTH(C889)=MONTH(D$3),RIGHT('Yearly Info'!A$25,LEN('Yearly Info'!A$25)-4),"")</f>
        <v>#VALUE!</v>
      </c>
      <c r="B889" s="145"/>
      <c r="C889" s="42">
        <f t="shared" ca="1" si="31"/>
        <v>46385</v>
      </c>
      <c r="D889" s="54">
        <f ca="1">INDIRECT("'" &amp; UPPER(LEFT(TEXT($D$3,"mmmm"),3)) &amp; "'!AE22")</f>
        <v>0</v>
      </c>
      <c r="E889" s="147"/>
      <c r="F889" s="148"/>
      <c r="G889" s="148"/>
      <c r="H889" s="148"/>
      <c r="I889" s="148"/>
      <c r="J889" s="148"/>
      <c r="K889" s="148"/>
      <c r="L889" s="148"/>
      <c r="M889" s="148"/>
      <c r="N889" s="148"/>
      <c r="O889" s="148"/>
      <c r="P889" s="149"/>
    </row>
    <row r="890" spans="1:16" ht="15" customHeight="1" x14ac:dyDescent="0.25">
      <c r="A890" s="44" t="e">
        <f ca="1">IF(MONTH(C890)=MONTH(D$3),RIGHT('Yearly Info'!A$26,LEN('Yearly Info'!A$26)-4),"")</f>
        <v>#VALUE!</v>
      </c>
      <c r="B890" s="145"/>
      <c r="C890" s="42">
        <f t="shared" ca="1" si="31"/>
        <v>46385</v>
      </c>
      <c r="D890" s="54">
        <f ca="1">INDIRECT("'" &amp; UPPER(LEFT(TEXT($D$3,"mmmm"),3)) &amp; "'!AE23")</f>
        <v>0</v>
      </c>
      <c r="E890" s="147"/>
      <c r="F890" s="148"/>
      <c r="G890" s="148"/>
      <c r="H890" s="148"/>
      <c r="I890" s="148"/>
      <c r="J890" s="148"/>
      <c r="K890" s="148"/>
      <c r="L890" s="148"/>
      <c r="M890" s="148"/>
      <c r="N890" s="148"/>
      <c r="O890" s="148"/>
      <c r="P890" s="149"/>
    </row>
    <row r="891" spans="1:16" ht="15" customHeight="1" x14ac:dyDescent="0.25">
      <c r="A891" s="44" t="e">
        <f ca="1">IF(MONTH(C891)=MONTH(D$3),RIGHT('Yearly Info'!A$27,LEN('Yearly Info'!A$27)-4),"")</f>
        <v>#VALUE!</v>
      </c>
      <c r="B891" s="145"/>
      <c r="C891" s="42">
        <f t="shared" ca="1" si="31"/>
        <v>46385</v>
      </c>
      <c r="D891" s="54">
        <f ca="1">INDIRECT("'" &amp; UPPER(LEFT(TEXT($D$3,"mmmm"),3)) &amp; "'!AE24")</f>
        <v>0</v>
      </c>
      <c r="E891" s="147"/>
      <c r="F891" s="148"/>
      <c r="G891" s="148"/>
      <c r="H891" s="148"/>
      <c r="I891" s="148"/>
      <c r="J891" s="148"/>
      <c r="K891" s="148"/>
      <c r="L891" s="148"/>
      <c r="M891" s="148"/>
      <c r="N891" s="148"/>
      <c r="O891" s="148"/>
      <c r="P891" s="149"/>
    </row>
    <row r="892" spans="1:16" ht="15" customHeight="1" x14ac:dyDescent="0.25">
      <c r="A892" s="44" t="e">
        <f ca="1">IF(MONTH(C892)=MONTH(D$3),RIGHT('Yearly Info'!A$28,LEN('Yearly Info'!A$28)-4),"")</f>
        <v>#VALUE!</v>
      </c>
      <c r="B892" s="145"/>
      <c r="C892" s="42">
        <f t="shared" ca="1" si="31"/>
        <v>46385</v>
      </c>
      <c r="D892" s="54">
        <f ca="1">INDIRECT("'" &amp; UPPER(LEFT(TEXT($D$3,"mmmm"),3)) &amp; "'!AE25")</f>
        <v>0</v>
      </c>
      <c r="E892" s="147"/>
      <c r="F892" s="148"/>
      <c r="G892" s="148"/>
      <c r="H892" s="148"/>
      <c r="I892" s="148"/>
      <c r="J892" s="148"/>
      <c r="K892" s="148"/>
      <c r="L892" s="148"/>
      <c r="M892" s="148"/>
      <c r="N892" s="148"/>
      <c r="O892" s="148"/>
      <c r="P892" s="149"/>
    </row>
    <row r="893" spans="1:16" ht="15" customHeight="1" x14ac:dyDescent="0.25">
      <c r="A893" s="44" t="e">
        <f ca="1">IF(MONTH(C893)=MONTH(D$3),RIGHT('Yearly Info'!A$29,LEN('Yearly Info'!A$29)-4),"")</f>
        <v>#VALUE!</v>
      </c>
      <c r="B893" s="145"/>
      <c r="C893" s="42">
        <f t="shared" ca="1" si="31"/>
        <v>46385</v>
      </c>
      <c r="D893" s="54">
        <f ca="1">INDIRECT("'" &amp; UPPER(LEFT(TEXT($D$3,"mmmm"),3)) &amp; "'!AE26")</f>
        <v>0</v>
      </c>
      <c r="E893" s="147"/>
      <c r="F893" s="148"/>
      <c r="G893" s="148"/>
      <c r="H893" s="148"/>
      <c r="I893" s="148"/>
      <c r="J893" s="148"/>
      <c r="K893" s="148"/>
      <c r="L893" s="148"/>
      <c r="M893" s="148"/>
      <c r="N893" s="148"/>
      <c r="O893" s="148"/>
      <c r="P893" s="149"/>
    </row>
    <row r="894" spans="1:16" ht="15" customHeight="1" x14ac:dyDescent="0.25">
      <c r="A894" s="44" t="e">
        <f ca="1">IF(MONTH(C894)=MONTH(D$3),RIGHT('Yearly Info'!A$30,LEN('Yearly Info'!A$30)-4),"")</f>
        <v>#VALUE!</v>
      </c>
      <c r="B894" s="145"/>
      <c r="C894" s="42">
        <f t="shared" ca="1" si="31"/>
        <v>46385</v>
      </c>
      <c r="D894" s="54">
        <f ca="1">INDIRECT("'" &amp; UPPER(LEFT(TEXT($D$3,"mmmm"),3)) &amp; "'!AE27")</f>
        <v>0</v>
      </c>
      <c r="E894" s="147"/>
      <c r="F894" s="148"/>
      <c r="G894" s="148"/>
      <c r="H894" s="148"/>
      <c r="I894" s="148"/>
      <c r="J894" s="148"/>
      <c r="K894" s="148"/>
      <c r="L894" s="148"/>
      <c r="M894" s="148"/>
      <c r="N894" s="148"/>
      <c r="O894" s="148"/>
      <c r="P894" s="149"/>
    </row>
    <row r="895" spans="1:16" ht="15" customHeight="1" x14ac:dyDescent="0.25">
      <c r="A895" s="44" t="e">
        <f ca="1">IF(MONTH(C895)=MONTH(D$3),RIGHT('Yearly Info'!A$31,LEN('Yearly Info'!A$31)-4),"")</f>
        <v>#VALUE!</v>
      </c>
      <c r="B895" s="145"/>
      <c r="C895" s="42">
        <f t="shared" ca="1" si="31"/>
        <v>46385</v>
      </c>
      <c r="D895" s="54">
        <f ca="1">INDIRECT("'" &amp; UPPER(LEFT(TEXT($D$3,"mmmm"),3)) &amp; "'!AE28")</f>
        <v>0</v>
      </c>
      <c r="E895" s="147"/>
      <c r="F895" s="148"/>
      <c r="G895" s="148"/>
      <c r="H895" s="148"/>
      <c r="I895" s="148"/>
      <c r="J895" s="148"/>
      <c r="K895" s="148"/>
      <c r="L895" s="148"/>
      <c r="M895" s="148"/>
      <c r="N895" s="148"/>
      <c r="O895" s="148"/>
      <c r="P895" s="149"/>
    </row>
    <row r="896" spans="1:16" ht="15" customHeight="1" x14ac:dyDescent="0.25">
      <c r="A896" s="44" t="e">
        <f ca="1">IF(MONTH(C896)=MONTH(D$3),RIGHT('Yearly Info'!A$32,LEN('Yearly Info'!A$32)-4),"")</f>
        <v>#VALUE!</v>
      </c>
      <c r="B896" s="145"/>
      <c r="C896" s="42">
        <f t="shared" ca="1" si="31"/>
        <v>46385</v>
      </c>
      <c r="D896" s="54">
        <f ca="1">INDIRECT("'" &amp; UPPER(LEFT(TEXT($D$3,"mmmm"),3)) &amp; "'!AE29")</f>
        <v>0</v>
      </c>
      <c r="E896" s="147"/>
      <c r="F896" s="148"/>
      <c r="G896" s="148"/>
      <c r="H896" s="148"/>
      <c r="I896" s="148"/>
      <c r="J896" s="148"/>
      <c r="K896" s="148"/>
      <c r="L896" s="148"/>
      <c r="M896" s="148"/>
      <c r="N896" s="148"/>
      <c r="O896" s="148"/>
      <c r="P896" s="149"/>
    </row>
    <row r="897" spans="1:16" ht="15" customHeight="1" x14ac:dyDescent="0.25">
      <c r="A897" s="44" t="e">
        <f ca="1">IF(MONTH(C897)=MONTH(D$3),RIGHT('Yearly Info'!A$33,LEN('Yearly Info'!A$33)-4),"")</f>
        <v>#VALUE!</v>
      </c>
      <c r="B897" s="145"/>
      <c r="C897" s="42">
        <f t="shared" ca="1" si="31"/>
        <v>46385</v>
      </c>
      <c r="D897" s="54">
        <f ca="1">INDIRECT("'" &amp; UPPER(LEFT(TEXT($D$3,"mmmm"),3)) &amp; "'!AE30")</f>
        <v>0</v>
      </c>
      <c r="E897" s="147"/>
      <c r="F897" s="148"/>
      <c r="G897" s="148"/>
      <c r="H897" s="148"/>
      <c r="I897" s="148"/>
      <c r="J897" s="148"/>
      <c r="K897" s="148"/>
      <c r="L897" s="148"/>
      <c r="M897" s="148"/>
      <c r="N897" s="148"/>
      <c r="O897" s="148"/>
      <c r="P897" s="149"/>
    </row>
    <row r="898" spans="1:16" ht="15" customHeight="1" x14ac:dyDescent="0.25">
      <c r="A898" s="44" t="e">
        <f ca="1">IF(MONTH(C898)=MONTH(D$3),RIGHT('Yearly Info'!A$34,LEN('Yearly Info'!A$34)-4),"")</f>
        <v>#VALUE!</v>
      </c>
      <c r="B898" s="145"/>
      <c r="C898" s="42">
        <f t="shared" ca="1" si="31"/>
        <v>46385</v>
      </c>
      <c r="D898" s="54">
        <f ca="1">INDIRECT("'" &amp; UPPER(LEFT(TEXT($D$3,"mmmm"),3)) &amp; "'!AE31")</f>
        <v>0</v>
      </c>
      <c r="E898" s="147"/>
      <c r="F898" s="148"/>
      <c r="G898" s="148"/>
      <c r="H898" s="148"/>
      <c r="I898" s="148"/>
      <c r="J898" s="148"/>
      <c r="K898" s="148"/>
      <c r="L898" s="148"/>
      <c r="M898" s="148"/>
      <c r="N898" s="148"/>
      <c r="O898" s="148"/>
      <c r="P898" s="149"/>
    </row>
    <row r="899" spans="1:16" ht="15" customHeight="1" x14ac:dyDescent="0.25">
      <c r="A899" s="44" t="e">
        <f ca="1">IF(MONTH(C899)=MONTH(D$3),RIGHT('Yearly Info'!A$35,LEN('Yearly Info'!A$35)-4),"")</f>
        <v>#VALUE!</v>
      </c>
      <c r="B899" s="145"/>
      <c r="C899" s="42">
        <f t="shared" ca="1" si="31"/>
        <v>46385</v>
      </c>
      <c r="D899" s="54">
        <f ca="1">INDIRECT("'" &amp; UPPER(LEFT(TEXT($D$3,"mmmm"),3)) &amp; "'!AE32")</f>
        <v>0</v>
      </c>
      <c r="E899" s="147"/>
      <c r="F899" s="148"/>
      <c r="G899" s="148"/>
      <c r="H899" s="148"/>
      <c r="I899" s="148"/>
      <c r="J899" s="148"/>
      <c r="K899" s="148"/>
      <c r="L899" s="148"/>
      <c r="M899" s="148"/>
      <c r="N899" s="148"/>
      <c r="O899" s="148"/>
      <c r="P899" s="149"/>
    </row>
    <row r="900" spans="1:16" ht="15" customHeight="1" x14ac:dyDescent="0.25">
      <c r="A900" s="44" t="e">
        <f ca="1">IF(MONTH(C900)=MONTH(D$3),RIGHT('Yearly Info'!A$36,LEN('Yearly Info'!A$36)-4),"")</f>
        <v>#VALUE!</v>
      </c>
      <c r="B900" s="145"/>
      <c r="C900" s="42">
        <f t="shared" ca="1" si="31"/>
        <v>46385</v>
      </c>
      <c r="D900" s="54">
        <f ca="1">INDIRECT("'" &amp; UPPER(LEFT(TEXT($D$3,"mmmm"),3)) &amp; "'!AE33")</f>
        <v>0</v>
      </c>
      <c r="E900" s="153"/>
      <c r="F900" s="154"/>
      <c r="G900" s="154"/>
      <c r="H900" s="154"/>
      <c r="I900" s="154"/>
      <c r="J900" s="154"/>
      <c r="K900" s="154"/>
      <c r="L900" s="154"/>
      <c r="M900" s="154"/>
      <c r="N900" s="154"/>
      <c r="O900" s="154"/>
      <c r="P900" s="155"/>
    </row>
    <row r="901" spans="1:16" ht="15" customHeight="1" x14ac:dyDescent="0.25">
      <c r="A901" s="44" t="e">
        <f ca="1">IF(MONTH(C901)=MONTH(D$3),RIGHT('Yearly Info'!A$37,LEN('Yearly Info'!A$37)-4),"")</f>
        <v>#VALUE!</v>
      </c>
      <c r="B901" s="145"/>
      <c r="C901" s="42">
        <f t="shared" ca="1" si="31"/>
        <v>46385</v>
      </c>
      <c r="D901" s="54">
        <f ca="1">INDIRECT("'" &amp; UPPER(LEFT(TEXT($D$3,"mmmm"),3)) &amp; "'!AE34")</f>
        <v>0</v>
      </c>
      <c r="E901" s="147"/>
      <c r="F901" s="148"/>
      <c r="G901" s="148"/>
      <c r="H901" s="148"/>
      <c r="I901" s="148"/>
      <c r="J901" s="148"/>
      <c r="K901" s="148"/>
      <c r="L901" s="148"/>
      <c r="M901" s="148"/>
      <c r="N901" s="148"/>
      <c r="O901" s="148"/>
      <c r="P901" s="149"/>
    </row>
    <row r="902" spans="1:16" ht="15" customHeight="1" x14ac:dyDescent="0.25">
      <c r="A902" s="44" t="e">
        <f ca="1">IF(MONTH(C902)=MONTH(D$3),RIGHT('Yearly Info'!A$38,LEN('Yearly Info'!A$38)-4),"")</f>
        <v>#VALUE!</v>
      </c>
      <c r="B902" s="145"/>
      <c r="C902" s="42">
        <f t="shared" ca="1" si="31"/>
        <v>46385</v>
      </c>
      <c r="D902" s="54">
        <f ca="1">INDIRECT("'" &amp; UPPER(LEFT(TEXT($D$3,"mmmm"),3)) &amp; "'!AE35")</f>
        <v>0</v>
      </c>
      <c r="E902" s="147"/>
      <c r="F902" s="148"/>
      <c r="G902" s="148"/>
      <c r="H902" s="148"/>
      <c r="I902" s="148"/>
      <c r="J902" s="148"/>
      <c r="K902" s="148"/>
      <c r="L902" s="148"/>
      <c r="M902" s="148"/>
      <c r="N902" s="148"/>
      <c r="O902" s="148"/>
      <c r="P902" s="149"/>
    </row>
    <row r="903" spans="1:16" ht="15" customHeight="1" x14ac:dyDescent="0.25">
      <c r="A903" s="44" t="e">
        <f ca="1">IF(MONTH(C903)=MONTH(D$3),RIGHT('Yearly Info'!A$39,LEN('Yearly Info'!A$39)-4),"")</f>
        <v>#VALUE!</v>
      </c>
      <c r="B903" s="145"/>
      <c r="C903" s="42">
        <f t="shared" ca="1" si="31"/>
        <v>46385</v>
      </c>
      <c r="D903" s="54">
        <f ca="1">INDIRECT("'" &amp; UPPER(LEFT(TEXT($D$3,"mmmm"),3)) &amp; "'!AE36")</f>
        <v>0</v>
      </c>
      <c r="E903" s="147"/>
      <c r="F903" s="148"/>
      <c r="G903" s="148"/>
      <c r="H903" s="148"/>
      <c r="I903" s="148"/>
      <c r="J903" s="148"/>
      <c r="K903" s="148"/>
      <c r="L903" s="148"/>
      <c r="M903" s="148"/>
      <c r="N903" s="148"/>
      <c r="O903" s="148"/>
      <c r="P903" s="149"/>
    </row>
    <row r="904" spans="1:16" ht="15" customHeight="1" thickBot="1" x14ac:dyDescent="0.3">
      <c r="A904" s="45" t="e">
        <f ca="1">IF(MONTH(C904)=MONTH(D$3),RIGHT('Yearly Info'!A$40,LEN('Yearly Info'!A$40)-4),"")</f>
        <v>#VALUE!</v>
      </c>
      <c r="B904" s="145"/>
      <c r="C904" s="42">
        <f t="shared" ca="1" si="31"/>
        <v>46385</v>
      </c>
      <c r="D904" s="54">
        <f ca="1">INDIRECT("'" &amp; UPPER(LEFT(TEXT($D$3,"mmmm"),3)) &amp; "'!AE37")</f>
        <v>0</v>
      </c>
      <c r="E904" s="147"/>
      <c r="F904" s="148"/>
      <c r="G904" s="148"/>
      <c r="H904" s="148"/>
      <c r="I904" s="148"/>
      <c r="J904" s="148"/>
      <c r="K904" s="148"/>
      <c r="L904" s="148"/>
      <c r="M904" s="148"/>
      <c r="N904" s="148"/>
      <c r="O904" s="148"/>
      <c r="P904" s="149"/>
    </row>
    <row r="905" spans="1:16" ht="15" customHeight="1" thickBot="1" x14ac:dyDescent="0.3">
      <c r="A905" s="45" t="str">
        <f ca="1">IF(MONTH(C905)=MONTH(D$3),RIGHT('Yearly Info'!A$41,LEN('Yearly Info'!A$41)-4),"")</f>
        <v xml:space="preserve"> </v>
      </c>
      <c r="B905" s="145"/>
      <c r="C905" s="42">
        <f t="shared" ca="1" si="31"/>
        <v>46385</v>
      </c>
      <c r="D905" s="54">
        <f ca="1">INDIRECT("'" &amp; UPPER(LEFT(TEXT($D$3,"mmmm"),3)) &amp; "'!AE38")</f>
        <v>0</v>
      </c>
      <c r="E905" s="147"/>
      <c r="F905" s="148"/>
      <c r="G905" s="148"/>
      <c r="H905" s="148"/>
      <c r="I905" s="148"/>
      <c r="J905" s="148"/>
      <c r="K905" s="148"/>
      <c r="L905" s="148"/>
      <c r="M905" s="148"/>
      <c r="N905" s="148"/>
      <c r="O905" s="148"/>
      <c r="P905" s="149"/>
    </row>
    <row r="906" spans="1:16" ht="15" customHeight="1" thickBot="1" x14ac:dyDescent="0.3">
      <c r="A906" s="45" t="str">
        <f ca="1">IF(MONTH(C906)=MONTH(D$3),RIGHT('Yearly Info'!A$42,LEN('Yearly Info'!A$42)-4),"")</f>
        <v xml:space="preserve"> </v>
      </c>
      <c r="B906" s="145"/>
      <c r="C906" s="42">
        <f t="shared" ca="1" si="31"/>
        <v>46385</v>
      </c>
      <c r="D906" s="54">
        <f ca="1">INDIRECT("'" &amp; UPPER(LEFT(TEXT($D$3,"mmmm"),3)) &amp; "'!AE39")</f>
        <v>0</v>
      </c>
      <c r="E906" s="147"/>
      <c r="F906" s="148"/>
      <c r="G906" s="148"/>
      <c r="H906" s="148"/>
      <c r="I906" s="148"/>
      <c r="J906" s="148"/>
      <c r="K906" s="148"/>
      <c r="L906" s="148"/>
      <c r="M906" s="148"/>
      <c r="N906" s="148"/>
      <c r="O906" s="148"/>
      <c r="P906" s="149"/>
    </row>
    <row r="907" spans="1:16" ht="15" customHeight="1" thickBot="1" x14ac:dyDescent="0.3">
      <c r="A907" s="45" t="str">
        <f ca="1">IF(MONTH(C907)=MONTH(D$3),RIGHT('Yearly Info'!A$43,LEN('Yearly Info'!A$43)-4),"")</f>
        <v xml:space="preserve"> </v>
      </c>
      <c r="B907" s="146"/>
      <c r="C907" s="42">
        <f t="shared" ca="1" si="31"/>
        <v>46385</v>
      </c>
      <c r="D907" s="55">
        <f ca="1">INDIRECT("'" &amp; UPPER(LEFT(TEXT($D$3,"mmmm"),3)) &amp; "'!AE40")</f>
        <v>0</v>
      </c>
      <c r="E907" s="150"/>
      <c r="F907" s="151"/>
      <c r="G907" s="151"/>
      <c r="H907" s="151"/>
      <c r="I907" s="151"/>
      <c r="J907" s="151"/>
      <c r="K907" s="151"/>
      <c r="L907" s="151"/>
      <c r="M907" s="151"/>
      <c r="N907" s="151"/>
      <c r="O907" s="151"/>
      <c r="P907" s="152"/>
    </row>
    <row r="908" spans="1:16" ht="15" customHeight="1" x14ac:dyDescent="0.25">
      <c r="A908" s="44" t="str">
        <f ca="1">IF(MONTH(C908)=MONTH(D$3),RIGHT('Yearly Info'!A$14,LEN('Yearly Info'!A$14)-4),"")</f>
        <v xml:space="preserve"> RICS Support for MDEQ</v>
      </c>
      <c r="B908" s="159" t="str">
        <f ca="1">TEXT(C908,"dddd")</f>
        <v>Wednesday</v>
      </c>
      <c r="C908" s="96">
        <f ca="1">C878+1</f>
        <v>46386</v>
      </c>
      <c r="D908" s="54">
        <f ca="1">INDIRECT("'" &amp; UPPER(LEFT(TEXT($D$3,"mmmm"),3)) &amp; "'!AF11")</f>
        <v>0</v>
      </c>
      <c r="E908" s="147"/>
      <c r="F908" s="148"/>
      <c r="G908" s="148"/>
      <c r="H908" s="148"/>
      <c r="I908" s="148"/>
      <c r="J908" s="148"/>
      <c r="K908" s="148"/>
      <c r="L908" s="148"/>
      <c r="M908" s="148"/>
      <c r="N908" s="148"/>
      <c r="O908" s="148"/>
      <c r="P908" s="149"/>
    </row>
    <row r="909" spans="1:16" ht="15" customHeight="1" x14ac:dyDescent="0.25">
      <c r="A909" s="44" t="str">
        <f ca="1">IF(MONTH(C909)=MONTH(D$3),RIGHT('Yearly Info'!A$15,LEN('Yearly Info'!A$15)-4),"")</f>
        <v xml:space="preserve"> MDEQ</v>
      </c>
      <c r="B909" s="145"/>
      <c r="C909" s="42">
        <f ca="1">C908</f>
        <v>46386</v>
      </c>
      <c r="D909" s="54">
        <f ca="1">INDIRECT("'" &amp; UPPER(LEFT(TEXT($D$3,"mmmm"),3)) &amp; "'!AF12")</f>
        <v>0</v>
      </c>
      <c r="E909" s="147"/>
      <c r="F909" s="148"/>
      <c r="G909" s="148"/>
      <c r="H909" s="148"/>
      <c r="I909" s="148"/>
      <c r="J909" s="148"/>
      <c r="K909" s="148"/>
      <c r="L909" s="148"/>
      <c r="M909" s="148"/>
      <c r="N909" s="148"/>
      <c r="O909" s="148"/>
      <c r="P909" s="149"/>
    </row>
    <row r="910" spans="1:16" ht="15" customHeight="1" x14ac:dyDescent="0.25">
      <c r="A910" s="44" t="str">
        <f ca="1">IF(MONTH(C910)=MONTH(D$3),RIGHT('Yearly Info'!A$16,LEN('Yearly Info'!A$16)-4),"")</f>
        <v xml:space="preserve"> RICS Idea Portal</v>
      </c>
      <c r="B910" s="145"/>
      <c r="C910" s="42">
        <f t="shared" ref="C910:C936" ca="1" si="32">C909</f>
        <v>46386</v>
      </c>
      <c r="D910" s="54">
        <f ca="1">INDIRECT("'" &amp; UPPER(LEFT(TEXT($D$3,"mmmm"),3)) &amp; "'!AF13")</f>
        <v>0</v>
      </c>
      <c r="E910" s="147"/>
      <c r="F910" s="148"/>
      <c r="G910" s="148"/>
      <c r="H910" s="148"/>
      <c r="I910" s="148"/>
      <c r="J910" s="148"/>
      <c r="K910" s="148"/>
      <c r="L910" s="148"/>
      <c r="M910" s="148"/>
      <c r="N910" s="148"/>
      <c r="O910" s="148"/>
      <c r="P910" s="149"/>
    </row>
    <row r="911" spans="1:16" ht="15" customHeight="1" x14ac:dyDescent="0.25">
      <c r="A911" s="44" t="str">
        <f ca="1">IF(MONTH(C911)=MONTH(D$3),RIGHT('Yearly Info'!A$17,LEN('Yearly Info'!A$17)-4),"")</f>
        <v xml:space="preserve"> MSWIS</v>
      </c>
      <c r="B911" s="145"/>
      <c r="C911" s="42">
        <f t="shared" ca="1" si="32"/>
        <v>46386</v>
      </c>
      <c r="D911" s="54">
        <f ca="1">INDIRECT("'" &amp; UPPER(LEFT(TEXT($D$3,"mmmm"),3)) &amp; "'!AF14")</f>
        <v>0</v>
      </c>
      <c r="E911" s="147"/>
      <c r="F911" s="148"/>
      <c r="G911" s="148"/>
      <c r="H911" s="148"/>
      <c r="I911" s="148"/>
      <c r="J911" s="148"/>
      <c r="K911" s="148"/>
      <c r="L911" s="148"/>
      <c r="M911" s="148"/>
      <c r="N911" s="148"/>
      <c r="O911" s="148"/>
      <c r="P911" s="149"/>
    </row>
    <row r="912" spans="1:16" ht="15" customHeight="1" x14ac:dyDescent="0.25">
      <c r="A912" s="44" t="str">
        <f ca="1">IF(MONTH(C912)=MONTH(D$3),RIGHT('Yearly Info'!A$18,LEN('Yearly Info'!A$18)-4),"")</f>
        <v xml:space="preserve"> GeoSpatial</v>
      </c>
      <c r="B912" s="145"/>
      <c r="C912" s="42">
        <f t="shared" ca="1" si="32"/>
        <v>46386</v>
      </c>
      <c r="D912" s="54">
        <f ca="1">INDIRECT("'" &amp; UPPER(LEFT(TEXT($D$3,"mmmm"),3)) &amp; "'!AF15")</f>
        <v>0</v>
      </c>
      <c r="E912" s="147"/>
      <c r="F912" s="148"/>
      <c r="G912" s="148"/>
      <c r="H912" s="148"/>
      <c r="I912" s="148"/>
      <c r="J912" s="148"/>
      <c r="K912" s="148"/>
      <c r="L912" s="148"/>
      <c r="M912" s="148"/>
      <c r="N912" s="148"/>
      <c r="O912" s="148"/>
      <c r="P912" s="149"/>
    </row>
    <row r="913" spans="1:16" ht="15" customHeight="1" x14ac:dyDescent="0.25">
      <c r="A913" s="44" t="str">
        <f ca="1">IF(MONTH(C913)=MONTH(D$3),RIGHT('Yearly Info'!A$19,LEN('Yearly Info'!A$19)-4),"")</f>
        <v xml:space="preserve"> RICS Dashboard</v>
      </c>
      <c r="B913" s="145"/>
      <c r="C913" s="42">
        <f t="shared" ca="1" si="32"/>
        <v>46386</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xml:space="preserve"> MDWFP NRIS</v>
      </c>
      <c r="B914" s="145"/>
      <c r="C914" s="42">
        <f t="shared" ca="1" si="32"/>
        <v>46386</v>
      </c>
      <c r="D914" s="54">
        <f ca="1">INDIRECT("'" &amp; UPPER(LEFT(TEXT($D$3,"mmmm"),3)) &amp; "'!AF17")</f>
        <v>0</v>
      </c>
      <c r="E914" s="147"/>
      <c r="F914" s="148"/>
      <c r="G914" s="148"/>
      <c r="H914" s="148"/>
      <c r="I914" s="148"/>
      <c r="J914" s="148"/>
      <c r="K914" s="148"/>
      <c r="L914" s="148"/>
      <c r="M914" s="148"/>
      <c r="N914" s="148"/>
      <c r="O914" s="148"/>
      <c r="P914" s="149"/>
    </row>
    <row r="915" spans="1:16" ht="15" customHeight="1" x14ac:dyDescent="0.25">
      <c r="A915" s="44" t="str">
        <f ca="1">IF(MONTH(C915)=MONTH(D$3),RIGHT('Yearly Info'!A$21,LEN('Yearly Info'!A$21)-4),"")</f>
        <v xml:space="preserve"> MSWIS MRVA 4 CLOSED</v>
      </c>
      <c r="B915" s="145"/>
      <c r="C915" s="42">
        <f t="shared" ca="1" si="32"/>
        <v>46386</v>
      </c>
      <c r="D915" s="54">
        <f ca="1">INDIRECT("'" &amp; UPPER(LEFT(TEXT($D$3,"mmmm"),3)) &amp; "'!AF18")</f>
        <v>0</v>
      </c>
      <c r="E915" s="147"/>
      <c r="F915" s="148"/>
      <c r="G915" s="148"/>
      <c r="H915" s="148"/>
      <c r="I915" s="148"/>
      <c r="J915" s="148"/>
      <c r="K915" s="148"/>
      <c r="L915" s="148"/>
      <c r="M915" s="148"/>
      <c r="N915" s="148"/>
      <c r="O915" s="148"/>
      <c r="P915" s="149"/>
    </row>
    <row r="916" spans="1:16" ht="15" customHeight="1" x14ac:dyDescent="0.25">
      <c r="A916" s="44" t="str">
        <f ca="1">IF(MONTH(C916)=MONTH(D$3),RIGHT('Yearly Info'!A$22,LEN('Yearly Info'!A$22)-4),"")</f>
        <v xml:space="preserve"> Tackett</v>
      </c>
      <c r="B916" s="145"/>
      <c r="C916" s="42">
        <f t="shared" ca="1" si="32"/>
        <v>46386</v>
      </c>
      <c r="D916" s="54">
        <f ca="1">INDIRECT("'" &amp; UPPER(LEFT(TEXT($D$3,"mmmm"),3)) &amp; "'!AF19")</f>
        <v>0</v>
      </c>
      <c r="E916" s="147"/>
      <c r="F916" s="148"/>
      <c r="G916" s="148"/>
      <c r="H916" s="148"/>
      <c r="I916" s="148"/>
      <c r="J916" s="148"/>
      <c r="K916" s="148"/>
      <c r="L916" s="148"/>
      <c r="M916" s="148"/>
      <c r="N916" s="148"/>
      <c r="O916" s="148"/>
      <c r="P916" s="149"/>
    </row>
    <row r="917" spans="1:16" ht="15" customHeight="1" x14ac:dyDescent="0.25">
      <c r="A917" s="44" t="e">
        <f ca="1">IF(MONTH(C917)=MONTH(D$3),RIGHT('Yearly Info'!A$23,LEN('Yearly Info'!A$23)-4),"")</f>
        <v>#VALUE!</v>
      </c>
      <c r="B917" s="145"/>
      <c r="C917" s="42">
        <f t="shared" ca="1" si="32"/>
        <v>46386</v>
      </c>
      <c r="D917" s="54">
        <f ca="1">INDIRECT("'" &amp; UPPER(LEFT(TEXT($D$3,"mmmm"),3)) &amp; "'!AF20")</f>
        <v>0</v>
      </c>
      <c r="E917" s="147"/>
      <c r="F917" s="148"/>
      <c r="G917" s="148"/>
      <c r="H917" s="148"/>
      <c r="I917" s="148"/>
      <c r="J917" s="148"/>
      <c r="K917" s="148"/>
      <c r="L917" s="148"/>
      <c r="M917" s="148"/>
      <c r="N917" s="148"/>
      <c r="O917" s="148"/>
      <c r="P917" s="149"/>
    </row>
    <row r="918" spans="1:16" ht="15" customHeight="1" x14ac:dyDescent="0.25">
      <c r="A918" s="44" t="e">
        <f ca="1">IF(MONTH(C918)=MONTH(D$3),RIGHT('Yearly Info'!A$24,LEN('Yearly Info'!A$24)-4),"")</f>
        <v>#VALUE!</v>
      </c>
      <c r="B918" s="145"/>
      <c r="C918" s="42">
        <f t="shared" ca="1" si="32"/>
        <v>46386</v>
      </c>
      <c r="D918" s="54">
        <f ca="1">INDIRECT("'" &amp; UPPER(LEFT(TEXT($D$3,"mmmm"),3)) &amp; "'!AF21")</f>
        <v>0</v>
      </c>
      <c r="E918" s="147"/>
      <c r="F918" s="148"/>
      <c r="G918" s="148"/>
      <c r="H918" s="148"/>
      <c r="I918" s="148"/>
      <c r="J918" s="148"/>
      <c r="K918" s="148"/>
      <c r="L918" s="148"/>
      <c r="M918" s="148"/>
      <c r="N918" s="148"/>
      <c r="O918" s="148"/>
      <c r="P918" s="149"/>
    </row>
    <row r="919" spans="1:16" ht="15" customHeight="1" x14ac:dyDescent="0.25">
      <c r="A919" s="44" t="e">
        <f ca="1">IF(MONTH(C919)=MONTH(D$3),RIGHT('Yearly Info'!A$25,LEN('Yearly Info'!A$25)-4),"")</f>
        <v>#VALUE!</v>
      </c>
      <c r="B919" s="145"/>
      <c r="C919" s="42">
        <f t="shared" ca="1" si="32"/>
        <v>46386</v>
      </c>
      <c r="D919" s="54">
        <f ca="1">INDIRECT("'" &amp; UPPER(LEFT(TEXT($D$3,"mmmm"),3)) &amp; "'!AF22")</f>
        <v>0</v>
      </c>
      <c r="E919" s="147"/>
      <c r="F919" s="148"/>
      <c r="G919" s="148"/>
      <c r="H919" s="148"/>
      <c r="I919" s="148"/>
      <c r="J919" s="148"/>
      <c r="K919" s="148"/>
      <c r="L919" s="148"/>
      <c r="M919" s="148"/>
      <c r="N919" s="148"/>
      <c r="O919" s="148"/>
      <c r="P919" s="149"/>
    </row>
    <row r="920" spans="1:16" ht="15" customHeight="1" x14ac:dyDescent="0.25">
      <c r="A920" s="44" t="e">
        <f ca="1">IF(MONTH(C920)=MONTH(D$3),RIGHT('Yearly Info'!A$26,LEN('Yearly Info'!A$26)-4),"")</f>
        <v>#VALUE!</v>
      </c>
      <c r="B920" s="145"/>
      <c r="C920" s="42">
        <f t="shared" ca="1" si="32"/>
        <v>46386</v>
      </c>
      <c r="D920" s="54">
        <f ca="1">INDIRECT("'" &amp; UPPER(LEFT(TEXT($D$3,"mmmm"),3)) &amp; "'!AF23")</f>
        <v>0</v>
      </c>
      <c r="E920" s="147"/>
      <c r="F920" s="148"/>
      <c r="G920" s="148"/>
      <c r="H920" s="148"/>
      <c r="I920" s="148"/>
      <c r="J920" s="148"/>
      <c r="K920" s="148"/>
      <c r="L920" s="148"/>
      <c r="M920" s="148"/>
      <c r="N920" s="148"/>
      <c r="O920" s="148"/>
      <c r="P920" s="149"/>
    </row>
    <row r="921" spans="1:16" x14ac:dyDescent="0.25">
      <c r="A921" s="44" t="e">
        <f ca="1">IF(MONTH(C921)=MONTH(D$3),RIGHT('Yearly Info'!A$27,LEN('Yearly Info'!A$27)-4),"")</f>
        <v>#VALUE!</v>
      </c>
      <c r="B921" s="145"/>
      <c r="C921" s="42">
        <f t="shared" ca="1" si="32"/>
        <v>46386</v>
      </c>
      <c r="D921" s="54">
        <f ca="1">INDIRECT("'" &amp; UPPER(LEFT(TEXT($D$3,"mmmm"),3)) &amp; "'!AF24")</f>
        <v>0</v>
      </c>
      <c r="E921" s="147"/>
      <c r="F921" s="148"/>
      <c r="G921" s="148"/>
      <c r="H921" s="148"/>
      <c r="I921" s="148"/>
      <c r="J921" s="148"/>
      <c r="K921" s="148"/>
      <c r="L921" s="148"/>
      <c r="M921" s="148"/>
      <c r="N921" s="148"/>
      <c r="O921" s="148"/>
      <c r="P921" s="149"/>
    </row>
    <row r="922" spans="1:16" x14ac:dyDescent="0.25">
      <c r="A922" s="44" t="e">
        <f ca="1">IF(MONTH(C922)=MONTH(D$3),RIGHT('Yearly Info'!A$28,LEN('Yearly Info'!A$28)-4),"")</f>
        <v>#VALUE!</v>
      </c>
      <c r="B922" s="145"/>
      <c r="C922" s="42">
        <f t="shared" ca="1" si="32"/>
        <v>46386</v>
      </c>
      <c r="D922" s="54">
        <f ca="1">INDIRECT("'" &amp; UPPER(LEFT(TEXT($D$3,"mmmm"),3)) &amp; "'!AF25")</f>
        <v>0</v>
      </c>
      <c r="E922" s="147"/>
      <c r="F922" s="148"/>
      <c r="G922" s="148"/>
      <c r="H922" s="148"/>
      <c r="I922" s="148"/>
      <c r="J922" s="148"/>
      <c r="K922" s="148"/>
      <c r="L922" s="148"/>
      <c r="M922" s="148"/>
      <c r="N922" s="148"/>
      <c r="O922" s="148"/>
      <c r="P922" s="149"/>
    </row>
    <row r="923" spans="1:16" ht="14.45" customHeight="1" x14ac:dyDescent="0.25">
      <c r="A923" s="44" t="e">
        <f ca="1">IF(MONTH(C923)=MONTH(D$3),RIGHT('Yearly Info'!A$29,LEN('Yearly Info'!A$29)-4),"")</f>
        <v>#VALUE!</v>
      </c>
      <c r="B923" s="145"/>
      <c r="C923" s="42">
        <f t="shared" ca="1" si="32"/>
        <v>46386</v>
      </c>
      <c r="D923" s="54">
        <f ca="1">INDIRECT("'" &amp; UPPER(LEFT(TEXT($D$3,"mmmm"),3)) &amp; "'!AF26")</f>
        <v>0</v>
      </c>
      <c r="E923" s="147"/>
      <c r="F923" s="148"/>
      <c r="G923" s="148"/>
      <c r="H923" s="148"/>
      <c r="I923" s="148"/>
      <c r="J923" s="148"/>
      <c r="K923" s="148"/>
      <c r="L923" s="148"/>
      <c r="M923" s="148"/>
      <c r="N923" s="148"/>
      <c r="O923" s="148"/>
      <c r="P923" s="149"/>
    </row>
    <row r="924" spans="1:16" ht="15" customHeight="1" x14ac:dyDescent="0.25">
      <c r="A924" s="44" t="e">
        <f ca="1">IF(MONTH(C924)=MONTH(D$3),RIGHT('Yearly Info'!A$30,LEN('Yearly Info'!A$30)-4),"")</f>
        <v>#VALUE!</v>
      </c>
      <c r="B924" s="145"/>
      <c r="C924" s="42">
        <f t="shared" ca="1" si="32"/>
        <v>46386</v>
      </c>
      <c r="D924" s="54">
        <f ca="1">INDIRECT("'" &amp; UPPER(LEFT(TEXT($D$3,"mmmm"),3)) &amp; "'!AF27")</f>
        <v>0</v>
      </c>
      <c r="E924" s="147"/>
      <c r="F924" s="148"/>
      <c r="G924" s="148"/>
      <c r="H924" s="148"/>
      <c r="I924" s="148"/>
      <c r="J924" s="148"/>
      <c r="K924" s="148"/>
      <c r="L924" s="148"/>
      <c r="M924" s="148"/>
      <c r="N924" s="148"/>
      <c r="O924" s="148"/>
      <c r="P924" s="149"/>
    </row>
    <row r="925" spans="1:16" ht="15" customHeight="1" x14ac:dyDescent="0.25">
      <c r="A925" s="44" t="e">
        <f ca="1">IF(MONTH(C925)=MONTH(D$3),RIGHT('Yearly Info'!A$31,LEN('Yearly Info'!A$31)-4),"")</f>
        <v>#VALUE!</v>
      </c>
      <c r="B925" s="145"/>
      <c r="C925" s="42">
        <f t="shared" ca="1" si="32"/>
        <v>46386</v>
      </c>
      <c r="D925" s="54">
        <f ca="1">INDIRECT("'" &amp; UPPER(LEFT(TEXT($D$3,"mmmm"),3)) &amp; "'!AF28")</f>
        <v>0</v>
      </c>
      <c r="E925" s="147"/>
      <c r="F925" s="148"/>
      <c r="G925" s="148"/>
      <c r="H925" s="148"/>
      <c r="I925" s="148"/>
      <c r="J925" s="148"/>
      <c r="K925" s="148"/>
      <c r="L925" s="148"/>
      <c r="M925" s="148"/>
      <c r="N925" s="148"/>
      <c r="O925" s="148"/>
      <c r="P925" s="149"/>
    </row>
    <row r="926" spans="1:16" ht="15" customHeight="1" x14ac:dyDescent="0.25">
      <c r="A926" s="44" t="e">
        <f ca="1">IF(MONTH(C926)=MONTH(D$3),RIGHT('Yearly Info'!A$32,LEN('Yearly Info'!A$32)-4),"")</f>
        <v>#VALUE!</v>
      </c>
      <c r="B926" s="145"/>
      <c r="C926" s="42">
        <f t="shared" ca="1" si="32"/>
        <v>46386</v>
      </c>
      <c r="D926" s="54">
        <f ca="1">INDIRECT("'" &amp; UPPER(LEFT(TEXT($D$3,"mmmm"),3)) &amp; "'!AF29")</f>
        <v>0</v>
      </c>
      <c r="E926" s="147"/>
      <c r="F926" s="148"/>
      <c r="G926" s="148"/>
      <c r="H926" s="148"/>
      <c r="I926" s="148"/>
      <c r="J926" s="148"/>
      <c r="K926" s="148"/>
      <c r="L926" s="148"/>
      <c r="M926" s="148"/>
      <c r="N926" s="148"/>
      <c r="O926" s="148"/>
      <c r="P926" s="149"/>
    </row>
    <row r="927" spans="1:16" ht="15" customHeight="1" x14ac:dyDescent="0.25">
      <c r="A927" s="44" t="e">
        <f ca="1">IF(MONTH(C927)=MONTH(D$3),RIGHT('Yearly Info'!A$33,LEN('Yearly Info'!A$33)-4),"")</f>
        <v>#VALUE!</v>
      </c>
      <c r="B927" s="145"/>
      <c r="C927" s="42">
        <f t="shared" ca="1" si="32"/>
        <v>46386</v>
      </c>
      <c r="D927" s="54">
        <f ca="1">INDIRECT("'" &amp; UPPER(LEFT(TEXT($D$3,"mmmm"),3)) &amp; "'!AF30")</f>
        <v>0</v>
      </c>
      <c r="E927" s="147"/>
      <c r="F927" s="148"/>
      <c r="G927" s="148"/>
      <c r="H927" s="148"/>
      <c r="I927" s="148"/>
      <c r="J927" s="148"/>
      <c r="K927" s="148"/>
      <c r="L927" s="148"/>
      <c r="M927" s="148"/>
      <c r="N927" s="148"/>
      <c r="O927" s="148"/>
      <c r="P927" s="149"/>
    </row>
    <row r="928" spans="1:16" ht="15" customHeight="1" x14ac:dyDescent="0.25">
      <c r="A928" s="44" t="e">
        <f ca="1">IF(MONTH(C928)=MONTH(D$3),RIGHT('Yearly Info'!A$34,LEN('Yearly Info'!A$34)-4),"")</f>
        <v>#VALUE!</v>
      </c>
      <c r="B928" s="145"/>
      <c r="C928" s="42">
        <f t="shared" ca="1" si="32"/>
        <v>46386</v>
      </c>
      <c r="D928" s="54">
        <f ca="1">INDIRECT("'" &amp; UPPER(LEFT(TEXT($D$3,"mmmm"),3)) &amp; "'!AF31")</f>
        <v>0</v>
      </c>
      <c r="E928" s="147"/>
      <c r="F928" s="148"/>
      <c r="G928" s="148"/>
      <c r="H928" s="148"/>
      <c r="I928" s="148"/>
      <c r="J928" s="148"/>
      <c r="K928" s="148"/>
      <c r="L928" s="148"/>
      <c r="M928" s="148"/>
      <c r="N928" s="148"/>
      <c r="O928" s="148"/>
      <c r="P928" s="149"/>
    </row>
    <row r="929" spans="1:16" ht="15" customHeight="1" x14ac:dyDescent="0.25">
      <c r="A929" s="44" t="e">
        <f ca="1">IF(MONTH(C929)=MONTH(D$3),RIGHT('Yearly Info'!A$35,LEN('Yearly Info'!A$35)-4),"")</f>
        <v>#VALUE!</v>
      </c>
      <c r="B929" s="145"/>
      <c r="C929" s="42">
        <f t="shared" ca="1" si="32"/>
        <v>46386</v>
      </c>
      <c r="D929" s="54">
        <f ca="1">INDIRECT("'" &amp; UPPER(LEFT(TEXT($D$3,"mmmm"),3)) &amp; "'!AF32")</f>
        <v>0</v>
      </c>
      <c r="E929" s="147"/>
      <c r="F929" s="148"/>
      <c r="G929" s="148"/>
      <c r="H929" s="148"/>
      <c r="I929" s="148"/>
      <c r="J929" s="148"/>
      <c r="K929" s="148"/>
      <c r="L929" s="148"/>
      <c r="M929" s="148"/>
      <c r="N929" s="148"/>
      <c r="O929" s="148"/>
      <c r="P929" s="149"/>
    </row>
    <row r="930" spans="1:16" ht="15" customHeight="1" x14ac:dyDescent="0.25">
      <c r="A930" s="44" t="e">
        <f ca="1">IF(MONTH(C930)=MONTH(D$3),RIGHT('Yearly Info'!A$36,LEN('Yearly Info'!A$36)-4),"")</f>
        <v>#VALUE!</v>
      </c>
      <c r="B930" s="145"/>
      <c r="C930" s="42">
        <f t="shared" ca="1" si="32"/>
        <v>46386</v>
      </c>
      <c r="D930" s="54">
        <f ca="1">INDIRECT("'" &amp; UPPER(LEFT(TEXT($D$3,"mmmm"),3)) &amp; "'!AF33")</f>
        <v>0</v>
      </c>
      <c r="E930" s="147"/>
      <c r="F930" s="148"/>
      <c r="G930" s="148"/>
      <c r="H930" s="148"/>
      <c r="I930" s="148"/>
      <c r="J930" s="148"/>
      <c r="K930" s="148"/>
      <c r="L930" s="148"/>
      <c r="M930" s="148"/>
      <c r="N930" s="148"/>
      <c r="O930" s="148"/>
      <c r="P930" s="149"/>
    </row>
    <row r="931" spans="1:16" ht="15" customHeight="1" x14ac:dyDescent="0.25">
      <c r="A931" s="44" t="e">
        <f ca="1">IF(MONTH(C931)=MONTH(D$3),RIGHT('Yearly Info'!A$37,LEN('Yearly Info'!A$37)-4),"")</f>
        <v>#VALUE!</v>
      </c>
      <c r="B931" s="145"/>
      <c r="C931" s="42">
        <f t="shared" ca="1" si="32"/>
        <v>46386</v>
      </c>
      <c r="D931" s="54">
        <f ca="1">INDIRECT("'" &amp; UPPER(LEFT(TEXT($D$3,"mmmm"),3)) &amp; "'!AF34")</f>
        <v>0</v>
      </c>
      <c r="E931" s="147"/>
      <c r="F931" s="148"/>
      <c r="G931" s="148"/>
      <c r="H931" s="148"/>
      <c r="I931" s="148"/>
      <c r="J931" s="148"/>
      <c r="K931" s="148"/>
      <c r="L931" s="148"/>
      <c r="M931" s="148"/>
      <c r="N931" s="148"/>
      <c r="O931" s="148"/>
      <c r="P931" s="149"/>
    </row>
    <row r="932" spans="1:16" ht="15" customHeight="1" x14ac:dyDescent="0.25">
      <c r="A932" s="44" t="e">
        <f ca="1">IF(MONTH(C932)=MONTH(D$3),RIGHT('Yearly Info'!A$38,LEN('Yearly Info'!A$38)-4),"")</f>
        <v>#VALUE!</v>
      </c>
      <c r="B932" s="145"/>
      <c r="C932" s="42">
        <f t="shared" ca="1" si="32"/>
        <v>46386</v>
      </c>
      <c r="D932" s="54">
        <f ca="1">INDIRECT("'" &amp; UPPER(LEFT(TEXT($D$3,"mmmm"),3)) &amp; "'!AF35")</f>
        <v>0</v>
      </c>
      <c r="E932" s="147"/>
      <c r="F932" s="148"/>
      <c r="G932" s="148"/>
      <c r="H932" s="148"/>
      <c r="I932" s="148"/>
      <c r="J932" s="148"/>
      <c r="K932" s="148"/>
      <c r="L932" s="148"/>
      <c r="M932" s="148"/>
      <c r="N932" s="148"/>
      <c r="O932" s="148"/>
      <c r="P932" s="149"/>
    </row>
    <row r="933" spans="1:16" ht="15" customHeight="1" x14ac:dyDescent="0.25">
      <c r="A933" s="44" t="e">
        <f ca="1">IF(MONTH(C933)=MONTH(D$3),RIGHT('Yearly Info'!A$39,LEN('Yearly Info'!A$39)-4),"")</f>
        <v>#VALUE!</v>
      </c>
      <c r="B933" s="145"/>
      <c r="C933" s="42">
        <f t="shared" ca="1" si="32"/>
        <v>46386</v>
      </c>
      <c r="D933" s="54">
        <f ca="1">INDIRECT("'" &amp; UPPER(LEFT(TEXT($D$3,"mmmm"),3)) &amp; "'!AF36")</f>
        <v>0</v>
      </c>
      <c r="E933" s="147"/>
      <c r="F933" s="148"/>
      <c r="G933" s="148"/>
      <c r="H933" s="148"/>
      <c r="I933" s="148"/>
      <c r="J933" s="148"/>
      <c r="K933" s="148"/>
      <c r="L933" s="148"/>
      <c r="M933" s="148"/>
      <c r="N933" s="148"/>
      <c r="O933" s="148"/>
      <c r="P933" s="149"/>
    </row>
    <row r="934" spans="1:16" ht="15" customHeight="1" thickBot="1" x14ac:dyDescent="0.3">
      <c r="A934" s="45" t="e">
        <f ca="1">IF(MONTH(C934)=MONTH(D$3),RIGHT('Yearly Info'!A$40,LEN('Yearly Info'!A$40)-4),"")</f>
        <v>#VALUE!</v>
      </c>
      <c r="B934" s="145"/>
      <c r="C934" s="42">
        <f t="shared" ca="1" si="32"/>
        <v>46386</v>
      </c>
      <c r="D934" s="54">
        <f ca="1">INDIRECT("'" &amp; UPPER(LEFT(TEXT($D$3,"mmmm"),3)) &amp; "'!AF37")</f>
        <v>0</v>
      </c>
      <c r="E934" s="147"/>
      <c r="F934" s="148"/>
      <c r="G934" s="148"/>
      <c r="H934" s="148"/>
      <c r="I934" s="148"/>
      <c r="J934" s="148"/>
      <c r="K934" s="148"/>
      <c r="L934" s="148"/>
      <c r="M934" s="148"/>
      <c r="N934" s="148"/>
      <c r="O934" s="148"/>
      <c r="P934" s="149"/>
    </row>
    <row r="935" spans="1:16" ht="15" customHeight="1" thickBot="1" x14ac:dyDescent="0.3">
      <c r="A935" s="45" t="str">
        <f ca="1">IF(MONTH(C935)=MONTH(D$3),RIGHT('Yearly Info'!A$41,LEN('Yearly Info'!A$41)-4),"")</f>
        <v xml:space="preserve"> </v>
      </c>
      <c r="B935" s="145"/>
      <c r="C935" s="42">
        <f t="shared" ca="1" si="32"/>
        <v>46386</v>
      </c>
      <c r="D935" s="54">
        <f ca="1">INDIRECT("'" &amp; UPPER(LEFT(TEXT($D$3,"mmmm"),3)) &amp; "'!AF38")</f>
        <v>0</v>
      </c>
      <c r="E935" s="147"/>
      <c r="F935" s="148"/>
      <c r="G935" s="148"/>
      <c r="H935" s="148"/>
      <c r="I935" s="148"/>
      <c r="J935" s="148"/>
      <c r="K935" s="148"/>
      <c r="L935" s="148"/>
      <c r="M935" s="148"/>
      <c r="N935" s="148"/>
      <c r="O935" s="148"/>
      <c r="P935" s="149"/>
    </row>
    <row r="936" spans="1:16" ht="15" customHeight="1" thickBot="1" x14ac:dyDescent="0.3">
      <c r="A936" s="45" t="str">
        <f ca="1">IF(MONTH(C936)=MONTH(D$3),RIGHT('Yearly Info'!A$42,LEN('Yearly Info'!A$42)-4),"")</f>
        <v xml:space="preserve"> </v>
      </c>
      <c r="B936" s="145"/>
      <c r="C936" s="42">
        <f t="shared" ca="1" si="32"/>
        <v>46386</v>
      </c>
      <c r="D936" s="54">
        <f ca="1">INDIRECT("'" &amp; UPPER(LEFT(TEXT($D$3,"mmmm"),3)) &amp; "'!AF39")</f>
        <v>0</v>
      </c>
      <c r="E936" s="147"/>
      <c r="F936" s="148"/>
      <c r="G936" s="148"/>
      <c r="H936" s="148"/>
      <c r="I936" s="148"/>
      <c r="J936" s="148"/>
      <c r="K936" s="148"/>
      <c r="L936" s="148"/>
      <c r="M936" s="148"/>
      <c r="N936" s="148"/>
      <c r="O936" s="148"/>
      <c r="P936" s="149"/>
    </row>
    <row r="937" spans="1:16" ht="15" customHeight="1" thickBot="1" x14ac:dyDescent="0.3">
      <c r="A937" s="45" t="str">
        <f ca="1">IF(MONTH(C937)=MONTH(D$3),RIGHT('Yearly Info'!A$43,LEN('Yearly Info'!A$43)-4),"")</f>
        <v xml:space="preserve"> </v>
      </c>
      <c r="B937" s="146"/>
      <c r="C937" s="42">
        <f ca="1">C936</f>
        <v>46386</v>
      </c>
      <c r="D937" s="55">
        <f ca="1">INDIRECT("'" &amp; UPPER(LEFT(TEXT($D$3,"mmmm"),3)) &amp; "'!AF40")</f>
        <v>0</v>
      </c>
      <c r="E937" s="150"/>
      <c r="F937" s="151"/>
      <c r="G937" s="151"/>
      <c r="H937" s="151"/>
      <c r="I937" s="151"/>
      <c r="J937" s="151"/>
      <c r="K937" s="151"/>
      <c r="L937" s="151"/>
      <c r="M937" s="151"/>
      <c r="N937" s="151"/>
      <c r="O937" s="151"/>
      <c r="P937" s="152"/>
    </row>
    <row r="938" spans="1:16" ht="15" customHeight="1" x14ac:dyDescent="0.25">
      <c r="A938" s="44" t="str">
        <f ca="1">IF(MONTH(C938)=MONTH(D$3),RIGHT('Yearly Info'!A$14,LEN('Yearly Info'!A$14)-4),"")</f>
        <v xml:space="preserve"> RICS Support for MDEQ</v>
      </c>
      <c r="B938" s="159" t="str">
        <f ca="1">TEXT(C938,"dddd")</f>
        <v>Thursday</v>
      </c>
      <c r="C938" s="96">
        <f ca="1">C908+1</f>
        <v>46387</v>
      </c>
      <c r="D938" s="54">
        <f ca="1">INDIRECT("'" &amp; UPPER(LEFT(TEXT($D$3,"mmmm"),3)) &amp; "'!AG11")</f>
        <v>0</v>
      </c>
      <c r="E938" s="147"/>
      <c r="F938" s="148"/>
      <c r="G938" s="148"/>
      <c r="H938" s="148"/>
      <c r="I938" s="148"/>
      <c r="J938" s="148"/>
      <c r="K938" s="148"/>
      <c r="L938" s="148"/>
      <c r="M938" s="148"/>
      <c r="N938" s="148"/>
      <c r="O938" s="148"/>
      <c r="P938" s="149"/>
    </row>
    <row r="939" spans="1:16" ht="15" customHeight="1" x14ac:dyDescent="0.25">
      <c r="A939" s="44" t="str">
        <f ca="1">IF(MONTH(C939)=MONTH(D$3),RIGHT('Yearly Info'!A$15,LEN('Yearly Info'!A$15)-4),"")</f>
        <v xml:space="preserve"> MDEQ</v>
      </c>
      <c r="B939" s="145"/>
      <c r="C939" s="42">
        <f ca="1">C938</f>
        <v>46387</v>
      </c>
      <c r="D939" s="54">
        <f ca="1">INDIRECT("'" &amp; UPPER(LEFT(TEXT($D$3,"mmmm"),3)) &amp; "'!AG12")</f>
        <v>0</v>
      </c>
      <c r="E939" s="147"/>
      <c r="F939" s="148"/>
      <c r="G939" s="148"/>
      <c r="H939" s="148"/>
      <c r="I939" s="148"/>
      <c r="J939" s="148"/>
      <c r="K939" s="148"/>
      <c r="L939" s="148"/>
      <c r="M939" s="148"/>
      <c r="N939" s="148"/>
      <c r="O939" s="148"/>
      <c r="P939" s="149"/>
    </row>
    <row r="940" spans="1:16" ht="15" customHeight="1" x14ac:dyDescent="0.25">
      <c r="A940" s="44" t="str">
        <f ca="1">IF(MONTH(C940)=MONTH(D$3),RIGHT('Yearly Info'!A$16,LEN('Yearly Info'!A$16)-4),"")</f>
        <v xml:space="preserve"> RICS Idea Portal</v>
      </c>
      <c r="B940" s="145"/>
      <c r="C940" s="42">
        <f t="shared" ref="C940:C967" ca="1" si="33">C939</f>
        <v>46387</v>
      </c>
      <c r="D940" s="54">
        <f ca="1">INDIRECT("'" &amp; UPPER(LEFT(TEXT($D$3,"mmmm"),3)) &amp; "'!AG13")</f>
        <v>0</v>
      </c>
      <c r="E940" s="147"/>
      <c r="F940" s="148"/>
      <c r="G940" s="148"/>
      <c r="H940" s="148"/>
      <c r="I940" s="148"/>
      <c r="J940" s="148"/>
      <c r="K940" s="148"/>
      <c r="L940" s="148"/>
      <c r="M940" s="148"/>
      <c r="N940" s="148"/>
      <c r="O940" s="148"/>
      <c r="P940" s="149"/>
    </row>
    <row r="941" spans="1:16" ht="15" customHeight="1" x14ac:dyDescent="0.25">
      <c r="A941" s="44" t="str">
        <f ca="1">IF(MONTH(C941)=MONTH(D$3),RIGHT('Yearly Info'!A$17,LEN('Yearly Info'!A$17)-4),"")</f>
        <v xml:space="preserve"> MSWIS</v>
      </c>
      <c r="B941" s="145"/>
      <c r="C941" s="42">
        <f t="shared" ca="1" si="33"/>
        <v>46387</v>
      </c>
      <c r="D941" s="54">
        <f ca="1">INDIRECT("'" &amp; UPPER(LEFT(TEXT($D$3,"mmmm"),3)) &amp; "'!AG14")</f>
        <v>0</v>
      </c>
      <c r="E941" s="147"/>
      <c r="F941" s="148"/>
      <c r="G941" s="148"/>
      <c r="H941" s="148"/>
      <c r="I941" s="148"/>
      <c r="J941" s="148"/>
      <c r="K941" s="148"/>
      <c r="L941" s="148"/>
      <c r="M941" s="148"/>
      <c r="N941" s="148"/>
      <c r="O941" s="148"/>
      <c r="P941" s="149"/>
    </row>
    <row r="942" spans="1:16" ht="15" customHeight="1" x14ac:dyDescent="0.25">
      <c r="A942" s="44" t="str">
        <f ca="1">IF(MONTH(C942)=MONTH(D$3),RIGHT('Yearly Info'!A$18,LEN('Yearly Info'!A$18)-4),"")</f>
        <v xml:space="preserve"> GeoSpatial</v>
      </c>
      <c r="B942" s="145"/>
      <c r="C942" s="42">
        <f t="shared" ca="1" si="33"/>
        <v>46387</v>
      </c>
      <c r="D942" s="54">
        <f ca="1">INDIRECT("'" &amp; UPPER(LEFT(TEXT($D$3,"mmmm"),3)) &amp; "'!AG15")</f>
        <v>0</v>
      </c>
      <c r="E942" s="147"/>
      <c r="F942" s="148"/>
      <c r="G942" s="148"/>
      <c r="H942" s="148"/>
      <c r="I942" s="148"/>
      <c r="J942" s="148"/>
      <c r="K942" s="148"/>
      <c r="L942" s="148"/>
      <c r="M942" s="148"/>
      <c r="N942" s="148"/>
      <c r="O942" s="148"/>
      <c r="P942" s="149"/>
    </row>
    <row r="943" spans="1:16" ht="15" customHeight="1" x14ac:dyDescent="0.25">
      <c r="A943" s="44" t="str">
        <f ca="1">IF(MONTH(C943)=MONTH(D$3),RIGHT('Yearly Info'!A$19,LEN('Yearly Info'!A$19)-4),"")</f>
        <v xml:space="preserve"> RICS Dashboard</v>
      </c>
      <c r="B943" s="145"/>
      <c r="C943" s="42">
        <f t="shared" ca="1" si="33"/>
        <v>46387</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xml:space="preserve"> MDWFP NRIS</v>
      </c>
      <c r="B944" s="145"/>
      <c r="C944" s="42">
        <f t="shared" ca="1" si="33"/>
        <v>46387</v>
      </c>
      <c r="D944" s="54">
        <f ca="1">INDIRECT("'" &amp; UPPER(LEFT(TEXT($D$3,"mmmm"),3)) &amp; "'!AG17")</f>
        <v>0</v>
      </c>
      <c r="E944" s="153"/>
      <c r="F944" s="154"/>
      <c r="G944" s="154"/>
      <c r="H944" s="154"/>
      <c r="I944" s="154"/>
      <c r="J944" s="154"/>
      <c r="K944" s="154"/>
      <c r="L944" s="154"/>
      <c r="M944" s="154"/>
      <c r="N944" s="154"/>
      <c r="O944" s="154"/>
      <c r="P944" s="155"/>
    </row>
    <row r="945" spans="1:16" ht="15" customHeight="1" x14ac:dyDescent="0.25">
      <c r="A945" s="44" t="str">
        <f ca="1">IF(MONTH(C945)=MONTH(D$3),RIGHT('Yearly Info'!A$21,LEN('Yearly Info'!A$21)-4),"")</f>
        <v xml:space="preserve"> MSWIS MRVA 4 CLOSED</v>
      </c>
      <c r="B945" s="145"/>
      <c r="C945" s="42">
        <f t="shared" ca="1" si="33"/>
        <v>46387</v>
      </c>
      <c r="D945" s="54">
        <f ca="1">INDIRECT("'" &amp; UPPER(LEFT(TEXT($D$3,"mmmm"),3)) &amp; "'!AG18")</f>
        <v>0</v>
      </c>
      <c r="E945" s="147"/>
      <c r="F945" s="148"/>
      <c r="G945" s="148"/>
      <c r="H945" s="148"/>
      <c r="I945" s="148"/>
      <c r="J945" s="148"/>
      <c r="K945" s="148"/>
      <c r="L945" s="148"/>
      <c r="M945" s="148"/>
      <c r="N945" s="148"/>
      <c r="O945" s="148"/>
      <c r="P945" s="149"/>
    </row>
    <row r="946" spans="1:16" ht="15" customHeight="1" x14ac:dyDescent="0.25">
      <c r="A946" s="44" t="str">
        <f ca="1">IF(MONTH(C946)=MONTH(D$3),RIGHT('Yearly Info'!A$22,LEN('Yearly Info'!A$22)-4),"")</f>
        <v xml:space="preserve"> Tackett</v>
      </c>
      <c r="B946" s="145"/>
      <c r="C946" s="42">
        <f t="shared" ca="1" si="33"/>
        <v>46387</v>
      </c>
      <c r="D946" s="54">
        <f ca="1">INDIRECT("'" &amp; UPPER(LEFT(TEXT($D$3,"mmmm"),3)) &amp; "'!AG19")</f>
        <v>0</v>
      </c>
      <c r="E946" s="147"/>
      <c r="F946" s="148"/>
      <c r="G946" s="148"/>
      <c r="H946" s="148"/>
      <c r="I946" s="148"/>
      <c r="J946" s="148"/>
      <c r="K946" s="148"/>
      <c r="L946" s="148"/>
      <c r="M946" s="148"/>
      <c r="N946" s="148"/>
      <c r="O946" s="148"/>
      <c r="P946" s="149"/>
    </row>
    <row r="947" spans="1:16" ht="15" customHeight="1" x14ac:dyDescent="0.25">
      <c r="A947" s="44" t="e">
        <f ca="1">IF(MONTH(C947)=MONTH(D$3),RIGHT('Yearly Info'!A$23,LEN('Yearly Info'!A$23)-4),"")</f>
        <v>#VALUE!</v>
      </c>
      <c r="B947" s="145"/>
      <c r="C947" s="42">
        <f t="shared" ca="1" si="33"/>
        <v>46387</v>
      </c>
      <c r="D947" s="54">
        <f ca="1">INDIRECT("'" &amp; UPPER(LEFT(TEXT($D$3,"mmmm"),3)) &amp; "'!AG20")</f>
        <v>0</v>
      </c>
      <c r="E947" s="147"/>
      <c r="F947" s="148"/>
      <c r="G947" s="148"/>
      <c r="H947" s="148"/>
      <c r="I947" s="148"/>
      <c r="J947" s="148"/>
      <c r="K947" s="148"/>
      <c r="L947" s="148"/>
      <c r="M947" s="148"/>
      <c r="N947" s="148"/>
      <c r="O947" s="148"/>
      <c r="P947" s="149"/>
    </row>
    <row r="948" spans="1:16" ht="15" customHeight="1" x14ac:dyDescent="0.25">
      <c r="A948" s="44" t="e">
        <f ca="1">IF(MONTH(C948)=MONTH(D$3),RIGHT('Yearly Info'!A$24,LEN('Yearly Info'!A$24)-4),"")</f>
        <v>#VALUE!</v>
      </c>
      <c r="B948" s="145"/>
      <c r="C948" s="42">
        <f t="shared" ca="1" si="33"/>
        <v>46387</v>
      </c>
      <c r="D948" s="54">
        <f ca="1">INDIRECT("'" &amp; UPPER(LEFT(TEXT($D$3,"mmmm"),3)) &amp; "'!AG21")</f>
        <v>0</v>
      </c>
      <c r="E948" s="147"/>
      <c r="F948" s="148"/>
      <c r="G948" s="148"/>
      <c r="H948" s="148"/>
      <c r="I948" s="148"/>
      <c r="J948" s="148"/>
      <c r="K948" s="148"/>
      <c r="L948" s="148"/>
      <c r="M948" s="148"/>
      <c r="N948" s="148"/>
      <c r="O948" s="148"/>
      <c r="P948" s="149"/>
    </row>
    <row r="949" spans="1:16" ht="15" customHeight="1" x14ac:dyDescent="0.25">
      <c r="A949" s="44" t="e">
        <f ca="1">IF(MONTH(C949)=MONTH(D$3),RIGHT('Yearly Info'!A$25,LEN('Yearly Info'!A$25)-4),"")</f>
        <v>#VALUE!</v>
      </c>
      <c r="B949" s="145"/>
      <c r="C949" s="42">
        <f t="shared" ca="1" si="33"/>
        <v>46387</v>
      </c>
      <c r="D949" s="54">
        <f ca="1">INDIRECT("'" &amp; UPPER(LEFT(TEXT($D$3,"mmmm"),3)) &amp; "'!AG22")</f>
        <v>0</v>
      </c>
      <c r="E949" s="147"/>
      <c r="F949" s="148"/>
      <c r="G949" s="148"/>
      <c r="H949" s="148"/>
      <c r="I949" s="148"/>
      <c r="J949" s="148"/>
      <c r="K949" s="148"/>
      <c r="L949" s="148"/>
      <c r="M949" s="148"/>
      <c r="N949" s="148"/>
      <c r="O949" s="148"/>
      <c r="P949" s="149"/>
    </row>
    <row r="950" spans="1:16" ht="15" customHeight="1" x14ac:dyDescent="0.25">
      <c r="A950" s="44" t="e">
        <f ca="1">IF(MONTH(C950)=MONTH(D$3),RIGHT('Yearly Info'!A$26,LEN('Yearly Info'!A$26)-4),"")</f>
        <v>#VALUE!</v>
      </c>
      <c r="B950" s="145"/>
      <c r="C950" s="42">
        <f t="shared" ca="1" si="33"/>
        <v>46387</v>
      </c>
      <c r="D950" s="54">
        <f ca="1">INDIRECT("'" &amp; UPPER(LEFT(TEXT($D$3,"mmmm"),3)) &amp; "'!AG23")</f>
        <v>0</v>
      </c>
      <c r="E950" s="147"/>
      <c r="F950" s="148"/>
      <c r="G950" s="148"/>
      <c r="H950" s="148"/>
      <c r="I950" s="148"/>
      <c r="J950" s="148"/>
      <c r="K950" s="148"/>
      <c r="L950" s="148"/>
      <c r="M950" s="148"/>
      <c r="N950" s="148"/>
      <c r="O950" s="148"/>
      <c r="P950" s="149"/>
    </row>
    <row r="951" spans="1:16" ht="15" customHeight="1" x14ac:dyDescent="0.25">
      <c r="A951" s="44" t="e">
        <f ca="1">IF(MONTH(C951)=MONTH(D$3),RIGHT('Yearly Info'!A$27,LEN('Yearly Info'!A$27)-4),"")</f>
        <v>#VALUE!</v>
      </c>
      <c r="B951" s="145"/>
      <c r="C951" s="42">
        <f t="shared" ca="1" si="33"/>
        <v>46387</v>
      </c>
      <c r="D951" s="54">
        <f ca="1">INDIRECT("'" &amp; UPPER(LEFT(TEXT($D$3,"mmmm"),3)) &amp; "'!AG24")</f>
        <v>0</v>
      </c>
      <c r="E951" s="147"/>
      <c r="F951" s="148"/>
      <c r="G951" s="148"/>
      <c r="H951" s="148"/>
      <c r="I951" s="148"/>
      <c r="J951" s="148"/>
      <c r="K951" s="148"/>
      <c r="L951" s="148"/>
      <c r="M951" s="148"/>
      <c r="N951" s="148"/>
      <c r="O951" s="148"/>
      <c r="P951" s="149"/>
    </row>
    <row r="952" spans="1:16" ht="15" customHeight="1" x14ac:dyDescent="0.25">
      <c r="A952" s="44" t="e">
        <f ca="1">IF(MONTH(C952)=MONTH(D$3),RIGHT('Yearly Info'!A$28,LEN('Yearly Info'!A$28)-4),"")</f>
        <v>#VALUE!</v>
      </c>
      <c r="B952" s="145"/>
      <c r="C952" s="42">
        <f t="shared" ca="1" si="33"/>
        <v>46387</v>
      </c>
      <c r="D952" s="54">
        <f ca="1">INDIRECT("'" &amp; UPPER(LEFT(TEXT($D$3,"mmmm"),3)) &amp; "'!AG25")</f>
        <v>0</v>
      </c>
      <c r="E952" s="147"/>
      <c r="F952" s="148"/>
      <c r="G952" s="148"/>
      <c r="H952" s="148"/>
      <c r="I952" s="148"/>
      <c r="J952" s="148"/>
      <c r="K952" s="148"/>
      <c r="L952" s="148"/>
      <c r="M952" s="148"/>
      <c r="N952" s="148"/>
      <c r="O952" s="148"/>
      <c r="P952" s="149"/>
    </row>
    <row r="953" spans="1:16" ht="15" customHeight="1" x14ac:dyDescent="0.25">
      <c r="A953" s="44" t="e">
        <f ca="1">IF(MONTH(C953)=MONTH(D$3),RIGHT('Yearly Info'!A$29,LEN('Yearly Info'!A$29)-4),"")</f>
        <v>#VALUE!</v>
      </c>
      <c r="B953" s="145"/>
      <c r="C953" s="42">
        <f t="shared" ca="1" si="33"/>
        <v>46387</v>
      </c>
      <c r="D953" s="54">
        <f ca="1">INDIRECT("'" &amp; UPPER(LEFT(TEXT($D$3,"mmmm"),3)) &amp; "'!AG26")</f>
        <v>0</v>
      </c>
      <c r="E953" s="147"/>
      <c r="F953" s="148"/>
      <c r="G953" s="148"/>
      <c r="H953" s="148"/>
      <c r="I953" s="148"/>
      <c r="J953" s="148"/>
      <c r="K953" s="148"/>
      <c r="L953" s="148"/>
      <c r="M953" s="148"/>
      <c r="N953" s="148"/>
      <c r="O953" s="148"/>
      <c r="P953" s="149"/>
    </row>
    <row r="954" spans="1:16" ht="15" customHeight="1" x14ac:dyDescent="0.25">
      <c r="A954" s="44" t="e">
        <f ca="1">IF(MONTH(C954)=MONTH(D$3),RIGHT('Yearly Info'!A$30,LEN('Yearly Info'!A$30)-4),"")</f>
        <v>#VALUE!</v>
      </c>
      <c r="B954" s="145"/>
      <c r="C954" s="42">
        <f t="shared" ca="1" si="33"/>
        <v>46387</v>
      </c>
      <c r="D954" s="54">
        <f ca="1">INDIRECT("'" &amp; UPPER(LEFT(TEXT($D$3,"mmmm"),3)) &amp; "'!AG27")</f>
        <v>0</v>
      </c>
      <c r="E954" s="147"/>
      <c r="F954" s="148"/>
      <c r="G954" s="148"/>
      <c r="H954" s="148"/>
      <c r="I954" s="148"/>
      <c r="J954" s="148"/>
      <c r="K954" s="148"/>
      <c r="L954" s="148"/>
      <c r="M954" s="148"/>
      <c r="N954" s="148"/>
      <c r="O954" s="148"/>
      <c r="P954" s="149"/>
    </row>
    <row r="955" spans="1:16" ht="15" customHeight="1" x14ac:dyDescent="0.25">
      <c r="A955" s="44" t="e">
        <f ca="1">IF(MONTH(C955)=MONTH(D$3),RIGHT('Yearly Info'!A$31,LEN('Yearly Info'!A$31)-4),"")</f>
        <v>#VALUE!</v>
      </c>
      <c r="B955" s="145"/>
      <c r="C955" s="42">
        <f t="shared" ca="1" si="33"/>
        <v>46387</v>
      </c>
      <c r="D955" s="54">
        <f ca="1">INDIRECT("'" &amp; UPPER(LEFT(TEXT($D$3,"mmmm"),3)) &amp; "'!AG28")</f>
        <v>0</v>
      </c>
      <c r="E955" s="147"/>
      <c r="F955" s="148"/>
      <c r="G955" s="148"/>
      <c r="H955" s="148"/>
      <c r="I955" s="148"/>
      <c r="J955" s="148"/>
      <c r="K955" s="148"/>
      <c r="L955" s="148"/>
      <c r="M955" s="148"/>
      <c r="N955" s="148"/>
      <c r="O955" s="148"/>
      <c r="P955" s="149"/>
    </row>
    <row r="956" spans="1:16" ht="15" customHeight="1" x14ac:dyDescent="0.25">
      <c r="A956" s="44" t="e">
        <f ca="1">IF(MONTH(C956)=MONTH(D$3),RIGHT('Yearly Info'!A$32,LEN('Yearly Info'!A$32)-4),"")</f>
        <v>#VALUE!</v>
      </c>
      <c r="B956" s="145"/>
      <c r="C956" s="42">
        <f t="shared" ca="1" si="33"/>
        <v>46387</v>
      </c>
      <c r="D956" s="54">
        <f ca="1">INDIRECT("'" &amp; UPPER(LEFT(TEXT($D$3,"mmmm"),3)) &amp; "'!AG29")</f>
        <v>0</v>
      </c>
      <c r="E956" s="147"/>
      <c r="F956" s="148"/>
      <c r="G956" s="148"/>
      <c r="H956" s="148"/>
      <c r="I956" s="148"/>
      <c r="J956" s="148"/>
      <c r="K956" s="148"/>
      <c r="L956" s="148"/>
      <c r="M956" s="148"/>
      <c r="N956" s="148"/>
      <c r="O956" s="148"/>
      <c r="P956" s="149"/>
    </row>
    <row r="957" spans="1:16" ht="15" customHeight="1" x14ac:dyDescent="0.25">
      <c r="A957" s="44" t="e">
        <f ca="1">IF(MONTH(C957)=MONTH(D$3),RIGHT('Yearly Info'!A$33,LEN('Yearly Info'!A$33)-4),"")</f>
        <v>#VALUE!</v>
      </c>
      <c r="B957" s="145"/>
      <c r="C957" s="42">
        <f t="shared" ca="1" si="33"/>
        <v>46387</v>
      </c>
      <c r="D957" s="54">
        <f ca="1">INDIRECT("'" &amp; UPPER(LEFT(TEXT($D$3,"mmmm"),3)) &amp; "'!AG30")</f>
        <v>0</v>
      </c>
      <c r="E957" s="147"/>
      <c r="F957" s="148"/>
      <c r="G957" s="148"/>
      <c r="H957" s="148"/>
      <c r="I957" s="148"/>
      <c r="J957" s="148"/>
      <c r="K957" s="148"/>
      <c r="L957" s="148"/>
      <c r="M957" s="148"/>
      <c r="N957" s="148"/>
      <c r="O957" s="148"/>
      <c r="P957" s="149"/>
    </row>
    <row r="958" spans="1:16" ht="15" customHeight="1" x14ac:dyDescent="0.25">
      <c r="A958" s="44" t="e">
        <f ca="1">IF(MONTH(C958)=MONTH(D$3),RIGHT('Yearly Info'!A$34,LEN('Yearly Info'!A$34)-4),"")</f>
        <v>#VALUE!</v>
      </c>
      <c r="B958" s="145"/>
      <c r="C958" s="42">
        <f t="shared" ca="1" si="33"/>
        <v>46387</v>
      </c>
      <c r="D958" s="54">
        <f ca="1">INDIRECT("'" &amp; UPPER(LEFT(TEXT($D$3,"mmmm"),3)) &amp; "'!AG31")</f>
        <v>0</v>
      </c>
      <c r="E958" s="147"/>
      <c r="F958" s="148"/>
      <c r="G958" s="148"/>
      <c r="H958" s="148"/>
      <c r="I958" s="148"/>
      <c r="J958" s="148"/>
      <c r="K958" s="148"/>
      <c r="L958" s="148"/>
      <c r="M958" s="148"/>
      <c r="N958" s="148"/>
      <c r="O958" s="148"/>
      <c r="P958" s="149"/>
    </row>
    <row r="959" spans="1:16" ht="15" customHeight="1" x14ac:dyDescent="0.25">
      <c r="A959" s="44" t="e">
        <f ca="1">IF(MONTH(C959)=MONTH(D$3),RIGHT('Yearly Info'!A$35,LEN('Yearly Info'!A$35)-4),"")</f>
        <v>#VALUE!</v>
      </c>
      <c r="B959" s="145"/>
      <c r="C959" s="42">
        <f t="shared" ca="1" si="33"/>
        <v>46387</v>
      </c>
      <c r="D959" s="54">
        <f ca="1">INDIRECT("'" &amp; UPPER(LEFT(TEXT($D$3,"mmmm"),3)) &amp; "'!AG32")</f>
        <v>0</v>
      </c>
      <c r="E959" s="147"/>
      <c r="F959" s="148"/>
      <c r="G959" s="148"/>
      <c r="H959" s="148"/>
      <c r="I959" s="148"/>
      <c r="J959" s="148"/>
      <c r="K959" s="148"/>
      <c r="L959" s="148"/>
      <c r="M959" s="148"/>
      <c r="N959" s="148"/>
      <c r="O959" s="148"/>
      <c r="P959" s="149"/>
    </row>
    <row r="960" spans="1:16" ht="15" customHeight="1" x14ac:dyDescent="0.25">
      <c r="A960" s="44" t="e">
        <f ca="1">IF(MONTH(C960)=MONTH(D$3),RIGHT('Yearly Info'!A$36,LEN('Yearly Info'!A$36)-4),"")</f>
        <v>#VALUE!</v>
      </c>
      <c r="B960" s="145"/>
      <c r="C960" s="42">
        <f t="shared" ca="1" si="33"/>
        <v>46387</v>
      </c>
      <c r="D960" s="54">
        <f ca="1">INDIRECT("'" &amp; UPPER(LEFT(TEXT($D$3,"mmmm"),3)) &amp; "'!AG33")</f>
        <v>0</v>
      </c>
      <c r="E960" s="147"/>
      <c r="F960" s="148"/>
      <c r="G960" s="148"/>
      <c r="H960" s="148"/>
      <c r="I960" s="148"/>
      <c r="J960" s="148"/>
      <c r="K960" s="148"/>
      <c r="L960" s="148"/>
      <c r="M960" s="148"/>
      <c r="N960" s="148"/>
      <c r="O960" s="148"/>
      <c r="P960" s="149"/>
    </row>
    <row r="961" spans="1:16" ht="15" customHeight="1" x14ac:dyDescent="0.25">
      <c r="A961" s="44" t="e">
        <f ca="1">IF(MONTH(C961)=MONTH(D$3),RIGHT('Yearly Info'!A$37,LEN('Yearly Info'!A$37)-4),"")</f>
        <v>#VALUE!</v>
      </c>
      <c r="B961" s="145"/>
      <c r="C961" s="42">
        <f t="shared" ca="1" si="33"/>
        <v>46387</v>
      </c>
      <c r="D961" s="54">
        <f ca="1">INDIRECT("'" &amp; UPPER(LEFT(TEXT($D$3,"mmmm"),3)) &amp; "'!AG34")</f>
        <v>0</v>
      </c>
      <c r="E961" s="147"/>
      <c r="F961" s="148"/>
      <c r="G961" s="148"/>
      <c r="H961" s="148"/>
      <c r="I961" s="148"/>
      <c r="J961" s="148"/>
      <c r="K961" s="148"/>
      <c r="L961" s="148"/>
      <c r="M961" s="148"/>
      <c r="N961" s="148"/>
      <c r="O961" s="148"/>
      <c r="P961" s="149"/>
    </row>
    <row r="962" spans="1:16" ht="15" customHeight="1" x14ac:dyDescent="0.25">
      <c r="A962" s="44" t="e">
        <f ca="1">IF(MONTH(C962)=MONTH(D$3),RIGHT('Yearly Info'!A$38,LEN('Yearly Info'!A$38)-4),"")</f>
        <v>#VALUE!</v>
      </c>
      <c r="B962" s="145"/>
      <c r="C962" s="42">
        <f t="shared" ca="1" si="33"/>
        <v>46387</v>
      </c>
      <c r="D962" s="54">
        <f ca="1">INDIRECT("'" &amp; UPPER(LEFT(TEXT($D$3,"mmmm"),3)) &amp; "'!AG35")</f>
        <v>0</v>
      </c>
      <c r="E962" s="147"/>
      <c r="F962" s="148"/>
      <c r="G962" s="148"/>
      <c r="H962" s="148"/>
      <c r="I962" s="148"/>
      <c r="J962" s="148"/>
      <c r="K962" s="148"/>
      <c r="L962" s="148"/>
      <c r="M962" s="148"/>
      <c r="N962" s="148"/>
      <c r="O962" s="148"/>
      <c r="P962" s="149"/>
    </row>
    <row r="963" spans="1:16" ht="15" customHeight="1" x14ac:dyDescent="0.25">
      <c r="A963" s="44" t="e">
        <f ca="1">IF(MONTH(C963)=MONTH(D$3),RIGHT('Yearly Info'!A$39,LEN('Yearly Info'!A$39)-4),"")</f>
        <v>#VALUE!</v>
      </c>
      <c r="B963" s="145"/>
      <c r="C963" s="42">
        <f t="shared" ca="1" si="33"/>
        <v>46387</v>
      </c>
      <c r="D963" s="54">
        <f ca="1">INDIRECT("'" &amp; UPPER(LEFT(TEXT($D$3,"mmmm"),3)) &amp; "'!AG36")</f>
        <v>0</v>
      </c>
      <c r="E963" s="147"/>
      <c r="F963" s="148"/>
      <c r="G963" s="148"/>
      <c r="H963" s="148"/>
      <c r="I963" s="148"/>
      <c r="J963" s="148"/>
      <c r="K963" s="148"/>
      <c r="L963" s="148"/>
      <c r="M963" s="148"/>
      <c r="N963" s="148"/>
      <c r="O963" s="148"/>
      <c r="P963" s="149"/>
    </row>
    <row r="964" spans="1:16" ht="15" customHeight="1" thickBot="1" x14ac:dyDescent="0.3">
      <c r="A964" s="45" t="e">
        <f ca="1">IF(MONTH(C964)=MONTH(D$3),RIGHT('Yearly Info'!A$40,LEN('Yearly Info'!A$40)-4),"")</f>
        <v>#VALUE!</v>
      </c>
      <c r="B964" s="145"/>
      <c r="C964" s="42">
        <f t="shared" ca="1" si="33"/>
        <v>46387</v>
      </c>
      <c r="D964" s="54">
        <f ca="1">INDIRECT("'" &amp; UPPER(LEFT(TEXT($D$3,"mmmm"),3)) &amp; "'!AG37")</f>
        <v>0</v>
      </c>
      <c r="E964" s="147"/>
      <c r="F964" s="148"/>
      <c r="G964" s="148"/>
      <c r="H964" s="148"/>
      <c r="I964" s="148"/>
      <c r="J964" s="148"/>
      <c r="K964" s="148"/>
      <c r="L964" s="148"/>
      <c r="M964" s="148"/>
      <c r="N964" s="148"/>
      <c r="O964" s="148"/>
      <c r="P964" s="149"/>
    </row>
    <row r="965" spans="1:16" ht="15" customHeight="1" thickBot="1" x14ac:dyDescent="0.3">
      <c r="A965" s="45" t="str">
        <f ca="1">IF(MONTH(C965)=MONTH(D$3),RIGHT('Yearly Info'!A$41,LEN('Yearly Info'!A$41)-4),"")</f>
        <v xml:space="preserve"> </v>
      </c>
      <c r="B965" s="145"/>
      <c r="C965" s="42">
        <f t="shared" ca="1" si="33"/>
        <v>46387</v>
      </c>
      <c r="D965" s="54">
        <f ca="1">INDIRECT("'" &amp; UPPER(LEFT(TEXT($D$3,"mmmm"),3)) &amp; "'!AG38")</f>
        <v>0</v>
      </c>
      <c r="E965" s="147"/>
      <c r="F965" s="148"/>
      <c r="G965" s="148"/>
      <c r="H965" s="148"/>
      <c r="I965" s="148"/>
      <c r="J965" s="148"/>
      <c r="K965" s="148"/>
      <c r="L965" s="148"/>
      <c r="M965" s="148"/>
      <c r="N965" s="148"/>
      <c r="O965" s="148"/>
      <c r="P965" s="149"/>
    </row>
    <row r="966" spans="1:16" ht="15" customHeight="1" thickBot="1" x14ac:dyDescent="0.3">
      <c r="A966" s="45" t="str">
        <f ca="1">IF(MONTH(C966)=MONTH(D$3),RIGHT('Yearly Info'!A$42,LEN('Yearly Info'!A$42)-4),"")</f>
        <v xml:space="preserve"> </v>
      </c>
      <c r="B966" s="145"/>
      <c r="C966" s="42">
        <f t="shared" ca="1" si="33"/>
        <v>46387</v>
      </c>
      <c r="D966" s="54">
        <f ca="1">INDIRECT("'" &amp; UPPER(LEFT(TEXT($D$3,"mmmm"),3)) &amp; "'!AG39")</f>
        <v>0</v>
      </c>
      <c r="E966" s="147"/>
      <c r="F966" s="148"/>
      <c r="G966" s="148"/>
      <c r="H966" s="148"/>
      <c r="I966" s="148"/>
      <c r="J966" s="148"/>
      <c r="K966" s="148"/>
      <c r="L966" s="148"/>
      <c r="M966" s="148"/>
      <c r="N966" s="148"/>
      <c r="O966" s="148"/>
      <c r="P966" s="149"/>
    </row>
    <row r="967" spans="1:16" ht="15" customHeight="1" thickBot="1" x14ac:dyDescent="0.3">
      <c r="A967" s="45" t="str">
        <f ca="1">IF(MONTH(C967)=MONTH(D$3),RIGHT('Yearly Info'!A$43,LEN('Yearly Info'!A$43)-4),"")</f>
        <v xml:space="preserve"> </v>
      </c>
      <c r="B967" s="146"/>
      <c r="C967" s="42">
        <f t="shared" ca="1" si="33"/>
        <v>46387</v>
      </c>
      <c r="D967" s="55">
        <f ca="1">INDIRECT("'" &amp; UPPER(LEFT(TEXT($D$3,"mmmm"),3)) &amp; "'!AG40")</f>
        <v>0</v>
      </c>
      <c r="E967" s="150"/>
      <c r="F967" s="151"/>
      <c r="G967" s="151"/>
      <c r="H967" s="151"/>
      <c r="I967" s="151"/>
      <c r="J967" s="151"/>
      <c r="K967" s="151"/>
      <c r="L967" s="151"/>
      <c r="M967" s="151"/>
      <c r="N967" s="151"/>
      <c r="O967" s="151"/>
      <c r="P967" s="152"/>
    </row>
    <row r="968" spans="1:16" ht="15" customHeight="1" x14ac:dyDescent="0.25">
      <c r="A968" s="44" t="str">
        <f ca="1">IF(MONTH(C968)=MONTH(D$3),RIGHT('Yearly Info'!A$14,LEN('Yearly Info'!A$14)-4),"")</f>
        <v/>
      </c>
      <c r="B968" s="159" t="str">
        <f ca="1">TEXT(C968,"dddd")</f>
        <v>Friday</v>
      </c>
      <c r="C968" s="96">
        <f ca="1">C938+1</f>
        <v>46388</v>
      </c>
      <c r="D968" s="54">
        <f ca="1">INDIRECT("'" &amp; UPPER(LEFT(TEXT($D$3,"mmmm"),3)) &amp; "'!AH11")</f>
        <v>0</v>
      </c>
      <c r="E968" s="147"/>
      <c r="F968" s="148"/>
      <c r="G968" s="148"/>
      <c r="H968" s="148"/>
      <c r="I968" s="148"/>
      <c r="J968" s="148"/>
      <c r="K968" s="148"/>
      <c r="L968" s="148"/>
      <c r="M968" s="148"/>
      <c r="N968" s="148"/>
      <c r="O968" s="148"/>
      <c r="P968" s="149"/>
    </row>
    <row r="969" spans="1:16" ht="15" customHeight="1" x14ac:dyDescent="0.25">
      <c r="A969" s="44" t="str">
        <f ca="1">IF(MONTH(C969)=MONTH(D$3),RIGHT('Yearly Info'!A$15,LEN('Yearly Info'!A$15)-4),"")</f>
        <v/>
      </c>
      <c r="B969" s="145"/>
      <c r="C969" s="42">
        <f ca="1">C968</f>
        <v>46388</v>
      </c>
      <c r="D969" s="54">
        <f ca="1">INDIRECT("'" &amp; UPPER(LEFT(TEXT($D$3,"mmmm"),3)) &amp; "'!AH12")</f>
        <v>0</v>
      </c>
      <c r="E969" s="147"/>
      <c r="F969" s="148"/>
      <c r="G969" s="148"/>
      <c r="H969" s="148"/>
      <c r="I969" s="148"/>
      <c r="J969" s="148"/>
      <c r="K969" s="148"/>
      <c r="L969" s="148"/>
      <c r="M969" s="148"/>
      <c r="N969" s="148"/>
      <c r="O969" s="148"/>
      <c r="P969" s="149"/>
    </row>
    <row r="970" spans="1:16" ht="15" customHeight="1" x14ac:dyDescent="0.25">
      <c r="A970" s="44" t="str">
        <f ca="1">IF(MONTH(C970)=MONTH(D$3),RIGHT('Yearly Info'!A$16,LEN('Yearly Info'!A$16)-4),"")</f>
        <v/>
      </c>
      <c r="B970" s="145"/>
      <c r="C970" s="42">
        <f t="shared" ref="C970:C997" ca="1" si="34">C969</f>
        <v>46388</v>
      </c>
      <c r="D970" s="54">
        <f ca="1">INDIRECT("'" &amp; UPPER(LEFT(TEXT($D$3,"mmmm"),3)) &amp; "'!AH13")</f>
        <v>0</v>
      </c>
      <c r="E970" s="147"/>
      <c r="F970" s="148"/>
      <c r="G970" s="148"/>
      <c r="H970" s="148"/>
      <c r="I970" s="148"/>
      <c r="J970" s="148"/>
      <c r="K970" s="148"/>
      <c r="L970" s="148"/>
      <c r="M970" s="148"/>
      <c r="N970" s="148"/>
      <c r="O970" s="148"/>
      <c r="P970" s="149"/>
    </row>
    <row r="971" spans="1:16" ht="15" customHeight="1" x14ac:dyDescent="0.25">
      <c r="A971" s="44" t="str">
        <f ca="1">IF(MONTH(C971)=MONTH(D$3),RIGHT('Yearly Info'!A$17,LEN('Yearly Info'!A$17)-4),"")</f>
        <v/>
      </c>
      <c r="B971" s="145"/>
      <c r="C971" s="42">
        <f t="shared" ca="1" si="34"/>
        <v>46388</v>
      </c>
      <c r="D971" s="54">
        <f ca="1">INDIRECT("'" &amp; UPPER(LEFT(TEXT($D$3,"mmmm"),3)) &amp; "'!AH14")</f>
        <v>0</v>
      </c>
      <c r="E971" s="147"/>
      <c r="F971" s="148"/>
      <c r="G971" s="148"/>
      <c r="H971" s="148"/>
      <c r="I971" s="148"/>
      <c r="J971" s="148"/>
      <c r="K971" s="148"/>
      <c r="L971" s="148"/>
      <c r="M971" s="148"/>
      <c r="N971" s="148"/>
      <c r="O971" s="148"/>
      <c r="P971" s="149"/>
    </row>
    <row r="972" spans="1:16" ht="15" customHeight="1" x14ac:dyDescent="0.25">
      <c r="A972" s="44" t="str">
        <f ca="1">IF(MONTH(C972)=MONTH(D$3),RIGHT('Yearly Info'!A$18,LEN('Yearly Info'!A$18)-4),"")</f>
        <v/>
      </c>
      <c r="B972" s="145"/>
      <c r="C972" s="42">
        <f t="shared" ca="1" si="34"/>
        <v>46388</v>
      </c>
      <c r="D972" s="54">
        <f ca="1">INDIRECT("'" &amp; UPPER(LEFT(TEXT($D$3,"mmmm"),3)) &amp; "'!AH15")</f>
        <v>0</v>
      </c>
      <c r="E972" s="147"/>
      <c r="F972" s="148"/>
      <c r="G972" s="148"/>
      <c r="H972" s="148"/>
      <c r="I972" s="148"/>
      <c r="J972" s="148"/>
      <c r="K972" s="148"/>
      <c r="L972" s="148"/>
      <c r="M972" s="148"/>
      <c r="N972" s="148"/>
      <c r="O972" s="148"/>
      <c r="P972" s="149"/>
    </row>
    <row r="973" spans="1:16" ht="15" customHeight="1" x14ac:dyDescent="0.25">
      <c r="A973" s="44" t="str">
        <f ca="1">IF(MONTH(C973)=MONTH(D$3),RIGHT('Yearly Info'!A$19,LEN('Yearly Info'!A$19)-4),"")</f>
        <v/>
      </c>
      <c r="B973" s="145"/>
      <c r="C973" s="42">
        <f t="shared" ca="1" si="34"/>
        <v>46388</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c>
      <c r="B974" s="145"/>
      <c r="C974" s="42">
        <f t="shared" ca="1" si="34"/>
        <v>46388</v>
      </c>
      <c r="D974" s="54">
        <f ca="1">INDIRECT("'" &amp; UPPER(LEFT(TEXT($D$3,"mmmm"),3)) &amp; "'!AH17")</f>
        <v>0</v>
      </c>
      <c r="E974" s="153"/>
      <c r="F974" s="154"/>
      <c r="G974" s="154"/>
      <c r="H974" s="154"/>
      <c r="I974" s="154"/>
      <c r="J974" s="154"/>
      <c r="K974" s="154"/>
      <c r="L974" s="154"/>
      <c r="M974" s="154"/>
      <c r="N974" s="154"/>
      <c r="O974" s="154"/>
      <c r="P974" s="155"/>
    </row>
    <row r="975" spans="1:16" ht="15" customHeight="1" x14ac:dyDescent="0.25">
      <c r="A975" s="44" t="str">
        <f ca="1">IF(MONTH(C975)=MONTH(D$3),RIGHT('Yearly Info'!A$21,LEN('Yearly Info'!A$21)-4),"")</f>
        <v/>
      </c>
      <c r="B975" s="145"/>
      <c r="C975" s="42">
        <f t="shared" ca="1" si="34"/>
        <v>46388</v>
      </c>
      <c r="D975" s="54">
        <f ca="1">INDIRECT("'" &amp; UPPER(LEFT(TEXT($D$3,"mmmm"),3)) &amp; "'!AH18")</f>
        <v>0</v>
      </c>
      <c r="E975" s="147"/>
      <c r="F975" s="148"/>
      <c r="G975" s="148"/>
      <c r="H975" s="148"/>
      <c r="I975" s="148"/>
      <c r="J975" s="148"/>
      <c r="K975" s="148"/>
      <c r="L975" s="148"/>
      <c r="M975" s="148"/>
      <c r="N975" s="148"/>
      <c r="O975" s="148"/>
      <c r="P975" s="149"/>
    </row>
    <row r="976" spans="1:16" ht="15" customHeight="1" x14ac:dyDescent="0.25">
      <c r="A976" s="44" t="str">
        <f ca="1">IF(MONTH(C976)=MONTH(D$3),RIGHT('Yearly Info'!A$22,LEN('Yearly Info'!A$22)-4),"")</f>
        <v/>
      </c>
      <c r="B976" s="145"/>
      <c r="C976" s="42">
        <f t="shared" ca="1" si="34"/>
        <v>46388</v>
      </c>
      <c r="D976" s="54">
        <f ca="1">INDIRECT("'" &amp; UPPER(LEFT(TEXT($D$3,"mmmm"),3)) &amp; "'!AH19")</f>
        <v>0</v>
      </c>
      <c r="E976" s="147"/>
      <c r="F976" s="148"/>
      <c r="G976" s="148"/>
      <c r="H976" s="148"/>
      <c r="I976" s="148"/>
      <c r="J976" s="148"/>
      <c r="K976" s="148"/>
      <c r="L976" s="148"/>
      <c r="M976" s="148"/>
      <c r="N976" s="148"/>
      <c r="O976" s="148"/>
      <c r="P976" s="149"/>
    </row>
    <row r="977" spans="1:16" ht="15" customHeight="1" x14ac:dyDescent="0.25">
      <c r="A977" s="44" t="str">
        <f ca="1">IF(MONTH(C977)=MONTH(D$3),RIGHT('Yearly Info'!A$23,LEN('Yearly Info'!A$23)-4),"")</f>
        <v/>
      </c>
      <c r="B977" s="145"/>
      <c r="C977" s="42">
        <f t="shared" ca="1" si="34"/>
        <v>46388</v>
      </c>
      <c r="D977" s="54">
        <f ca="1">INDIRECT("'" &amp; UPPER(LEFT(TEXT($D$3,"mmmm"),3)) &amp; "'!AH20")</f>
        <v>0</v>
      </c>
      <c r="E977" s="147"/>
      <c r="F977" s="148"/>
      <c r="G977" s="148"/>
      <c r="H977" s="148"/>
      <c r="I977" s="148"/>
      <c r="J977" s="148"/>
      <c r="K977" s="148"/>
      <c r="L977" s="148"/>
      <c r="M977" s="148"/>
      <c r="N977" s="148"/>
      <c r="O977" s="148"/>
      <c r="P977" s="149"/>
    </row>
    <row r="978" spans="1:16" ht="15" customHeight="1" x14ac:dyDescent="0.25">
      <c r="A978" s="44" t="str">
        <f ca="1">IF(MONTH(C978)=MONTH(D$3),RIGHT('Yearly Info'!A$24,LEN('Yearly Info'!A$24)-4),"")</f>
        <v/>
      </c>
      <c r="B978" s="145"/>
      <c r="C978" s="42">
        <f t="shared" ca="1" si="34"/>
        <v>46388</v>
      </c>
      <c r="D978" s="54">
        <f ca="1">INDIRECT("'" &amp; UPPER(LEFT(TEXT($D$3,"mmmm"),3)) &amp; "'!AH21")</f>
        <v>0</v>
      </c>
      <c r="E978" s="147"/>
      <c r="F978" s="148"/>
      <c r="G978" s="148"/>
      <c r="H978" s="148"/>
      <c r="I978" s="148"/>
      <c r="J978" s="148"/>
      <c r="K978" s="148"/>
      <c r="L978" s="148"/>
      <c r="M978" s="148"/>
      <c r="N978" s="148"/>
      <c r="O978" s="148"/>
      <c r="P978" s="149"/>
    </row>
    <row r="979" spans="1:16" ht="15" customHeight="1" x14ac:dyDescent="0.25">
      <c r="A979" s="44" t="str">
        <f ca="1">IF(MONTH(C979)=MONTH(D$3),RIGHT('Yearly Info'!A$25,LEN('Yearly Info'!A$25)-4),"")</f>
        <v/>
      </c>
      <c r="B979" s="145"/>
      <c r="C979" s="42">
        <f t="shared" ca="1" si="34"/>
        <v>46388</v>
      </c>
      <c r="D979" s="54">
        <f ca="1">INDIRECT("'" &amp; UPPER(LEFT(TEXT($D$3,"mmmm"),3)) &amp; "'!AH22")</f>
        <v>0</v>
      </c>
      <c r="E979" s="147"/>
      <c r="F979" s="148"/>
      <c r="G979" s="148"/>
      <c r="H979" s="148"/>
      <c r="I979" s="148"/>
      <c r="J979" s="148"/>
      <c r="K979" s="148"/>
      <c r="L979" s="148"/>
      <c r="M979" s="148"/>
      <c r="N979" s="148"/>
      <c r="O979" s="148"/>
      <c r="P979" s="149"/>
    </row>
    <row r="980" spans="1:16" ht="15" customHeight="1" x14ac:dyDescent="0.25">
      <c r="A980" s="44" t="str">
        <f ca="1">IF(MONTH(C980)=MONTH(D$3),RIGHT('Yearly Info'!A$26,LEN('Yearly Info'!A$26)-4),"")</f>
        <v/>
      </c>
      <c r="B980" s="145"/>
      <c r="C980" s="42">
        <f t="shared" ca="1" si="34"/>
        <v>46388</v>
      </c>
      <c r="D980" s="54">
        <f ca="1">INDIRECT("'" &amp; UPPER(LEFT(TEXT($D$3,"mmmm"),3)) &amp; "'!AH23")</f>
        <v>0</v>
      </c>
      <c r="E980" s="147"/>
      <c r="F980" s="148"/>
      <c r="G980" s="148"/>
      <c r="H980" s="148"/>
      <c r="I980" s="148"/>
      <c r="J980" s="148"/>
      <c r="K980" s="148"/>
      <c r="L980" s="148"/>
      <c r="M980" s="148"/>
      <c r="N980" s="148"/>
      <c r="O980" s="148"/>
      <c r="P980" s="149"/>
    </row>
    <row r="981" spans="1:16" ht="15" customHeight="1" x14ac:dyDescent="0.25">
      <c r="A981" s="44" t="str">
        <f ca="1">IF(MONTH(C981)=MONTH(D$3),RIGHT('Yearly Info'!A$27,LEN('Yearly Info'!A$27)-4),"")</f>
        <v/>
      </c>
      <c r="B981" s="145"/>
      <c r="C981" s="42">
        <f t="shared" ca="1" si="34"/>
        <v>46388</v>
      </c>
      <c r="D981" s="54">
        <f ca="1">INDIRECT("'" &amp; UPPER(LEFT(TEXT($D$3,"mmmm"),3)) &amp; "'!AH24")</f>
        <v>0</v>
      </c>
      <c r="E981" s="147"/>
      <c r="F981" s="148"/>
      <c r="G981" s="148"/>
      <c r="H981" s="148"/>
      <c r="I981" s="148"/>
      <c r="J981" s="148"/>
      <c r="K981" s="148"/>
      <c r="L981" s="148"/>
      <c r="M981" s="148"/>
      <c r="N981" s="148"/>
      <c r="O981" s="148"/>
      <c r="P981" s="149"/>
    </row>
    <row r="982" spans="1:16" ht="15" customHeight="1" x14ac:dyDescent="0.25">
      <c r="A982" s="44" t="str">
        <f ca="1">IF(MONTH(C982)=MONTH(D$3),RIGHT('Yearly Info'!A$28,LEN('Yearly Info'!A$28)-4),"")</f>
        <v/>
      </c>
      <c r="B982" s="145"/>
      <c r="C982" s="42">
        <f t="shared" ca="1" si="34"/>
        <v>46388</v>
      </c>
      <c r="D982" s="54">
        <f ca="1">INDIRECT("'" &amp; UPPER(LEFT(TEXT($D$3,"mmmm"),3)) &amp; "'!AH25")</f>
        <v>0</v>
      </c>
      <c r="E982" s="147"/>
      <c r="F982" s="148"/>
      <c r="G982" s="148"/>
      <c r="H982" s="148"/>
      <c r="I982" s="148"/>
      <c r="J982" s="148"/>
      <c r="K982" s="148"/>
      <c r="L982" s="148"/>
      <c r="M982" s="148"/>
      <c r="N982" s="148"/>
      <c r="O982" s="148"/>
      <c r="P982" s="149"/>
    </row>
    <row r="983" spans="1:16" ht="15" customHeight="1" x14ac:dyDescent="0.25">
      <c r="A983" s="44" t="str">
        <f ca="1">IF(MONTH(C983)=MONTH(D$3),RIGHT('Yearly Info'!A$29,LEN('Yearly Info'!A$29)-4),"")</f>
        <v/>
      </c>
      <c r="B983" s="145"/>
      <c r="C983" s="42">
        <f t="shared" ca="1" si="34"/>
        <v>46388</v>
      </c>
      <c r="D983" s="54">
        <f ca="1">INDIRECT("'" &amp; UPPER(LEFT(TEXT($D$3,"mmmm"),3)) &amp; "'!AH26")</f>
        <v>0</v>
      </c>
      <c r="E983" s="147"/>
      <c r="F983" s="148"/>
      <c r="G983" s="148"/>
      <c r="H983" s="148"/>
      <c r="I983" s="148"/>
      <c r="J983" s="148"/>
      <c r="K983" s="148"/>
      <c r="L983" s="148"/>
      <c r="M983" s="148"/>
      <c r="N983" s="148"/>
      <c r="O983" s="148"/>
      <c r="P983" s="149"/>
    </row>
    <row r="984" spans="1:16" ht="15" customHeight="1" x14ac:dyDescent="0.25">
      <c r="A984" s="44" t="str">
        <f ca="1">IF(MONTH(C984)=MONTH(D$3),RIGHT('Yearly Info'!A$30,LEN('Yearly Info'!A$30)-4),"")</f>
        <v/>
      </c>
      <c r="B984" s="145"/>
      <c r="C984" s="42">
        <f t="shared" ca="1" si="34"/>
        <v>46388</v>
      </c>
      <c r="D984" s="54">
        <f ca="1">INDIRECT("'" &amp; UPPER(LEFT(TEXT($D$3,"mmmm"),3)) &amp; "'!AH27")</f>
        <v>0</v>
      </c>
      <c r="E984" s="147"/>
      <c r="F984" s="148"/>
      <c r="G984" s="148"/>
      <c r="H984" s="148"/>
      <c r="I984" s="148"/>
      <c r="J984" s="148"/>
      <c r="K984" s="148"/>
      <c r="L984" s="148"/>
      <c r="M984" s="148"/>
      <c r="N984" s="148"/>
      <c r="O984" s="148"/>
      <c r="P984" s="149"/>
    </row>
    <row r="985" spans="1:16" ht="15" customHeight="1" x14ac:dyDescent="0.25">
      <c r="A985" s="44" t="str">
        <f ca="1">IF(MONTH(C985)=MONTH(D$3),RIGHT('Yearly Info'!A$31,LEN('Yearly Info'!A$31)-4),"")</f>
        <v/>
      </c>
      <c r="B985" s="145"/>
      <c r="C985" s="42">
        <f t="shared" ca="1" si="34"/>
        <v>46388</v>
      </c>
      <c r="D985" s="54">
        <f ca="1">INDIRECT("'" &amp; UPPER(LEFT(TEXT($D$3,"mmmm"),3)) &amp; "'!AH28")</f>
        <v>0</v>
      </c>
      <c r="E985" s="147"/>
      <c r="F985" s="148"/>
      <c r="G985" s="148"/>
      <c r="H985" s="148"/>
      <c r="I985" s="148"/>
      <c r="J985" s="148"/>
      <c r="K985" s="148"/>
      <c r="L985" s="148"/>
      <c r="M985" s="148"/>
      <c r="N985" s="148"/>
      <c r="O985" s="148"/>
      <c r="P985" s="149"/>
    </row>
    <row r="986" spans="1:16" ht="15" customHeight="1" x14ac:dyDescent="0.25">
      <c r="A986" s="44" t="str">
        <f ca="1">IF(MONTH(C986)=MONTH(D$3),RIGHT('Yearly Info'!A$32,LEN('Yearly Info'!A$32)-4),"")</f>
        <v/>
      </c>
      <c r="B986" s="145"/>
      <c r="C986" s="42">
        <f t="shared" ca="1" si="34"/>
        <v>46388</v>
      </c>
      <c r="D986" s="54">
        <f ca="1">INDIRECT("'" &amp; UPPER(LEFT(TEXT($D$3,"mmmm"),3)) &amp; "'!AH29")</f>
        <v>0</v>
      </c>
      <c r="E986" s="147"/>
      <c r="F986" s="148"/>
      <c r="G986" s="148"/>
      <c r="H986" s="148"/>
      <c r="I986" s="148"/>
      <c r="J986" s="148"/>
      <c r="K986" s="148"/>
      <c r="L986" s="148"/>
      <c r="M986" s="148"/>
      <c r="N986" s="148"/>
      <c r="O986" s="148"/>
      <c r="P986" s="149"/>
    </row>
    <row r="987" spans="1:16" ht="15" customHeight="1" x14ac:dyDescent="0.25">
      <c r="A987" s="44" t="str">
        <f ca="1">IF(MONTH(C987)=MONTH(D$3),RIGHT('Yearly Info'!A$33,LEN('Yearly Info'!A$33)-4),"")</f>
        <v/>
      </c>
      <c r="B987" s="145"/>
      <c r="C987" s="42">
        <f t="shared" ca="1" si="34"/>
        <v>46388</v>
      </c>
      <c r="D987" s="54">
        <f ca="1">INDIRECT("'" &amp; UPPER(LEFT(TEXT($D$3,"mmmm"),3)) &amp; "'!AH30")</f>
        <v>0</v>
      </c>
      <c r="E987" s="147"/>
      <c r="F987" s="148"/>
      <c r="G987" s="148"/>
      <c r="H987" s="148"/>
      <c r="I987" s="148"/>
      <c r="J987" s="148"/>
      <c r="K987" s="148"/>
      <c r="L987" s="148"/>
      <c r="M987" s="148"/>
      <c r="N987" s="148"/>
      <c r="O987" s="148"/>
      <c r="P987" s="149"/>
    </row>
    <row r="988" spans="1:16" ht="15" customHeight="1" x14ac:dyDescent="0.25">
      <c r="A988" s="44" t="str">
        <f ca="1">IF(MONTH(C988)=MONTH(D$3),RIGHT('Yearly Info'!A$34,LEN('Yearly Info'!A$34)-4),"")</f>
        <v/>
      </c>
      <c r="B988" s="145"/>
      <c r="C988" s="42">
        <f t="shared" ca="1" si="34"/>
        <v>46388</v>
      </c>
      <c r="D988" s="54">
        <f ca="1">INDIRECT("'" &amp; UPPER(LEFT(TEXT($D$3,"mmmm"),3)) &amp; "'!AH31")</f>
        <v>0</v>
      </c>
      <c r="E988" s="147"/>
      <c r="F988" s="148"/>
      <c r="G988" s="148"/>
      <c r="H988" s="148"/>
      <c r="I988" s="148"/>
      <c r="J988" s="148"/>
      <c r="K988" s="148"/>
      <c r="L988" s="148"/>
      <c r="M988" s="148"/>
      <c r="N988" s="148"/>
      <c r="O988" s="148"/>
      <c r="P988" s="149"/>
    </row>
    <row r="989" spans="1:16" ht="15" customHeight="1" thickBot="1" x14ac:dyDescent="0.3">
      <c r="A989" s="44" t="str">
        <f ca="1">IF(MONTH(C989)=MONTH(D$3),RIGHT('Yearly Info'!A$35,LEN('Yearly Info'!A$35)-4),"")</f>
        <v/>
      </c>
      <c r="B989" s="145"/>
      <c r="C989" s="42">
        <f t="shared" ca="1" si="34"/>
        <v>46388</v>
      </c>
      <c r="D989" s="55">
        <f ca="1">INDIRECT("'" &amp; UPPER(LEFT(TEXT($D$3,"mmmm"),3)) &amp; "'!AH32")</f>
        <v>0</v>
      </c>
      <c r="E989" s="147"/>
      <c r="F989" s="148"/>
      <c r="G989" s="148"/>
      <c r="H989" s="148"/>
      <c r="I989" s="148"/>
      <c r="J989" s="148"/>
      <c r="K989" s="148"/>
      <c r="L989" s="148"/>
      <c r="M989" s="148"/>
      <c r="N989" s="148"/>
      <c r="O989" s="148"/>
      <c r="P989" s="149"/>
    </row>
    <row r="990" spans="1:16" ht="15" customHeight="1" x14ac:dyDescent="0.25">
      <c r="A990" s="44" t="str">
        <f ca="1">IF(MONTH(C990)=MONTH(D$3),RIGHT('Yearly Info'!A$36,LEN('Yearly Info'!A$36)-4),"")</f>
        <v/>
      </c>
      <c r="B990" s="145"/>
      <c r="C990" s="42">
        <f t="shared" ca="1" si="34"/>
        <v>46388</v>
      </c>
      <c r="D990" s="54">
        <f ca="1">INDIRECT("'" &amp; UPPER(LEFT(TEXT($D$3,"mmmm"),3)) &amp; "'!AH33")</f>
        <v>0</v>
      </c>
      <c r="E990" s="147"/>
      <c r="F990" s="148"/>
      <c r="G990" s="148"/>
      <c r="H990" s="148"/>
      <c r="I990" s="148"/>
      <c r="J990" s="148"/>
      <c r="K990" s="148"/>
      <c r="L990" s="148"/>
      <c r="M990" s="148"/>
      <c r="N990" s="148"/>
      <c r="O990" s="148"/>
      <c r="P990" s="149"/>
    </row>
    <row r="991" spans="1:16" ht="15" customHeight="1" x14ac:dyDescent="0.25">
      <c r="A991" s="44" t="str">
        <f ca="1">IF(MONTH(C991)=MONTH(D$3),RIGHT('Yearly Info'!A$37,LEN('Yearly Info'!A$37)-4),"")</f>
        <v/>
      </c>
      <c r="B991" s="145"/>
      <c r="C991" s="42">
        <f t="shared" ca="1" si="34"/>
        <v>46388</v>
      </c>
      <c r="D991" s="54">
        <f ca="1">INDIRECT("'" &amp; UPPER(LEFT(TEXT($D$3,"mmmm"),3)) &amp; "'!AH34")</f>
        <v>0</v>
      </c>
      <c r="E991" s="147"/>
      <c r="F991" s="148"/>
      <c r="G991" s="148"/>
      <c r="H991" s="148"/>
      <c r="I991" s="148"/>
      <c r="J991" s="148"/>
      <c r="K991" s="148"/>
      <c r="L991" s="148"/>
      <c r="M991" s="148"/>
      <c r="N991" s="148"/>
      <c r="O991" s="148"/>
      <c r="P991" s="149"/>
    </row>
    <row r="992" spans="1:16" ht="15" customHeight="1" x14ac:dyDescent="0.25">
      <c r="A992" s="44" t="str">
        <f ca="1">IF(MONTH(C992)=MONTH(D$3),RIGHT('Yearly Info'!A$38,LEN('Yearly Info'!A$38)-4),"")</f>
        <v/>
      </c>
      <c r="B992" s="145"/>
      <c r="C992" s="42">
        <f t="shared" ca="1" si="34"/>
        <v>46388</v>
      </c>
      <c r="D992" s="54">
        <f ca="1">INDIRECT("'" &amp; UPPER(LEFT(TEXT($D$3,"mmmm"),3)) &amp; "'!AH35")</f>
        <v>0</v>
      </c>
      <c r="E992" s="147"/>
      <c r="F992" s="148"/>
      <c r="G992" s="148"/>
      <c r="H992" s="148"/>
      <c r="I992" s="148"/>
      <c r="J992" s="148"/>
      <c r="K992" s="148"/>
      <c r="L992" s="148"/>
      <c r="M992" s="148"/>
      <c r="N992" s="148"/>
      <c r="O992" s="148"/>
      <c r="P992" s="149"/>
    </row>
    <row r="993" spans="1:16" ht="15" customHeight="1" x14ac:dyDescent="0.25">
      <c r="A993" s="44" t="str">
        <f ca="1">IF(MONTH(C993)=MONTH(D$3),RIGHT('Yearly Info'!A$39,LEN('Yearly Info'!A$39)-4),"")</f>
        <v/>
      </c>
      <c r="B993" s="145"/>
      <c r="C993" s="42">
        <f t="shared" ca="1" si="34"/>
        <v>46388</v>
      </c>
      <c r="D993" s="54">
        <f ca="1">INDIRECT("'" &amp; UPPER(LEFT(TEXT($D$3,"mmmm"),3)) &amp; "'!AH36")</f>
        <v>0</v>
      </c>
      <c r="E993" s="147"/>
      <c r="F993" s="148"/>
      <c r="G993" s="148"/>
      <c r="H993" s="148"/>
      <c r="I993" s="148"/>
      <c r="J993" s="148"/>
      <c r="K993" s="148"/>
      <c r="L993" s="148"/>
      <c r="M993" s="148"/>
      <c r="N993" s="148"/>
      <c r="O993" s="148"/>
      <c r="P993" s="149"/>
    </row>
    <row r="994" spans="1:16" ht="15" customHeight="1" thickBot="1" x14ac:dyDescent="0.3">
      <c r="A994" s="45" t="str">
        <f ca="1">IF(MONTH(C994)=MONTH(D$3),RIGHT('Yearly Info'!A$40,LEN('Yearly Info'!A$40)-4),"")</f>
        <v/>
      </c>
      <c r="B994" s="145"/>
      <c r="C994" s="42">
        <f t="shared" ca="1" si="34"/>
        <v>46388</v>
      </c>
      <c r="D994" s="54">
        <f ca="1">INDIRECT("'" &amp; UPPER(LEFT(TEXT($D$3,"mmmm"),3)) &amp; "'!AH37")</f>
        <v>0</v>
      </c>
      <c r="E994" s="147"/>
      <c r="F994" s="148"/>
      <c r="G994" s="148"/>
      <c r="H994" s="148"/>
      <c r="I994" s="148"/>
      <c r="J994" s="148"/>
      <c r="K994" s="148"/>
      <c r="L994" s="148"/>
      <c r="M994" s="148"/>
      <c r="N994" s="148"/>
      <c r="O994" s="148"/>
      <c r="P994" s="149"/>
    </row>
    <row r="995" spans="1:16" ht="15" customHeight="1" thickBot="1" x14ac:dyDescent="0.3">
      <c r="A995" s="45" t="str">
        <f ca="1">IF(MONTH(C995)=MONTH(D$3),RIGHT('Yearly Info'!A$41,LEN('Yearly Info'!A$41)-4),"")</f>
        <v/>
      </c>
      <c r="B995" s="145"/>
      <c r="C995" s="42">
        <f t="shared" ca="1" si="34"/>
        <v>46388</v>
      </c>
      <c r="D995" s="54">
        <f ca="1">INDIRECT("'" &amp; UPPER(LEFT(TEXT($D$3,"mmmm"),3)) &amp; "'!AH38")</f>
        <v>0</v>
      </c>
      <c r="E995" s="147"/>
      <c r="F995" s="148"/>
      <c r="G995" s="148"/>
      <c r="H995" s="148"/>
      <c r="I995" s="148"/>
      <c r="J995" s="148"/>
      <c r="K995" s="148"/>
      <c r="L995" s="148"/>
      <c r="M995" s="148"/>
      <c r="N995" s="148"/>
      <c r="O995" s="148"/>
      <c r="P995" s="149"/>
    </row>
    <row r="996" spans="1:16" ht="15" customHeight="1" thickBot="1" x14ac:dyDescent="0.3">
      <c r="A996" s="45" t="str">
        <f ca="1">IF(MONTH(C996)=MONTH(D$3),RIGHT('Yearly Info'!A$42,LEN('Yearly Info'!A$42)-4),"")</f>
        <v/>
      </c>
      <c r="B996" s="145"/>
      <c r="C996" s="42">
        <f t="shared" ca="1" si="34"/>
        <v>46388</v>
      </c>
      <c r="D996" s="54">
        <f ca="1">INDIRECT("'" &amp; UPPER(LEFT(TEXT($D$3,"mmmm"),3)) &amp; "'!AH39")</f>
        <v>0</v>
      </c>
      <c r="E996" s="147"/>
      <c r="F996" s="148"/>
      <c r="G996" s="148"/>
      <c r="H996" s="148"/>
      <c r="I996" s="148"/>
      <c r="J996" s="148"/>
      <c r="K996" s="148"/>
      <c r="L996" s="148"/>
      <c r="M996" s="148"/>
      <c r="N996" s="148"/>
      <c r="O996" s="148"/>
      <c r="P996" s="149"/>
    </row>
    <row r="997" spans="1:16" ht="15" customHeight="1" thickBot="1" x14ac:dyDescent="0.3">
      <c r="A997" s="45" t="str">
        <f ca="1">IF(MONTH(C997)=MONTH(D$3),RIGHT('Yearly Info'!A$43,LEN('Yearly Info'!A$43)-4),"")</f>
        <v/>
      </c>
      <c r="B997" s="146"/>
      <c r="C997" s="42">
        <f t="shared" ca="1" si="34"/>
        <v>46388</v>
      </c>
      <c r="D997" s="55">
        <f ca="1">INDIRECT("'" &amp; UPPER(LEFT(TEXT($D$3,"mmmm"),3)) &amp; "'!AH40")</f>
        <v>0</v>
      </c>
      <c r="E997" s="150"/>
      <c r="F997" s="151"/>
      <c r="G997" s="151"/>
      <c r="H997" s="151"/>
      <c r="I997" s="151"/>
      <c r="J997" s="151"/>
      <c r="K997" s="151"/>
      <c r="L997" s="151"/>
      <c r="M997" s="151"/>
      <c r="N997" s="151"/>
      <c r="O997" s="151"/>
      <c r="P997" s="152"/>
    </row>
    <row r="1000" spans="1:16" ht="15.75" thickBot="1" x14ac:dyDescent="0.3">
      <c r="A1000" s="175" t="s">
        <v>6</v>
      </c>
      <c r="B1000" s="176"/>
      <c r="C1000" s="177">
        <f ca="1">SUM(D248:D997)</f>
        <v>0</v>
      </c>
      <c r="D1000" s="178"/>
      <c r="E1000" s="178"/>
    </row>
  </sheetData>
  <autoFilter ref="A1:A1000" xr:uid="{AB16BB6A-4E19-4575-ACAA-F46523137FAE}"/>
  <mergeCells count="974">
    <mergeCell ref="B2:C2"/>
    <mergeCell ref="D2:N2"/>
    <mergeCell ref="B3:C3"/>
    <mergeCell ref="D3:H3"/>
    <mergeCell ref="I3:J3"/>
    <mergeCell ref="K3:N3"/>
    <mergeCell ref="A5:A7"/>
    <mergeCell ref="B5:D7"/>
    <mergeCell ref="E5:P7"/>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E37:P37"/>
    <mergeCell ref="E26:P26"/>
    <mergeCell ref="E27:P27"/>
    <mergeCell ref="E28:P28"/>
    <mergeCell ref="E29:P29"/>
    <mergeCell ref="E30:P30"/>
    <mergeCell ref="E31:P31"/>
    <mergeCell ref="E47:P47"/>
    <mergeCell ref="E48:P48"/>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92:P92"/>
    <mergeCell ref="E93:P93"/>
    <mergeCell ref="E94:P94"/>
    <mergeCell ref="E95:P95"/>
    <mergeCell ref="E96:P96"/>
    <mergeCell ref="E97:P97"/>
    <mergeCell ref="E86:P86"/>
    <mergeCell ref="E87:P87"/>
    <mergeCell ref="E88:P88"/>
    <mergeCell ref="E89:P89"/>
    <mergeCell ref="E90:P90"/>
    <mergeCell ref="E91:P91"/>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233:P233"/>
    <mergeCell ref="E234:P234"/>
    <mergeCell ref="E235:P235"/>
    <mergeCell ref="E236:P236"/>
    <mergeCell ref="E243:P243"/>
    <mergeCell ref="E244:P244"/>
    <mergeCell ref="E245:P245"/>
    <mergeCell ref="E246:P246"/>
    <mergeCell ref="E247:P247"/>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65:P265"/>
    <mergeCell ref="E266:P266"/>
    <mergeCell ref="E267:P267"/>
    <mergeCell ref="E268:P268"/>
    <mergeCell ref="E269:P269"/>
    <mergeCell ref="E285:P285"/>
    <mergeCell ref="E286:P286"/>
    <mergeCell ref="E287:P287"/>
    <mergeCell ref="E288:P288"/>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332:P332"/>
    <mergeCell ref="E333:P333"/>
    <mergeCell ref="E334:P334"/>
    <mergeCell ref="E335:P335"/>
    <mergeCell ref="E324:P324"/>
    <mergeCell ref="E325:P325"/>
    <mergeCell ref="E326:P326"/>
    <mergeCell ref="E327:P327"/>
    <mergeCell ref="E328:P328"/>
    <mergeCell ref="E329:P329"/>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53:P353"/>
    <mergeCell ref="E354:P354"/>
    <mergeCell ref="E355:P355"/>
    <mergeCell ref="E356:P356"/>
    <mergeCell ref="E363:P363"/>
    <mergeCell ref="E364:P364"/>
    <mergeCell ref="E365:P365"/>
    <mergeCell ref="E366:P366"/>
    <mergeCell ref="E367:P367"/>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85:P385"/>
    <mergeCell ref="E386:P386"/>
    <mergeCell ref="E387:P387"/>
    <mergeCell ref="E388:P388"/>
    <mergeCell ref="E389:P389"/>
    <mergeCell ref="E405:P405"/>
    <mergeCell ref="E406:P406"/>
    <mergeCell ref="E407:P407"/>
    <mergeCell ref="E408:P408"/>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52:P452"/>
    <mergeCell ref="E453:P453"/>
    <mergeCell ref="E454:P454"/>
    <mergeCell ref="E455:P455"/>
    <mergeCell ref="E444:P444"/>
    <mergeCell ref="E445:P445"/>
    <mergeCell ref="E446:P446"/>
    <mergeCell ref="E447:P447"/>
    <mergeCell ref="E448:P448"/>
    <mergeCell ref="E449:P449"/>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73:P473"/>
    <mergeCell ref="E474:P474"/>
    <mergeCell ref="E475:P475"/>
    <mergeCell ref="E476:P476"/>
    <mergeCell ref="E483:P483"/>
    <mergeCell ref="E484:P484"/>
    <mergeCell ref="E485:P485"/>
    <mergeCell ref="E486:P486"/>
    <mergeCell ref="E487:P487"/>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505:P505"/>
    <mergeCell ref="E506:P506"/>
    <mergeCell ref="E507:P507"/>
    <mergeCell ref="E508:P508"/>
    <mergeCell ref="E509:P509"/>
    <mergeCell ref="E525:P525"/>
    <mergeCell ref="E526:P526"/>
    <mergeCell ref="E527:P527"/>
    <mergeCell ref="E528:P528"/>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72:P572"/>
    <mergeCell ref="E573:P573"/>
    <mergeCell ref="E574:P574"/>
    <mergeCell ref="E575:P575"/>
    <mergeCell ref="E564:P564"/>
    <mergeCell ref="E565:P565"/>
    <mergeCell ref="E566:P566"/>
    <mergeCell ref="E567:P567"/>
    <mergeCell ref="E568:P568"/>
    <mergeCell ref="E569:P569"/>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93:P593"/>
    <mergeCell ref="E594:P594"/>
    <mergeCell ref="E595:P595"/>
    <mergeCell ref="E596:P596"/>
    <mergeCell ref="E603:P603"/>
    <mergeCell ref="E604:P604"/>
    <mergeCell ref="E605:P605"/>
    <mergeCell ref="E606:P606"/>
    <mergeCell ref="E607:P607"/>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625:P625"/>
    <mergeCell ref="E626:P626"/>
    <mergeCell ref="E627:P627"/>
    <mergeCell ref="E628:P628"/>
    <mergeCell ref="E629:P629"/>
    <mergeCell ref="E645:P645"/>
    <mergeCell ref="E646:P646"/>
    <mergeCell ref="E647:P647"/>
    <mergeCell ref="E648:P648"/>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92:P692"/>
    <mergeCell ref="E693:P693"/>
    <mergeCell ref="E694:P694"/>
    <mergeCell ref="E695:P695"/>
    <mergeCell ref="E684:P684"/>
    <mergeCell ref="E685:P685"/>
    <mergeCell ref="E686:P686"/>
    <mergeCell ref="E687:P687"/>
    <mergeCell ref="E688:P688"/>
    <mergeCell ref="E689:P689"/>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713:P713"/>
    <mergeCell ref="E714:P714"/>
    <mergeCell ref="E715:P715"/>
    <mergeCell ref="E716:P716"/>
    <mergeCell ref="E723:P723"/>
    <mergeCell ref="E724:P724"/>
    <mergeCell ref="E725:P725"/>
    <mergeCell ref="E726:P726"/>
    <mergeCell ref="E727:P727"/>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45:P745"/>
    <mergeCell ref="E746:P746"/>
    <mergeCell ref="E747:P747"/>
    <mergeCell ref="E748:P748"/>
    <mergeCell ref="E749:P749"/>
    <mergeCell ref="E765:P765"/>
    <mergeCell ref="E766:P766"/>
    <mergeCell ref="E767:P767"/>
    <mergeCell ref="E768:P768"/>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812:P812"/>
    <mergeCell ref="E813:P813"/>
    <mergeCell ref="E814:P814"/>
    <mergeCell ref="E815:P815"/>
    <mergeCell ref="E804:P804"/>
    <mergeCell ref="E805:P805"/>
    <mergeCell ref="E806:P806"/>
    <mergeCell ref="E807:P807"/>
    <mergeCell ref="E808:P808"/>
    <mergeCell ref="E809:P809"/>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33:P833"/>
    <mergeCell ref="E834:P834"/>
    <mergeCell ref="E835:P835"/>
    <mergeCell ref="E836:P836"/>
    <mergeCell ref="E843:P843"/>
    <mergeCell ref="E844:P844"/>
    <mergeCell ref="E845:P845"/>
    <mergeCell ref="E846:P846"/>
    <mergeCell ref="E847:P847"/>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65:P865"/>
    <mergeCell ref="E866:P866"/>
    <mergeCell ref="E867:P867"/>
    <mergeCell ref="E868:P868"/>
    <mergeCell ref="E869:P869"/>
    <mergeCell ref="E885:P885"/>
    <mergeCell ref="E886:P886"/>
    <mergeCell ref="E887:P887"/>
    <mergeCell ref="E888:P888"/>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932:P932"/>
    <mergeCell ref="E933:P933"/>
    <mergeCell ref="E934:P934"/>
    <mergeCell ref="E935:P935"/>
    <mergeCell ref="E924:P924"/>
    <mergeCell ref="E925:P925"/>
    <mergeCell ref="E926:P926"/>
    <mergeCell ref="E927:P927"/>
    <mergeCell ref="E928:P928"/>
    <mergeCell ref="E929:P929"/>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CAD738A7-AC6D-4AB4-9EB1-73018102C07C}">
      <formula1>Projects</formula1>
    </dataValidation>
  </dataValidations>
  <pageMargins left="0.7" right="0.7" top="0.75" bottom="0.75" header="0.3" footer="0.3"/>
  <pageSetup scale="86"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4"/>
  <dimension ref="A1:K54"/>
  <sheetViews>
    <sheetView workbookViewId="0">
      <selection activeCell="A21" sqref="A21"/>
    </sheetView>
  </sheetViews>
  <sheetFormatPr defaultRowHeight="15" x14ac:dyDescent="0.25"/>
  <cols>
    <col min="1" max="1" width="33.28515625" style="25" customWidth="1"/>
    <col min="2" max="2" width="27.42578125" style="22" bestFit="1" customWidth="1"/>
    <col min="3" max="3" width="42.42578125" style="25" bestFit="1" customWidth="1"/>
    <col min="4" max="4" width="27.28515625" style="25" customWidth="1"/>
    <col min="5" max="5" width="10.7109375" bestFit="1" customWidth="1"/>
  </cols>
  <sheetData>
    <row r="1" spans="1:11" ht="18.75" x14ac:dyDescent="0.3">
      <c r="A1" s="24" t="s">
        <v>168</v>
      </c>
      <c r="B1" s="23">
        <v>2026</v>
      </c>
      <c r="C1" s="27" t="s">
        <v>169</v>
      </c>
      <c r="D1" s="50">
        <f>DATE($B$1,1,1)</f>
        <v>46023</v>
      </c>
      <c r="K1" s="50"/>
    </row>
    <row r="2" spans="1:11" ht="16.5" x14ac:dyDescent="0.3">
      <c r="A2" s="26">
        <f>DATE(B1,1,1)</f>
        <v>46023</v>
      </c>
      <c r="B2" s="21" t="s">
        <v>170</v>
      </c>
      <c r="C2" s="27">
        <f>IF(TEXT(WEEKDAY(A2),"ddd")="Sun",A2+1,IF(TEXT(WEEKDAY(A2),"ddd")="Sat",A2+2,A2))</f>
        <v>46023</v>
      </c>
      <c r="D2" s="50">
        <f>DATE($B$1,2,1)</f>
        <v>46054</v>
      </c>
      <c r="K2" s="50"/>
    </row>
    <row r="3" spans="1:11" ht="16.5" x14ac:dyDescent="0.3">
      <c r="A3" s="25">
        <f>DATE(B1,1,CHOOSE(WEEKDAY(DATE(B1,1,1)),16,15,21,20,19,18,17))</f>
        <v>46041</v>
      </c>
      <c r="B3" s="21" t="s">
        <v>171</v>
      </c>
      <c r="C3" s="27">
        <f t="shared" ref="C3:C11" si="0">IF(TEXT(WEEKDAY(A3),"ddd")="Sun",A3+1,IF(TEXT(WEEKDAY(A3),"ddd")="Sat",A3+2,A3))</f>
        <v>46041</v>
      </c>
      <c r="D3" s="50">
        <f>DATE($B$1,3,1)</f>
        <v>46082</v>
      </c>
      <c r="K3" s="50"/>
    </row>
    <row r="4" spans="1:11" ht="16.5" x14ac:dyDescent="0.3">
      <c r="A4" s="25">
        <f>DATE(B1,2,CHOOSE(WEEKDAY(DATE(B1,2,1)),16,15,21,20,19,18,17))</f>
        <v>46069</v>
      </c>
      <c r="B4" s="21" t="s">
        <v>172</v>
      </c>
      <c r="C4" s="27">
        <f t="shared" si="0"/>
        <v>46069</v>
      </c>
      <c r="D4" s="50">
        <f>DATE($B$1,4,1)</f>
        <v>46113</v>
      </c>
      <c r="K4" s="50"/>
    </row>
    <row r="5" spans="1:11" ht="16.5" x14ac:dyDescent="0.3">
      <c r="A5" s="25">
        <f>DATE(B1,5,31)-WEEKDAY(DATE(B1,5,31),3)</f>
        <v>46167</v>
      </c>
      <c r="B5" s="21" t="s">
        <v>173</v>
      </c>
      <c r="C5" s="27">
        <f t="shared" si="0"/>
        <v>46167</v>
      </c>
      <c r="D5" s="50">
        <f>DATE($B$1,5,1)</f>
        <v>46143</v>
      </c>
      <c r="K5" s="50"/>
    </row>
    <row r="6" spans="1:11" ht="16.5" x14ac:dyDescent="0.3">
      <c r="A6" s="25">
        <f>DATE(B1,6,19)</f>
        <v>46192</v>
      </c>
      <c r="B6" s="21" t="s">
        <v>174</v>
      </c>
      <c r="C6" s="27">
        <f t="shared" si="0"/>
        <v>46192</v>
      </c>
      <c r="D6" s="50">
        <f>DATE($B$1,6,1)</f>
        <v>46174</v>
      </c>
      <c r="K6" s="50"/>
    </row>
    <row r="7" spans="1:11" ht="16.5" x14ac:dyDescent="0.3">
      <c r="A7" s="25">
        <f>DATE(B1,7,4)</f>
        <v>46207</v>
      </c>
      <c r="B7" s="21" t="s">
        <v>175</v>
      </c>
      <c r="C7" s="27">
        <f t="shared" si="0"/>
        <v>46209</v>
      </c>
      <c r="D7" s="50">
        <f>DATE($B$1,7,1)</f>
        <v>46204</v>
      </c>
      <c r="K7" s="50"/>
    </row>
    <row r="8" spans="1:11" ht="16.5" x14ac:dyDescent="0.3">
      <c r="A8" s="25">
        <f>DATE(B1,9,CHOOSE(WEEKDAY(DATE(B1,9,1)),2,1,7,6,5,4,3))</f>
        <v>46272</v>
      </c>
      <c r="B8" s="21" t="s">
        <v>176</v>
      </c>
      <c r="C8" s="27">
        <f t="shared" si="0"/>
        <v>46272</v>
      </c>
      <c r="D8" s="50">
        <f>DATE($B$1,8,1)</f>
        <v>46235</v>
      </c>
      <c r="K8" s="50"/>
    </row>
    <row r="9" spans="1:11" ht="16.5" x14ac:dyDescent="0.3">
      <c r="A9" s="25">
        <f>DATE(B1,11,11)</f>
        <v>46337</v>
      </c>
      <c r="B9" s="21" t="s">
        <v>177</v>
      </c>
      <c r="C9" s="27">
        <f t="shared" si="0"/>
        <v>46337</v>
      </c>
      <c r="D9" s="50">
        <f>DATE($B$1,9,1)</f>
        <v>46266</v>
      </c>
      <c r="K9" s="50"/>
    </row>
    <row r="10" spans="1:11" ht="16.5" x14ac:dyDescent="0.3">
      <c r="A10" s="25">
        <f>DATE(B1,11,CHOOSE(WEEKDAY(DATE(B1,11,1)),26,25,24,23,22,28,27))</f>
        <v>46352</v>
      </c>
      <c r="B10" s="21" t="s">
        <v>178</v>
      </c>
      <c r="C10" s="27">
        <f t="shared" si="0"/>
        <v>46352</v>
      </c>
      <c r="D10" s="50">
        <f>DATE($B$1,10,1)</f>
        <v>46296</v>
      </c>
      <c r="K10" s="50"/>
    </row>
    <row r="11" spans="1:11" ht="16.5" x14ac:dyDescent="0.3">
      <c r="A11" s="25">
        <f>DATE(B1,12,25)</f>
        <v>46381</v>
      </c>
      <c r="B11" s="21" t="s">
        <v>179</v>
      </c>
      <c r="C11" s="27">
        <f t="shared" si="0"/>
        <v>46381</v>
      </c>
      <c r="D11" s="50">
        <f>DATE($B$1,11,1)</f>
        <v>46327</v>
      </c>
      <c r="K11" s="50"/>
    </row>
    <row r="12" spans="1:11" ht="16.5" x14ac:dyDescent="0.3">
      <c r="C12" s="27"/>
      <c r="D12" s="50">
        <f>DATE($B$1,12,1)</f>
        <v>46357</v>
      </c>
      <c r="K12" s="50"/>
    </row>
    <row r="13" spans="1:11" x14ac:dyDescent="0.25">
      <c r="A13" s="87" t="s">
        <v>180</v>
      </c>
      <c r="B13"/>
      <c r="C13" t="s">
        <v>181</v>
      </c>
      <c r="D13"/>
    </row>
    <row r="14" spans="1:11" x14ac:dyDescent="0.25">
      <c r="A14" s="90" t="s">
        <v>182</v>
      </c>
      <c r="B14"/>
      <c r="C14" s="50">
        <f>DATE($B$1,1,1)</f>
        <v>46023</v>
      </c>
      <c r="D14" s="50"/>
      <c r="E14" s="50"/>
    </row>
    <row r="15" spans="1:11" x14ac:dyDescent="0.25">
      <c r="A15" s="90" t="s">
        <v>183</v>
      </c>
      <c r="B15"/>
      <c r="C15" s="50">
        <f>DATE($B$1,2,1)</f>
        <v>46054</v>
      </c>
      <c r="D15" s="50"/>
      <c r="E15" s="50"/>
    </row>
    <row r="16" spans="1:11" x14ac:dyDescent="0.25">
      <c r="A16" s="90" t="s">
        <v>184</v>
      </c>
      <c r="B16"/>
      <c r="C16" s="50">
        <f>DATE($B$1,3,1)</f>
        <v>46082</v>
      </c>
      <c r="D16" s="50"/>
      <c r="E16" s="50"/>
    </row>
    <row r="17" spans="1:5" x14ac:dyDescent="0.25">
      <c r="A17" s="90" t="s">
        <v>185</v>
      </c>
      <c r="B17"/>
      <c r="C17" s="50">
        <f>DATE($B$1,4,1)</f>
        <v>46113</v>
      </c>
      <c r="D17" s="50"/>
      <c r="E17" s="50"/>
    </row>
    <row r="18" spans="1:5" x14ac:dyDescent="0.25">
      <c r="A18" s="90" t="s">
        <v>186</v>
      </c>
      <c r="B18"/>
      <c r="C18" s="50">
        <f>DATE($B$1,5,1)</f>
        <v>46143</v>
      </c>
      <c r="D18" s="50"/>
      <c r="E18" s="50"/>
    </row>
    <row r="19" spans="1:5" x14ac:dyDescent="0.25">
      <c r="A19" s="90" t="s">
        <v>187</v>
      </c>
      <c r="B19"/>
      <c r="C19" s="50">
        <f>DATE($B$1,6,1)</f>
        <v>46174</v>
      </c>
      <c r="D19" s="50"/>
      <c r="E19" s="50"/>
    </row>
    <row r="20" spans="1:5" x14ac:dyDescent="0.25">
      <c r="A20" s="90" t="s">
        <v>188</v>
      </c>
      <c r="B20"/>
      <c r="C20" s="50">
        <f>DATE($B$1,7,1)</f>
        <v>46204</v>
      </c>
      <c r="D20" s="50"/>
      <c r="E20" s="50"/>
    </row>
    <row r="21" spans="1:5" ht="15.75" x14ac:dyDescent="0.25">
      <c r="A21" s="98" t="s">
        <v>189</v>
      </c>
      <c r="C21" s="50">
        <f>DATE($B$1,8,1)</f>
        <v>46235</v>
      </c>
      <c r="D21" s="50"/>
      <c r="E21" s="50"/>
    </row>
    <row r="22" spans="1:5" x14ac:dyDescent="0.25">
      <c r="A22" s="90" t="s">
        <v>190</v>
      </c>
      <c r="C22" s="50">
        <f>DATE($B$1,9,1)</f>
        <v>46266</v>
      </c>
      <c r="D22" s="50"/>
      <c r="E22" s="50"/>
    </row>
    <row r="23" spans="1:5" x14ac:dyDescent="0.25">
      <c r="A23" s="90"/>
      <c r="C23" s="50">
        <f>DATE($B$1,10,1)</f>
        <v>46296</v>
      </c>
      <c r="D23" s="50"/>
      <c r="E23" s="50"/>
    </row>
    <row r="24" spans="1:5" x14ac:dyDescent="0.25">
      <c r="A24" s="98"/>
      <c r="C24" s="50">
        <f>DATE($B$1,11,1)</f>
        <v>46327</v>
      </c>
      <c r="D24" s="50"/>
      <c r="E24" s="50"/>
    </row>
    <row r="25" spans="1:5" x14ac:dyDescent="0.25">
      <c r="A25" s="98"/>
      <c r="C25" s="50">
        <f>DATE($B$1,12,1)</f>
        <v>46357</v>
      </c>
      <c r="D25" s="50"/>
      <c r="E25" s="50"/>
    </row>
    <row r="26" spans="1:5" x14ac:dyDescent="0.25">
      <c r="A26" s="90"/>
      <c r="C26" s="50"/>
      <c r="D26" s="50"/>
    </row>
    <row r="27" spans="1:5" x14ac:dyDescent="0.25">
      <c r="A27" s="90"/>
    </row>
    <row r="28" spans="1:5" x14ac:dyDescent="0.25">
      <c r="A28" s="98"/>
    </row>
    <row r="29" spans="1:5" x14ac:dyDescent="0.25">
      <c r="A29" s="98"/>
    </row>
    <row r="30" spans="1:5" x14ac:dyDescent="0.25">
      <c r="A30" s="90"/>
    </row>
    <row r="31" spans="1:5" x14ac:dyDescent="0.25">
      <c r="A31" s="98"/>
    </row>
    <row r="32" spans="1:5" x14ac:dyDescent="0.25">
      <c r="A32" s="90"/>
    </row>
    <row r="33" spans="1:1" x14ac:dyDescent="0.25">
      <c r="A33" s="90"/>
    </row>
    <row r="34" spans="1:1" x14ac:dyDescent="0.25">
      <c r="A34" s="98"/>
    </row>
    <row r="35" spans="1:1" x14ac:dyDescent="0.25">
      <c r="A35" s="98"/>
    </row>
    <row r="36" spans="1:1" x14ac:dyDescent="0.25">
      <c r="A36" s="98"/>
    </row>
    <row r="37" spans="1:1" x14ac:dyDescent="0.25">
      <c r="A37" s="98"/>
    </row>
    <row r="38" spans="1:1" x14ac:dyDescent="0.25">
      <c r="A38" s="98"/>
    </row>
    <row r="39" spans="1:1" x14ac:dyDescent="0.25">
      <c r="A39" s="98"/>
    </row>
    <row r="40" spans="1:1" x14ac:dyDescent="0.25">
      <c r="A40" s="98"/>
    </row>
    <row r="41" spans="1:1" x14ac:dyDescent="0.25">
      <c r="A41" s="120" t="s">
        <v>191</v>
      </c>
    </row>
    <row r="42" spans="1:1" x14ac:dyDescent="0.25">
      <c r="A42" s="120" t="s">
        <v>191</v>
      </c>
    </row>
    <row r="43" spans="1:1" x14ac:dyDescent="0.25">
      <c r="A43" s="120" t="s">
        <v>191</v>
      </c>
    </row>
    <row r="44" spans="1:1" x14ac:dyDescent="0.25">
      <c r="A44" s="51" t="s">
        <v>192</v>
      </c>
    </row>
    <row r="45" spans="1:1" x14ac:dyDescent="0.25">
      <c r="A45" s="25" t="s">
        <v>193</v>
      </c>
    </row>
    <row r="47" spans="1:1" x14ac:dyDescent="0.25">
      <c r="A47" s="56"/>
    </row>
    <row r="48" spans="1:1" x14ac:dyDescent="0.25">
      <c r="A48" s="56"/>
    </row>
    <row r="49" spans="1:1" x14ac:dyDescent="0.25">
      <c r="A49" s="56"/>
    </row>
    <row r="50" spans="1:1" x14ac:dyDescent="0.25">
      <c r="A50" s="56"/>
    </row>
    <row r="51" spans="1:1" x14ac:dyDescent="0.25">
      <c r="A51" s="56"/>
    </row>
    <row r="52" spans="1:1" x14ac:dyDescent="0.25">
      <c r="A52" s="56"/>
    </row>
    <row r="53" spans="1:1" x14ac:dyDescent="0.25">
      <c r="A53" s="56"/>
    </row>
    <row r="54" spans="1:1" x14ac:dyDescent="0.25">
      <c r="A54" s="56"/>
    </row>
  </sheetData>
  <phoneticPr fontId="8" type="noConversion"/>
  <dataValidations count="1">
    <dataValidation type="list" allowBlank="1" showInputMessage="1" showErrorMessage="1" sqref="A21:A40" xr:uid="{DBABD839-1A82-4A7D-9A62-FEE7E0270B95}">
      <formula1>Projects</formula1>
    </dataValidation>
  </dataValidations>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d8ad6468-ba9c-48f8-8895-15ee20932c4c">
      <UserInfo>
        <DisplayName>Shirley Trigg</DisplayName>
        <AccountId>23</AccountId>
        <AccountType/>
      </UserInfo>
      <UserInfo>
        <DisplayName>Gary Hennington</DisplayName>
        <AccountId>16</AccountId>
        <AccountType/>
      </UserInfo>
      <UserInfo>
        <DisplayName>Tracy Hennington</DisplayName>
        <AccountId>30</AccountId>
        <AccountType/>
      </UserInfo>
      <UserInfo>
        <DisplayName>Nicole Bleyaert</DisplayName>
        <AccountId>821</AccountId>
        <AccountType/>
      </UserInfo>
      <UserInfo>
        <DisplayName>Don Caviness</DisplayName>
        <AccountId>21</AccountId>
        <AccountType/>
      </UserInfo>
      <UserInfo>
        <DisplayName>Jimmy Alley</DisplayName>
        <AccountId>14</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CE41DB7C38DAC4AB9999D5116AC8722" ma:contentTypeVersion="11" ma:contentTypeDescription="Create a new document." ma:contentTypeScope="" ma:versionID="f80ecb77fa1135d1a7ae102c7a565ec2">
  <xsd:schema xmlns:xsd="http://www.w3.org/2001/XMLSchema" xmlns:xs="http://www.w3.org/2001/XMLSchema" xmlns:p="http://schemas.microsoft.com/office/2006/metadata/properties" xmlns:ns2="d8ad6468-ba9c-48f8-8895-15ee20932c4c" xmlns:ns3="8bc54e4c-305f-4b08-9bd3-a99e322a3341" xmlns:ns4="1b820d86-6412-4ee0-88e5-bdcf8a0a0007" targetNamespace="http://schemas.microsoft.com/office/2006/metadata/properties" ma:root="true" ma:fieldsID="6a7048d3cdc8f535efa8b75dae703c56" ns2:_="" ns3:_="" ns4:_="">
    <xsd:import namespace="d8ad6468-ba9c-48f8-8895-15ee20932c4c"/>
    <xsd:import namespace="8bc54e4c-305f-4b08-9bd3-a99e322a3341"/>
    <xsd:import namespace="1b820d86-6412-4ee0-88e5-bdcf8a0a0007"/>
    <xsd:element name="properties">
      <xsd:complexType>
        <xsd:sequence>
          <xsd:element name="documentManagement">
            <xsd:complexType>
              <xsd:all>
                <xsd:element ref="ns2:SharedWithUsers" minOccurs="0"/>
                <xsd:element ref="ns2:SharedWithDetails" minOccurs="0"/>
                <xsd:element ref="ns3:SharingHintHash" minOccurs="0"/>
                <xsd:element ref="ns2:LastSharedByUser" minOccurs="0"/>
                <xsd:element ref="ns2:LastSharedByTime" minOccurs="0"/>
                <xsd:element ref="ns4:MediaServiceMetadata" minOccurs="0"/>
                <xsd:element ref="ns4:MediaServiceFastMetadata" minOccurs="0"/>
                <xsd:element ref="ns4:MediaServiceEventHashCode" minOccurs="0"/>
                <xsd:element ref="ns4:MediaServiceGenerationTime" minOccurs="0"/>
                <xsd:element ref="ns4:MediaServiceSearchProperties"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ad6468-ba9c-48f8-8895-15ee20932c4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8bc54e4c-305f-4b08-9bd3-a99e322a3341" elementFormDefault="qualified">
    <xsd:import namespace="http://schemas.microsoft.com/office/2006/documentManagement/types"/>
    <xsd:import namespace="http://schemas.microsoft.com/office/infopath/2007/PartnerControls"/>
    <xsd:element name="SharingHintHash" ma:index="10" nillable="true" ma:displayName="Sharing Hint Hash"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820d86-6412-4ee0-88e5-bdcf8a0a0007"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906909-EF17-4B3E-BC6B-9EEA2FF833E7}">
  <ds:schemaRefs>
    <ds:schemaRef ds:uri="8bc54e4c-305f-4b08-9bd3-a99e322a3341"/>
    <ds:schemaRef ds:uri="http://schemas.microsoft.com/office/2006/documentManagement/types"/>
    <ds:schemaRef ds:uri="http://schemas.microsoft.com/office/infopath/2007/PartnerControls"/>
    <ds:schemaRef ds:uri="http://schemas.microsoft.com/office/2006/metadata/properties"/>
    <ds:schemaRef ds:uri="http://purl.org/dc/terms/"/>
    <ds:schemaRef ds:uri="http://www.w3.org/XML/1998/namespace"/>
    <ds:schemaRef ds:uri="http://schemas.openxmlformats.org/package/2006/metadata/core-properties"/>
    <ds:schemaRef ds:uri="http://purl.org/dc/dcmitype/"/>
    <ds:schemaRef ds:uri="1b820d86-6412-4ee0-88e5-bdcf8a0a0007"/>
    <ds:schemaRef ds:uri="d8ad6468-ba9c-48f8-8895-15ee20932c4c"/>
    <ds:schemaRef ds:uri="http://purl.org/dc/elements/1.1/"/>
  </ds:schemaRefs>
</ds:datastoreItem>
</file>

<file path=customXml/itemProps2.xml><?xml version="1.0" encoding="utf-8"?>
<ds:datastoreItem xmlns:ds="http://schemas.openxmlformats.org/officeDocument/2006/customXml" ds:itemID="{8A68E73C-787C-44C3-819A-460271027A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ad6468-ba9c-48f8-8895-15ee20932c4c"/>
    <ds:schemaRef ds:uri="8bc54e4c-305f-4b08-9bd3-a99e322a3341"/>
    <ds:schemaRef ds:uri="1b820d86-6412-4ee0-88e5-bdcf8a0a00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D84BD4A-393D-486E-8BD9-9E336B9477C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JAN </vt:lpstr>
      <vt:lpstr>JAN</vt:lpstr>
      <vt:lpstr>JAN-DESC</vt:lpstr>
      <vt:lpstr>FEB</vt:lpstr>
      <vt:lpstr>FEB-DESC</vt:lpstr>
      <vt:lpstr>MAR</vt:lpstr>
      <vt:lpstr>MAR-DESC</vt:lpstr>
      <vt:lpstr>APR</vt:lpstr>
      <vt:lpstr>APR-DESC</vt:lpstr>
      <vt:lpstr>MAY</vt:lpstr>
      <vt:lpstr>MAY-DESC</vt:lpstr>
      <vt:lpstr>JUN</vt:lpstr>
      <vt:lpstr>JUN-DESC</vt:lpstr>
      <vt:lpstr>JUL</vt:lpstr>
      <vt:lpstr>JUL-DESC</vt:lpstr>
      <vt:lpstr>AUG</vt:lpstr>
      <vt:lpstr>AUG-DESC</vt:lpstr>
      <vt:lpstr>SEP</vt:lpstr>
      <vt:lpstr>SEP-DESC</vt:lpstr>
      <vt:lpstr>OCT</vt:lpstr>
      <vt:lpstr>OCT-DESC</vt:lpstr>
      <vt:lpstr>NOV</vt:lpstr>
      <vt:lpstr>NOV-DESC</vt:lpstr>
      <vt:lpstr>DEC</vt:lpstr>
      <vt:lpstr>DEC-DESC</vt:lpstr>
      <vt:lpstr>Yearly Info</vt:lpstr>
      <vt:lpstr>APR!Print_Area</vt:lpstr>
      <vt:lpstr>'APR-DESC'!Print_Area</vt:lpstr>
      <vt:lpstr>AUG!Print_Area</vt:lpstr>
      <vt:lpstr>'AUG-DESC'!Print_Area</vt:lpstr>
      <vt:lpstr>DEC!Print_Area</vt:lpstr>
      <vt:lpstr>'DEC-DESC'!Print_Area</vt:lpstr>
      <vt:lpstr>FEB!Print_Area</vt:lpstr>
      <vt:lpstr>'FEB-DESC'!Print_Area</vt:lpstr>
      <vt:lpstr>JAN!Print_Area</vt:lpstr>
      <vt:lpstr>'JAN '!Print_Area</vt:lpstr>
      <vt:lpstr>'JAN-DESC'!Print_Area</vt:lpstr>
      <vt:lpstr>JUL!Print_Area</vt:lpstr>
      <vt:lpstr>'JUL-DESC'!Print_Area</vt:lpstr>
      <vt:lpstr>JUN!Print_Area</vt:lpstr>
      <vt:lpstr>'JUN-DESC'!Print_Area</vt:lpstr>
      <vt:lpstr>MAR!Print_Area</vt:lpstr>
      <vt:lpstr>'MAR-DESC'!Print_Area</vt:lpstr>
      <vt:lpstr>MAY!Print_Area</vt:lpstr>
      <vt:lpstr>'MAY-DESC'!Print_Area</vt:lpstr>
      <vt:lpstr>NOV!Print_Area</vt:lpstr>
      <vt:lpstr>'NOV-DESC'!Print_Area</vt:lpstr>
      <vt:lpstr>OCT!Print_Area</vt:lpstr>
      <vt:lpstr>'OCT-DESC'!Print_Area</vt:lpstr>
      <vt:lpstr>SEP!Print_Area</vt:lpstr>
      <vt:lpstr>'SEP-DESC'!Print_Area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2026-07-08T10:26:23Z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0x0101007CE41DB7C38DAC4AB9999D5116AC8722</vt:lpwstr>
  </property>
  <property fmtid="{D5CDD505-2E9C-101B-9397-08002B2CF9AE}" pid="3" name="AuthorIds_UIVersion_1536">
    <vt:lpwstr>30</vt:lpwstr>
  </property>
</Properties>
</file>